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filterPrivacy="1" autoCompressPictures="0"/>
  <xr:revisionPtr revIDLastSave="0" documentId="13_ncr:1_{2C65EA04-FAAD-4297-81AF-09D2B01E9CB9}" xr6:coauthVersionLast="47" xr6:coauthVersionMax="47" xr10:uidLastSave="{00000000-0000-0000-0000-000000000000}"/>
  <bookViews>
    <workbookView xWindow="0" yWindow="660" windowWidth="30240" windowHeight="17480" tabRatio="913" activeTab="1" xr2:uid="{00000000-000D-0000-FFFF-FFFF00000000}"/>
  </bookViews>
  <sheets>
    <sheet name="General data" sheetId="5" r:id="rId1"/>
    <sheet name="Q22026" sheetId="67" r:id="rId2"/>
    <sheet name="Q12026" sheetId="66" r:id="rId3"/>
    <sheet name="2025" sheetId="65" r:id="rId4"/>
    <sheet name="Q32025" sheetId="64" r:id="rId5"/>
    <sheet name="Q22025" sheetId="63" r:id="rId6"/>
    <sheet name="Q12025" sheetId="62" r:id="rId7"/>
    <sheet name="2024" sheetId="61" r:id="rId8"/>
    <sheet name="Q32024" sheetId="60" r:id="rId9"/>
    <sheet name="Q22024" sheetId="59" r:id="rId10"/>
    <sheet name="Q12024" sheetId="58" r:id="rId11"/>
    <sheet name="2023" sheetId="57" r:id="rId12"/>
    <sheet name="Q32023" sheetId="56" r:id="rId13"/>
    <sheet name="Q22023" sheetId="55" r:id="rId14"/>
    <sheet name="Q12023" sheetId="53" r:id="rId15"/>
    <sheet name="2022" sheetId="52" r:id="rId16"/>
    <sheet name="Q3.2022" sheetId="51" r:id="rId17"/>
    <sheet name="Q2.2022" sheetId="50" r:id="rId18"/>
    <sheet name="Q1.2022" sheetId="49" r:id="rId19"/>
    <sheet name="2021" sheetId="48" r:id="rId20"/>
    <sheet name="Q3.2021" sheetId="47" r:id="rId21"/>
    <sheet name="Q2.2021" sheetId="46" r:id="rId22"/>
    <sheet name="Q1.2021" sheetId="45" r:id="rId23"/>
    <sheet name="2020" sheetId="44" r:id="rId24"/>
    <sheet name="Q3.2020" sheetId="43" r:id="rId25"/>
    <sheet name="Q2.2020" sheetId="42" r:id="rId26"/>
    <sheet name="Q1.2020" sheetId="41" r:id="rId27"/>
    <sheet name="2019" sheetId="40" r:id="rId28"/>
    <sheet name="Q3.2019" sheetId="39" r:id="rId29"/>
    <sheet name="Q2.2019" sheetId="38" r:id="rId30"/>
    <sheet name="Q1.2019" sheetId="37" r:id="rId31"/>
    <sheet name="2018" sheetId="36" r:id="rId32"/>
    <sheet name="Q3.2018" sheetId="35" r:id="rId33"/>
    <sheet name="Q2.2018" sheetId="34" r:id="rId34"/>
    <sheet name="Q1.2018" sheetId="33" r:id="rId35"/>
    <sheet name="2017" sheetId="32" r:id="rId36"/>
    <sheet name="Q3.2017" sheetId="30" r:id="rId37"/>
    <sheet name="Q2.2017" sheetId="29" r:id="rId38"/>
    <sheet name="Q1.2017" sheetId="28" r:id="rId39"/>
    <sheet name="2016" sheetId="27" r:id="rId40"/>
    <sheet name="Q3.2016" sheetId="26" r:id="rId41"/>
    <sheet name="Q2.2016" sheetId="25" r:id="rId42"/>
    <sheet name="Q1.2016" sheetId="24" r:id="rId43"/>
    <sheet name="2015" sheetId="23" r:id="rId44"/>
    <sheet name="Q3.2015" sheetId="22" r:id="rId45"/>
    <sheet name="Q2.2015" sheetId="21" r:id="rId46"/>
    <sheet name="Q1.2015" sheetId="20" r:id="rId47"/>
    <sheet name="2014" sheetId="6" r:id="rId48"/>
    <sheet name="Q3.2014" sheetId="7" r:id="rId49"/>
    <sheet name="Q2.2014" sheetId="8" r:id="rId50"/>
    <sheet name="Q1.2014" sheetId="9" r:id="rId51"/>
    <sheet name="2013" sheetId="10" r:id="rId52"/>
    <sheet name="Q3.2013" sheetId="11" r:id="rId53"/>
    <sheet name="Q2.2013" sheetId="12" r:id="rId54"/>
    <sheet name="Q1.2013" sheetId="13" r:id="rId55"/>
    <sheet name="2012" sheetId="14" r:id="rId56"/>
    <sheet name="Q3.2012" sheetId="16" r:id="rId57"/>
    <sheet name="Q2.2012" sheetId="15" r:id="rId58"/>
    <sheet name="Q1.2012" sheetId="17" r:id="rId59"/>
    <sheet name="2011" sheetId="18" r:id="rId60"/>
    <sheet name="2010" sheetId="19" r:id="rId61"/>
  </sheets>
  <externalReferences>
    <externalReference r:id="rId62"/>
    <externalReference r:id="rId63"/>
  </externalReferences>
  <definedNames>
    <definedName name="_DAT16" localSheetId="7">#REF!</definedName>
    <definedName name="_DAT16" localSheetId="3">#REF!</definedName>
    <definedName name="_DAT16" localSheetId="10">#REF!</definedName>
    <definedName name="_DAT16" localSheetId="6">#REF!</definedName>
    <definedName name="_DAT16" localSheetId="2">#REF!</definedName>
    <definedName name="_DAT16" localSheetId="9">#REF!</definedName>
    <definedName name="_DAT16" localSheetId="5">#REF!</definedName>
    <definedName name="_DAT16" localSheetId="1">#REF!</definedName>
    <definedName name="_DAT16" localSheetId="8">#REF!</definedName>
    <definedName name="_DAT16" localSheetId="4">#REF!</definedName>
    <definedName name="_DAT16">#REF!</definedName>
    <definedName name="_DAT17" localSheetId="10">#REF!</definedName>
    <definedName name="_DAT17">#REF!</definedName>
    <definedName name="_DAT18" localSheetId="10">#REF!</definedName>
    <definedName name="_DAT18">#REF!</definedName>
    <definedName name="_DAT19">#REF!</definedName>
    <definedName name="_DAT20">#REF!</definedName>
    <definedName name="_DAT21">#REF!</definedName>
    <definedName name="_DAT22">#REF!</definedName>
    <definedName name="_DAT23">#REF!</definedName>
    <definedName name="_DAT24">#REF!</definedName>
    <definedName name="_DAT25">#REF!</definedName>
    <definedName name="_DAT26">#REF!</definedName>
    <definedName name="_DAT27">#REF!</definedName>
    <definedName name="_DAT28">#REF!</definedName>
    <definedName name="_xlnm._FilterDatabase" localSheetId="7" hidden="1">'2024'!$A$104:$J$175</definedName>
    <definedName name="_xlnm._FilterDatabase" localSheetId="3" hidden="1">'2025'!$A$119:$J$191</definedName>
    <definedName name="_xlnm._FilterDatabase" localSheetId="10" hidden="1">'Q12024'!$A$104:$J$175</definedName>
    <definedName name="_xlnm._FilterDatabase" localSheetId="6" hidden="1">'Q12025'!$A$104:$J$175</definedName>
    <definedName name="_xlnm._FilterDatabase" localSheetId="2" hidden="1">'Q12026'!$A$5:$G$191</definedName>
    <definedName name="_xlnm._FilterDatabase" localSheetId="9" hidden="1">'Q22024'!$A$104:$J$175</definedName>
    <definedName name="_xlnm._FilterDatabase" localSheetId="5" hidden="1">'Q22025'!$A$104:$J$175</definedName>
    <definedName name="_xlnm._FilterDatabase" localSheetId="1" hidden="1">'Q22026'!$A$5:$G$193</definedName>
    <definedName name="_xlnm._FilterDatabase" localSheetId="12" hidden="1">'Q32023'!$A$103:$J$174</definedName>
    <definedName name="_xlnm._FilterDatabase" localSheetId="8" hidden="1">'Q32024'!$A$104:$J$175</definedName>
    <definedName name="_xlnm._FilterDatabase" localSheetId="4" hidden="1">'Q32025'!$A$104:$J$175</definedName>
    <definedName name="a" localSheetId="7" hidden="1">{#N/A,#N/A,TRUE,"F-1";#N/A,#N/A,TRUE,"F-2"}</definedName>
    <definedName name="a" localSheetId="3" hidden="1">{#N/A,#N/A,TRUE,"F-1";#N/A,#N/A,TRUE,"F-2"}</definedName>
    <definedName name="a" localSheetId="10" hidden="1">{#N/A,#N/A,TRUE,"F-1";#N/A,#N/A,TRUE,"F-2"}</definedName>
    <definedName name="a" localSheetId="6" hidden="1">{#N/A,#N/A,TRUE,"F-1";#N/A,#N/A,TRUE,"F-2"}</definedName>
    <definedName name="a" localSheetId="2" hidden="1">{#N/A,#N/A,TRUE,"F-1";#N/A,#N/A,TRUE,"F-2"}</definedName>
    <definedName name="a" localSheetId="9" hidden="1">{#N/A,#N/A,TRUE,"F-1";#N/A,#N/A,TRUE,"F-2"}</definedName>
    <definedName name="a" localSheetId="5" hidden="1">{#N/A,#N/A,TRUE,"F-1";#N/A,#N/A,TRUE,"F-2"}</definedName>
    <definedName name="a" localSheetId="1" hidden="1">{#N/A,#N/A,TRUE,"F-1";#N/A,#N/A,TRUE,"F-2"}</definedName>
    <definedName name="a" localSheetId="8" hidden="1">{#N/A,#N/A,TRUE,"F-1";#N/A,#N/A,TRUE,"F-2"}</definedName>
    <definedName name="a" localSheetId="4" hidden="1">{#N/A,#N/A,TRUE,"F-1";#N/A,#N/A,TRUE,"F-2"}</definedName>
    <definedName name="a" hidden="1">{#N/A,#N/A,TRUE,"F-1";#N/A,#N/A,TRUE,"F-2"}</definedName>
    <definedName name="aa" localSheetId="7" hidden="1">{#N/A,#N/A,TRUE,"F-1";#N/A,#N/A,TRUE,"F-2"}</definedName>
    <definedName name="aa" localSheetId="3" hidden="1">{#N/A,#N/A,TRUE,"F-1";#N/A,#N/A,TRUE,"F-2"}</definedName>
    <definedName name="aa" localSheetId="10" hidden="1">{#N/A,#N/A,TRUE,"F-1";#N/A,#N/A,TRUE,"F-2"}</definedName>
    <definedName name="aa" localSheetId="6" hidden="1">{#N/A,#N/A,TRUE,"F-1";#N/A,#N/A,TRUE,"F-2"}</definedName>
    <definedName name="aa" localSheetId="2" hidden="1">{#N/A,#N/A,TRUE,"F-1";#N/A,#N/A,TRUE,"F-2"}</definedName>
    <definedName name="aa" localSheetId="9" hidden="1">{#N/A,#N/A,TRUE,"F-1";#N/A,#N/A,TRUE,"F-2"}</definedName>
    <definedName name="aa" localSheetId="5" hidden="1">{#N/A,#N/A,TRUE,"F-1";#N/A,#N/A,TRUE,"F-2"}</definedName>
    <definedName name="aa" localSheetId="1" hidden="1">{#N/A,#N/A,TRUE,"F-1";#N/A,#N/A,TRUE,"F-2"}</definedName>
    <definedName name="aa" localSheetId="8" hidden="1">{#N/A,#N/A,TRUE,"F-1";#N/A,#N/A,TRUE,"F-2"}</definedName>
    <definedName name="aa" localSheetId="4" hidden="1">{#N/A,#N/A,TRUE,"F-1";#N/A,#N/A,TRUE,"F-2"}</definedName>
    <definedName name="aa" hidden="1">{#N/A,#N/A,TRUE,"F-1";#N/A,#N/A,TRUE,"F-2"}</definedName>
    <definedName name="Address" localSheetId="7">#REF!</definedName>
    <definedName name="Address" localSheetId="3">#REF!</definedName>
    <definedName name="Address" localSheetId="10">#REF!</definedName>
    <definedName name="Address" localSheetId="6">#REF!</definedName>
    <definedName name="Address" localSheetId="2">#REF!</definedName>
    <definedName name="Address" localSheetId="9">#REF!</definedName>
    <definedName name="Address" localSheetId="5">#REF!</definedName>
    <definedName name="Address" localSheetId="1">#REF!</definedName>
    <definedName name="Address" localSheetId="8">#REF!</definedName>
    <definedName name="Address" localSheetId="4">#REF!</definedName>
    <definedName name="Address">#REF!</definedName>
    <definedName name="AS2DocOpenMode" hidden="1">"AS2DocumentEdit"</definedName>
    <definedName name="B16bs_prev_year">#REF!</definedName>
    <definedName name="balance_type">1</definedName>
    <definedName name="_xlnm.Database" localSheetId="7">#REF!</definedName>
    <definedName name="_xlnm.Database" localSheetId="3">#REF!</definedName>
    <definedName name="_xlnm.Database" localSheetId="10">#REF!</definedName>
    <definedName name="_xlnm.Database" localSheetId="6">#REF!</definedName>
    <definedName name="_xlnm.Database" localSheetId="2">#REF!</definedName>
    <definedName name="_xlnm.Database" localSheetId="9">#REF!</definedName>
    <definedName name="_xlnm.Database" localSheetId="5">#REF!</definedName>
    <definedName name="_xlnm.Database" localSheetId="1">#REF!</definedName>
    <definedName name="_xlnm.Database" localSheetId="8">#REF!</definedName>
    <definedName name="_xlnm.Database" localSheetId="4">#REF!</definedName>
    <definedName name="_xlnm.Database">#REF!</definedName>
    <definedName name="bbb" localSheetId="7" hidden="1">{#N/A,#N/A,TRUE,"F-1";#N/A,#N/A,TRUE,"F-2"}</definedName>
    <definedName name="bbb" localSheetId="3" hidden="1">{#N/A,#N/A,TRUE,"F-1";#N/A,#N/A,TRUE,"F-2"}</definedName>
    <definedName name="bbb" localSheetId="10" hidden="1">{#N/A,#N/A,TRUE,"F-1";#N/A,#N/A,TRUE,"F-2"}</definedName>
    <definedName name="bbb" localSheetId="6" hidden="1">{#N/A,#N/A,TRUE,"F-1";#N/A,#N/A,TRUE,"F-2"}</definedName>
    <definedName name="bbb" localSheetId="2" hidden="1">{#N/A,#N/A,TRUE,"F-1";#N/A,#N/A,TRUE,"F-2"}</definedName>
    <definedName name="bbb" localSheetId="9" hidden="1">{#N/A,#N/A,TRUE,"F-1";#N/A,#N/A,TRUE,"F-2"}</definedName>
    <definedName name="bbb" localSheetId="5" hidden="1">{#N/A,#N/A,TRUE,"F-1";#N/A,#N/A,TRUE,"F-2"}</definedName>
    <definedName name="bbb" localSheetId="1" hidden="1">{#N/A,#N/A,TRUE,"F-1";#N/A,#N/A,TRUE,"F-2"}</definedName>
    <definedName name="bbb" localSheetId="8" hidden="1">{#N/A,#N/A,TRUE,"F-1";#N/A,#N/A,TRUE,"F-2"}</definedName>
    <definedName name="bbb" localSheetId="4" hidden="1">{#N/A,#N/A,TRUE,"F-1";#N/A,#N/A,TRUE,"F-2"}</definedName>
    <definedName name="bbb" hidden="1">{#N/A,#N/A,TRUE,"F-1";#N/A,#N/A,TRUE,"F-2"}</definedName>
    <definedName name="BEA">#REF!</definedName>
    <definedName name="Before_Turnaround" localSheetId="7">#REF!</definedName>
    <definedName name="Before_Turnaround" localSheetId="3">#REF!</definedName>
    <definedName name="Before_Turnaround" localSheetId="10">#REF!</definedName>
    <definedName name="Before_Turnaround" localSheetId="6">#REF!</definedName>
    <definedName name="Before_Turnaround" localSheetId="2">#REF!</definedName>
    <definedName name="Before_Turnaround" localSheetId="9">#REF!</definedName>
    <definedName name="Before_Turnaround" localSheetId="5">#REF!</definedName>
    <definedName name="Before_Turnaround" localSheetId="1">#REF!</definedName>
    <definedName name="Before_Turnaround" localSheetId="8">#REF!</definedName>
    <definedName name="Before_Turnaround" localSheetId="4">#REF!</definedName>
    <definedName name="Before_Turnaround">#REF!</definedName>
    <definedName name="bilnas">#REF!</definedName>
    <definedName name="bilnas2">#REF!</definedName>
    <definedName name="BS">#REF!</definedName>
    <definedName name="BSs">#REF!</definedName>
    <definedName name="BZ">#REF!</definedName>
    <definedName name="BZPoprzedni">#REF!</definedName>
    <definedName name="BZPoprzednii">#REF!</definedName>
    <definedName name="BZz">#REF!</definedName>
    <definedName name="calc">1</definedName>
    <definedName name="CASH_AND_OTHER_MONEY_ASSETS">#REF!</definedName>
    <definedName name="CASH_AND_OTHER_MONEY_ASSETSs">#REF!</definedName>
    <definedName name="City" localSheetId="7">#REF!</definedName>
    <definedName name="City" localSheetId="3">#REF!</definedName>
    <definedName name="City" localSheetId="10">#REF!</definedName>
    <definedName name="City" localSheetId="6">#REF!</definedName>
    <definedName name="City" localSheetId="2">#REF!</definedName>
    <definedName name="City" localSheetId="9">#REF!</definedName>
    <definedName name="City" localSheetId="5">#REF!</definedName>
    <definedName name="City" localSheetId="1">#REF!</definedName>
    <definedName name="City" localSheetId="8">#REF!</definedName>
    <definedName name="City" localSheetId="4">#REF!</definedName>
    <definedName name="City">#REF!</definedName>
    <definedName name="co">400</definedName>
    <definedName name="Company" localSheetId="7">#REF!</definedName>
    <definedName name="Company" localSheetId="3">#REF!</definedName>
    <definedName name="Company" localSheetId="10">#REF!</definedName>
    <definedName name="Company" localSheetId="6">#REF!</definedName>
    <definedName name="Company" localSheetId="2">#REF!</definedName>
    <definedName name="Company" localSheetId="9">#REF!</definedName>
    <definedName name="Company" localSheetId="5">#REF!</definedName>
    <definedName name="Company" localSheetId="1">#REF!</definedName>
    <definedName name="Company" localSheetId="8">#REF!</definedName>
    <definedName name="Company" localSheetId="4">#REF!</definedName>
    <definedName name="Company">#REF!</definedName>
    <definedName name="Company_name">'[1]B-1'!$B$4</definedName>
    <definedName name="Country" localSheetId="7">#REF!</definedName>
    <definedName name="Country" localSheetId="3">#REF!</definedName>
    <definedName name="Country" localSheetId="10">#REF!</definedName>
    <definedName name="Country" localSheetId="6">#REF!</definedName>
    <definedName name="Country" localSheetId="2">#REF!</definedName>
    <definedName name="Country" localSheetId="9">#REF!</definedName>
    <definedName name="Country" localSheetId="5">#REF!</definedName>
    <definedName name="Country" localSheetId="1">#REF!</definedName>
    <definedName name="Country" localSheetId="8">#REF!</definedName>
    <definedName name="Country" localSheetId="4">#REF!</definedName>
    <definedName name="Country">#REF!</definedName>
    <definedName name="Cumulative_Difference" localSheetId="10">#REF!</definedName>
    <definedName name="Cumulative_Difference">#REF!</definedName>
    <definedName name="cur_year">#REF!</definedName>
    <definedName name="data" localSheetId="7">#REF!</definedName>
    <definedName name="data" localSheetId="3">#REF!</definedName>
    <definedName name="data" localSheetId="10">#REF!</definedName>
    <definedName name="data" localSheetId="6">#REF!</definedName>
    <definedName name="data" localSheetId="2">#REF!</definedName>
    <definedName name="data" localSheetId="9">#REF!</definedName>
    <definedName name="data" localSheetId="5">#REF!</definedName>
    <definedName name="data" localSheetId="1">#REF!</definedName>
    <definedName name="data" localSheetId="8">#REF!</definedName>
    <definedName name="data" localSheetId="4">#REF!</definedName>
    <definedName name="data">#REF!</definedName>
    <definedName name="data_BS" localSheetId="10">#REF!</definedName>
    <definedName name="data_BS">#REF!</definedName>
    <definedName name="data1" localSheetId="10" hidden="1">#REF!</definedName>
    <definedName name="data1" hidden="1">#REF!</definedName>
    <definedName name="data2" hidden="1">#REF!</definedName>
    <definedName name="DEFERRED_TAX_ASSETS">#REF!</definedName>
    <definedName name="DEFERRED_TAX_ASSETSs">#REF!</definedName>
    <definedName name="display_area_2" localSheetId="7" hidden="1">#REF!</definedName>
    <definedName name="display_area_2" localSheetId="3" hidden="1">#REF!</definedName>
    <definedName name="display_area_2" localSheetId="10" hidden="1">#REF!</definedName>
    <definedName name="display_area_2" localSheetId="6" hidden="1">#REF!</definedName>
    <definedName name="display_area_2" localSheetId="2" hidden="1">#REF!</definedName>
    <definedName name="display_area_2" localSheetId="9" hidden="1">#REF!</definedName>
    <definedName name="display_area_2" localSheetId="5" hidden="1">#REF!</definedName>
    <definedName name="display_area_2" localSheetId="1" hidden="1">#REF!</definedName>
    <definedName name="display_area_2" localSheetId="8" hidden="1">#REF!</definedName>
    <definedName name="display_area_2" localSheetId="4" hidden="1">#REF!</definedName>
    <definedName name="display_area_2" hidden="1">#REF!</definedName>
    <definedName name="e1132\" localSheetId="7">#REF!</definedName>
    <definedName name="e1132\" localSheetId="3">#REF!</definedName>
    <definedName name="e1132\" localSheetId="10">#REF!</definedName>
    <definedName name="e1132\" localSheetId="6">#REF!</definedName>
    <definedName name="e1132\" localSheetId="2">#REF!</definedName>
    <definedName name="e1132\" localSheetId="9">#REF!</definedName>
    <definedName name="e1132\" localSheetId="5">#REF!</definedName>
    <definedName name="e1132\" localSheetId="1">#REF!</definedName>
    <definedName name="e1132\" localSheetId="8">#REF!</definedName>
    <definedName name="e1132\" localSheetId="4">#REF!</definedName>
    <definedName name="e1132\">#REF!</definedName>
    <definedName name="Email" localSheetId="7">#REF!</definedName>
    <definedName name="Email" localSheetId="3">#REF!</definedName>
    <definedName name="Email" localSheetId="10">#REF!</definedName>
    <definedName name="Email" localSheetId="6">#REF!</definedName>
    <definedName name="Email" localSheetId="2">#REF!</definedName>
    <definedName name="Email" localSheetId="9">#REF!</definedName>
    <definedName name="Email" localSheetId="5">#REF!</definedName>
    <definedName name="Email" localSheetId="1">#REF!</definedName>
    <definedName name="Email" localSheetId="8">#REF!</definedName>
    <definedName name="Email" localSheetId="4">#REF!</definedName>
    <definedName name="Email">#REF!</definedName>
    <definedName name="END" localSheetId="7">#REF!</definedName>
    <definedName name="END" localSheetId="3">#REF!</definedName>
    <definedName name="END" localSheetId="6">#REF!</definedName>
    <definedName name="END" localSheetId="2">#REF!</definedName>
    <definedName name="END" localSheetId="9">#REF!</definedName>
    <definedName name="END" localSheetId="5">#REF!</definedName>
    <definedName name="END" localSheetId="1">#REF!</definedName>
    <definedName name="END" localSheetId="8">#REF!</definedName>
    <definedName name="END" localSheetId="4">#REF!</definedName>
    <definedName name="END">#REF!</definedName>
    <definedName name="Errors_CY" localSheetId="10">#REF!</definedName>
    <definedName name="Errors_CY">#REF!</definedName>
    <definedName name="Errors_PY" localSheetId="10">#REF!</definedName>
    <definedName name="Errors_PY">#REF!</definedName>
    <definedName name="EUR_S">#REF!</definedName>
    <definedName name="Fax" localSheetId="7">#REF!</definedName>
    <definedName name="Fax" localSheetId="3">#REF!</definedName>
    <definedName name="Fax" localSheetId="10">#REF!</definedName>
    <definedName name="Fax" localSheetId="6">#REF!</definedName>
    <definedName name="Fax" localSheetId="2">#REF!</definedName>
    <definedName name="Fax" localSheetId="9">#REF!</definedName>
    <definedName name="Fax" localSheetId="5">#REF!</definedName>
    <definedName name="Fax" localSheetId="1">#REF!</definedName>
    <definedName name="Fax" localSheetId="8">#REF!</definedName>
    <definedName name="Fax" localSheetId="4">#REF!</definedName>
    <definedName name="Fax">#REF!</definedName>
    <definedName name="FCode" localSheetId="10" hidden="1">#REF!</definedName>
    <definedName name="FCode" hidden="1">#REF!</definedName>
    <definedName name="Format" localSheetId="10">#REF!</definedName>
    <definedName name="Format">#REF!</definedName>
    <definedName name="Full_Channel">#REF!</definedName>
    <definedName name="FY">2001</definedName>
    <definedName name="GENERAL_AND_ADMINISTRATIVE_COSTS_">#REF!</definedName>
    <definedName name="GENERAL_AND_ADMINISTRATIVE_COSTSs">#REF!</definedName>
    <definedName name="Header" localSheetId="7">#REF!</definedName>
    <definedName name="Header" localSheetId="3">#REF!</definedName>
    <definedName name="Header" localSheetId="10">#REF!</definedName>
    <definedName name="Header" localSheetId="6">#REF!</definedName>
    <definedName name="Header" localSheetId="2">#REF!</definedName>
    <definedName name="Header" localSheetId="9">#REF!</definedName>
    <definedName name="Header" localSheetId="5">#REF!</definedName>
    <definedName name="Header" localSheetId="1">#REF!</definedName>
    <definedName name="Header" localSheetId="8">#REF!</definedName>
    <definedName name="Header" localSheetId="4">#REF!</definedName>
    <definedName name="Header">#REF!</definedName>
    <definedName name="HiddenRows" localSheetId="10" hidden="1">#REF!</definedName>
    <definedName name="HiddenRows" hidden="1">#REF!</definedName>
    <definedName name="hierarch" localSheetId="7">#REF!</definedName>
    <definedName name="hierarch" localSheetId="3">#REF!</definedName>
    <definedName name="hierarch" localSheetId="10">#REF!</definedName>
    <definedName name="hierarch" localSheetId="6">#REF!</definedName>
    <definedName name="hierarch" localSheetId="2">#REF!</definedName>
    <definedName name="hierarch" localSheetId="9">#REF!</definedName>
    <definedName name="hierarch" localSheetId="5">#REF!</definedName>
    <definedName name="hierarch" localSheetId="1">#REF!</definedName>
    <definedName name="hierarch" localSheetId="8">#REF!</definedName>
    <definedName name="hierarch" localSheetId="4">#REF!</definedName>
    <definedName name="hierarch">#REF!</definedName>
    <definedName name="ias">#REF!</definedName>
    <definedName name="Ii">#REF!</definedName>
    <definedName name="JB">#REF!</definedName>
    <definedName name="Jednostka_Budżetowa">[2]JedBud!$A$2:$A$27</definedName>
    <definedName name="Judgments_CY" localSheetId="7">#REF!</definedName>
    <definedName name="Judgments_CY" localSheetId="3">#REF!</definedName>
    <definedName name="Judgments_CY" localSheetId="10">#REF!</definedName>
    <definedName name="Judgments_CY" localSheetId="6">#REF!</definedName>
    <definedName name="Judgments_CY" localSheetId="2">#REF!</definedName>
    <definedName name="Judgments_CY" localSheetId="9">#REF!</definedName>
    <definedName name="Judgments_CY" localSheetId="5">#REF!</definedName>
    <definedName name="Judgments_CY" localSheetId="1">#REF!</definedName>
    <definedName name="Judgments_CY" localSheetId="8">#REF!</definedName>
    <definedName name="Judgments_CY" localSheetId="4">#REF!</definedName>
    <definedName name="Judgments_CY">#REF!</definedName>
    <definedName name="Judgments_PY" localSheetId="10">#REF!</definedName>
    <definedName name="Judgments_PY">#REF!</definedName>
    <definedName name="kurs" localSheetId="10">#REF!</definedName>
    <definedName name="kurs">#REF!</definedName>
    <definedName name="l">#REF!</definedName>
    <definedName name="LocalCurrency" localSheetId="7">#REF!</definedName>
    <definedName name="LocalCurrency" localSheetId="3">#REF!</definedName>
    <definedName name="LocalCurrency" localSheetId="10">#REF!</definedName>
    <definedName name="LocalCurrency" localSheetId="6">#REF!</definedName>
    <definedName name="LocalCurrency" localSheetId="2">#REF!</definedName>
    <definedName name="LocalCurrency" localSheetId="9">#REF!</definedName>
    <definedName name="LocalCurrency" localSheetId="5">#REF!</definedName>
    <definedName name="LocalCurrency" localSheetId="1">#REF!</definedName>
    <definedName name="LocalCurrency" localSheetId="8">#REF!</definedName>
    <definedName name="LocalCurrency" localSheetId="4">#REF!</definedName>
    <definedName name="LocalCurrency">#REF!</definedName>
    <definedName name="MANUFACTURING_COST_OF_PRODUCTS_AND_SERVICDES_SOLD">#REF!</definedName>
    <definedName name="MANUFACTURING_COST_OF_PRODUCTS_AND_SERVICES_SOLDd">#REF!</definedName>
    <definedName name="Name" localSheetId="7">#REF!</definedName>
    <definedName name="Name" localSheetId="3">#REF!</definedName>
    <definedName name="Name" localSheetId="10">#REF!</definedName>
    <definedName name="Name" localSheetId="6">#REF!</definedName>
    <definedName name="Name" localSheetId="2">#REF!</definedName>
    <definedName name="Name" localSheetId="9">#REF!</definedName>
    <definedName name="Name" localSheetId="5">#REF!</definedName>
    <definedName name="Name" localSheetId="1">#REF!</definedName>
    <definedName name="Name" localSheetId="8">#REF!</definedName>
    <definedName name="Name" localSheetId="4">#REF!</definedName>
    <definedName name="Name">#REF!</definedName>
    <definedName name="Nazwa">#REF!</definedName>
    <definedName name="Net_Income" localSheetId="7">#REF!</definedName>
    <definedName name="Net_Income" localSheetId="3">#REF!</definedName>
    <definedName name="Net_Income" localSheetId="10">#REF!</definedName>
    <definedName name="Net_Income" localSheetId="6">#REF!</definedName>
    <definedName name="Net_Income" localSheetId="2">#REF!</definedName>
    <definedName name="Net_Income" localSheetId="9">#REF!</definedName>
    <definedName name="Net_Income" localSheetId="5">#REF!</definedName>
    <definedName name="Net_Income" localSheetId="1">#REF!</definedName>
    <definedName name="Net_Income" localSheetId="8">#REF!</definedName>
    <definedName name="Net_Income" localSheetId="4">#REF!</definedName>
    <definedName name="Net_Income">#REF!</definedName>
    <definedName name="new" localSheetId="10">#REF!</definedName>
    <definedName name="new">#REF!</definedName>
    <definedName name="OdDo">#REF!</definedName>
    <definedName name="OdDoPoprz">#REF!</definedName>
    <definedName name="OdDoPoprzAlt">#REF!</definedName>
    <definedName name="OPERACJE_ODSPRZEDAŻY_FORWARD_MARZEC">#REF!</definedName>
    <definedName name="OTHER_RECEIVABLES">#REF!</definedName>
    <definedName name="OTHER_RESERVES">#REF!</definedName>
    <definedName name="OTHER_RESERVES_SHORT">#REF!</definedName>
    <definedName name="p">#REF!</definedName>
    <definedName name="pas">#REF!</definedName>
    <definedName name="paskorekty">#REF!</definedName>
    <definedName name="period">12</definedName>
    <definedName name="Phone">#REF!</definedName>
    <definedName name="PL">#REF!</definedName>
    <definedName name="pocz_kw">#REF!</definedName>
    <definedName name="prev_year">#REF!</definedName>
    <definedName name="prev_year_s">#REF!</definedName>
    <definedName name="PRIMARY_CAPITAL">#REF!</definedName>
    <definedName name="rachunek">#REF!</definedName>
    <definedName name="RATA_MIES1_" localSheetId="7">#REF!</definedName>
    <definedName name="RATA_MIES1_" localSheetId="3">#REF!</definedName>
    <definedName name="RATA_MIES1_" localSheetId="10">#REF!</definedName>
    <definedName name="RATA_MIES1_" localSheetId="6">#REF!</definedName>
    <definedName name="RATA_MIES1_" localSheetId="2">#REF!</definedName>
    <definedName name="RATA_MIES1_" localSheetId="9">#REF!</definedName>
    <definedName name="RATA_MIES1_" localSheetId="5">#REF!</definedName>
    <definedName name="RATA_MIES1_" localSheetId="1">#REF!</definedName>
    <definedName name="RATA_MIES1_" localSheetId="8">#REF!</definedName>
    <definedName name="RATA_MIES1_" localSheetId="4">#REF!</definedName>
    <definedName name="RATA_MIES1_">#REF!</definedName>
    <definedName name="RATA_MIES2_" localSheetId="10">#REF!</definedName>
    <definedName name="RATA_MIES2_">#REF!</definedName>
    <definedName name="RATY_BR_" localSheetId="10">#REF!</definedName>
    <definedName name="RATY_BR_">#REF!</definedName>
    <definedName name="RATY_OD_">#REF!</definedName>
    <definedName name="RATY_RAZEM_">#REF!</definedName>
    <definedName name="RawData">#REF!</definedName>
    <definedName name="RawHeader">#REF!</definedName>
    <definedName name="RESERVES_FOR_DEFERRED_INCOME_TAX">#REF!</definedName>
    <definedName name="RESERVES_FOR_PENSIONS_AND_SIMILAR_BENEFITS_">#REF!</definedName>
    <definedName name="RESERVES_FOR_PENSIONS_AND_SIMILAR_BENEFITS_SHORT">#REF!</definedName>
    <definedName name="Reversing_Errors_PY" localSheetId="7">#REF!</definedName>
    <definedName name="Reversing_Errors_PY" localSheetId="3">#REF!</definedName>
    <definedName name="Reversing_Errors_PY" localSheetId="10">#REF!</definedName>
    <definedName name="Reversing_Errors_PY" localSheetId="6">#REF!</definedName>
    <definedName name="Reversing_Errors_PY" localSheetId="2">#REF!</definedName>
    <definedName name="Reversing_Errors_PY" localSheetId="9">#REF!</definedName>
    <definedName name="Reversing_Errors_PY" localSheetId="5">#REF!</definedName>
    <definedName name="Reversing_Errors_PY" localSheetId="1">#REF!</definedName>
    <definedName name="Reversing_Errors_PY" localSheetId="8">#REF!</definedName>
    <definedName name="Reversing_Errors_PY" localSheetId="4">#REF!</definedName>
    <definedName name="Reversing_Errors_PY">#REF!</definedName>
    <definedName name="Reversing_Judgments_PY" localSheetId="10">#REF!</definedName>
    <definedName name="Reversing_Judgments_PY">#REF!</definedName>
    <definedName name="rezerwy" localSheetId="7" hidden="1">{#N/A,#N/A,TRUE,"F-1";#N/A,#N/A,TRUE,"F-2"}</definedName>
    <definedName name="rezerwy" localSheetId="3" hidden="1">{#N/A,#N/A,TRUE,"F-1";#N/A,#N/A,TRUE,"F-2"}</definedName>
    <definedName name="rezerwy" localSheetId="10" hidden="1">{#N/A,#N/A,TRUE,"F-1";#N/A,#N/A,TRUE,"F-2"}</definedName>
    <definedName name="rezerwy" localSheetId="6" hidden="1">{#N/A,#N/A,TRUE,"F-1";#N/A,#N/A,TRUE,"F-2"}</definedName>
    <definedName name="rezerwy" localSheetId="2" hidden="1">{#N/A,#N/A,TRUE,"F-1";#N/A,#N/A,TRUE,"F-2"}</definedName>
    <definedName name="rezerwy" localSheetId="9" hidden="1">{#N/A,#N/A,TRUE,"F-1";#N/A,#N/A,TRUE,"F-2"}</definedName>
    <definedName name="rezerwy" localSheetId="5" hidden="1">{#N/A,#N/A,TRUE,"F-1";#N/A,#N/A,TRUE,"F-2"}</definedName>
    <definedName name="rezerwy" localSheetId="1" hidden="1">{#N/A,#N/A,TRUE,"F-1";#N/A,#N/A,TRUE,"F-2"}</definedName>
    <definedName name="rezerwy" localSheetId="8" hidden="1">{#N/A,#N/A,TRUE,"F-1";#N/A,#N/A,TRUE,"F-2"}</definedName>
    <definedName name="rezerwy" localSheetId="4" hidden="1">{#N/A,#N/A,TRUE,"F-1";#N/A,#N/A,TRUE,"F-2"}</definedName>
    <definedName name="rezerwy" hidden="1">{#N/A,#N/A,TRUE,"F-1";#N/A,#N/A,TRUE,"F-2"}</definedName>
    <definedName name="Rings" localSheetId="7">#REF!</definedName>
    <definedName name="Rings" localSheetId="3">#REF!</definedName>
    <definedName name="Rings" localSheetId="10">#REF!</definedName>
    <definedName name="Rings" localSheetId="6">#REF!</definedName>
    <definedName name="Rings" localSheetId="2">#REF!</definedName>
    <definedName name="Rings" localSheetId="9">#REF!</definedName>
    <definedName name="Rings" localSheetId="5">#REF!</definedName>
    <definedName name="Rings" localSheetId="1">#REF!</definedName>
    <definedName name="Rings" localSheetId="8">#REF!</definedName>
    <definedName name="Rings" localSheetId="4">#REF!</definedName>
    <definedName name="Rings">#REF!</definedName>
    <definedName name="rok">#REF!</definedName>
    <definedName name="round">1</definedName>
    <definedName name="roz_kwart">#REF!</definedName>
    <definedName name="rozp_p_kwart">#REF!</definedName>
    <definedName name="s_cur_year">#REF!</definedName>
    <definedName name="SELLING_COST">#REF!</definedName>
    <definedName name="SkrotWaluty">#REF!</definedName>
    <definedName name="Sprzedaż_jednostek" localSheetId="7">#REF!</definedName>
    <definedName name="Sprzedaż_jednostek" localSheetId="3">#REF!</definedName>
    <definedName name="Sprzedaż_jednostek" localSheetId="10">#REF!</definedName>
    <definedName name="Sprzedaż_jednostek" localSheetId="6">#REF!</definedName>
    <definedName name="Sprzedaż_jednostek" localSheetId="2">#REF!</definedName>
    <definedName name="Sprzedaż_jednostek" localSheetId="9">#REF!</definedName>
    <definedName name="Sprzedaż_jednostek" localSheetId="5">#REF!</definedName>
    <definedName name="Sprzedaż_jednostek" localSheetId="1">#REF!</definedName>
    <definedName name="Sprzedaż_jednostek" localSheetId="8">#REF!</definedName>
    <definedName name="Sprzedaż_jednostek" localSheetId="4">#REF!</definedName>
    <definedName name="Sprzedaż_jednostek">#REF!</definedName>
    <definedName name="Sprzedaż_środków_trwałych" localSheetId="10">#REF!</definedName>
    <definedName name="Sprzedaż_środków_trwałych">#REF!</definedName>
    <definedName name="ST">#REF!</definedName>
    <definedName name="stampa1">#REF!</definedName>
    <definedName name="stampa2">#REF!</definedName>
    <definedName name="State" localSheetId="7">#REF!</definedName>
    <definedName name="State" localSheetId="3">#REF!</definedName>
    <definedName name="State" localSheetId="10">#REF!</definedName>
    <definedName name="State" localSheetId="6">#REF!</definedName>
    <definedName name="State" localSheetId="2">#REF!</definedName>
    <definedName name="State" localSheetId="9">#REF!</definedName>
    <definedName name="State" localSheetId="5">#REF!</definedName>
    <definedName name="State" localSheetId="1">#REF!</definedName>
    <definedName name="State" localSheetId="8">#REF!</definedName>
    <definedName name="State" localSheetId="4">#REF!</definedName>
    <definedName name="State">#REF!</definedName>
    <definedName name="tab">#REF!</definedName>
    <definedName name="Tax_Rate" localSheetId="7">#REF!</definedName>
    <definedName name="Tax_Rate" localSheetId="3">#REF!</definedName>
    <definedName name="Tax_Rate" localSheetId="10">#REF!</definedName>
    <definedName name="Tax_Rate" localSheetId="6">#REF!</definedName>
    <definedName name="Tax_Rate" localSheetId="2">#REF!</definedName>
    <definedName name="Tax_Rate" localSheetId="9">#REF!</definedName>
    <definedName name="Tax_Rate" localSheetId="5">#REF!</definedName>
    <definedName name="Tax_Rate" localSheetId="1">#REF!</definedName>
    <definedName name="Tax_Rate" localSheetId="8">#REF!</definedName>
    <definedName name="Tax_Rate" localSheetId="4">#REF!</definedName>
    <definedName name="Tax_Rate">#REF!</definedName>
    <definedName name="TBAl">#REF!</definedName>
    <definedName name="TEST7" localSheetId="7">#REF!</definedName>
    <definedName name="TEST7" localSheetId="3">#REF!</definedName>
    <definedName name="TEST7" localSheetId="10">#REF!</definedName>
    <definedName name="TEST7" localSheetId="6">#REF!</definedName>
    <definedName name="TEST7" localSheetId="2">#REF!</definedName>
    <definedName name="TEST7" localSheetId="9">#REF!</definedName>
    <definedName name="TEST7" localSheetId="5">#REF!</definedName>
    <definedName name="TEST7" localSheetId="1">#REF!</definedName>
    <definedName name="TEST7" localSheetId="8">#REF!</definedName>
    <definedName name="TEST7" localSheetId="4">#REF!</definedName>
    <definedName name="TEST7">#REF!</definedName>
    <definedName name="TEST8" localSheetId="10">#REF!</definedName>
    <definedName name="TEST8">#REF!</definedName>
    <definedName name="TRADE_DEBTORS">#REF!</definedName>
    <definedName name="Turnaround" localSheetId="7">#REF!</definedName>
    <definedName name="Turnaround" localSheetId="3">#REF!</definedName>
    <definedName name="Turnaround" localSheetId="10">#REF!</definedName>
    <definedName name="Turnaround" localSheetId="6">#REF!</definedName>
    <definedName name="Turnaround" localSheetId="2">#REF!</definedName>
    <definedName name="Turnaround" localSheetId="9">#REF!</definedName>
    <definedName name="Turnaround" localSheetId="5">#REF!</definedName>
    <definedName name="Turnaround" localSheetId="1">#REF!</definedName>
    <definedName name="Turnaround" localSheetId="8">#REF!</definedName>
    <definedName name="Turnaround" localSheetId="4">#REF!</definedName>
    <definedName name="Turnaround">#REF!</definedName>
    <definedName name="USD_S">#REF!</definedName>
    <definedName name="value">3</definedName>
    <definedName name="VALUE_OF_GOODS_AND_MATERIALS_SOLD">#REF!</definedName>
    <definedName name="versionno">"1.0"</definedName>
    <definedName name="w_eur">#REF!</definedName>
    <definedName name="waluta">#REF!</definedName>
    <definedName name="WART_NETTO_" localSheetId="7">#REF!</definedName>
    <definedName name="WART_NETTO_" localSheetId="3">#REF!</definedName>
    <definedName name="WART_NETTO_" localSheetId="10">#REF!</definedName>
    <definedName name="WART_NETTO_" localSheetId="6">#REF!</definedName>
    <definedName name="WART_NETTO_" localSheetId="2">#REF!</definedName>
    <definedName name="WART_NETTO_" localSheetId="9">#REF!</definedName>
    <definedName name="WART_NETTO_" localSheetId="5">#REF!</definedName>
    <definedName name="WART_NETTO_" localSheetId="1">#REF!</definedName>
    <definedName name="WART_NETTO_" localSheetId="8">#REF!</definedName>
    <definedName name="WART_NETTO_" localSheetId="4">#REF!</definedName>
    <definedName name="WART_NETTO_">#REF!</definedName>
    <definedName name="WOkrPoprzAlt">#REF!</definedName>
    <definedName name="WOkrSpraw">#REF!</definedName>
    <definedName name="wrn.PBC._.Drukowane." localSheetId="7" hidden="1">{#N/A,#N/A,TRUE,"F-1";#N/A,#N/A,TRUE,"F-2"}</definedName>
    <definedName name="wrn.PBC._.Drukowane." localSheetId="3" hidden="1">{#N/A,#N/A,TRUE,"F-1";#N/A,#N/A,TRUE,"F-2"}</definedName>
    <definedName name="wrn.PBC._.Drukowane." localSheetId="10" hidden="1">{#N/A,#N/A,TRUE,"F-1";#N/A,#N/A,TRUE,"F-2"}</definedName>
    <definedName name="wrn.PBC._.Drukowane." localSheetId="6" hidden="1">{#N/A,#N/A,TRUE,"F-1";#N/A,#N/A,TRUE,"F-2"}</definedName>
    <definedName name="wrn.PBC._.Drukowane." localSheetId="2" hidden="1">{#N/A,#N/A,TRUE,"F-1";#N/A,#N/A,TRUE,"F-2"}</definedName>
    <definedName name="wrn.PBC._.Drukowane." localSheetId="9" hidden="1">{#N/A,#N/A,TRUE,"F-1";#N/A,#N/A,TRUE,"F-2"}</definedName>
    <definedName name="wrn.PBC._.Drukowane." localSheetId="5" hidden="1">{#N/A,#N/A,TRUE,"F-1";#N/A,#N/A,TRUE,"F-2"}</definedName>
    <definedName name="wrn.PBC._.Drukowane." localSheetId="1" hidden="1">{#N/A,#N/A,TRUE,"F-1";#N/A,#N/A,TRUE,"F-2"}</definedName>
    <definedName name="wrn.PBC._.Drukowane." localSheetId="8" hidden="1">{#N/A,#N/A,TRUE,"F-1";#N/A,#N/A,TRUE,"F-2"}</definedName>
    <definedName name="wrn.PBC._.Drukowane." localSheetId="4" hidden="1">{#N/A,#N/A,TRUE,"F-1";#N/A,#N/A,TRUE,"F-2"}</definedName>
    <definedName name="wrn.PBC._.Drukowane." hidden="1">{#N/A,#N/A,TRUE,"F-1";#N/A,#N/A,TRUE,"F-2"}</definedName>
    <definedName name="zak_p_kwart">#REF!</definedName>
    <definedName name="Zip" localSheetId="7">#REF!</definedName>
    <definedName name="Zip" localSheetId="3">#REF!</definedName>
    <definedName name="Zip" localSheetId="10">#REF!</definedName>
    <definedName name="Zip" localSheetId="6">#REF!</definedName>
    <definedName name="Zip" localSheetId="2">#REF!</definedName>
    <definedName name="Zip" localSheetId="9">#REF!</definedName>
    <definedName name="Zip" localSheetId="5">#REF!</definedName>
    <definedName name="Zip" localSheetId="1">#REF!</definedName>
    <definedName name="Zip" localSheetId="8">#REF!</definedName>
    <definedName name="Zip" localSheetId="4">#REF!</definedName>
    <definedName name="Zip">#REF!</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67" l="1"/>
  <c r="D7" i="67"/>
  <c r="D179" i="67"/>
  <c r="C179" i="67"/>
  <c r="D174" i="67"/>
  <c r="C174" i="67"/>
  <c r="D155" i="67"/>
  <c r="C155" i="67"/>
  <c r="D142" i="67"/>
  <c r="C142" i="67"/>
  <c r="D123" i="67"/>
  <c r="C123" i="67"/>
  <c r="D107" i="67"/>
  <c r="C107" i="67"/>
  <c r="D100" i="67"/>
  <c r="C100" i="67"/>
  <c r="D90" i="67"/>
  <c r="D91" i="67" s="1"/>
  <c r="C90" i="67"/>
  <c r="C91" i="67" s="1"/>
  <c r="D77" i="67"/>
  <c r="C77" i="67"/>
  <c r="D64" i="67"/>
  <c r="C64" i="67"/>
  <c r="D49" i="67"/>
  <c r="D55" i="67" s="1"/>
  <c r="C49" i="67"/>
  <c r="C55" i="67" s="1"/>
  <c r="D27" i="67"/>
  <c r="D48" i="67" s="1"/>
  <c r="C27" i="67"/>
  <c r="C48" i="67" s="1"/>
  <c r="D10" i="67"/>
  <c r="D13" i="67" s="1"/>
  <c r="D20" i="67" s="1"/>
  <c r="C10" i="67"/>
  <c r="D178" i="66"/>
  <c r="C178" i="66"/>
  <c r="D173" i="66"/>
  <c r="C173" i="66"/>
  <c r="E76" i="66"/>
  <c r="D76" i="66"/>
  <c r="C76" i="66"/>
  <c r="C187" i="67" l="1"/>
  <c r="C171" i="67"/>
  <c r="D171" i="67"/>
  <c r="D115" i="67"/>
  <c r="D187" i="67"/>
  <c r="C13" i="67"/>
  <c r="C20" i="67" s="1"/>
  <c r="C115" i="67"/>
  <c r="C87" i="67"/>
  <c r="D87" i="67"/>
  <c r="C122" i="67"/>
  <c r="C136" i="67" s="1"/>
  <c r="C140" i="67" s="1"/>
  <c r="C56" i="67"/>
  <c r="D23" i="67"/>
  <c r="D42" i="67"/>
  <c r="D56" i="67"/>
  <c r="C23" i="67"/>
  <c r="C42" i="67"/>
  <c r="D122" i="67"/>
  <c r="D136" i="67" s="1"/>
  <c r="D140" i="67" s="1"/>
  <c r="D7" i="66"/>
  <c r="C7" i="66"/>
  <c r="E106" i="66"/>
  <c r="E99" i="66"/>
  <c r="E89" i="66"/>
  <c r="E90" i="66" s="1"/>
  <c r="E64" i="66"/>
  <c r="D154" i="66"/>
  <c r="C154" i="66"/>
  <c r="D141" i="66"/>
  <c r="C141" i="66"/>
  <c r="D122" i="66"/>
  <c r="C122" i="66"/>
  <c r="D106" i="66"/>
  <c r="C106" i="66"/>
  <c r="D99" i="66"/>
  <c r="C99" i="66"/>
  <c r="D89" i="66"/>
  <c r="D90" i="66" s="1"/>
  <c r="C89" i="66"/>
  <c r="C90" i="66" s="1"/>
  <c r="D64" i="66"/>
  <c r="C64" i="66"/>
  <c r="D49" i="66"/>
  <c r="D55" i="66" s="1"/>
  <c r="C49" i="66"/>
  <c r="C55" i="66" s="1"/>
  <c r="D27" i="66"/>
  <c r="D48" i="66" s="1"/>
  <c r="C27" i="66"/>
  <c r="C121" i="66" s="1"/>
  <c r="D10" i="66"/>
  <c r="C10" i="66"/>
  <c r="C43" i="65"/>
  <c r="D43" i="65"/>
  <c r="D77" i="65"/>
  <c r="C77" i="65"/>
  <c r="R14" i="5" s="1"/>
  <c r="R15" i="5"/>
  <c r="R9" i="5"/>
  <c r="R7" i="5"/>
  <c r="R6" i="5"/>
  <c r="D50" i="65"/>
  <c r="C50" i="65"/>
  <c r="D28" i="65"/>
  <c r="C28" i="65"/>
  <c r="R10" i="5" s="1"/>
  <c r="D179" i="65"/>
  <c r="C179" i="65"/>
  <c r="D53" i="65"/>
  <c r="C53" i="65"/>
  <c r="D174" i="65"/>
  <c r="C174" i="65"/>
  <c r="D155" i="65"/>
  <c r="C155" i="65"/>
  <c r="D142" i="65"/>
  <c r="C142" i="65"/>
  <c r="D123" i="65"/>
  <c r="C123" i="65"/>
  <c r="D107" i="65"/>
  <c r="C107" i="65"/>
  <c r="R21" i="5" s="1"/>
  <c r="D100" i="65"/>
  <c r="C100" i="65"/>
  <c r="R20" i="5" s="1"/>
  <c r="D91" i="65"/>
  <c r="D90" i="65" s="1"/>
  <c r="C91" i="65"/>
  <c r="C90" i="65" s="1"/>
  <c r="R19" i="5" s="1"/>
  <c r="D65" i="65"/>
  <c r="C65" i="65"/>
  <c r="R13" i="5" s="1"/>
  <c r="D11" i="65"/>
  <c r="C11" i="65"/>
  <c r="D7" i="65"/>
  <c r="C7" i="65"/>
  <c r="R4" i="5" s="1"/>
  <c r="C188" i="67" l="1"/>
  <c r="C189" i="67" s="1"/>
  <c r="C191" i="67" s="1"/>
  <c r="D188" i="67"/>
  <c r="D189" i="67" s="1"/>
  <c r="D191" i="67" s="1"/>
  <c r="C185" i="66"/>
  <c r="C86" i="66"/>
  <c r="D86" i="66"/>
  <c r="D121" i="66"/>
  <c r="D135" i="66" s="1"/>
  <c r="D139" i="66" s="1"/>
  <c r="E86" i="66"/>
  <c r="E114" i="66"/>
  <c r="C170" i="66"/>
  <c r="C135" i="66"/>
  <c r="C139" i="66" s="1"/>
  <c r="C48" i="66"/>
  <c r="C56" i="66" s="1"/>
  <c r="D185" i="66"/>
  <c r="C114" i="66"/>
  <c r="D114" i="66"/>
  <c r="D56" i="66"/>
  <c r="D170" i="66"/>
  <c r="D13" i="66"/>
  <c r="D20" i="66" s="1"/>
  <c r="D23" i="66" s="1"/>
  <c r="C13" i="66"/>
  <c r="C20" i="66" s="1"/>
  <c r="C42" i="66" s="1"/>
  <c r="D56" i="65"/>
  <c r="C56" i="65"/>
  <c r="C115" i="65"/>
  <c r="R23" i="5" s="1"/>
  <c r="D171" i="65"/>
  <c r="C14" i="65"/>
  <c r="C21" i="65" s="1"/>
  <c r="D14" i="65"/>
  <c r="D21" i="65" s="1"/>
  <c r="C87" i="65"/>
  <c r="R16" i="5" s="1"/>
  <c r="D87" i="65"/>
  <c r="C186" i="65"/>
  <c r="C171" i="65"/>
  <c r="D115" i="65"/>
  <c r="D186" i="65"/>
  <c r="F275" i="64"/>
  <c r="E275" i="64"/>
  <c r="D275" i="64"/>
  <c r="C275" i="64"/>
  <c r="P269" i="64"/>
  <c r="P268" i="64"/>
  <c r="P267" i="64"/>
  <c r="P266" i="64"/>
  <c r="P265" i="64"/>
  <c r="P264" i="64"/>
  <c r="P263" i="64"/>
  <c r="P262" i="64"/>
  <c r="P260" i="64"/>
  <c r="P259" i="64"/>
  <c r="P258" i="64"/>
  <c r="P257" i="64"/>
  <c r="P256" i="64"/>
  <c r="P255" i="64"/>
  <c r="P254" i="64"/>
  <c r="P251" i="64"/>
  <c r="P250" i="64"/>
  <c r="P249" i="64"/>
  <c r="P248" i="64"/>
  <c r="P247" i="64"/>
  <c r="P246" i="64"/>
  <c r="P245" i="64"/>
  <c r="P244" i="64"/>
  <c r="P226" i="64"/>
  <c r="P215" i="64" s="1"/>
  <c r="P225" i="64"/>
  <c r="P224" i="64"/>
  <c r="P223" i="64"/>
  <c r="P222" i="64"/>
  <c r="P221" i="64"/>
  <c r="P220" i="64"/>
  <c r="P219" i="64"/>
  <c r="P218" i="64"/>
  <c r="P217" i="64"/>
  <c r="P216" i="64"/>
  <c r="K226" i="64"/>
  <c r="K225" i="64"/>
  <c r="K224" i="64"/>
  <c r="K223" i="64"/>
  <c r="K222" i="64"/>
  <c r="K221" i="64"/>
  <c r="K220" i="64"/>
  <c r="K219" i="64"/>
  <c r="K218" i="64"/>
  <c r="K217" i="64"/>
  <c r="K216" i="64"/>
  <c r="K215" i="64" s="1"/>
  <c r="P236" i="64"/>
  <c r="P235" i="64"/>
  <c r="P234" i="64"/>
  <c r="P233" i="64"/>
  <c r="P232" i="64"/>
  <c r="P231" i="64"/>
  <c r="P230" i="64"/>
  <c r="P229" i="64"/>
  <c r="P228" i="64"/>
  <c r="J243" i="64"/>
  <c r="K269" i="64"/>
  <c r="K268" i="64"/>
  <c r="K267" i="64"/>
  <c r="K266" i="64"/>
  <c r="K265" i="64"/>
  <c r="K264" i="64"/>
  <c r="K263" i="64"/>
  <c r="K262" i="64"/>
  <c r="K261" i="64" s="1"/>
  <c r="K260" i="64"/>
  <c r="K259" i="64"/>
  <c r="K258" i="64"/>
  <c r="K257" i="64"/>
  <c r="K256" i="64"/>
  <c r="K255" i="64"/>
  <c r="K254" i="64"/>
  <c r="K253" i="64"/>
  <c r="K252" i="64"/>
  <c r="K251" i="64"/>
  <c r="K250" i="64"/>
  <c r="K249" i="64"/>
  <c r="K248" i="64"/>
  <c r="K247" i="64"/>
  <c r="K246" i="64"/>
  <c r="K245" i="64"/>
  <c r="K243" i="64" s="1"/>
  <c r="K242" i="64" s="1"/>
  <c r="K244" i="64"/>
  <c r="K227" i="64"/>
  <c r="K236" i="64"/>
  <c r="K235" i="64"/>
  <c r="K234" i="64"/>
  <c r="K233" i="64"/>
  <c r="K232" i="64"/>
  <c r="K231" i="64"/>
  <c r="K230" i="64"/>
  <c r="K229" i="64"/>
  <c r="K228" i="64"/>
  <c r="U207" i="64"/>
  <c r="U205" i="64"/>
  <c r="U203" i="64"/>
  <c r="U202" i="64"/>
  <c r="U200" i="64"/>
  <c r="U199" i="64"/>
  <c r="U198" i="64"/>
  <c r="U197" i="64"/>
  <c r="U196" i="64"/>
  <c r="U195" i="64"/>
  <c r="U193" i="64"/>
  <c r="U192" i="64"/>
  <c r="T191" i="64"/>
  <c r="S191" i="64"/>
  <c r="R191" i="64"/>
  <c r="U191" i="64" s="1"/>
  <c r="U190" i="64"/>
  <c r="U189" i="64"/>
  <c r="U188" i="64"/>
  <c r="T187" i="64"/>
  <c r="T194" i="64" s="1"/>
  <c r="T201" i="64" s="1"/>
  <c r="T204" i="64" s="1"/>
  <c r="T206" i="64" s="1"/>
  <c r="T208" i="64" s="1"/>
  <c r="S187" i="64"/>
  <c r="S194" i="64" s="1"/>
  <c r="S201" i="64" s="1"/>
  <c r="S204" i="64" s="1"/>
  <c r="S206" i="64" s="1"/>
  <c r="S208" i="64" s="1"/>
  <c r="R187" i="64"/>
  <c r="U187" i="64" s="1"/>
  <c r="K205" i="64"/>
  <c r="K203" i="64"/>
  <c r="K202" i="64"/>
  <c r="K200" i="64"/>
  <c r="K199" i="64"/>
  <c r="K198" i="64"/>
  <c r="K197" i="64"/>
  <c r="K196" i="64"/>
  <c r="K195" i="64"/>
  <c r="I194" i="64"/>
  <c r="I201" i="64" s="1"/>
  <c r="I204" i="64" s="1"/>
  <c r="I206" i="64" s="1"/>
  <c r="I208" i="64" s="1"/>
  <c r="K193" i="64"/>
  <c r="K192" i="64"/>
  <c r="J191" i="64"/>
  <c r="I191" i="64"/>
  <c r="H191" i="64"/>
  <c r="H194" i="64" s="1"/>
  <c r="K190" i="64"/>
  <c r="K189" i="64"/>
  <c r="K188" i="64"/>
  <c r="J187" i="64"/>
  <c r="J194" i="64" s="1"/>
  <c r="J201" i="64" s="1"/>
  <c r="J204" i="64" s="1"/>
  <c r="J206" i="64" s="1"/>
  <c r="J208" i="64" s="1"/>
  <c r="I187" i="64"/>
  <c r="H187" i="64"/>
  <c r="F11" i="64"/>
  <c r="F7" i="64"/>
  <c r="F14" i="64" s="1"/>
  <c r="F21" i="64" s="1"/>
  <c r="F24" i="64" s="1"/>
  <c r="F26" i="64" s="1"/>
  <c r="F28" i="64" s="1"/>
  <c r="D11" i="64"/>
  <c r="D7" i="64"/>
  <c r="F269" i="64"/>
  <c r="F268" i="64"/>
  <c r="F267" i="64"/>
  <c r="F266" i="64"/>
  <c r="F265" i="64"/>
  <c r="F264" i="64"/>
  <c r="P261" i="64"/>
  <c r="F263" i="64"/>
  <c r="F262" i="64"/>
  <c r="O261" i="64"/>
  <c r="N261" i="64"/>
  <c r="M261" i="64"/>
  <c r="J261" i="64"/>
  <c r="I261" i="64"/>
  <c r="H261" i="64"/>
  <c r="E261" i="64"/>
  <c r="D261" i="64"/>
  <c r="C261" i="64"/>
  <c r="F260" i="64"/>
  <c r="F259" i="64"/>
  <c r="F258" i="64"/>
  <c r="F257" i="64"/>
  <c r="F256" i="64"/>
  <c r="F255" i="64"/>
  <c r="P253" i="64"/>
  <c r="F254" i="64"/>
  <c r="O253" i="64"/>
  <c r="N253" i="64"/>
  <c r="M253" i="64"/>
  <c r="J253" i="64"/>
  <c r="I253" i="64"/>
  <c r="H253" i="64"/>
  <c r="E253" i="64"/>
  <c r="D253" i="64"/>
  <c r="C253" i="64"/>
  <c r="F251" i="64"/>
  <c r="F250" i="64"/>
  <c r="F249" i="64"/>
  <c r="F248" i="64"/>
  <c r="F247" i="64"/>
  <c r="F246" i="64"/>
  <c r="F245" i="64"/>
  <c r="P243" i="64"/>
  <c r="P242" i="64" s="1"/>
  <c r="F244" i="64"/>
  <c r="O243" i="64"/>
  <c r="O242" i="64" s="1"/>
  <c r="N243" i="64"/>
  <c r="N242" i="64" s="1"/>
  <c r="M243" i="64"/>
  <c r="M242" i="64" s="1"/>
  <c r="I243" i="64"/>
  <c r="H243" i="64"/>
  <c r="E243" i="64"/>
  <c r="E242" i="64" s="1"/>
  <c r="D243" i="64"/>
  <c r="D242" i="64" s="1"/>
  <c r="C243" i="64"/>
  <c r="C242" i="64" s="1"/>
  <c r="J242" i="64"/>
  <c r="I242" i="64"/>
  <c r="H242" i="64"/>
  <c r="F236" i="64"/>
  <c r="F235" i="64"/>
  <c r="F234" i="64"/>
  <c r="F233" i="64"/>
  <c r="F232" i="64"/>
  <c r="F231" i="64"/>
  <c r="F230" i="64"/>
  <c r="F229" i="64"/>
  <c r="F228" i="64"/>
  <c r="P227" i="64"/>
  <c r="O227" i="64"/>
  <c r="N227" i="64"/>
  <c r="M227" i="64"/>
  <c r="J227" i="64"/>
  <c r="I227" i="64"/>
  <c r="H227" i="64"/>
  <c r="E227" i="64"/>
  <c r="D227" i="64"/>
  <c r="C227" i="64"/>
  <c r="F226" i="64"/>
  <c r="F225" i="64"/>
  <c r="F224" i="64"/>
  <c r="F223" i="64"/>
  <c r="F222" i="64"/>
  <c r="F221" i="64"/>
  <c r="F220" i="64"/>
  <c r="F219" i="64"/>
  <c r="F218" i="64"/>
  <c r="F217" i="64"/>
  <c r="F216" i="64"/>
  <c r="O215" i="64"/>
  <c r="N215" i="64"/>
  <c r="M215" i="64"/>
  <c r="J215" i="64"/>
  <c r="I215" i="64"/>
  <c r="H215" i="64"/>
  <c r="E215" i="64"/>
  <c r="D215" i="64"/>
  <c r="C215" i="64"/>
  <c r="M212" i="64"/>
  <c r="M239" i="64" s="1"/>
  <c r="H212" i="64"/>
  <c r="H239" i="64" s="1"/>
  <c r="C212" i="64"/>
  <c r="C239" i="64" s="1"/>
  <c r="P207" i="64"/>
  <c r="K207" i="64"/>
  <c r="F207" i="64"/>
  <c r="P205" i="64"/>
  <c r="F205" i="64"/>
  <c r="P203" i="64"/>
  <c r="F203" i="64"/>
  <c r="P202" i="64"/>
  <c r="F202" i="64"/>
  <c r="P200" i="64"/>
  <c r="F200" i="64"/>
  <c r="P199" i="64"/>
  <c r="F199" i="64"/>
  <c r="P198" i="64"/>
  <c r="F198" i="64"/>
  <c r="P197" i="64"/>
  <c r="F197" i="64"/>
  <c r="P196" i="64"/>
  <c r="F196" i="64"/>
  <c r="P195" i="64"/>
  <c r="F195" i="64"/>
  <c r="P193" i="64"/>
  <c r="F193" i="64"/>
  <c r="P192" i="64"/>
  <c r="F192" i="64"/>
  <c r="O191" i="64"/>
  <c r="O194" i="64" s="1"/>
  <c r="O201" i="64" s="1"/>
  <c r="O204" i="64" s="1"/>
  <c r="O206" i="64" s="1"/>
  <c r="O208" i="64" s="1"/>
  <c r="N191" i="64"/>
  <c r="M191" i="64"/>
  <c r="E191" i="64"/>
  <c r="D191" i="64"/>
  <c r="C191" i="64"/>
  <c r="P190" i="64"/>
  <c r="F190" i="64"/>
  <c r="P189" i="64"/>
  <c r="F189" i="64"/>
  <c r="P188" i="64"/>
  <c r="F188" i="64"/>
  <c r="O187" i="64"/>
  <c r="N187" i="64"/>
  <c r="M187" i="64"/>
  <c r="P187" i="64" s="1"/>
  <c r="E187" i="64"/>
  <c r="D187" i="64"/>
  <c r="C187" i="64"/>
  <c r="R184" i="64"/>
  <c r="M184" i="64"/>
  <c r="C184" i="64"/>
  <c r="E170" i="64"/>
  <c r="D170" i="64"/>
  <c r="F163" i="64"/>
  <c r="E163" i="64"/>
  <c r="D163" i="64"/>
  <c r="C163" i="64"/>
  <c r="F158" i="64"/>
  <c r="E158" i="64"/>
  <c r="D158" i="64"/>
  <c r="C158" i="64"/>
  <c r="C170" i="64" s="1"/>
  <c r="E156" i="64"/>
  <c r="D156" i="64"/>
  <c r="F139" i="64"/>
  <c r="E139" i="64"/>
  <c r="D139" i="64"/>
  <c r="C139" i="64"/>
  <c r="F126" i="64"/>
  <c r="E126" i="64"/>
  <c r="D126" i="64"/>
  <c r="C126" i="64"/>
  <c r="F108" i="64"/>
  <c r="E108" i="64"/>
  <c r="D108" i="64"/>
  <c r="C108" i="64"/>
  <c r="E92" i="64"/>
  <c r="D92" i="64"/>
  <c r="C92" i="64"/>
  <c r="E85" i="64"/>
  <c r="D85" i="64"/>
  <c r="C85" i="64"/>
  <c r="E75" i="64"/>
  <c r="E101" i="64" s="1"/>
  <c r="D75" i="64"/>
  <c r="D74" i="64" s="1"/>
  <c r="C75" i="64"/>
  <c r="E74" i="64"/>
  <c r="E61" i="64"/>
  <c r="E71" i="64" s="1"/>
  <c r="D61" i="64"/>
  <c r="C61" i="64"/>
  <c r="E49" i="64"/>
  <c r="D49" i="64"/>
  <c r="C49" i="64"/>
  <c r="F37" i="64"/>
  <c r="E37" i="64"/>
  <c r="D37" i="64"/>
  <c r="C37" i="64"/>
  <c r="C14" i="64"/>
  <c r="C21" i="64" s="1"/>
  <c r="C24" i="64" s="1"/>
  <c r="C26" i="64" s="1"/>
  <c r="E11" i="64"/>
  <c r="E14" i="64" s="1"/>
  <c r="E21" i="64" s="1"/>
  <c r="E24" i="64" s="1"/>
  <c r="E26" i="64" s="1"/>
  <c r="C11" i="64"/>
  <c r="E7" i="64"/>
  <c r="C7" i="64"/>
  <c r="C73" i="63"/>
  <c r="C24" i="63"/>
  <c r="D37" i="63"/>
  <c r="D7" i="63"/>
  <c r="D11" i="63"/>
  <c r="D14" i="63"/>
  <c r="D21" i="63"/>
  <c r="D24" i="63"/>
  <c r="D26" i="63"/>
  <c r="D36" i="63"/>
  <c r="D42" i="63"/>
  <c r="D44" i="63"/>
  <c r="D28" i="63"/>
  <c r="K262" i="63"/>
  <c r="K263" i="63"/>
  <c r="K264" i="63"/>
  <c r="K265" i="63"/>
  <c r="K266" i="63"/>
  <c r="K267" i="63"/>
  <c r="K268" i="63"/>
  <c r="K269" i="63"/>
  <c r="K261" i="63"/>
  <c r="K254" i="63"/>
  <c r="K255" i="63"/>
  <c r="K256" i="63"/>
  <c r="K257" i="63"/>
  <c r="K258" i="63"/>
  <c r="K259" i="63"/>
  <c r="K260" i="63"/>
  <c r="K253" i="63"/>
  <c r="K244" i="63"/>
  <c r="K245" i="63"/>
  <c r="K246" i="63"/>
  <c r="K247" i="63"/>
  <c r="K248" i="63"/>
  <c r="K249" i="63"/>
  <c r="K250" i="63"/>
  <c r="K251" i="63"/>
  <c r="K243" i="63"/>
  <c r="K242" i="63"/>
  <c r="K270" i="63"/>
  <c r="J261" i="63"/>
  <c r="J253" i="63"/>
  <c r="J243" i="63"/>
  <c r="J242" i="63"/>
  <c r="J270" i="63"/>
  <c r="I261" i="63"/>
  <c r="I253" i="63"/>
  <c r="I243" i="63"/>
  <c r="I242" i="63"/>
  <c r="I270" i="63"/>
  <c r="H261" i="63"/>
  <c r="H253" i="63"/>
  <c r="H243" i="63"/>
  <c r="H242" i="63"/>
  <c r="H270" i="63"/>
  <c r="F262" i="63"/>
  <c r="F263" i="63"/>
  <c r="F264" i="63"/>
  <c r="F265" i="63"/>
  <c r="F266" i="63"/>
  <c r="F267" i="63"/>
  <c r="F268" i="63"/>
  <c r="F269" i="63"/>
  <c r="F261" i="63"/>
  <c r="F254" i="63"/>
  <c r="F255" i="63"/>
  <c r="F256" i="63"/>
  <c r="F257" i="63"/>
  <c r="F258" i="63"/>
  <c r="F259" i="63"/>
  <c r="F260" i="63"/>
  <c r="F253" i="63"/>
  <c r="F244" i="63"/>
  <c r="F245" i="63"/>
  <c r="F246" i="63"/>
  <c r="F247" i="63"/>
  <c r="F248" i="63"/>
  <c r="F249" i="63"/>
  <c r="F250" i="63"/>
  <c r="F251" i="63"/>
  <c r="F243" i="63"/>
  <c r="F242" i="63"/>
  <c r="F270" i="63"/>
  <c r="E261" i="63"/>
  <c r="E253" i="63"/>
  <c r="E243" i="63"/>
  <c r="E242" i="63"/>
  <c r="E270" i="63"/>
  <c r="D261" i="63"/>
  <c r="D253" i="63"/>
  <c r="D243" i="63"/>
  <c r="D242" i="63"/>
  <c r="D270" i="63"/>
  <c r="C261" i="63"/>
  <c r="C253" i="63"/>
  <c r="C243" i="63"/>
  <c r="C242" i="63"/>
  <c r="C270" i="63"/>
  <c r="C212" i="63"/>
  <c r="C239" i="63"/>
  <c r="K216" i="63"/>
  <c r="K217" i="63"/>
  <c r="K218" i="63"/>
  <c r="K219" i="63"/>
  <c r="K220" i="63"/>
  <c r="K221" i="63"/>
  <c r="K222" i="63"/>
  <c r="K223" i="63"/>
  <c r="K224" i="63"/>
  <c r="K225" i="63"/>
  <c r="K226" i="63"/>
  <c r="K215" i="63"/>
  <c r="K228" i="63"/>
  <c r="K229" i="63"/>
  <c r="K230" i="63"/>
  <c r="K231" i="63"/>
  <c r="K232" i="63"/>
  <c r="K233" i="63"/>
  <c r="K234" i="63"/>
  <c r="K235" i="63"/>
  <c r="K236" i="63"/>
  <c r="K227" i="63"/>
  <c r="K237" i="63"/>
  <c r="J215" i="63"/>
  <c r="J227" i="63"/>
  <c r="J237" i="63"/>
  <c r="I215" i="63"/>
  <c r="I227" i="63"/>
  <c r="I237" i="63"/>
  <c r="H215" i="63"/>
  <c r="H227" i="63"/>
  <c r="H237" i="63"/>
  <c r="F216" i="63"/>
  <c r="F217" i="63"/>
  <c r="F218" i="63"/>
  <c r="F219" i="63"/>
  <c r="F220" i="63"/>
  <c r="F221" i="63"/>
  <c r="F222" i="63"/>
  <c r="F223" i="63"/>
  <c r="F224" i="63"/>
  <c r="F225" i="63"/>
  <c r="F226" i="63"/>
  <c r="F215" i="63"/>
  <c r="F228" i="63"/>
  <c r="F229" i="63"/>
  <c r="F230" i="63"/>
  <c r="F231" i="63"/>
  <c r="F232" i="63"/>
  <c r="F233" i="63"/>
  <c r="F234" i="63"/>
  <c r="F235" i="63"/>
  <c r="F236" i="63"/>
  <c r="F227" i="63"/>
  <c r="F237" i="63"/>
  <c r="E215" i="63"/>
  <c r="E227" i="63"/>
  <c r="E237" i="63"/>
  <c r="D215" i="63"/>
  <c r="D227" i="63"/>
  <c r="D237" i="63"/>
  <c r="C215" i="63"/>
  <c r="C227" i="63"/>
  <c r="C237" i="63"/>
  <c r="H187" i="63"/>
  <c r="H191" i="63"/>
  <c r="H194" i="63"/>
  <c r="H201" i="63"/>
  <c r="H204" i="63"/>
  <c r="H206" i="63"/>
  <c r="H208" i="63"/>
  <c r="I187" i="63"/>
  <c r="I191" i="63"/>
  <c r="I194" i="63"/>
  <c r="I201" i="63"/>
  <c r="I204" i="63"/>
  <c r="I206" i="63"/>
  <c r="I208" i="63"/>
  <c r="J187" i="63"/>
  <c r="J191" i="63"/>
  <c r="J194" i="63"/>
  <c r="J201" i="63"/>
  <c r="J204" i="63"/>
  <c r="J206" i="63"/>
  <c r="J208" i="63"/>
  <c r="K208" i="63"/>
  <c r="C187" i="63"/>
  <c r="C191" i="63"/>
  <c r="C194" i="63"/>
  <c r="C201" i="63"/>
  <c r="C204" i="63"/>
  <c r="C206" i="63"/>
  <c r="C208" i="63"/>
  <c r="D187" i="63"/>
  <c r="D191" i="63"/>
  <c r="D194" i="63"/>
  <c r="D201" i="63"/>
  <c r="D204" i="63"/>
  <c r="D206" i="63"/>
  <c r="D208" i="63"/>
  <c r="E187" i="63"/>
  <c r="E191" i="63"/>
  <c r="E194" i="63"/>
  <c r="E201" i="63"/>
  <c r="E204" i="63"/>
  <c r="E206" i="63"/>
  <c r="E208" i="63"/>
  <c r="F208" i="63"/>
  <c r="K206" i="63"/>
  <c r="F206" i="63"/>
  <c r="K205" i="63"/>
  <c r="F205" i="63"/>
  <c r="K204" i="63"/>
  <c r="F204" i="63"/>
  <c r="K203" i="63"/>
  <c r="F203" i="63"/>
  <c r="K202" i="63"/>
  <c r="F202" i="63"/>
  <c r="K201" i="63"/>
  <c r="F201" i="63"/>
  <c r="K200" i="63"/>
  <c r="F200" i="63"/>
  <c r="K199" i="63"/>
  <c r="F199" i="63"/>
  <c r="K198" i="63"/>
  <c r="F198" i="63"/>
  <c r="K197" i="63"/>
  <c r="F197" i="63"/>
  <c r="K196" i="63"/>
  <c r="F196" i="63"/>
  <c r="K195" i="63"/>
  <c r="F195" i="63"/>
  <c r="K194" i="63"/>
  <c r="F194" i="63"/>
  <c r="K193" i="63"/>
  <c r="F193" i="63"/>
  <c r="K192" i="63"/>
  <c r="F192" i="63"/>
  <c r="K191" i="63"/>
  <c r="F191" i="63"/>
  <c r="K190" i="63"/>
  <c r="F190" i="63"/>
  <c r="K189" i="63"/>
  <c r="F189" i="63"/>
  <c r="K188" i="63"/>
  <c r="F188" i="63"/>
  <c r="K187" i="63"/>
  <c r="F187" i="63"/>
  <c r="H184" i="63"/>
  <c r="C184" i="63"/>
  <c r="D107" i="63"/>
  <c r="D108" i="63"/>
  <c r="D120" i="63"/>
  <c r="D124" i="63"/>
  <c r="D126" i="63"/>
  <c r="D139" i="63"/>
  <c r="D156" i="63"/>
  <c r="D158" i="63"/>
  <c r="D163" i="63"/>
  <c r="D170" i="63"/>
  <c r="D171" i="63"/>
  <c r="D172" i="63"/>
  <c r="D174" i="63"/>
  <c r="C7" i="63"/>
  <c r="C11" i="63"/>
  <c r="C14" i="63"/>
  <c r="C21" i="63"/>
  <c r="C26" i="63"/>
  <c r="C107" i="63"/>
  <c r="C108" i="63"/>
  <c r="C120" i="63"/>
  <c r="C124" i="63"/>
  <c r="C126" i="63"/>
  <c r="C139" i="63"/>
  <c r="C156" i="63"/>
  <c r="C158" i="63"/>
  <c r="C163" i="63"/>
  <c r="C170" i="63"/>
  <c r="C171" i="63"/>
  <c r="C172" i="63"/>
  <c r="C174" i="63"/>
  <c r="C105" i="63"/>
  <c r="D92" i="63"/>
  <c r="D85" i="63"/>
  <c r="D75" i="63"/>
  <c r="D101" i="63"/>
  <c r="C92" i="63"/>
  <c r="C85" i="63"/>
  <c r="C75" i="63"/>
  <c r="C101" i="63"/>
  <c r="D74" i="63"/>
  <c r="C74" i="63"/>
  <c r="D49" i="63"/>
  <c r="D61" i="63"/>
  <c r="D71" i="63"/>
  <c r="C49" i="63"/>
  <c r="C61" i="63"/>
  <c r="C71" i="63"/>
  <c r="C37" i="63"/>
  <c r="C36" i="63"/>
  <c r="C42" i="63"/>
  <c r="C44" i="63"/>
  <c r="C28" i="63"/>
  <c r="P262" i="62"/>
  <c r="P263" i="62"/>
  <c r="P264" i="62"/>
  <c r="P265" i="62"/>
  <c r="P266" i="62"/>
  <c r="P267" i="62"/>
  <c r="P268" i="62"/>
  <c r="P269" i="62"/>
  <c r="P261" i="62"/>
  <c r="P254" i="62"/>
  <c r="P255" i="62"/>
  <c r="P256" i="62"/>
  <c r="P257" i="62"/>
  <c r="P258" i="62"/>
  <c r="P259" i="62"/>
  <c r="P260" i="62"/>
  <c r="P253" i="62"/>
  <c r="P244" i="62"/>
  <c r="P245" i="62"/>
  <c r="P246" i="62"/>
  <c r="P247" i="62"/>
  <c r="P248" i="62"/>
  <c r="P249" i="62"/>
  <c r="P250" i="62"/>
  <c r="P251" i="62"/>
  <c r="P243" i="62"/>
  <c r="P242" i="62"/>
  <c r="P270" i="62"/>
  <c r="O261" i="62"/>
  <c r="O253" i="62"/>
  <c r="O243" i="62"/>
  <c r="O242" i="62"/>
  <c r="O270" i="62"/>
  <c r="N261" i="62"/>
  <c r="N253" i="62"/>
  <c r="N243" i="62"/>
  <c r="N242" i="62"/>
  <c r="N270" i="62"/>
  <c r="M261" i="62"/>
  <c r="M253" i="62"/>
  <c r="M243" i="62"/>
  <c r="M242" i="62"/>
  <c r="M270" i="62"/>
  <c r="M239" i="62"/>
  <c r="P216" i="62"/>
  <c r="P217" i="62"/>
  <c r="P218" i="62"/>
  <c r="P219" i="62"/>
  <c r="P220" i="62"/>
  <c r="P221" i="62"/>
  <c r="P222" i="62"/>
  <c r="P223" i="62"/>
  <c r="P224" i="62"/>
  <c r="P225" i="62"/>
  <c r="P226" i="62"/>
  <c r="P215" i="62"/>
  <c r="P228" i="62"/>
  <c r="P229" i="62"/>
  <c r="P230" i="62"/>
  <c r="P231" i="62"/>
  <c r="P232" i="62"/>
  <c r="P233" i="62"/>
  <c r="P234" i="62"/>
  <c r="P235" i="62"/>
  <c r="P236" i="62"/>
  <c r="P227" i="62"/>
  <c r="P237" i="62"/>
  <c r="O215" i="62"/>
  <c r="O227" i="62"/>
  <c r="O237" i="62"/>
  <c r="N215" i="62"/>
  <c r="N227" i="62"/>
  <c r="N237" i="62"/>
  <c r="M215" i="62"/>
  <c r="M227" i="62"/>
  <c r="M237" i="62"/>
  <c r="H197" i="62"/>
  <c r="C197" i="62"/>
  <c r="C194" i="62"/>
  <c r="D194" i="62"/>
  <c r="E194" i="62"/>
  <c r="C212" i="62"/>
  <c r="D105" i="62"/>
  <c r="C105" i="62"/>
  <c r="C75" i="62"/>
  <c r="C85" i="62"/>
  <c r="C92" i="62"/>
  <c r="C101" i="62"/>
  <c r="C74" i="62"/>
  <c r="C49" i="62"/>
  <c r="C61" i="62"/>
  <c r="C71" i="62"/>
  <c r="K262" i="62"/>
  <c r="K263" i="62"/>
  <c r="K264" i="62"/>
  <c r="K265" i="62"/>
  <c r="K266" i="62"/>
  <c r="K267" i="62"/>
  <c r="K268" i="62"/>
  <c r="K269" i="62"/>
  <c r="K261" i="62"/>
  <c r="K254" i="62"/>
  <c r="K255" i="62"/>
  <c r="K256" i="62"/>
  <c r="K257" i="62"/>
  <c r="K258" i="62"/>
  <c r="K259" i="62"/>
  <c r="K260" i="62"/>
  <c r="K253" i="62"/>
  <c r="K244" i="62"/>
  <c r="K245" i="62"/>
  <c r="K246" i="62"/>
  <c r="K247" i="62"/>
  <c r="K248" i="62"/>
  <c r="K249" i="62"/>
  <c r="K250" i="62"/>
  <c r="K251" i="62"/>
  <c r="K243" i="62"/>
  <c r="K242" i="62"/>
  <c r="K270" i="62"/>
  <c r="J261" i="62"/>
  <c r="J253" i="62"/>
  <c r="J243" i="62"/>
  <c r="J242" i="62"/>
  <c r="J270" i="62"/>
  <c r="I261" i="62"/>
  <c r="I253" i="62"/>
  <c r="I243" i="62"/>
  <c r="I242" i="62"/>
  <c r="I270" i="62"/>
  <c r="H261" i="62"/>
  <c r="H253" i="62"/>
  <c r="H243" i="62"/>
  <c r="H242" i="62"/>
  <c r="H270" i="62"/>
  <c r="F262" i="62"/>
  <c r="F263" i="62"/>
  <c r="F264" i="62"/>
  <c r="F265" i="62"/>
  <c r="F266" i="62"/>
  <c r="F267" i="62"/>
  <c r="F268" i="62"/>
  <c r="F269" i="62"/>
  <c r="F261" i="62"/>
  <c r="F254" i="62"/>
  <c r="F255" i="62"/>
  <c r="F256" i="62"/>
  <c r="F257" i="62"/>
  <c r="F258" i="62"/>
  <c r="F259" i="62"/>
  <c r="F260" i="62"/>
  <c r="F253" i="62"/>
  <c r="F244" i="62"/>
  <c r="F245" i="62"/>
  <c r="F246" i="62"/>
  <c r="F247" i="62"/>
  <c r="F248" i="62"/>
  <c r="F249" i="62"/>
  <c r="F250" i="62"/>
  <c r="F251" i="62"/>
  <c r="F243" i="62"/>
  <c r="F242" i="62"/>
  <c r="F270" i="62"/>
  <c r="E261" i="62"/>
  <c r="E253" i="62"/>
  <c r="E243" i="62"/>
  <c r="E242" i="62"/>
  <c r="E270" i="62"/>
  <c r="D261" i="62"/>
  <c r="D253" i="62"/>
  <c r="D243" i="62"/>
  <c r="D242" i="62"/>
  <c r="D270" i="62"/>
  <c r="C261" i="62"/>
  <c r="C253" i="62"/>
  <c r="C243" i="62"/>
  <c r="C242" i="62"/>
  <c r="C270" i="62"/>
  <c r="C239" i="62"/>
  <c r="K216" i="62"/>
  <c r="K217" i="62"/>
  <c r="K218" i="62"/>
  <c r="K219" i="62"/>
  <c r="K220" i="62"/>
  <c r="K221" i="62"/>
  <c r="K222" i="62"/>
  <c r="K223" i="62"/>
  <c r="K224" i="62"/>
  <c r="K225" i="62"/>
  <c r="K226" i="62"/>
  <c r="K215" i="62"/>
  <c r="K228" i="62"/>
  <c r="K229" i="62"/>
  <c r="K230" i="62"/>
  <c r="K231" i="62"/>
  <c r="K232" i="62"/>
  <c r="K233" i="62"/>
  <c r="K234" i="62"/>
  <c r="K235" i="62"/>
  <c r="K236" i="62"/>
  <c r="K227" i="62"/>
  <c r="K237" i="62"/>
  <c r="J215" i="62"/>
  <c r="J227" i="62"/>
  <c r="J237" i="62"/>
  <c r="I215" i="62"/>
  <c r="I227" i="62"/>
  <c r="I237" i="62"/>
  <c r="H215" i="62"/>
  <c r="H227" i="62"/>
  <c r="H237" i="62"/>
  <c r="F216" i="62"/>
  <c r="F217" i="62"/>
  <c r="F218" i="62"/>
  <c r="F219" i="62"/>
  <c r="F220" i="62"/>
  <c r="F221" i="62"/>
  <c r="F222" i="62"/>
  <c r="F223" i="62"/>
  <c r="F224" i="62"/>
  <c r="F225" i="62"/>
  <c r="F226" i="62"/>
  <c r="F215" i="62"/>
  <c r="F228" i="62"/>
  <c r="F229" i="62"/>
  <c r="F230" i="62"/>
  <c r="F231" i="62"/>
  <c r="F232" i="62"/>
  <c r="F233" i="62"/>
  <c r="F234" i="62"/>
  <c r="F235" i="62"/>
  <c r="F236" i="62"/>
  <c r="F227" i="62"/>
  <c r="F237" i="62"/>
  <c r="E215" i="62"/>
  <c r="E227" i="62"/>
  <c r="E237" i="62"/>
  <c r="D215" i="62"/>
  <c r="D227" i="62"/>
  <c r="D237" i="62"/>
  <c r="C215" i="62"/>
  <c r="C227" i="62"/>
  <c r="C237" i="62"/>
  <c r="H187" i="62"/>
  <c r="H191" i="62"/>
  <c r="H194" i="62"/>
  <c r="H201" i="62"/>
  <c r="H204" i="62"/>
  <c r="H206" i="62"/>
  <c r="H208" i="62"/>
  <c r="I187" i="62"/>
  <c r="I191" i="62"/>
  <c r="I194" i="62"/>
  <c r="I201" i="62"/>
  <c r="I204" i="62"/>
  <c r="I206" i="62"/>
  <c r="I208" i="62"/>
  <c r="J187" i="62"/>
  <c r="J191" i="62"/>
  <c r="J194" i="62"/>
  <c r="J201" i="62"/>
  <c r="J204" i="62"/>
  <c r="J206" i="62"/>
  <c r="J208" i="62"/>
  <c r="K208" i="62"/>
  <c r="C187" i="62"/>
  <c r="C191" i="62"/>
  <c r="C201" i="62"/>
  <c r="C204" i="62"/>
  <c r="C206" i="62"/>
  <c r="C208" i="62"/>
  <c r="D187" i="62"/>
  <c r="D191" i="62"/>
  <c r="D201" i="62"/>
  <c r="D204" i="62"/>
  <c r="D206" i="62"/>
  <c r="D208" i="62"/>
  <c r="E187" i="62"/>
  <c r="E191" i="62"/>
  <c r="E201" i="62"/>
  <c r="E204" i="62"/>
  <c r="E206" i="62"/>
  <c r="E208" i="62"/>
  <c r="F208" i="62"/>
  <c r="K206" i="62"/>
  <c r="F206" i="62"/>
  <c r="K205" i="62"/>
  <c r="F205" i="62"/>
  <c r="K204" i="62"/>
  <c r="F204" i="62"/>
  <c r="K203" i="62"/>
  <c r="F203" i="62"/>
  <c r="K202" i="62"/>
  <c r="F202" i="62"/>
  <c r="K201" i="62"/>
  <c r="F201" i="62"/>
  <c r="K200" i="62"/>
  <c r="F200" i="62"/>
  <c r="K199" i="62"/>
  <c r="F199" i="62"/>
  <c r="K198" i="62"/>
  <c r="F198" i="62"/>
  <c r="K197" i="62"/>
  <c r="F197" i="62"/>
  <c r="K196" i="62"/>
  <c r="F196" i="62"/>
  <c r="K195" i="62"/>
  <c r="F195" i="62"/>
  <c r="K194" i="62"/>
  <c r="F194" i="62"/>
  <c r="K193" i="62"/>
  <c r="F193" i="62"/>
  <c r="K192" i="62"/>
  <c r="F192" i="62"/>
  <c r="K191" i="62"/>
  <c r="F191" i="62"/>
  <c r="K190" i="62"/>
  <c r="F190" i="62"/>
  <c r="K189" i="62"/>
  <c r="F189" i="62"/>
  <c r="K188" i="62"/>
  <c r="F188" i="62"/>
  <c r="K187" i="62"/>
  <c r="F187" i="62"/>
  <c r="H184" i="62"/>
  <c r="C184" i="62"/>
  <c r="D7" i="62"/>
  <c r="D11" i="62"/>
  <c r="D14" i="62"/>
  <c r="D21" i="62"/>
  <c r="D24" i="62"/>
  <c r="D26" i="62"/>
  <c r="D107" i="62"/>
  <c r="D108" i="62"/>
  <c r="D120" i="62"/>
  <c r="D124" i="62"/>
  <c r="D126" i="62"/>
  <c r="D139" i="62"/>
  <c r="D156" i="62"/>
  <c r="D158" i="62"/>
  <c r="D163" i="62"/>
  <c r="D170" i="62"/>
  <c r="D171" i="62"/>
  <c r="D172" i="62"/>
  <c r="D174" i="62"/>
  <c r="C7" i="62"/>
  <c r="C11" i="62"/>
  <c r="C14" i="62"/>
  <c r="C21" i="62"/>
  <c r="C24" i="62"/>
  <c r="C26" i="62"/>
  <c r="C107" i="62"/>
  <c r="C108" i="62"/>
  <c r="C120" i="62"/>
  <c r="C124" i="62"/>
  <c r="C126" i="62"/>
  <c r="C139" i="62"/>
  <c r="C156" i="62"/>
  <c r="C158" i="62"/>
  <c r="C163" i="62"/>
  <c r="C170" i="62"/>
  <c r="C171" i="62"/>
  <c r="C172" i="62"/>
  <c r="C174" i="62"/>
  <c r="E92" i="62"/>
  <c r="E85" i="62"/>
  <c r="E75" i="62"/>
  <c r="E101" i="62"/>
  <c r="D92" i="62"/>
  <c r="D85" i="62"/>
  <c r="D75" i="62"/>
  <c r="D101" i="62"/>
  <c r="E74" i="62"/>
  <c r="D74" i="62"/>
  <c r="E49" i="62"/>
  <c r="E61" i="62"/>
  <c r="E71" i="62"/>
  <c r="D49" i="62"/>
  <c r="D61" i="62"/>
  <c r="D71" i="62"/>
  <c r="D37" i="62"/>
  <c r="D36" i="62"/>
  <c r="D42" i="62"/>
  <c r="D44" i="62"/>
  <c r="C37" i="62"/>
  <c r="C36" i="62"/>
  <c r="C42" i="62"/>
  <c r="C44" i="62"/>
  <c r="D28" i="62"/>
  <c r="C28" i="62"/>
  <c r="Q5" i="5"/>
  <c r="Q7" i="5"/>
  <c r="Q6" i="5"/>
  <c r="C75" i="61"/>
  <c r="C74" i="61"/>
  <c r="Q19" i="5"/>
  <c r="C85" i="61"/>
  <c r="C101" i="61"/>
  <c r="Q23" i="5"/>
  <c r="Q22" i="5"/>
  <c r="Q21" i="5"/>
  <c r="Q20" i="5"/>
  <c r="Q16" i="5"/>
  <c r="Q15" i="5"/>
  <c r="Q14" i="5"/>
  <c r="Q13" i="5"/>
  <c r="Q10" i="5"/>
  <c r="Q9" i="5"/>
  <c r="Q8" i="5"/>
  <c r="Q4" i="5"/>
  <c r="K269" i="61"/>
  <c r="F269" i="61"/>
  <c r="K268" i="61"/>
  <c r="F268" i="61"/>
  <c r="K267" i="61"/>
  <c r="F267" i="61"/>
  <c r="K266" i="61"/>
  <c r="F266" i="61"/>
  <c r="K265" i="61"/>
  <c r="F265" i="61"/>
  <c r="K264" i="61"/>
  <c r="F264" i="61"/>
  <c r="K263" i="61"/>
  <c r="K261" i="61"/>
  <c r="F263" i="61"/>
  <c r="K262" i="61"/>
  <c r="F262" i="61"/>
  <c r="J261" i="61"/>
  <c r="I261" i="61"/>
  <c r="H261" i="61"/>
  <c r="E261" i="61"/>
  <c r="D261" i="61"/>
  <c r="C261" i="61"/>
  <c r="K260" i="61"/>
  <c r="F260" i="61"/>
  <c r="K259" i="61"/>
  <c r="F259" i="61"/>
  <c r="K258" i="61"/>
  <c r="K253" i="61"/>
  <c r="F258" i="61"/>
  <c r="K257" i="61"/>
  <c r="F257" i="61"/>
  <c r="K256" i="61"/>
  <c r="F256" i="61"/>
  <c r="K255" i="61"/>
  <c r="F255" i="61"/>
  <c r="K254" i="61"/>
  <c r="F254" i="61"/>
  <c r="J253" i="61"/>
  <c r="I253" i="61"/>
  <c r="H253" i="61"/>
  <c r="E253" i="61"/>
  <c r="D253" i="61"/>
  <c r="C253" i="61"/>
  <c r="K251" i="61"/>
  <c r="F251" i="61"/>
  <c r="K250" i="61"/>
  <c r="F250" i="61"/>
  <c r="K249" i="61"/>
  <c r="F249" i="61"/>
  <c r="K248" i="61"/>
  <c r="F248" i="61"/>
  <c r="K247" i="61"/>
  <c r="F247" i="61"/>
  <c r="K246" i="61"/>
  <c r="F246" i="61"/>
  <c r="K245" i="61"/>
  <c r="K243" i="61"/>
  <c r="K242" i="61"/>
  <c r="F245" i="61"/>
  <c r="F243" i="61"/>
  <c r="F242" i="61"/>
  <c r="K244" i="61"/>
  <c r="F244" i="61"/>
  <c r="J243" i="61"/>
  <c r="J242" i="61"/>
  <c r="I243" i="61"/>
  <c r="I242" i="61"/>
  <c r="H243" i="61"/>
  <c r="H242" i="61"/>
  <c r="E243" i="61"/>
  <c r="E242" i="61"/>
  <c r="D243" i="61"/>
  <c r="D242" i="61"/>
  <c r="C243" i="61"/>
  <c r="C242" i="61"/>
  <c r="C239" i="61"/>
  <c r="K236" i="61"/>
  <c r="F236" i="61"/>
  <c r="K235" i="61"/>
  <c r="F235" i="61"/>
  <c r="K234" i="61"/>
  <c r="F234" i="61"/>
  <c r="K233" i="61"/>
  <c r="F233" i="61"/>
  <c r="K232" i="61"/>
  <c r="F232" i="61"/>
  <c r="K231" i="61"/>
  <c r="F231" i="61"/>
  <c r="K230" i="61"/>
  <c r="F230" i="61"/>
  <c r="K229" i="61"/>
  <c r="F229" i="61"/>
  <c r="K228" i="61"/>
  <c r="K227" i="61"/>
  <c r="F228" i="61"/>
  <c r="J227" i="61"/>
  <c r="I227" i="61"/>
  <c r="H227" i="61"/>
  <c r="E227" i="61"/>
  <c r="D227" i="61"/>
  <c r="C227" i="61"/>
  <c r="K226" i="61"/>
  <c r="F226" i="61"/>
  <c r="K225" i="61"/>
  <c r="F225" i="61"/>
  <c r="K224" i="61"/>
  <c r="F224" i="61"/>
  <c r="K223" i="61"/>
  <c r="F223" i="61"/>
  <c r="K222" i="61"/>
  <c r="F222" i="61"/>
  <c r="K221" i="61"/>
  <c r="F221" i="61"/>
  <c r="K220" i="61"/>
  <c r="F220" i="61"/>
  <c r="K219" i="61"/>
  <c r="F219" i="61"/>
  <c r="K218" i="61"/>
  <c r="F218" i="61"/>
  <c r="K217" i="61"/>
  <c r="F217" i="61"/>
  <c r="K216" i="61"/>
  <c r="F216" i="61"/>
  <c r="J215" i="61"/>
  <c r="J237" i="61"/>
  <c r="I215" i="61"/>
  <c r="I237" i="61"/>
  <c r="H215" i="61"/>
  <c r="H237" i="61"/>
  <c r="E215" i="61"/>
  <c r="E237" i="61"/>
  <c r="D215" i="61"/>
  <c r="C215" i="61"/>
  <c r="C237" i="61"/>
  <c r="H239" i="61"/>
  <c r="C212" i="61"/>
  <c r="K205" i="61"/>
  <c r="F205" i="61"/>
  <c r="K203" i="61"/>
  <c r="F203" i="61"/>
  <c r="K202" i="61"/>
  <c r="F202" i="61"/>
  <c r="K200" i="61"/>
  <c r="F200" i="61"/>
  <c r="K199" i="61"/>
  <c r="F199" i="61"/>
  <c r="K198" i="61"/>
  <c r="F198" i="61"/>
  <c r="K197" i="61"/>
  <c r="F197" i="61"/>
  <c r="K196" i="61"/>
  <c r="F196" i="61"/>
  <c r="K195" i="61"/>
  <c r="F195" i="61"/>
  <c r="E194" i="61"/>
  <c r="E201" i="61"/>
  <c r="E204" i="61"/>
  <c r="E206" i="61"/>
  <c r="E208" i="61"/>
  <c r="K193" i="61"/>
  <c r="F193" i="61"/>
  <c r="K192" i="61"/>
  <c r="F192" i="61"/>
  <c r="J191" i="61"/>
  <c r="J194" i="61"/>
  <c r="J201" i="61"/>
  <c r="J204" i="61"/>
  <c r="J206" i="61"/>
  <c r="J208" i="61"/>
  <c r="I191" i="61"/>
  <c r="H191" i="61"/>
  <c r="K191" i="61"/>
  <c r="E191" i="61"/>
  <c r="D191" i="61"/>
  <c r="C191" i="61"/>
  <c r="K190" i="61"/>
  <c r="F190" i="61"/>
  <c r="K189" i="61"/>
  <c r="F189" i="61"/>
  <c r="K188" i="61"/>
  <c r="F188" i="61"/>
  <c r="J187" i="61"/>
  <c r="I187" i="61"/>
  <c r="H187" i="61"/>
  <c r="E187" i="61"/>
  <c r="D187" i="61"/>
  <c r="C187" i="61"/>
  <c r="C194" i="61"/>
  <c r="H184" i="61"/>
  <c r="C184" i="61"/>
  <c r="D163" i="61"/>
  <c r="C163" i="61"/>
  <c r="C170" i="61"/>
  <c r="D158" i="61"/>
  <c r="C158" i="61"/>
  <c r="D139" i="61"/>
  <c r="C139" i="61"/>
  <c r="D126" i="61"/>
  <c r="D156" i="61"/>
  <c r="C126" i="61"/>
  <c r="C156" i="61"/>
  <c r="D108" i="61"/>
  <c r="C108" i="61"/>
  <c r="D92" i="61"/>
  <c r="C92" i="61"/>
  <c r="D85" i="61"/>
  <c r="D75" i="61"/>
  <c r="D74" i="61"/>
  <c r="D61" i="61"/>
  <c r="C61" i="61"/>
  <c r="D49" i="61"/>
  <c r="C49" i="61"/>
  <c r="D37" i="61"/>
  <c r="C37" i="61"/>
  <c r="D11" i="61"/>
  <c r="C11" i="61"/>
  <c r="D7" i="61"/>
  <c r="C7" i="61"/>
  <c r="C14" i="61"/>
  <c r="C21" i="61"/>
  <c r="C24" i="61"/>
  <c r="C26" i="61"/>
  <c r="K254" i="60"/>
  <c r="K255" i="60"/>
  <c r="K256" i="60"/>
  <c r="K257" i="60"/>
  <c r="K258" i="60"/>
  <c r="K259" i="60"/>
  <c r="K260" i="60"/>
  <c r="K253" i="60"/>
  <c r="J253" i="60"/>
  <c r="I253" i="60"/>
  <c r="K251" i="60"/>
  <c r="K250" i="60"/>
  <c r="K249" i="60"/>
  <c r="K248" i="60"/>
  <c r="K247" i="60"/>
  <c r="K246" i="60"/>
  <c r="P205" i="60"/>
  <c r="O187" i="60"/>
  <c r="O191" i="60"/>
  <c r="O194" i="60"/>
  <c r="O201" i="60"/>
  <c r="O204" i="60"/>
  <c r="O206" i="60"/>
  <c r="M187" i="60"/>
  <c r="M191" i="60"/>
  <c r="M194" i="60"/>
  <c r="M201" i="60"/>
  <c r="M204" i="60"/>
  <c r="M206" i="60"/>
  <c r="N187" i="60"/>
  <c r="N191" i="60"/>
  <c r="N194" i="60"/>
  <c r="N201" i="60"/>
  <c r="N204" i="60"/>
  <c r="N206" i="60"/>
  <c r="P206" i="60"/>
  <c r="C237" i="56"/>
  <c r="M237" i="56"/>
  <c r="H237" i="56"/>
  <c r="M212" i="60"/>
  <c r="M239" i="60"/>
  <c r="P262" i="60"/>
  <c r="P263" i="60"/>
  <c r="P264" i="60"/>
  <c r="P265" i="60"/>
  <c r="P266" i="60"/>
  <c r="P267" i="60"/>
  <c r="P268" i="60"/>
  <c r="P269" i="60"/>
  <c r="P261" i="60"/>
  <c r="P254" i="60"/>
  <c r="P255" i="60"/>
  <c r="P256" i="60"/>
  <c r="P257" i="60"/>
  <c r="P258" i="60"/>
  <c r="P259" i="60"/>
  <c r="P260" i="60"/>
  <c r="P253" i="60"/>
  <c r="P244" i="60"/>
  <c r="P245" i="60"/>
  <c r="P246" i="60"/>
  <c r="P247" i="60"/>
  <c r="P248" i="60"/>
  <c r="P249" i="60"/>
  <c r="P250" i="60"/>
  <c r="P251" i="60"/>
  <c r="P243" i="60"/>
  <c r="P242" i="60"/>
  <c r="P270" i="60"/>
  <c r="O261" i="60"/>
  <c r="O253" i="60"/>
  <c r="O243" i="60"/>
  <c r="O242" i="60"/>
  <c r="O270" i="60"/>
  <c r="N261" i="60"/>
  <c r="N253" i="60"/>
  <c r="N243" i="60"/>
  <c r="N242" i="60"/>
  <c r="N270" i="60"/>
  <c r="M261" i="60"/>
  <c r="M253" i="60"/>
  <c r="M243" i="60"/>
  <c r="M242" i="60"/>
  <c r="M270" i="60"/>
  <c r="P216" i="60"/>
  <c r="P217" i="60"/>
  <c r="P218" i="60"/>
  <c r="P219" i="60"/>
  <c r="P220" i="60"/>
  <c r="P221" i="60"/>
  <c r="P222" i="60"/>
  <c r="P223" i="60"/>
  <c r="P224" i="60"/>
  <c r="P225" i="60"/>
  <c r="P226" i="60"/>
  <c r="P215" i="60"/>
  <c r="P228" i="60"/>
  <c r="P229" i="60"/>
  <c r="P230" i="60"/>
  <c r="P231" i="60"/>
  <c r="P232" i="60"/>
  <c r="P233" i="60"/>
  <c r="P234" i="60"/>
  <c r="P235" i="60"/>
  <c r="P236" i="60"/>
  <c r="P227" i="60"/>
  <c r="P237" i="60"/>
  <c r="O215" i="60"/>
  <c r="O227" i="60"/>
  <c r="O237" i="60"/>
  <c r="N215" i="60"/>
  <c r="N227" i="60"/>
  <c r="N237" i="60"/>
  <c r="M215" i="60"/>
  <c r="M227" i="60"/>
  <c r="M237" i="60"/>
  <c r="K188" i="60"/>
  <c r="R184" i="60"/>
  <c r="M184" i="60"/>
  <c r="R187" i="60"/>
  <c r="R191" i="60"/>
  <c r="R194" i="60"/>
  <c r="R201" i="60"/>
  <c r="R204" i="60"/>
  <c r="R206" i="60"/>
  <c r="R208" i="60"/>
  <c r="S187" i="60"/>
  <c r="S191" i="60"/>
  <c r="S194" i="60"/>
  <c r="S201" i="60"/>
  <c r="S204" i="60"/>
  <c r="S206" i="60"/>
  <c r="S208" i="60"/>
  <c r="T187" i="60"/>
  <c r="T191" i="60"/>
  <c r="T194" i="60"/>
  <c r="T201" i="60"/>
  <c r="T204" i="60"/>
  <c r="T206" i="60"/>
  <c r="T208" i="60"/>
  <c r="U208" i="60"/>
  <c r="U207" i="60"/>
  <c r="U206" i="60"/>
  <c r="U205" i="60"/>
  <c r="U204" i="60"/>
  <c r="U203" i="60"/>
  <c r="U202" i="60"/>
  <c r="U201" i="60"/>
  <c r="U200" i="60"/>
  <c r="U199" i="60"/>
  <c r="U198" i="60"/>
  <c r="U197" i="60"/>
  <c r="U196" i="60"/>
  <c r="U195" i="60"/>
  <c r="U194" i="60"/>
  <c r="U193" i="60"/>
  <c r="U192" i="60"/>
  <c r="U191" i="60"/>
  <c r="U190" i="60"/>
  <c r="U189" i="60"/>
  <c r="U188" i="60"/>
  <c r="U187" i="60"/>
  <c r="M208" i="60"/>
  <c r="N208" i="60"/>
  <c r="O208" i="60"/>
  <c r="P208" i="60"/>
  <c r="P207" i="60"/>
  <c r="P204" i="60"/>
  <c r="P203" i="60"/>
  <c r="P202" i="60"/>
  <c r="P201" i="60"/>
  <c r="P200" i="60"/>
  <c r="P199" i="60"/>
  <c r="P198" i="60"/>
  <c r="P197" i="60"/>
  <c r="P196" i="60"/>
  <c r="P195" i="60"/>
  <c r="P194" i="60"/>
  <c r="P193" i="60"/>
  <c r="P192" i="60"/>
  <c r="P191" i="60"/>
  <c r="P190" i="60"/>
  <c r="P189" i="60"/>
  <c r="P188" i="60"/>
  <c r="P187" i="60"/>
  <c r="D158" i="60"/>
  <c r="D163" i="60"/>
  <c r="D170" i="60"/>
  <c r="E158" i="60"/>
  <c r="E163" i="60"/>
  <c r="E170" i="60"/>
  <c r="F158" i="60"/>
  <c r="F163" i="60"/>
  <c r="F170" i="60"/>
  <c r="D107" i="60"/>
  <c r="D108" i="60"/>
  <c r="D120" i="60"/>
  <c r="D124" i="60"/>
  <c r="D126" i="60"/>
  <c r="D139" i="60"/>
  <c r="D156" i="60"/>
  <c r="D171" i="60"/>
  <c r="E107" i="60"/>
  <c r="E108" i="60"/>
  <c r="E120" i="60"/>
  <c r="E124" i="60"/>
  <c r="E126" i="60"/>
  <c r="E139" i="60"/>
  <c r="E156" i="60"/>
  <c r="E171" i="60"/>
  <c r="F107" i="60"/>
  <c r="F108" i="60"/>
  <c r="F120" i="60"/>
  <c r="F124" i="60"/>
  <c r="F126" i="60"/>
  <c r="F139" i="60"/>
  <c r="F156" i="60"/>
  <c r="F171" i="60"/>
  <c r="D172" i="60"/>
  <c r="E172" i="60"/>
  <c r="F172" i="60"/>
  <c r="D174" i="60"/>
  <c r="E174" i="60"/>
  <c r="F174" i="60"/>
  <c r="D92" i="60"/>
  <c r="D85" i="60"/>
  <c r="D75" i="60"/>
  <c r="D101" i="60"/>
  <c r="E92" i="60"/>
  <c r="E85" i="60"/>
  <c r="E75" i="60"/>
  <c r="E101" i="60"/>
  <c r="D74" i="60"/>
  <c r="E74" i="60"/>
  <c r="E49" i="60"/>
  <c r="E61" i="60"/>
  <c r="E71" i="60"/>
  <c r="D37" i="60"/>
  <c r="D7" i="60"/>
  <c r="D11" i="60"/>
  <c r="D14" i="60"/>
  <c r="D21" i="60"/>
  <c r="D24" i="60"/>
  <c r="D26" i="60"/>
  <c r="D36" i="60"/>
  <c r="D42" i="60"/>
  <c r="D44" i="60"/>
  <c r="E37" i="60"/>
  <c r="E7" i="60"/>
  <c r="E11" i="60"/>
  <c r="E14" i="60"/>
  <c r="E21" i="60"/>
  <c r="E24" i="60"/>
  <c r="E26" i="60"/>
  <c r="E36" i="60"/>
  <c r="E42" i="60"/>
  <c r="E44" i="60"/>
  <c r="F37" i="60"/>
  <c r="F7" i="60"/>
  <c r="F11" i="60"/>
  <c r="F14" i="60"/>
  <c r="F21" i="60"/>
  <c r="F24" i="60"/>
  <c r="F26" i="60"/>
  <c r="F36" i="60"/>
  <c r="F42" i="60"/>
  <c r="F44" i="60"/>
  <c r="D28" i="60"/>
  <c r="E28" i="60"/>
  <c r="F28" i="60"/>
  <c r="K262" i="60"/>
  <c r="K263" i="60"/>
  <c r="K264" i="60"/>
  <c r="K265" i="60"/>
  <c r="K266" i="60"/>
  <c r="K267" i="60"/>
  <c r="K268" i="60"/>
  <c r="K269" i="60"/>
  <c r="K261" i="60"/>
  <c r="K244" i="60"/>
  <c r="K245" i="60"/>
  <c r="K243" i="60"/>
  <c r="K242" i="60"/>
  <c r="K270" i="60"/>
  <c r="J261" i="60"/>
  <c r="J243" i="60"/>
  <c r="J242" i="60"/>
  <c r="J270" i="60"/>
  <c r="I261" i="60"/>
  <c r="I243" i="60"/>
  <c r="I242" i="60"/>
  <c r="I270" i="60"/>
  <c r="H261" i="60"/>
  <c r="H253" i="60"/>
  <c r="H243" i="60"/>
  <c r="H242" i="60"/>
  <c r="H270" i="60"/>
  <c r="F262" i="60"/>
  <c r="F263" i="60"/>
  <c r="F264" i="60"/>
  <c r="F265" i="60"/>
  <c r="F266" i="60"/>
  <c r="F267" i="60"/>
  <c r="F268" i="60"/>
  <c r="F269" i="60"/>
  <c r="F261" i="60"/>
  <c r="F254" i="60"/>
  <c r="F255" i="60"/>
  <c r="F256" i="60"/>
  <c r="F257" i="60"/>
  <c r="F258" i="60"/>
  <c r="F259" i="60"/>
  <c r="F260" i="60"/>
  <c r="F253" i="60"/>
  <c r="F244" i="60"/>
  <c r="F245" i="60"/>
  <c r="F246" i="60"/>
  <c r="F247" i="60"/>
  <c r="F248" i="60"/>
  <c r="F249" i="60"/>
  <c r="F250" i="60"/>
  <c r="F251" i="60"/>
  <c r="F243" i="60"/>
  <c r="F242" i="60"/>
  <c r="F270" i="60"/>
  <c r="E261" i="60"/>
  <c r="E253" i="60"/>
  <c r="E243" i="60"/>
  <c r="E242" i="60"/>
  <c r="E270" i="60"/>
  <c r="D261" i="60"/>
  <c r="D253" i="60"/>
  <c r="D243" i="60"/>
  <c r="D242" i="60"/>
  <c r="D270" i="60"/>
  <c r="C261" i="60"/>
  <c r="C253" i="60"/>
  <c r="C243" i="60"/>
  <c r="C242" i="60"/>
  <c r="C270" i="60"/>
  <c r="H212" i="60"/>
  <c r="H239" i="60"/>
  <c r="C212" i="60"/>
  <c r="C239" i="60"/>
  <c r="K216" i="60"/>
  <c r="K217" i="60"/>
  <c r="K218" i="60"/>
  <c r="K219" i="60"/>
  <c r="K220" i="60"/>
  <c r="K221" i="60"/>
  <c r="K222" i="60"/>
  <c r="K223" i="60"/>
  <c r="K224" i="60"/>
  <c r="K225" i="60"/>
  <c r="K226" i="60"/>
  <c r="K215" i="60"/>
  <c r="K228" i="60"/>
  <c r="K229" i="60"/>
  <c r="K230" i="60"/>
  <c r="K231" i="60"/>
  <c r="K232" i="60"/>
  <c r="K233" i="60"/>
  <c r="K234" i="60"/>
  <c r="K235" i="60"/>
  <c r="K236" i="60"/>
  <c r="K227" i="60"/>
  <c r="K237" i="60"/>
  <c r="J215" i="60"/>
  <c r="J227" i="60"/>
  <c r="J237" i="60"/>
  <c r="I215" i="60"/>
  <c r="I227" i="60"/>
  <c r="I237" i="60"/>
  <c r="H215" i="60"/>
  <c r="H227" i="60"/>
  <c r="H237" i="60"/>
  <c r="F216" i="60"/>
  <c r="F217" i="60"/>
  <c r="F218" i="60"/>
  <c r="F219" i="60"/>
  <c r="F220" i="60"/>
  <c r="F221" i="60"/>
  <c r="F222" i="60"/>
  <c r="F223" i="60"/>
  <c r="F224" i="60"/>
  <c r="F225" i="60"/>
  <c r="F226" i="60"/>
  <c r="F215" i="60"/>
  <c r="F228" i="60"/>
  <c r="F229" i="60"/>
  <c r="F230" i="60"/>
  <c r="F231" i="60"/>
  <c r="F232" i="60"/>
  <c r="F233" i="60"/>
  <c r="F234" i="60"/>
  <c r="F235" i="60"/>
  <c r="F236" i="60"/>
  <c r="F227" i="60"/>
  <c r="F237" i="60"/>
  <c r="E215" i="60"/>
  <c r="E227" i="60"/>
  <c r="E237" i="60"/>
  <c r="D215" i="60"/>
  <c r="D227" i="60"/>
  <c r="D237" i="60"/>
  <c r="C215" i="60"/>
  <c r="C227" i="60"/>
  <c r="C237" i="60"/>
  <c r="H187" i="60"/>
  <c r="H191" i="60"/>
  <c r="H194" i="60"/>
  <c r="H201" i="60"/>
  <c r="H204" i="60"/>
  <c r="H206" i="60"/>
  <c r="H208" i="60"/>
  <c r="I187" i="60"/>
  <c r="I191" i="60"/>
  <c r="I194" i="60"/>
  <c r="I201" i="60"/>
  <c r="I204" i="60"/>
  <c r="I206" i="60"/>
  <c r="I208" i="60"/>
  <c r="J187" i="60"/>
  <c r="J191" i="60"/>
  <c r="J194" i="60"/>
  <c r="J201" i="60"/>
  <c r="J204" i="60"/>
  <c r="J206" i="60"/>
  <c r="J208" i="60"/>
  <c r="K208" i="60"/>
  <c r="C187" i="60"/>
  <c r="C191" i="60"/>
  <c r="C194" i="60"/>
  <c r="C201" i="60"/>
  <c r="C204" i="60"/>
  <c r="C206" i="60"/>
  <c r="C208" i="60"/>
  <c r="D187" i="60"/>
  <c r="D191" i="60"/>
  <c r="D194" i="60"/>
  <c r="D201" i="60"/>
  <c r="D204" i="60"/>
  <c r="D206" i="60"/>
  <c r="D208" i="60"/>
  <c r="E187" i="60"/>
  <c r="E191" i="60"/>
  <c r="E194" i="60"/>
  <c r="E201" i="60"/>
  <c r="E204" i="60"/>
  <c r="E206" i="60"/>
  <c r="E208" i="60"/>
  <c r="F208" i="60"/>
  <c r="K207" i="60"/>
  <c r="F207" i="60"/>
  <c r="K206" i="60"/>
  <c r="F206" i="60"/>
  <c r="K205" i="60"/>
  <c r="F205" i="60"/>
  <c r="K204" i="60"/>
  <c r="F204" i="60"/>
  <c r="K203" i="60"/>
  <c r="F203" i="60"/>
  <c r="K202" i="60"/>
  <c r="F202" i="60"/>
  <c r="K201" i="60"/>
  <c r="F201" i="60"/>
  <c r="K200" i="60"/>
  <c r="F200" i="60"/>
  <c r="K199" i="60"/>
  <c r="F199" i="60"/>
  <c r="K198" i="60"/>
  <c r="F198" i="60"/>
  <c r="K197" i="60"/>
  <c r="F197" i="60"/>
  <c r="K196" i="60"/>
  <c r="F196" i="60"/>
  <c r="K195" i="60"/>
  <c r="F195" i="60"/>
  <c r="K194" i="60"/>
  <c r="F194" i="60"/>
  <c r="K193" i="60"/>
  <c r="F193" i="60"/>
  <c r="K192" i="60"/>
  <c r="F192" i="60"/>
  <c r="K191" i="60"/>
  <c r="F191" i="60"/>
  <c r="K190" i="60"/>
  <c r="F190" i="60"/>
  <c r="K189" i="60"/>
  <c r="F189" i="60"/>
  <c r="F188" i="60"/>
  <c r="K187" i="60"/>
  <c r="F187" i="60"/>
  <c r="H184" i="60"/>
  <c r="C184" i="60"/>
  <c r="C7" i="60"/>
  <c r="C11" i="60"/>
  <c r="C14" i="60"/>
  <c r="C21" i="60"/>
  <c r="C24" i="60"/>
  <c r="C26" i="60"/>
  <c r="C107" i="60"/>
  <c r="C108" i="60"/>
  <c r="C120" i="60"/>
  <c r="C124" i="60"/>
  <c r="C126" i="60"/>
  <c r="C139" i="60"/>
  <c r="C156" i="60"/>
  <c r="C158" i="60"/>
  <c r="C163" i="60"/>
  <c r="C170" i="60"/>
  <c r="C171" i="60"/>
  <c r="C172" i="60"/>
  <c r="C174" i="60"/>
  <c r="C92" i="60"/>
  <c r="C85" i="60"/>
  <c r="C75" i="60"/>
  <c r="C101" i="60"/>
  <c r="C74" i="60"/>
  <c r="D49" i="60"/>
  <c r="D61" i="60"/>
  <c r="D71" i="60"/>
  <c r="C49" i="60"/>
  <c r="C61" i="60"/>
  <c r="C71" i="60"/>
  <c r="C37" i="60"/>
  <c r="C36" i="60"/>
  <c r="C42" i="60"/>
  <c r="C44" i="60"/>
  <c r="C28" i="60"/>
  <c r="K197" i="58"/>
  <c r="F197" i="58"/>
  <c r="E243" i="59"/>
  <c r="C92" i="59"/>
  <c r="C85" i="59"/>
  <c r="C75" i="59"/>
  <c r="C101" i="59"/>
  <c r="C74" i="59"/>
  <c r="C49" i="59"/>
  <c r="C61" i="59"/>
  <c r="C71" i="59"/>
  <c r="C7" i="59"/>
  <c r="C11" i="59"/>
  <c r="C14" i="59"/>
  <c r="C21" i="59"/>
  <c r="C24" i="59"/>
  <c r="C26" i="59"/>
  <c r="K235" i="59"/>
  <c r="K234" i="59"/>
  <c r="F233" i="59"/>
  <c r="F235" i="59"/>
  <c r="F234" i="59"/>
  <c r="K262" i="59"/>
  <c r="K263" i="59"/>
  <c r="K264" i="59"/>
  <c r="K265" i="59"/>
  <c r="K266" i="59"/>
  <c r="K267" i="59"/>
  <c r="K268" i="59"/>
  <c r="K269" i="59"/>
  <c r="K261" i="59"/>
  <c r="K254" i="59"/>
  <c r="K255" i="59"/>
  <c r="K256" i="59"/>
  <c r="K257" i="59"/>
  <c r="K258" i="59"/>
  <c r="K259" i="59"/>
  <c r="K260" i="59"/>
  <c r="K253" i="59"/>
  <c r="K244" i="59"/>
  <c r="K245" i="59"/>
  <c r="K246" i="59"/>
  <c r="K247" i="59"/>
  <c r="K248" i="59"/>
  <c r="K249" i="59"/>
  <c r="K250" i="59"/>
  <c r="K251" i="59"/>
  <c r="K243" i="59"/>
  <c r="K242" i="59"/>
  <c r="K270" i="59"/>
  <c r="J261" i="59"/>
  <c r="J253" i="59"/>
  <c r="J243" i="59"/>
  <c r="J242" i="59"/>
  <c r="J270" i="59"/>
  <c r="I261" i="59"/>
  <c r="I253" i="59"/>
  <c r="I243" i="59"/>
  <c r="I242" i="59"/>
  <c r="I270" i="59"/>
  <c r="H261" i="59"/>
  <c r="H253" i="59"/>
  <c r="H243" i="59"/>
  <c r="H242" i="59"/>
  <c r="H270" i="59"/>
  <c r="F262" i="59"/>
  <c r="F263" i="59"/>
  <c r="F264" i="59"/>
  <c r="F265" i="59"/>
  <c r="F266" i="59"/>
  <c r="F267" i="59"/>
  <c r="F268" i="59"/>
  <c r="F269" i="59"/>
  <c r="F261" i="59"/>
  <c r="F254" i="59"/>
  <c r="F255" i="59"/>
  <c r="F256" i="59"/>
  <c r="F257" i="59"/>
  <c r="F258" i="59"/>
  <c r="F259" i="59"/>
  <c r="F260" i="59"/>
  <c r="F253" i="59"/>
  <c r="F244" i="59"/>
  <c r="F245" i="59"/>
  <c r="F246" i="59"/>
  <c r="F247" i="59"/>
  <c r="F248" i="59"/>
  <c r="F249" i="59"/>
  <c r="F250" i="59"/>
  <c r="F251" i="59"/>
  <c r="F243" i="59"/>
  <c r="F242" i="59"/>
  <c r="F270" i="59"/>
  <c r="E261" i="59"/>
  <c r="E253" i="59"/>
  <c r="E242" i="59"/>
  <c r="E270" i="59"/>
  <c r="D261" i="59"/>
  <c r="D253" i="59"/>
  <c r="D243" i="59"/>
  <c r="D242" i="59"/>
  <c r="D270" i="59"/>
  <c r="C261" i="59"/>
  <c r="C253" i="59"/>
  <c r="C243" i="59"/>
  <c r="C242" i="59"/>
  <c r="C270" i="59"/>
  <c r="H212" i="59"/>
  <c r="H239" i="59"/>
  <c r="C212" i="59"/>
  <c r="C239" i="59"/>
  <c r="K216" i="59"/>
  <c r="K217" i="59"/>
  <c r="K218" i="59"/>
  <c r="K219" i="59"/>
  <c r="K220" i="59"/>
  <c r="K221" i="59"/>
  <c r="K222" i="59"/>
  <c r="K223" i="59"/>
  <c r="K224" i="59"/>
  <c r="K225" i="59"/>
  <c r="K226" i="59"/>
  <c r="K215" i="59"/>
  <c r="K228" i="59"/>
  <c r="K229" i="59"/>
  <c r="K230" i="59"/>
  <c r="K231" i="59"/>
  <c r="K232" i="59"/>
  <c r="K233" i="59"/>
  <c r="K236" i="59"/>
  <c r="K227" i="59"/>
  <c r="K237" i="59"/>
  <c r="J215" i="59"/>
  <c r="J227" i="59"/>
  <c r="J237" i="59"/>
  <c r="I215" i="59"/>
  <c r="I227" i="59"/>
  <c r="I237" i="59"/>
  <c r="H215" i="59"/>
  <c r="H227" i="59"/>
  <c r="H237" i="59"/>
  <c r="F216" i="59"/>
  <c r="F217" i="59"/>
  <c r="F218" i="59"/>
  <c r="F219" i="59"/>
  <c r="F220" i="59"/>
  <c r="F221" i="59"/>
  <c r="F222" i="59"/>
  <c r="F223" i="59"/>
  <c r="F224" i="59"/>
  <c r="F225" i="59"/>
  <c r="F226" i="59"/>
  <c r="F215" i="59"/>
  <c r="F228" i="59"/>
  <c r="F229" i="59"/>
  <c r="F230" i="59"/>
  <c r="F231" i="59"/>
  <c r="F232" i="59"/>
  <c r="F236" i="59"/>
  <c r="F227" i="59"/>
  <c r="F237" i="59"/>
  <c r="E215" i="59"/>
  <c r="E227" i="59"/>
  <c r="E237" i="59"/>
  <c r="D215" i="59"/>
  <c r="D227" i="59"/>
  <c r="D237" i="59"/>
  <c r="C215" i="59"/>
  <c r="C227" i="59"/>
  <c r="C237" i="59"/>
  <c r="H187" i="59"/>
  <c r="H191" i="59"/>
  <c r="H194" i="59"/>
  <c r="H201" i="59"/>
  <c r="H204" i="59"/>
  <c r="H206" i="59"/>
  <c r="H208" i="59"/>
  <c r="I187" i="59"/>
  <c r="I191" i="59"/>
  <c r="I194" i="59"/>
  <c r="I201" i="59"/>
  <c r="I204" i="59"/>
  <c r="I206" i="59"/>
  <c r="I208" i="59"/>
  <c r="J187" i="59"/>
  <c r="J191" i="59"/>
  <c r="J194" i="59"/>
  <c r="J201" i="59"/>
  <c r="J204" i="59"/>
  <c r="J206" i="59"/>
  <c r="J208" i="59"/>
  <c r="K208" i="59"/>
  <c r="C187" i="59"/>
  <c r="C191" i="59"/>
  <c r="C194" i="59"/>
  <c r="C201" i="59"/>
  <c r="C204" i="59"/>
  <c r="C206" i="59"/>
  <c r="C208" i="59"/>
  <c r="D187" i="59"/>
  <c r="D191" i="59"/>
  <c r="D194" i="59"/>
  <c r="D201" i="59"/>
  <c r="D204" i="59"/>
  <c r="D206" i="59"/>
  <c r="D208" i="59"/>
  <c r="E187" i="59"/>
  <c r="E191" i="59"/>
  <c r="E194" i="59"/>
  <c r="E201" i="59"/>
  <c r="E204" i="59"/>
  <c r="E206" i="59"/>
  <c r="E208" i="59"/>
  <c r="F208" i="59"/>
  <c r="K207" i="59"/>
  <c r="F207" i="59"/>
  <c r="K206" i="59"/>
  <c r="F206" i="59"/>
  <c r="K205" i="59"/>
  <c r="F205" i="59"/>
  <c r="K204" i="59"/>
  <c r="F204" i="59"/>
  <c r="K203" i="59"/>
  <c r="F203" i="59"/>
  <c r="K202" i="59"/>
  <c r="F202" i="59"/>
  <c r="K201" i="59"/>
  <c r="F201" i="59"/>
  <c r="K200" i="59"/>
  <c r="F200" i="59"/>
  <c r="K199" i="59"/>
  <c r="F199" i="59"/>
  <c r="K198" i="59"/>
  <c r="F198" i="59"/>
  <c r="K197" i="59"/>
  <c r="F197" i="59"/>
  <c r="K196" i="59"/>
  <c r="F196" i="59"/>
  <c r="K195" i="59"/>
  <c r="F195" i="59"/>
  <c r="K194" i="59"/>
  <c r="F194" i="59"/>
  <c r="K193" i="59"/>
  <c r="F193" i="59"/>
  <c r="K192" i="59"/>
  <c r="F192" i="59"/>
  <c r="K191" i="59"/>
  <c r="F191" i="59"/>
  <c r="K190" i="59"/>
  <c r="F190" i="59"/>
  <c r="K189" i="59"/>
  <c r="F189" i="59"/>
  <c r="K188" i="59"/>
  <c r="F188" i="59"/>
  <c r="K187" i="59"/>
  <c r="F187" i="59"/>
  <c r="D105" i="59"/>
  <c r="H184" i="59"/>
  <c r="C184" i="59"/>
  <c r="D7" i="59"/>
  <c r="D11" i="59"/>
  <c r="D14" i="59"/>
  <c r="D21" i="59"/>
  <c r="D24" i="59"/>
  <c r="D26" i="59"/>
  <c r="D107" i="59"/>
  <c r="D108" i="59"/>
  <c r="D120" i="59"/>
  <c r="D124" i="59"/>
  <c r="D126" i="59"/>
  <c r="D139" i="59"/>
  <c r="D156" i="59"/>
  <c r="D158" i="59"/>
  <c r="D163" i="59"/>
  <c r="D170" i="59"/>
  <c r="D171" i="59"/>
  <c r="D172" i="59"/>
  <c r="D174" i="59"/>
  <c r="C107" i="59"/>
  <c r="C108" i="59"/>
  <c r="C120" i="59"/>
  <c r="C124" i="59"/>
  <c r="C126" i="59"/>
  <c r="C139" i="59"/>
  <c r="C156" i="59"/>
  <c r="C158" i="59"/>
  <c r="C163" i="59"/>
  <c r="C170" i="59"/>
  <c r="C171" i="59"/>
  <c r="C172" i="59"/>
  <c r="C174" i="59"/>
  <c r="C105" i="59"/>
  <c r="D92" i="59"/>
  <c r="D85" i="59"/>
  <c r="D75" i="59"/>
  <c r="D101" i="59"/>
  <c r="D74" i="59"/>
  <c r="D73" i="59"/>
  <c r="C73" i="59"/>
  <c r="D49" i="59"/>
  <c r="D61" i="59"/>
  <c r="D71" i="59"/>
  <c r="D37" i="59"/>
  <c r="D36" i="59"/>
  <c r="D42" i="59"/>
  <c r="D44" i="59"/>
  <c r="C37" i="59"/>
  <c r="C36" i="59"/>
  <c r="C42" i="59"/>
  <c r="C44" i="59"/>
  <c r="D28" i="59"/>
  <c r="C28" i="59"/>
  <c r="N261" i="58"/>
  <c r="O261" i="58"/>
  <c r="E261" i="58"/>
  <c r="D261" i="58"/>
  <c r="K260" i="58"/>
  <c r="P257" i="58"/>
  <c r="O253" i="58"/>
  <c r="F255" i="58"/>
  <c r="E253" i="58"/>
  <c r="D253" i="58"/>
  <c r="K251" i="58"/>
  <c r="P249" i="58"/>
  <c r="P248" i="58"/>
  <c r="F247" i="58"/>
  <c r="F246" i="58"/>
  <c r="K244" i="58"/>
  <c r="E243" i="58"/>
  <c r="E242" i="58"/>
  <c r="P236" i="58"/>
  <c r="P235" i="58"/>
  <c r="P232" i="58"/>
  <c r="K231" i="58"/>
  <c r="K230" i="58"/>
  <c r="P228" i="58"/>
  <c r="J227" i="58"/>
  <c r="F226" i="58"/>
  <c r="P224" i="58"/>
  <c r="K224" i="58"/>
  <c r="F224" i="58"/>
  <c r="K223" i="58"/>
  <c r="P222" i="58"/>
  <c r="F220" i="58"/>
  <c r="K219" i="58"/>
  <c r="P218" i="58"/>
  <c r="F218" i="58"/>
  <c r="P217" i="58"/>
  <c r="J215" i="58"/>
  <c r="F216" i="58"/>
  <c r="M212" i="58"/>
  <c r="M239" i="58"/>
  <c r="H212" i="58"/>
  <c r="H239" i="58"/>
  <c r="C212" i="58"/>
  <c r="C239" i="58"/>
  <c r="K207" i="58"/>
  <c r="F207" i="58"/>
  <c r="K205" i="58"/>
  <c r="K200" i="58"/>
  <c r="K199" i="58"/>
  <c r="K196" i="58"/>
  <c r="D191" i="58"/>
  <c r="C191" i="58"/>
  <c r="J191" i="58"/>
  <c r="I191" i="58"/>
  <c r="H191" i="58"/>
  <c r="E191" i="58"/>
  <c r="F192" i="58"/>
  <c r="J187" i="58"/>
  <c r="F190" i="58"/>
  <c r="H187" i="58"/>
  <c r="D187" i="58"/>
  <c r="C184" i="58"/>
  <c r="D163" i="58"/>
  <c r="C163" i="58"/>
  <c r="D158" i="58"/>
  <c r="C158" i="58"/>
  <c r="C139" i="58"/>
  <c r="C126" i="58"/>
  <c r="C108" i="58"/>
  <c r="D105" i="58"/>
  <c r="H184" i="58"/>
  <c r="C105" i="58"/>
  <c r="C85" i="58"/>
  <c r="E73" i="58"/>
  <c r="D73" i="58"/>
  <c r="C73" i="58"/>
  <c r="C37" i="58"/>
  <c r="D26" i="58"/>
  <c r="D21" i="58"/>
  <c r="D49" i="58"/>
  <c r="N215" i="58"/>
  <c r="N227" i="58"/>
  <c r="N237" i="58"/>
  <c r="F189" i="58"/>
  <c r="K222" i="58"/>
  <c r="F230" i="58"/>
  <c r="F231" i="58"/>
  <c r="P262" i="58"/>
  <c r="K265" i="58"/>
  <c r="F268" i="58"/>
  <c r="K190" i="58"/>
  <c r="K191" i="58"/>
  <c r="K217" i="58"/>
  <c r="F219" i="58"/>
  <c r="P220" i="58"/>
  <c r="M215" i="58"/>
  <c r="M227" i="58"/>
  <c r="M237" i="58"/>
  <c r="K229" i="58"/>
  <c r="K235" i="58"/>
  <c r="C243" i="58"/>
  <c r="C242" i="58"/>
  <c r="O243" i="58"/>
  <c r="O242" i="58"/>
  <c r="P246" i="58"/>
  <c r="J243" i="58"/>
  <c r="J242" i="58"/>
  <c r="K249" i="58"/>
  <c r="N253" i="58"/>
  <c r="M253" i="58"/>
  <c r="J253" i="58"/>
  <c r="I227" i="58"/>
  <c r="K236" i="58"/>
  <c r="E49" i="58"/>
  <c r="E75" i="58"/>
  <c r="E74" i="58"/>
  <c r="E187" i="58"/>
  <c r="E194" i="58"/>
  <c r="E201" i="58"/>
  <c r="E204" i="58"/>
  <c r="E206" i="58"/>
  <c r="E208" i="58"/>
  <c r="I215" i="58"/>
  <c r="I237" i="58"/>
  <c r="F232" i="58"/>
  <c r="D126" i="58"/>
  <c r="K195" i="58"/>
  <c r="K225" i="58"/>
  <c r="F228" i="58"/>
  <c r="P230" i="58"/>
  <c r="K232" i="58"/>
  <c r="F234" i="58"/>
  <c r="P234" i="58"/>
  <c r="I243" i="58"/>
  <c r="I242" i="58"/>
  <c r="F257" i="58"/>
  <c r="P259" i="58"/>
  <c r="H261" i="58"/>
  <c r="F265" i="58"/>
  <c r="P267" i="58"/>
  <c r="J237" i="58"/>
  <c r="I187" i="58"/>
  <c r="I194" i="58"/>
  <c r="I201" i="58"/>
  <c r="I204" i="58"/>
  <c r="I206" i="58"/>
  <c r="I208" i="58"/>
  <c r="D215" i="58"/>
  <c r="F217" i="58"/>
  <c r="F222" i="58"/>
  <c r="F223" i="58"/>
  <c r="D227" i="58"/>
  <c r="K255" i="58"/>
  <c r="F258" i="58"/>
  <c r="P260" i="58"/>
  <c r="E215" i="58"/>
  <c r="K221" i="58"/>
  <c r="K233" i="58"/>
  <c r="F236" i="58"/>
  <c r="J261" i="58"/>
  <c r="K264" i="58"/>
  <c r="F267" i="58"/>
  <c r="P269" i="58"/>
  <c r="J270" i="58"/>
  <c r="O270" i="58"/>
  <c r="C49" i="58"/>
  <c r="D85" i="58"/>
  <c r="F193" i="58"/>
  <c r="F198" i="58"/>
  <c r="F203" i="58"/>
  <c r="O215" i="58"/>
  <c r="K218" i="58"/>
  <c r="P223" i="58"/>
  <c r="P231" i="58"/>
  <c r="P229" i="58"/>
  <c r="P233" i="58"/>
  <c r="P227" i="58"/>
  <c r="D243" i="58"/>
  <c r="D242" i="58"/>
  <c r="D270" i="58"/>
  <c r="F245" i="58"/>
  <c r="P247" i="58"/>
  <c r="K250" i="58"/>
  <c r="F256" i="58"/>
  <c r="P258" i="58"/>
  <c r="I261" i="58"/>
  <c r="K263" i="58"/>
  <c r="F266" i="58"/>
  <c r="P268" i="58"/>
  <c r="C26" i="58"/>
  <c r="E85" i="58"/>
  <c r="H194" i="58"/>
  <c r="C215" i="58"/>
  <c r="P216" i="58"/>
  <c r="H253" i="58"/>
  <c r="M261" i="58"/>
  <c r="M243" i="58"/>
  <c r="M242" i="58"/>
  <c r="M270" i="58"/>
  <c r="D37" i="58"/>
  <c r="C170" i="58"/>
  <c r="J194" i="58"/>
  <c r="J201" i="58"/>
  <c r="J204" i="58"/>
  <c r="J206" i="58"/>
  <c r="J208" i="58"/>
  <c r="F202" i="58"/>
  <c r="P226" i="58"/>
  <c r="O227" i="58"/>
  <c r="I253" i="58"/>
  <c r="I270" i="58"/>
  <c r="D194" i="58"/>
  <c r="D201" i="58"/>
  <c r="D204" i="58"/>
  <c r="D206" i="58"/>
  <c r="D208" i="58"/>
  <c r="C21" i="58"/>
  <c r="D75" i="58"/>
  <c r="D74" i="58"/>
  <c r="D139" i="58"/>
  <c r="D156" i="58"/>
  <c r="F188" i="58"/>
  <c r="K193" i="58"/>
  <c r="K198" i="58"/>
  <c r="K203" i="58"/>
  <c r="H215" i="58"/>
  <c r="H227" i="58"/>
  <c r="H237" i="58"/>
  <c r="P221" i="58"/>
  <c r="C227" i="58"/>
  <c r="E227" i="58"/>
  <c r="E237" i="58"/>
  <c r="F235" i="58"/>
  <c r="H243" i="58"/>
  <c r="H242" i="58"/>
  <c r="F248" i="58"/>
  <c r="P250" i="58"/>
  <c r="K256" i="58"/>
  <c r="F259" i="58"/>
  <c r="P263" i="58"/>
  <c r="K266" i="58"/>
  <c r="F269" i="58"/>
  <c r="E270" i="58"/>
  <c r="E61" i="58"/>
  <c r="C75" i="58"/>
  <c r="C74" i="58"/>
  <c r="K189" i="58"/>
  <c r="F196" i="58"/>
  <c r="F200" i="58"/>
  <c r="F221" i="58"/>
  <c r="K226" i="58"/>
  <c r="F229" i="58"/>
  <c r="F233" i="58"/>
  <c r="F227" i="58"/>
  <c r="K246" i="58"/>
  <c r="F249" i="58"/>
  <c r="P251" i="58"/>
  <c r="P254" i="58"/>
  <c r="K257" i="58"/>
  <c r="F260" i="58"/>
  <c r="F262" i="58"/>
  <c r="P264" i="58"/>
  <c r="K267" i="58"/>
  <c r="C253" i="58"/>
  <c r="C61" i="58"/>
  <c r="D61" i="58"/>
  <c r="C92" i="58"/>
  <c r="F191" i="58"/>
  <c r="K192" i="58"/>
  <c r="K202" i="58"/>
  <c r="K220" i="58"/>
  <c r="P225" i="58"/>
  <c r="K247" i="58"/>
  <c r="F250" i="58"/>
  <c r="P255" i="58"/>
  <c r="K258" i="58"/>
  <c r="C261" i="58"/>
  <c r="F263" i="58"/>
  <c r="P265" i="58"/>
  <c r="K268" i="58"/>
  <c r="D92" i="58"/>
  <c r="E92" i="58"/>
  <c r="D108" i="58"/>
  <c r="C187" i="58"/>
  <c r="K188" i="58"/>
  <c r="F195" i="58"/>
  <c r="F199" i="58"/>
  <c r="F205" i="58"/>
  <c r="P219" i="58"/>
  <c r="F225" i="58"/>
  <c r="F215" i="58"/>
  <c r="K234" i="58"/>
  <c r="N243" i="58"/>
  <c r="N242" i="58"/>
  <c r="P245" i="58"/>
  <c r="K248" i="58"/>
  <c r="F251" i="58"/>
  <c r="F254" i="58"/>
  <c r="F253" i="58"/>
  <c r="P256" i="58"/>
  <c r="K259" i="58"/>
  <c r="F264" i="58"/>
  <c r="P266" i="58"/>
  <c r="K269" i="58"/>
  <c r="D71" i="58"/>
  <c r="H270" i="58"/>
  <c r="E71" i="58"/>
  <c r="C36" i="58"/>
  <c r="C42" i="58"/>
  <c r="C44" i="58"/>
  <c r="C107" i="58"/>
  <c r="C120" i="58"/>
  <c r="C124" i="58"/>
  <c r="C156" i="58"/>
  <c r="H201" i="58"/>
  <c r="K194" i="58"/>
  <c r="P215" i="58"/>
  <c r="D107" i="58"/>
  <c r="D120" i="58"/>
  <c r="D124" i="58"/>
  <c r="D36" i="58"/>
  <c r="D42" i="58"/>
  <c r="D44" i="58"/>
  <c r="D170" i="58"/>
  <c r="K187" i="58"/>
  <c r="F244" i="58"/>
  <c r="P244" i="58"/>
  <c r="K245" i="58"/>
  <c r="K254" i="58"/>
  <c r="K262" i="58"/>
  <c r="K216" i="58"/>
  <c r="K228" i="58"/>
  <c r="P22" i="5"/>
  <c r="P23" i="5"/>
  <c r="P21" i="5"/>
  <c r="P20" i="5"/>
  <c r="P19" i="5"/>
  <c r="P15" i="5"/>
  <c r="P13" i="5"/>
  <c r="D101" i="58"/>
  <c r="P237" i="58"/>
  <c r="K261" i="58"/>
  <c r="C71" i="58"/>
  <c r="D237" i="58"/>
  <c r="E101" i="58"/>
  <c r="D171" i="58"/>
  <c r="D172" i="58"/>
  <c r="D174" i="58"/>
  <c r="P261" i="58"/>
  <c r="K243" i="58"/>
  <c r="K242" i="58"/>
  <c r="F187" i="58"/>
  <c r="K253" i="58"/>
  <c r="N270" i="58"/>
  <c r="P243" i="58"/>
  <c r="P242" i="58"/>
  <c r="F243" i="58"/>
  <c r="F242" i="58"/>
  <c r="F237" i="58"/>
  <c r="F261" i="58"/>
  <c r="K227" i="58"/>
  <c r="K215" i="58"/>
  <c r="K237" i="58"/>
  <c r="C194" i="58"/>
  <c r="F194" i="58"/>
  <c r="C101" i="58"/>
  <c r="P253" i="58"/>
  <c r="P270" i="58"/>
  <c r="C237" i="58"/>
  <c r="C270" i="58"/>
  <c r="O237" i="58"/>
  <c r="H204" i="58"/>
  <c r="K201" i="58"/>
  <c r="C171" i="58"/>
  <c r="C172" i="58"/>
  <c r="C174" i="58"/>
  <c r="K270" i="58"/>
  <c r="P10" i="5"/>
  <c r="P9" i="5"/>
  <c r="P8" i="5"/>
  <c r="P7" i="5"/>
  <c r="P6" i="5"/>
  <c r="P5" i="5"/>
  <c r="P4" i="5"/>
  <c r="F270" i="58"/>
  <c r="C201" i="58"/>
  <c r="F201" i="58"/>
  <c r="H206" i="58"/>
  <c r="K204" i="58"/>
  <c r="D242" i="57"/>
  <c r="D241" i="57"/>
  <c r="K260" i="57"/>
  <c r="J260" i="57"/>
  <c r="I260" i="57"/>
  <c r="H260" i="57"/>
  <c r="F260" i="57"/>
  <c r="E260" i="57"/>
  <c r="D260" i="57"/>
  <c r="C260" i="57"/>
  <c r="K252" i="57"/>
  <c r="J252" i="57"/>
  <c r="I252" i="57"/>
  <c r="H252" i="57"/>
  <c r="F252" i="57"/>
  <c r="E252" i="57"/>
  <c r="D252" i="57"/>
  <c r="C252" i="57"/>
  <c r="K242" i="57"/>
  <c r="K241" i="57"/>
  <c r="J242" i="57"/>
  <c r="J241" i="57"/>
  <c r="J269" i="57"/>
  <c r="I242" i="57"/>
  <c r="I241" i="57"/>
  <c r="I269" i="57"/>
  <c r="H242" i="57"/>
  <c r="H241" i="57"/>
  <c r="E242" i="57"/>
  <c r="E241" i="57"/>
  <c r="K226" i="57"/>
  <c r="J226" i="57"/>
  <c r="I226" i="57"/>
  <c r="H226" i="57"/>
  <c r="F226" i="57"/>
  <c r="E226" i="57"/>
  <c r="D226" i="57"/>
  <c r="C226" i="57"/>
  <c r="K214" i="57"/>
  <c r="K236" i="57"/>
  <c r="J214" i="57"/>
  <c r="J236" i="57"/>
  <c r="I214" i="57"/>
  <c r="I236" i="57"/>
  <c r="H214" i="57"/>
  <c r="H236" i="57"/>
  <c r="F214" i="57"/>
  <c r="F236" i="57"/>
  <c r="E214" i="57"/>
  <c r="E236" i="57"/>
  <c r="D214" i="57"/>
  <c r="D236" i="57"/>
  <c r="C214" i="57"/>
  <c r="K191" i="57"/>
  <c r="J191" i="57"/>
  <c r="I191" i="57"/>
  <c r="H191" i="57"/>
  <c r="F191" i="57"/>
  <c r="E191" i="57"/>
  <c r="D191" i="57"/>
  <c r="C191" i="57"/>
  <c r="K187" i="57"/>
  <c r="J187" i="57"/>
  <c r="J194" i="57"/>
  <c r="J200" i="57"/>
  <c r="J203" i="57"/>
  <c r="J205" i="57"/>
  <c r="J207" i="57"/>
  <c r="I187" i="57"/>
  <c r="I194" i="57"/>
  <c r="I200" i="57"/>
  <c r="I203" i="57"/>
  <c r="I205" i="57"/>
  <c r="I207" i="57"/>
  <c r="H187" i="57"/>
  <c r="H194" i="57"/>
  <c r="H200" i="57"/>
  <c r="H203" i="57"/>
  <c r="H205" i="57"/>
  <c r="H207" i="57"/>
  <c r="F187" i="57"/>
  <c r="F194" i="57"/>
  <c r="F200" i="57"/>
  <c r="F203" i="57"/>
  <c r="F205" i="57"/>
  <c r="F207" i="57"/>
  <c r="E187" i="57"/>
  <c r="E194" i="57"/>
  <c r="E200" i="57"/>
  <c r="E203" i="57"/>
  <c r="E205" i="57"/>
  <c r="E207" i="57"/>
  <c r="D187" i="57"/>
  <c r="D194" i="57"/>
  <c r="D200" i="57"/>
  <c r="D203" i="57"/>
  <c r="D205" i="57"/>
  <c r="D207" i="57"/>
  <c r="C187" i="57"/>
  <c r="C194" i="57"/>
  <c r="C200" i="57"/>
  <c r="C203" i="57"/>
  <c r="C205" i="57"/>
  <c r="C207" i="57"/>
  <c r="H238" i="57"/>
  <c r="D138" i="57"/>
  <c r="D154" i="57"/>
  <c r="D169" i="57"/>
  <c r="C138" i="57"/>
  <c r="C154" i="57"/>
  <c r="C169" i="57"/>
  <c r="D161" i="57"/>
  <c r="C161" i="57"/>
  <c r="D156" i="57"/>
  <c r="D168" i="57"/>
  <c r="C156" i="57"/>
  <c r="D125" i="57"/>
  <c r="C125" i="57"/>
  <c r="D107" i="57"/>
  <c r="C107" i="57"/>
  <c r="D91" i="57"/>
  <c r="C91" i="57"/>
  <c r="D84" i="57"/>
  <c r="C84" i="57"/>
  <c r="D74" i="57"/>
  <c r="D73" i="57"/>
  <c r="C74" i="57"/>
  <c r="C73" i="57"/>
  <c r="C60" i="57"/>
  <c r="P14" i="5"/>
  <c r="D60" i="57"/>
  <c r="D48" i="57"/>
  <c r="C48" i="57"/>
  <c r="C14" i="57"/>
  <c r="C20" i="57"/>
  <c r="C23" i="57"/>
  <c r="C25" i="57"/>
  <c r="D11" i="57"/>
  <c r="C11" i="57"/>
  <c r="D7" i="57"/>
  <c r="C7" i="57"/>
  <c r="C238" i="57"/>
  <c r="C104" i="57"/>
  <c r="C72" i="57"/>
  <c r="E259" i="56"/>
  <c r="N259" i="56"/>
  <c r="N251" i="56"/>
  <c r="N241" i="56"/>
  <c r="N240" i="56"/>
  <c r="N268" i="56"/>
  <c r="J259" i="56"/>
  <c r="H259" i="56"/>
  <c r="D259" i="56"/>
  <c r="D251" i="56"/>
  <c r="D241" i="56"/>
  <c r="D240" i="56"/>
  <c r="D268" i="56"/>
  <c r="P259" i="56"/>
  <c r="P251" i="56"/>
  <c r="P241" i="56"/>
  <c r="P240" i="56"/>
  <c r="P268" i="56"/>
  <c r="O259" i="56"/>
  <c r="M259" i="56"/>
  <c r="K259" i="56"/>
  <c r="K251" i="56"/>
  <c r="K241" i="56"/>
  <c r="K240" i="56"/>
  <c r="K268" i="56"/>
  <c r="I259" i="56"/>
  <c r="I251" i="56"/>
  <c r="I241" i="56"/>
  <c r="I240" i="56"/>
  <c r="I268" i="56"/>
  <c r="F259" i="56"/>
  <c r="F251" i="56"/>
  <c r="F241" i="56"/>
  <c r="F240" i="56"/>
  <c r="F268" i="56"/>
  <c r="C259" i="56"/>
  <c r="C251" i="56"/>
  <c r="C241" i="56"/>
  <c r="C240" i="56"/>
  <c r="C268" i="56"/>
  <c r="J251" i="56"/>
  <c r="H251" i="56"/>
  <c r="O251" i="56"/>
  <c r="M251" i="56"/>
  <c r="E251" i="56"/>
  <c r="O241" i="56"/>
  <c r="O240" i="56"/>
  <c r="M241" i="56"/>
  <c r="M240" i="56"/>
  <c r="E241" i="56"/>
  <c r="E240" i="56"/>
  <c r="J241" i="56"/>
  <c r="J240" i="56"/>
  <c r="H241" i="56"/>
  <c r="H240" i="56"/>
  <c r="P225" i="56"/>
  <c r="N225" i="56"/>
  <c r="J225" i="56"/>
  <c r="F225" i="56"/>
  <c r="D225" i="56"/>
  <c r="C225" i="56"/>
  <c r="O225" i="56"/>
  <c r="M225" i="56"/>
  <c r="K225" i="56"/>
  <c r="I225" i="56"/>
  <c r="H225" i="56"/>
  <c r="E225" i="56"/>
  <c r="P213" i="56"/>
  <c r="P235" i="56"/>
  <c r="N213" i="56"/>
  <c r="J213" i="56"/>
  <c r="J235" i="56"/>
  <c r="F213" i="56"/>
  <c r="F235" i="56"/>
  <c r="D213" i="56"/>
  <c r="O213" i="56"/>
  <c r="O235" i="56"/>
  <c r="M213" i="56"/>
  <c r="M235" i="56"/>
  <c r="K213" i="56"/>
  <c r="K235" i="56"/>
  <c r="I213" i="56"/>
  <c r="I235" i="56"/>
  <c r="H213" i="56"/>
  <c r="H235" i="56"/>
  <c r="E213" i="56"/>
  <c r="E235" i="56"/>
  <c r="C213" i="56"/>
  <c r="M210" i="56"/>
  <c r="H210" i="56"/>
  <c r="C210" i="56"/>
  <c r="U190" i="56"/>
  <c r="T190" i="56"/>
  <c r="S190" i="56"/>
  <c r="R190" i="56"/>
  <c r="P190" i="56"/>
  <c r="O190" i="56"/>
  <c r="N190" i="56"/>
  <c r="M190" i="56"/>
  <c r="K190" i="56"/>
  <c r="J190" i="56"/>
  <c r="I190" i="56"/>
  <c r="H190" i="56"/>
  <c r="F190" i="56"/>
  <c r="E190" i="56"/>
  <c r="D190" i="56"/>
  <c r="C190" i="56"/>
  <c r="U186" i="56"/>
  <c r="U193" i="56"/>
  <c r="U199" i="56"/>
  <c r="U202" i="56"/>
  <c r="U204" i="56"/>
  <c r="U206" i="56"/>
  <c r="T186" i="56"/>
  <c r="T193" i="56"/>
  <c r="T199" i="56"/>
  <c r="T202" i="56"/>
  <c r="T204" i="56"/>
  <c r="T206" i="56"/>
  <c r="S186" i="56"/>
  <c r="S193" i="56"/>
  <c r="S199" i="56"/>
  <c r="S202" i="56"/>
  <c r="S204" i="56"/>
  <c r="S206" i="56"/>
  <c r="R186" i="56"/>
  <c r="R193" i="56"/>
  <c r="R199" i="56"/>
  <c r="R202" i="56"/>
  <c r="R204" i="56"/>
  <c r="R206" i="56"/>
  <c r="P186" i="56"/>
  <c r="P193" i="56"/>
  <c r="P199" i="56"/>
  <c r="P202" i="56"/>
  <c r="P204" i="56"/>
  <c r="P206" i="56"/>
  <c r="O186" i="56"/>
  <c r="O193" i="56"/>
  <c r="O199" i="56"/>
  <c r="O202" i="56"/>
  <c r="O204" i="56"/>
  <c r="O206" i="56"/>
  <c r="N186" i="56"/>
  <c r="N193" i="56"/>
  <c r="N199" i="56"/>
  <c r="N202" i="56"/>
  <c r="N204" i="56"/>
  <c r="N206" i="56"/>
  <c r="M186" i="56"/>
  <c r="M193" i="56"/>
  <c r="M199" i="56"/>
  <c r="M202" i="56"/>
  <c r="M204" i="56"/>
  <c r="M206" i="56"/>
  <c r="K186" i="56"/>
  <c r="K193" i="56"/>
  <c r="K199" i="56"/>
  <c r="K202" i="56"/>
  <c r="K204" i="56"/>
  <c r="K206" i="56"/>
  <c r="J186" i="56"/>
  <c r="J193" i="56"/>
  <c r="J199" i="56"/>
  <c r="J202" i="56"/>
  <c r="J204" i="56"/>
  <c r="J206" i="56"/>
  <c r="I186" i="56"/>
  <c r="I193" i="56"/>
  <c r="I199" i="56"/>
  <c r="I202" i="56"/>
  <c r="I204" i="56"/>
  <c r="I206" i="56"/>
  <c r="H186" i="56"/>
  <c r="H193" i="56"/>
  <c r="H199" i="56"/>
  <c r="H202" i="56"/>
  <c r="H204" i="56"/>
  <c r="H206" i="56"/>
  <c r="F186" i="56"/>
  <c r="F193" i="56"/>
  <c r="F199" i="56"/>
  <c r="F202" i="56"/>
  <c r="F204" i="56"/>
  <c r="F206" i="56"/>
  <c r="E186" i="56"/>
  <c r="E193" i="56"/>
  <c r="E199" i="56"/>
  <c r="E202" i="56"/>
  <c r="E204" i="56"/>
  <c r="E206" i="56"/>
  <c r="D186" i="56"/>
  <c r="D193" i="56"/>
  <c r="D199" i="56"/>
  <c r="D202" i="56"/>
  <c r="D204" i="56"/>
  <c r="D206" i="56"/>
  <c r="C186" i="56"/>
  <c r="C193" i="56"/>
  <c r="C199" i="56"/>
  <c r="C202" i="56"/>
  <c r="C204" i="56"/>
  <c r="C206" i="56"/>
  <c r="H183" i="56"/>
  <c r="C183" i="56"/>
  <c r="E162" i="56"/>
  <c r="F162" i="56"/>
  <c r="C162" i="56"/>
  <c r="D162" i="56"/>
  <c r="F157" i="56"/>
  <c r="F169" i="56"/>
  <c r="C157" i="56"/>
  <c r="D157" i="56"/>
  <c r="D169" i="56"/>
  <c r="E157" i="56"/>
  <c r="E138" i="56"/>
  <c r="F138" i="56"/>
  <c r="C138" i="56"/>
  <c r="D138" i="56"/>
  <c r="D125" i="56"/>
  <c r="D155" i="56"/>
  <c r="E125" i="56"/>
  <c r="E155" i="56"/>
  <c r="F125" i="56"/>
  <c r="C125" i="56"/>
  <c r="C155" i="56"/>
  <c r="F107" i="56"/>
  <c r="C107" i="56"/>
  <c r="E107" i="56"/>
  <c r="D107" i="56"/>
  <c r="F104" i="56"/>
  <c r="R183" i="56"/>
  <c r="E104" i="56"/>
  <c r="M183" i="56"/>
  <c r="D104" i="56"/>
  <c r="C104" i="56"/>
  <c r="E91" i="56"/>
  <c r="D91" i="56"/>
  <c r="C91" i="56"/>
  <c r="C84" i="56"/>
  <c r="C74" i="56"/>
  <c r="C100" i="56"/>
  <c r="E84" i="56"/>
  <c r="D84" i="56"/>
  <c r="D74" i="56"/>
  <c r="D73" i="56"/>
  <c r="E74" i="56"/>
  <c r="E73" i="56"/>
  <c r="C73" i="56"/>
  <c r="D60" i="56"/>
  <c r="D48" i="56"/>
  <c r="D70" i="56"/>
  <c r="E60" i="56"/>
  <c r="C60" i="56"/>
  <c r="C48" i="56"/>
  <c r="C70" i="56"/>
  <c r="E48" i="56"/>
  <c r="F11" i="56"/>
  <c r="E11" i="56"/>
  <c r="D11" i="56"/>
  <c r="C11" i="56"/>
  <c r="F7" i="56"/>
  <c r="E7" i="56"/>
  <c r="E14" i="56"/>
  <c r="E20" i="56"/>
  <c r="E23" i="56"/>
  <c r="E25" i="56"/>
  <c r="D7" i="56"/>
  <c r="D14" i="56"/>
  <c r="D20" i="56"/>
  <c r="D23" i="56"/>
  <c r="D25" i="56"/>
  <c r="C7" i="56"/>
  <c r="C14" i="56"/>
  <c r="C20" i="56"/>
  <c r="C23" i="56"/>
  <c r="C25" i="56"/>
  <c r="K206" i="55"/>
  <c r="J206" i="55"/>
  <c r="I206" i="55"/>
  <c r="H206" i="55"/>
  <c r="K204" i="55"/>
  <c r="J204" i="55"/>
  <c r="I204" i="55"/>
  <c r="H204" i="55"/>
  <c r="K202" i="55"/>
  <c r="J202" i="55"/>
  <c r="I202" i="55"/>
  <c r="H202" i="55"/>
  <c r="K199" i="55"/>
  <c r="J199" i="55"/>
  <c r="I199" i="55"/>
  <c r="H199" i="55"/>
  <c r="C204" i="58"/>
  <c r="K206" i="58"/>
  <c r="H208" i="58"/>
  <c r="K208" i="58"/>
  <c r="F204" i="58"/>
  <c r="C206" i="58"/>
  <c r="E269" i="57"/>
  <c r="D269" i="57"/>
  <c r="F242" i="57"/>
  <c r="F241" i="57"/>
  <c r="F269" i="57"/>
  <c r="C242" i="57"/>
  <c r="C241" i="57"/>
  <c r="C269" i="57"/>
  <c r="C236" i="57"/>
  <c r="H269" i="57"/>
  <c r="K269" i="57"/>
  <c r="K194" i="57"/>
  <c r="K200" i="57"/>
  <c r="K203" i="57"/>
  <c r="K205" i="57"/>
  <c r="K207" i="57"/>
  <c r="C168" i="57"/>
  <c r="C170" i="57"/>
  <c r="C106" i="57"/>
  <c r="C119" i="57"/>
  <c r="C123" i="57"/>
  <c r="C35" i="57"/>
  <c r="C41" i="57"/>
  <c r="C43" i="57"/>
  <c r="C27" i="57"/>
  <c r="D14" i="57"/>
  <c r="D20" i="57"/>
  <c r="C100" i="57"/>
  <c r="D100" i="57"/>
  <c r="C70" i="57"/>
  <c r="P16" i="5"/>
  <c r="D70" i="57"/>
  <c r="C35" i="56"/>
  <c r="C41" i="56"/>
  <c r="C43" i="56"/>
  <c r="C27" i="56"/>
  <c r="C106" i="56"/>
  <c r="C119" i="56"/>
  <c r="C123" i="56"/>
  <c r="C169" i="56"/>
  <c r="C170" i="56"/>
  <c r="C171" i="56"/>
  <c r="C173" i="56"/>
  <c r="E169" i="56"/>
  <c r="D35" i="56"/>
  <c r="D41" i="56"/>
  <c r="D43" i="56"/>
  <c r="D27" i="56"/>
  <c r="D106" i="56"/>
  <c r="D119" i="56"/>
  <c r="D123" i="56"/>
  <c r="D170" i="56"/>
  <c r="D171" i="56"/>
  <c r="D173" i="56"/>
  <c r="F155" i="56"/>
  <c r="H268" i="56"/>
  <c r="E35" i="56"/>
  <c r="E41" i="56"/>
  <c r="E43" i="56"/>
  <c r="E106" i="56"/>
  <c r="E119" i="56"/>
  <c r="E123" i="56"/>
  <c r="E170" i="56"/>
  <c r="E171" i="56"/>
  <c r="E173" i="56"/>
  <c r="E27" i="56"/>
  <c r="M268" i="56"/>
  <c r="F14" i="56"/>
  <c r="F20" i="56"/>
  <c r="F23" i="56"/>
  <c r="F25" i="56"/>
  <c r="E70" i="56"/>
  <c r="D100" i="56"/>
  <c r="E100" i="56"/>
  <c r="C235" i="56"/>
  <c r="D235" i="56"/>
  <c r="N235" i="56"/>
  <c r="O268" i="56"/>
  <c r="J268" i="56"/>
  <c r="E268" i="56"/>
  <c r="F206" i="58"/>
  <c r="C208" i="58"/>
  <c r="F208" i="58"/>
  <c r="D23" i="57"/>
  <c r="D25" i="57"/>
  <c r="F106" i="56"/>
  <c r="F119" i="56"/>
  <c r="F123" i="56"/>
  <c r="F170" i="56"/>
  <c r="F171" i="56"/>
  <c r="F173" i="56"/>
  <c r="F35" i="56"/>
  <c r="F41" i="56"/>
  <c r="F43" i="56"/>
  <c r="F27" i="56"/>
  <c r="K267" i="55"/>
  <c r="K266" i="55"/>
  <c r="K265" i="55"/>
  <c r="K264" i="55"/>
  <c r="K259" i="55"/>
  <c r="K268" i="55"/>
  <c r="K263" i="55"/>
  <c r="K262" i="55"/>
  <c r="K261" i="55"/>
  <c r="F259" i="55"/>
  <c r="K260" i="55"/>
  <c r="J259" i="55"/>
  <c r="I259" i="55"/>
  <c r="H259" i="55"/>
  <c r="H268" i="55"/>
  <c r="E259" i="55"/>
  <c r="D259" i="55"/>
  <c r="C259" i="55"/>
  <c r="C268" i="55"/>
  <c r="K258" i="55"/>
  <c r="K257" i="55"/>
  <c r="K256" i="55"/>
  <c r="K255" i="55"/>
  <c r="K254" i="55"/>
  <c r="F251" i="55"/>
  <c r="K253" i="55"/>
  <c r="K251" i="55"/>
  <c r="K252" i="55"/>
  <c r="J251" i="55"/>
  <c r="I251" i="55"/>
  <c r="H251" i="55"/>
  <c r="E251" i="55"/>
  <c r="D251" i="55"/>
  <c r="C251" i="55"/>
  <c r="K249" i="55"/>
  <c r="K248" i="55"/>
  <c r="K247" i="55"/>
  <c r="K246" i="55"/>
  <c r="K245" i="55"/>
  <c r="F241" i="55"/>
  <c r="F240" i="55"/>
  <c r="K244" i="55"/>
  <c r="K243" i="55"/>
  <c r="K242" i="55"/>
  <c r="K241" i="55"/>
  <c r="K240" i="55"/>
  <c r="J241" i="55"/>
  <c r="J240" i="55"/>
  <c r="J268" i="55"/>
  <c r="I241" i="55"/>
  <c r="I240" i="55"/>
  <c r="I268" i="55"/>
  <c r="H241" i="55"/>
  <c r="E241" i="55"/>
  <c r="E240" i="55"/>
  <c r="D241" i="55"/>
  <c r="D240" i="55"/>
  <c r="C241" i="55"/>
  <c r="H240" i="55"/>
  <c r="C240" i="55"/>
  <c r="C237" i="55"/>
  <c r="J235" i="55"/>
  <c r="H235" i="55"/>
  <c r="K234" i="55"/>
  <c r="K233" i="55"/>
  <c r="K232" i="55"/>
  <c r="K231" i="55"/>
  <c r="K230" i="55"/>
  <c r="K229" i="55"/>
  <c r="F225" i="55"/>
  <c r="K228" i="55"/>
  <c r="K227" i="55"/>
  <c r="K226" i="55"/>
  <c r="K225" i="55"/>
  <c r="J225" i="55"/>
  <c r="I225" i="55"/>
  <c r="H225" i="55"/>
  <c r="E225" i="55"/>
  <c r="D225" i="55"/>
  <c r="C225" i="55"/>
  <c r="K224" i="55"/>
  <c r="K223" i="55"/>
  <c r="K222" i="55"/>
  <c r="K221" i="55"/>
  <c r="K220" i="55"/>
  <c r="K219" i="55"/>
  <c r="K218" i="55"/>
  <c r="K217" i="55"/>
  <c r="K216" i="55"/>
  <c r="F213" i="55"/>
  <c r="K215" i="55"/>
  <c r="K213" i="55"/>
  <c r="K214" i="55"/>
  <c r="J213" i="55"/>
  <c r="I213" i="55"/>
  <c r="I235" i="55"/>
  <c r="H213" i="55"/>
  <c r="E213" i="55"/>
  <c r="E235" i="55"/>
  <c r="D213" i="55"/>
  <c r="D235" i="55"/>
  <c r="C213" i="55"/>
  <c r="F190" i="55"/>
  <c r="E190" i="55"/>
  <c r="E193" i="55"/>
  <c r="E199" i="55"/>
  <c r="E202" i="55"/>
  <c r="E204" i="55"/>
  <c r="E206" i="55"/>
  <c r="D190" i="55"/>
  <c r="C190" i="55"/>
  <c r="F186" i="55"/>
  <c r="E186" i="55"/>
  <c r="D186" i="55"/>
  <c r="C186" i="55"/>
  <c r="D162" i="55"/>
  <c r="C162" i="55"/>
  <c r="D157" i="55"/>
  <c r="C157" i="55"/>
  <c r="D138" i="55"/>
  <c r="C138" i="55"/>
  <c r="C155" i="55"/>
  <c r="D125" i="55"/>
  <c r="C125" i="55"/>
  <c r="D107" i="55"/>
  <c r="C107" i="55"/>
  <c r="D104" i="55"/>
  <c r="C104" i="55"/>
  <c r="P267" i="53"/>
  <c r="K267" i="53"/>
  <c r="F267" i="53"/>
  <c r="P266" i="53"/>
  <c r="K266" i="53"/>
  <c r="P265" i="53"/>
  <c r="K265" i="53"/>
  <c r="F265" i="53"/>
  <c r="P264" i="53"/>
  <c r="K264" i="53"/>
  <c r="F264" i="53"/>
  <c r="P263" i="53"/>
  <c r="J259" i="53"/>
  <c r="F263" i="53"/>
  <c r="P262" i="53"/>
  <c r="K262" i="53"/>
  <c r="F262" i="53"/>
  <c r="P261" i="53"/>
  <c r="K261" i="53"/>
  <c r="F261" i="53"/>
  <c r="O259" i="53"/>
  <c r="I259" i="53"/>
  <c r="K260" i="53"/>
  <c r="N259" i="53"/>
  <c r="D259" i="53"/>
  <c r="P258" i="53"/>
  <c r="K258" i="53"/>
  <c r="F258" i="53"/>
  <c r="P257" i="53"/>
  <c r="K257" i="53"/>
  <c r="F257" i="53"/>
  <c r="O251" i="53"/>
  <c r="K256" i="53"/>
  <c r="F256" i="53"/>
  <c r="P255" i="53"/>
  <c r="F255" i="53"/>
  <c r="K254" i="53"/>
  <c r="P253" i="53"/>
  <c r="K253" i="53"/>
  <c r="E251" i="53"/>
  <c r="N251" i="53"/>
  <c r="K252" i="53"/>
  <c r="D251" i="53"/>
  <c r="J251" i="53"/>
  <c r="I251" i="53"/>
  <c r="P249" i="53"/>
  <c r="P248" i="53"/>
  <c r="F248" i="53"/>
  <c r="K247" i="53"/>
  <c r="F247" i="53"/>
  <c r="F246" i="53"/>
  <c r="K245" i="53"/>
  <c r="F245" i="53"/>
  <c r="P244" i="53"/>
  <c r="K244" i="53"/>
  <c r="F244" i="53"/>
  <c r="P243" i="53"/>
  <c r="I241" i="53"/>
  <c r="I240" i="53"/>
  <c r="K243" i="53"/>
  <c r="F243" i="53"/>
  <c r="N241" i="53"/>
  <c r="N240" i="53"/>
  <c r="M241" i="53"/>
  <c r="M240" i="53"/>
  <c r="K242" i="53"/>
  <c r="C241" i="53"/>
  <c r="C240" i="53"/>
  <c r="D241" i="53"/>
  <c r="D240" i="53"/>
  <c r="C237" i="53"/>
  <c r="P234" i="53"/>
  <c r="F234" i="53"/>
  <c r="P233" i="53"/>
  <c r="P232" i="53"/>
  <c r="K232" i="53"/>
  <c r="F232" i="53"/>
  <c r="N225" i="53"/>
  <c r="K231" i="53"/>
  <c r="F231" i="53"/>
  <c r="F230" i="53"/>
  <c r="P229" i="53"/>
  <c r="K229" i="53"/>
  <c r="D225" i="53"/>
  <c r="P228" i="53"/>
  <c r="K228" i="53"/>
  <c r="E225" i="53"/>
  <c r="K227" i="53"/>
  <c r="F227" i="53"/>
  <c r="O225" i="53"/>
  <c r="P226" i="53"/>
  <c r="I225" i="53"/>
  <c r="F226" i="53"/>
  <c r="J225" i="53"/>
  <c r="P224" i="53"/>
  <c r="K224" i="53"/>
  <c r="F224" i="53"/>
  <c r="K223" i="53"/>
  <c r="F223" i="53"/>
  <c r="F222" i="53"/>
  <c r="P221" i="53"/>
  <c r="K221" i="53"/>
  <c r="P220" i="53"/>
  <c r="K220" i="53"/>
  <c r="E213" i="53"/>
  <c r="E235" i="53"/>
  <c r="K219" i="53"/>
  <c r="F219" i="53"/>
  <c r="P218" i="53"/>
  <c r="F218" i="53"/>
  <c r="P217" i="53"/>
  <c r="J213" i="53"/>
  <c r="J235" i="53"/>
  <c r="P216" i="53"/>
  <c r="K216" i="53"/>
  <c r="F216" i="53"/>
  <c r="N213" i="53"/>
  <c r="N235" i="53"/>
  <c r="K215" i="53"/>
  <c r="F215" i="53"/>
  <c r="O213" i="53"/>
  <c r="O235" i="53"/>
  <c r="I213" i="53"/>
  <c r="F214" i="53"/>
  <c r="D213" i="53"/>
  <c r="K203" i="53"/>
  <c r="F203" i="53"/>
  <c r="K201" i="53"/>
  <c r="F201" i="53"/>
  <c r="K198" i="53"/>
  <c r="K197" i="53"/>
  <c r="F197" i="53"/>
  <c r="K195" i="53"/>
  <c r="F195" i="53"/>
  <c r="K194" i="53"/>
  <c r="H193" i="53"/>
  <c r="C193" i="53"/>
  <c r="C199" i="53"/>
  <c r="C202" i="53"/>
  <c r="C204" i="53"/>
  <c r="C206" i="53"/>
  <c r="J190" i="53"/>
  <c r="I190" i="53"/>
  <c r="F191" i="53"/>
  <c r="H190" i="53"/>
  <c r="E190" i="53"/>
  <c r="D190" i="53"/>
  <c r="C190" i="53"/>
  <c r="K189" i="53"/>
  <c r="F189" i="53"/>
  <c r="K188" i="53"/>
  <c r="F188" i="53"/>
  <c r="J186" i="53"/>
  <c r="J193" i="53"/>
  <c r="J199" i="53"/>
  <c r="J202" i="53"/>
  <c r="J204" i="53"/>
  <c r="J206" i="53"/>
  <c r="I186" i="53"/>
  <c r="F187" i="53"/>
  <c r="F186" i="53"/>
  <c r="H186" i="53"/>
  <c r="E186" i="53"/>
  <c r="E193" i="53"/>
  <c r="E199" i="53"/>
  <c r="E202" i="53"/>
  <c r="E204" i="53"/>
  <c r="E206" i="53"/>
  <c r="D186" i="53"/>
  <c r="D193" i="53"/>
  <c r="D199" i="53"/>
  <c r="D202" i="53"/>
  <c r="D204" i="53"/>
  <c r="D206" i="53"/>
  <c r="C186" i="53"/>
  <c r="D162" i="53"/>
  <c r="C162" i="53"/>
  <c r="D157" i="53"/>
  <c r="D169" i="53"/>
  <c r="C157" i="53"/>
  <c r="C169" i="53"/>
  <c r="D138" i="53"/>
  <c r="C138" i="53"/>
  <c r="C155" i="53"/>
  <c r="D125" i="53"/>
  <c r="D155" i="53"/>
  <c r="C125" i="53"/>
  <c r="C107" i="53"/>
  <c r="D107" i="53"/>
  <c r="D104" i="53"/>
  <c r="E91" i="53"/>
  <c r="D91" i="53"/>
  <c r="C91" i="53"/>
  <c r="C84" i="53"/>
  <c r="E84" i="53"/>
  <c r="D84" i="53"/>
  <c r="C74" i="53"/>
  <c r="E74" i="53"/>
  <c r="D74" i="53"/>
  <c r="E60" i="53"/>
  <c r="D60" i="53"/>
  <c r="C60" i="53"/>
  <c r="C48" i="53"/>
  <c r="C70" i="53"/>
  <c r="E48" i="53"/>
  <c r="D48" i="53"/>
  <c r="C72" i="53"/>
  <c r="C11" i="53"/>
  <c r="D11" i="53"/>
  <c r="C7" i="53"/>
  <c r="C14" i="53"/>
  <c r="C20" i="53"/>
  <c r="C23" i="53"/>
  <c r="C25" i="53"/>
  <c r="D7" i="53"/>
  <c r="C104" i="53"/>
  <c r="D27" i="57"/>
  <c r="D106" i="57"/>
  <c r="D119" i="57"/>
  <c r="D123" i="57"/>
  <c r="D35" i="57"/>
  <c r="D41" i="57"/>
  <c r="D43" i="57"/>
  <c r="D268" i="55"/>
  <c r="E268" i="55"/>
  <c r="C235" i="55"/>
  <c r="C193" i="55"/>
  <c r="C199" i="55"/>
  <c r="C202" i="55"/>
  <c r="C204" i="55"/>
  <c r="C206" i="55"/>
  <c r="D193" i="55"/>
  <c r="D199" i="55"/>
  <c r="D202" i="55"/>
  <c r="D204" i="55"/>
  <c r="D206" i="55"/>
  <c r="F193" i="55"/>
  <c r="F199" i="55"/>
  <c r="F202" i="55"/>
  <c r="F204" i="55"/>
  <c r="F206" i="55"/>
  <c r="C169" i="55"/>
  <c r="D169" i="55"/>
  <c r="D155" i="55"/>
  <c r="C106" i="55"/>
  <c r="C119" i="55"/>
  <c r="C123" i="55"/>
  <c r="C170" i="55"/>
  <c r="C171" i="55"/>
  <c r="C173" i="55"/>
  <c r="F235" i="55"/>
  <c r="F268" i="55"/>
  <c r="D106" i="55"/>
  <c r="D119" i="55"/>
  <c r="D123" i="55"/>
  <c r="K235" i="55"/>
  <c r="C35" i="53"/>
  <c r="C41" i="53"/>
  <c r="C43" i="53"/>
  <c r="C27" i="53"/>
  <c r="C106" i="53"/>
  <c r="C119" i="53"/>
  <c r="C123" i="53"/>
  <c r="C170" i="53"/>
  <c r="C171" i="53"/>
  <c r="C173" i="53"/>
  <c r="I235" i="53"/>
  <c r="E70" i="53"/>
  <c r="D100" i="53"/>
  <c r="D73" i="53"/>
  <c r="C100" i="53"/>
  <c r="C73" i="53"/>
  <c r="D14" i="53"/>
  <c r="D20" i="53"/>
  <c r="D23" i="53"/>
  <c r="D25" i="53"/>
  <c r="D70" i="53"/>
  <c r="E73" i="53"/>
  <c r="E100" i="53"/>
  <c r="I193" i="53"/>
  <c r="I199" i="53"/>
  <c r="I202" i="53"/>
  <c r="I204" i="53"/>
  <c r="I206" i="53"/>
  <c r="D235" i="53"/>
  <c r="O268" i="53"/>
  <c r="K187" i="53"/>
  <c r="K186" i="53"/>
  <c r="K191" i="53"/>
  <c r="H213" i="53"/>
  <c r="H235" i="53"/>
  <c r="M251" i="53"/>
  <c r="E259" i="53"/>
  <c r="F192" i="53"/>
  <c r="F190" i="53"/>
  <c r="F193" i="53"/>
  <c r="F199" i="53"/>
  <c r="F202" i="53"/>
  <c r="F204" i="53"/>
  <c r="F206" i="53"/>
  <c r="F196" i="53"/>
  <c r="F200" i="53"/>
  <c r="K214" i="53"/>
  <c r="F217" i="53"/>
  <c r="F213" i="53"/>
  <c r="P219" i="53"/>
  <c r="K222" i="53"/>
  <c r="C225" i="53"/>
  <c r="P227" i="53"/>
  <c r="P225" i="53"/>
  <c r="K230" i="53"/>
  <c r="F233" i="53"/>
  <c r="F225" i="53"/>
  <c r="H241" i="53"/>
  <c r="H240" i="53"/>
  <c r="E241" i="53"/>
  <c r="E240" i="53"/>
  <c r="O241" i="53"/>
  <c r="O240" i="53"/>
  <c r="K246" i="53"/>
  <c r="K241" i="53"/>
  <c r="K240" i="53"/>
  <c r="F249" i="53"/>
  <c r="P252" i="53"/>
  <c r="K255" i="53"/>
  <c r="K259" i="53"/>
  <c r="F242" i="53"/>
  <c r="F241" i="53"/>
  <c r="F240" i="53"/>
  <c r="P242" i="53"/>
  <c r="C251" i="53"/>
  <c r="D268" i="53"/>
  <c r="I268" i="53"/>
  <c r="H199" i="53"/>
  <c r="H202" i="53"/>
  <c r="H204" i="53"/>
  <c r="H206" i="53"/>
  <c r="M213" i="53"/>
  <c r="M235" i="53"/>
  <c r="J241" i="53"/>
  <c r="J240" i="53"/>
  <c r="J268" i="53"/>
  <c r="K248" i="53"/>
  <c r="F252" i="53"/>
  <c r="P254" i="53"/>
  <c r="H259" i="53"/>
  <c r="K192" i="53"/>
  <c r="K196" i="53"/>
  <c r="K200" i="53"/>
  <c r="P214" i="53"/>
  <c r="K217" i="53"/>
  <c r="F220" i="53"/>
  <c r="P222" i="53"/>
  <c r="H225" i="53"/>
  <c r="F228" i="53"/>
  <c r="P230" i="53"/>
  <c r="K233" i="53"/>
  <c r="P246" i="53"/>
  <c r="K249" i="53"/>
  <c r="F253" i="53"/>
  <c r="P260" i="53"/>
  <c r="P259" i="53"/>
  <c r="M259" i="53"/>
  <c r="M268" i="53"/>
  <c r="K263" i="53"/>
  <c r="F266" i="53"/>
  <c r="K251" i="53"/>
  <c r="F260" i="53"/>
  <c r="C259" i="53"/>
  <c r="C268" i="53"/>
  <c r="M225" i="53"/>
  <c r="F194" i="53"/>
  <c r="F198" i="53"/>
  <c r="C213" i="53"/>
  <c r="C235" i="53"/>
  <c r="P215" i="53"/>
  <c r="K218" i="53"/>
  <c r="F221" i="53"/>
  <c r="P223" i="53"/>
  <c r="K226" i="53"/>
  <c r="F229" i="53"/>
  <c r="P231" i="53"/>
  <c r="K234" i="53"/>
  <c r="P247" i="53"/>
  <c r="H251" i="53"/>
  <c r="F254" i="53"/>
  <c r="P256" i="53"/>
  <c r="N268" i="53"/>
  <c r="O22" i="5"/>
  <c r="D170" i="57"/>
  <c r="D170" i="55"/>
  <c r="F235" i="53"/>
  <c r="F259" i="53"/>
  <c r="P213" i="53"/>
  <c r="P235" i="53"/>
  <c r="K213" i="53"/>
  <c r="K190" i="53"/>
  <c r="K268" i="53"/>
  <c r="K193" i="53"/>
  <c r="K199" i="53"/>
  <c r="K202" i="53"/>
  <c r="K204" i="53"/>
  <c r="K206" i="53"/>
  <c r="D35" i="53"/>
  <c r="D41" i="53"/>
  <c r="D43" i="53"/>
  <c r="D27" i="53"/>
  <c r="D106" i="53"/>
  <c r="D119" i="53"/>
  <c r="D123" i="53"/>
  <c r="D170" i="53"/>
  <c r="D171" i="53"/>
  <c r="D173" i="53"/>
  <c r="P251" i="53"/>
  <c r="H268" i="53"/>
  <c r="E268" i="53"/>
  <c r="P268" i="53"/>
  <c r="K225" i="53"/>
  <c r="F251" i="53"/>
  <c r="P241" i="53"/>
  <c r="P240" i="53"/>
  <c r="O15" i="5"/>
  <c r="O7" i="5"/>
  <c r="O6" i="5"/>
  <c r="D171" i="55"/>
  <c r="K235" i="53"/>
  <c r="F268" i="53"/>
  <c r="C237" i="52"/>
  <c r="C104" i="52"/>
  <c r="O21" i="5"/>
  <c r="O20" i="5"/>
  <c r="O14" i="5"/>
  <c r="C72" i="52"/>
  <c r="D173" i="55"/>
  <c r="O16" i="5"/>
  <c r="O13" i="5"/>
  <c r="O4" i="5"/>
  <c r="O23" i="5"/>
  <c r="O19" i="5"/>
  <c r="O5" i="5"/>
  <c r="O8" i="5"/>
  <c r="N15" i="5"/>
  <c r="O9" i="5"/>
  <c r="O10" i="5"/>
  <c r="N22" i="5"/>
  <c r="N6" i="5"/>
  <c r="N7" i="5"/>
  <c r="N21" i="5"/>
  <c r="N20" i="5"/>
  <c r="N19" i="5"/>
  <c r="N14" i="5"/>
  <c r="N16" i="5"/>
  <c r="N9" i="5"/>
  <c r="N4" i="5"/>
  <c r="N5" i="5"/>
  <c r="N8" i="5"/>
  <c r="N13" i="5"/>
  <c r="N10" i="5"/>
  <c r="N23" i="5"/>
  <c r="M15" i="5"/>
  <c r="M22" i="5"/>
  <c r="M7" i="5"/>
  <c r="M21" i="5"/>
  <c r="M20" i="5"/>
  <c r="M14" i="5"/>
  <c r="M6" i="5"/>
  <c r="M19" i="5"/>
  <c r="M23" i="5"/>
  <c r="M13" i="5"/>
  <c r="M16" i="5"/>
  <c r="M4" i="5"/>
  <c r="M5" i="5"/>
  <c r="M8" i="5"/>
  <c r="M9" i="5"/>
  <c r="M10" i="5"/>
  <c r="L22" i="5"/>
  <c r="L23" i="5"/>
  <c r="L21" i="5"/>
  <c r="L20" i="5"/>
  <c r="L19" i="5"/>
  <c r="L16" i="5"/>
  <c r="L15" i="5"/>
  <c r="L14" i="5"/>
  <c r="L13" i="5"/>
  <c r="L10" i="5"/>
  <c r="L9" i="5"/>
  <c r="L8" i="5"/>
  <c r="L7" i="5"/>
  <c r="L6" i="5"/>
  <c r="L5" i="5"/>
  <c r="L4" i="5"/>
  <c r="I22" i="5"/>
  <c r="K22" i="5"/>
  <c r="I7" i="5"/>
  <c r="I6" i="5"/>
  <c r="J7" i="5"/>
  <c r="J6" i="5"/>
  <c r="K23" i="5"/>
  <c r="K21" i="5"/>
  <c r="K20" i="5"/>
  <c r="K19" i="5"/>
  <c r="K16" i="5"/>
  <c r="K15" i="5"/>
  <c r="K14" i="5"/>
  <c r="K13" i="5"/>
  <c r="K10" i="5"/>
  <c r="K9" i="5"/>
  <c r="K8" i="5"/>
  <c r="K7" i="5"/>
  <c r="K6" i="5"/>
  <c r="K5" i="5"/>
  <c r="K4" i="5"/>
  <c r="J23" i="5"/>
  <c r="J22" i="5"/>
  <c r="J21" i="5"/>
  <c r="J20" i="5"/>
  <c r="J19" i="5"/>
  <c r="J16" i="5"/>
  <c r="J15" i="5"/>
  <c r="J14" i="5"/>
  <c r="J13" i="5"/>
  <c r="J10" i="5"/>
  <c r="J9" i="5"/>
  <c r="J8" i="5"/>
  <c r="J5" i="5"/>
  <c r="J4" i="5"/>
  <c r="I15" i="5"/>
  <c r="I23" i="5"/>
  <c r="I21" i="5"/>
  <c r="I20" i="5"/>
  <c r="I19" i="5"/>
  <c r="I16" i="5"/>
  <c r="I14" i="5"/>
  <c r="I13" i="5"/>
  <c r="I10" i="5"/>
  <c r="I9" i="5"/>
  <c r="I8" i="5"/>
  <c r="I5" i="5"/>
  <c r="I4" i="5"/>
  <c r="D232" i="23"/>
  <c r="D236" i="23"/>
  <c r="E232" i="23"/>
  <c r="E236" i="23"/>
  <c r="F232" i="23"/>
  <c r="F236" i="23"/>
  <c r="G233" i="23"/>
  <c r="G234" i="23"/>
  <c r="G235" i="23"/>
  <c r="G237" i="23"/>
  <c r="G238" i="23"/>
  <c r="G240" i="23"/>
  <c r="G241" i="23"/>
  <c r="G242" i="23"/>
  <c r="G243" i="23"/>
  <c r="G245" i="23"/>
  <c r="G246" i="23"/>
  <c r="G249" i="23"/>
  <c r="G250" i="23"/>
  <c r="G252" i="23"/>
  <c r="G254" i="23"/>
  <c r="C232" i="23"/>
  <c r="C236" i="23"/>
  <c r="G247" i="23"/>
  <c r="G203" i="23"/>
  <c r="G204" i="23"/>
  <c r="G205" i="23"/>
  <c r="G206" i="23"/>
  <c r="G207" i="23"/>
  <c r="G208" i="23"/>
  <c r="D201" i="23"/>
  <c r="D200" i="23"/>
  <c r="D210" i="23"/>
  <c r="D218" i="23"/>
  <c r="E201" i="23"/>
  <c r="E200" i="23"/>
  <c r="E210" i="23"/>
  <c r="E218" i="23"/>
  <c r="F201" i="23"/>
  <c r="F200" i="23"/>
  <c r="F210" i="23"/>
  <c r="F218" i="23"/>
  <c r="G202" i="23"/>
  <c r="G209" i="23"/>
  <c r="G214" i="23"/>
  <c r="G215" i="23"/>
  <c r="G216" i="23"/>
  <c r="G211" i="23"/>
  <c r="G212" i="23"/>
  <c r="G213" i="23"/>
  <c r="G217" i="23"/>
  <c r="G220" i="23"/>
  <c r="G221" i="23"/>
  <c r="G222" i="23"/>
  <c r="G223" i="23"/>
  <c r="G224" i="23"/>
  <c r="G225" i="23"/>
  <c r="G226" i="23"/>
  <c r="G219" i="23"/>
  <c r="G227" i="23"/>
  <c r="C201" i="23"/>
  <c r="C200" i="23"/>
  <c r="C210" i="23"/>
  <c r="C218" i="23"/>
  <c r="G175" i="23"/>
  <c r="G176" i="23"/>
  <c r="G177" i="23"/>
  <c r="G178" i="23"/>
  <c r="G179" i="23"/>
  <c r="G180" i="23"/>
  <c r="G181" i="23"/>
  <c r="G182" i="23"/>
  <c r="G183" i="23"/>
  <c r="G184" i="23"/>
  <c r="G186" i="23"/>
  <c r="G187" i="23"/>
  <c r="G188" i="23"/>
  <c r="G189" i="23"/>
  <c r="G190" i="23"/>
  <c r="G191" i="23"/>
  <c r="G192" i="23"/>
  <c r="G193" i="23"/>
  <c r="G194" i="23"/>
  <c r="D174" i="23"/>
  <c r="D185" i="23"/>
  <c r="E174" i="23"/>
  <c r="E185" i="23"/>
  <c r="F174" i="23"/>
  <c r="F185" i="23"/>
  <c r="C174" i="23"/>
  <c r="C185" i="23"/>
  <c r="D69" i="23"/>
  <c r="D58" i="23"/>
  <c r="D51" i="23"/>
  <c r="C51" i="23"/>
  <c r="C53" i="23"/>
  <c r="D7" i="23"/>
  <c r="D11" i="23"/>
  <c r="C118" i="23"/>
  <c r="C130" i="23"/>
  <c r="C133" i="23"/>
  <c r="C135" i="23"/>
  <c r="C141" i="23"/>
  <c r="C148" i="23"/>
  <c r="C153" i="23"/>
  <c r="D118" i="23"/>
  <c r="D130" i="23"/>
  <c r="D133" i="23"/>
  <c r="D135" i="23"/>
  <c r="D141" i="23"/>
  <c r="D148" i="23"/>
  <c r="D153" i="23"/>
  <c r="D101" i="23"/>
  <c r="D111" i="23"/>
  <c r="C84" i="23"/>
  <c r="C83" i="23"/>
  <c r="H19" i="5"/>
  <c r="C93" i="23"/>
  <c r="H20" i="5"/>
  <c r="C101" i="23"/>
  <c r="H21" i="5"/>
  <c r="C58" i="23"/>
  <c r="H13" i="5"/>
  <c r="C69" i="23"/>
  <c r="C80" i="23"/>
  <c r="H16" i="5"/>
  <c r="C7" i="23"/>
  <c r="H4" i="5"/>
  <c r="C11" i="23"/>
  <c r="H22" i="5"/>
  <c r="H15" i="5"/>
  <c r="H10" i="5"/>
  <c r="H6" i="5"/>
  <c r="G22" i="5"/>
  <c r="F22" i="5"/>
  <c r="E22" i="5"/>
  <c r="D22" i="5"/>
  <c r="G15" i="5"/>
  <c r="F15" i="5"/>
  <c r="E15" i="5"/>
  <c r="D15" i="5"/>
  <c r="D9" i="5"/>
  <c r="D10" i="5"/>
  <c r="E10" i="5"/>
  <c r="F10" i="5"/>
  <c r="G10" i="5"/>
  <c r="D23" i="5"/>
  <c r="D21" i="5"/>
  <c r="D20" i="5"/>
  <c r="D19" i="5"/>
  <c r="D16" i="5"/>
  <c r="D14" i="5"/>
  <c r="D13" i="5"/>
  <c r="D8" i="5"/>
  <c r="D5" i="5"/>
  <c r="D6" i="5"/>
  <c r="D4" i="5"/>
  <c r="E23" i="5"/>
  <c r="F23" i="5"/>
  <c r="G23" i="5"/>
  <c r="E21" i="5"/>
  <c r="F21" i="5"/>
  <c r="G21" i="5"/>
  <c r="E20" i="5"/>
  <c r="F20" i="5"/>
  <c r="G20" i="5"/>
  <c r="E19" i="5"/>
  <c r="F19" i="5"/>
  <c r="G19" i="5"/>
  <c r="E16" i="5"/>
  <c r="F16" i="5"/>
  <c r="G16" i="5"/>
  <c r="E14" i="5"/>
  <c r="F14" i="5"/>
  <c r="G14" i="5"/>
  <c r="E13" i="5"/>
  <c r="F13" i="5"/>
  <c r="G13" i="5"/>
  <c r="E9" i="5"/>
  <c r="F9" i="5"/>
  <c r="G9" i="5"/>
  <c r="E8" i="5"/>
  <c r="F8" i="5"/>
  <c r="G8" i="5"/>
  <c r="E5" i="5"/>
  <c r="F5" i="5"/>
  <c r="G5" i="5"/>
  <c r="E6" i="5"/>
  <c r="F6" i="5"/>
  <c r="G6" i="5"/>
  <c r="E4" i="5"/>
  <c r="F4" i="5"/>
  <c r="G4" i="5"/>
  <c r="D80" i="23"/>
  <c r="E196" i="23"/>
  <c r="F196" i="23"/>
  <c r="D146" i="23"/>
  <c r="D14" i="23"/>
  <c r="D19" i="23"/>
  <c r="D23" i="23"/>
  <c r="D26" i="23"/>
  <c r="F228" i="23"/>
  <c r="C163" i="23"/>
  <c r="G174" i="23"/>
  <c r="E228" i="23"/>
  <c r="G201" i="23"/>
  <c r="C14" i="23"/>
  <c r="C19" i="23"/>
  <c r="C23" i="23"/>
  <c r="D228" i="23"/>
  <c r="C146" i="23"/>
  <c r="D196" i="23"/>
  <c r="G185" i="23"/>
  <c r="G218" i="23"/>
  <c r="C111" i="23"/>
  <c r="H23" i="5"/>
  <c r="G232" i="23"/>
  <c r="F239" i="23"/>
  <c r="F244" i="23"/>
  <c r="F248" i="23"/>
  <c r="F251" i="23"/>
  <c r="F253" i="23"/>
  <c r="F255" i="23"/>
  <c r="E239" i="23"/>
  <c r="E244" i="23"/>
  <c r="E248" i="23"/>
  <c r="E251" i="23"/>
  <c r="E253" i="23"/>
  <c r="E255" i="23"/>
  <c r="H14" i="5"/>
  <c r="D163" i="23"/>
  <c r="C196" i="23"/>
  <c r="D239" i="23"/>
  <c r="D244" i="23"/>
  <c r="D248" i="23"/>
  <c r="D251" i="23"/>
  <c r="D253" i="23"/>
  <c r="D255" i="23"/>
  <c r="C228" i="23"/>
  <c r="G210" i="23"/>
  <c r="G200" i="23"/>
  <c r="C239" i="23"/>
  <c r="C244" i="23"/>
  <c r="C248" i="23"/>
  <c r="C251" i="23"/>
  <c r="C253" i="23"/>
  <c r="C255" i="23"/>
  <c r="G236" i="23"/>
  <c r="G239" i="23"/>
  <c r="G244" i="23"/>
  <c r="G248" i="23"/>
  <c r="G251" i="23"/>
  <c r="G253" i="23"/>
  <c r="G255" i="23"/>
  <c r="D164" i="23"/>
  <c r="G196" i="23"/>
  <c r="C164" i="23"/>
  <c r="C165" i="23"/>
  <c r="C168" i="23"/>
  <c r="H5" i="5"/>
  <c r="G228" i="23"/>
  <c r="C26" i="23"/>
  <c r="H8" i="5"/>
  <c r="C29" i="23"/>
  <c r="H9" i="5"/>
  <c r="H270" i="61"/>
  <c r="J270" i="61"/>
  <c r="K215" i="61"/>
  <c r="K237" i="61"/>
  <c r="F261" i="61"/>
  <c r="F253" i="61"/>
  <c r="C270" i="61"/>
  <c r="D270" i="61"/>
  <c r="D237" i="61"/>
  <c r="F227" i="61"/>
  <c r="F215" i="61"/>
  <c r="I194" i="61"/>
  <c r="I201" i="61"/>
  <c r="I204" i="61"/>
  <c r="I206" i="61"/>
  <c r="I208" i="61"/>
  <c r="H194" i="61"/>
  <c r="H201" i="61"/>
  <c r="H204" i="61"/>
  <c r="H206" i="61"/>
  <c r="K187" i="61"/>
  <c r="D194" i="61"/>
  <c r="D201" i="61"/>
  <c r="D204" i="61"/>
  <c r="D206" i="61"/>
  <c r="D208" i="61"/>
  <c r="F191" i="61"/>
  <c r="D170" i="61"/>
  <c r="D71" i="61"/>
  <c r="C71" i="61"/>
  <c r="D14" i="61"/>
  <c r="D21" i="61"/>
  <c r="D24" i="61"/>
  <c r="D26" i="61"/>
  <c r="D36" i="61"/>
  <c r="D42" i="61"/>
  <c r="D44" i="61"/>
  <c r="D101" i="61"/>
  <c r="C201" i="61"/>
  <c r="F194" i="61"/>
  <c r="C107" i="61"/>
  <c r="C120" i="61"/>
  <c r="C124" i="61"/>
  <c r="C171" i="61"/>
  <c r="C172" i="61"/>
  <c r="C174" i="61"/>
  <c r="C28" i="61"/>
  <c r="C36" i="61"/>
  <c r="C42" i="61"/>
  <c r="C44" i="61"/>
  <c r="K270" i="61"/>
  <c r="K194" i="61"/>
  <c r="E270" i="61"/>
  <c r="I270" i="61"/>
  <c r="F187" i="61"/>
  <c r="F270" i="61"/>
  <c r="F237" i="61"/>
  <c r="K204" i="61"/>
  <c r="K201" i="61"/>
  <c r="D28" i="61"/>
  <c r="D107" i="61"/>
  <c r="D120" i="61"/>
  <c r="D124" i="61"/>
  <c r="D171" i="61"/>
  <c r="D172" i="61"/>
  <c r="D174" i="61"/>
  <c r="H208" i="61"/>
  <c r="K208" i="61"/>
  <c r="K206" i="61"/>
  <c r="C204" i="61"/>
  <c r="F201" i="61"/>
  <c r="C206" i="61"/>
  <c r="F204" i="61"/>
  <c r="F206" i="61"/>
  <c r="C208" i="61"/>
  <c r="F208" i="61"/>
  <c r="D186" i="66" l="1"/>
  <c r="D187" i="66" s="1"/>
  <c r="D189" i="66" s="1"/>
  <c r="C186" i="66"/>
  <c r="C187" i="66" s="1"/>
  <c r="C189" i="66" s="1"/>
  <c r="D42" i="66"/>
  <c r="C23" i="66"/>
  <c r="D24" i="65"/>
  <c r="D49" i="65" s="1"/>
  <c r="D57" i="65" s="1"/>
  <c r="R5" i="5"/>
  <c r="C24" i="65"/>
  <c r="D122" i="65"/>
  <c r="D136" i="65" s="1"/>
  <c r="D140" i="65" s="1"/>
  <c r="D187" i="65" s="1"/>
  <c r="D188" i="65" s="1"/>
  <c r="D190" i="65" s="1"/>
  <c r="P237" i="64"/>
  <c r="F261" i="64"/>
  <c r="E270" i="64"/>
  <c r="F253" i="64"/>
  <c r="D270" i="64"/>
  <c r="F243" i="64"/>
  <c r="F242" i="64" s="1"/>
  <c r="C270" i="64"/>
  <c r="E237" i="64"/>
  <c r="D237" i="64"/>
  <c r="F227" i="64"/>
  <c r="C237" i="64"/>
  <c r="F215" i="64"/>
  <c r="P191" i="64"/>
  <c r="N194" i="64"/>
  <c r="N201" i="64" s="1"/>
  <c r="N204" i="64" s="1"/>
  <c r="N206" i="64" s="1"/>
  <c r="N208" i="64" s="1"/>
  <c r="M194" i="64"/>
  <c r="M201" i="64" s="1"/>
  <c r="E194" i="64"/>
  <c r="E201" i="64" s="1"/>
  <c r="E204" i="64" s="1"/>
  <c r="E206" i="64" s="1"/>
  <c r="E208" i="64" s="1"/>
  <c r="F187" i="64"/>
  <c r="D194" i="64"/>
  <c r="D201" i="64" s="1"/>
  <c r="D204" i="64" s="1"/>
  <c r="D206" i="64" s="1"/>
  <c r="D208" i="64" s="1"/>
  <c r="C194" i="64"/>
  <c r="C201" i="64" s="1"/>
  <c r="C156" i="64"/>
  <c r="C101" i="64"/>
  <c r="C71" i="64"/>
  <c r="D71" i="64"/>
  <c r="D14" i="64"/>
  <c r="D21" i="64" s="1"/>
  <c r="D24" i="64" s="1"/>
  <c r="D26" i="64" s="1"/>
  <c r="D28" i="64" s="1"/>
  <c r="J270" i="64"/>
  <c r="H270" i="64"/>
  <c r="I270" i="64"/>
  <c r="O270" i="64"/>
  <c r="P270" i="64"/>
  <c r="M270" i="64"/>
  <c r="N270" i="64"/>
  <c r="N237" i="64"/>
  <c r="M237" i="64"/>
  <c r="O237" i="64"/>
  <c r="I237" i="64"/>
  <c r="H237" i="64"/>
  <c r="J237" i="64"/>
  <c r="R194" i="64"/>
  <c r="K194" i="64"/>
  <c r="H201" i="64"/>
  <c r="K191" i="64"/>
  <c r="K187" i="64"/>
  <c r="F170" i="64"/>
  <c r="F156" i="64"/>
  <c r="D101" i="64"/>
  <c r="K270" i="64"/>
  <c r="D107" i="64"/>
  <c r="D120" i="64" s="1"/>
  <c r="D124" i="64" s="1"/>
  <c r="D171" i="64" s="1"/>
  <c r="D172" i="64" s="1"/>
  <c r="D174" i="64" s="1"/>
  <c r="K237" i="64"/>
  <c r="C36" i="64"/>
  <c r="C42" i="64" s="1"/>
  <c r="C44" i="64" s="1"/>
  <c r="C107" i="64"/>
  <c r="C120" i="64" s="1"/>
  <c r="C124" i="64" s="1"/>
  <c r="C28" i="64"/>
  <c r="E36" i="64"/>
  <c r="E28" i="64"/>
  <c r="E107" i="64"/>
  <c r="E120" i="64" s="1"/>
  <c r="E124" i="64" s="1"/>
  <c r="E171" i="64" s="1"/>
  <c r="E172" i="64" s="1"/>
  <c r="E174" i="64" s="1"/>
  <c r="E42" i="64"/>
  <c r="E44" i="64" s="1"/>
  <c r="F36" i="64"/>
  <c r="F42" i="64" s="1"/>
  <c r="F44" i="64" s="1"/>
  <c r="F107" i="64"/>
  <c r="F120" i="64" s="1"/>
  <c r="F124" i="64" s="1"/>
  <c r="F191" i="64"/>
  <c r="C74" i="64"/>
  <c r="C49" i="65" l="1"/>
  <c r="C57" i="65" s="1"/>
  <c r="R8" i="5"/>
  <c r="C122" i="65"/>
  <c r="C136" i="65" s="1"/>
  <c r="C140" i="65" s="1"/>
  <c r="C187" i="65" s="1"/>
  <c r="C188" i="65" s="1"/>
  <c r="C190" i="65" s="1"/>
  <c r="F270" i="64"/>
  <c r="F237" i="64"/>
  <c r="P194" i="64"/>
  <c r="F194" i="64"/>
  <c r="C171" i="64"/>
  <c r="C172" i="64" s="1"/>
  <c r="C174" i="64" s="1"/>
  <c r="D36" i="64"/>
  <c r="D42" i="64" s="1"/>
  <c r="D44" i="64" s="1"/>
  <c r="U194" i="64"/>
  <c r="R201" i="64"/>
  <c r="H204" i="64"/>
  <c r="K201" i="64"/>
  <c r="F171" i="64"/>
  <c r="F172" i="64" s="1"/>
  <c r="F174" i="64" s="1"/>
  <c r="M204" i="64"/>
  <c r="P201" i="64"/>
  <c r="F201" i="64"/>
  <c r="C204" i="64"/>
  <c r="R204" i="64" l="1"/>
  <c r="U201" i="64"/>
  <c r="H206" i="64"/>
  <c r="K206" i="64" s="1"/>
  <c r="K204" i="64"/>
  <c r="C206" i="64"/>
  <c r="F204" i="64"/>
  <c r="M206" i="64"/>
  <c r="P204" i="64"/>
  <c r="R206" i="64" l="1"/>
  <c r="U204" i="64"/>
  <c r="H208" i="64"/>
  <c r="K208" i="64" s="1"/>
  <c r="P206" i="64"/>
  <c r="M208" i="64"/>
  <c r="P208" i="64" s="1"/>
  <c r="C208" i="64"/>
  <c r="F208" i="64" s="1"/>
  <c r="F206" i="64"/>
  <c r="R208" i="64" l="1"/>
  <c r="U208" i="64" s="1"/>
  <c r="U206" i="64"/>
</calcChain>
</file>

<file path=xl/sharedStrings.xml><?xml version="1.0" encoding="utf-8"?>
<sst xmlns="http://schemas.openxmlformats.org/spreadsheetml/2006/main" count="30009" uniqueCount="1197">
  <si>
    <t>Sales revenues</t>
  </si>
  <si>
    <t>Przychody ze sprzedaży</t>
  </si>
  <si>
    <t>EBIT (operating profit)</t>
  </si>
  <si>
    <t>EBIT (zysk operacyjny)</t>
  </si>
  <si>
    <t>Depreciation of fixed assets, intangibles and expendit. on dev. projects</t>
  </si>
  <si>
    <t>Amortyzacja rzecz. aktyw. trw., niemat., nakł. na prace rozw.</t>
  </si>
  <si>
    <t>Depreciation of expend. on dev. projects recognized as COGS</t>
  </si>
  <si>
    <t>Amortyzacja prac rozwojowych ujęta jako KWS</t>
  </si>
  <si>
    <t>Profit before taxation</t>
  </si>
  <si>
    <t>Zysk brutto</t>
  </si>
  <si>
    <t>Net profit from continuing operations</t>
  </si>
  <si>
    <t>Zysk netto z działalności kontynuowanej</t>
  </si>
  <si>
    <t>Net profit (attributable to equity holders of parent entity)</t>
  </si>
  <si>
    <t>Zysk netto (przypisany podmiotowi dominującemu)</t>
  </si>
  <si>
    <t>Fixed assets</t>
  </si>
  <si>
    <t>Aktywa trwałe</t>
  </si>
  <si>
    <t>Working assets</t>
  </si>
  <si>
    <t>Aktywa obrotowe</t>
  </si>
  <si>
    <t xml:space="preserve">    - cash and cash equivalents, deposits</t>
  </si>
  <si>
    <t xml:space="preserve">    - środki pieniężne, ich ekwiwalenty, lokaty</t>
  </si>
  <si>
    <t>Total assets</t>
  </si>
  <si>
    <t>Aktywa</t>
  </si>
  <si>
    <t>Equity</t>
  </si>
  <si>
    <t>Kapitał własny</t>
  </si>
  <si>
    <t xml:space="preserve">Long-term liabilities </t>
  </si>
  <si>
    <t>Zobowiązania długoterminowe</t>
  </si>
  <si>
    <t>Short-term liabilities</t>
  </si>
  <si>
    <t>Zobowiązanie krótkoterminowe</t>
  </si>
  <si>
    <t xml:space="preserve">    - credits and loans</t>
  </si>
  <si>
    <t xml:space="preserve">    - kredyty i pożyczki</t>
  </si>
  <si>
    <t>Total liabilities</t>
  </si>
  <si>
    <t>Pasywa</t>
  </si>
  <si>
    <t>Sporządzone na podstawie Skonsolidowanego sprawozdania finansowego Grupy Kapitałowej CD PROJEKT, opublikowanego 28 maja 2026.</t>
  </si>
  <si>
    <t>Nowa pozycja</t>
  </si>
  <si>
    <t>Zmiana nazwy pozycji</t>
  </si>
  <si>
    <t>Prepared on the basis of the Consolidated financial statement of the CD PROJEKT Group, published on May 28th, 2026.</t>
  </si>
  <si>
    <t>New line item</t>
  </si>
  <si>
    <t>Change in line item name</t>
  </si>
  <si>
    <t xml:space="preserve">The consolidated income statement of the 
CD PROJEKT Group </t>
  </si>
  <si>
    <t>Skonsolidowany rachunek zysków i strat 
Grupy Kapitałowej CD PROJEKT</t>
  </si>
  <si>
    <t>CONSOLIDATED INCOME STATEMENT</t>
  </si>
  <si>
    <t>SKONSOLIDOWANY RACHUNEK ZYSKÓW I STRAT</t>
  </si>
  <si>
    <t>01.01.2026-31.03.2026</t>
  </si>
  <si>
    <t>01.01.2025-31.03.2025*</t>
  </si>
  <si>
    <t>Sales revenue</t>
  </si>
  <si>
    <t>Sales of products</t>
  </si>
  <si>
    <t>Przychody ze sprzedaży produktów</t>
  </si>
  <si>
    <t>&lt;--- pozycja 'Przychody ze sprzedaży usług' została usunięta / 'Sales of services' line item has been removed</t>
  </si>
  <si>
    <t>Sales of goods for resale and materials</t>
  </si>
  <si>
    <t>Przychody ze sprzedaży towarów i materiałów</t>
  </si>
  <si>
    <t>Cost of sales of finished goods, goods for resale and materials</t>
  </si>
  <si>
    <t>Koszty sprzedanych produktów, towarów i materiałów</t>
  </si>
  <si>
    <t>Costs of products sold</t>
  </si>
  <si>
    <t>Koszty wytworzenia sprzedanych produktów</t>
  </si>
  <si>
    <t>Cost of goods for resale and materials sold</t>
  </si>
  <si>
    <t>Wartość sprzedanych towarów i materiałów</t>
  </si>
  <si>
    <t>Gross profit on sales</t>
  </si>
  <si>
    <t>Zysk brutto na sprzedaży</t>
  </si>
  <si>
    <t>Selling expenses</t>
  </si>
  <si>
    <t>Koszty sprzedaży</t>
  </si>
  <si>
    <t xml:space="preserve">Total administrative expenses, including: </t>
  </si>
  <si>
    <t>Koszty ogólnego zarządu, w tym:</t>
  </si>
  <si>
    <t>costs of research projects</t>
  </si>
  <si>
    <t>koszty prac badawczych</t>
  </si>
  <si>
    <t>Other operating income</t>
  </si>
  <si>
    <t>Pozostałe przychody operacyjne</t>
  </si>
  <si>
    <t>Other operating expenses</t>
  </si>
  <si>
    <t>Pozostałe koszty operacyjne</t>
  </si>
  <si>
    <t>(Impairment)/reversal of impairment of financial instruments</t>
  </si>
  <si>
    <t>(Utrata wartości)/odwrócenie utraty wartości instrumentów finansowych</t>
  </si>
  <si>
    <t>Operating profit</t>
  </si>
  <si>
    <t>Zysk na działalności operacyjnej</t>
  </si>
  <si>
    <t>Finance income</t>
  </si>
  <si>
    <t>Przychody finansowe</t>
  </si>
  <si>
    <t>Finance costs</t>
  </si>
  <si>
    <t>Koszty finansowe</t>
  </si>
  <si>
    <t xml:space="preserve">Profit before tax </t>
  </si>
  <si>
    <t xml:space="preserve">Zysk przed opodatkowaniem </t>
  </si>
  <si>
    <t>Income tax</t>
  </si>
  <si>
    <t>Podatek dochodowy</t>
  </si>
  <si>
    <t xml:space="preserve">Net profit on continuing operations </t>
  </si>
  <si>
    <t xml:space="preserve">Zysk netto z działalności kontynuowanej </t>
  </si>
  <si>
    <t xml:space="preserve">Net profit on discontinued operations </t>
  </si>
  <si>
    <t xml:space="preserve">Zysk netto z działalności zaniechanej </t>
  </si>
  <si>
    <t>Net profit</t>
  </si>
  <si>
    <t>Zysk netto</t>
  </si>
  <si>
    <t>Net earnings per share (in PLN)</t>
  </si>
  <si>
    <t>Zysk netto na jedną akcję (w zł)</t>
  </si>
  <si>
    <t>Basic for the reporting period</t>
  </si>
  <si>
    <t>Podstawowy za okres obrotowy</t>
  </si>
  <si>
    <t>Diluted for the reporting period</t>
  </si>
  <si>
    <t>Rozwodniony za okres obrotowy</t>
  </si>
  <si>
    <t xml:space="preserve">Net earnings on continuing operations per share (in PLN) </t>
  </si>
  <si>
    <t xml:space="preserve">Zysk netto z działalności kontynuowanej na jedną akcję (w zł) </t>
  </si>
  <si>
    <t xml:space="preserve">Net earnings on discontinued operations per share (in PLN) </t>
  </si>
  <si>
    <t xml:space="preserve">Zysk netto z działalności zaniechanej na jedną akcję (w zł) </t>
  </si>
  <si>
    <t>* dane przekształcone / restated data</t>
  </si>
  <si>
    <t>EBITDA</t>
  </si>
  <si>
    <t>EBITDA calculated as the sum of Operating Profit, Depreciation and amortization of property, plant and equipment, intangible assets, expenditure on development projects and investment properties and Amortization of development projects recognized as cost of goods sold</t>
  </si>
  <si>
    <t>EBITDA wyliczona jako suma Zysku na działalności operacyjnej, Amortyzacji rzeczowych aktywów trwałych, aktywów niematerialnych, nakładów na prace rozwojowe oraz nieruchomości inwestycyjnych i Amortyzacji prac rozwojowych ujęta jako koszt własny sprzedaży</t>
  </si>
  <si>
    <t xml:space="preserve">Consolidated statement of comprehensive income of the 
CD PROJEKT Group </t>
  </si>
  <si>
    <t>Skonsolidowane sprawozdanie z całkowitych dochodów 
Grupy Kapitałowej CD PROJEKT</t>
  </si>
  <si>
    <t>CONSOLIDATED STATEMENT OF COMPREHENSIVE INCOME</t>
  </si>
  <si>
    <t xml:space="preserve">SKONSOLIDOWANE SPRAWOZDANIE Z CAŁKOWITYCH DOCHODÓW </t>
  </si>
  <si>
    <t>Other comprehensive income subject to reclassification to gains or losses after specific conditions have been met:</t>
  </si>
  <si>
    <t>Inne całkowite dochody, które zostaną przekwalifikowane na zyski lub straty po spełnieniu określonych warunków</t>
  </si>
  <si>
    <t>Exchange differences on measurement of foreign operations</t>
  </si>
  <si>
    <t>Różnice kursowe z wyceny jednostek zagranicznych</t>
  </si>
  <si>
    <t>Measurement of financial instruments – fair value through other comprehensive income, taking into account the tax effect</t>
  </si>
  <si>
    <t>Wycena instrumentów finansowych wycenianych w wartości godziwej przez inne całkowite dochody po uwzględnieniu efektu podatkowego</t>
  </si>
  <si>
    <t>Other comprehensive income not subject to reclassification to gains or losses</t>
  </si>
  <si>
    <t>Inne całkowite dochody, które nie zostaną przekwalifikowane na zyski lub straty</t>
  </si>
  <si>
    <t xml:space="preserve">Actuarial gains or losses </t>
  </si>
  <si>
    <t xml:space="preserve">Zyski lub straty aktuarialne </t>
  </si>
  <si>
    <t xml:space="preserve">Income tax </t>
  </si>
  <si>
    <t xml:space="preserve">Podatek dochodowy </t>
  </si>
  <si>
    <t xml:space="preserve">Total other comprehensive income </t>
  </si>
  <si>
    <t xml:space="preserve">Inne całkowite dochody razem </t>
  </si>
  <si>
    <t xml:space="preserve">Total comprehensive income, including: </t>
  </si>
  <si>
    <t>Suma dochodów całkowitych, w tym:</t>
  </si>
  <si>
    <t xml:space="preserve">Total comprehensive income on continuing operations </t>
  </si>
  <si>
    <t>Suma dochodów całkowitych z działalności kontynuowanej</t>
  </si>
  <si>
    <t xml:space="preserve">Total comprehensive income on discontinued operations </t>
  </si>
  <si>
    <t>Suma dochodów całkowitych z działalności zaniechanej</t>
  </si>
  <si>
    <t xml:space="preserve">The consolidated statement of financial position of the 
CD PROJEKT Group </t>
  </si>
  <si>
    <t>Skonsolidowane sprawozdanie z sytuacji finansowej 
Grupy Kapitałowej CD PROJEKT</t>
  </si>
  <si>
    <t>ASSETS</t>
  </si>
  <si>
    <t>AKTYWA</t>
  </si>
  <si>
    <t>31.12.2025*</t>
  </si>
  <si>
    <t>31.03.2025*</t>
  </si>
  <si>
    <t>NON-CURRENT ASSETS</t>
  </si>
  <si>
    <t>AKTYWA TRWAŁE</t>
  </si>
  <si>
    <t>Property, plant and equipment</t>
  </si>
  <si>
    <t>Rzeczowe aktywa trwałe</t>
  </si>
  <si>
    <t>Intangible assets</t>
  </si>
  <si>
    <t>Aktywa niematerialne</t>
  </si>
  <si>
    <t>Expenditure on development projects</t>
  </si>
  <si>
    <t>Nakłady na prace rozwojowe</t>
  </si>
  <si>
    <t>Goodwill</t>
  </si>
  <si>
    <t>Wartość firmy</t>
  </si>
  <si>
    <t>Investment properties</t>
  </si>
  <si>
    <t>Nieruchomości inwestycyjne</t>
  </si>
  <si>
    <t>Perpetual usufruct of land</t>
  </si>
  <si>
    <t>Prawo wieczystego użytkowania gruntu</t>
  </si>
  <si>
    <t>Shares in non-consolidated subordinated entities</t>
  </si>
  <si>
    <t>Akcje i udziały w jednostkach podporządkowanych nieobjętych konsolidacją</t>
  </si>
  <si>
    <t>Other financial assets</t>
  </si>
  <si>
    <t>Pozostałe aktywa finansowe</t>
  </si>
  <si>
    <t>Prepayments and deferred costs</t>
  </si>
  <si>
    <t>Rozliczenia międzyokresowe</t>
  </si>
  <si>
    <t>Deferred tax assets</t>
  </si>
  <si>
    <t>Aktywa z tytułu odroczonego podatku dochodowego</t>
  </si>
  <si>
    <t>Other receivables</t>
  </si>
  <si>
    <t>Pozostałe należności</t>
  </si>
  <si>
    <t>CURRENT ASSETS</t>
  </si>
  <si>
    <t>AKTYWA OBROTOWE</t>
  </si>
  <si>
    <t>Inventories</t>
  </si>
  <si>
    <t>Zapasy</t>
  </si>
  <si>
    <t>Trade receivables</t>
  </si>
  <si>
    <t>Należności handlowe</t>
  </si>
  <si>
    <t>Current income tax receivable</t>
  </si>
  <si>
    <t>Należności z tytułu bieżącego podatku dochodowego</t>
  </si>
  <si>
    <t xml:space="preserve">Other receivables </t>
  </si>
  <si>
    <t xml:space="preserve">Pozostałe należności </t>
  </si>
  <si>
    <t xml:space="preserve">Other financial assets </t>
  </si>
  <si>
    <t xml:space="preserve">Pozostałe aktywa finansowe </t>
  </si>
  <si>
    <t xml:space="preserve">Prepayments and deferred costs </t>
  </si>
  <si>
    <t xml:space="preserve">Rozliczenia międzyokresowe </t>
  </si>
  <si>
    <t>Bank deposits over 3 months</t>
  </si>
  <si>
    <t>Lokaty bankowe powyżej 3 miesięcy</t>
  </si>
  <si>
    <t>Cash and cash equivalents</t>
  </si>
  <si>
    <t>Środki pieniężne i ekwiwalenty środków pieniężnych</t>
  </si>
  <si>
    <t>Fixed assets held for sale</t>
  </si>
  <si>
    <t>Aktywa trwałe przeznaczone do sprzedaży</t>
  </si>
  <si>
    <t>TOTAL ASSETS</t>
  </si>
  <si>
    <t>AKTYWA RAZEM</t>
  </si>
  <si>
    <t>LIABILITIES AND EQUITY</t>
  </si>
  <si>
    <t>PASYWA</t>
  </si>
  <si>
    <t>EQUITY</t>
  </si>
  <si>
    <t>KAPITAŁ WŁASNY</t>
  </si>
  <si>
    <t>Equity of the shareholders of CD PROJEKT S.A.</t>
  </si>
  <si>
    <t>Kapitały własne akcjonariuszy CD PROJEKT S.A.</t>
  </si>
  <si>
    <t>Share capital</t>
  </si>
  <si>
    <t>Kapitał zakładowy</t>
  </si>
  <si>
    <t xml:space="preserve">Supplementary capital </t>
  </si>
  <si>
    <t xml:space="preserve">Kapitał zapasowy </t>
  </si>
  <si>
    <t>Share premium</t>
  </si>
  <si>
    <t>Kapitał zapasowy ze sprzedaży akcji powyżej wartości nominalnej</t>
  </si>
  <si>
    <t>Treasury shares</t>
  </si>
  <si>
    <t>Akcje własne</t>
  </si>
  <si>
    <t>Other reserves</t>
  </si>
  <si>
    <t>Pozostałe kapitały</t>
  </si>
  <si>
    <t>Foreign exchange differences on translation</t>
  </si>
  <si>
    <t>Różnice kursowe z przeliczenia</t>
  </si>
  <si>
    <t>Retained earnings</t>
  </si>
  <si>
    <t>Niepodzielony wynik finansowy</t>
  </si>
  <si>
    <t>Net profit for the period</t>
  </si>
  <si>
    <t>Wynik finansowy bieżącego okresu</t>
  </si>
  <si>
    <t>NON-CURRENT LIABILITIES</t>
  </si>
  <si>
    <t>ZOBOWIĄZANIA DŁUGOTERMINOWE</t>
  </si>
  <si>
    <t>Other financial liabilities</t>
  </si>
  <si>
    <t>Pozostałe zobowiązania finansowe</t>
  </si>
  <si>
    <t>Other liabilities</t>
  </si>
  <si>
    <t>Pozostałe zobowiązania</t>
  </si>
  <si>
    <t>Deferred tax provision</t>
  </si>
  <si>
    <t>Rezerwy z tytułu odroczonego podatku dochodowego</t>
  </si>
  <si>
    <t>Deferred income</t>
  </si>
  <si>
    <t>Rozliczenia międzyokresowe przychodów</t>
  </si>
  <si>
    <t>Provision for retirement and similar benefits</t>
  </si>
  <si>
    <t>Rezerwa na świadczenia emerytalne i podobne</t>
  </si>
  <si>
    <t>Other provisions</t>
  </si>
  <si>
    <t>Pozostałe rezerwy</t>
  </si>
  <si>
    <t>CURRENT LIABILITIES</t>
  </si>
  <si>
    <t>ZOBOWIĄZANIA KRÓTKOTERMINOWE</t>
  </si>
  <si>
    <t xml:space="preserve">Other financial liabilities </t>
  </si>
  <si>
    <t xml:space="preserve">Pozostałe zobowiązania finansowe </t>
  </si>
  <si>
    <t>Trade payables</t>
  </si>
  <si>
    <t>Zobowiązania handlowe</t>
  </si>
  <si>
    <t>Current income tax liabilities</t>
  </si>
  <si>
    <t>Zobowiązania z tytułu bieżącego podatku dochodowego</t>
  </si>
  <si>
    <t xml:space="preserve">Other liabilities </t>
  </si>
  <si>
    <t xml:space="preserve">Pozostałe zobowiązania </t>
  </si>
  <si>
    <t xml:space="preserve">Deferred income </t>
  </si>
  <si>
    <t xml:space="preserve">Rozliczenia międzyokresowe przychodów </t>
  </si>
  <si>
    <t xml:space="preserve">Rezerwa na świadczenia emerytalne i podobne </t>
  </si>
  <si>
    <t xml:space="preserve">Other provisions </t>
  </si>
  <si>
    <t xml:space="preserve">Pozostałe rezerwy </t>
  </si>
  <si>
    <t>TOTAL EQUITY AND LIABILITIES</t>
  </si>
  <si>
    <t>PASYWA RAZEM</t>
  </si>
  <si>
    <t xml:space="preserve">The consolidated statement of cash flows of the 
CD PROJEKT Group </t>
  </si>
  <si>
    <t>Skonsolidowane sprawozdanie z przepływów pieniężnych 
Grupy Kapitałowej CD PROJEKT</t>
  </si>
  <si>
    <t>STATEMENT OF CASH FLOWS</t>
  </si>
  <si>
    <t>RACHUNEK PRZEPŁYWÓW PIENIĘŻNYCH</t>
  </si>
  <si>
    <t>OPERATING ACTIVITIES</t>
  </si>
  <si>
    <t>DZIAŁALNOŚĆ OPERACYJNA</t>
  </si>
  <si>
    <t>Total adjustments:</t>
  </si>
  <si>
    <t>Korekty razem:</t>
  </si>
  <si>
    <t>Depreciation and amortization of property, plant and equipment, intangible assets and expenditure on development projects</t>
  </si>
  <si>
    <t>Amortyzacja rzeczowych aktywów trwałych, aktywów niematerialnych oraz nakładów na prace rozwojowe</t>
  </si>
  <si>
    <t>Amortization of development projects recognized as cost of goods sold</t>
  </si>
  <si>
    <t>Amortyzacja prac rozwojowych ujęta jako koszt własny sprzedaży</t>
  </si>
  <si>
    <t>Foreign exchange (gains)/losses</t>
  </si>
  <si>
    <t xml:space="preserve">(Zysk)/strata z tytułu różnic kursowych </t>
  </si>
  <si>
    <t>Interest and participation in profits</t>
  </si>
  <si>
    <t>Odsetki i udziały w zyskach</t>
  </si>
  <si>
    <t>(Gains)/losses on investing activities</t>
  </si>
  <si>
    <t xml:space="preserve">(Zysk)/strata z działalności inwestycyjnej </t>
  </si>
  <si>
    <t>Increase/(Decrease) in provisions</t>
  </si>
  <si>
    <t>Zmiana stanu rezerw</t>
  </si>
  <si>
    <t>(Increase)/Decrease in inventories</t>
  </si>
  <si>
    <t>Zmiana stanu zapasów</t>
  </si>
  <si>
    <t>(Increase)/Decrease in receivables</t>
  </si>
  <si>
    <t>Zmiana stanu należności</t>
  </si>
  <si>
    <t>Increase/(Decrease) in liabilities, excluding loans and borrowings</t>
  </si>
  <si>
    <t>Zmiana stanu zobowiązań z wyjątkiem pożyczek i kredytów</t>
  </si>
  <si>
    <t>Change in other assets and liabilities</t>
  </si>
  <si>
    <t>Zmiana stanu pozostałych aktywów i pasywów</t>
  </si>
  <si>
    <t xml:space="preserve">Costs of share-based incentive plans </t>
  </si>
  <si>
    <t xml:space="preserve">Koszty programów motywacyjnych rozliczanych w akcjach </t>
  </si>
  <si>
    <t>Other adjustments</t>
  </si>
  <si>
    <t>Inne korekty</t>
  </si>
  <si>
    <t>Cash from operating activities</t>
  </si>
  <si>
    <t>Gotówka z działalności operacyjnej</t>
  </si>
  <si>
    <t>Income tax expense</t>
  </si>
  <si>
    <t>Podatek dochodowy od zysku przed opodatkowaniem</t>
  </si>
  <si>
    <t>Withholding tax paid abroad</t>
  </si>
  <si>
    <t>Podatek u źródła zapłacony za granicą</t>
  </si>
  <si>
    <t>Income tax (paid)/refunded</t>
  </si>
  <si>
    <t>Podatek dochodowy (zapłacony)/zwrócony</t>
  </si>
  <si>
    <t>Net cash from operating activities</t>
  </si>
  <si>
    <t>Przepływy pieniężne netto z działalności operacyjnej</t>
  </si>
  <si>
    <t>INVESTING ACTIVITIES</t>
  </si>
  <si>
    <t>DZIAŁALNOŚĆ INWESTYCYJNA</t>
  </si>
  <si>
    <t>Cash inflows</t>
  </si>
  <si>
    <t>Wpływy</t>
  </si>
  <si>
    <t>Sale of intangible assets and property, plant and equipment</t>
  </si>
  <si>
    <t>Zbycie aktywów niematerialnych oraz rzeczowych aktywów trwałych</t>
  </si>
  <si>
    <t>Cash assets gained in the acquisition of an enterprise</t>
  </si>
  <si>
    <t>Środki pieniężne przejęte w ramach nabycia przedsiebiorstwa</t>
  </si>
  <si>
    <t>Reimbursement of advance payment for investment properties and perpetual usufruct of land</t>
  </si>
  <si>
    <t>Zwrot zadatku na nieruchomości inwestycyjne oraz prawa wieczystego uzytkowania gruntu</t>
  </si>
  <si>
    <t>Disposal of financial assets</t>
  </si>
  <si>
    <t>Zbycie aktywów finansowych</t>
  </si>
  <si>
    <t>Sales of shares in subsidiaries</t>
  </si>
  <si>
    <t>Sprzedaż udziałów w spółce zależnej</t>
  </si>
  <si>
    <t>Repayment of loans granted</t>
  </si>
  <si>
    <t>Spłata udzielonych pożyczek</t>
  </si>
  <si>
    <t>Expiry of bank deposits over 3 months</t>
  </si>
  <si>
    <t>Wygaśnięcie lokat bankowych powyżej 3 miesięcy</t>
  </si>
  <si>
    <t>Redemption or sale of bonds</t>
  </si>
  <si>
    <t>Wykup lub sprzedaż obligacji</t>
  </si>
  <si>
    <t>Interest on bonds</t>
  </si>
  <si>
    <t>Odsetki od obligacji</t>
  </si>
  <si>
    <t>Interest from bank deposits</t>
  </si>
  <si>
    <t>Odsetki od lokat</t>
  </si>
  <si>
    <t>Inflows from execution of forward contracts</t>
  </si>
  <si>
    <t>Wpływy z realizacji kontraktów terminowych</t>
  </si>
  <si>
    <t>Other inflows from investing activities</t>
  </si>
  <si>
    <t>Inne wpływy inwestycyjne</t>
  </si>
  <si>
    <t>Cash outflows</t>
  </si>
  <si>
    <t>Wydatki</t>
  </si>
  <si>
    <t>Acquisition of intangible assets and property, plant and equipment</t>
  </si>
  <si>
    <t>Nabycie aktywów niematerialnych oraz rzeczowych akywów trwałych</t>
  </si>
  <si>
    <t>Expenditure on intangible assets</t>
  </si>
  <si>
    <t>Nakłady na wartości niematerialne</t>
  </si>
  <si>
    <t>Acquisition of an enterprise</t>
  </si>
  <si>
    <t>Nabycie przedsiębiorstwa</t>
  </si>
  <si>
    <t>Acquisition of investment properties and capitalization of expenditure</t>
  </si>
  <si>
    <t>Nabycie nieruchomości inwestycyjnych oraz aktywowanie nakładów</t>
  </si>
  <si>
    <t>Loans granted</t>
  </si>
  <si>
    <t>Udzielone pożyczki</t>
  </si>
  <si>
    <t>Capital contributions at subsidiary</t>
  </si>
  <si>
    <t>Wpłaty na podwyższenie kapitału spółki zależnej</t>
  </si>
  <si>
    <t>Acquisition of subsidiary</t>
  </si>
  <si>
    <t>Nabycie spółki zależnej</t>
  </si>
  <si>
    <t>Purchase of shares in a subsidiary</t>
  </si>
  <si>
    <t>Nabycie udziałów w spółce zależnej</t>
  </si>
  <si>
    <t>Purchase of private equity interests in the gaming sector</t>
  </si>
  <si>
    <t>Zakup udziałów w private equity w segmencie gamingowym</t>
  </si>
  <si>
    <t>Advance payment for investment properties</t>
  </si>
  <si>
    <t>Zaliczki na nieruchomości inwestycyjne</t>
  </si>
  <si>
    <t>Opening bank deposits (maturity beyond 3 months)</t>
  </si>
  <si>
    <t>Założenie lokat bankowych powyżej 3 miesięcy</t>
  </si>
  <si>
    <t>Purchase of bonds and cost of their purchase</t>
  </si>
  <si>
    <t>Zakup obligacji oraz koszty ich nabycia</t>
  </si>
  <si>
    <t>Balance of GOG’s cash and cash equivalents as at the date of disposal</t>
  </si>
  <si>
    <t xml:space="preserve">Saldo środków pieniężnych w GOG na dzień zbycia </t>
  </si>
  <si>
    <t>Transaction-related expenses relating to sale of shares</t>
  </si>
  <si>
    <t xml:space="preserve">Wydatki okołotransakcyjne związane ze sprzedażą udziałów </t>
  </si>
  <si>
    <t>-</t>
  </si>
  <si>
    <t>Net cash from investing activities</t>
  </si>
  <si>
    <t>Przepływy pieniężne netto z działalności inwestycyjnej</t>
  </si>
  <si>
    <t>FINANCING ACTIVITIES</t>
  </si>
  <si>
    <t xml:space="preserve">DZIAŁALNOŚĆ FINANSOWA </t>
  </si>
  <si>
    <t>Net proceeds from the sale of shares and issue of shares in the execution of the incentive plan</t>
  </si>
  <si>
    <t>Wpływy netto ze sprzedaży akcji własnych oraz emisji akcji w wykonaniu uprawnień programu motywacyjnego</t>
  </si>
  <si>
    <t>Credits and loans</t>
  </si>
  <si>
    <t>Kredyty i pożyczki</t>
  </si>
  <si>
    <t>Payment of lease receivables</t>
  </si>
  <si>
    <t>Płatności należności z tytułu umów leasingu</t>
  </si>
  <si>
    <t>Interest payments</t>
  </si>
  <si>
    <t xml:space="preserve">Odsetki </t>
  </si>
  <si>
    <t>Increase in share capital of subsidiary company</t>
  </si>
  <si>
    <t>Purchase of treasury shares for redemption</t>
  </si>
  <si>
    <t>Zakup akcji własnych w celu ich umorzenia</t>
  </si>
  <si>
    <t>Dividends and other distributions to shareholders</t>
  </si>
  <si>
    <t>Dywidendy i inne wpłaty na rzecz właścicieli</t>
  </si>
  <si>
    <t>Purchase of own shares in order to enable exercise of options granted under the incentive program</t>
  </si>
  <si>
    <t>Zakup akcji własnych w celu realizacji
uprawnień programu motywacyjnego</t>
  </si>
  <si>
    <t>Payment of lease liabilities</t>
  </si>
  <si>
    <t>Płatności zobowiązań z tytułu umów leasingu</t>
  </si>
  <si>
    <t>Interest paid</t>
  </si>
  <si>
    <t>Net cash used in financing activities</t>
  </si>
  <si>
    <t>Przepływy pieniężne netto z działalności finansowej</t>
  </si>
  <si>
    <t>Net increase/(decrease) in cash and cash equivalents</t>
  </si>
  <si>
    <t>Przepływy pieniężne netto razem</t>
  </si>
  <si>
    <t>Change in cash and cash equivalents in the balance sheet</t>
  </si>
  <si>
    <t>Bilansowa zmiana stanu środków pieniężnych</t>
  </si>
  <si>
    <t>Cash and cash equivalents as at the beginning of the period</t>
  </si>
  <si>
    <t>Środki pieniężne na początek okresu</t>
  </si>
  <si>
    <t>Cash and cash equivalents as at the end of the period</t>
  </si>
  <si>
    <t>Środki pieniężne na koniec okresu</t>
  </si>
  <si>
    <t>restricted cash</t>
  </si>
  <si>
    <t xml:space="preserve">o ograniczonej możliwości dysponowania </t>
  </si>
  <si>
    <t>Sporządzone na podstawie Skonsolidowanego sprawozdania finansowego Grupy Kapitałowej CD PROJEKT, opublikowanego 19 marca 2026.</t>
  </si>
  <si>
    <t>Prepared on the basis of the Consolidated financial statement of the CD PROJEKT Group, published on March 19th, 2026.</t>
  </si>
  <si>
    <t>01.01.2025-31.12.2025</t>
  </si>
  <si>
    <t>01.01.2024-31.12.2024*</t>
  </si>
  <si>
    <t>Sales of services</t>
  </si>
  <si>
    <t>Przychody ze sprzedaży usług</t>
  </si>
  <si>
    <t>Cost of sales of finished goods, services, goods for resale and materials</t>
  </si>
  <si>
    <t>Koszty sprzedanych produktów, usług, towarów i materiałów</t>
  </si>
  <si>
    <t>Costs of products and services sold</t>
  </si>
  <si>
    <t>Koszty wytworzenia sprzedanych produktów i usług</t>
  </si>
  <si>
    <t>Measurement of derivative financial instruments – fair value through other comprehensive income, taking into account the tax effect</t>
  </si>
  <si>
    <t>31.12.2024*</t>
  </si>
  <si>
    <t>Retained earnings/(Accumulated losses)</t>
  </si>
  <si>
    <t>Net profit (loss) for the period</t>
  </si>
  <si>
    <t>Depreciation and amortization of property, plant and equipment, intangible assets, expenditure on development projects and investment properties</t>
  </si>
  <si>
    <t>Amortyzacja rzeczowych aktywów trwałych, aktywów niematerialnych, nakładów na prace rozwojowe oraz nieruchomości inwestycyjnych</t>
  </si>
  <si>
    <t>Podatek dochodowy od zysku/(straty) przed opodatkowaniem</t>
  </si>
  <si>
    <t>Redemption of bonds</t>
  </si>
  <si>
    <t>Wykup obligacji</t>
  </si>
  <si>
    <t>Payment of finance lease liabilities</t>
  </si>
  <si>
    <t>Sporządzone na podstawie Śródrocznego skróconego skonsolidowanego sprawozdania finansowego Grupy Kapitałowej CD PROJEKT, opublikowanego 26 listopada 2025.</t>
  </si>
  <si>
    <t>Prepared on the basis of the Condensed interim consolidated financial statement of the CD PROJEKT Capital Group, published on November 26th, 2025.</t>
  </si>
  <si>
    <t>01.07.2025-30.09.2025</t>
  </si>
  <si>
    <t>01.07.2024-30.09.2024*</t>
  </si>
  <si>
    <t>01.01.2025-30.09.2025</t>
  </si>
  <si>
    <t>01.01.2024-30.09.2024*</t>
  </si>
  <si>
    <t>Gross profit/(loss) on sales</t>
  </si>
  <si>
    <t>Zysk/(strata) brutto na sprzedaży</t>
  </si>
  <si>
    <t>Administrative expenses, including:</t>
  </si>
  <si>
    <t>Operating profit/(loss)</t>
  </si>
  <si>
    <t>Zysk/(strata) na działalności operacyjnej</t>
  </si>
  <si>
    <t xml:space="preserve">Profit/(loss) before tax </t>
  </si>
  <si>
    <t xml:space="preserve">Zysk/(strata) przed opodatkowaniem </t>
  </si>
  <si>
    <t>Net profit/(loss)</t>
  </si>
  <si>
    <t>Zysk/(strata) netto</t>
  </si>
  <si>
    <t>Net profit/(loss) attributable to owners of CD PROJEKT S.A.</t>
  </si>
  <si>
    <t>Zysk/(strata) netto przypisana właścicielom CD PROJEKT S.A.</t>
  </si>
  <si>
    <t>Net earnings/(loss) per share (in PLN)</t>
  </si>
  <si>
    <t>Zysk/(strata) netto na jedną akcję (w zł)</t>
  </si>
  <si>
    <t>Differences from rounding to PLN thousands</t>
  </si>
  <si>
    <t>Różnice z zaokrągleń do pełnych tysięcy zł</t>
  </si>
  <si>
    <t>Total comprehensive income</t>
  </si>
  <si>
    <t>Suma dochodów całkowitych</t>
  </si>
  <si>
    <t>Total comprehensive income attributable to non-controlling interests</t>
  </si>
  <si>
    <t>Suma dochodów całkowitych przypisana udziałom niekontrolującym</t>
  </si>
  <si>
    <t>Total comprehensive income attributable to owners of CD PROJEKT S.A.</t>
  </si>
  <si>
    <t>Suma dochodów całkowitych przypisanych właścicielom CD PROJEKT S.A.</t>
  </si>
  <si>
    <t>30.06.2025*</t>
  </si>
  <si>
    <t xml:space="preserve">Non-controlling interests </t>
  </si>
  <si>
    <t xml:space="preserve">Udziały niekontrolujące </t>
  </si>
  <si>
    <t>01.07.2024-30.09.2024</t>
  </si>
  <si>
    <t>01.01.2024-30.09.2024</t>
  </si>
  <si>
    <t>Zysk/(strata) z tytułu różnic kursowych</t>
  </si>
  <si>
    <t>(Gains)/Losses on investing activities</t>
  </si>
  <si>
    <t>Zysk/(strata) z działalności inwestycyjnej</t>
  </si>
  <si>
    <t>Outflows on execution of forward contracts</t>
  </si>
  <si>
    <t>Wydatki z realizacji kontraktów terminowych</t>
  </si>
  <si>
    <t>Increasing the capital of a subsidiary</t>
  </si>
  <si>
    <t>Dokapitalizowanie spółki zależnej</t>
  </si>
  <si>
    <t>Other outflows on investing activities</t>
  </si>
  <si>
    <t>Inne wydatki inwestycyjne</t>
  </si>
  <si>
    <t>Net cash used in investing activities</t>
  </si>
  <si>
    <t>The consolidated income statement of the 
CD PROJEKT Group by individual segments</t>
  </si>
  <si>
    <t>Skonsolidowany rachunek zysków i strat 
Grupy Kapitałowej CD PROJEKT z podziałem na segmenty</t>
  </si>
  <si>
    <t xml:space="preserve"> INCOME STATEMENT</t>
  </si>
  <si>
    <t>RACHUNEK ZYSKÓW I STRAT</t>
  </si>
  <si>
    <t>CD PROJEKT RED</t>
  </si>
  <si>
    <t>GOG.com</t>
  </si>
  <si>
    <t>Wyłączenia konsolidacyjne</t>
  </si>
  <si>
    <t>Ogółem</t>
  </si>
  <si>
    <t xml:space="preserve">Consolidation eliminations </t>
  </si>
  <si>
    <t>Total</t>
  </si>
  <si>
    <t>Przychody ze sprzedaży towarów i materiałów</t>
  </si>
  <si>
    <t>Cost of sales of products, services, goods for resale and materials</t>
  </si>
  <si>
    <t>Koszty sprzedanych produktów, usług, towarów i materiałów</t>
  </si>
  <si>
    <t>Cost of products and services sold</t>
  </si>
  <si>
    <t>Koszty wytworzenia sprzedanych produktów i usług</t>
  </si>
  <si>
    <t>Cost of goods and materials sold</t>
  </si>
  <si>
    <t>Wartość sprzedanych towarów i materiałów</t>
  </si>
  <si>
    <t>(Utrata wartości)/odwrócenie utraty wartości 
instrumentów finansowych</t>
  </si>
  <si>
    <t>Profit/(loss) before tax</t>
  </si>
  <si>
    <t>Net profit/(loss) attributable to CD PROJEKT S.A.</t>
  </si>
  <si>
    <t>Zysk/(strata) netto przypisana podmiotowi dominującemu</t>
  </si>
  <si>
    <t>The consolidated statement of financial position of the 
CD PROJEKT Group by individual segments</t>
  </si>
  <si>
    <t>Skonsolidowane sprawozdanie z sytuacji finansowej 
Grupy Kapitałowej CD PROJEKT z podziałem na segmenty</t>
  </si>
  <si>
    <t xml:space="preserve">Aktywa niematerialne </t>
  </si>
  <si>
    <t>Investments in subordinated entities</t>
  </si>
  <si>
    <t>Inwestycje w jednostkach podporządkowanych</t>
  </si>
  <si>
    <t>LIABILITIES</t>
  </si>
  <si>
    <t>Supplementary capital</t>
  </si>
  <si>
    <t>Non-controlling interests</t>
  </si>
  <si>
    <t>Udziały niekontrolujące</t>
  </si>
  <si>
    <t>Rezerwa na świadczenia emerytalne i podobne</t>
  </si>
  <si>
    <t xml:space="preserve">Kredyty i pożyczki </t>
  </si>
  <si>
    <t xml:space="preserve">Rezerwa na świadczenia emerytalne i podobne </t>
  </si>
  <si>
    <t>Sporządzone na podstawie Śródrocznego skróconego skonsolidowanego sprawozdania finansowego Grupy Kapitałowej CD PROJEKT, opublikowanego 28 sierpnia 2025.</t>
  </si>
  <si>
    <t>Prepared on the basis of the Condensed interim consolidated financial statement of the CD PROJEKT Capital Group, published on August 28th, 2025.</t>
  </si>
  <si>
    <t xml:space="preserve">The consolidated profit and loss account of the 
CD PROJEKT Group </t>
  </si>
  <si>
    <t>CONSOLIDATED PROFIT AND LOSS ACCOUNT</t>
  </si>
  <si>
    <t>01.01.2025-30.06.2025</t>
  </si>
  <si>
    <t>01.01.2024-30.06.2024*</t>
  </si>
  <si>
    <t>Total administrative expenses, including:</t>
  </si>
  <si>
    <t>* dane przekształcone / adjusted data</t>
  </si>
  <si>
    <t>Deferred tax provisions</t>
  </si>
  <si>
    <t>Provision for pension and similar benefits</t>
  </si>
  <si>
    <t xml:space="preserve">Provision for pension and similar benefits </t>
  </si>
  <si>
    <t>TOTAL LIABILITIES AND EQUITY</t>
  </si>
  <si>
    <t>01.01.2024-30.06.2024</t>
  </si>
  <si>
    <t xml:space="preserve">Interest and shares in profits </t>
  </si>
  <si>
    <t xml:space="preserve">Interest received on deposits </t>
  </si>
  <si>
    <t>Placement of bank deposits over 3 months</t>
  </si>
  <si>
    <t>Settlement of lease receivables</t>
  </si>
  <si>
    <t>The consolidated profit and loss account of the 
CD PROJEKT Group by individual segments</t>
  </si>
  <si>
    <t>PROFIT AND LOSS ACCOUNT</t>
  </si>
  <si>
    <t>Wyłączenia konsolidacyjne (w tym korekty z połączenia)</t>
  </si>
  <si>
    <t>Consolidation eliminations (incl. from business combinations)</t>
  </si>
  <si>
    <t>Equity attributable to shareholders of the parent entity</t>
  </si>
  <si>
    <t>Kapitały własne akcjonariuszy jednostki dominującej</t>
  </si>
  <si>
    <t>Kapitał akcjonariuszy niekontrolujących</t>
  </si>
  <si>
    <t>Provisions for employee benefits and similar liabilities</t>
  </si>
  <si>
    <t>Sporządzone na podstawie Śródrocznego skróconego skonsolidowanego sprawozdania finansowego Grupy Kapitałowej CD PROJEKT, opublikowanego 28 maja 2025.</t>
  </si>
  <si>
    <t>Prepared on the basis of the Condensed interim consolidated financial statement of the CD PROJEKT Capital Group, published on May 28th, 2025.</t>
  </si>
  <si>
    <t>01.01.2025-31.03.2025</t>
  </si>
  <si>
    <t>01.01.2024-31.03.2024</t>
  </si>
  <si>
    <t>Sporządzone na podstawie Śródrocznego skróconego skonsolidowanego sprawozdania finansowego Grupy Kapitałowej CD PROJEKT, opublikowanego 25 marca 2025.</t>
  </si>
  <si>
    <t>Prepared on the basis of the Condensed interim consolidated financial statement of the CD PROJEKT Capital Group, published on March 25th, 2025.</t>
  </si>
  <si>
    <t>01.01.2024-31.12.2024</t>
  </si>
  <si>
    <t>01.01.2023-31.12.2023</t>
  </si>
  <si>
    <t>31.12.2023*</t>
  </si>
  <si>
    <t>Sporządzone na podstawie Śródrocznego skróconego skonsolidowanego sprawozdania finansowego Grupy Kapitałowej CD PROJEKT, opublikowanego 26 listopada 2024.</t>
  </si>
  <si>
    <t>Prepared on the basis of the Condensed interim consolidated financial statement of the CD PROJEKT Capital Group, published on November 26th, 2024.</t>
  </si>
  <si>
    <t>01.07.2023-30.09.2023*</t>
  </si>
  <si>
    <t>01.01.2023-30.09.2023*</t>
  </si>
  <si>
    <t>01.07.2023-30.09.2023</t>
  </si>
  <si>
    <t>01.01.2023-30.09.2023</t>
  </si>
  <si>
    <t>Prepaid expenses</t>
  </si>
  <si>
    <t>Deferred income tax assets</t>
  </si>
  <si>
    <t>Other long-tern liabilities</t>
  </si>
  <si>
    <t>Deferred income tax liabilities</t>
  </si>
  <si>
    <t>Deferred revenues</t>
  </si>
  <si>
    <t>Sporządzone na podstawie Śródrocznego skróconego skonsolidowanego sprawozdania finansowego Grupy Kapitałowej CD PROJEKT, opublikowanego 28 sierpnia 2024.</t>
  </si>
  <si>
    <t>Prepared on the basis of the Condensed interim consolidated financial statement of the CD PROJEKT Capital Group, published on August 28th, 2024.</t>
  </si>
  <si>
    <t>01.01.2023-30.06.2023*</t>
  </si>
  <si>
    <t>Sporządzone na podstawie Śródrocznego skróconego skonsolidowanego sprawozdania finansowego Grupy Kapitałowej CD PROJEKT, opublikowanego 28 maja 2024.</t>
  </si>
  <si>
    <t>Prepared on the basis of the Condensed interim consolidated financial statement of the CD PROJEKT Capital Group, published on May 28th, 2024.</t>
  </si>
  <si>
    <t>01.01.2023-31.03.2023*</t>
  </si>
  <si>
    <t>&lt;----- new line</t>
  </si>
  <si>
    <t>2023-12-31*</t>
  </si>
  <si>
    <t>2023-03-31*</t>
  </si>
  <si>
    <t>Equity attributable to owners of CD PROJEKT S.A.</t>
  </si>
  <si>
    <t>Retained earnings / (Accumulated losses)</t>
  </si>
  <si>
    <t>Płatności należności z tytułu umów leasingu finansowego</t>
  </si>
  <si>
    <t>Sporządzone na podstawie Skonsolidowanego sprawozdania finansowego Grupy Kapitałowej CD PROJEKT, opublikowanego 28 marca 2024.</t>
  </si>
  <si>
    <t>Prepared on the basis of the Consolidated financial statement of the CD PROJEKT Group, published on March 28th, 2024.</t>
  </si>
  <si>
    <t>01.01.2022-31.12.2022*</t>
  </si>
  <si>
    <t>Administrative expenses</t>
  </si>
  <si>
    <t>Koszty ogólnego zarządu</t>
  </si>
  <si>
    <t>Zysk/(strata) netto przypisana właścicielom CD PROJEKT S.A.</t>
  </si>
  <si>
    <t>Net profit (loss)</t>
  </si>
  <si>
    <t>Other comprehensive income subject to reclassification to gains or losses after specific conditions have been met</t>
  </si>
  <si>
    <t xml:space="preserve">Suma dochodów całkowitych przypisana właścicielom CD PROJEKT S.A. </t>
  </si>
  <si>
    <t>2022-12-31*</t>
  </si>
  <si>
    <t>Shares in non-consolidated subsidiaries</t>
  </si>
  <si>
    <t>Kapitał zapasowy</t>
  </si>
  <si>
    <t>Kapitały zapasowy ze sprzedaży akcji powyżej wartości nominalnej</t>
  </si>
  <si>
    <t xml:space="preserve">Różnice kursowe z przeliczenia </t>
  </si>
  <si>
    <t>Equity attributable to non-controlling interests</t>
  </si>
  <si>
    <t>Inne zobowiązania długoterminowe</t>
  </si>
  <si>
    <t>01.01.2022-31.12.2023</t>
  </si>
  <si>
    <t>01.01.2021-31.12.2022*</t>
  </si>
  <si>
    <t>Net profit/(loss) attributable to the Parent Company</t>
  </si>
  <si>
    <t>31.12.2022*</t>
  </si>
  <si>
    <t>Investments in subsidiaries</t>
  </si>
  <si>
    <t>Bank deposits (maturity beyond 3 months)</t>
  </si>
  <si>
    <t>Sporządzone na podstawie Śródrocznego skróconego skonsolidowanego sprawozdania finansowego Grupy Kapitałowej CD PROJEKT, opublikowanego 28 listopada 2023.</t>
  </si>
  <si>
    <t>Prepared on the basis of the Condensed interim consolidated financial statement of the CD PROJEKT Capital Group, published on November 28th, 2023.</t>
  </si>
  <si>
    <t>01.07.2022-30.09.2022*</t>
  </si>
  <si>
    <t>01.01.2022-30.09.2022*</t>
  </si>
  <si>
    <t>2023-06-30*</t>
  </si>
  <si>
    <t>Net profit /(loss)</t>
  </si>
  <si>
    <t>(Zysk)/strata z tytułu różnic kursowych</t>
  </si>
  <si>
    <t>(Zysk)/strata z działalności inwestycyjnej</t>
  </si>
  <si>
    <t>Zmiana stanu zobowiązań z wyjątkiem pożyczek i kredytów</t>
  </si>
  <si>
    <t>Zmiana stanu pozostałych aktywów i pasywów</t>
  </si>
  <si>
    <t>Podatek dochodowy od zysku/(straty) przed opodatkowaniem</t>
  </si>
  <si>
    <t>Inflows</t>
  </si>
  <si>
    <t>Interest received on deposits</t>
  </si>
  <si>
    <t>Inflows from forward contracts</t>
  </si>
  <si>
    <t>Other cash inflows from investing activities</t>
  </si>
  <si>
    <t>Outflows</t>
  </si>
  <si>
    <t>Nabycie aktywów niematerialnych oraz rzeczowych aktywów trwałych</t>
  </si>
  <si>
    <t>Outflows from execution of forward contracts</t>
  </si>
  <si>
    <t>Recapitalization of a subsidiary</t>
  </si>
  <si>
    <t>Other outflows from investment activities</t>
  </si>
  <si>
    <t xml:space="preserve">FINANCING ACTIVITIES </t>
  </si>
  <si>
    <t xml:space="preserve">Inflows </t>
  </si>
  <si>
    <t>Net inflows from sale of own shares and issue of stock in the exercise of options granted under the incentive program</t>
  </si>
  <si>
    <t xml:space="preserve">Outflows </t>
  </si>
  <si>
    <t xml:space="preserve">Wydatki </t>
  </si>
  <si>
    <t>Dividends and other payments due to equity holders</t>
  </si>
  <si>
    <t xml:space="preserve">Interest paid </t>
  </si>
  <si>
    <t>Cash and cash equivalents at the end of the period</t>
  </si>
  <si>
    <t>Tangible assets</t>
  </si>
  <si>
    <t>Intangibles</t>
  </si>
  <si>
    <t>Expenditures on development projects</t>
  </si>
  <si>
    <t>Shares in subsidiaries not subject to consolidation</t>
  </si>
  <si>
    <t>WORKING ASSETS</t>
  </si>
  <si>
    <t>Current income tax receivables</t>
  </si>
  <si>
    <t>Supplementary capital from sale of shares above nominal value</t>
  </si>
  <si>
    <t>Other reserve capital</t>
  </si>
  <si>
    <t>Exchange rate differences</t>
  </si>
  <si>
    <t>Net profit (loss) for the reporting period</t>
  </si>
  <si>
    <t>Minority interest equity</t>
  </si>
  <si>
    <t>LONG-TERM LIABILITIES</t>
  </si>
  <si>
    <t>SHORT-TERM LIABILITIES</t>
  </si>
  <si>
    <t>Trade liabilities</t>
  </si>
  <si>
    <t>TOTAL LIABILITIES</t>
  </si>
  <si>
    <t>Sporządzone na podstawie Śródrocznego skróconego skonsolidowanego sprawozdania finansowego Grupy Kapitałowej CD PROJEKT, opublikowanego 30 sierpnia 2023.</t>
  </si>
  <si>
    <t>Prepared on the basis of the Condensed interim consolidated financial statement of the CD PROJEKT Capital Group, published on August 30th, 2023.</t>
  </si>
  <si>
    <t>01.01.2023-30.06.2023</t>
  </si>
  <si>
    <t>01.01.2022-30.06.2022*</t>
  </si>
  <si>
    <t>Sporządzone na podstawie Śródrocznego skróconego skonsolidowanego sprawozdania finansowego Grupy Kapitałowej CD PROJEKT, opublikowanego 29 maja 2023.</t>
  </si>
  <si>
    <t>Prepared on the basis of the Condensed interim consolidated financial statement of the CD PROJEKT Capital Group, published on May 29th, 2023.</t>
  </si>
  <si>
    <t>01.01.2023-31.03.2023</t>
  </si>
  <si>
    <t>01.01.2022-31.03.2022*</t>
  </si>
  <si>
    <t>Sporządzone na podstawie Skonsolidowanego sprawozdania finansowego Grupy Kapitałowej CD PROJEKT, opublikowanego 30 marca 2023.</t>
  </si>
  <si>
    <t>Prepared on the basis of the Consolidated financial statement of the CD PROJEKT Group, published on March 30th, 2023.</t>
  </si>
  <si>
    <t>01.01.2022-31.12.2022</t>
  </si>
  <si>
    <t>01.01.2021-31.12.2021*</t>
  </si>
  <si>
    <t>31.12.2021*</t>
  </si>
  <si>
    <t>01.01.2021-31.03.2021*</t>
  </si>
  <si>
    <t>Foreign exchange gains/(losses)</t>
  </si>
  <si>
    <t>Gains/(Losses) on investing activities</t>
  </si>
  <si>
    <t>Sporządzone na podstawie Śródrocznego skróconego skonsolidowanego sprawozdania finansowego Grupy Kapitałowej CD PROJEKT, opublikowanego 28 listopada 2022.</t>
  </si>
  <si>
    <t>Prepared on the basis of the Condensed interim consolidated financial statement of the CD PROJEKT Capital Group, published on November 28th, 2022.</t>
  </si>
  <si>
    <t>01.07.2022-30.09.2022</t>
  </si>
  <si>
    <t>01.01.2022-30.09.2022</t>
  </si>
  <si>
    <t>01.07.2021-30.09.2021</t>
  </si>
  <si>
    <t>01.01.2021-30.09.2021</t>
  </si>
  <si>
    <t>01.01.2021-30.09.2021*</t>
  </si>
  <si>
    <t>Zysk /(strata) z tytułu różnic kursowych</t>
  </si>
  <si>
    <t>Odsetki i udziały w zyskach (dywidendy)</t>
  </si>
  <si>
    <t>Zysk /(strata) z działalności inwestycyjnej</t>
  </si>
  <si>
    <t>Podatek u źródła zapłacony za granicą w latach poprzednich</t>
  </si>
  <si>
    <t>Nabycie nieruchomości inwestycyjnych oraz aktywowanie późniejszych nakładów</t>
  </si>
  <si>
    <t>Zakup spółki zależnej</t>
  </si>
  <si>
    <t>Zakup akcji własnych w celu realizacji uprawnień programu motywacyjnego</t>
  </si>
  <si>
    <t>Pozostałe należności długoterminowe</t>
  </si>
  <si>
    <t>Sporządzone na podstawie Śródrocznego skróconego skonsolidowanego sprawozdania finansowego Grupy Kapitałowej CD PROJEKT, opublikowanego 7 września 2022.</t>
  </si>
  <si>
    <t>Prepared on the basis of the Condensed interim consolidated financial statement of the CD PROJEKT Capital Group, published on September 7th, 2022.</t>
  </si>
  <si>
    <t>01.01.2022-30.06.2022</t>
  </si>
  <si>
    <t>01.01.2021-30.06.2021</t>
  </si>
  <si>
    <t>Equity of the shareholders of the parent entity</t>
  </si>
  <si>
    <t>01.01.2021-31.06.2021*</t>
  </si>
  <si>
    <t>Sporządzone na podstawie Śródrocznego skróconego skonsolidowanego sprawozdania finansowego Grupy Kapitałowej CD PROJEKT, opublikowanego 26 maja 2022.</t>
  </si>
  <si>
    <t>Prepared on the basis of the Condensed interim consolidated financial statement of the CD PROJEKT Capital Group, published on May 26th, 2022.</t>
  </si>
  <si>
    <t>01.01.2022-31.03.2022</t>
  </si>
  <si>
    <t>01.01.2021-31.03.2021</t>
  </si>
  <si>
    <t>Revenues from sales of products</t>
  </si>
  <si>
    <t>Revenues from sales of services</t>
  </si>
  <si>
    <t>Revenues from sales of goods and materials</t>
  </si>
  <si>
    <t>Cost of products, services, goods and materials sold</t>
  </si>
  <si>
    <t>Gross profit (loss) from sales</t>
  </si>
  <si>
    <t>Selling costs</t>
  </si>
  <si>
    <t>General and administrative costs</t>
  </si>
  <si>
    <t>Other operating revenues</t>
  </si>
  <si>
    <t>(Impairment)/Reversal of impairment losses of financial instruments</t>
  </si>
  <si>
    <t>Operating profit (loss)</t>
  </si>
  <si>
    <t>Financial revenues</t>
  </si>
  <si>
    <t>Financial expenses</t>
  </si>
  <si>
    <t>Profit (loss) before tax</t>
  </si>
  <si>
    <t xml:space="preserve">Net profit (loss) attributable to equity holders of parent entity </t>
  </si>
  <si>
    <t xml:space="preserve">Other comprehensive income which will be entered as profit (loss) following fulfillment of specific criteria </t>
  </si>
  <si>
    <t>Exchange rate differences on valuation of foreign entities</t>
  </si>
  <si>
    <t>Estimation of financial instruments at fair value through other comprehensive income, adjusted for tax effects</t>
  </si>
  <si>
    <t xml:space="preserve">Other comprehensive income which will not be entered as profit (loss) </t>
  </si>
  <si>
    <t>Comprehensive income attributable to minority interests</t>
  </si>
  <si>
    <t>Total comprehensive income attributable to equity holders of CD PROJEKT S.A.</t>
  </si>
  <si>
    <t>31.03.2021*</t>
  </si>
  <si>
    <t>FIXED ASSETS</t>
  </si>
  <si>
    <t>Shares in subsidiaries excluded from consolidation</t>
  </si>
  <si>
    <t>Other long-term liabilities</t>
  </si>
  <si>
    <t xml:space="preserve">Net profit / (loss) </t>
  </si>
  <si>
    <t>Depreciation of fixed assets, intangibles, expenditures on development projects and investment properties</t>
  </si>
  <si>
    <t>Depreciation of expenditures on development projects recognized as cost of products and services sold</t>
  </si>
  <si>
    <t>Profit (loss) from exchange rate differences</t>
  </si>
  <si>
    <t>Interest and profit sharing (dividends)</t>
  </si>
  <si>
    <t>Profit (loss) from investment activities</t>
  </si>
  <si>
    <t>Change in provisions</t>
  </si>
  <si>
    <t>Change in inventories</t>
  </si>
  <si>
    <t>Change in receivables</t>
  </si>
  <si>
    <t>Change in liabilities excluding credits and loans</t>
  </si>
  <si>
    <t>Cash flows from operating activities</t>
  </si>
  <si>
    <t>Income tax on pre-tax profit (loss)</t>
  </si>
  <si>
    <t>Income tax (paid)/reimbursed</t>
  </si>
  <si>
    <t>Net cash flows from operating activities</t>
  </si>
  <si>
    <t>INVESTMENT ACTIVITIES</t>
  </si>
  <si>
    <t>Disposal of intangibles and fixed assets</t>
  </si>
  <si>
    <t>Closing of bank deposits (maturity beyond 3 months)</t>
  </si>
  <si>
    <t>Purchase of bonds and the associated purchasing costs</t>
  </si>
  <si>
    <t xml:space="preserve">Other inflows from investment activities </t>
  </si>
  <si>
    <t>Purchases of intangibles and fixed assets</t>
  </si>
  <si>
    <t>Purchase of investment properties</t>
  </si>
  <si>
    <t>Maturation of forward contracts</t>
  </si>
  <si>
    <t>Net cash flows from investment activities</t>
  </si>
  <si>
    <t>FINANCIAL ACTIVITIES</t>
  </si>
  <si>
    <t>Collection of receivables arising from financial lease agreements</t>
  </si>
  <si>
    <t>Payment of liabilities arising from lease agreements</t>
  </si>
  <si>
    <t>Net cash flows from financial activities</t>
  </si>
  <si>
    <t>Total net cash flows</t>
  </si>
  <si>
    <t>Change in cash and cash equivalents on balance sheet</t>
  </si>
  <si>
    <t>Cash and cash equivalents at beginning of period</t>
  </si>
  <si>
    <t>Cash and cash equivalents at end of period</t>
  </si>
  <si>
    <t>Cost of products, goods and materials sold</t>
  </si>
  <si>
    <t>Sporządzone na podstawie Skonsolidowanego sprawozdania finansowego Grupy Kapitałowej CD PROJEKT, opublikowanego 14 kwietnia 2022.</t>
  </si>
  <si>
    <t>Prepared on the basis of the Consolidated financial statement of the CD PROJEKT Group, published on April 14th, 2022.</t>
  </si>
  <si>
    <t>01.01.2021-31.12.2021</t>
  </si>
  <si>
    <t>01.01.2020-31.12.2020*</t>
  </si>
  <si>
    <t>31.12.2020*</t>
  </si>
  <si>
    <t>Amortyzacja prac rozwojowych ujęta jako koszt własny sprzedaży</t>
  </si>
  <si>
    <t>Zakup akcji własnych w celu realizacji 
uprawnień programu motywacyjnego</t>
  </si>
  <si>
    <t xml:space="preserve">Pozostałe należności  </t>
  </si>
  <si>
    <t>Sporządzone na podstawie Śródrocznego skróconego skonsolidowanego sprawozdania finansowego Grupy Kapitałowej CD PROJEKT, opublikowanego 29 listopada 2021.</t>
  </si>
  <si>
    <t>Prepared on the basis of the Condensed interim consolidated financial statement of the CD PROJEKT Capital Group, published on November 29th, 2021.</t>
  </si>
  <si>
    <t>01.07.2020-30.09.2020</t>
  </si>
  <si>
    <t>01.01.2020-30.09.2020</t>
  </si>
  <si>
    <t>Sporządzone na podstawie Śródrocznego skróconego skonsolidowanego sprawozdania finansowego Grupy Kapitałowej CD PROJEKT, opublikowanego 1 września 2021.</t>
  </si>
  <si>
    <t>Prepared on the basis of the Condensed interim consolidated financial statement of the CD PROJEKT Capital Group, published on September 1st, 2021.</t>
  </si>
  <si>
    <t>01.01.2020-30.06.2020</t>
  </si>
  <si>
    <t>Sporządzone na podstawie Śródrocznego skróconego skonsolidowanego sprawozdania finansowego Grupy Kapitałowej CD PROJEKT, opublikowanego 31 maja 2021.</t>
  </si>
  <si>
    <t>Prepared on the basis of the Condensed interim consolidated financial statement of the CD PROJEKT Capital Group, published on May 31st, 2021.</t>
  </si>
  <si>
    <t>01.01.2020-31.03.2020</t>
  </si>
  <si>
    <t>31.03.2020*</t>
  </si>
  <si>
    <t>Sporządzone na podstawie Skonsolidowanego sprawozdania finansowego Grupy Kapitałowej CD PROJEKT, opublikowanego 22 kwietnia 2021.</t>
  </si>
  <si>
    <t>Prepared on the basis of the Consolidated financial statement of the CD PROJEKT Group, published on April 22nd, 2021.</t>
  </si>
  <si>
    <t>01.01.2020-31.12.2020</t>
  </si>
  <si>
    <t>01.01.2019-31.12.2019</t>
  </si>
  <si>
    <t>31.12.2019*</t>
  </si>
  <si>
    <t>Środki pieniężne przejęte w ramach nabycia przedsiębiorstwa</t>
  </si>
  <si>
    <t>Sporządzone na podstawie Śródrocznego skróconego skonsolidowanego sprawozdania finansowego Grupy Kapitałowej CD PROJEKT, opublikowanego 25 listopada 2020.</t>
  </si>
  <si>
    <t>Prepared on the basis of the Condensed interim consolidated financial statement of the CD PROJEKT Capital Group, published on November 25th, 2020.</t>
  </si>
  <si>
    <t>01.07.2019-30.09.2019*</t>
  </si>
  <si>
    <t>01.01.2019-30.09.2019*</t>
  </si>
  <si>
    <t>Other long-term receivables</t>
  </si>
  <si>
    <t>01.07.2019-30.09.2019</t>
  </si>
  <si>
    <t>01.01.2019-30.09.2019</t>
  </si>
  <si>
    <t>Net inflows from issue of securities (stock) and other equity instruments, and from capital contributions</t>
  </si>
  <si>
    <t>Wpływy netto z wydania udziałów (emisji akcji) i innych instrumentów kapitałowych oraz dopłat do kapitału</t>
  </si>
  <si>
    <t>Zakup akcji własnych w celu realizacji uprawnień progamu motywacyjnego</t>
  </si>
  <si>
    <t>Sporządzone na podstawie Śródrocznego skróconego skonsolidowanego sprawozdania finansowego Grupy Kapitałowej CD PROJEKT, opublikowanego 3 września 2020.</t>
  </si>
  <si>
    <t>Prepared on the basis of the Condensed interim consolidated financial statement of the CD PROJEKT Capital Group, published on September 3rd, 2020.</t>
  </si>
  <si>
    <t>01.01.2019-30.06.2019</t>
  </si>
  <si>
    <t xml:space="preserve">Inne wpływy inwestycyjne </t>
  </si>
  <si>
    <t>Nabycie aktywów niematerialnych oraz rzeczowych aktywów trwałych</t>
  </si>
  <si>
    <t>Nabycie nieruchomości inwestycyjnych</t>
  </si>
  <si>
    <t>Zadatek na nieruchomości inwestycyjne</t>
  </si>
  <si>
    <t xml:space="preserve">Aktywa z tytułu odroczonego podatku dochodowego </t>
  </si>
  <si>
    <t xml:space="preserve">Zapasy </t>
  </si>
  <si>
    <t xml:space="preserve">Pozostałe kapitały </t>
  </si>
  <si>
    <t xml:space="preserve">Niepodzielony wynik finansowy </t>
  </si>
  <si>
    <t>Sporządzone na podstawie Śródrocznego skróconego skonsolidowanego sprawozdania finansowego Grupy Kapitałowej CD PROJEKT, opublikowanego 28 maja 2020.</t>
  </si>
  <si>
    <t>Prepared on the basis of the Condensed interim consolidated financial statement of the CD PROJEKT Capital Group, published on May 28th, 2020.</t>
  </si>
  <si>
    <t>01.01.2019-31.03.2019*</t>
  </si>
  <si>
    <t>31.03.2020</t>
  </si>
  <si>
    <t>31.12.2019</t>
  </si>
  <si>
    <t>31.03.2019*</t>
  </si>
  <si>
    <t>Sporządzone na podstawie Skonsolidowanego sprawozdania finansowego Grupy Kapitałowej CD PROJEKT, opublikowanego 8 kwietnia 2020.</t>
  </si>
  <si>
    <t>Prepared on the basis of the Consolidated financial statement of the CD PROJEKT Group, published on April 8th, 2020.</t>
  </si>
  <si>
    <t>01.01.2018-31.12.2018</t>
  </si>
  <si>
    <t>31.12.2018*</t>
  </si>
  <si>
    <t>01.01.2018-31.12.2018*</t>
  </si>
  <si>
    <t>Purchase of investment properties and perpetual usufruct of land</t>
  </si>
  <si>
    <t>Nabycie nieruchomości inwestycyjnych oraz prawa wieczystego uzytkowania gruntu</t>
  </si>
  <si>
    <t>Advance payment for investment properties and perpetual usufruct of land</t>
  </si>
  <si>
    <t>Zadatek na nieruchomości inwestycyjne oraz prawa wieczystego uzytkowania gruntu</t>
  </si>
  <si>
    <t>Sporządzone na podstawie Śródrocznego skróconego skonsolidowanego sprawozdania finansowego Grupy Kapitałowej CD PROJEKT, opublikowanego 21 listopada 2019.</t>
  </si>
  <si>
    <t>Prepared on the basis of the Condensed interim consolidated financial statement of the CD PROJEKT Capital Group, published on November 21st, 2019.</t>
  </si>
  <si>
    <t xml:space="preserve">The consolidated profit and loss account of the 
CD PROJEKT Capital Group </t>
  </si>
  <si>
    <t>01.07.2018-30.09.2018*</t>
  </si>
  <si>
    <t>01.01.2018-30.09.2018*</t>
  </si>
  <si>
    <t xml:space="preserve">The consolidated statement of financial position of the 
CD PROJEKT Capital Group </t>
  </si>
  <si>
    <t>30.09.2019</t>
  </si>
  <si>
    <t>30.06.2019*</t>
  </si>
  <si>
    <t xml:space="preserve">The consolidated statement of cash flows of the 
CD PROJEKT Capital Group </t>
  </si>
  <si>
    <t>The consolidated profit and loss account of the 
CD PROJEKT Capital Group by individual segments</t>
  </si>
  <si>
    <t>01.07.2018-30.09.2018</t>
  </si>
  <si>
    <t>01.01.2018-30.09.2018</t>
  </si>
  <si>
    <t>The consolidated statement of financial position of the 
CD PROJEKT Capital Group by individual segments</t>
  </si>
  <si>
    <t>Sporządzone na podstawie Śródrocznego skróconego skonsolidowanego sprawozdania finansowego Grupy Kapitałowej CD PROJEKT, opublikowanego 29 sierpnia 2019.</t>
  </si>
  <si>
    <t>Prepared on the basis of the Condensed interim consolidated financial statement of the CD PROJEKT Capital Group, published on August 29th, 2019.</t>
  </si>
  <si>
    <t>01.01.2018-30.06.2018</t>
  </si>
  <si>
    <t>Zysk /(strata) brutto na sprzedaży</t>
  </si>
  <si>
    <t>Zysk /(strata) na działalności operacyjnej</t>
  </si>
  <si>
    <t xml:space="preserve">Zysk /(strata) przed opodatkowaniem </t>
  </si>
  <si>
    <t>Zysk /(strata) netto</t>
  </si>
  <si>
    <t>Zysk /(strata) netto przypisana podmiotowi dominującemu</t>
  </si>
  <si>
    <t>Zysk /(strata) netto na jedną akcję (w zł)</t>
  </si>
  <si>
    <t>30.06.2019</t>
  </si>
  <si>
    <t>31.12.2018</t>
  </si>
  <si>
    <t>01.01.2018-30.06.2018*</t>
  </si>
  <si>
    <t>Amortyzacja rzeczowych aktywów trwałych, aktywów niematerialnych oraz nakładów na prace rozwojowe</t>
  </si>
  <si>
    <t>Podatek dochodowy od zysku / (straty) przed opodatkowaniem</t>
  </si>
  <si>
    <t>Income tax (paid) / reimbursed</t>
  </si>
  <si>
    <t>Podatek dochodowy (zapłacony) / zwrócony</t>
  </si>
  <si>
    <t>Sporządzone na podstawie Śródrocznego skróconego skonsolidowanego sprawozdania finansowego Grupy Kapitałowej CD PROJEKT, opublikowanego 23 maja 2019.</t>
  </si>
  <si>
    <t>Prepared on the basis of the Condensed interim consolidated financial statement of the CD PROJEKT Capital Group, published on May 23rd, 2019.</t>
  </si>
  <si>
    <t>01.01.2019-31.03.2019</t>
  </si>
  <si>
    <t>01.01.2018-31.03.2018</t>
  </si>
  <si>
    <t>&lt;----- new order</t>
  </si>
  <si>
    <t>31.03.2019</t>
  </si>
  <si>
    <t>31.03.2018*</t>
  </si>
  <si>
    <t>31.03.2018</t>
  </si>
  <si>
    <t>01.01.2018-31.03.2018*</t>
  </si>
  <si>
    <t>Sporządzone na podstawie Skonsolidowanego sprawozdania finansowego Grupy Kapitałowej CD PROJEKT, opublikowanego 27 marca 2019.</t>
  </si>
  <si>
    <t>Prepared on the basis of the Consolidated financial statements of the Capital Group CD PROJEKT, published on March 27th, 2019.</t>
  </si>
  <si>
    <t>The consolidated profit and loss account of the 
Capital Group CD PROJEKT</t>
  </si>
  <si>
    <t>01.01.2017-31.12.2017*</t>
  </si>
  <si>
    <t>The consolidated statement of financial position of the 
Capital Group CD PROJEKT</t>
  </si>
  <si>
    <t>31.12.2017*</t>
  </si>
  <si>
    <t>31.12.2017</t>
  </si>
  <si>
    <t>The consolidated statement od cash flow of the 
Capital Group CD PROJEKT</t>
  </si>
  <si>
    <t>Payment of liabilities under financial lease agreements</t>
  </si>
  <si>
    <t>Płatności zobowiązań z tytułu umów leasingu finansowego</t>
  </si>
  <si>
    <t>The consolidated profit and loss account of the 
Capital Group CD PROJEKT by individual segments</t>
  </si>
  <si>
    <t>The consolidated statement of financial position of the 
Capital Group CD PROJEKT by individual segments</t>
  </si>
  <si>
    <t>Sporządzone na podstawie śródrocznego skróconego skonsolidowanego sprawozdania finansowego Grupy Kapitałowej CD PROJEKT, opublikowanego 14 listopada 2018.</t>
  </si>
  <si>
    <t>Prepared on the basis of the condensed interim consolidated financial statements of the Capital Group CD PROJEKT, published on November 14th, 2018.</t>
  </si>
  <si>
    <t>01.07.2017-30.09.2017*</t>
  </si>
  <si>
    <t>01.01.2017-30.09.2017*</t>
  </si>
  <si>
    <t>Value of goods and materials sold</t>
  </si>
  <si>
    <t>(Impairment losses)/Reversal of impairment losses of financial instruments</t>
  </si>
  <si>
    <t>Total comprehensive income attributable to minority interests</t>
  </si>
  <si>
    <t xml:space="preserve">Suma dochodów całkowitych przypadająca na CD PROJEKT S.A. </t>
  </si>
  <si>
    <t>30.09.2018</t>
  </si>
  <si>
    <t>30.06.2018*</t>
  </si>
  <si>
    <t>Equity attributable to shareholders of the parent company</t>
  </si>
  <si>
    <t>Depreciation of fixed assets and intangibles/legal assets</t>
  </si>
  <si>
    <t>Amortyzacja środków trwałych oraz aktywów niematerialnych</t>
  </si>
  <si>
    <t>Depreciation of development projects</t>
  </si>
  <si>
    <t>Amortyzacja nakładów na prace rozwojowe</t>
  </si>
  <si>
    <t>Interest and profit sharing</t>
  </si>
  <si>
    <t>Income tax on profit (loss) before taxation</t>
  </si>
  <si>
    <t>Liquidation of intangibles and fixed assets</t>
  </si>
  <si>
    <t>Liquidation of financial assets</t>
  </si>
  <si>
    <t>Expiry of bank deposit (maturity beyond 3 months)</t>
  </si>
  <si>
    <t>Payments to the increase in capital of subsidiaries</t>
  </si>
  <si>
    <t>Creation of bank deposits (maturity beyond 3 months)</t>
  </si>
  <si>
    <t>Dividends and other payments to shareholders</t>
  </si>
  <si>
    <t xml:space="preserve">Przychody ze sprzedaży usług </t>
  </si>
  <si>
    <t xml:space="preserve">Przychody ze sprzedaży towarów i materiałów </t>
  </si>
  <si>
    <t xml:space="preserve">Koszty wytworzenia sprzedanych produktów i usług </t>
  </si>
  <si>
    <t xml:space="preserve">Zysk /(strata) brutto na sprzedaży </t>
  </si>
  <si>
    <t>General and adminitrative costs</t>
  </si>
  <si>
    <t>Profit (loss) before taxation</t>
  </si>
  <si>
    <t>Zysk /(strata) przed opodatkowaniem</t>
  </si>
  <si>
    <t>Profit (loss) from continuing operations</t>
  </si>
  <si>
    <t>Zysk /(strata) netto z działalności kontynuowanej</t>
  </si>
  <si>
    <t>Profit (loss) from discontinued operations</t>
  </si>
  <si>
    <t>Zysk /(strata) netto z działalności zaniechanej</t>
  </si>
  <si>
    <t>Net profit (loss) attributable to noncontrolling interests</t>
  </si>
  <si>
    <t>Zysk /(strata) przypisana udziałom niekontrolującym</t>
  </si>
  <si>
    <t>Net profit (loss) attributable to equity holders of the parent entity</t>
  </si>
  <si>
    <t>Other monetary assets</t>
  </si>
  <si>
    <t>Różnice kursowe z przeliczenia jednostek zagranicznych</t>
  </si>
  <si>
    <t>Noncontrolling interest equity</t>
  </si>
  <si>
    <t>Liabilities from current income tax</t>
  </si>
  <si>
    <t>Provisions for retirement benefits and similar liabilities</t>
  </si>
  <si>
    <t>Sporządzone na podstawie śródrocznego skróconego skonsolidowanego sprawozdania finansowego Grupy Kapitałowej CD PROJEKT, opublikowanego 28 sierpnia 2018.</t>
  </si>
  <si>
    <t>Prepared on the basis of the condensed interim consolidated financial statements of the Capital Group CD PROJEKT, published on August 28th, 2018.</t>
  </si>
  <si>
    <t>01.01.2017-30.06.2017*</t>
  </si>
  <si>
    <t>30.06.2018</t>
  </si>
  <si>
    <t>01.01.2017-30.06.2017</t>
  </si>
  <si>
    <t>Sporządzone na podstawie śródrocznego skróconego skonsolidowanego sprawozdania finansowego Grupy Kapitałowej CD PROJEKT, opublikowanego 24 maja 2018.</t>
  </si>
  <si>
    <t>Prepared on the basis of the condensed interim consolidated financial statements of the Capital Group CD PROJEKT, published on May 24th, 2018.</t>
  </si>
  <si>
    <t>01.01.2017-31.03.2017</t>
  </si>
  <si>
    <t>&lt;----- new line according to changes introduced by IFRS 9</t>
  </si>
  <si>
    <t>31.03.2017*</t>
  </si>
  <si>
    <t>01.01.2017-31.03.2017*</t>
  </si>
  <si>
    <t>&lt;----- new line according to changes introduced by IFRS 9 -----&gt;</t>
  </si>
  <si>
    <t>Sporządzone na podstawie skonsolidowanego sprawozdania finansowego Grupy Kapitałowej CD PROJEKT, opublikowanego 22 marca 2018.</t>
  </si>
  <si>
    <t>Prepared on the basis of the consolidated financial statements of the Capital Group CD PROJEKT, published on March 22nd, 2018.</t>
  </si>
  <si>
    <t>01.01.2017-31.12.2017</t>
  </si>
  <si>
    <t>01.01.2016-31.12.2016*</t>
  </si>
  <si>
    <t xml:space="preserve">Różnice kursowe z wyceny jednostek działających za granicą </t>
  </si>
  <si>
    <t>31.12.2016*</t>
  </si>
  <si>
    <t>Sporządzone na podstawie skonsolidowanego sprawozdania finansowego Grupy Kapitałowej CD PROJEKT, opublikowanego 22 listopada 2017.</t>
  </si>
  <si>
    <t>Prepared on the basis of the consolidated financial statements of the Capital Group CD PROJEKT, published on November 22nd, 2017.</t>
  </si>
  <si>
    <t>01.07.2017-30.09.2017</t>
  </si>
  <si>
    <t>01.01.2017-30.09.2017</t>
  </si>
  <si>
    <t>01.07.2016-30.09.2016*</t>
  </si>
  <si>
    <t>01.01.2016-30.09.2016*</t>
  </si>
  <si>
    <t>Net profit (loss) from continuing operations</t>
  </si>
  <si>
    <t>Zysk /(strata) netto na działalności kontynuowanej</t>
  </si>
  <si>
    <t>Net profit (loss) attributable to minority interests</t>
  </si>
  <si>
    <t>Net earnings per share from continuing operations (in PLN)</t>
  </si>
  <si>
    <t>Zysk /(strata) netto na jedną akcję z działalności kontynuowanej (w zł)</t>
  </si>
  <si>
    <t>Net earnings per share from discontinued operations (in PLN)</t>
  </si>
  <si>
    <t>Zysk /(strata) netto na jedną akcję z działalności zaniechanej (w zł)</t>
  </si>
  <si>
    <t xml:space="preserve">Różnice kursowe z wyceny jednostek zagranicznych </t>
  </si>
  <si>
    <t>30.09.2017</t>
  </si>
  <si>
    <t>30.06.2017*</t>
  </si>
  <si>
    <t>Akcje i udziały w jednostkach podporządkowanych nie objętych konsolidacją</t>
  </si>
  <si>
    <t>Podatek dochodowy (zapłacony) / otrzymany</t>
  </si>
  <si>
    <t>Koszty sprzedanych produktów, towarów i materiałów</t>
  </si>
  <si>
    <t>Sporządzone na podstawie skonsolidowanego sprawozdania finansowego Grupy Kapitałowej CD PROJEKT, opublikowanego 6 września 2017.</t>
  </si>
  <si>
    <t>Prepared on the basis of the consolidated financial statements of the Capital Group CD PROJEKT, published on September 6th, 2017.</t>
  </si>
  <si>
    <t>01.01.2016-30.06.2016*</t>
  </si>
  <si>
    <t>30.06.2017</t>
  </si>
  <si>
    <t>Sporządzone na podstawie skonsolidowanego sprawozdania finansowego Grupy Kapitałowej CD PROJEKT, opublikowanego 25 maja 2017.</t>
  </si>
  <si>
    <t>Prepared on the basis of the consolidated financial statements of the Capital Group CD PROJEKT, published on May 25th, 2017.</t>
  </si>
  <si>
    <t>01.01.2016-31.03.2016*</t>
  </si>
  <si>
    <t>31.03.2017</t>
  </si>
  <si>
    <t>31.03.2016*</t>
  </si>
  <si>
    <t>01.01.2017 – 31.03.2017</t>
  </si>
  <si>
    <t>01.01.2016 – 31.03.2016*</t>
  </si>
  <si>
    <t>Sporządzone na podstawie skonsolidowanego sprawozdania finansowego Grupy Kapitałowej CD PROJEKT, opublikowanego 29 marca 2017</t>
  </si>
  <si>
    <t>Prepared on the basis of the consolidated financial statements of the Capital Group CD PROJEKT, published on March 29, 2017</t>
  </si>
  <si>
    <t>01.01-31.12.2016</t>
  </si>
  <si>
    <t>01.01-31.12.2015*</t>
  </si>
  <si>
    <t>Zysk (strata) na działalności operacyjnej</t>
  </si>
  <si>
    <t>Zysk (strata) przed opodatkowaniem</t>
  </si>
  <si>
    <t>Zysk (strata) netto z działalności kontynuowanej</t>
  </si>
  <si>
    <t xml:space="preserve">Net profit (loss) </t>
  </si>
  <si>
    <t>Zysk (strata) netto</t>
  </si>
  <si>
    <t>Zysk (strata) przypisana udziałom niekontrolującym</t>
  </si>
  <si>
    <t>Net profit (loss) attributable to equity holders of parent entity</t>
  </si>
  <si>
    <t>Zysk (strata) netto przypisana podmiotowi dominującemu</t>
  </si>
  <si>
    <t>Zysk (strata) netto na jedną akcję (w zł)</t>
  </si>
  <si>
    <t>Zysk (strata) netto na jedną akcję z działalności kontynuowanej (w zł)</t>
  </si>
  <si>
    <t>Net earnings per share from discontinued operations (in PLN)</t>
  </si>
  <si>
    <t>Zysk (strata) netto na jedną akcję z działalności zaniechanej (w zł)</t>
  </si>
  <si>
    <t>* dane prezentowane po zmianie prezentacyjnej / following presentation-related changes</t>
  </si>
  <si>
    <t>Other comprehensive income which will be entered as profit (loss) following fulfillment of specific criteria</t>
  </si>
  <si>
    <t>Inne całkowite dochody, które zostaną przekwalifikowane na zyski lub straty po spełnieniu określonych warunków</t>
  </si>
  <si>
    <t>Różnice kursowe z wyceny jednostek działających za granicą</t>
  </si>
  <si>
    <t>Other comprehensive income which will not be entered as profit (loss)</t>
  </si>
  <si>
    <t>Inne całkowite dochody, które nie zostaną przekwalifikowane na zyski lub straty</t>
  </si>
  <si>
    <t xml:space="preserve">Suma dochodów całkowitych </t>
  </si>
  <si>
    <t>Suma dochodów całkowitych przypisana akcjonariuszom niekontrolującym</t>
  </si>
  <si>
    <t>Total comprehensive income attributable to equity holders of
parent entity</t>
  </si>
  <si>
    <t>Suma dochodów całkowitych przypadająca na podmiot dominujący</t>
  </si>
  <si>
    <t>31.12.2016</t>
  </si>
  <si>
    <t>31.12.2015*</t>
  </si>
  <si>
    <t xml:space="preserve">Wartości niematerialne </t>
  </si>
  <si>
    <t>Development expenses</t>
  </si>
  <si>
    <t>Investment property</t>
  </si>
  <si>
    <t>Akcje i udziały w jednostkach podporz. nie objętych konsolidacją</t>
  </si>
  <si>
    <t>Financial assets available for sale (longeterm)</t>
  </si>
  <si>
    <t>Aktywa finansowe dostepne do sprzedaży</t>
  </si>
  <si>
    <t>Defered tax assets</t>
  </si>
  <si>
    <t>Current assets</t>
  </si>
  <si>
    <t>Claims arising from the current income tax</t>
  </si>
  <si>
    <t>Financial assets available for sale (shorterm)</t>
  </si>
  <si>
    <t>Aktywa finansowe dostępne do sprzedaży</t>
  </si>
  <si>
    <t>Financial assets at their fair value by financial result</t>
  </si>
  <si>
    <t>Aktywa finansowe wyceniane w wartości godziwej przez wynik finansowy</t>
  </si>
  <si>
    <t>Środki pieniężne i ich ekwiwalenty</t>
  </si>
  <si>
    <t>Other cash equivalents</t>
  </si>
  <si>
    <t>Pozostałe aktywa pieniężne</t>
  </si>
  <si>
    <t>Assets classified as held for sale</t>
  </si>
  <si>
    <t>Aktywa zaklasyfikowane jako przeznaczone do sprzedaży</t>
  </si>
  <si>
    <t>AKTYWA  RAZEM</t>
  </si>
  <si>
    <t>Equity attributable to shareholders of the Parent Company</t>
  </si>
  <si>
    <t>Minority share capital</t>
  </si>
  <si>
    <t>Zobowiązanie długoterminowe</t>
  </si>
  <si>
    <t xml:space="preserve">Other long-term liabilities </t>
  </si>
  <si>
    <t>Other provision</t>
  </si>
  <si>
    <t>Short-term creditors</t>
  </si>
  <si>
    <t>Zobowiązania krótkoterminowe</t>
  </si>
  <si>
    <t>Liabilities for current income tax</t>
  </si>
  <si>
    <t xml:space="preserve">Provision for pensions and similar benefits </t>
  </si>
  <si>
    <t>Liabilities directly associated with assets classified as held for sale</t>
  </si>
  <si>
    <t>Zobow. bezpośr. związane z aktywami klasyfik. jako przezn. do sprzed.</t>
  </si>
  <si>
    <t>PASYWA  RAZEM</t>
  </si>
  <si>
    <t>OPERATING ACTIVIES</t>
  </si>
  <si>
    <t>Zysk / Strata po opodatkowaniu</t>
  </si>
  <si>
    <t>Depreciation of fixed assets and intangible assets</t>
  </si>
  <si>
    <t>Amortyzacja środków trwałych oraz wartości niematerialnych i prawnych</t>
  </si>
  <si>
    <t>Depreciation of development expences</t>
  </si>
  <si>
    <t>Profit (loss) on investment activities</t>
  </si>
  <si>
    <t>Zysk (strata) z działalności inwestycyjnej</t>
  </si>
  <si>
    <t>Zmiana stanu zobowiązań, z wyjątkiem pożyczek i kredytów</t>
  </si>
  <si>
    <t>Cash flow from continuing operations</t>
  </si>
  <si>
    <t>Income tax on the profit / loss before tax</t>
  </si>
  <si>
    <t>Podatek dochodowy od zysku/straty przed opodatkowaniem</t>
  </si>
  <si>
    <t>A. Net cash flow from operating activities</t>
  </si>
  <si>
    <t>A. Przepływy pieniężne netto z działalności operacyjnej</t>
  </si>
  <si>
    <t>Disposal of intangible and tangible fixed assets</t>
  </si>
  <si>
    <t>Zbycie wartości niematerialnych oraz rzeczowych aktywów trwałych</t>
  </si>
  <si>
    <t>Other inflows from investment activities</t>
  </si>
  <si>
    <t>Inne wpływy inwestycyjne (dywidenda i odsetki)</t>
  </si>
  <si>
    <t>Expiry of the term deposit</t>
  </si>
  <si>
    <t>Wygaśnięcie lokaty bankowej</t>
  </si>
  <si>
    <t>Purchases of intangible and tangible fixed assets</t>
  </si>
  <si>
    <t>Nabycie wartości niematerialnych oraz rzeczowych akywów trwałych</t>
  </si>
  <si>
    <t>Development expences</t>
  </si>
  <si>
    <t>Establishing a deposit</t>
  </si>
  <si>
    <t>Założenie lokaty bankowej</t>
  </si>
  <si>
    <t>Expenses on financial assets</t>
  </si>
  <si>
    <t>Wydatki na aktywa finansowe</t>
  </si>
  <si>
    <t>B. Net cash flow from investment activities</t>
  </si>
  <si>
    <t>B. Przepływy pieniężne netto z działalności inwestycyjnej</t>
  </si>
  <si>
    <t>DZIAŁALNOŚĆ FINANSOWA</t>
  </si>
  <si>
    <t>Net inflows from issue of shares and other instruments, and additional contributions to equity</t>
  </si>
  <si>
    <t>Wpływy netto z wydania udziałów (emisji akcji) i innych instrumentów kapitałowych oraz dopłat do kapitału</t>
  </si>
  <si>
    <t>Repayments of credits and loans</t>
  </si>
  <si>
    <t>Spłaty kredytów i pożyczek</t>
  </si>
  <si>
    <t>Payments of liabilities under financial lease agreements</t>
  </si>
  <si>
    <t>C. Net cash flows from financial activities</t>
  </si>
  <si>
    <t>C. Przepływy pieniężne netto z działalności finansowej</t>
  </si>
  <si>
    <t>D. Total net cash flow</t>
  </si>
  <si>
    <t>D. Przepływy pieniężne netto razem</t>
  </si>
  <si>
    <t>E. Change in cash and cash equivalents on balance sheet</t>
  </si>
  <si>
    <t>E. Bilansowa zmiana stanu środków pieniężnych, w tym</t>
  </si>
  <si>
    <t>- movements due to foreign exchange gains/losses</t>
  </si>
  <si>
    <t>- zmiana stanu środków pieniężnych z tytułu różnic kursowych</t>
  </si>
  <si>
    <t>F. Cash and cash equivalents at beginning of period</t>
  </si>
  <si>
    <t>F. Środki pieniężne na początek okresu</t>
  </si>
  <si>
    <t>G. Cash and cash equivalents at end of period</t>
  </si>
  <si>
    <t>G. Środki pieniężne na koniec okresu</t>
  </si>
  <si>
    <t>ASSETS 31.12.2016</t>
  </si>
  <si>
    <t>AKTYWA 31.12.2016</t>
  </si>
  <si>
    <t>Inne / Other</t>
  </si>
  <si>
    <t>Consolidation eliminations (incl. adjustments from business combinations)</t>
  </si>
  <si>
    <t>LIABILITIES 31.12.2016</t>
  </si>
  <si>
    <t>PASYWA 31.12.2016</t>
  </si>
  <si>
    <t>Supplementary capital, incl. sales of shares above nominal price</t>
  </si>
  <si>
    <t xml:space="preserve"> PROFIT AND LOSS ACCOUNT 01.01-31.12.2016</t>
  </si>
  <si>
    <t>RACHUNEK ZYSKÓW I STRAT 01.01-31.12.2016</t>
  </si>
  <si>
    <t>Zysk  (strata) brutto na sprzedaży</t>
  </si>
  <si>
    <t>Sporządzone na podstawie skonsolidowanego sprawozdania finansowego Grupy Kapitałowej CD PROJEKT, opublikowanego 9 listopada 2016</t>
  </si>
  <si>
    <t>Prepared on the basis of the consolidated financial statements of the Capital Group CD PROJEKT, published on November 9, 2016</t>
  </si>
  <si>
    <t>01.07-30.09.2016</t>
  </si>
  <si>
    <t>01.01-30.09.2016</t>
  </si>
  <si>
    <t>01.07-30.09.2015*</t>
  </si>
  <si>
    <t>01.01-30.09.2015*</t>
  </si>
  <si>
    <t>Share of profit (loss) of associates accounted for using the equity method</t>
  </si>
  <si>
    <t>Udział w zyskach (stratach) netto jednrozliczanych metodą praw własności</t>
  </si>
  <si>
    <t>Net profit/loss associates</t>
  </si>
  <si>
    <t>Wynik finansowy netto jednostki przejętej</t>
  </si>
  <si>
    <t>Zysk (strata) z działalności zaniechanej</t>
  </si>
  <si>
    <t>Other fixed assets</t>
  </si>
  <si>
    <t>Pozostałe aktywa trwałe</t>
  </si>
  <si>
    <t>Kapitał zapasowy ze sprzedaży akcji powyżej ceny nominalnej</t>
  </si>
  <si>
    <t xml:space="preserve">Own shares </t>
  </si>
  <si>
    <t xml:space="preserve">Share in net profit (loss) of subsid. measured by the equity method </t>
  </si>
  <si>
    <t>Udział w zyskach netto jedn. podporz. wycenianych met. pr. własn.</t>
  </si>
  <si>
    <t>Zyski (straty) z tytułu różnic kursowych</t>
  </si>
  <si>
    <t>Disposal of investment property</t>
  </si>
  <si>
    <t>Zbycie inwestycji w nieruchomości</t>
  </si>
  <si>
    <t>Repayment of long-term loans</t>
  </si>
  <si>
    <t>Spłata udzielonych pożyczek długoterminowych</t>
  </si>
  <si>
    <t>Purchases of investment property</t>
  </si>
  <si>
    <t>Nabycie inwestycji w nieruchomości</t>
  </si>
  <si>
    <t>Issue of debt securities</t>
  </si>
  <si>
    <t>Emisja dłużnych papierów wartościowych</t>
  </si>
  <si>
    <t>Other inflows from financial activities</t>
  </si>
  <si>
    <t>Inne wpływy finansowe</t>
  </si>
  <si>
    <t>Purchase of own shares</t>
  </si>
  <si>
    <t>Nabycie udziałów (akcji) własnych</t>
  </si>
  <si>
    <t>Other outflows under distribution of profit than payments to shareholders</t>
  </si>
  <si>
    <t xml:space="preserve">Inne, niż wpłaty na rzecz właścicieli, wydatki z tytułu podziału zysku </t>
  </si>
  <si>
    <t>Redemption of debt securities</t>
  </si>
  <si>
    <t>Wykup dłużnych papierów wartościowych</t>
  </si>
  <si>
    <t>Z tytułu innych zobowiązań finansowych</t>
  </si>
  <si>
    <t>Other financial outflows</t>
  </si>
  <si>
    <t>Inne wydatki finansowe</t>
  </si>
  <si>
    <t>ASSETS 30.09.2016</t>
  </si>
  <si>
    <t>AKTYWA 30.09.2016</t>
  </si>
  <si>
    <t>LIABILITIES 30.09.2016</t>
  </si>
  <si>
    <t>PASYWA 30.09.2016</t>
  </si>
  <si>
    <t>Zobowiązania bezpośrednio związane z aktywami klasyfikowanymi jako przeznaczone do sprzedaży</t>
  </si>
  <si>
    <t xml:space="preserve"> PROFIT AND LOSS ACCOUNT 01.01-30.09.2016</t>
  </si>
  <si>
    <t>RACHUNEK ZYSKÓW I STRAT 01.01-30.09.2016</t>
  </si>
  <si>
    <t>Udział w zyskach (stratach) netto jedn, rozliczanych metodą praw własn.</t>
  </si>
  <si>
    <t>Sporządzone na podstawie skonsolidowanego sprawozdania finansowego Grupy Kapitałowej CD PROJEKT, opublikowanego 25 sierpnia 2016</t>
  </si>
  <si>
    <t>Prepared on the basis of the consolidated financial statements of the Capital Group CD PROJEKT, published on August 25, 2016</t>
  </si>
  <si>
    <t>01.01-30.06.2016</t>
  </si>
  <si>
    <t>01.01-30.06.2015*</t>
  </si>
  <si>
    <t>Inne całkowite dochody, które nie zostaną przekwalifik. na zyski lub straty</t>
  </si>
  <si>
    <t>30.06.2016</t>
  </si>
  <si>
    <t>Akcje i udziały w jednostkach podporządk. nie objętych konsolidacją</t>
  </si>
  <si>
    <t>Zobow. bezpośr. związane z aktywami klasyfik. jako przez. do sprzed.</t>
  </si>
  <si>
    <t xml:space="preserve"> PROFIT AND LOSS ACCOUNT</t>
  </si>
  <si>
    <t>Sporządzone na podstawie skonsolidowanego sprawozdania finansowego Grupy Kapitałowej CD PROJEKT, opublikowanego 12 maja 2016.</t>
  </si>
  <si>
    <t>Prepared on the basis of the consolidated financial statements of the Capital Group CD PROJEKT, published on May 12th, 2016.</t>
  </si>
  <si>
    <t>01.01-31.03.2016</t>
  </si>
  <si>
    <t>01.01-31.03.2015*</t>
  </si>
  <si>
    <t>31.03.2016</t>
  </si>
  <si>
    <t>31.12.2015</t>
  </si>
  <si>
    <t>31.03.2015*</t>
  </si>
  <si>
    <t xml:space="preserve">Share in net profit (loss) of subsidiaries measured by the equity method </t>
  </si>
  <si>
    <t>Udział w zyskach netto jednostek podporządkowanych wycenianych metodą praw własności</t>
  </si>
  <si>
    <t>Depreciation</t>
  </si>
  <si>
    <t>Amortyzacja</t>
  </si>
  <si>
    <t>Inne</t>
  </si>
  <si>
    <t>Other activities</t>
  </si>
  <si>
    <t>Udział w zyskach (stratach) netto jednostek rozliczanych metodą praw własności</t>
  </si>
  <si>
    <t>Sporządzone na podstawie skonsolidowanego sprawozdania finansowego Grupy Kapitałowej CD PROJEKT, opublikowanego 10 marca 2016.</t>
  </si>
  <si>
    <t>Prepared on the basis of the consolidated financial statements of the Capital Group CD PROJEKT, published on March 10th, 2016.</t>
  </si>
  <si>
    <t>01.01-31.12.2015</t>
  </si>
  <si>
    <t>01.01-31.12.2014*</t>
  </si>
  <si>
    <t>31.12.2014*</t>
  </si>
  <si>
    <t>Produkcja gier</t>
  </si>
  <si>
    <t>Globalna cyfrowa dystrybucja gier</t>
  </si>
  <si>
    <t>Videogame development</t>
  </si>
  <si>
    <t xml:space="preserve">Global digital distribution of games </t>
  </si>
  <si>
    <t>Sporządzone na podstawie skonsolidowanego sprawozdania finansowego Grupy Kapitałowej CD PROJEKT, opublikowanego 12 listopada 2015</t>
  </si>
  <si>
    <t>Prepared on the basis of the consolidated financial statements of the Capital Group CD PROJEKT, published on November 12, 2015</t>
  </si>
  <si>
    <t>01.07-30.09.2015</t>
  </si>
  <si>
    <t>01.01-30.09.2015</t>
  </si>
  <si>
    <t>01.07-30.09.2014</t>
  </si>
  <si>
    <t>01.01-30.09.2014</t>
  </si>
  <si>
    <t>30.09.2015</t>
  </si>
  <si>
    <t>30.06.2015</t>
  </si>
  <si>
    <t>31.12.2014</t>
  </si>
  <si>
    <t>30.09.2014</t>
  </si>
  <si>
    <t>Sporządzone na podstawie skonsolidowanego sprawozdania finansowego Grupy Kapitałowej CD PROJEKT, opublikowanego 26 sierpnia 2015</t>
  </si>
  <si>
    <t>Prepared on the basis of the consolidated financial statements of the Capital Group CD PROJEKT, published on August 26, 2015</t>
  </si>
  <si>
    <t>The consolidated profit and loss account of the Capital Group CD PROJEKT</t>
  </si>
  <si>
    <t>Skonsolidowany rachunek zysków i strat Grupy Kapitałowej CD PROJEKT</t>
  </si>
  <si>
    <t>01.01-30.06.2015</t>
  </si>
  <si>
    <t>01.01-30.06.2014</t>
  </si>
  <si>
    <t>The consolidated statement of financial position of the Capital Group CD PROJEKT</t>
  </si>
  <si>
    <t>Skonsolidowane sprawozdanie z sytuacji finansowej Grupy Kapitałowej CD PROJEKT</t>
  </si>
  <si>
    <t>30.06.2014</t>
  </si>
  <si>
    <t>The consolidated statement od cash flow of the Capital Group CD PROJEKT</t>
  </si>
  <si>
    <t>Skonsolidowane sprawozdanie z przepływów pieniężnych Grupy Kapitałowej CD PROJEKT</t>
  </si>
  <si>
    <t>The consolidated statement of financial position of the Capital Group CD PROJEKT by individual segments</t>
  </si>
  <si>
    <t>Skonsolidowane sprawozdanie z sytuacji finansowej Grupy Kapitałowej CD PROJEKT z podziałem na segmenty</t>
  </si>
  <si>
    <t>Sporządzone na podstawie skonsolidowanego sprawozdania finansowego Grupy Kapitałowej CD PROJEKT, opublikowanego 15 maja 2015</t>
  </si>
  <si>
    <t>Prepared on the basis of the consolidated financial statements of the Capital Group CD PROJEKT, published on 15 May 2015</t>
  </si>
  <si>
    <t>01.01-31.03.2015</t>
  </si>
  <si>
    <t>01.01-31.03.2014</t>
  </si>
  <si>
    <t>31.03.2015</t>
  </si>
  <si>
    <t>31.03.2014</t>
  </si>
  <si>
    <t>Sporządzone na podstawie skonsolidowanego sprawozdania finansowego Grupy Kapitałowej CD PROJEKT, opublikowanego 19 marca 2015</t>
  </si>
  <si>
    <t>Prepared on the basis of the consolidated financial statements of the Capital Group CD PROJEKT, published on 19 March 2015</t>
  </si>
  <si>
    <t>01.01-31.12.2014</t>
  </si>
  <si>
    <t>01.01-31.12.2013</t>
  </si>
  <si>
    <t>31.12.2013</t>
  </si>
  <si>
    <t>36 492*</t>
  </si>
  <si>
    <t>* Środki pieniężne na początek okresu różnią się o kwotę 3 192 tys. zł od wartości wykazanej na koniec okresu poprzedniego. Kwota ta stanowi Stan środków pieniężnych cdp.pl sp. z o.o. na dzień 31.12.2013r.</t>
  </si>
  <si>
    <t>Działalność zaniechana</t>
  </si>
  <si>
    <t>Discontinued operations</t>
  </si>
  <si>
    <t>Sporządzone na podstawie skonsolidowanego sprawozdania finansowego Grupy Kapitałowej CD PROJEKT, opublikowanego 14 listopada 2014</t>
  </si>
  <si>
    <t>Prepared on the basis of the consolidated financial statements of the Capital Group CD PROJEKT, published on 14 November 2014</t>
  </si>
  <si>
    <t>01.07-30.09.2013</t>
  </si>
  <si>
    <t>01.01-30.09.2013</t>
  </si>
  <si>
    <t>30.09.2013</t>
  </si>
  <si>
    <t>Dystrybucja i działalność wydawnicza w Polsce</t>
  </si>
  <si>
    <t>Distribution and
publishing in
Poland</t>
  </si>
  <si>
    <t>THE PROFIT AND LOSS ACCOUNT</t>
  </si>
  <si>
    <t>Sporządzone na podstawie skonsolidowanego sprawozdania finansowego Grupy Kapitałowej CD PROJEKT, opublikowanego 1 września 2014</t>
  </si>
  <si>
    <t>Prepared on the basis of the consolidated financial statements of the Capital Group CD PROJEKT, published on 1 September 2014</t>
  </si>
  <si>
    <t>01.01-30.06.2013</t>
  </si>
  <si>
    <t>30.06.2013</t>
  </si>
  <si>
    <t>Sporządzone na podstawie skonsolidowanego sprawozdania finansowego Grupy Kapitałowej CD PROJEKT, opublikowanego 15 maja 2014</t>
  </si>
  <si>
    <t>Prepared on the basis of the consolidated financial statements of the Capital Group CD PROJEKT, published on 15 May 2014</t>
  </si>
  <si>
    <t>01.01-31.03.2013</t>
  </si>
  <si>
    <t>31.03.2013</t>
  </si>
  <si>
    <t>Sporządzone na podstawie skonsolidowanego sprawozdania finansowego Grupy Kapitałowej CD PROJEKT, opublikowanego 18 marca 2014</t>
  </si>
  <si>
    <t>Prepared on the basis of the consolidated financial statements of the Capital Group CD PROJEKT, published on 18 March 2014</t>
  </si>
  <si>
    <t>01.01-31.12.2012</t>
  </si>
  <si>
    <t>31.12.2012</t>
  </si>
  <si>
    <t>Sporządzone na podstawie skonsolidowanego sprawozdania finansowego Grupy Kapitałowej CD PROJEKT, opublikowanego 14 listopada 2013</t>
  </si>
  <si>
    <t>Prepared on the basis of the consolidated financial statements of the Capital Group CD PROJEKT, published on 14 November 2013</t>
  </si>
  <si>
    <t>01.07-30.09.2012</t>
  </si>
  <si>
    <t>01.01-30.09.2012</t>
  </si>
  <si>
    <t>30.09.2012</t>
  </si>
  <si>
    <t>Sporządzone na podstawie skonsolidowanego sprawozdania finansowego Grupy Kapitałowej CD PROJEKT, opublikowanego 26 sierpnia 2013</t>
  </si>
  <si>
    <t>Prepared on the basis of the consolidated financial statements of the Capital Group CD PROJEKT, published on 26 August 2013</t>
  </si>
  <si>
    <t>01.01-30.06.2012</t>
  </si>
  <si>
    <t>30.06.2012</t>
  </si>
  <si>
    <t>Sporządzone na podstawie skonsolidowanego sprawozdania finansowego Grupy Kapitałowej CD PROJEKT, opublikowanego 15 maja 2013</t>
  </si>
  <si>
    <t>Prepared on the basis of the consolidated financial statements of the Capital Group CD PROJEKT, published on 15 Maj 2013</t>
  </si>
  <si>
    <t>01.01-31.03.2012</t>
  </si>
  <si>
    <t>31.03.2012</t>
  </si>
  <si>
    <t>Sporządzone na podstawie skonsolidowanego sprawozdania finansowego Grupy Kapitałowej CD PROJEKT, opublikowanego 21 marca 2013</t>
  </si>
  <si>
    <t>Prepared on the basis of the consolidated financial statements of the Capital Group CD PROJEKT, published on 21 March 2013</t>
  </si>
  <si>
    <t>01.01-31.12.2011</t>
  </si>
  <si>
    <t>31.12.2011</t>
  </si>
  <si>
    <t>Zysk / Strata przed opodatkowaniu</t>
  </si>
  <si>
    <t>Sporządzone na podstawie skonsolidowanego sprawozdania finansowego Grupy Kapitałowej CD PROJEKT, opublikowanego 13 listopada 2012</t>
  </si>
  <si>
    <t>Prepared on the basis of the consolidated financial statements of the Capital Group CD PROJEKT, published on 13 November 2012</t>
  </si>
  <si>
    <t>01.07-30.09.2011</t>
  </si>
  <si>
    <t>01.01-30.09.2011</t>
  </si>
  <si>
    <t>30.09.2011</t>
  </si>
  <si>
    <t>Sporządzone na podstawie skonsolidowanego sprawozdania finansowego Grupy Kapitałowej CD PROJEKT, opublikowanego 28 sierpnia 2012</t>
  </si>
  <si>
    <t>Prepared on the basis of the consolidated financial statements of the Capital Group CD PROJEKT, published on 28 August 2012</t>
  </si>
  <si>
    <t>01.01-30.06.2011</t>
  </si>
  <si>
    <t>30.06.2011</t>
  </si>
  <si>
    <t>Sporządzone na podstawie skonsolidowanego sprawozdania finansowego Grupy Kapitałowej CD PROJEKT, opublikowanego 15 maja 2012</t>
  </si>
  <si>
    <t>Prepared on the basis of the consolidated financial statements of the Capital Group CD PROJEKT, published on 15 May 2012</t>
  </si>
  <si>
    <t>01.01-31.03.2011</t>
  </si>
  <si>
    <t>31.03.2011</t>
  </si>
  <si>
    <t>Sporządzone na podstawie skonsolidowanego sprawozdania finansowego Grupy Kapitałowej CD PROJEKT, opublikowanego 27 kwietnia 2012</t>
  </si>
  <si>
    <t>Prepared on the basis of the consolidated financial statements of the Capital Group CD PROJEKT, published on 27 April 2012</t>
  </si>
  <si>
    <t>01.01-31.12.2010</t>
  </si>
  <si>
    <t xml:space="preserve">Share in other comprehensive income of affiliates </t>
  </si>
  <si>
    <t>Udział w dochodach całkowitych jednostek stowarzyszonych</t>
  </si>
  <si>
    <t>31.12.2010</t>
  </si>
  <si>
    <t>Sporządzone na podstawie skonsolidowanego sprawozdania finansowego Grupy Kapitałowej CD PROJEKT, opublikowanego 29 kwietnia 2011</t>
  </si>
  <si>
    <t>Prepared on the basis of the consolidated financial statements of the Capital Group CD PROJEKT, published on 29 April 2011</t>
  </si>
  <si>
    <t>CONDENSED INTERIM CONSOLIDATED PROFIT AND LOSS ACCOUNT</t>
  </si>
  <si>
    <t>01.01-31.12.2009</t>
  </si>
  <si>
    <t>31.12.2009</t>
  </si>
  <si>
    <t>Działalność lokalizacyjna</t>
  </si>
  <si>
    <t>Localisation activity</t>
  </si>
  <si>
    <t>Sporządzone na podstawie Skonsolidowanego sprawozdania finansowego Grupy Kapitałowej CD PROJEKT RED, opublikowanego 2 września 2026.</t>
  </si>
  <si>
    <t>Prepared on the basis of the Consolidated financial statement of the CD PROJEKT RED Group, published on September 2nd, 2026.</t>
  </si>
  <si>
    <t xml:space="preserve">The consolidated income statement of the 
CD PROJEKT RED Group </t>
  </si>
  <si>
    <t>Skonsolidowany rachunek zysków i strat 
Grupy Kapitałowej CD PROJEKT RED</t>
  </si>
  <si>
    <t xml:space="preserve">Consolidated statement of comprehensive income of the 
CD PROJEKT RED Group </t>
  </si>
  <si>
    <t>Skonsolidowane sprawozdanie z całkowitych dochodów 
Grupy Kapitałowej CD PROJEKT RED</t>
  </si>
  <si>
    <t xml:space="preserve">The consolidated statement of financial position of the 
CD PROJEKT RED Group </t>
  </si>
  <si>
    <t>Skonsolidowane sprawozdanie z sytuacji finansowej 
Grupy Kapitałowej CD PROJEKT RED</t>
  </si>
  <si>
    <t>Equity of the shareholders of CD PROJEKT RED S.A.</t>
  </si>
  <si>
    <t>Kapitały własne akcjonariuszy CD PROJEKT RED S.A.</t>
  </si>
  <si>
    <t xml:space="preserve">The consolidated statement of cash flows of the 
CD PROJEKT RED Group </t>
  </si>
  <si>
    <t>Skonsolidowane sprawozdanie z przepływów pieniężnych 
Grupy Kapitałowej CD PROJEKT RED</t>
  </si>
  <si>
    <t>01.01.2026-30.06.2026</t>
  </si>
  <si>
    <t>01.01.2025-30.06.2025*</t>
  </si>
  <si>
    <t xml:space="preserve">Net loss on discontinued operations per share (in PLN) </t>
  </si>
  <si>
    <t xml:space="preserve">Strata netto z działalności zaniechanej na jedną akcję (w zł) </t>
  </si>
  <si>
    <t>Podstawowa za okres obrotowy</t>
  </si>
  <si>
    <t>Rozwodniona za okres obrotowy</t>
  </si>
  <si>
    <t xml:space="preserve">Net loss on discontinued operations </t>
  </si>
  <si>
    <t xml:space="preserve">Strata netto z działalności zaniechanej </t>
  </si>
  <si>
    <t>Wydatki związane z realizacją programu motywacyjnego</t>
  </si>
  <si>
    <t>Expenses related to the implementation of the incentive program</t>
  </si>
  <si>
    <t>Środki pieniężne na koniec okresu, w tym:</t>
  </si>
  <si>
    <t>Cash and cash equivalents as at the end of the period, including: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</si>
</sst>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 &quot;zł&quot;_-;\-* #,##0\ &quot;zł&quot;_-;_-* &quot;-&quot;\ &quot;zł&quot;_-;_-@_-"/>
    <numFmt numFmtId="165" formatCode="_-* #,##0_-;\-* #,##0_-;_-* &quot;-&quot;_-;_-@_-"/>
    <numFmt numFmtId="166" formatCode="_-* #,##0.00\ &quot;zł&quot;_-;\-* #,##0.00\ &quot;zł&quot;_-;_-* &quot;-&quot;??\ &quot;zł&quot;_-;_-@_-"/>
    <numFmt numFmtId="167" formatCode="_-* #,##0.00_-;\-* #,##0.00_-;_-* &quot;-&quot;??_-;_-@_-"/>
    <numFmt numFmtId="168" formatCode="_(&quot;zł&quot;* #,##0.00_);_(&quot;zł&quot;* \(#,##0.00\);_(&quot;zł&quot;* &quot;-&quot;??_);_(@_)"/>
    <numFmt numFmtId="169" formatCode="_-* #,##0.00\ _z_ł_-;\-* #,##0.00\ _z_ł_-;_-* &quot;-&quot;??\ _z_ł_-;_-@_-"/>
    <numFmt numFmtId="170" formatCode="#,##0_ ;[Red]\-#,##0\ "/>
    <numFmt numFmtId="171" formatCode="_-* #,##0.00\ _K_č_-;\-* #,##0.00\ _K_č_-;_-* &quot;-&quot;??\ _K_č_-;_-@_-"/>
    <numFmt numFmtId="172" formatCode="#,##0.000"/>
    <numFmt numFmtId="173" formatCode="yyyy\-mm\-dd;@"/>
    <numFmt numFmtId="174" formatCode="#.##0;\-#.##0;&quot;-&quot;"/>
  </numFmts>
  <fonts count="98">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b/>
      <sz val="8"/>
      <name val="Arial"/>
      <family val="2"/>
      <charset val="238"/>
    </font>
    <font>
      <sz val="8"/>
      <name val="Arial"/>
      <family val="2"/>
      <charset val="238"/>
    </font>
    <font>
      <sz val="10"/>
      <name val="Arial"/>
      <family val="2"/>
      <charset val="238"/>
    </font>
    <font>
      <sz val="11"/>
      <color theme="1"/>
      <name val="Arial"/>
      <family val="2"/>
      <charset val="238"/>
    </font>
    <font>
      <sz val="11"/>
      <name val="Arial"/>
      <family val="2"/>
      <charset val="238"/>
    </font>
    <font>
      <i/>
      <sz val="9"/>
      <color theme="1"/>
      <name val="Arial"/>
      <family val="2"/>
      <charset val="238"/>
    </font>
    <font>
      <sz val="11"/>
      <color theme="1"/>
      <name val="Czcionka tekstu podstawowego"/>
      <family val="2"/>
      <charset val="238"/>
    </font>
    <font>
      <b/>
      <sz val="18"/>
      <color theme="3"/>
      <name val="Cambria"/>
      <family val="2"/>
      <charset val="238"/>
      <scheme val="major"/>
    </font>
    <font>
      <sz val="11"/>
      <color theme="1"/>
      <name val="Calibri"/>
      <family val="2"/>
      <scheme val="minor"/>
    </font>
    <font>
      <sz val="11"/>
      <color indexed="8"/>
      <name val="Czcionka tekstu podstawowego"/>
      <family val="2"/>
      <charset val="238"/>
    </font>
    <font>
      <sz val="11"/>
      <color indexed="9"/>
      <name val="Czcionka tekstu podstawowego"/>
      <family val="2"/>
      <charset val="238"/>
    </font>
    <font>
      <sz val="11"/>
      <color indexed="20"/>
      <name val="Czcionka tekstu podstawowego"/>
      <family val="2"/>
      <charset val="238"/>
    </font>
    <font>
      <b/>
      <sz val="11"/>
      <color indexed="52"/>
      <name val="Czcionka tekstu podstawowego"/>
      <family val="2"/>
      <charset val="238"/>
    </font>
    <font>
      <b/>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i/>
      <sz val="11"/>
      <color indexed="23"/>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52"/>
      <name val="Czcionka tekstu podstawowego"/>
      <family val="2"/>
      <charset val="238"/>
    </font>
    <font>
      <sz val="11"/>
      <color indexed="60"/>
      <name val="Czcionka tekstu podstawowego"/>
      <family val="2"/>
      <charset val="238"/>
    </font>
    <font>
      <b/>
      <sz val="11"/>
      <color indexed="8"/>
      <name val="Czcionka tekstu podstawowego"/>
      <family val="2"/>
      <charset val="238"/>
    </font>
    <font>
      <sz val="11"/>
      <color indexed="10"/>
      <name val="Czcionka tekstu podstawowego"/>
      <family val="2"/>
      <charset val="238"/>
    </font>
    <font>
      <b/>
      <sz val="18"/>
      <color indexed="56"/>
      <name val="Cambria"/>
      <family val="2"/>
      <charset val="238"/>
    </font>
    <font>
      <sz val="10"/>
      <name val="Verdana"/>
      <family val="2"/>
      <charset val="238"/>
    </font>
    <font>
      <sz val="10"/>
      <color theme="1"/>
      <name val="Verdana"/>
      <family val="2"/>
      <charset val="238"/>
    </font>
    <font>
      <sz val="10"/>
      <color indexed="8"/>
      <name val="Verdana"/>
      <family val="2"/>
      <charset val="238"/>
    </font>
    <font>
      <sz val="10"/>
      <name val="Times New Roman"/>
      <family val="1"/>
      <charset val="204"/>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1"/>
      <color rgb="FFFFFFFF"/>
      <name val="Arial"/>
      <family val="2"/>
      <charset val="238"/>
    </font>
    <font>
      <sz val="11"/>
      <color rgb="FF6F6F6F"/>
      <name val="Arial"/>
      <family val="2"/>
      <charset val="238"/>
    </font>
    <font>
      <b/>
      <sz val="9"/>
      <name val="Arial"/>
      <family val="2"/>
      <charset val="238"/>
    </font>
    <font>
      <b/>
      <i/>
      <sz val="8"/>
      <name val="Arial"/>
      <family val="2"/>
      <charset val="238"/>
    </font>
    <font>
      <sz val="9"/>
      <color theme="1"/>
      <name val="Arial"/>
      <family val="2"/>
      <charset val="238"/>
    </font>
    <font>
      <b/>
      <sz val="9"/>
      <color theme="1"/>
      <name val="Arial"/>
      <family val="2"/>
      <charset val="238"/>
    </font>
    <font>
      <sz val="9"/>
      <name val="Arial"/>
      <family val="2"/>
      <charset val="238"/>
    </font>
    <font>
      <b/>
      <i/>
      <sz val="9"/>
      <name val="Arial"/>
      <family val="2"/>
      <charset val="238"/>
    </font>
    <font>
      <u/>
      <sz val="11"/>
      <color theme="10"/>
      <name val="Czcionka tekstu podstawowego"/>
      <family val="2"/>
      <charset val="238"/>
    </font>
    <font>
      <u/>
      <sz val="11"/>
      <color theme="11"/>
      <name val="Czcionka tekstu podstawowego"/>
      <family val="2"/>
      <charset val="238"/>
    </font>
    <font>
      <i/>
      <sz val="9"/>
      <color rgb="FFFF0000"/>
      <name val="Arial"/>
      <family val="2"/>
      <charset val="238"/>
    </font>
    <font>
      <sz val="8"/>
      <name val="Czcionka tekstu podstawowego"/>
      <family val="2"/>
      <charset val="238"/>
    </font>
    <font>
      <sz val="11"/>
      <color rgb="FF000000"/>
      <name val="Czcionka tekstu podstawowego"/>
      <family val="2"/>
      <charset val="238"/>
    </font>
    <font>
      <b/>
      <sz val="9"/>
      <color rgb="FFFF0000"/>
      <name val="Arial"/>
      <family val="2"/>
    </font>
    <font>
      <sz val="11"/>
      <name val="Czcionka tekstu podstawowego"/>
      <family val="2"/>
      <charset val="238"/>
    </font>
    <font>
      <sz val="9"/>
      <name val="Arial"/>
      <family val="2"/>
    </font>
    <font>
      <b/>
      <sz val="9"/>
      <color rgb="FFFF0000"/>
      <name val="Czcionka tekstu podstawowego"/>
      <charset val="238"/>
    </font>
    <font>
      <i/>
      <sz val="9"/>
      <name val="Arial"/>
      <family val="2"/>
      <charset val="238"/>
    </font>
    <font>
      <sz val="8"/>
      <color theme="1"/>
      <name val="Czcionka tekstu podstawowego"/>
      <family val="2"/>
      <charset val="238"/>
    </font>
    <font>
      <sz val="8"/>
      <color theme="1"/>
      <name val="Arial"/>
      <family val="2"/>
      <charset val="238"/>
    </font>
    <font>
      <sz val="11"/>
      <color theme="0"/>
      <name val="Calibri"/>
      <family val="2"/>
      <charset val="238"/>
      <scheme val="minor"/>
    </font>
    <font>
      <sz val="10"/>
      <color theme="1"/>
      <name val="Arial"/>
      <family val="2"/>
    </font>
    <font>
      <b/>
      <sz val="11"/>
      <color theme="1"/>
      <name val="Calibri"/>
      <family val="2"/>
      <scheme val="minor"/>
    </font>
    <font>
      <u/>
      <sz val="11"/>
      <color theme="10"/>
      <name val="Calibri"/>
      <family val="2"/>
      <scheme val="minor"/>
    </font>
    <font>
      <sz val="11"/>
      <color rgb="FF9C6500"/>
      <name val="Calibri"/>
      <family val="2"/>
      <charset val="238"/>
      <scheme val="minor"/>
    </font>
    <font>
      <b/>
      <sz val="10.5"/>
      <color rgb="FF165D81"/>
      <name val="Calibri"/>
      <family val="2"/>
    </font>
    <font>
      <b/>
      <sz val="10.5"/>
      <color theme="1" tint="0.24994659260841701"/>
      <name val="Calibri"/>
      <family val="2"/>
    </font>
    <font>
      <b/>
      <sz val="10.5"/>
      <color theme="1" tint="0.34998626667073579"/>
      <name val="Calibri"/>
      <family val="2"/>
    </font>
    <font>
      <b/>
      <sz val="10.5"/>
      <color theme="4"/>
      <name val="Calibri"/>
      <family val="2"/>
    </font>
    <font>
      <b/>
      <sz val="10.5"/>
      <color theme="7"/>
      <name val="Calibri"/>
      <family val="2"/>
    </font>
    <font>
      <b/>
      <sz val="10.5"/>
      <color theme="5" tint="0.39994506668294322"/>
      <name val="Calibri"/>
      <family val="2"/>
    </font>
    <font>
      <b/>
      <sz val="10.5"/>
      <color rgb="FF336577"/>
      <name val="Calibri"/>
      <family val="2"/>
    </font>
    <font>
      <b/>
      <sz val="10.5"/>
      <color theme="6" tint="-0.2446668904690695"/>
      <name val="Calibri"/>
      <family val="2"/>
    </font>
    <font>
      <b/>
      <sz val="10.5"/>
      <color theme="3" tint="0.39994506668294322"/>
      <name val="Calibri"/>
      <family val="2"/>
    </font>
    <font>
      <b/>
      <sz val="10.5"/>
      <color theme="6" tint="-0.24460585345011748"/>
      <name val="Calibri"/>
      <family val="2"/>
    </font>
    <font>
      <sz val="11"/>
      <color indexed="8"/>
      <name val="Calibri"/>
      <family val="2"/>
      <scheme val="minor"/>
    </font>
    <font>
      <sz val="10"/>
      <name val="Arial CE"/>
      <family val="2"/>
      <charset val="238"/>
    </font>
    <font>
      <sz val="11"/>
      <color rgb="FFFF0000"/>
      <name val="Calibri"/>
      <family val="2"/>
      <charset val="238"/>
      <scheme val="minor"/>
    </font>
    <font>
      <b/>
      <sz val="8"/>
      <color rgb="FFFF0000"/>
      <name val="Arial"/>
      <family val="2"/>
      <charset val="238"/>
    </font>
    <font>
      <b/>
      <sz val="11"/>
      <color theme="1"/>
      <name val="Calibri"/>
      <family val="2"/>
      <charset val="238"/>
      <scheme val="minor"/>
    </font>
  </fonts>
  <fills count="12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999999"/>
        <bgColor indexed="64"/>
      </patternFill>
    </fill>
    <fill>
      <patternFill patternType="solid">
        <fgColor rgb="FFFFFFFF"/>
        <bgColor indexed="64"/>
      </patternFill>
    </fill>
    <fill>
      <patternFill patternType="solid">
        <fgColor rgb="FFECECEC"/>
        <bgColor indexed="64"/>
      </patternFill>
    </fill>
    <fill>
      <patternFill patternType="solid">
        <fgColor theme="0"/>
        <bgColor indexed="64"/>
      </patternFill>
    </fill>
    <fill>
      <patternFill patternType="solid">
        <fgColor rgb="FFFF6666"/>
        <bgColor indexed="64"/>
      </patternFill>
    </fill>
    <fill>
      <patternFill patternType="solid">
        <fgColor rgb="FFFFFFFF"/>
        <bgColor rgb="FF000000"/>
      </patternFill>
    </fill>
    <fill>
      <patternFill patternType="solid">
        <fgColor rgb="FFFFFF00"/>
        <bgColor indexed="64"/>
      </patternFill>
    </fill>
    <fill>
      <patternFill patternType="solid">
        <fgColor rgb="FFFFEB9C"/>
        <bgColor indexed="64"/>
      </patternFill>
    </fill>
    <fill>
      <patternFill patternType="solid">
        <fgColor rgb="FFFFFFCC"/>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BED7A5"/>
        <bgColor indexed="64"/>
      </patternFill>
    </fill>
    <fill>
      <patternFill patternType="solid">
        <fgColor theme="8" tint="0.79985961485641044"/>
        <bgColor indexed="64"/>
      </patternFill>
    </fill>
    <fill>
      <patternFill patternType="solid">
        <fgColor theme="4" tint="0.79985961485641044"/>
        <bgColor indexed="64"/>
      </patternFill>
    </fill>
    <fill>
      <patternFill patternType="solid">
        <fgColor theme="4" tint="0.59974974822229687"/>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9" tint="0.79985961485641044"/>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C6EFCE"/>
        <bgColor indexed="64"/>
      </patternFill>
    </fill>
    <fill>
      <patternFill patternType="solid">
        <fgColor rgb="FFA5A5A5"/>
        <bgColor indexed="64"/>
      </patternFill>
    </fill>
    <fill>
      <patternFill patternType="solid">
        <fgColor rgb="FFFFC7CE"/>
        <bgColor indexed="64"/>
      </patternFill>
    </fill>
    <fill>
      <patternFill patternType="solid">
        <fgColor theme="8" tint="0.79998168889431442"/>
        <bgColor indexed="64"/>
      </patternFill>
    </fill>
    <fill>
      <patternFill patternType="solid">
        <fgColor theme="8" tint="0.59999389629810485"/>
        <bgColor indexed="64"/>
      </patternFill>
    </fill>
  </fills>
  <borders count="47">
    <border>
      <left/>
      <right/>
      <top/>
      <bottom/>
      <diagonal/>
    </border>
    <border>
      <left style="thin">
        <color auto="1"/>
      </left>
      <right style="thin">
        <color auto="1"/>
      </right>
      <top/>
      <bottom style="thin">
        <color auto="1"/>
      </bottom>
      <diagonal/>
    </border>
    <border>
      <left/>
      <right/>
      <top style="thin">
        <color auto="1"/>
      </top>
      <bottom/>
      <diagonal/>
    </border>
    <border>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
      <left/>
      <right/>
      <top style="medium">
        <color theme="0" tint="-0.34998626667073579"/>
      </top>
      <bottom/>
      <diagonal/>
    </border>
    <border>
      <left style="thin">
        <color auto="1"/>
      </left>
      <right style="thin">
        <color auto="1"/>
      </right>
      <top style="thin">
        <color auto="1"/>
      </top>
      <bottom style="thin">
        <color auto="1"/>
      </bottom>
      <diagonal/>
    </border>
    <border>
      <left/>
      <right/>
      <top style="medium">
        <color theme="0" tint="-0.34998626667073579"/>
      </top>
      <bottom style="medium">
        <color theme="0" tint="-0.34998626667073579"/>
      </bottom>
      <diagonal/>
    </border>
    <border>
      <left/>
      <right/>
      <top/>
      <bottom style="medium">
        <color theme="0" tint="-0.34998626667073579"/>
      </bottom>
      <diagonal/>
    </border>
    <border>
      <left/>
      <right/>
      <top style="thin">
        <color auto="1"/>
      </top>
      <bottom style="thin">
        <color auto="1"/>
      </bottom>
      <diagonal/>
    </border>
    <border>
      <left style="thin">
        <color auto="1"/>
      </left>
      <right/>
      <top/>
      <bottom/>
      <diagonal/>
    </border>
    <border>
      <left/>
      <right/>
      <top style="medium">
        <color auto="1"/>
      </top>
      <bottom/>
      <diagonal/>
    </border>
    <border>
      <left/>
      <right/>
      <top/>
      <bottom style="medium">
        <color auto="1"/>
      </bottom>
      <diagonal/>
    </border>
    <border>
      <left style="medium">
        <color theme="0" tint="-0.2446668904690695"/>
      </left>
      <right style="medium">
        <color theme="0" tint="-0.2446668904690695"/>
      </right>
      <top style="medium">
        <color theme="0" tint="-0.2446668904690695"/>
      </top>
      <bottom style="medium">
        <color theme="0" tint="-0.2446668904690695"/>
      </bottom>
      <diagonal/>
    </border>
    <border>
      <left style="thin">
        <color theme="0" tint="-0.2446668904690695"/>
      </left>
      <right style="thin">
        <color theme="0" tint="-0.2446668904690695"/>
      </right>
      <top/>
      <bottom/>
      <diagonal/>
    </border>
    <border>
      <left style="thin">
        <color theme="0" tint="-0.2446668904690695"/>
      </left>
      <right style="medium">
        <color theme="0" tint="-0.2446668904690695"/>
      </right>
      <top style="thin">
        <color theme="0" tint="-0.2446668904690695"/>
      </top>
      <bottom style="thin">
        <color theme="0" tint="-0.2446668904690695"/>
      </bottom>
      <diagonal/>
    </border>
    <border>
      <left style="thin">
        <color theme="0" tint="-0.2446668904690695"/>
      </left>
      <right style="thin">
        <color theme="0" tint="-0.2446668904690695"/>
      </right>
      <top style="thin">
        <color theme="0" tint="-0.2446668904690695"/>
      </top>
      <bottom style="medium">
        <color theme="0" tint="-0.2446668904690695"/>
      </bottom>
      <diagonal/>
    </border>
    <border>
      <left style="thin">
        <color theme="0" tint="-0.2446668904690695"/>
      </left>
      <right style="thin">
        <color theme="0" tint="-0.2446668904690695"/>
      </right>
      <top style="thin">
        <color theme="0" tint="-0.2446668904690695"/>
      </top>
      <bottom style="thin">
        <color theme="0" tint="-0.2446668904690695"/>
      </bottom>
      <diagonal/>
    </border>
    <border>
      <left style="thin">
        <color theme="0"/>
      </left>
      <right style="thin">
        <color theme="0"/>
      </right>
      <top style="thin">
        <color theme="0"/>
      </top>
      <bottom style="thin">
        <color theme="0"/>
      </bottom>
      <diagonal/>
    </border>
    <border>
      <left style="medium">
        <color rgb="FFBFBFBF"/>
      </left>
      <right style="medium">
        <color rgb="FFBFBFBF"/>
      </right>
      <top style="medium">
        <color rgb="FFBFBFBF"/>
      </top>
      <bottom style="medium">
        <color rgb="FFBFBFBF"/>
      </bottom>
      <diagonal/>
    </border>
    <border>
      <left style="thin">
        <color rgb="FFBFBFBF"/>
      </left>
      <right style="thin">
        <color rgb="FFBFBFBF"/>
      </right>
      <top/>
      <bottom/>
      <diagonal/>
    </border>
    <border>
      <left style="thin">
        <color rgb="FFBFBFBF"/>
      </left>
      <right style="medium">
        <color rgb="FFBFBFBF"/>
      </right>
      <top style="thin">
        <color rgb="FFBFBFBF"/>
      </top>
      <bottom style="thin">
        <color rgb="FFBFBFBF"/>
      </bottom>
      <diagonal/>
    </border>
    <border>
      <left style="thin">
        <color rgb="FFBFBFBF"/>
      </left>
      <right style="thin">
        <color rgb="FFBFBFBF"/>
      </right>
      <top style="thin">
        <color rgb="FFBFBFBF"/>
      </top>
      <bottom style="medium">
        <color rgb="FFBFBFBF"/>
      </bottom>
      <diagonal/>
    </border>
    <border>
      <left style="thin">
        <color rgb="FFBFBFBF"/>
      </left>
      <right style="thin">
        <color rgb="FFBFBFBF"/>
      </right>
      <top style="thin">
        <color rgb="FFBFBFBF"/>
      </top>
      <bottom style="thin">
        <color rgb="FFBFBFBF"/>
      </bottom>
      <diagonal/>
    </border>
    <border>
      <left style="thin">
        <color rgb="FFFFFFFF"/>
      </left>
      <right style="thin">
        <color rgb="FFFFFFFF"/>
      </right>
      <top style="thin">
        <color rgb="FFFFFFFF"/>
      </top>
      <bottom style="thin">
        <color rgb="FFFFFFFF"/>
      </bottom>
      <diagonal/>
    </border>
    <border>
      <left/>
      <right/>
      <top/>
      <bottom style="thick">
        <color theme="4" tint="0.49967955565050204"/>
      </bottom>
      <diagonal/>
    </border>
  </borders>
  <cellStyleXfs count="33012">
    <xf numFmtId="0" fontId="0" fillId="0" borderId="0"/>
    <xf numFmtId="0" fontId="12" fillId="0" borderId="0"/>
    <xf numFmtId="169" fontId="15" fillId="0" borderId="0" applyFont="0" applyFill="0" applyBorder="0" applyAlignment="0" applyProtection="0"/>
    <xf numFmtId="0" fontId="15" fillId="0" borderId="0"/>
    <xf numFmtId="0" fontId="20" fillId="0" borderId="0" applyNumberFormat="0" applyFill="0" applyBorder="0" applyAlignment="0" applyProtection="0"/>
    <xf numFmtId="0" fontId="11" fillId="0" borderId="0"/>
    <xf numFmtId="169" fontId="11"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1" fillId="0" borderId="0"/>
    <xf numFmtId="0" fontId="15" fillId="0" borderId="0"/>
    <xf numFmtId="168" fontId="15" fillId="0" borderId="0" applyFont="0" applyFill="0" applyBorder="0" applyAlignment="0" applyProtection="0"/>
    <xf numFmtId="0" fontId="21" fillId="0" borderId="0"/>
    <xf numFmtId="0" fontId="22" fillId="35" borderId="0" applyNumberFormat="0" applyBorder="0" applyAlignment="0" applyProtection="0"/>
    <xf numFmtId="0" fontId="22" fillId="36"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2" fillId="38" borderId="0" applyNumberFormat="0" applyBorder="0" applyAlignment="0" applyProtection="0"/>
    <xf numFmtId="0" fontId="22" fillId="41" borderId="0" applyNumberFormat="0" applyBorder="0" applyAlignment="0" applyProtection="0"/>
    <xf numFmtId="0" fontId="22" fillId="44"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2" fillId="38" borderId="0" applyNumberFormat="0" applyBorder="0" applyAlignment="0" applyProtection="0"/>
    <xf numFmtId="0" fontId="22" fillId="41" borderId="0" applyNumberFormat="0" applyBorder="0" applyAlignment="0" applyProtection="0"/>
    <xf numFmtId="0" fontId="22" fillId="44" borderId="0" applyNumberFormat="0" applyBorder="0" applyAlignment="0" applyProtection="0"/>
    <xf numFmtId="0" fontId="23" fillId="45" borderId="0" applyNumberFormat="0" applyBorder="0" applyAlignment="0" applyProtection="0"/>
    <xf numFmtId="0" fontId="23" fillId="42" borderId="0" applyNumberFormat="0" applyBorder="0" applyAlignment="0" applyProtection="0"/>
    <xf numFmtId="0" fontId="23" fillId="43" borderId="0" applyNumberFormat="0" applyBorder="0" applyAlignment="0" applyProtection="0"/>
    <xf numFmtId="0" fontId="23" fillId="46" borderId="0" applyNumberFormat="0" applyBorder="0" applyAlignment="0" applyProtection="0"/>
    <xf numFmtId="0" fontId="23" fillId="47" borderId="0" applyNumberFormat="0" applyBorder="0" applyAlignment="0" applyProtection="0"/>
    <xf numFmtId="0" fontId="23" fillId="48" borderId="0" applyNumberFormat="0" applyBorder="0" applyAlignment="0" applyProtection="0"/>
    <xf numFmtId="0" fontId="23" fillId="45" borderId="0" applyNumberFormat="0" applyBorder="0" applyAlignment="0" applyProtection="0"/>
    <xf numFmtId="0" fontId="23" fillId="42" borderId="0" applyNumberFormat="0" applyBorder="0" applyAlignment="0" applyProtection="0"/>
    <xf numFmtId="0" fontId="23" fillId="43" borderId="0" applyNumberFormat="0" applyBorder="0" applyAlignment="0" applyProtection="0"/>
    <xf numFmtId="0" fontId="23" fillId="46" borderId="0" applyNumberFormat="0" applyBorder="0" applyAlignment="0" applyProtection="0"/>
    <xf numFmtId="0" fontId="23" fillId="47" borderId="0" applyNumberFormat="0" applyBorder="0" applyAlignment="0" applyProtection="0"/>
    <xf numFmtId="0" fontId="23" fillId="48" borderId="0" applyNumberFormat="0" applyBorder="0" applyAlignment="0" applyProtection="0"/>
    <xf numFmtId="0" fontId="23" fillId="49" borderId="0" applyNumberFormat="0" applyBorder="0" applyAlignment="0" applyProtection="0"/>
    <xf numFmtId="0" fontId="23" fillId="50" borderId="0" applyNumberFormat="0" applyBorder="0" applyAlignment="0" applyProtection="0"/>
    <xf numFmtId="0" fontId="23" fillId="51" borderId="0" applyNumberFormat="0" applyBorder="0" applyAlignment="0" applyProtection="0"/>
    <xf numFmtId="0" fontId="23" fillId="46" borderId="0" applyNumberFormat="0" applyBorder="0" applyAlignment="0" applyProtection="0"/>
    <xf numFmtId="0" fontId="23" fillId="47" borderId="0" applyNumberFormat="0" applyBorder="0" applyAlignment="0" applyProtection="0"/>
    <xf numFmtId="0" fontId="23" fillId="52" borderId="0" applyNumberFormat="0" applyBorder="0" applyAlignment="0" applyProtection="0"/>
    <xf numFmtId="0" fontId="23" fillId="49" borderId="0" applyNumberFormat="0" applyBorder="0" applyAlignment="0" applyProtection="0"/>
    <xf numFmtId="0" fontId="23" fillId="50" borderId="0" applyNumberFormat="0" applyBorder="0" applyAlignment="0" applyProtection="0"/>
    <xf numFmtId="0" fontId="23" fillId="51" borderId="0" applyNumberFormat="0" applyBorder="0" applyAlignment="0" applyProtection="0"/>
    <xf numFmtId="0" fontId="23" fillId="46" borderId="0" applyNumberFormat="0" applyBorder="0" applyAlignment="0" applyProtection="0"/>
    <xf numFmtId="0" fontId="23" fillId="47" borderId="0" applyNumberFormat="0" applyBorder="0" applyAlignment="0" applyProtection="0"/>
    <xf numFmtId="0" fontId="23" fillId="52" borderId="0" applyNumberFormat="0" applyBorder="0" applyAlignment="0" applyProtection="0"/>
    <xf numFmtId="0" fontId="24" fillId="36" borderId="0" applyNumberFormat="0" applyBorder="0" applyAlignment="0" applyProtection="0"/>
    <xf numFmtId="0" fontId="25" fillId="53" borderId="13" applyNumberFormat="0" applyAlignment="0" applyProtection="0"/>
    <xf numFmtId="0" fontId="26" fillId="54" borderId="14" applyNumberFormat="0" applyAlignment="0" applyProtection="0"/>
    <xf numFmtId="0" fontId="27" fillId="40" borderId="13" applyNumberFormat="0" applyAlignment="0" applyProtection="0"/>
    <xf numFmtId="0" fontId="28" fillId="53" borderId="15" applyNumberFormat="0" applyAlignment="0" applyProtection="0"/>
    <xf numFmtId="0" fontId="29" fillId="37" borderId="0" applyNumberFormat="0" applyBorder="0" applyAlignment="0" applyProtection="0"/>
    <xf numFmtId="169" fontId="11" fillId="0" borderId="0" applyFont="0" applyFill="0" applyBorder="0" applyAlignment="0" applyProtection="0"/>
    <xf numFmtId="169" fontId="19" fillId="0" borderId="0" applyFont="0" applyFill="0" applyBorder="0" applyAlignment="0" applyProtection="0"/>
    <xf numFmtId="169" fontId="2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5" fillId="0" borderId="0" applyFont="0" applyFill="0" applyBorder="0" applyAlignment="0" applyProtection="0"/>
    <xf numFmtId="169" fontId="19" fillId="0" borderId="0" applyFont="0" applyFill="0" applyBorder="0" applyAlignment="0" applyProtection="0"/>
    <xf numFmtId="0" fontId="30" fillId="0" borderId="0" applyNumberFormat="0" applyFill="0" applyBorder="0" applyAlignment="0" applyProtection="0"/>
    <xf numFmtId="0" fontId="31" fillId="0" borderId="16" applyNumberFormat="0" applyFill="0" applyAlignment="0" applyProtection="0"/>
    <xf numFmtId="0" fontId="32" fillId="0" borderId="17" applyNumberFormat="0" applyFill="0" applyAlignment="0" applyProtection="0"/>
    <xf numFmtId="0" fontId="33" fillId="0" borderId="18" applyNumberFormat="0" applyFill="0" applyAlignment="0" applyProtection="0"/>
    <xf numFmtId="0" fontId="33" fillId="0" borderId="0" applyNumberFormat="0" applyFill="0" applyBorder="0" applyAlignment="0" applyProtection="0"/>
    <xf numFmtId="0" fontId="34" fillId="0" borderId="19" applyNumberFormat="0" applyFill="0" applyAlignment="0" applyProtection="0"/>
    <xf numFmtId="0" fontId="26" fillId="54" borderId="14" applyNumberFormat="0" applyAlignment="0" applyProtection="0"/>
    <xf numFmtId="0" fontId="31" fillId="0" borderId="16" applyNumberFormat="0" applyFill="0" applyAlignment="0" applyProtection="0"/>
    <xf numFmtId="0" fontId="32" fillId="0" borderId="17" applyNumberFormat="0" applyFill="0" applyAlignment="0" applyProtection="0"/>
    <xf numFmtId="0" fontId="33" fillId="0" borderId="18" applyNumberFormat="0" applyFill="0" applyAlignment="0" applyProtection="0"/>
    <xf numFmtId="0" fontId="33" fillId="0" borderId="0" applyNumberFormat="0" applyFill="0" applyBorder="0" applyAlignment="0" applyProtection="0"/>
    <xf numFmtId="0" fontId="35" fillId="55" borderId="0" applyNumberFormat="0" applyBorder="0" applyAlignment="0" applyProtection="0"/>
    <xf numFmtId="0" fontId="35" fillId="55"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5" fillId="0" borderId="0"/>
    <xf numFmtId="0" fontId="19" fillId="0" borderId="0"/>
    <xf numFmtId="0" fontId="15" fillId="0" borderId="0"/>
    <xf numFmtId="0" fontId="11" fillId="0" borderId="0"/>
    <xf numFmtId="0" fontId="15" fillId="0" borderId="0"/>
    <xf numFmtId="0" fontId="15" fillId="0" borderId="0"/>
    <xf numFmtId="0" fontId="19" fillId="0" borderId="0"/>
    <xf numFmtId="0" fontId="19" fillId="0" borderId="0"/>
    <xf numFmtId="0" fontId="19" fillId="0" borderId="0"/>
    <xf numFmtId="0" fontId="19" fillId="0" borderId="0"/>
    <xf numFmtId="0" fontId="15" fillId="56" borderId="20" applyNumberFormat="0" applyFont="0" applyAlignment="0" applyProtection="0"/>
    <xf numFmtId="0" fontId="15" fillId="56" borderId="20" applyNumberFormat="0" applyFont="0" applyAlignment="0" applyProtection="0"/>
    <xf numFmtId="0" fontId="25" fillId="53" borderId="13" applyNumberFormat="0" applyAlignment="0" applyProtection="0"/>
    <xf numFmtId="9" fontId="15" fillId="0" borderId="0" applyFont="0" applyFill="0" applyBorder="0" applyAlignment="0" applyProtection="0"/>
    <xf numFmtId="9" fontId="11" fillId="0" borderId="0" applyFont="0" applyFill="0" applyBorder="0" applyAlignment="0" applyProtection="0"/>
    <xf numFmtId="0" fontId="36" fillId="0" borderId="21" applyNumberFormat="0" applyFill="0" applyAlignment="0" applyProtection="0"/>
    <xf numFmtId="0" fontId="30"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15" fillId="56" borderId="20" applyNumberFormat="0" applyFont="0" applyAlignment="0" applyProtection="0"/>
    <xf numFmtId="0" fontId="15" fillId="56" borderId="20" applyNumberFormat="0" applyFont="0" applyAlignment="0" applyProtection="0"/>
    <xf numFmtId="0" fontId="24" fillId="36" borderId="0" applyNumberFormat="0" applyBorder="0" applyAlignment="0" applyProtection="0"/>
    <xf numFmtId="0" fontId="15" fillId="0" borderId="0"/>
    <xf numFmtId="9" fontId="15"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9"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9" fillId="0" borderId="0" applyFont="0" applyFill="0" applyBorder="0" applyAlignment="0" applyProtection="0"/>
    <xf numFmtId="169" fontId="11" fillId="0" borderId="0" applyFont="0" applyFill="0" applyBorder="0" applyAlignment="0" applyProtection="0"/>
    <xf numFmtId="169" fontId="19" fillId="0" borderId="0" applyFont="0" applyFill="0" applyBorder="0" applyAlignment="0" applyProtection="0"/>
    <xf numFmtId="169" fontId="15"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1" fillId="0" borderId="0" applyFont="0" applyFill="0" applyBorder="0" applyAlignment="0" applyProtection="0"/>
    <xf numFmtId="169" fontId="15" fillId="0" borderId="0" applyFill="0" applyBorder="0" applyAlignment="0" applyProtection="0"/>
    <xf numFmtId="169" fontId="1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34" fillId="0" borderId="19" applyNumberFormat="0" applyFill="0" applyAlignment="0" applyProtection="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1" fillId="0" borderId="0"/>
    <xf numFmtId="0" fontId="11" fillId="0" borderId="0"/>
    <xf numFmtId="0" fontId="21" fillId="0" borderId="0"/>
    <xf numFmtId="0" fontId="11" fillId="0" borderId="0"/>
    <xf numFmtId="0" fontId="11" fillId="0" borderId="0"/>
    <xf numFmtId="0" fontId="39" fillId="0" borderId="0"/>
    <xf numFmtId="0" fontId="19" fillId="0" borderId="0"/>
    <xf numFmtId="0" fontId="11" fillId="0" borderId="0"/>
    <xf numFmtId="0" fontId="11" fillId="0" borderId="0"/>
    <xf numFmtId="0" fontId="12" fillId="0" borderId="0"/>
    <xf numFmtId="0" fontId="21" fillId="0" borderId="0"/>
    <xf numFmtId="0" fontId="39" fillId="0" borderId="0"/>
    <xf numFmtId="0" fontId="11" fillId="0" borderId="0"/>
    <xf numFmtId="0" fontId="11" fillId="0" borderId="0"/>
    <xf numFmtId="0" fontId="11" fillId="0" borderId="0"/>
    <xf numFmtId="0" fontId="15" fillId="0" borderId="0"/>
    <xf numFmtId="0" fontId="11" fillId="0" borderId="0"/>
    <xf numFmtId="0" fontId="40" fillId="0" borderId="0"/>
    <xf numFmtId="0" fontId="15" fillId="0" borderId="0"/>
    <xf numFmtId="0" fontId="11" fillId="0" borderId="0"/>
    <xf numFmtId="0" fontId="11" fillId="0" borderId="0"/>
    <xf numFmtId="0" fontId="11" fillId="0" borderId="0"/>
    <xf numFmtId="0" fontId="19" fillId="0" borderId="0"/>
    <xf numFmtId="0" fontId="11" fillId="0" borderId="0"/>
    <xf numFmtId="0" fontId="15" fillId="0" borderId="0"/>
    <xf numFmtId="0" fontId="19"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9" fontId="15" fillId="0" borderId="0" applyFont="0" applyFill="0" applyBorder="0" applyAlignment="0" applyProtection="0"/>
    <xf numFmtId="9" fontId="15" fillId="0" borderId="0" applyFont="0" applyFill="0" applyBorder="0" applyAlignment="0" applyProtection="0"/>
    <xf numFmtId="9" fontId="2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5" fillId="0" borderId="0"/>
    <xf numFmtId="0" fontId="11" fillId="0" borderId="0"/>
    <xf numFmtId="0" fontId="19" fillId="0" borderId="0"/>
    <xf numFmtId="0" fontId="41" fillId="0" borderId="0"/>
    <xf numFmtId="0" fontId="39" fillId="0" borderId="0"/>
    <xf numFmtId="0" fontId="12" fillId="0" borderId="0"/>
    <xf numFmtId="0" fontId="12" fillId="0" borderId="0"/>
    <xf numFmtId="0" fontId="15" fillId="0" borderId="0"/>
    <xf numFmtId="171" fontId="15" fillId="0" borderId="0" applyFont="0" applyFill="0" applyBorder="0" applyAlignment="0" applyProtection="0"/>
    <xf numFmtId="0" fontId="11" fillId="0" borderId="0"/>
    <xf numFmtId="171" fontId="15" fillId="0" borderId="0" applyFont="0" applyFill="0" applyBorder="0" applyAlignment="0" applyProtection="0"/>
    <xf numFmtId="0" fontId="15" fillId="0" borderId="0"/>
    <xf numFmtId="0" fontId="11" fillId="0" borderId="0"/>
    <xf numFmtId="9" fontId="15" fillId="0" borderId="0" applyFont="0" applyFill="0" applyBorder="0" applyAlignment="0" applyProtection="0"/>
    <xf numFmtId="9" fontId="11" fillId="0" borderId="0" applyFont="0" applyFill="0" applyBorder="0" applyAlignment="0" applyProtection="0"/>
    <xf numFmtId="0" fontId="42" fillId="0" borderId="0" applyNumberFormat="0" applyFill="0" applyBorder="0" applyProtection="0">
      <alignment vertical="top" wrapText="1"/>
    </xf>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11"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4" fillId="7" borderId="7" applyNumberFormat="0" applyAlignment="0" applyProtection="0"/>
    <xf numFmtId="0" fontId="45" fillId="8" borderId="8" applyNumberFormat="0" applyAlignment="0" applyProtection="0"/>
    <xf numFmtId="0" fontId="46" fillId="4" borderId="0" applyNumberFormat="0" applyBorder="0" applyAlignment="0" applyProtection="0"/>
    <xf numFmtId="0" fontId="47" fillId="0" borderId="9" applyNumberFormat="0" applyFill="0" applyAlignment="0" applyProtection="0"/>
    <xf numFmtId="0" fontId="48" fillId="9" borderId="10" applyNumberFormat="0" applyAlignment="0" applyProtection="0"/>
    <xf numFmtId="0" fontId="49" fillId="0" borderId="4" applyNumberFormat="0" applyFill="0" applyAlignment="0" applyProtection="0"/>
    <xf numFmtId="0" fontId="50" fillId="0" borderId="5" applyNumberFormat="0" applyFill="0" applyAlignment="0" applyProtection="0"/>
    <xf numFmtId="0" fontId="51" fillId="0" borderId="6" applyNumberFormat="0" applyFill="0" applyAlignment="0" applyProtection="0"/>
    <xf numFmtId="0" fontId="51" fillId="0" borderId="0" applyNumberFormat="0" applyFill="0" applyBorder="0" applyAlignment="0" applyProtection="0"/>
    <xf numFmtId="0" fontId="52" fillId="6" borderId="0" applyNumberFormat="0" applyBorder="0" applyAlignment="0" applyProtection="0"/>
    <xf numFmtId="0" fontId="53" fillId="8" borderId="7" applyNumberFormat="0" applyAlignment="0" applyProtection="0"/>
    <xf numFmtId="0" fontId="54" fillId="0" borderId="12" applyNumberFormat="0" applyFill="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19" fillId="10" borderId="11" applyNumberFormat="0" applyFont="0" applyAlignment="0" applyProtection="0"/>
    <xf numFmtId="0" fontId="57" fillId="5" borderId="0" applyNumberFormat="0" applyBorder="0" applyAlignment="0" applyProtection="0"/>
    <xf numFmtId="0" fontId="10" fillId="0" borderId="0"/>
    <xf numFmtId="169" fontId="10" fillId="0" borderId="0" applyFont="0" applyFill="0" applyBorder="0" applyAlignment="0" applyProtection="0"/>
    <xf numFmtId="9" fontId="10" fillId="0" borderId="0" applyFont="0" applyFill="0" applyBorder="0" applyAlignment="0" applyProtection="0"/>
    <xf numFmtId="0" fontId="10" fillId="0" borderId="0"/>
    <xf numFmtId="169" fontId="10" fillId="0" borderId="0" applyFont="0" applyFill="0" applyBorder="0" applyAlignment="0" applyProtection="0"/>
    <xf numFmtId="0" fontId="10" fillId="0" borderId="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169" fontId="19" fillId="0" borderId="0" applyFont="0" applyFill="0" applyBorder="0" applyAlignment="0" applyProtection="0"/>
    <xf numFmtId="9" fontId="19" fillId="0" borderId="0" applyFon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9" fillId="0" borderId="0"/>
    <xf numFmtId="0" fontId="9" fillId="0" borderId="0"/>
    <xf numFmtId="169" fontId="19" fillId="0" borderId="0" applyFont="0" applyFill="0" applyBorder="0" applyAlignment="0" applyProtection="0"/>
    <xf numFmtId="0" fontId="8" fillId="0" borderId="0"/>
    <xf numFmtId="0" fontId="7" fillId="0" borderId="0"/>
    <xf numFmtId="0" fontId="6" fillId="0" borderId="0"/>
    <xf numFmtId="0" fontId="5" fillId="0" borderId="0"/>
    <xf numFmtId="0" fontId="4" fillId="0" borderId="0"/>
    <xf numFmtId="0" fontId="3" fillId="0" borderId="0"/>
    <xf numFmtId="0" fontId="3" fillId="0" borderId="0"/>
    <xf numFmtId="169" fontId="3" fillId="0" borderId="0" applyFont="0" applyFill="0" applyBorder="0" applyAlignment="0" applyProtection="0"/>
    <xf numFmtId="0" fontId="3" fillId="0" borderId="0"/>
    <xf numFmtId="168" fontId="15" fillId="0" borderId="0" applyFont="0" applyFill="0" applyBorder="0" applyAlignment="0" applyProtection="0"/>
    <xf numFmtId="169" fontId="3" fillId="0" borderId="0" applyFont="0" applyFill="0" applyBorder="0" applyAlignment="0" applyProtection="0"/>
    <xf numFmtId="0" fontId="3" fillId="0" borderId="0"/>
    <xf numFmtId="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169" fontId="3" fillId="0" borderId="0" applyFont="0" applyFill="0" applyBorder="0" applyAlignment="0" applyProtection="0"/>
    <xf numFmtId="9" fontId="3" fillId="0" borderId="0" applyFont="0" applyFill="0" applyBorder="0" applyAlignment="0" applyProtection="0"/>
    <xf numFmtId="0" fontId="3" fillId="0" borderId="0"/>
    <xf numFmtId="16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80" fillId="0" borderId="0" applyNumberFormat="0" applyFill="0" applyBorder="0" applyAlignment="0" applyProtection="0"/>
    <xf numFmtId="0" fontId="21" fillId="0" borderId="32" applyNumberFormat="0" applyFont="0" applyFill="0" applyAlignment="0" applyProtection="0"/>
    <xf numFmtId="0" fontId="21" fillId="0" borderId="33" applyNumberFormat="0" applyFont="0" applyFill="0" applyAlignment="0" applyProtection="0"/>
    <xf numFmtId="0" fontId="21" fillId="0" borderId="0"/>
    <xf numFmtId="0" fontId="82" fillId="64" borderId="0" applyNumberFormat="0" applyBorder="0" applyAlignment="0" applyProtection="0"/>
    <xf numFmtId="0" fontId="21" fillId="65" borderId="11" applyNumberFormat="0" applyFont="0" applyAlignment="0" applyProtection="0"/>
    <xf numFmtId="0" fontId="78" fillId="66" borderId="0" applyNumberFormat="0" applyBorder="0" applyAlignment="0" applyProtection="0"/>
    <xf numFmtId="0" fontId="78" fillId="67" borderId="0" applyNumberFormat="0" applyBorder="0" applyAlignment="0" applyProtection="0"/>
    <xf numFmtId="0" fontId="78" fillId="68" borderId="0" applyNumberFormat="0" applyBorder="0" applyAlignment="0" applyProtection="0"/>
    <xf numFmtId="0" fontId="78" fillId="69" borderId="0" applyNumberFormat="0" applyBorder="0" applyAlignment="0" applyProtection="0"/>
    <xf numFmtId="0" fontId="78" fillId="70" borderId="0" applyNumberFormat="0" applyBorder="0" applyAlignment="0" applyProtection="0"/>
    <xf numFmtId="0" fontId="78" fillId="71" borderId="0" applyNumberFormat="0" applyBorder="0" applyAlignment="0" applyProtection="0"/>
    <xf numFmtId="0" fontId="83" fillId="0" borderId="34" applyNumberFormat="0" applyFill="0" applyProtection="0">
      <alignment horizontal="center" vertical="center"/>
    </xf>
    <xf numFmtId="3" fontId="84" fillId="0" borderId="35" applyFont="0" applyFill="0" applyAlignment="0" applyProtection="0"/>
    <xf numFmtId="3" fontId="84" fillId="0" borderId="35" applyFont="0" applyFill="0" applyAlignment="0" applyProtection="0"/>
    <xf numFmtId="3" fontId="84" fillId="0" borderId="35" applyFont="0" applyFill="0" applyAlignment="0" applyProtection="0"/>
    <xf numFmtId="3" fontId="84" fillId="0" borderId="35" applyFont="0" applyFill="0" applyAlignment="0" applyProtection="0"/>
    <xf numFmtId="3" fontId="84" fillId="0" borderId="35" applyFont="0" applyFill="0" applyAlignment="0" applyProtection="0"/>
    <xf numFmtId="3" fontId="84" fillId="0" borderId="35" applyFont="0" applyFill="0" applyAlignment="0" applyProtection="0"/>
    <xf numFmtId="3" fontId="84" fillId="0" borderId="35" applyFont="0" applyFill="0" applyAlignment="0" applyProtection="0"/>
    <xf numFmtId="3" fontId="84" fillId="0" borderId="35" applyFont="0" applyFill="0" applyAlignment="0" applyProtection="0"/>
    <xf numFmtId="0" fontId="83" fillId="0" borderId="34" applyNumberFormat="0" applyFill="0" applyAlignment="0" applyProtection="0"/>
    <xf numFmtId="0" fontId="83" fillId="0" borderId="34" applyNumberFormat="0" applyFill="0" applyAlignment="0" applyProtection="0"/>
    <xf numFmtId="0" fontId="83" fillId="0" borderId="34" applyNumberFormat="0" applyFill="0" applyAlignment="0" applyProtection="0"/>
    <xf numFmtId="0" fontId="83" fillId="0" borderId="34" applyNumberFormat="0" applyFill="0" applyAlignment="0" applyProtection="0"/>
    <xf numFmtId="0" fontId="83" fillId="0" borderId="34" applyNumberFormat="0" applyFill="0" applyAlignment="0" applyProtection="0"/>
    <xf numFmtId="0" fontId="83" fillId="0" borderId="34" applyNumberFormat="0" applyFill="0" applyAlignment="0" applyProtection="0"/>
    <xf numFmtId="0" fontId="83" fillId="0" borderId="34" applyNumberFormat="0" applyFill="0" applyAlignment="0" applyProtection="0"/>
    <xf numFmtId="0" fontId="83" fillId="0" borderId="34" applyNumberFormat="0" applyFill="0" applyAlignment="0" applyProtection="0"/>
    <xf numFmtId="0" fontId="84" fillId="0" borderId="0" applyNumberFormat="0" applyBorder="0" applyAlignment="0" applyProtection="0"/>
    <xf numFmtId="0" fontId="84" fillId="0" borderId="0" applyNumberFormat="0" applyBorder="0" applyAlignment="0" applyProtection="0"/>
    <xf numFmtId="0" fontId="84" fillId="0" borderId="0" applyNumberFormat="0" applyBorder="0" applyAlignment="0" applyProtection="0"/>
    <xf numFmtId="0" fontId="84" fillId="0" borderId="0" applyNumberFormat="0" applyBorder="0" applyAlignment="0" applyProtection="0"/>
    <xf numFmtId="0" fontId="84" fillId="0" borderId="0" applyNumberFormat="0" applyBorder="0" applyAlignment="0" applyProtection="0"/>
    <xf numFmtId="0" fontId="84" fillId="0" borderId="35" applyNumberFormat="0" applyBorder="0" applyAlignment="0" applyProtection="0"/>
    <xf numFmtId="0" fontId="84" fillId="0" borderId="35" applyNumberFormat="0" applyBorder="0" applyAlignment="0" applyProtection="0"/>
    <xf numFmtId="0" fontId="84" fillId="0" borderId="35" applyNumberFormat="0" applyBorder="0" applyAlignment="0" applyProtection="0"/>
    <xf numFmtId="0" fontId="84" fillId="0" borderId="35" applyNumberFormat="0" applyFill="0" applyAlignment="0" applyProtection="0"/>
    <xf numFmtId="0" fontId="84" fillId="0" borderId="35" applyNumberFormat="0" applyFill="0" applyAlignment="0" applyProtection="0"/>
    <xf numFmtId="0" fontId="84" fillId="0" borderId="35">
      <alignment horizontal="right" vertical="center"/>
    </xf>
    <xf numFmtId="3" fontId="84" fillId="72" borderId="35">
      <alignment horizontal="center" vertical="center"/>
    </xf>
    <xf numFmtId="0" fontId="84" fillId="72" borderId="35">
      <alignment horizontal="right" vertical="center"/>
    </xf>
    <xf numFmtId="0" fontId="83" fillId="0" borderId="36">
      <alignment horizontal="left" vertical="center"/>
    </xf>
    <xf numFmtId="0" fontId="83" fillId="0" borderId="37">
      <alignment horizontal="center" vertical="center"/>
    </xf>
    <xf numFmtId="0" fontId="85" fillId="0" borderId="38">
      <alignment horizontal="center" vertical="center"/>
    </xf>
    <xf numFmtId="0" fontId="84" fillId="73" borderId="35"/>
    <xf numFmtId="3" fontId="86" fillId="0" borderId="35"/>
    <xf numFmtId="3" fontId="87" fillId="0" borderId="35"/>
    <xf numFmtId="0" fontId="83" fillId="0" borderId="37">
      <alignment horizontal="left" vertical="top"/>
    </xf>
    <xf numFmtId="0" fontId="88" fillId="0" borderId="35"/>
    <xf numFmtId="0" fontId="83" fillId="0" borderId="37">
      <alignment horizontal="left" vertical="center"/>
    </xf>
    <xf numFmtId="0" fontId="84" fillId="72" borderId="39"/>
    <xf numFmtId="3" fontId="84" fillId="0" borderId="35">
      <alignment horizontal="right" vertical="center"/>
    </xf>
    <xf numFmtId="0" fontId="83" fillId="0" borderId="37">
      <alignment horizontal="right" vertical="center"/>
    </xf>
    <xf numFmtId="0" fontId="84" fillId="0" borderId="38">
      <alignment horizontal="center" vertical="center"/>
    </xf>
    <xf numFmtId="3" fontId="84" fillId="0" borderId="35"/>
    <xf numFmtId="3" fontId="84" fillId="0" borderId="35"/>
    <xf numFmtId="0" fontId="84" fillId="0" borderId="38">
      <alignment horizontal="center" vertical="center" wrapText="1"/>
    </xf>
    <xf numFmtId="0" fontId="89" fillId="0" borderId="38">
      <alignment horizontal="left" vertical="center" indent="1"/>
    </xf>
    <xf numFmtId="0" fontId="90" fillId="0" borderId="35"/>
    <xf numFmtId="0" fontId="83" fillId="0" borderId="36">
      <alignment horizontal="left" vertical="center"/>
    </xf>
    <xf numFmtId="3" fontId="84" fillId="0" borderId="35">
      <alignment horizontal="center" vertical="center"/>
    </xf>
    <xf numFmtId="0" fontId="83" fillId="0" borderId="37">
      <alignment horizontal="center" vertical="center"/>
    </xf>
    <xf numFmtId="0" fontId="83" fillId="0" borderId="37">
      <alignment horizontal="center" vertical="center"/>
    </xf>
    <xf numFmtId="0" fontId="83" fillId="0" borderId="36">
      <alignment horizontal="left" vertical="center"/>
    </xf>
    <xf numFmtId="0" fontId="83" fillId="0" borderId="36">
      <alignment horizontal="left" vertical="center"/>
    </xf>
    <xf numFmtId="0" fontId="91" fillId="0" borderId="35"/>
    <xf numFmtId="9" fontId="21" fillId="0" borderId="0" applyFont="0" applyFill="0" applyBorder="0" applyAlignment="0" applyProtection="0"/>
    <xf numFmtId="166" fontId="79" fillId="0" borderId="0" applyFont="0" applyFill="0" applyBorder="0" applyAlignment="0" applyProtection="0"/>
    <xf numFmtId="164" fontId="79" fillId="0" borderId="0" applyFont="0" applyFill="0" applyBorder="0" applyAlignment="0" applyProtection="0"/>
    <xf numFmtId="167" fontId="79" fillId="0" borderId="0" applyFont="0" applyFill="0" applyBorder="0" applyAlignment="0" applyProtection="0"/>
    <xf numFmtId="165" fontId="79" fillId="0" borderId="0" applyFont="0" applyFill="0" applyBorder="0" applyAlignment="0" applyProtection="0"/>
    <xf numFmtId="0" fontId="81" fillId="0" borderId="0" applyNumberFormat="0" applyFill="0" applyBorder="0" applyAlignment="0" applyProtection="0"/>
    <xf numFmtId="0" fontId="83" fillId="0" borderId="40" applyNumberFormat="0" applyFill="0" applyProtection="0">
      <alignment horizontal="center" vertical="center"/>
    </xf>
    <xf numFmtId="3" fontId="84" fillId="0" borderId="41" applyFont="0" applyFill="0" applyAlignment="0" applyProtection="0"/>
    <xf numFmtId="3" fontId="84" fillId="0" borderId="41" applyFont="0" applyFill="0" applyAlignment="0" applyProtection="0"/>
    <xf numFmtId="3" fontId="84" fillId="0" borderId="41" applyFont="0" applyFill="0" applyAlignment="0" applyProtection="0"/>
    <xf numFmtId="3" fontId="84" fillId="0" borderId="41" applyFont="0" applyFill="0" applyAlignment="0" applyProtection="0"/>
    <xf numFmtId="3" fontId="84" fillId="0" borderId="41" applyFont="0" applyFill="0" applyAlignment="0" applyProtection="0"/>
    <xf numFmtId="3" fontId="84" fillId="0" borderId="41" applyFont="0" applyFill="0" applyAlignment="0" applyProtection="0"/>
    <xf numFmtId="3" fontId="84" fillId="0" borderId="41" applyFont="0" applyFill="0" applyAlignment="0" applyProtection="0"/>
    <xf numFmtId="3" fontId="84" fillId="0" borderId="41" applyFont="0" applyFill="0" applyAlignment="0" applyProtection="0"/>
    <xf numFmtId="0" fontId="83" fillId="0" borderId="40" applyNumberFormat="0" applyFill="0" applyAlignment="0" applyProtection="0"/>
    <xf numFmtId="0" fontId="83" fillId="0" borderId="40" applyNumberFormat="0" applyFill="0" applyAlignment="0" applyProtection="0"/>
    <xf numFmtId="0" fontId="83" fillId="0" borderId="40" applyNumberFormat="0" applyFill="0" applyAlignment="0" applyProtection="0"/>
    <xf numFmtId="0" fontId="83" fillId="0" borderId="40" applyNumberFormat="0" applyFill="0" applyAlignment="0" applyProtection="0"/>
    <xf numFmtId="0" fontId="83" fillId="0" borderId="40" applyNumberFormat="0" applyFill="0" applyAlignment="0" applyProtection="0"/>
    <xf numFmtId="0" fontId="83" fillId="0" borderId="40" applyNumberFormat="0" applyFill="0" applyAlignment="0" applyProtection="0"/>
    <xf numFmtId="0" fontId="83" fillId="0" borderId="40" applyNumberFormat="0" applyFill="0" applyAlignment="0" applyProtection="0"/>
    <xf numFmtId="0" fontId="83" fillId="0" borderId="40" applyNumberFormat="0" applyFill="0" applyAlignment="0" applyProtection="0"/>
    <xf numFmtId="0" fontId="84" fillId="0" borderId="0" applyNumberFormat="0" applyBorder="0" applyAlignment="0" applyProtection="0"/>
    <xf numFmtId="0" fontId="84" fillId="0" borderId="0" applyNumberFormat="0" applyBorder="0" applyAlignment="0" applyProtection="0"/>
    <xf numFmtId="0" fontId="84" fillId="0" borderId="0" applyNumberFormat="0" applyBorder="0" applyAlignment="0" applyProtection="0"/>
    <xf numFmtId="0" fontId="84" fillId="0" borderId="0" applyNumberFormat="0" applyBorder="0" applyAlignment="0" applyProtection="0"/>
    <xf numFmtId="0" fontId="84" fillId="0" borderId="0" applyNumberFormat="0" applyBorder="0" applyAlignment="0" applyProtection="0"/>
    <xf numFmtId="0" fontId="84" fillId="0" borderId="41" applyNumberFormat="0" applyBorder="0" applyAlignment="0" applyProtection="0"/>
    <xf numFmtId="0" fontId="84" fillId="0" borderId="41" applyNumberFormat="0" applyBorder="0" applyAlignment="0" applyProtection="0"/>
    <xf numFmtId="0" fontId="84" fillId="0" borderId="41" applyNumberFormat="0" applyBorder="0" applyAlignment="0" applyProtection="0"/>
    <xf numFmtId="0" fontId="84" fillId="0" borderId="41" applyNumberFormat="0" applyFill="0" applyAlignment="0" applyProtection="0"/>
    <xf numFmtId="0" fontId="84" fillId="0" borderId="41" applyNumberFormat="0" applyFill="0" applyAlignment="0" applyProtection="0"/>
    <xf numFmtId="0" fontId="84" fillId="0" borderId="41">
      <alignment horizontal="right" vertical="center"/>
    </xf>
    <xf numFmtId="3" fontId="84" fillId="72" borderId="41">
      <alignment horizontal="center" vertical="center"/>
    </xf>
    <xf numFmtId="0" fontId="84" fillId="72" borderId="41">
      <alignment horizontal="right" vertical="center"/>
    </xf>
    <xf numFmtId="0" fontId="83" fillId="0" borderId="42">
      <alignment horizontal="left" vertical="center"/>
    </xf>
    <xf numFmtId="0" fontId="83" fillId="0" borderId="43">
      <alignment horizontal="center" vertical="center"/>
    </xf>
    <xf numFmtId="0" fontId="85" fillId="0" borderId="44">
      <alignment horizontal="center" vertical="center"/>
    </xf>
    <xf numFmtId="0" fontId="84" fillId="73" borderId="41"/>
    <xf numFmtId="3" fontId="86" fillId="0" borderId="41"/>
    <xf numFmtId="3" fontId="87" fillId="0" borderId="41"/>
    <xf numFmtId="0" fontId="83" fillId="0" borderId="43">
      <alignment horizontal="left" vertical="top"/>
    </xf>
    <xf numFmtId="0" fontId="88" fillId="0" borderId="41"/>
    <xf numFmtId="0" fontId="83" fillId="0" borderId="43">
      <alignment horizontal="left" vertical="center"/>
    </xf>
    <xf numFmtId="0" fontId="84" fillId="72" borderId="45"/>
    <xf numFmtId="3" fontId="84" fillId="0" borderId="41">
      <alignment horizontal="right" vertical="center"/>
    </xf>
    <xf numFmtId="0" fontId="83" fillId="0" borderId="43">
      <alignment horizontal="right" vertical="center"/>
    </xf>
    <xf numFmtId="0" fontId="84" fillId="0" borderId="44">
      <alignment horizontal="center" vertical="center"/>
    </xf>
    <xf numFmtId="3" fontId="84" fillId="0" borderId="41"/>
    <xf numFmtId="3" fontId="84" fillId="0" borderId="41"/>
    <xf numFmtId="0" fontId="84" fillId="0" borderId="44">
      <alignment horizontal="center" vertical="center" wrapText="1"/>
    </xf>
    <xf numFmtId="0" fontId="89" fillId="0" borderId="44">
      <alignment horizontal="left" vertical="center" indent="1"/>
    </xf>
    <xf numFmtId="0" fontId="92" fillId="0" borderId="41"/>
    <xf numFmtId="0" fontId="83" fillId="0" borderId="42">
      <alignment horizontal="left" vertical="center"/>
    </xf>
    <xf numFmtId="3" fontId="84" fillId="0" borderId="41">
      <alignment horizontal="center" vertical="center"/>
    </xf>
    <xf numFmtId="0" fontId="83" fillId="0" borderId="43">
      <alignment horizontal="center" vertical="center"/>
    </xf>
    <xf numFmtId="0" fontId="83" fillId="0" borderId="43">
      <alignment horizontal="center" vertical="center"/>
    </xf>
    <xf numFmtId="0" fontId="83" fillId="0" borderId="42">
      <alignment horizontal="left" vertical="center"/>
    </xf>
    <xf numFmtId="0" fontId="83" fillId="0" borderId="42">
      <alignment horizontal="left" vertical="center"/>
    </xf>
    <xf numFmtId="0" fontId="91" fillId="0" borderId="41"/>
    <xf numFmtId="165" fontId="21" fillId="0" borderId="0" applyFont="0" applyFill="0" applyBorder="0" applyAlignment="0" applyProtection="0"/>
    <xf numFmtId="0" fontId="21" fillId="74" borderId="0" applyNumberFormat="0" applyBorder="0" applyAlignment="0" applyProtection="0"/>
    <xf numFmtId="0" fontId="21" fillId="75"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93" fillId="0" borderId="0"/>
    <xf numFmtId="167" fontId="21" fillId="0" borderId="0" applyFont="0" applyFill="0" applyBorder="0" applyAlignment="0" applyProtection="0"/>
    <xf numFmtId="167" fontId="21" fillId="0" borderId="0" applyFont="0" applyFill="0" applyBorder="0" applyAlignment="0" applyProtection="0"/>
    <xf numFmtId="0" fontId="21" fillId="0" borderId="0"/>
    <xf numFmtId="167" fontId="21" fillId="0" borderId="0" applyFont="0" applyFill="0" applyBorder="0" applyAlignment="0" applyProtection="0"/>
    <xf numFmtId="0" fontId="15" fillId="0" borderId="0"/>
    <xf numFmtId="167" fontId="15" fillId="0" borderId="0" applyFont="0" applyFill="0" applyBorder="0" applyAlignment="0" applyProtection="0"/>
    <xf numFmtId="0" fontId="21" fillId="0" borderId="0"/>
    <xf numFmtId="166" fontId="15" fillId="0" borderId="0" applyFont="0" applyFill="0" applyBorder="0" applyAlignment="0" applyProtection="0"/>
    <xf numFmtId="0" fontId="22" fillId="76" borderId="0" applyNumberFormat="0" applyBorder="0" applyAlignment="0" applyProtection="0"/>
    <xf numFmtId="0" fontId="22" fillId="77" borderId="0" applyNumberFormat="0" applyBorder="0" applyAlignment="0" applyProtection="0"/>
    <xf numFmtId="0" fontId="22" fillId="78" borderId="0" applyNumberFormat="0" applyBorder="0" applyAlignment="0" applyProtection="0"/>
    <xf numFmtId="0" fontId="22" fillId="79" borderId="0" applyNumberFormat="0" applyBorder="0" applyAlignment="0" applyProtection="0"/>
    <xf numFmtId="0" fontId="22" fillId="80" borderId="0" applyNumberFormat="0" applyBorder="0" applyAlignment="0" applyProtection="0"/>
    <xf numFmtId="0" fontId="22" fillId="81" borderId="0" applyNumberFormat="0" applyBorder="0" applyAlignment="0" applyProtection="0"/>
    <xf numFmtId="0" fontId="22" fillId="76" borderId="0" applyNumberFormat="0" applyBorder="0" applyAlignment="0" applyProtection="0"/>
    <xf numFmtId="0" fontId="22" fillId="77" borderId="0" applyNumberFormat="0" applyBorder="0" applyAlignment="0" applyProtection="0"/>
    <xf numFmtId="0" fontId="22" fillId="78" borderId="0" applyNumberFormat="0" applyBorder="0" applyAlignment="0" applyProtection="0"/>
    <xf numFmtId="0" fontId="22" fillId="79" borderId="0" applyNumberFormat="0" applyBorder="0" applyAlignment="0" applyProtection="0"/>
    <xf numFmtId="0" fontId="22" fillId="80" borderId="0" applyNumberFormat="0" applyBorder="0" applyAlignment="0" applyProtection="0"/>
    <xf numFmtId="0" fontId="22" fillId="81" borderId="0" applyNumberFormat="0" applyBorder="0" applyAlignment="0" applyProtection="0"/>
    <xf numFmtId="0" fontId="22" fillId="82" borderId="0" applyNumberFormat="0" applyBorder="0" applyAlignment="0" applyProtection="0"/>
    <xf numFmtId="0" fontId="22" fillId="83" borderId="0" applyNumberFormat="0" applyBorder="0" applyAlignment="0" applyProtection="0"/>
    <xf numFmtId="0" fontId="22" fillId="84" borderId="0" applyNumberFormat="0" applyBorder="0" applyAlignment="0" applyProtection="0"/>
    <xf numFmtId="0" fontId="22" fillId="79" borderId="0" applyNumberFormat="0" applyBorder="0" applyAlignment="0" applyProtection="0"/>
    <xf numFmtId="0" fontId="22" fillId="82" borderId="0" applyNumberFormat="0" applyBorder="0" applyAlignment="0" applyProtection="0"/>
    <xf numFmtId="0" fontId="22" fillId="85" borderId="0" applyNumberFormat="0" applyBorder="0" applyAlignment="0" applyProtection="0"/>
    <xf numFmtId="0" fontId="22" fillId="82" borderId="0" applyNumberFormat="0" applyBorder="0" applyAlignment="0" applyProtection="0"/>
    <xf numFmtId="0" fontId="22" fillId="83" borderId="0" applyNumberFormat="0" applyBorder="0" applyAlignment="0" applyProtection="0"/>
    <xf numFmtId="0" fontId="22" fillId="84" borderId="0" applyNumberFormat="0" applyBorder="0" applyAlignment="0" applyProtection="0"/>
    <xf numFmtId="0" fontId="22" fillId="79" borderId="0" applyNumberFormat="0" applyBorder="0" applyAlignment="0" applyProtection="0"/>
    <xf numFmtId="0" fontId="22" fillId="82" borderId="0" applyNumberFormat="0" applyBorder="0" applyAlignment="0" applyProtection="0"/>
    <xf numFmtId="0" fontId="22" fillId="85" borderId="0" applyNumberFormat="0" applyBorder="0" applyAlignment="0" applyProtection="0"/>
    <xf numFmtId="0" fontId="23" fillId="86" borderId="0" applyNumberFormat="0" applyBorder="0" applyAlignment="0" applyProtection="0"/>
    <xf numFmtId="0" fontId="23" fillId="83" borderId="0" applyNumberFormat="0" applyBorder="0" applyAlignment="0" applyProtection="0"/>
    <xf numFmtId="0" fontId="23" fillId="84" borderId="0" applyNumberFormat="0" applyBorder="0" applyAlignment="0" applyProtection="0"/>
    <xf numFmtId="0" fontId="23" fillId="87" borderId="0" applyNumberFormat="0" applyBorder="0" applyAlignment="0" applyProtection="0"/>
    <xf numFmtId="0" fontId="23" fillId="88" borderId="0" applyNumberFormat="0" applyBorder="0" applyAlignment="0" applyProtection="0"/>
    <xf numFmtId="0" fontId="23" fillId="89" borderId="0" applyNumberFormat="0" applyBorder="0" applyAlignment="0" applyProtection="0"/>
    <xf numFmtId="0" fontId="23" fillId="86" borderId="0" applyNumberFormat="0" applyBorder="0" applyAlignment="0" applyProtection="0"/>
    <xf numFmtId="0" fontId="23" fillId="83" borderId="0" applyNumberFormat="0" applyBorder="0" applyAlignment="0" applyProtection="0"/>
    <xf numFmtId="0" fontId="23" fillId="84" borderId="0" applyNumberFormat="0" applyBorder="0" applyAlignment="0" applyProtection="0"/>
    <xf numFmtId="0" fontId="23" fillId="87" borderId="0" applyNumberFormat="0" applyBorder="0" applyAlignment="0" applyProtection="0"/>
    <xf numFmtId="0" fontId="23" fillId="88" borderId="0" applyNumberFormat="0" applyBorder="0" applyAlignment="0" applyProtection="0"/>
    <xf numFmtId="0" fontId="23" fillId="89" borderId="0" applyNumberFormat="0" applyBorder="0" applyAlignment="0" applyProtection="0"/>
    <xf numFmtId="0" fontId="23" fillId="90" borderId="0" applyNumberFormat="0" applyBorder="0" applyAlignment="0" applyProtection="0"/>
    <xf numFmtId="0" fontId="23" fillId="91" borderId="0" applyNumberFormat="0" applyBorder="0" applyAlignment="0" applyProtection="0"/>
    <xf numFmtId="0" fontId="23" fillId="92" borderId="0" applyNumberFormat="0" applyBorder="0" applyAlignment="0" applyProtection="0"/>
    <xf numFmtId="0" fontId="23" fillId="87" borderId="0" applyNumberFormat="0" applyBorder="0" applyAlignment="0" applyProtection="0"/>
    <xf numFmtId="0" fontId="23" fillId="88" borderId="0" applyNumberFormat="0" applyBorder="0" applyAlignment="0" applyProtection="0"/>
    <xf numFmtId="0" fontId="23" fillId="93" borderId="0" applyNumberFormat="0" applyBorder="0" applyAlignment="0" applyProtection="0"/>
    <xf numFmtId="0" fontId="23" fillId="90" borderId="0" applyNumberFormat="0" applyBorder="0" applyAlignment="0" applyProtection="0"/>
    <xf numFmtId="0" fontId="23" fillId="91" borderId="0" applyNumberFormat="0" applyBorder="0" applyAlignment="0" applyProtection="0"/>
    <xf numFmtId="0" fontId="23" fillId="92" borderId="0" applyNumberFormat="0" applyBorder="0" applyAlignment="0" applyProtection="0"/>
    <xf numFmtId="0" fontId="23" fillId="87" borderId="0" applyNumberFormat="0" applyBorder="0" applyAlignment="0" applyProtection="0"/>
    <xf numFmtId="0" fontId="23" fillId="88" borderId="0" applyNumberFormat="0" applyBorder="0" applyAlignment="0" applyProtection="0"/>
    <xf numFmtId="0" fontId="23" fillId="93" borderId="0" applyNumberFormat="0" applyBorder="0" applyAlignment="0" applyProtection="0"/>
    <xf numFmtId="0" fontId="24" fillId="77" borderId="0" applyNumberFormat="0" applyBorder="0" applyAlignment="0" applyProtection="0"/>
    <xf numFmtId="0" fontId="25" fillId="94" borderId="13" applyNumberFormat="0" applyAlignment="0" applyProtection="0"/>
    <xf numFmtId="0" fontId="26" fillId="95" borderId="14" applyNumberFormat="0" applyAlignment="0" applyProtection="0"/>
    <xf numFmtId="0" fontId="27" fillId="81" borderId="13" applyNumberFormat="0" applyAlignment="0" applyProtection="0"/>
    <xf numFmtId="0" fontId="28" fillId="94" borderId="15" applyNumberFormat="0" applyAlignment="0" applyProtection="0"/>
    <xf numFmtId="0" fontId="29" fillId="78" borderId="0" applyNumberFormat="0" applyBorder="0" applyAlignment="0" applyProtection="0"/>
    <xf numFmtId="167" fontId="21" fillId="0" borderId="0" applyFont="0" applyFill="0" applyBorder="0" applyAlignment="0" applyProtection="0"/>
    <xf numFmtId="167" fontId="19" fillId="0" borderId="0" applyFont="0" applyFill="0" applyBorder="0" applyAlignment="0" applyProtection="0"/>
    <xf numFmtId="167" fontId="2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5" fillId="0" borderId="0" applyFont="0" applyFill="0" applyBorder="0" applyAlignment="0" applyProtection="0"/>
    <xf numFmtId="167" fontId="19" fillId="0" borderId="0" applyFont="0" applyFill="0" applyBorder="0" applyAlignment="0" applyProtection="0"/>
    <xf numFmtId="0" fontId="26" fillId="95" borderId="14" applyNumberFormat="0" applyAlignment="0" applyProtection="0"/>
    <xf numFmtId="0" fontId="35" fillId="96" borderId="0" applyNumberFormat="0" applyBorder="0" applyAlignment="0" applyProtection="0"/>
    <xf numFmtId="0" fontId="35" fillId="96" borderId="0" applyNumberFormat="0" applyBorder="0" applyAlignment="0" applyProtection="0"/>
    <xf numFmtId="0" fontId="21" fillId="0" borderId="0"/>
    <xf numFmtId="0" fontId="15" fillId="97" borderId="20" applyNumberFormat="0" applyFont="0" applyAlignment="0" applyProtection="0"/>
    <xf numFmtId="0" fontId="15" fillId="97" borderId="20" applyNumberFormat="0" applyFont="0" applyAlignment="0" applyProtection="0"/>
    <xf numFmtId="0" fontId="25" fillId="94" borderId="13" applyNumberFormat="0" applyAlignment="0" applyProtection="0"/>
    <xf numFmtId="9" fontId="21" fillId="0" borderId="0" applyFont="0" applyFill="0" applyBorder="0" applyAlignment="0" applyProtection="0"/>
    <xf numFmtId="0" fontId="15" fillId="97" borderId="20" applyNumberFormat="0" applyFont="0" applyAlignment="0" applyProtection="0"/>
    <xf numFmtId="0" fontId="15" fillId="97" borderId="20" applyNumberFormat="0" applyFont="0" applyAlignment="0" applyProtection="0"/>
    <xf numFmtId="0" fontId="24" fillId="77" borderId="0" applyNumberFormat="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9"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9" fillId="0" borderId="0" applyFont="0" applyFill="0" applyBorder="0" applyAlignment="0" applyProtection="0"/>
    <xf numFmtId="167" fontId="21" fillId="0" borderId="0" applyFont="0" applyFill="0" applyBorder="0" applyAlignment="0" applyProtection="0"/>
    <xf numFmtId="167" fontId="19" fillId="0" borderId="0" applyFont="0" applyFill="0" applyBorder="0" applyAlignment="0" applyProtection="0"/>
    <xf numFmtId="167" fontId="15"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21" fillId="0" borderId="0" applyFont="0" applyFill="0" applyBorder="0" applyAlignment="0" applyProtection="0"/>
    <xf numFmtId="167" fontId="15" fillId="0" borderId="0" applyFill="0" applyBorder="0" applyAlignment="0" applyProtection="0"/>
    <xf numFmtId="167" fontId="19"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0" fontId="1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9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15"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94" fillId="0" borderId="0" applyFont="0" applyFill="0" applyBorder="0" applyAlignment="0" applyProtection="0"/>
    <xf numFmtId="167" fontId="94" fillId="0" borderId="0" applyFont="0" applyFill="0" applyBorder="0" applyAlignment="0" applyProtection="0"/>
    <xf numFmtId="0" fontId="15" fillId="0" borderId="0"/>
    <xf numFmtId="0" fontId="21" fillId="0" borderId="0"/>
    <xf numFmtId="0" fontId="94" fillId="0" borderId="0"/>
    <xf numFmtId="0" fontId="94" fillId="0" borderId="0"/>
    <xf numFmtId="0" fontId="21" fillId="0" borderId="0"/>
    <xf numFmtId="0" fontId="21"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43" fillId="66" borderId="0" applyNumberFormat="0" applyBorder="0" applyAlignment="0" applyProtection="0"/>
    <xf numFmtId="0" fontId="43" fillId="67" borderId="0" applyNumberFormat="0" applyBorder="0" applyAlignment="0" applyProtection="0"/>
    <xf numFmtId="0" fontId="43" fillId="68" borderId="0" applyNumberFormat="0" applyBorder="0" applyAlignment="0" applyProtection="0"/>
    <xf numFmtId="0" fontId="43" fillId="69" borderId="0" applyNumberFormat="0" applyBorder="0" applyAlignment="0" applyProtection="0"/>
    <xf numFmtId="0" fontId="43" fillId="70" borderId="0" applyNumberFormat="0" applyBorder="0" applyAlignment="0" applyProtection="0"/>
    <xf numFmtId="0" fontId="43" fillId="71" borderId="0" applyNumberFormat="0" applyBorder="0" applyAlignment="0" applyProtection="0"/>
    <xf numFmtId="0" fontId="43" fillId="107" borderId="0" applyNumberFormat="0" applyBorder="0" applyAlignment="0" applyProtection="0"/>
    <xf numFmtId="0" fontId="43" fillId="108" borderId="0" applyNumberFormat="0" applyBorder="0" applyAlignment="0" applyProtection="0"/>
    <xf numFmtId="0" fontId="43" fillId="109" borderId="0" applyNumberFormat="0" applyBorder="0" applyAlignment="0" applyProtection="0"/>
    <xf numFmtId="0" fontId="43" fillId="110" borderId="0" applyNumberFormat="0" applyBorder="0" applyAlignment="0" applyProtection="0"/>
    <xf numFmtId="0" fontId="43" fillId="111" borderId="0" applyNumberFormat="0" applyBorder="0" applyAlignment="0" applyProtection="0"/>
    <xf numFmtId="0" fontId="43" fillId="112" borderId="0" applyNumberFormat="0" applyBorder="0" applyAlignment="0" applyProtection="0"/>
    <xf numFmtId="0" fontId="44" fillId="113" borderId="7" applyNumberFormat="0" applyAlignment="0" applyProtection="0"/>
    <xf numFmtId="0" fontId="45" fillId="114" borderId="8" applyNumberFormat="0" applyAlignment="0" applyProtection="0"/>
    <xf numFmtId="0" fontId="46" fillId="115" borderId="0" applyNumberFormat="0" applyBorder="0" applyAlignment="0" applyProtection="0"/>
    <xf numFmtId="0" fontId="48" fillId="116" borderId="10" applyNumberFormat="0" applyAlignment="0" applyProtection="0"/>
    <xf numFmtId="0" fontId="50" fillId="0" borderId="46" applyNumberFormat="0" applyFill="0" applyAlignment="0" applyProtection="0"/>
    <xf numFmtId="0" fontId="52" fillId="64" borderId="0" applyNumberFormat="0" applyBorder="0" applyAlignment="0" applyProtection="0"/>
    <xf numFmtId="0" fontId="53" fillId="114" borderId="7" applyNumberFormat="0" applyAlignment="0" applyProtection="0"/>
    <xf numFmtId="0" fontId="19" fillId="65" borderId="11" applyNumberFormat="0" applyFont="0" applyAlignment="0" applyProtection="0"/>
    <xf numFmtId="0" fontId="57" fillId="117" borderId="0" applyNumberFormat="0" applyBorder="0" applyAlignment="0" applyProtection="0"/>
    <xf numFmtId="167" fontId="2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5" fillId="0" borderId="0"/>
    <xf numFmtId="171" fontId="15" fillId="0" borderId="0" applyFont="0" applyFill="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9" fontId="21" fillId="0" borderId="0" applyFont="0" applyFill="0" applyBorder="0" applyAlignment="0" applyProtection="0"/>
    <xf numFmtId="9" fontId="21" fillId="0" borderId="0" applyFont="0" applyFill="0" applyBorder="0" applyAlignment="0" applyProtection="0"/>
    <xf numFmtId="0" fontId="21" fillId="0" borderId="0"/>
    <xf numFmtId="0" fontId="21"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167" fontId="19" fillId="0" borderId="0" applyFont="0" applyFill="0" applyBorder="0" applyAlignment="0" applyProtection="0"/>
    <xf numFmtId="0" fontId="19" fillId="0" borderId="0"/>
    <xf numFmtId="0" fontId="66" fillId="0" borderId="0" applyNumberFormat="0" applyFill="0" applyBorder="0">
      <protection locked="0"/>
    </xf>
    <xf numFmtId="0" fontId="19" fillId="0" borderId="0"/>
    <xf numFmtId="0" fontId="19" fillId="0" borderId="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167" fontId="21" fillId="0" borderId="0" applyFont="0" applyFill="0" applyBorder="0" applyAlignment="0" applyProtection="0"/>
    <xf numFmtId="0" fontId="21" fillId="0" borderId="0"/>
    <xf numFmtId="0" fontId="39" fillId="0" borderId="0"/>
    <xf numFmtId="0" fontId="21"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26" fillId="95" borderId="14" applyNumberFormat="0" applyAlignment="0" applyProtection="0"/>
    <xf numFmtId="0" fontId="19" fillId="0" borderId="0"/>
    <xf numFmtId="0" fontId="15" fillId="0" borderId="0"/>
    <xf numFmtId="0" fontId="19" fillId="0" borderId="0"/>
    <xf numFmtId="0" fontId="19" fillId="0" borderId="0"/>
    <xf numFmtId="0" fontId="19" fillId="0" borderId="0"/>
    <xf numFmtId="0" fontId="19" fillId="0" borderId="0"/>
    <xf numFmtId="0" fontId="42" fillId="0" borderId="0" applyNumberFormat="0" applyFill="0" applyBorder="0" applyProtection="0">
      <alignment vertical="top" wrapText="1"/>
    </xf>
    <xf numFmtId="0" fontId="26" fillId="95" borderId="14" applyNumberForma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34" fillId="0" borderId="19" applyNumberFormat="0" applyFill="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34" fillId="0" borderId="19" applyNumberFormat="0" applyFill="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0" fontId="19" fillId="74" borderId="0" applyNumberFormat="0" applyBorder="0" applyAlignment="0" applyProtection="0"/>
    <xf numFmtId="0" fontId="19" fillId="0" borderId="0"/>
    <xf numFmtId="171" fontId="15" fillId="0" borderId="0" applyFont="0" applyFill="0" applyBorder="0" applyAlignment="0" applyProtection="0"/>
    <xf numFmtId="0" fontId="15" fillId="0" borderId="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9" fontId="15" fillId="0" borderId="0" applyFont="0" applyFill="0" applyBorder="0" applyAlignment="0" applyProtection="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1" fontId="15" fillId="0" borderId="0" applyFont="0" applyFill="0" applyBorder="0" applyAlignment="0" applyProtection="0"/>
    <xf numFmtId="0" fontId="19" fillId="74" borderId="0" applyNumberFormat="0" applyBorder="0" applyAlignment="0" applyProtection="0"/>
    <xf numFmtId="0" fontId="19" fillId="0" borderId="0"/>
    <xf numFmtId="0" fontId="15" fillId="0" borderId="0"/>
    <xf numFmtId="9" fontId="15"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5" fillId="0" borderId="0"/>
    <xf numFmtId="9" fontId="15" fillId="0" borderId="0" applyFont="0" applyFill="0" applyBorder="0" applyAlignment="0" applyProtection="0"/>
    <xf numFmtId="167" fontId="19" fillId="0" borderId="0" applyFont="0" applyFill="0" applyBorder="0" applyAlignment="0" applyProtection="0"/>
    <xf numFmtId="0" fontId="19" fillId="0" borderId="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167" fontId="19" fillId="0" borderId="0" applyFont="0" applyFill="0" applyBorder="0" applyAlignment="0" applyProtection="0"/>
    <xf numFmtId="0" fontId="15" fillId="0" borderId="0"/>
    <xf numFmtId="171" fontId="15" fillId="0" borderId="0" applyFont="0" applyFill="0" applyBorder="0" applyAlignment="0" applyProtection="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0" borderId="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0" borderId="0"/>
    <xf numFmtId="0" fontId="19" fillId="0" borderId="0"/>
    <xf numFmtId="0" fontId="19" fillId="0" borderId="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5" fillId="0" borderId="0"/>
    <xf numFmtId="9" fontId="15"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5" fillId="0" borderId="0"/>
    <xf numFmtId="171" fontId="15" fillId="0" borderId="0" applyFont="0" applyFill="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74" borderId="0" applyNumberFormat="0" applyBorder="0" applyAlignment="0" applyProtection="0"/>
    <xf numFmtId="167" fontId="19" fillId="0" borderId="0" applyFont="0" applyFill="0" applyBorder="0" applyAlignment="0" applyProtection="0"/>
    <xf numFmtId="0" fontId="19" fillId="0" borderId="0"/>
    <xf numFmtId="167" fontId="19" fillId="0" borderId="0" applyFont="0" applyFill="0" applyBorder="0" applyAlignment="0" applyProtection="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9" fontId="15" fillId="0" borderId="0" applyFont="0" applyFill="0" applyBorder="0" applyAlignment="0" applyProtection="0"/>
    <xf numFmtId="0" fontId="15"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71" fontId="15"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5" fillId="0" borderId="0"/>
    <xf numFmtId="9" fontId="15"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9" fontId="15" fillId="0" borderId="0" applyFont="0" applyFill="0" applyBorder="0" applyAlignment="0" applyProtection="0"/>
    <xf numFmtId="167" fontId="19" fillId="0" borderId="0" applyFont="0" applyFill="0" applyBorder="0" applyAlignment="0" applyProtection="0"/>
    <xf numFmtId="0" fontId="15" fillId="0" borderId="0"/>
    <xf numFmtId="167" fontId="19" fillId="0" borderId="0" applyFont="0" applyFill="0" applyBorder="0" applyAlignment="0" applyProtection="0"/>
    <xf numFmtId="0" fontId="19" fillId="0" borderId="0"/>
    <xf numFmtId="167" fontId="19" fillId="0" borderId="0" applyFont="0" applyFill="0" applyBorder="0" applyAlignment="0" applyProtection="0"/>
    <xf numFmtId="167" fontId="19" fillId="0" borderId="0" applyFont="0" applyFill="0" applyBorder="0" applyAlignment="0" applyProtection="0"/>
    <xf numFmtId="0" fontId="19" fillId="0" borderId="0"/>
    <xf numFmtId="167" fontId="19" fillId="0" borderId="0" applyFont="0" applyFill="0" applyBorder="0" applyAlignment="0" applyProtection="0"/>
    <xf numFmtId="167" fontId="19" fillId="0" borderId="0" applyFont="0" applyFill="0" applyBorder="0" applyAlignment="0" applyProtection="0"/>
    <xf numFmtId="0" fontId="19" fillId="74"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9" fontId="15"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5" fillId="0" borderId="0"/>
    <xf numFmtId="0" fontId="19" fillId="0" borderId="0"/>
    <xf numFmtId="0" fontId="19" fillId="0" borderId="0"/>
    <xf numFmtId="0" fontId="19" fillId="0" borderId="0"/>
    <xf numFmtId="0" fontId="19" fillId="0" borderId="0"/>
    <xf numFmtId="0" fontId="15" fillId="0" borderId="0"/>
    <xf numFmtId="167" fontId="19" fillId="0" borderId="0" applyFont="0" applyFill="0" applyBorder="0" applyAlignment="0" applyProtection="0"/>
    <xf numFmtId="0" fontId="19" fillId="74" borderId="0" applyNumberFormat="0" applyBorder="0" applyAlignment="0" applyProtection="0"/>
    <xf numFmtId="0" fontId="15" fillId="0" borderId="0"/>
    <xf numFmtId="0" fontId="19" fillId="0" borderId="0"/>
    <xf numFmtId="0" fontId="19" fillId="0" borderId="0"/>
    <xf numFmtId="0" fontId="19" fillId="0" borderId="0"/>
    <xf numFmtId="171" fontId="15" fillId="0" borderId="0" applyFont="0" applyFill="0" applyBorder="0" applyAlignment="0" applyProtection="0"/>
    <xf numFmtId="0" fontId="15" fillId="0" borderId="0"/>
    <xf numFmtId="171" fontId="15" fillId="0" borderId="0" applyFont="0" applyFill="0" applyBorder="0" applyAlignment="0" applyProtection="0"/>
    <xf numFmtId="0" fontId="19" fillId="0" borderId="0"/>
    <xf numFmtId="0" fontId="15" fillId="0" borderId="0"/>
    <xf numFmtId="167" fontId="19" fillId="0" borderId="0" applyFont="0" applyFill="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5"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0" fontId="15" fillId="0" borderId="0"/>
    <xf numFmtId="171" fontId="15"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0" fontId="15" fillId="0" borderId="0"/>
    <xf numFmtId="0" fontId="19" fillId="0" borderId="0"/>
    <xf numFmtId="0" fontId="19" fillId="0" borderId="0"/>
    <xf numFmtId="171" fontId="15"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0" borderId="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0" borderId="0"/>
    <xf numFmtId="0" fontId="19" fillId="0" borderId="0"/>
    <xf numFmtId="0" fontId="19" fillId="0" borderId="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0" borderId="0"/>
    <xf numFmtId="167" fontId="2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26" fillId="95" borderId="14" applyNumberFormat="0" applyAlignment="0" applyProtection="0"/>
    <xf numFmtId="0" fontId="19" fillId="0" borderId="0"/>
    <xf numFmtId="0" fontId="15" fillId="0" borderId="0"/>
    <xf numFmtId="0" fontId="19" fillId="0" borderId="0"/>
    <xf numFmtId="0" fontId="19" fillId="0" borderId="0"/>
    <xf numFmtId="0" fontId="19" fillId="0" borderId="0"/>
    <xf numFmtId="0" fontId="19" fillId="0" borderId="0"/>
    <xf numFmtId="0" fontId="26" fillId="95" borderId="14" applyNumberForma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21" fillId="0" borderId="0" applyFont="0" applyFill="0" applyBorder="0" applyAlignment="0" applyProtection="0"/>
    <xf numFmtId="167" fontId="94"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2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0" fontId="29" fillId="78" borderId="0" applyNumberFormat="0" applyBorder="0" applyAlignment="0" applyProtection="0"/>
    <xf numFmtId="0" fontId="27" fillId="81" borderId="13" applyNumberFormat="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94" fillId="0" borderId="0"/>
    <xf numFmtId="0" fontId="15" fillId="0" borderId="0"/>
    <xf numFmtId="0" fontId="21" fillId="0" borderId="0"/>
    <xf numFmtId="0" fontId="15" fillId="0" borderId="0"/>
    <xf numFmtId="0" fontId="15" fillId="0" borderId="0"/>
    <xf numFmtId="0" fontId="9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21"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21" fillId="0" borderId="0"/>
    <xf numFmtId="0" fontId="21"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2" fillId="0" borderId="0" applyNumberFormat="0" applyFill="0" applyBorder="0" applyProtection="0">
      <alignment vertical="top" wrapText="1"/>
    </xf>
    <xf numFmtId="0" fontId="19" fillId="0" borderId="0"/>
    <xf numFmtId="0" fontId="19" fillId="0" borderId="0"/>
    <xf numFmtId="0" fontId="19" fillId="0" borderId="0"/>
    <xf numFmtId="0" fontId="21" fillId="0" borderId="0"/>
    <xf numFmtId="0" fontId="19" fillId="0" borderId="0"/>
    <xf numFmtId="0" fontId="19" fillId="0" borderId="0"/>
    <xf numFmtId="0" fontId="15" fillId="0" borderId="0"/>
    <xf numFmtId="0" fontId="15" fillId="0" borderId="0"/>
    <xf numFmtId="0" fontId="19" fillId="0" borderId="0"/>
    <xf numFmtId="0" fontId="21" fillId="0" borderId="0"/>
    <xf numFmtId="0" fontId="21" fillId="0" borderId="0"/>
    <xf numFmtId="0" fontId="40" fillId="0" borderId="0"/>
    <xf numFmtId="0" fontId="21" fillId="0" borderId="0"/>
    <xf numFmtId="0" fontId="39" fillId="0" borderId="0"/>
    <xf numFmtId="0" fontId="19" fillId="0" borderId="0"/>
    <xf numFmtId="0" fontId="19" fillId="0" borderId="0"/>
    <xf numFmtId="0" fontId="40" fillId="0" borderId="0"/>
    <xf numFmtId="0" fontId="21"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5" fillId="0" borderId="0"/>
    <xf numFmtId="0" fontId="21"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15"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21"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94" borderId="15" applyNumberFormat="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9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36" fillId="0" borderId="21" applyNumberFormat="0" applyFill="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5" fillId="97" borderId="20"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166" fontId="40" fillId="0" borderId="0" applyFont="0" applyFill="0" applyBorder="0" applyAlignment="0" applyProtection="0"/>
    <xf numFmtId="0" fontId="37" fillId="0" borderId="0" applyNumberFormat="0" applyFill="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65" borderId="11" applyNumberFormat="0" applyFont="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65" borderId="11" applyNumberFormat="0" applyFont="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21" fillId="0" borderId="0" applyFont="0" applyFill="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5"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65" borderId="11" applyNumberFormat="0" applyFont="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65" borderId="11" applyNumberFormat="0" applyFont="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65" borderId="11" applyNumberFormat="0" applyFont="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65" borderId="11" applyNumberFormat="0" applyFont="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0" fontId="19" fillId="74" borderId="0" applyNumberFormat="0" applyBorder="0" applyAlignment="0" applyProtection="0"/>
    <xf numFmtId="0" fontId="19" fillId="0" borderId="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0" borderId="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0" borderId="0"/>
    <xf numFmtId="0" fontId="19" fillId="0" borderId="0"/>
    <xf numFmtId="0" fontId="19" fillId="0" borderId="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74" borderId="0" applyNumberFormat="0" applyBorder="0" applyAlignment="0" applyProtection="0"/>
    <xf numFmtId="167" fontId="19" fillId="0" borderId="0" applyFont="0" applyFill="0" applyBorder="0" applyAlignment="0" applyProtection="0"/>
    <xf numFmtId="0" fontId="19" fillId="0" borderId="0"/>
    <xf numFmtId="167" fontId="19" fillId="0" borderId="0" applyFont="0" applyFill="0" applyBorder="0" applyAlignment="0" applyProtection="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167" fontId="19" fillId="0" borderId="0" applyFont="0" applyFill="0" applyBorder="0" applyAlignment="0" applyProtection="0"/>
    <xf numFmtId="167" fontId="19" fillId="0" borderId="0" applyFont="0" applyFill="0" applyBorder="0" applyAlignment="0" applyProtection="0"/>
    <xf numFmtId="0" fontId="19" fillId="0" borderId="0"/>
    <xf numFmtId="167" fontId="19" fillId="0" borderId="0" applyFont="0" applyFill="0" applyBorder="0" applyAlignment="0" applyProtection="0"/>
    <xf numFmtId="167" fontId="19" fillId="0" borderId="0" applyFont="0" applyFill="0" applyBorder="0" applyAlignment="0" applyProtection="0"/>
    <xf numFmtId="0" fontId="19" fillId="74"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74" borderId="0" applyNumberFormat="0" applyBorder="0" applyAlignment="0" applyProtection="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0" borderId="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0" borderId="0"/>
    <xf numFmtId="0" fontId="19" fillId="0" borderId="0"/>
    <xf numFmtId="0" fontId="19" fillId="0" borderId="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65" borderId="11" applyNumberFormat="0" applyFont="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65" borderId="11" applyNumberFormat="0" applyFont="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65" borderId="11" applyNumberFormat="0" applyFont="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65" borderId="11" applyNumberFormat="0" applyFont="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65" borderId="11" applyNumberFormat="0" applyFont="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65" borderId="11" applyNumberFormat="0" applyFont="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167" fontId="19" fillId="0" borderId="0" applyFont="0" applyFill="0" applyBorder="0" applyAlignment="0" applyProtection="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0" fontId="19" fillId="106" borderId="0" applyNumberFormat="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65" borderId="11" applyNumberFormat="0" applyFont="0" applyAlignment="0" applyProtection="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74" borderId="0" applyNumberFormat="0" applyBorder="0" applyAlignment="0" applyProtection="0"/>
    <xf numFmtId="0" fontId="19" fillId="98" borderId="0" applyNumberFormat="0" applyBorder="0" applyAlignment="0" applyProtection="0"/>
    <xf numFmtId="0" fontId="19" fillId="99" borderId="0" applyNumberFormat="0" applyBorder="0" applyAlignment="0" applyProtection="0"/>
    <xf numFmtId="0" fontId="19" fillId="100" borderId="0" applyNumberFormat="0" applyBorder="0" applyAlignment="0" applyProtection="0"/>
    <xf numFmtId="0" fontId="19" fillId="73" borderId="0" applyNumberFormat="0" applyBorder="0" applyAlignment="0" applyProtection="0"/>
    <xf numFmtId="0" fontId="19" fillId="101" borderId="0" applyNumberFormat="0" applyBorder="0" applyAlignment="0" applyProtection="0"/>
    <xf numFmtId="0" fontId="19" fillId="75" borderId="0" applyNumberFormat="0" applyBorder="0" applyAlignment="0" applyProtection="0"/>
    <xf numFmtId="0" fontId="19" fillId="102" borderId="0" applyNumberFormat="0" applyBorder="0" applyAlignment="0" applyProtection="0"/>
    <xf numFmtId="0" fontId="19" fillId="103" borderId="0" applyNumberFormat="0" applyBorder="0" applyAlignment="0" applyProtection="0"/>
    <xf numFmtId="0" fontId="19" fillId="104" borderId="0" applyNumberFormat="0" applyBorder="0" applyAlignment="0" applyProtection="0"/>
    <xf numFmtId="0" fontId="19" fillId="105" borderId="0" applyNumberFormat="0" applyBorder="0" applyAlignment="0" applyProtection="0"/>
    <xf numFmtId="0" fontId="19" fillId="106" borderId="0" applyNumberFormat="0" applyBorder="0" applyAlignment="0" applyProtection="0"/>
    <xf numFmtId="0" fontId="19" fillId="65" borderId="11" applyNumberFormat="0" applyFon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21" fillId="74" borderId="0" applyNumberFormat="0" applyBorder="0" applyAlignment="0" applyProtection="0"/>
    <xf numFmtId="0" fontId="22" fillId="76"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21" fillId="98" borderId="0" applyNumberFormat="0" applyBorder="0" applyAlignment="0" applyProtection="0"/>
    <xf numFmtId="0" fontId="22" fillId="77"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19" fillId="98" borderId="0" applyNumberFormat="0" applyBorder="0" applyAlignment="0" applyProtection="0"/>
    <xf numFmtId="0" fontId="21" fillId="99" borderId="0" applyNumberFormat="0" applyBorder="0" applyAlignment="0" applyProtection="0"/>
    <xf numFmtId="0" fontId="22" fillId="78"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xf numFmtId="0" fontId="19" fillId="99" borderId="0" applyNumberFormat="0" applyBorder="0" applyAlignment="0" applyProtection="0"/>
  </cellStyleXfs>
  <cellXfs count="418">
    <xf numFmtId="0" fontId="0" fillId="0" borderId="0" xfId="0"/>
    <xf numFmtId="170" fontId="16" fillId="0" borderId="0" xfId="0" applyNumberFormat="1" applyFont="1"/>
    <xf numFmtId="170" fontId="17" fillId="0" borderId="0" xfId="0" applyNumberFormat="1" applyFont="1"/>
    <xf numFmtId="170" fontId="17" fillId="0" borderId="0" xfId="0" applyNumberFormat="1" applyFont="1" applyAlignment="1">
      <alignment vertical="center"/>
    </xf>
    <xf numFmtId="3" fontId="13" fillId="2" borderId="3" xfId="1" applyNumberFormat="1" applyFont="1" applyFill="1" applyBorder="1" applyAlignment="1">
      <alignment horizontal="right" vertical="center"/>
    </xf>
    <xf numFmtId="3" fontId="13" fillId="2" borderId="3" xfId="1" applyNumberFormat="1" applyFont="1" applyFill="1" applyBorder="1" applyAlignment="1">
      <alignment horizontal="right" vertical="center" wrapText="1"/>
    </xf>
    <xf numFmtId="3" fontId="14" fillId="0" borderId="3" xfId="1" applyNumberFormat="1" applyFont="1" applyBorder="1" applyAlignment="1">
      <alignment horizontal="right" vertical="center" wrapText="1"/>
    </xf>
    <xf numFmtId="3" fontId="14" fillId="2" borderId="3" xfId="1" applyNumberFormat="1" applyFont="1" applyFill="1" applyBorder="1" applyAlignment="1">
      <alignment horizontal="right" vertical="center" wrapText="1"/>
    </xf>
    <xf numFmtId="3" fontId="59" fillId="58" borderId="0" xfId="0" applyNumberFormat="1" applyFont="1" applyFill="1" applyAlignment="1">
      <alignment horizontal="right" vertical="center" wrapText="1"/>
    </xf>
    <xf numFmtId="3" fontId="59" fillId="59" borderId="0" xfId="0" applyNumberFormat="1" applyFont="1" applyFill="1" applyAlignment="1">
      <alignment horizontal="right" vertical="center" wrapText="1"/>
    </xf>
    <xf numFmtId="170" fontId="18" fillId="60" borderId="0" xfId="0" applyNumberFormat="1" applyFont="1" applyFill="1"/>
    <xf numFmtId="0" fontId="0" fillId="60" borderId="0" xfId="0" applyFill="1"/>
    <xf numFmtId="0" fontId="62" fillId="60" borderId="0" xfId="0" applyFont="1" applyFill="1"/>
    <xf numFmtId="170" fontId="63" fillId="60" borderId="0" xfId="0" applyNumberFormat="1" applyFont="1" applyFill="1" applyAlignment="1">
      <alignment horizontal="center" vertical="center" wrapText="1"/>
    </xf>
    <xf numFmtId="170" fontId="63" fillId="0" borderId="0" xfId="0" applyNumberFormat="1" applyFont="1" applyAlignment="1">
      <alignment horizontal="center" vertical="center" wrapText="1"/>
    </xf>
    <xf numFmtId="170" fontId="62" fillId="60" borderId="0" xfId="0" applyNumberFormat="1" applyFont="1" applyFill="1"/>
    <xf numFmtId="170" fontId="60" fillId="60" borderId="2" xfId="1" applyNumberFormat="1" applyFont="1" applyFill="1" applyBorder="1" applyAlignment="1">
      <alignment horizontal="left" vertical="center" wrapText="1"/>
    </xf>
    <xf numFmtId="170" fontId="60" fillId="60" borderId="0" xfId="1" applyNumberFormat="1" applyFont="1" applyFill="1" applyAlignment="1">
      <alignment horizontal="left" vertical="center" wrapText="1"/>
    </xf>
    <xf numFmtId="170" fontId="64" fillId="0" borderId="1" xfId="0" applyNumberFormat="1" applyFont="1" applyBorder="1" applyAlignment="1">
      <alignment horizontal="justify" wrapText="1"/>
    </xf>
    <xf numFmtId="170" fontId="62" fillId="0" borderId="0" xfId="0" applyNumberFormat="1" applyFont="1"/>
    <xf numFmtId="170" fontId="64" fillId="0" borderId="0" xfId="0" applyNumberFormat="1" applyFont="1"/>
    <xf numFmtId="4" fontId="60" fillId="2" borderId="22" xfId="1" applyNumberFormat="1" applyFont="1" applyFill="1" applyBorder="1" applyAlignment="1">
      <alignment vertical="center" wrapText="1"/>
    </xf>
    <xf numFmtId="4" fontId="64" fillId="0" borderId="22" xfId="1" applyNumberFormat="1" applyFont="1" applyBorder="1" applyAlignment="1">
      <alignment vertical="center" wrapText="1"/>
    </xf>
    <xf numFmtId="4" fontId="64" fillId="2" borderId="22" xfId="0" applyNumberFormat="1" applyFont="1" applyFill="1" applyBorder="1" applyAlignment="1">
      <alignment vertical="center" wrapText="1"/>
    </xf>
    <xf numFmtId="4" fontId="60" fillId="0" borderId="22" xfId="1" applyNumberFormat="1" applyFont="1" applyBorder="1" applyAlignment="1">
      <alignment vertical="center" wrapText="1"/>
    </xf>
    <xf numFmtId="170" fontId="64" fillId="0" borderId="0" xfId="0" applyNumberFormat="1" applyFont="1" applyAlignment="1">
      <alignment vertical="center"/>
    </xf>
    <xf numFmtId="4" fontId="64" fillId="0" borderId="22" xfId="1" applyNumberFormat="1" applyFont="1" applyBorder="1" applyAlignment="1">
      <alignment horizontal="left" vertical="center" wrapText="1"/>
    </xf>
    <xf numFmtId="4" fontId="65" fillId="2" borderId="22" xfId="1" applyNumberFormat="1" applyFont="1" applyFill="1" applyBorder="1" applyAlignment="1">
      <alignment horizontal="left" vertical="center" wrapText="1"/>
    </xf>
    <xf numFmtId="4" fontId="65" fillId="0" borderId="22" xfId="1" applyNumberFormat="1" applyFont="1" applyBorder="1" applyAlignment="1">
      <alignment vertical="center" wrapText="1"/>
    </xf>
    <xf numFmtId="4" fontId="65" fillId="0" borderId="22" xfId="1" applyNumberFormat="1" applyFont="1" applyBorder="1" applyAlignment="1">
      <alignment horizontal="left" vertical="center" wrapText="1"/>
    </xf>
    <xf numFmtId="4" fontId="64" fillId="0" borderId="22" xfId="0" applyNumberFormat="1" applyFont="1" applyBorder="1" applyAlignment="1">
      <alignment wrapText="1"/>
    </xf>
    <xf numFmtId="4" fontId="60" fillId="2" borderId="22" xfId="0" applyNumberFormat="1" applyFont="1" applyFill="1" applyBorder="1" applyAlignment="1">
      <alignment wrapText="1"/>
    </xf>
    <xf numFmtId="170" fontId="13" fillId="60" borderId="2" xfId="1" applyNumberFormat="1" applyFont="1" applyFill="1" applyBorder="1" applyAlignment="1">
      <alignment horizontal="right" vertical="center" wrapText="1"/>
    </xf>
    <xf numFmtId="170" fontId="13" fillId="60" borderId="0" xfId="1" applyNumberFormat="1" applyFont="1" applyFill="1" applyAlignment="1">
      <alignment horizontal="right" vertical="center" wrapText="1"/>
    </xf>
    <xf numFmtId="170" fontId="64" fillId="60" borderId="0" xfId="0" applyNumberFormat="1" applyFont="1" applyFill="1"/>
    <xf numFmtId="170" fontId="17" fillId="60" borderId="0" xfId="0" applyNumberFormat="1" applyFont="1" applyFill="1"/>
    <xf numFmtId="170" fontId="64" fillId="60" borderId="0" xfId="0" applyNumberFormat="1" applyFont="1" applyFill="1" applyAlignment="1">
      <alignment vertical="center"/>
    </xf>
    <xf numFmtId="170" fontId="17" fillId="60" borderId="0" xfId="0" applyNumberFormat="1" applyFont="1" applyFill="1" applyAlignment="1">
      <alignment vertical="center"/>
    </xf>
    <xf numFmtId="170" fontId="64" fillId="0" borderId="1" xfId="0" applyNumberFormat="1" applyFont="1" applyBorder="1" applyAlignment="1">
      <alignment horizontal="left" vertical="center" wrapText="1"/>
    </xf>
    <xf numFmtId="4" fontId="64" fillId="0" borderId="2" xfId="1" applyNumberFormat="1" applyFont="1" applyBorder="1" applyAlignment="1">
      <alignment horizontal="left" vertical="center"/>
    </xf>
    <xf numFmtId="3" fontId="0" fillId="60" borderId="0" xfId="0" applyNumberFormat="1" applyFill="1"/>
    <xf numFmtId="3" fontId="56" fillId="60" borderId="0" xfId="0" applyNumberFormat="1" applyFont="1" applyFill="1"/>
    <xf numFmtId="4" fontId="0" fillId="60" borderId="0" xfId="0" applyNumberFormat="1" applyFill="1"/>
    <xf numFmtId="14" fontId="58" fillId="57" borderId="0" xfId="0" applyNumberFormat="1" applyFont="1" applyFill="1" applyAlignment="1">
      <alignment horizontal="center" vertical="center" wrapText="1"/>
    </xf>
    <xf numFmtId="3" fontId="59" fillId="59" borderId="26" xfId="0" applyNumberFormat="1" applyFont="1" applyFill="1" applyBorder="1" applyAlignment="1">
      <alignment horizontal="right" vertical="center" wrapText="1"/>
    </xf>
    <xf numFmtId="3" fontId="13" fillId="2" borderId="3" xfId="1" quotePrefix="1" applyNumberFormat="1" applyFont="1" applyFill="1" applyBorder="1" applyAlignment="1">
      <alignment horizontal="right" vertical="center" wrapText="1"/>
    </xf>
    <xf numFmtId="4" fontId="60" fillId="60" borderId="0" xfId="1" applyNumberFormat="1" applyFont="1" applyFill="1" applyAlignment="1">
      <alignment horizontal="left" vertical="center" wrapText="1"/>
    </xf>
    <xf numFmtId="3" fontId="13" fillId="60" borderId="0" xfId="1" applyNumberFormat="1" applyFont="1" applyFill="1" applyAlignment="1">
      <alignment horizontal="right" vertical="center" wrapText="1"/>
    </xf>
    <xf numFmtId="4" fontId="60" fillId="2" borderId="27" xfId="1" applyNumberFormat="1" applyFont="1" applyFill="1" applyBorder="1" applyAlignment="1">
      <alignment horizontal="left" vertical="center" wrapText="1"/>
    </xf>
    <xf numFmtId="3" fontId="13" fillId="2" borderId="27" xfId="1" applyNumberFormat="1" applyFont="1" applyFill="1" applyBorder="1" applyAlignment="1">
      <alignment horizontal="right" vertical="center" wrapText="1"/>
    </xf>
    <xf numFmtId="0" fontId="18" fillId="60" borderId="0" xfId="0" applyFont="1" applyFill="1"/>
    <xf numFmtId="0" fontId="68" fillId="60" borderId="0" xfId="0" applyFont="1" applyFill="1"/>
    <xf numFmtId="170" fontId="60" fillId="0" borderId="1" xfId="0" applyNumberFormat="1" applyFont="1" applyBorder="1" applyAlignment="1">
      <alignment horizontal="left" vertical="center" wrapText="1"/>
    </xf>
    <xf numFmtId="4" fontId="60" fillId="0" borderId="22" xfId="0" applyNumberFormat="1" applyFont="1" applyBorder="1" applyAlignment="1">
      <alignment wrapText="1"/>
    </xf>
    <xf numFmtId="0" fontId="54" fillId="60" borderId="0" xfId="0" applyFont="1" applyFill="1"/>
    <xf numFmtId="9" fontId="0" fillId="60" borderId="0" xfId="273" applyFont="1" applyFill="1"/>
    <xf numFmtId="4" fontId="60" fillId="2" borderId="22" xfId="1" applyNumberFormat="1" applyFont="1" applyFill="1" applyBorder="1" applyAlignment="1">
      <alignment horizontal="left" vertical="center" wrapText="1"/>
    </xf>
    <xf numFmtId="4" fontId="60" fillId="0" borderId="22" xfId="1" applyNumberFormat="1" applyFont="1" applyBorder="1" applyAlignment="1">
      <alignment horizontal="left" vertical="center" wrapText="1"/>
    </xf>
    <xf numFmtId="3" fontId="59" fillId="59" borderId="28" xfId="0" applyNumberFormat="1" applyFont="1" applyFill="1" applyBorder="1" applyAlignment="1">
      <alignment horizontal="right" vertical="center" wrapText="1"/>
    </xf>
    <xf numFmtId="3" fontId="59" fillId="58" borderId="29" xfId="0" applyNumberFormat="1" applyFont="1" applyFill="1" applyBorder="1" applyAlignment="1">
      <alignment horizontal="right" vertical="center" wrapText="1"/>
    </xf>
    <xf numFmtId="170" fontId="0" fillId="60" borderId="0" xfId="0" applyNumberFormat="1" applyFill="1"/>
    <xf numFmtId="170" fontId="64" fillId="0" borderId="27" xfId="1" applyNumberFormat="1" applyFont="1" applyBorder="1" applyAlignment="1">
      <alignment vertical="center" wrapText="1"/>
    </xf>
    <xf numFmtId="3" fontId="14" fillId="0" borderId="27" xfId="1" applyNumberFormat="1" applyFont="1" applyBorder="1" applyAlignment="1">
      <alignment vertical="center" wrapText="1"/>
    </xf>
    <xf numFmtId="4" fontId="64" fillId="0" borderId="27" xfId="1" applyNumberFormat="1" applyFont="1" applyBorder="1" applyAlignment="1">
      <alignment horizontal="left" vertical="center" wrapText="1" indent="1"/>
    </xf>
    <xf numFmtId="4" fontId="64" fillId="0" borderId="27" xfId="1" applyNumberFormat="1" applyFont="1" applyBorder="1" applyAlignment="1">
      <alignment vertical="center" wrapText="1"/>
    </xf>
    <xf numFmtId="3" fontId="63" fillId="60" borderId="0" xfId="0" applyNumberFormat="1" applyFont="1" applyFill="1" applyAlignment="1">
      <alignment horizontal="center" vertical="center" wrapText="1"/>
    </xf>
    <xf numFmtId="3" fontId="63" fillId="0" borderId="0" xfId="0" applyNumberFormat="1" applyFont="1" applyAlignment="1">
      <alignment horizontal="center" vertical="center" wrapText="1"/>
    </xf>
    <xf numFmtId="3" fontId="18" fillId="60" borderId="0" xfId="0" applyNumberFormat="1" applyFont="1" applyFill="1"/>
    <xf numFmtId="3" fontId="62" fillId="60" borderId="0" xfId="0" applyNumberFormat="1" applyFont="1" applyFill="1"/>
    <xf numFmtId="3" fontId="60" fillId="60" borderId="2" xfId="1" applyNumberFormat="1" applyFont="1" applyFill="1" applyBorder="1" applyAlignment="1">
      <alignment horizontal="left" vertical="center"/>
    </xf>
    <xf numFmtId="3" fontId="13" fillId="60" borderId="2" xfId="1" applyNumberFormat="1" applyFont="1" applyFill="1" applyBorder="1" applyAlignment="1">
      <alignment horizontal="right" vertical="center"/>
    </xf>
    <xf numFmtId="3" fontId="60" fillId="60" borderId="0" xfId="1" applyNumberFormat="1" applyFont="1" applyFill="1" applyAlignment="1">
      <alignment horizontal="left" vertical="center"/>
    </xf>
    <xf numFmtId="3" fontId="13" fillId="60" borderId="0" xfId="1" applyNumberFormat="1" applyFont="1" applyFill="1" applyAlignment="1">
      <alignment horizontal="right" vertical="center"/>
    </xf>
    <xf numFmtId="3" fontId="64" fillId="0" borderId="1" xfId="0" applyNumberFormat="1" applyFont="1" applyBorder="1" applyAlignment="1">
      <alignment horizontal="justify"/>
    </xf>
    <xf numFmtId="3" fontId="60" fillId="0" borderId="1" xfId="0" applyNumberFormat="1" applyFont="1" applyBorder="1" applyAlignment="1">
      <alignment horizontal="left" vertical="center"/>
    </xf>
    <xf numFmtId="3" fontId="64" fillId="0" borderId="1" xfId="0" applyNumberFormat="1" applyFont="1" applyBorder="1" applyAlignment="1">
      <alignment horizontal="left" vertical="center"/>
    </xf>
    <xf numFmtId="3" fontId="68" fillId="60" borderId="0" xfId="0" applyNumberFormat="1" applyFont="1" applyFill="1"/>
    <xf numFmtId="3" fontId="64" fillId="0" borderId="27" xfId="1" applyNumberFormat="1" applyFont="1" applyBorder="1" applyAlignment="1">
      <alignment vertical="center"/>
    </xf>
    <xf numFmtId="3" fontId="14" fillId="0" borderId="27" xfId="1" applyNumberFormat="1" applyFont="1" applyBorder="1" applyAlignment="1">
      <alignment vertical="center"/>
    </xf>
    <xf numFmtId="3" fontId="16" fillId="0" borderId="0" xfId="0" applyNumberFormat="1" applyFont="1"/>
    <xf numFmtId="3" fontId="14" fillId="0" borderId="3" xfId="1" applyNumberFormat="1" applyFont="1" applyBorder="1" applyAlignment="1">
      <alignment horizontal="right" vertical="center"/>
    </xf>
    <xf numFmtId="3" fontId="64" fillId="0" borderId="27" xfId="1" applyNumberFormat="1" applyFont="1" applyBorder="1" applyAlignment="1">
      <alignment horizontal="left" vertical="center" indent="1"/>
    </xf>
    <xf numFmtId="3" fontId="60" fillId="2" borderId="22" xfId="1" applyNumberFormat="1" applyFont="1" applyFill="1" applyBorder="1" applyAlignment="1">
      <alignment vertical="center"/>
    </xf>
    <xf numFmtId="3" fontId="64" fillId="0" borderId="22" xfId="1" applyNumberFormat="1" applyFont="1" applyBorder="1" applyAlignment="1">
      <alignment vertical="center"/>
    </xf>
    <xf numFmtId="3" fontId="64" fillId="0" borderId="22" xfId="1" applyNumberFormat="1" applyFont="1" applyBorder="1" applyAlignment="1">
      <alignment horizontal="left" vertical="center"/>
    </xf>
    <xf numFmtId="3" fontId="60" fillId="2" borderId="22" xfId="1" applyNumberFormat="1" applyFont="1" applyFill="1" applyBorder="1" applyAlignment="1">
      <alignment horizontal="left" vertical="center"/>
    </xf>
    <xf numFmtId="3" fontId="0" fillId="60" borderId="0" xfId="273" applyNumberFormat="1" applyFont="1" applyFill="1" applyAlignment="1"/>
    <xf numFmtId="3" fontId="70" fillId="62" borderId="0" xfId="0" applyNumberFormat="1" applyFont="1" applyFill="1"/>
    <xf numFmtId="3" fontId="14" fillId="0" borderId="27" xfId="1" applyNumberFormat="1" applyFont="1" applyBorder="1" applyAlignment="1">
      <alignment horizontal="right" vertical="center"/>
    </xf>
    <xf numFmtId="3" fontId="64" fillId="63" borderId="27" xfId="1" applyNumberFormat="1" applyFont="1" applyFill="1" applyBorder="1" applyAlignment="1">
      <alignment vertical="center"/>
    </xf>
    <xf numFmtId="3" fontId="71" fillId="63" borderId="0" xfId="0" applyNumberFormat="1" applyFont="1" applyFill="1" applyAlignment="1">
      <alignment horizontal="left" vertical="center"/>
    </xf>
    <xf numFmtId="3" fontId="14" fillId="63" borderId="27" xfId="1" applyNumberFormat="1" applyFont="1" applyFill="1" applyBorder="1" applyAlignment="1">
      <alignment horizontal="right" vertical="center"/>
    </xf>
    <xf numFmtId="3" fontId="0" fillId="63" borderId="0" xfId="0" applyNumberFormat="1" applyFill="1"/>
    <xf numFmtId="3" fontId="64" fillId="63" borderId="27" xfId="1" applyNumberFormat="1" applyFont="1" applyFill="1" applyBorder="1" applyAlignment="1">
      <alignment horizontal="left" vertical="center" indent="1"/>
    </xf>
    <xf numFmtId="3" fontId="14" fillId="63" borderId="3" xfId="1" applyNumberFormat="1" applyFont="1" applyFill="1" applyBorder="1" applyAlignment="1">
      <alignment horizontal="right" vertical="center"/>
    </xf>
    <xf numFmtId="3" fontId="14" fillId="63" borderId="27" xfId="1" applyNumberFormat="1" applyFont="1" applyFill="1" applyBorder="1" applyAlignment="1">
      <alignment vertical="center"/>
    </xf>
    <xf numFmtId="3" fontId="64" fillId="63" borderId="22" xfId="1" applyNumberFormat="1" applyFont="1" applyFill="1" applyBorder="1" applyAlignment="1">
      <alignment vertical="center"/>
    </xf>
    <xf numFmtId="3" fontId="0" fillId="0" borderId="0" xfId="0" applyNumberFormat="1"/>
    <xf numFmtId="3" fontId="59" fillId="0" borderId="0" xfId="0" applyNumberFormat="1" applyFont="1" applyAlignment="1">
      <alignment horizontal="right" vertical="center" wrapText="1"/>
    </xf>
    <xf numFmtId="3" fontId="72" fillId="60" borderId="0" xfId="0" applyNumberFormat="1" applyFont="1" applyFill="1"/>
    <xf numFmtId="3" fontId="64" fillId="60" borderId="27" xfId="1" applyNumberFormat="1" applyFont="1" applyFill="1" applyBorder="1" applyAlignment="1">
      <alignment vertical="center"/>
    </xf>
    <xf numFmtId="3" fontId="14" fillId="60" borderId="27" xfId="1" applyNumberFormat="1" applyFont="1" applyFill="1" applyBorder="1" applyAlignment="1">
      <alignment vertical="center"/>
    </xf>
    <xf numFmtId="3" fontId="64" fillId="60" borderId="22" xfId="1" applyNumberFormat="1" applyFont="1" applyFill="1" applyBorder="1" applyAlignment="1">
      <alignment vertical="center"/>
    </xf>
    <xf numFmtId="0" fontId="58" fillId="57" borderId="0" xfId="0" applyFont="1" applyFill="1" applyAlignment="1">
      <alignment horizontal="right" vertical="center"/>
    </xf>
    <xf numFmtId="0" fontId="59" fillId="58" borderId="0" xfId="0" applyFont="1" applyFill="1" applyAlignment="1">
      <alignment vertical="center"/>
    </xf>
    <xf numFmtId="0" fontId="59" fillId="59" borderId="0" xfId="0" applyFont="1" applyFill="1" applyAlignment="1">
      <alignment vertical="center"/>
    </xf>
    <xf numFmtId="0" fontId="59" fillId="0" borderId="0" xfId="0" applyFont="1" applyAlignment="1">
      <alignment vertical="center"/>
    </xf>
    <xf numFmtId="0" fontId="59" fillId="59" borderId="26" xfId="0" applyFont="1" applyFill="1" applyBorder="1" applyAlignment="1">
      <alignment vertical="center"/>
    </xf>
    <xf numFmtId="0" fontId="59" fillId="58" borderId="29" xfId="0" applyFont="1" applyFill="1" applyBorder="1" applyAlignment="1">
      <alignment vertical="center"/>
    </xf>
    <xf numFmtId="0" fontId="58" fillId="57" borderId="0" xfId="0" applyFont="1" applyFill="1" applyAlignment="1">
      <alignment horizontal="center" vertical="center"/>
    </xf>
    <xf numFmtId="0" fontId="59" fillId="59" borderId="0" xfId="0" applyFont="1" applyFill="1" applyAlignment="1">
      <alignment horizontal="left" vertical="center"/>
    </xf>
    <xf numFmtId="0" fontId="59" fillId="59" borderId="28" xfId="0" applyFont="1" applyFill="1" applyBorder="1" applyAlignment="1">
      <alignment horizontal="left" vertical="center"/>
    </xf>
    <xf numFmtId="0" fontId="59" fillId="59" borderId="26" xfId="0" applyFont="1" applyFill="1" applyBorder="1" applyAlignment="1">
      <alignment horizontal="left" vertical="center"/>
    </xf>
    <xf numFmtId="3" fontId="13" fillId="61" borderId="27" xfId="1" applyNumberFormat="1" applyFont="1" applyFill="1" applyBorder="1" applyAlignment="1">
      <alignment horizontal="center" vertical="center" wrapText="1"/>
    </xf>
    <xf numFmtId="3" fontId="60" fillId="3" borderId="27" xfId="1" applyNumberFormat="1" applyFont="1" applyFill="1" applyBorder="1" applyAlignment="1">
      <alignment vertical="center"/>
    </xf>
    <xf numFmtId="3" fontId="13" fillId="3" borderId="27" xfId="1" applyNumberFormat="1" applyFont="1" applyFill="1" applyBorder="1" applyAlignment="1">
      <alignment horizontal="right" vertical="center"/>
    </xf>
    <xf numFmtId="3" fontId="64" fillId="0" borderId="27" xfId="1" applyNumberFormat="1" applyFont="1" applyBorder="1" applyAlignment="1">
      <alignment horizontal="left" vertical="center"/>
    </xf>
    <xf numFmtId="3" fontId="60" fillId="3" borderId="27" xfId="1" applyNumberFormat="1" applyFont="1" applyFill="1" applyBorder="1" applyAlignment="1">
      <alignment horizontal="left" vertical="center"/>
    </xf>
    <xf numFmtId="3" fontId="13" fillId="0" borderId="27" xfId="1" applyNumberFormat="1" applyFont="1" applyBorder="1" applyAlignment="1">
      <alignment horizontal="right" vertical="center"/>
    </xf>
    <xf numFmtId="14" fontId="13" fillId="61" borderId="27" xfId="1" applyNumberFormat="1" applyFont="1" applyFill="1" applyBorder="1" applyAlignment="1">
      <alignment horizontal="center" vertical="center"/>
    </xf>
    <xf numFmtId="3" fontId="13" fillId="3" borderId="27" xfId="304" applyNumberFormat="1" applyFont="1" applyFill="1" applyBorder="1" applyAlignment="1">
      <alignment vertical="center"/>
    </xf>
    <xf numFmtId="3" fontId="60" fillId="2" borderId="27" xfId="1" applyNumberFormat="1" applyFont="1" applyFill="1" applyBorder="1" applyAlignment="1">
      <alignment vertical="center"/>
    </xf>
    <xf numFmtId="3" fontId="60" fillId="2" borderId="27" xfId="1" applyNumberFormat="1" applyFont="1" applyFill="1" applyBorder="1" applyAlignment="1">
      <alignment horizontal="left" vertical="center" indent="1"/>
    </xf>
    <xf numFmtId="3" fontId="13" fillId="2" borderId="27" xfId="1" applyNumberFormat="1" applyFont="1" applyFill="1" applyBorder="1" applyAlignment="1">
      <alignment horizontal="right" vertical="center"/>
    </xf>
    <xf numFmtId="3" fontId="60" fillId="2" borderId="27" xfId="1" applyNumberFormat="1" applyFont="1" applyFill="1" applyBorder="1" applyAlignment="1">
      <alignment horizontal="left" vertical="center"/>
    </xf>
    <xf numFmtId="3" fontId="13" fillId="2" borderId="27" xfId="1" applyNumberFormat="1" applyFont="1" applyFill="1" applyBorder="1" applyAlignment="1">
      <alignment vertical="center"/>
    </xf>
    <xf numFmtId="3" fontId="60" fillId="3" borderId="27" xfId="0" applyNumberFormat="1" applyFont="1" applyFill="1" applyBorder="1" applyAlignment="1">
      <alignment horizontal="justify" vertical="center"/>
    </xf>
    <xf numFmtId="3" fontId="13" fillId="3" borderId="27" xfId="0" applyNumberFormat="1" applyFont="1" applyFill="1" applyBorder="1" applyAlignment="1">
      <alignment horizontal="right" vertical="center"/>
    </xf>
    <xf numFmtId="4" fontId="14" fillId="0" borderId="27" xfId="0" applyNumberFormat="1" applyFont="1" applyBorder="1" applyAlignment="1">
      <alignment horizontal="right"/>
    </xf>
    <xf numFmtId="3" fontId="64" fillId="0" borderId="27" xfId="0" applyNumberFormat="1" applyFont="1" applyBorder="1" applyAlignment="1">
      <alignment horizontal="justify"/>
    </xf>
    <xf numFmtId="3" fontId="60" fillId="3" borderId="27" xfId="0" applyNumberFormat="1" applyFont="1" applyFill="1" applyBorder="1" applyAlignment="1">
      <alignment vertical="center"/>
    </xf>
    <xf numFmtId="3" fontId="13" fillId="3" borderId="27" xfId="0" applyNumberFormat="1" applyFont="1" applyFill="1" applyBorder="1" applyAlignment="1">
      <alignment vertical="center"/>
    </xf>
    <xf numFmtId="3" fontId="64" fillId="0" borderId="27" xfId="0" applyNumberFormat="1" applyFont="1" applyBorder="1"/>
    <xf numFmtId="170" fontId="64" fillId="63" borderId="1" xfId="0" applyNumberFormat="1" applyFont="1" applyFill="1" applyBorder="1" applyAlignment="1">
      <alignment horizontal="left" vertical="center"/>
    </xf>
    <xf numFmtId="3" fontId="64" fillId="63" borderId="1" xfId="0" applyNumberFormat="1" applyFont="1" applyFill="1" applyBorder="1" applyAlignment="1">
      <alignment horizontal="left" vertical="center"/>
    </xf>
    <xf numFmtId="3" fontId="0" fillId="63" borderId="31" xfId="0" applyNumberFormat="1" applyFill="1" applyBorder="1"/>
    <xf numFmtId="3" fontId="17" fillId="58" borderId="0" xfId="0" applyNumberFormat="1" applyFont="1" applyFill="1" applyAlignment="1">
      <alignment horizontal="right" vertical="center" wrapText="1"/>
    </xf>
    <xf numFmtId="0" fontId="72" fillId="0" borderId="0" xfId="0" applyFont="1"/>
    <xf numFmtId="170" fontId="64" fillId="0" borderId="1" xfId="0" applyNumberFormat="1" applyFont="1" applyBorder="1" applyAlignment="1">
      <alignment horizontal="left" vertical="center"/>
    </xf>
    <xf numFmtId="3" fontId="18" fillId="0" borderId="0" xfId="0" applyNumberFormat="1" applyFont="1"/>
    <xf numFmtId="3" fontId="73" fillId="0" borderId="1" xfId="0" applyNumberFormat="1" applyFont="1" applyBorder="1" applyAlignment="1">
      <alignment horizontal="left" vertical="center"/>
    </xf>
    <xf numFmtId="3" fontId="14" fillId="0" borderId="0" xfId="1" applyNumberFormat="1" applyFont="1" applyAlignment="1">
      <alignment vertical="center"/>
    </xf>
    <xf numFmtId="3" fontId="18" fillId="60" borderId="0" xfId="307" applyNumberFormat="1" applyFont="1" applyFill="1"/>
    <xf numFmtId="3" fontId="6" fillId="60" borderId="0" xfId="307" applyNumberFormat="1" applyFill="1"/>
    <xf numFmtId="3" fontId="62" fillId="60" borderId="0" xfId="307" applyNumberFormat="1" applyFont="1" applyFill="1"/>
    <xf numFmtId="3" fontId="63" fillId="60" borderId="0" xfId="307" applyNumberFormat="1" applyFont="1" applyFill="1" applyAlignment="1">
      <alignment horizontal="center" vertical="center" wrapText="1"/>
    </xf>
    <xf numFmtId="3" fontId="63" fillId="0" borderId="0" xfId="307" applyNumberFormat="1" applyFont="1" applyAlignment="1">
      <alignment horizontal="center" vertical="center" wrapText="1"/>
    </xf>
    <xf numFmtId="3" fontId="6" fillId="0" borderId="0" xfId="307" applyNumberFormat="1"/>
    <xf numFmtId="3" fontId="60" fillId="3" borderId="27" xfId="307" applyNumberFormat="1" applyFont="1" applyFill="1" applyBorder="1" applyAlignment="1">
      <alignment horizontal="justify" vertical="center"/>
    </xf>
    <xf numFmtId="3" fontId="13" fillId="3" borderId="27" xfId="307" applyNumberFormat="1" applyFont="1" applyFill="1" applyBorder="1" applyAlignment="1">
      <alignment horizontal="right" vertical="center"/>
    </xf>
    <xf numFmtId="3" fontId="64" fillId="0" borderId="1" xfId="307" applyNumberFormat="1" applyFont="1" applyBorder="1" applyAlignment="1">
      <alignment horizontal="justify"/>
    </xf>
    <xf numFmtId="4" fontId="14" fillId="0" borderId="27" xfId="307" applyNumberFormat="1" applyFont="1" applyBorder="1" applyAlignment="1">
      <alignment horizontal="right"/>
    </xf>
    <xf numFmtId="3" fontId="64" fillId="0" borderId="27" xfId="307" applyNumberFormat="1" applyFont="1" applyBorder="1" applyAlignment="1">
      <alignment horizontal="justify"/>
    </xf>
    <xf numFmtId="3" fontId="60" fillId="0" borderId="1" xfId="307" applyNumberFormat="1" applyFont="1" applyBorder="1" applyAlignment="1">
      <alignment horizontal="left" vertical="center"/>
    </xf>
    <xf numFmtId="3" fontId="64" fillId="0" borderId="1" xfId="307" applyNumberFormat="1" applyFont="1" applyBorder="1" applyAlignment="1">
      <alignment horizontal="left" vertical="center"/>
    </xf>
    <xf numFmtId="3" fontId="60" fillId="3" borderId="27" xfId="307" applyNumberFormat="1" applyFont="1" applyFill="1" applyBorder="1" applyAlignment="1">
      <alignment vertical="center"/>
    </xf>
    <xf numFmtId="3" fontId="13" fillId="3" borderId="27" xfId="307" applyNumberFormat="1" applyFont="1" applyFill="1" applyBorder="1" applyAlignment="1">
      <alignment vertical="center"/>
    </xf>
    <xf numFmtId="3" fontId="16" fillId="0" borderId="0" xfId="307" applyNumberFormat="1" applyFont="1"/>
    <xf numFmtId="3" fontId="68" fillId="60" borderId="0" xfId="307" applyNumberFormat="1" applyFont="1" applyFill="1"/>
    <xf numFmtId="3" fontId="60" fillId="61" borderId="27" xfId="307" applyNumberFormat="1" applyFont="1" applyFill="1" applyBorder="1" applyAlignment="1">
      <alignment horizontal="center" vertical="center" wrapText="1"/>
    </xf>
    <xf numFmtId="3" fontId="72" fillId="60" borderId="0" xfId="307" applyNumberFormat="1" applyFont="1" applyFill="1"/>
    <xf numFmtId="170" fontId="64" fillId="0" borderId="1" xfId="307" applyNumberFormat="1" applyFont="1" applyBorder="1" applyAlignment="1">
      <alignment horizontal="left" vertical="center"/>
    </xf>
    <xf numFmtId="3" fontId="0" fillId="0" borderId="31" xfId="0" applyNumberFormat="1" applyBorder="1"/>
    <xf numFmtId="3" fontId="64" fillId="0" borderId="27" xfId="307" applyNumberFormat="1" applyFont="1" applyBorder="1" applyAlignment="1">
      <alignment vertical="center"/>
    </xf>
    <xf numFmtId="3" fontId="64" fillId="0" borderId="27" xfId="0" applyNumberFormat="1" applyFont="1" applyBorder="1" applyAlignment="1">
      <alignment vertical="center"/>
    </xf>
    <xf numFmtId="3" fontId="68" fillId="0" borderId="0" xfId="307" applyNumberFormat="1" applyFont="1"/>
    <xf numFmtId="3" fontId="75" fillId="60" borderId="0" xfId="0" applyNumberFormat="1" applyFont="1" applyFill="1"/>
    <xf numFmtId="3" fontId="75" fillId="0" borderId="0" xfId="0" applyNumberFormat="1" applyFont="1"/>
    <xf numFmtId="3" fontId="68" fillId="0" borderId="0" xfId="0" applyNumberFormat="1" applyFont="1"/>
    <xf numFmtId="3" fontId="62" fillId="0" borderId="0" xfId="0" applyNumberFormat="1" applyFont="1"/>
    <xf numFmtId="3" fontId="59" fillId="59" borderId="26" xfId="0" applyNumberFormat="1" applyFont="1" applyFill="1" applyBorder="1" applyAlignment="1">
      <alignment vertical="center"/>
    </xf>
    <xf numFmtId="3" fontId="59" fillId="58" borderId="29" xfId="0" applyNumberFormat="1" applyFont="1" applyFill="1" applyBorder="1" applyAlignment="1">
      <alignment vertical="center"/>
    </xf>
    <xf numFmtId="3" fontId="59" fillId="59" borderId="28" xfId="0" applyNumberFormat="1" applyFont="1" applyFill="1" applyBorder="1" applyAlignment="1">
      <alignment horizontal="right" vertical="center"/>
    </xf>
    <xf numFmtId="3" fontId="76" fillId="60" borderId="0" xfId="0" applyNumberFormat="1" applyFont="1" applyFill="1"/>
    <xf numFmtId="3" fontId="77" fillId="60" borderId="0" xfId="0" applyNumberFormat="1" applyFont="1" applyFill="1"/>
    <xf numFmtId="3" fontId="77" fillId="0" borderId="0" xfId="0" applyNumberFormat="1" applyFont="1"/>
    <xf numFmtId="3" fontId="13" fillId="3" borderId="27" xfId="1" applyNumberFormat="1" applyFont="1" applyFill="1" applyBorder="1" applyAlignment="1">
      <alignment vertical="center"/>
    </xf>
    <xf numFmtId="3" fontId="76" fillId="0" borderId="0" xfId="0" applyNumberFormat="1" applyFont="1"/>
    <xf numFmtId="3" fontId="64" fillId="0" borderId="27" xfId="1" applyNumberFormat="1" applyFont="1" applyBorder="1" applyAlignment="1">
      <alignment horizontal="left" vertical="center" wrapText="1" indent="1"/>
    </xf>
    <xf numFmtId="3" fontId="60" fillId="0" borderId="0" xfId="1" applyNumberFormat="1" applyFont="1" applyAlignment="1">
      <alignment horizontal="left" vertical="center"/>
    </xf>
    <xf numFmtId="3" fontId="13" fillId="0" borderId="0" xfId="1" applyNumberFormat="1" applyFont="1" applyAlignment="1">
      <alignment horizontal="right" vertical="center"/>
    </xf>
    <xf numFmtId="3" fontId="72" fillId="0" borderId="0" xfId="0" applyNumberFormat="1" applyFont="1"/>
    <xf numFmtId="3" fontId="18" fillId="60" borderId="0" xfId="309" applyNumberFormat="1" applyFont="1" applyFill="1"/>
    <xf numFmtId="3" fontId="4" fillId="60" borderId="0" xfId="309" applyNumberFormat="1" applyFill="1"/>
    <xf numFmtId="3" fontId="18" fillId="0" borderId="0" xfId="309" applyNumberFormat="1" applyFont="1"/>
    <xf numFmtId="3" fontId="62" fillId="60" borderId="0" xfId="309" applyNumberFormat="1" applyFont="1" applyFill="1"/>
    <xf numFmtId="3" fontId="63" fillId="60" borderId="0" xfId="309" applyNumberFormat="1" applyFont="1" applyFill="1" applyAlignment="1">
      <alignment horizontal="center" vertical="center" wrapText="1"/>
    </xf>
    <xf numFmtId="3" fontId="63" fillId="0" borderId="0" xfId="309" applyNumberFormat="1" applyFont="1" applyAlignment="1">
      <alignment horizontal="center" vertical="center" wrapText="1"/>
    </xf>
    <xf numFmtId="3" fontId="4" fillId="0" borderId="0" xfId="309" applyNumberFormat="1"/>
    <xf numFmtId="3" fontId="60" fillId="3" borderId="27" xfId="309" applyNumberFormat="1" applyFont="1" applyFill="1" applyBorder="1" applyAlignment="1">
      <alignment horizontal="justify" vertical="center"/>
    </xf>
    <xf numFmtId="3" fontId="13" fillId="3" borderId="27" xfId="309" applyNumberFormat="1" applyFont="1" applyFill="1" applyBorder="1" applyAlignment="1">
      <alignment horizontal="right" vertical="center"/>
    </xf>
    <xf numFmtId="3" fontId="64" fillId="0" borderId="1" xfId="309" applyNumberFormat="1" applyFont="1" applyBorder="1" applyAlignment="1">
      <alignment horizontal="justify"/>
    </xf>
    <xf numFmtId="4" fontId="14" fillId="0" borderId="27" xfId="309" applyNumberFormat="1" applyFont="1" applyBorder="1" applyAlignment="1">
      <alignment horizontal="right"/>
    </xf>
    <xf numFmtId="3" fontId="64" fillId="0" borderId="27" xfId="309" applyNumberFormat="1" applyFont="1" applyBorder="1" applyAlignment="1">
      <alignment horizontal="justify"/>
    </xf>
    <xf numFmtId="3" fontId="60" fillId="0" borderId="1" xfId="309" applyNumberFormat="1" applyFont="1" applyBorder="1" applyAlignment="1">
      <alignment horizontal="left" vertical="center"/>
    </xf>
    <xf numFmtId="3" fontId="64" fillId="0" borderId="1" xfId="309" applyNumberFormat="1" applyFont="1" applyBorder="1" applyAlignment="1">
      <alignment horizontal="left" vertical="center"/>
    </xf>
    <xf numFmtId="170" fontId="64" fillId="0" borderId="1" xfId="309" applyNumberFormat="1" applyFont="1" applyBorder="1" applyAlignment="1">
      <alignment horizontal="left" vertical="center" wrapText="1"/>
    </xf>
    <xf numFmtId="3" fontId="14" fillId="0" borderId="0" xfId="1" applyNumberFormat="1" applyFont="1" applyAlignment="1">
      <alignment horizontal="right" vertical="center"/>
    </xf>
    <xf numFmtId="0" fontId="4" fillId="0" borderId="0" xfId="309"/>
    <xf numFmtId="3" fontId="60" fillId="3" borderId="27" xfId="309" applyNumberFormat="1" applyFont="1" applyFill="1" applyBorder="1" applyAlignment="1">
      <alignment vertical="center"/>
    </xf>
    <xf numFmtId="3" fontId="13" fillId="3" borderId="27" xfId="309" applyNumberFormat="1" applyFont="1" applyFill="1" applyBorder="1" applyAlignment="1">
      <alignment vertical="center"/>
    </xf>
    <xf numFmtId="3" fontId="64" fillId="0" borderId="27" xfId="309" applyNumberFormat="1" applyFont="1" applyBorder="1"/>
    <xf numFmtId="3" fontId="16" fillId="0" borderId="0" xfId="309" applyNumberFormat="1" applyFont="1"/>
    <xf numFmtId="3" fontId="75" fillId="60" borderId="0" xfId="309" applyNumberFormat="1" applyFont="1" applyFill="1"/>
    <xf numFmtId="3" fontId="68" fillId="60" borderId="0" xfId="309" applyNumberFormat="1" applyFont="1" applyFill="1"/>
    <xf numFmtId="3" fontId="60" fillId="61" borderId="22" xfId="1" applyNumberFormat="1" applyFont="1" applyFill="1" applyBorder="1" applyAlignment="1">
      <alignment horizontal="center" vertical="center" wrapText="1"/>
    </xf>
    <xf numFmtId="3" fontId="60" fillId="61" borderId="27" xfId="309" applyNumberFormat="1" applyFont="1" applyFill="1" applyBorder="1" applyAlignment="1">
      <alignment horizontal="center" vertical="center" wrapText="1"/>
    </xf>
    <xf numFmtId="3" fontId="75" fillId="0" borderId="0" xfId="309" applyNumberFormat="1" applyFont="1"/>
    <xf numFmtId="3" fontId="72" fillId="0" borderId="0" xfId="309" applyNumberFormat="1" applyFont="1"/>
    <xf numFmtId="3" fontId="18" fillId="60" borderId="0" xfId="310" applyNumberFormat="1" applyFont="1" applyFill="1"/>
    <xf numFmtId="3" fontId="3" fillId="60" borderId="0" xfId="310" applyNumberFormat="1" applyFill="1"/>
    <xf numFmtId="3" fontId="18" fillId="0" borderId="0" xfId="310" applyNumberFormat="1" applyFont="1"/>
    <xf numFmtId="3" fontId="62" fillId="60" borderId="0" xfId="310" applyNumberFormat="1" applyFont="1" applyFill="1"/>
    <xf numFmtId="3" fontId="63" fillId="60" borderId="0" xfId="310" applyNumberFormat="1" applyFont="1" applyFill="1" applyAlignment="1">
      <alignment horizontal="center" vertical="center" wrapText="1"/>
    </xf>
    <xf numFmtId="3" fontId="63" fillId="0" borderId="0" xfId="310" applyNumberFormat="1" applyFont="1" applyAlignment="1">
      <alignment horizontal="center" vertical="center" wrapText="1"/>
    </xf>
    <xf numFmtId="0" fontId="3" fillId="0" borderId="0" xfId="310"/>
    <xf numFmtId="3" fontId="3" fillId="0" borderId="0" xfId="310" applyNumberFormat="1"/>
    <xf numFmtId="3" fontId="60" fillId="3" borderId="27" xfId="310" applyNumberFormat="1" applyFont="1" applyFill="1" applyBorder="1" applyAlignment="1">
      <alignment horizontal="justify" vertical="center"/>
    </xf>
    <xf numFmtId="3" fontId="13" fillId="3" borderId="27" xfId="310" applyNumberFormat="1" applyFont="1" applyFill="1" applyBorder="1" applyAlignment="1">
      <alignment horizontal="right" vertical="center"/>
    </xf>
    <xf numFmtId="3" fontId="64" fillId="0" borderId="1" xfId="310" applyNumberFormat="1" applyFont="1" applyBorder="1" applyAlignment="1">
      <alignment horizontal="justify"/>
    </xf>
    <xf numFmtId="4" fontId="14" fillId="0" borderId="27" xfId="310" applyNumberFormat="1" applyFont="1" applyBorder="1" applyAlignment="1">
      <alignment horizontal="right"/>
    </xf>
    <xf numFmtId="3" fontId="64" fillId="0" borderId="27" xfId="310" applyNumberFormat="1" applyFont="1" applyBorder="1" applyAlignment="1">
      <alignment horizontal="justify"/>
    </xf>
    <xf numFmtId="3" fontId="64" fillId="0" borderId="1" xfId="310" applyNumberFormat="1" applyFont="1" applyBorder="1" applyAlignment="1">
      <alignment horizontal="left" vertical="center"/>
    </xf>
    <xf numFmtId="170" fontId="64" fillId="0" borderId="1" xfId="310" applyNumberFormat="1" applyFont="1" applyBorder="1" applyAlignment="1">
      <alignment horizontal="left" vertical="center" wrapText="1"/>
    </xf>
    <xf numFmtId="3" fontId="60" fillId="3" borderId="27" xfId="310" applyNumberFormat="1" applyFont="1" applyFill="1" applyBorder="1" applyAlignment="1">
      <alignment vertical="center"/>
    </xf>
    <xf numFmtId="3" fontId="13" fillId="3" borderId="27" xfId="310" applyNumberFormat="1" applyFont="1" applyFill="1" applyBorder="1" applyAlignment="1">
      <alignment vertical="center"/>
    </xf>
    <xf numFmtId="3" fontId="64" fillId="0" borderId="27" xfId="310" applyNumberFormat="1" applyFont="1" applyBorder="1"/>
    <xf numFmtId="3" fontId="16" fillId="0" borderId="0" xfId="310" applyNumberFormat="1" applyFont="1"/>
    <xf numFmtId="3" fontId="75" fillId="60" borderId="0" xfId="310" applyNumberFormat="1" applyFont="1" applyFill="1"/>
    <xf numFmtId="3" fontId="68" fillId="60" borderId="0" xfId="310" applyNumberFormat="1" applyFont="1" applyFill="1"/>
    <xf numFmtId="3" fontId="68" fillId="0" borderId="0" xfId="310" applyNumberFormat="1" applyFont="1"/>
    <xf numFmtId="3" fontId="60" fillId="61" borderId="27" xfId="310" applyNumberFormat="1" applyFont="1" applyFill="1" applyBorder="1" applyAlignment="1">
      <alignment horizontal="center" vertical="center" wrapText="1"/>
    </xf>
    <xf numFmtId="3" fontId="75" fillId="0" borderId="0" xfId="310" applyNumberFormat="1" applyFont="1"/>
    <xf numFmtId="3" fontId="72" fillId="0" borderId="0" xfId="310" applyNumberFormat="1" applyFont="1"/>
    <xf numFmtId="3" fontId="18" fillId="60" borderId="0" xfId="373" applyNumberFormat="1" applyFont="1" applyFill="1"/>
    <xf numFmtId="3" fontId="2" fillId="60" borderId="0" xfId="373" applyNumberFormat="1" applyFill="1"/>
    <xf numFmtId="3" fontId="62" fillId="60" borderId="0" xfId="373" applyNumberFormat="1" applyFont="1" applyFill="1"/>
    <xf numFmtId="3" fontId="63" fillId="60" borderId="0" xfId="373" applyNumberFormat="1" applyFont="1" applyFill="1" applyAlignment="1">
      <alignment horizontal="center" vertical="center" wrapText="1"/>
    </xf>
    <xf numFmtId="3" fontId="63" fillId="0" borderId="0" xfId="373" applyNumberFormat="1" applyFont="1" applyAlignment="1">
      <alignment horizontal="center" vertical="center" wrapText="1"/>
    </xf>
    <xf numFmtId="0" fontId="2" fillId="0" borderId="0" xfId="373"/>
    <xf numFmtId="3" fontId="2" fillId="0" borderId="0" xfId="373" applyNumberFormat="1"/>
    <xf numFmtId="3" fontId="60" fillId="3" borderId="27" xfId="373" applyNumberFormat="1" applyFont="1" applyFill="1" applyBorder="1" applyAlignment="1">
      <alignment horizontal="justify" vertical="center"/>
    </xf>
    <xf numFmtId="3" fontId="13" fillId="3" borderId="27" xfId="373" applyNumberFormat="1" applyFont="1" applyFill="1" applyBorder="1" applyAlignment="1">
      <alignment horizontal="right" vertical="center"/>
    </xf>
    <xf numFmtId="3" fontId="64" fillId="0" borderId="1" xfId="373" applyNumberFormat="1" applyFont="1" applyBorder="1" applyAlignment="1">
      <alignment horizontal="justify"/>
    </xf>
    <xf numFmtId="4" fontId="14" fillId="0" borderId="27" xfId="373" applyNumberFormat="1" applyFont="1" applyBorder="1" applyAlignment="1">
      <alignment horizontal="right"/>
    </xf>
    <xf numFmtId="3" fontId="64" fillId="0" borderId="27" xfId="373" applyNumberFormat="1" applyFont="1" applyBorder="1" applyAlignment="1">
      <alignment horizontal="justify"/>
    </xf>
    <xf numFmtId="3" fontId="64" fillId="0" borderId="1" xfId="373" applyNumberFormat="1" applyFont="1" applyBorder="1" applyAlignment="1">
      <alignment horizontal="left" vertical="center"/>
    </xf>
    <xf numFmtId="170" fontId="64" fillId="0" borderId="1" xfId="373" applyNumberFormat="1" applyFont="1" applyBorder="1" applyAlignment="1">
      <alignment horizontal="left" vertical="center" wrapText="1"/>
    </xf>
    <xf numFmtId="3" fontId="60" fillId="3" borderId="27" xfId="373" applyNumberFormat="1" applyFont="1" applyFill="1" applyBorder="1" applyAlignment="1">
      <alignment vertical="center"/>
    </xf>
    <xf numFmtId="3" fontId="13" fillId="3" borderId="27" xfId="373" applyNumberFormat="1" applyFont="1" applyFill="1" applyBorder="1" applyAlignment="1">
      <alignment vertical="center"/>
    </xf>
    <xf numFmtId="3" fontId="64" fillId="0" borderId="27" xfId="373" applyNumberFormat="1" applyFont="1" applyBorder="1"/>
    <xf numFmtId="3" fontId="16" fillId="0" borderId="0" xfId="373" applyNumberFormat="1" applyFont="1"/>
    <xf numFmtId="3" fontId="75" fillId="60" borderId="0" xfId="373" applyNumberFormat="1" applyFont="1" applyFill="1"/>
    <xf numFmtId="3" fontId="68" fillId="60" borderId="0" xfId="373" applyNumberFormat="1" applyFont="1" applyFill="1"/>
    <xf numFmtId="3" fontId="68" fillId="0" borderId="0" xfId="373" applyNumberFormat="1" applyFont="1"/>
    <xf numFmtId="3" fontId="60" fillId="61" borderId="27" xfId="373" applyNumberFormat="1" applyFont="1" applyFill="1" applyBorder="1" applyAlignment="1">
      <alignment horizontal="center" vertical="center" wrapText="1"/>
    </xf>
    <xf numFmtId="3" fontId="75" fillId="0" borderId="0" xfId="373" applyNumberFormat="1" applyFont="1"/>
    <xf numFmtId="3" fontId="72" fillId="0" borderId="0" xfId="373" applyNumberFormat="1" applyFont="1"/>
    <xf numFmtId="3" fontId="64" fillId="0" borderId="1" xfId="373" applyNumberFormat="1" applyFont="1" applyBorder="1" applyAlignment="1">
      <alignment horizontal="left" vertical="center" wrapText="1"/>
    </xf>
    <xf numFmtId="3" fontId="60" fillId="3" borderId="1" xfId="373" applyNumberFormat="1" applyFont="1" applyFill="1" applyBorder="1" applyAlignment="1">
      <alignment horizontal="left" vertical="center" wrapText="1"/>
    </xf>
    <xf numFmtId="3" fontId="3" fillId="63" borderId="0" xfId="310" applyNumberFormat="1" applyFill="1"/>
    <xf numFmtId="3" fontId="64" fillId="0" borderId="1" xfId="310" applyNumberFormat="1" applyFont="1" applyBorder="1" applyAlignment="1">
      <alignment horizontal="left" vertical="center" wrapText="1"/>
    </xf>
    <xf numFmtId="3" fontId="14" fillId="0" borderId="27" xfId="373" applyNumberFormat="1" applyFont="1" applyBorder="1"/>
    <xf numFmtId="3" fontId="96" fillId="60" borderId="2" xfId="1" applyNumberFormat="1" applyFont="1" applyFill="1" applyBorder="1" applyAlignment="1">
      <alignment horizontal="right" vertical="center"/>
    </xf>
    <xf numFmtId="3" fontId="96" fillId="60" borderId="0" xfId="1" applyNumberFormat="1" applyFont="1" applyFill="1" applyAlignment="1">
      <alignment horizontal="right" vertical="center"/>
    </xf>
    <xf numFmtId="3" fontId="96" fillId="3" borderId="27" xfId="373" applyNumberFormat="1" applyFont="1" applyFill="1" applyBorder="1" applyAlignment="1">
      <alignment horizontal="right" vertical="center"/>
    </xf>
    <xf numFmtId="3" fontId="95" fillId="60" borderId="0" xfId="373" applyNumberFormat="1" applyFont="1" applyFill="1"/>
    <xf numFmtId="3" fontId="96" fillId="2" borderId="3" xfId="1" applyNumberFormat="1" applyFont="1" applyFill="1" applyBorder="1" applyAlignment="1">
      <alignment horizontal="right" vertical="center"/>
    </xf>
    <xf numFmtId="3" fontId="96" fillId="2" borderId="27" xfId="1" applyNumberFormat="1" applyFont="1" applyFill="1" applyBorder="1" applyAlignment="1">
      <alignment vertical="center"/>
    </xf>
    <xf numFmtId="3" fontId="95" fillId="0" borderId="0" xfId="373" applyNumberFormat="1" applyFont="1"/>
    <xf numFmtId="3" fontId="56" fillId="0" borderId="0" xfId="373" applyNumberFormat="1" applyFont="1"/>
    <xf numFmtId="0" fontId="56" fillId="0" borderId="0" xfId="0" applyFont="1"/>
    <xf numFmtId="3" fontId="1" fillId="60" borderId="0" xfId="373" applyNumberFormat="1" applyFont="1" applyFill="1"/>
    <xf numFmtId="3" fontId="62" fillId="63" borderId="0" xfId="373" applyNumberFormat="1" applyFont="1" applyFill="1"/>
    <xf numFmtId="3" fontId="60" fillId="63" borderId="22" xfId="1" applyNumberFormat="1" applyFont="1" applyFill="1" applyBorder="1" applyAlignment="1">
      <alignment vertical="center"/>
    </xf>
    <xf numFmtId="3" fontId="60" fillId="63" borderId="27" xfId="373" applyNumberFormat="1" applyFont="1" applyFill="1" applyBorder="1" applyAlignment="1">
      <alignment horizontal="center" vertical="center" wrapText="1"/>
    </xf>
    <xf numFmtId="3" fontId="60" fillId="63" borderId="27" xfId="1" applyNumberFormat="1" applyFont="1" applyFill="1" applyBorder="1" applyAlignment="1">
      <alignment vertical="center"/>
    </xf>
    <xf numFmtId="3" fontId="60" fillId="63" borderId="27" xfId="1" applyNumberFormat="1" applyFont="1" applyFill="1" applyBorder="1" applyAlignment="1">
      <alignment horizontal="center" vertical="center"/>
    </xf>
    <xf numFmtId="3" fontId="63" fillId="63" borderId="0" xfId="373" applyNumberFormat="1" applyFont="1" applyFill="1" applyAlignment="1">
      <alignment horizontal="center" vertical="center" wrapText="1"/>
    </xf>
    <xf numFmtId="3" fontId="60" fillId="63" borderId="22" xfId="1" applyNumberFormat="1" applyFont="1" applyFill="1" applyBorder="1" applyAlignment="1">
      <alignment horizontal="center" vertical="center" wrapText="1"/>
    </xf>
    <xf numFmtId="3" fontId="60" fillId="63" borderId="27" xfId="373" applyNumberFormat="1" applyFont="1" applyFill="1" applyBorder="1" applyAlignment="1">
      <alignment vertical="center"/>
    </xf>
    <xf numFmtId="3" fontId="14" fillId="118" borderId="27" xfId="1" applyNumberFormat="1" applyFont="1" applyFill="1" applyBorder="1" applyAlignment="1">
      <alignment horizontal="right" vertical="center"/>
    </xf>
    <xf numFmtId="3" fontId="60" fillId="118" borderId="27" xfId="1" applyNumberFormat="1" applyFont="1" applyFill="1" applyBorder="1" applyAlignment="1">
      <alignment vertical="center"/>
    </xf>
    <xf numFmtId="3" fontId="60" fillId="118" borderId="27" xfId="373" applyNumberFormat="1" applyFont="1" applyFill="1" applyBorder="1" applyAlignment="1">
      <alignment horizontal="justify" vertical="center"/>
    </xf>
    <xf numFmtId="3" fontId="96" fillId="118" borderId="27" xfId="373" applyNumberFormat="1" applyFont="1" applyFill="1" applyBorder="1" applyAlignment="1">
      <alignment horizontal="right" vertical="center"/>
    </xf>
    <xf numFmtId="4" fontId="14" fillId="118" borderId="27" xfId="373" applyNumberFormat="1" applyFont="1" applyFill="1" applyBorder="1" applyAlignment="1">
      <alignment horizontal="right"/>
    </xf>
    <xf numFmtId="3" fontId="60" fillId="0" borderId="1" xfId="373" applyNumberFormat="1" applyFont="1" applyBorder="1" applyAlignment="1">
      <alignment horizontal="left" vertical="center" wrapText="1"/>
    </xf>
    <xf numFmtId="3" fontId="60" fillId="118" borderId="1" xfId="373" applyNumberFormat="1" applyFont="1" applyFill="1" applyBorder="1" applyAlignment="1">
      <alignment horizontal="left" vertical="center"/>
    </xf>
    <xf numFmtId="3" fontId="13" fillId="118" borderId="27" xfId="1" applyNumberFormat="1" applyFont="1" applyFill="1" applyBorder="1" applyAlignment="1">
      <alignment horizontal="right" vertical="center"/>
    </xf>
    <xf numFmtId="3" fontId="97" fillId="60" borderId="0" xfId="373" applyNumberFormat="1" applyFont="1" applyFill="1"/>
    <xf numFmtId="3" fontId="62" fillId="0" borderId="0" xfId="373" applyNumberFormat="1" applyFont="1"/>
    <xf numFmtId="3" fontId="18" fillId="0" borderId="0" xfId="373" applyNumberFormat="1" applyFont="1"/>
    <xf numFmtId="3" fontId="64" fillId="118" borderId="27" xfId="1" applyNumberFormat="1" applyFont="1" applyFill="1" applyBorder="1" applyAlignment="1">
      <alignment horizontal="left" vertical="center" indent="1"/>
    </xf>
    <xf numFmtId="3" fontId="14" fillId="118" borderId="3" xfId="1" applyNumberFormat="1" applyFont="1" applyFill="1" applyBorder="1" applyAlignment="1">
      <alignment horizontal="right" vertical="center"/>
    </xf>
    <xf numFmtId="3" fontId="60" fillId="61" borderId="27" xfId="1" applyNumberFormat="1" applyFont="1" applyFill="1" applyBorder="1" applyAlignment="1">
      <alignment horizontal="center" vertical="center" wrapText="1"/>
    </xf>
    <xf numFmtId="3" fontId="64" fillId="118" borderId="27" xfId="1" applyNumberFormat="1" applyFont="1" applyFill="1" applyBorder="1" applyAlignment="1">
      <alignment horizontal="left" vertical="center" wrapText="1" indent="1"/>
    </xf>
    <xf numFmtId="3" fontId="64" fillId="0" borderId="27" xfId="1" applyNumberFormat="1" applyFont="1" applyBorder="1" applyAlignment="1">
      <alignment horizontal="left" vertical="center" wrapText="1" indent="2"/>
    </xf>
    <xf numFmtId="3" fontId="63" fillId="60" borderId="0" xfId="373" applyNumberFormat="1" applyFont="1" applyFill="1" applyAlignment="1">
      <alignment horizontal="center" wrapText="1"/>
    </xf>
    <xf numFmtId="3" fontId="18" fillId="60" borderId="0" xfId="373" applyNumberFormat="1" applyFont="1" applyFill="1" applyAlignment="1">
      <alignment wrapText="1"/>
    </xf>
    <xf numFmtId="3" fontId="60" fillId="0" borderId="27" xfId="373" applyNumberFormat="1" applyFont="1" applyBorder="1" applyAlignment="1">
      <alignment horizontal="justify" vertical="center"/>
    </xf>
    <xf numFmtId="3" fontId="96" fillId="0" borderId="27" xfId="373" applyNumberFormat="1" applyFont="1" applyBorder="1" applyAlignment="1">
      <alignment horizontal="right" vertical="center"/>
    </xf>
    <xf numFmtId="3" fontId="60" fillId="0" borderId="27" xfId="1" applyNumberFormat="1" applyFont="1" applyBorder="1" applyAlignment="1">
      <alignment vertical="center"/>
    </xf>
    <xf numFmtId="174" fontId="13" fillId="0" borderId="27" xfId="1" applyNumberFormat="1" applyFont="1" applyBorder="1" applyAlignment="1">
      <alignment horizontal="right" vertical="center"/>
    </xf>
    <xf numFmtId="174" fontId="14" fillId="0" borderId="27" xfId="1" applyNumberFormat="1" applyFont="1" applyBorder="1" applyAlignment="1">
      <alignment horizontal="right" vertical="center"/>
    </xf>
    <xf numFmtId="3" fontId="60" fillId="119" borderId="27" xfId="1" applyNumberFormat="1" applyFont="1" applyFill="1" applyBorder="1" applyAlignment="1">
      <alignment vertical="center"/>
    </xf>
    <xf numFmtId="3" fontId="60" fillId="0" borderId="27" xfId="1" applyNumberFormat="1" applyFont="1" applyBorder="1" applyAlignment="1">
      <alignment horizontal="left" vertical="center" wrapText="1" indent="1"/>
    </xf>
    <xf numFmtId="174" fontId="14" fillId="0" borderId="3" xfId="1" applyNumberFormat="1" applyFont="1" applyBorder="1" applyAlignment="1">
      <alignment horizontal="right" vertical="center"/>
    </xf>
    <xf numFmtId="3" fontId="64" fillId="119" borderId="27" xfId="1" applyNumberFormat="1" applyFont="1" applyFill="1" applyBorder="1" applyAlignment="1">
      <alignment horizontal="left" vertical="center" wrapText="1" indent="1"/>
    </xf>
    <xf numFmtId="3" fontId="64" fillId="119" borderId="27" xfId="1" applyNumberFormat="1" applyFont="1" applyFill="1" applyBorder="1" applyAlignment="1">
      <alignment horizontal="left" vertical="center" indent="1"/>
    </xf>
    <xf numFmtId="174" fontId="14" fillId="63" borderId="27" xfId="1" applyNumberFormat="1" applyFont="1" applyFill="1" applyBorder="1" applyAlignment="1">
      <alignment horizontal="right" vertical="center"/>
    </xf>
    <xf numFmtId="3" fontId="18" fillId="119" borderId="0" xfId="0" applyNumberFormat="1" applyFont="1" applyFill="1"/>
    <xf numFmtId="3" fontId="2" fillId="119" borderId="0" xfId="373" applyNumberFormat="1" applyFill="1"/>
    <xf numFmtId="3" fontId="18" fillId="63" borderId="0" xfId="0" applyNumberFormat="1" applyFont="1" applyFill="1"/>
    <xf numFmtId="3" fontId="60" fillId="61" borderId="27" xfId="1" applyNumberFormat="1" applyFont="1" applyFill="1" applyBorder="1" applyAlignment="1">
      <alignment horizontal="center" vertical="center"/>
    </xf>
    <xf numFmtId="3" fontId="60" fillId="61" borderId="27" xfId="0" applyNumberFormat="1" applyFont="1" applyFill="1" applyBorder="1" applyAlignment="1">
      <alignment horizontal="center" vertical="center" wrapText="1"/>
    </xf>
    <xf numFmtId="3" fontId="14" fillId="0" borderId="27" xfId="0" applyNumberFormat="1" applyFont="1" applyBorder="1"/>
    <xf numFmtId="3" fontId="13" fillId="3" borderId="27" xfId="272" applyNumberFormat="1" applyFont="1" applyFill="1" applyBorder="1" applyAlignment="1">
      <alignment vertical="center"/>
    </xf>
    <xf numFmtId="4" fontId="13" fillId="3" borderId="27" xfId="1" applyNumberFormat="1" applyFont="1" applyFill="1" applyBorder="1" applyAlignment="1">
      <alignment horizontal="right" vertical="center"/>
    </xf>
    <xf numFmtId="4" fontId="14" fillId="0" borderId="27" xfId="272" applyNumberFormat="1" applyFont="1" applyFill="1" applyBorder="1" applyAlignment="1">
      <alignment horizontal="right"/>
    </xf>
    <xf numFmtId="170" fontId="60" fillId="61" borderId="27" xfId="1" applyNumberFormat="1" applyFont="1" applyFill="1" applyBorder="1" applyAlignment="1">
      <alignment horizontal="center" vertical="center" wrapText="1"/>
    </xf>
    <xf numFmtId="170" fontId="13" fillId="61" borderId="27" xfId="1" applyNumberFormat="1" applyFont="1" applyFill="1" applyBorder="1" applyAlignment="1">
      <alignment horizontal="center" vertical="center" wrapText="1"/>
    </xf>
    <xf numFmtId="170" fontId="60" fillId="3" borderId="27" xfId="1" applyNumberFormat="1" applyFont="1" applyFill="1" applyBorder="1" applyAlignment="1">
      <alignment vertical="center" wrapText="1"/>
    </xf>
    <xf numFmtId="3" fontId="13" fillId="3" borderId="27" xfId="1" applyNumberFormat="1" applyFont="1" applyFill="1" applyBorder="1" applyAlignment="1">
      <alignment horizontal="right" vertical="center" wrapText="1"/>
    </xf>
    <xf numFmtId="170" fontId="64" fillId="0" borderId="27" xfId="1" applyNumberFormat="1" applyFont="1" applyBorder="1" applyAlignment="1">
      <alignment horizontal="left" vertical="center" wrapText="1"/>
    </xf>
    <xf numFmtId="3" fontId="14" fillId="0" borderId="27" xfId="1" applyNumberFormat="1" applyFont="1" applyBorder="1" applyAlignment="1">
      <alignment horizontal="right" vertical="center" wrapText="1"/>
    </xf>
    <xf numFmtId="170" fontId="60" fillId="3" borderId="27" xfId="1" applyNumberFormat="1" applyFont="1" applyFill="1" applyBorder="1" applyAlignment="1">
      <alignment horizontal="left" vertical="center" wrapText="1"/>
    </xf>
    <xf numFmtId="170" fontId="60" fillId="0" borderId="27" xfId="1" applyNumberFormat="1" applyFont="1" applyBorder="1" applyAlignment="1">
      <alignment horizontal="left" vertical="center" wrapText="1"/>
    </xf>
    <xf numFmtId="3" fontId="13" fillId="0" borderId="27" xfId="1" applyNumberFormat="1" applyFont="1" applyBorder="1" applyAlignment="1">
      <alignment horizontal="right" vertical="center" wrapText="1"/>
    </xf>
    <xf numFmtId="170" fontId="60" fillId="3" borderId="27" xfId="0" applyNumberFormat="1" applyFont="1" applyFill="1" applyBorder="1" applyAlignment="1">
      <alignment horizontal="justify" wrapText="1"/>
    </xf>
    <xf numFmtId="3" fontId="13" fillId="3" borderId="27" xfId="0" applyNumberFormat="1" applyFont="1" applyFill="1" applyBorder="1" applyAlignment="1">
      <alignment horizontal="right" wrapText="1"/>
    </xf>
    <xf numFmtId="170" fontId="60" fillId="3" borderId="27" xfId="0" applyNumberFormat="1" applyFont="1" applyFill="1" applyBorder="1" applyAlignment="1">
      <alignment horizontal="justify" vertical="center" wrapText="1"/>
    </xf>
    <xf numFmtId="4" fontId="13" fillId="3" borderId="27" xfId="0" applyNumberFormat="1" applyFont="1" applyFill="1" applyBorder="1" applyAlignment="1">
      <alignment horizontal="right" vertical="center" wrapText="1"/>
    </xf>
    <xf numFmtId="4" fontId="14" fillId="0" borderId="27" xfId="0" applyNumberFormat="1" applyFont="1" applyBorder="1" applyAlignment="1">
      <alignment horizontal="right" wrapText="1"/>
    </xf>
    <xf numFmtId="170" fontId="64" fillId="0" borderId="27" xfId="0" applyNumberFormat="1" applyFont="1" applyBorder="1" applyAlignment="1">
      <alignment horizontal="justify" wrapText="1"/>
    </xf>
    <xf numFmtId="4" fontId="13" fillId="3" borderId="27" xfId="1" applyNumberFormat="1" applyFont="1" applyFill="1" applyBorder="1" applyAlignment="1">
      <alignment horizontal="right" vertical="center" wrapText="1"/>
    </xf>
    <xf numFmtId="4" fontId="60" fillId="3" borderId="27" xfId="1" applyNumberFormat="1" applyFont="1" applyFill="1" applyBorder="1" applyAlignment="1">
      <alignment vertical="center" wrapText="1"/>
    </xf>
    <xf numFmtId="3" fontId="13" fillId="3" borderId="27" xfId="0" applyNumberFormat="1" applyFont="1" applyFill="1" applyBorder="1" applyAlignment="1">
      <alignment vertical="center" wrapText="1"/>
    </xf>
    <xf numFmtId="3" fontId="14" fillId="0" borderId="27" xfId="0" applyNumberFormat="1" applyFont="1" applyBorder="1" applyAlignment="1">
      <alignment wrapText="1"/>
    </xf>
    <xf numFmtId="4" fontId="60" fillId="0" borderId="27" xfId="3" applyNumberFormat="1" applyFont="1" applyBorder="1" applyAlignment="1">
      <alignment wrapText="1"/>
    </xf>
    <xf numFmtId="14" fontId="13" fillId="61" borderId="27" xfId="1" applyNumberFormat="1" applyFont="1" applyFill="1" applyBorder="1" applyAlignment="1">
      <alignment horizontal="center" vertical="center" wrapText="1"/>
    </xf>
    <xf numFmtId="170" fontId="60" fillId="3" borderId="27" xfId="0" applyNumberFormat="1" applyFont="1" applyFill="1" applyBorder="1" applyAlignment="1">
      <alignment vertical="center" wrapText="1"/>
    </xf>
    <xf numFmtId="3" fontId="13" fillId="3" borderId="27" xfId="1" applyNumberFormat="1" applyFont="1" applyFill="1" applyBorder="1" applyAlignment="1">
      <alignment vertical="center" wrapText="1"/>
    </xf>
    <xf numFmtId="170" fontId="60" fillId="0" borderId="27" xfId="0" applyNumberFormat="1" applyFont="1" applyBorder="1" applyAlignment="1">
      <alignment vertical="center" wrapText="1"/>
    </xf>
    <xf numFmtId="3" fontId="13" fillId="0" borderId="27" xfId="0" applyNumberFormat="1" applyFont="1" applyBorder="1" applyAlignment="1">
      <alignment vertical="center" wrapText="1"/>
    </xf>
    <xf numFmtId="4" fontId="60" fillId="2" borderId="27" xfId="1" applyNumberFormat="1" applyFont="1" applyFill="1" applyBorder="1" applyAlignment="1">
      <alignment vertical="center"/>
    </xf>
    <xf numFmtId="4" fontId="60" fillId="2" borderId="27" xfId="1" applyNumberFormat="1" applyFont="1" applyFill="1" applyBorder="1" applyAlignment="1">
      <alignment horizontal="left" vertical="center" wrapText="1" indent="1"/>
    </xf>
    <xf numFmtId="4" fontId="64" fillId="2" borderId="27" xfId="1" applyNumberFormat="1" applyFont="1" applyFill="1" applyBorder="1" applyAlignment="1">
      <alignment horizontal="left" vertical="center" wrapText="1" indent="1"/>
    </xf>
    <xf numFmtId="4" fontId="60" fillId="2" borderId="27" xfId="1" applyNumberFormat="1" applyFont="1" applyFill="1" applyBorder="1" applyAlignment="1">
      <alignment vertical="center" wrapText="1"/>
    </xf>
    <xf numFmtId="4" fontId="60" fillId="2" borderId="27" xfId="1" applyNumberFormat="1" applyFont="1" applyFill="1" applyBorder="1" applyAlignment="1">
      <alignment horizontal="left" vertical="center" indent="1"/>
    </xf>
    <xf numFmtId="4" fontId="64" fillId="0" borderId="27" xfId="1" applyNumberFormat="1" applyFont="1" applyBorder="1" applyAlignment="1">
      <alignment horizontal="left" vertical="center" wrapText="1"/>
    </xf>
    <xf numFmtId="170" fontId="60" fillId="61" borderId="27" xfId="0" applyNumberFormat="1" applyFont="1" applyFill="1" applyBorder="1" applyAlignment="1">
      <alignment horizontal="center" vertical="center" wrapText="1"/>
    </xf>
    <xf numFmtId="170" fontId="60" fillId="61" borderId="27" xfId="0" applyNumberFormat="1" applyFont="1" applyFill="1" applyBorder="1" applyAlignment="1">
      <alignment horizontal="center" vertical="center"/>
    </xf>
    <xf numFmtId="3" fontId="13" fillId="2" borderId="27" xfId="1" applyNumberFormat="1" applyFont="1" applyFill="1" applyBorder="1" applyAlignment="1">
      <alignment vertical="center" wrapText="1"/>
    </xf>
    <xf numFmtId="4" fontId="64" fillId="2" borderId="27" xfId="0" applyNumberFormat="1" applyFont="1" applyFill="1" applyBorder="1" applyAlignment="1">
      <alignment vertical="center" wrapText="1"/>
    </xf>
    <xf numFmtId="3" fontId="14" fillId="2" borderId="27" xfId="0" applyNumberFormat="1" applyFont="1" applyFill="1" applyBorder="1" applyAlignment="1">
      <alignment vertical="center" wrapText="1"/>
    </xf>
    <xf numFmtId="4" fontId="60" fillId="0" borderId="27" xfId="1" applyNumberFormat="1" applyFont="1" applyBorder="1" applyAlignment="1">
      <alignment vertical="center" wrapText="1"/>
    </xf>
    <xf numFmtId="3" fontId="13" fillId="0" borderId="27" xfId="1" applyNumberFormat="1" applyFont="1" applyBorder="1" applyAlignment="1">
      <alignment vertical="center" wrapText="1"/>
    </xf>
    <xf numFmtId="4" fontId="60" fillId="2" borderId="27" xfId="0" applyNumberFormat="1" applyFont="1" applyFill="1" applyBorder="1" applyAlignment="1">
      <alignment wrapText="1"/>
    </xf>
    <xf numFmtId="4" fontId="60" fillId="0" borderId="27" xfId="1" applyNumberFormat="1" applyFont="1" applyBorder="1" applyAlignment="1">
      <alignment horizontal="left" vertical="center" wrapText="1" indent="1"/>
    </xf>
    <xf numFmtId="3" fontId="13" fillId="0" borderId="27" xfId="3" applyNumberFormat="1" applyFont="1" applyBorder="1" applyAlignment="1">
      <alignment wrapText="1"/>
    </xf>
    <xf numFmtId="4" fontId="64" fillId="0" borderId="27" xfId="0" applyNumberFormat="1" applyFont="1" applyBorder="1" applyAlignment="1">
      <alignment wrapText="1"/>
    </xf>
    <xf numFmtId="3" fontId="14" fillId="0" borderId="27" xfId="0" applyNumberFormat="1" applyFont="1" applyBorder="1" applyAlignment="1">
      <alignment horizontal="right" wrapText="1"/>
    </xf>
    <xf numFmtId="49" fontId="13" fillId="61" borderId="27" xfId="1" applyNumberFormat="1" applyFont="1" applyFill="1" applyBorder="1" applyAlignment="1">
      <alignment horizontal="center" vertical="center" wrapText="1"/>
    </xf>
    <xf numFmtId="173" fontId="13" fillId="61" borderId="27" xfId="1" applyNumberFormat="1" applyFont="1" applyFill="1" applyBorder="1" applyAlignment="1">
      <alignment horizontal="center" vertical="center" wrapText="1"/>
    </xf>
    <xf numFmtId="170" fontId="64" fillId="0" borderId="27" xfId="0" applyNumberFormat="1" applyFont="1" applyBorder="1" applyAlignment="1">
      <alignment wrapText="1"/>
    </xf>
    <xf numFmtId="169" fontId="14" fillId="0" borderId="27" xfId="272" applyFont="1" applyFill="1" applyBorder="1" applyAlignment="1">
      <alignment horizontal="right" wrapText="1"/>
    </xf>
    <xf numFmtId="169" fontId="14" fillId="0" borderId="27" xfId="272" applyFont="1" applyFill="1" applyBorder="1" applyAlignment="1">
      <alignment horizontal="right" vertical="center" wrapText="1"/>
    </xf>
    <xf numFmtId="169" fontId="13" fillId="3" borderId="27" xfId="272" applyFont="1" applyFill="1" applyBorder="1" applyAlignment="1">
      <alignment vertical="center" wrapText="1"/>
    </xf>
    <xf numFmtId="4" fontId="60" fillId="0" borderId="27" xfId="0" applyNumberFormat="1" applyFont="1" applyBorder="1" applyAlignment="1">
      <alignment wrapText="1"/>
    </xf>
    <xf numFmtId="3" fontId="13" fillId="0" borderId="27" xfId="0" applyNumberFormat="1" applyFont="1" applyBorder="1" applyAlignment="1">
      <alignment horizontal="right" wrapText="1"/>
    </xf>
    <xf numFmtId="3" fontId="13" fillId="2" borderId="27" xfId="0" applyNumberFormat="1" applyFont="1" applyFill="1" applyBorder="1" applyAlignment="1">
      <alignment horizontal="right" wrapText="1"/>
    </xf>
    <xf numFmtId="4" fontId="60" fillId="0" borderId="27" xfId="1" applyNumberFormat="1" applyFont="1" applyBorder="1" applyAlignment="1">
      <alignment horizontal="left" vertical="center" wrapText="1"/>
    </xf>
    <xf numFmtId="172" fontId="14" fillId="0" borderId="27" xfId="0" applyNumberFormat="1" applyFont="1" applyBorder="1" applyAlignment="1">
      <alignment horizontal="right" wrapText="1"/>
    </xf>
    <xf numFmtId="4" fontId="65" fillId="2" borderId="27" xfId="1" applyNumberFormat="1" applyFont="1" applyFill="1" applyBorder="1" applyAlignment="1">
      <alignment horizontal="left" vertical="center" wrapText="1"/>
    </xf>
    <xf numFmtId="3" fontId="61" fillId="2" borderId="27" xfId="1" applyNumberFormat="1" applyFont="1" applyFill="1" applyBorder="1" applyAlignment="1">
      <alignment horizontal="right" vertical="center" wrapText="1"/>
    </xf>
    <xf numFmtId="4" fontId="65" fillId="0" borderId="27" xfId="1" applyNumberFormat="1" applyFont="1" applyBorder="1" applyAlignment="1">
      <alignment vertical="center" wrapText="1"/>
    </xf>
    <xf numFmtId="3" fontId="61" fillId="0" borderId="27" xfId="1" applyNumberFormat="1" applyFont="1" applyBorder="1" applyAlignment="1">
      <alignment horizontal="right" vertical="center" wrapText="1"/>
    </xf>
    <xf numFmtId="4" fontId="65" fillId="0" borderId="27" xfId="1" applyNumberFormat="1" applyFont="1" applyBorder="1" applyAlignment="1">
      <alignment horizontal="left" vertical="center" wrapText="1"/>
    </xf>
    <xf numFmtId="170" fontId="14" fillId="0" borderId="27" xfId="1" applyNumberFormat="1" applyFont="1" applyBorder="1" applyAlignment="1" applyProtection="1">
      <alignment horizontal="right" vertical="center" wrapText="1"/>
      <protection locked="0"/>
    </xf>
    <xf numFmtId="3" fontId="14" fillId="1" borderId="27" xfId="1" applyNumberFormat="1" applyFont="1" applyFill="1" applyBorder="1" applyAlignment="1">
      <alignment horizontal="right" vertical="center" wrapText="1"/>
    </xf>
    <xf numFmtId="3" fontId="60" fillId="119" borderId="27" xfId="373" applyNumberFormat="1" applyFont="1" applyFill="1" applyBorder="1" applyAlignment="1">
      <alignment vertical="center"/>
    </xf>
    <xf numFmtId="3" fontId="64" fillId="63" borderId="27" xfId="1" applyNumberFormat="1" applyFont="1" applyFill="1" applyBorder="1" applyAlignment="1">
      <alignment horizontal="left" vertical="center" wrapText="1" indent="1"/>
    </xf>
    <xf numFmtId="3" fontId="60" fillId="119" borderId="27" xfId="373" applyNumberFormat="1" applyFont="1" applyFill="1" applyBorder="1" applyAlignment="1">
      <alignment horizontal="justify" vertical="center"/>
    </xf>
    <xf numFmtId="14" fontId="60" fillId="61" borderId="22" xfId="1" applyNumberFormat="1" applyFont="1" applyFill="1" applyBorder="1" applyAlignment="1">
      <alignment horizontal="center" vertical="center"/>
    </xf>
    <xf numFmtId="14" fontId="60" fillId="61" borderId="30" xfId="1" applyNumberFormat="1" applyFont="1" applyFill="1" applyBorder="1" applyAlignment="1">
      <alignment horizontal="center" vertical="center"/>
    </xf>
    <xf numFmtId="14" fontId="60" fillId="61" borderId="3" xfId="1" applyNumberFormat="1" applyFont="1" applyFill="1" applyBorder="1" applyAlignment="1">
      <alignment horizontal="center" vertical="center"/>
    </xf>
    <xf numFmtId="3" fontId="60" fillId="63" borderId="22" xfId="1" applyNumberFormat="1" applyFont="1" applyFill="1" applyBorder="1" applyAlignment="1">
      <alignment horizontal="center" vertical="center"/>
    </xf>
    <xf numFmtId="3" fontId="60" fillId="61" borderId="27" xfId="1" applyNumberFormat="1" applyFont="1" applyFill="1" applyBorder="1" applyAlignment="1">
      <alignment horizontal="center" vertical="center"/>
    </xf>
    <xf numFmtId="3" fontId="60" fillId="61" borderId="25" xfId="373" applyNumberFormat="1" applyFont="1" applyFill="1" applyBorder="1" applyAlignment="1">
      <alignment horizontal="center" vertical="center" wrapText="1"/>
    </xf>
    <xf numFmtId="3" fontId="60" fillId="61" borderId="1" xfId="373" applyNumberFormat="1" applyFont="1" applyFill="1" applyBorder="1" applyAlignment="1">
      <alignment horizontal="center" vertical="center" wrapText="1"/>
    </xf>
    <xf numFmtId="3" fontId="60" fillId="61" borderId="25" xfId="1" applyNumberFormat="1" applyFont="1" applyFill="1" applyBorder="1" applyAlignment="1">
      <alignment horizontal="center" vertical="center"/>
    </xf>
    <xf numFmtId="3" fontId="60" fillId="61" borderId="1" xfId="1" applyNumberFormat="1" applyFont="1" applyFill="1" applyBorder="1" applyAlignment="1">
      <alignment horizontal="center" vertical="center"/>
    </xf>
    <xf numFmtId="3" fontId="60" fillId="61" borderId="22" xfId="1" applyNumberFormat="1" applyFont="1" applyFill="1" applyBorder="1" applyAlignment="1">
      <alignment horizontal="center" vertical="center"/>
    </xf>
    <xf numFmtId="3" fontId="60" fillId="61" borderId="25" xfId="310" applyNumberFormat="1" applyFont="1" applyFill="1" applyBorder="1" applyAlignment="1">
      <alignment horizontal="center" vertical="center" wrapText="1"/>
    </xf>
    <xf numFmtId="3" fontId="60" fillId="61" borderId="1" xfId="310" applyNumberFormat="1" applyFont="1" applyFill="1" applyBorder="1" applyAlignment="1">
      <alignment horizontal="center" vertical="center" wrapText="1"/>
    </xf>
    <xf numFmtId="3" fontId="74" fillId="63" borderId="0" xfId="0" applyNumberFormat="1" applyFont="1" applyFill="1" applyAlignment="1">
      <alignment horizontal="center" vertical="center"/>
    </xf>
    <xf numFmtId="3" fontId="60" fillId="61" borderId="25" xfId="0" applyNumberFormat="1" applyFont="1" applyFill="1" applyBorder="1" applyAlignment="1">
      <alignment horizontal="center" vertical="center" wrapText="1"/>
    </xf>
    <xf numFmtId="3" fontId="60" fillId="61" borderId="1" xfId="0" applyNumberFormat="1" applyFont="1" applyFill="1" applyBorder="1" applyAlignment="1">
      <alignment horizontal="center" vertical="center" wrapText="1"/>
    </xf>
    <xf numFmtId="3" fontId="74" fillId="0" borderId="0" xfId="0" applyNumberFormat="1" applyFont="1" applyAlignment="1">
      <alignment horizontal="center" vertical="center"/>
    </xf>
    <xf numFmtId="3" fontId="60" fillId="61" borderId="25" xfId="309" applyNumberFormat="1" applyFont="1" applyFill="1" applyBorder="1" applyAlignment="1">
      <alignment horizontal="center" vertical="center" wrapText="1"/>
    </xf>
    <xf numFmtId="3" fontId="60" fillId="61" borderId="1" xfId="309" applyNumberFormat="1" applyFont="1" applyFill="1" applyBorder="1" applyAlignment="1">
      <alignment horizontal="center" vertical="center" wrapText="1"/>
    </xf>
    <xf numFmtId="14" fontId="60" fillId="61" borderId="27" xfId="1" applyNumberFormat="1" applyFont="1" applyFill="1" applyBorder="1" applyAlignment="1">
      <alignment horizontal="center" vertical="center"/>
    </xf>
    <xf numFmtId="3" fontId="60" fillId="61" borderId="27" xfId="0" applyNumberFormat="1" applyFont="1" applyFill="1" applyBorder="1" applyAlignment="1">
      <alignment horizontal="center" vertical="center" wrapText="1"/>
    </xf>
    <xf numFmtId="3" fontId="60" fillId="61" borderId="25" xfId="307" applyNumberFormat="1" applyFont="1" applyFill="1" applyBorder="1" applyAlignment="1">
      <alignment horizontal="center" vertical="center" wrapText="1"/>
    </xf>
    <xf numFmtId="3" fontId="60" fillId="61" borderId="1" xfId="307" applyNumberFormat="1" applyFont="1" applyFill="1" applyBorder="1" applyAlignment="1">
      <alignment horizontal="center" vertical="center" wrapText="1"/>
    </xf>
    <xf numFmtId="3" fontId="71" fillId="63" borderId="0" xfId="0" applyNumberFormat="1" applyFont="1" applyFill="1" applyAlignment="1">
      <alignment horizontal="center" vertical="center"/>
    </xf>
    <xf numFmtId="3" fontId="71" fillId="63" borderId="31" xfId="0" applyNumberFormat="1" applyFont="1" applyFill="1" applyBorder="1" applyAlignment="1">
      <alignment horizontal="center" vertical="center"/>
    </xf>
    <xf numFmtId="49" fontId="60" fillId="61" borderId="22" xfId="1" applyNumberFormat="1" applyFont="1" applyFill="1" applyBorder="1" applyAlignment="1">
      <alignment horizontal="center" vertical="center"/>
    </xf>
    <xf numFmtId="49" fontId="60" fillId="61" borderId="30" xfId="1" applyNumberFormat="1" applyFont="1" applyFill="1" applyBorder="1" applyAlignment="1">
      <alignment horizontal="center" vertical="center"/>
    </xf>
    <xf numFmtId="49" fontId="60" fillId="61" borderId="3" xfId="1" applyNumberFormat="1" applyFont="1" applyFill="1" applyBorder="1" applyAlignment="1">
      <alignment horizontal="center" vertical="center"/>
    </xf>
    <xf numFmtId="170" fontId="60" fillId="61" borderId="22" xfId="1" applyNumberFormat="1" applyFont="1" applyFill="1" applyBorder="1" applyAlignment="1">
      <alignment horizontal="center" vertical="center" wrapText="1"/>
    </xf>
    <xf numFmtId="170" fontId="60" fillId="61" borderId="27" xfId="1" applyNumberFormat="1" applyFont="1" applyFill="1" applyBorder="1" applyAlignment="1">
      <alignment horizontal="center" vertical="center" wrapText="1"/>
    </xf>
    <xf numFmtId="170" fontId="60" fillId="61" borderId="25" xfId="0" applyNumberFormat="1" applyFont="1" applyFill="1" applyBorder="1" applyAlignment="1">
      <alignment horizontal="center" vertical="center" wrapText="1"/>
    </xf>
    <xf numFmtId="170" fontId="60" fillId="61" borderId="1" xfId="0" applyNumberFormat="1" applyFont="1" applyFill="1" applyBorder="1" applyAlignment="1">
      <alignment horizontal="center" vertical="center" wrapText="1"/>
    </xf>
    <xf numFmtId="170" fontId="60" fillId="61" borderId="23" xfId="1" applyNumberFormat="1" applyFont="1" applyFill="1" applyBorder="1" applyAlignment="1">
      <alignment horizontal="center" vertical="center" wrapText="1"/>
    </xf>
    <xf numFmtId="170" fontId="60" fillId="61" borderId="24" xfId="1" applyNumberFormat="1" applyFont="1" applyFill="1" applyBorder="1" applyAlignment="1">
      <alignment horizontal="center" vertical="center" wrapText="1"/>
    </xf>
    <xf numFmtId="170" fontId="60" fillId="61" borderId="25" xfId="1" applyNumberFormat="1" applyFont="1" applyFill="1" applyBorder="1" applyAlignment="1">
      <alignment horizontal="center" vertical="center" wrapText="1"/>
    </xf>
    <xf numFmtId="170" fontId="60" fillId="61" borderId="1" xfId="1" applyNumberFormat="1" applyFont="1" applyFill="1" applyBorder="1" applyAlignment="1">
      <alignment horizontal="center" vertical="center" wrapText="1"/>
    </xf>
  </cellXfs>
  <cellStyles count="33012">
    <cellStyle name="20% - Accent1" xfId="14" xr:uid="{00000000-0005-0000-0000-000000000000}"/>
    <cellStyle name="20% - Accent1 2" xfId="503" xr:uid="{9014B3A5-6631-473F-9A9D-F383F910E72E}"/>
    <cellStyle name="20% - Accent1 3" xfId="517" xr:uid="{000AA33B-CA8F-4199-A603-B2551A6000B6}"/>
    <cellStyle name="20% - Accent2" xfId="15" xr:uid="{00000000-0005-0000-0000-000001000000}"/>
    <cellStyle name="20% - Accent2 2" xfId="518" xr:uid="{8ED42D64-75B1-4B68-8766-745C946D7BBD}"/>
    <cellStyle name="20% - Accent3" xfId="16" xr:uid="{00000000-0005-0000-0000-000002000000}"/>
    <cellStyle name="20% - Accent3 2" xfId="519" xr:uid="{1B42E7B5-3AA9-49AA-8389-3A48FB01D437}"/>
    <cellStyle name="20% - Accent4" xfId="17" xr:uid="{00000000-0005-0000-0000-000003000000}"/>
    <cellStyle name="20% - Accent4 2" xfId="520" xr:uid="{BCAF2E13-CFF0-4B36-BBEB-FD23CEDCB68C}"/>
    <cellStyle name="20% - Accent5" xfId="18" xr:uid="{00000000-0005-0000-0000-000004000000}"/>
    <cellStyle name="20% - Accent5 2" xfId="521" xr:uid="{11492ECE-571E-416D-95C2-E86EDEE64C0B}"/>
    <cellStyle name="20% - Accent6" xfId="19" xr:uid="{00000000-0005-0000-0000-000005000000}"/>
    <cellStyle name="20% - Accent6 2" xfId="522" xr:uid="{217241C8-E644-495B-B4ED-6BEAE55D7800}"/>
    <cellStyle name="20% - akcent 1 2" xfId="20" xr:uid="{00000000-0005-0000-0000-000006000000}"/>
    <cellStyle name="20% - akcent 1 2 2" xfId="31819" xr:uid="{DF0E8E6C-0C88-4CB3-B7E8-39636F9D5FB4}"/>
    <cellStyle name="20% - akcent 1 2 3" xfId="31820" xr:uid="{9742A6F0-7B2A-492B-B143-494477552DB5}"/>
    <cellStyle name="20% - akcent 1 2 4" xfId="523" xr:uid="{8FEB6C9B-5C6F-40C7-B885-FF34F3BFCAA6}"/>
    <cellStyle name="20% - akcent 1 3" xfId="208" xr:uid="{00000000-0005-0000-0000-000007000000}"/>
    <cellStyle name="20% - akcent 1 3 10" xfId="1735" xr:uid="{E340B67A-7F28-44E3-BEDE-F49235A9C10D}"/>
    <cellStyle name="20% - akcent 1 3 10 2" xfId="4822" xr:uid="{AA107BB2-0E66-4821-955A-5747887FF782}"/>
    <cellStyle name="20% - akcent 1 3 10 2 2" xfId="20123" xr:uid="{F129F37B-C9DA-432E-B43B-7F048BB5064F}"/>
    <cellStyle name="20% - akcent 1 3 10 2 2 2" xfId="31821" xr:uid="{E00718EB-9312-44EC-A38D-18C2E92E355B}"/>
    <cellStyle name="20% - akcent 1 3 10 2 3" xfId="31822" xr:uid="{101B4A8A-F1CA-47FC-95BC-4D80C41AFFFE}"/>
    <cellStyle name="20% - akcent 1 3 10 3" xfId="17377" xr:uid="{9F11BA98-C3DB-4DAA-BCE5-63EC600370D4}"/>
    <cellStyle name="20% - akcent 1 3 10 3 2" xfId="31823" xr:uid="{1B876871-B5E9-4D19-A810-C7D4F332800C}"/>
    <cellStyle name="20% - akcent 1 3 10 3 2 2" xfId="31824" xr:uid="{9214AADE-1D35-499F-B9FA-E53C261CC1CC}"/>
    <cellStyle name="20% - akcent 1 3 10 3 3" xfId="31825" xr:uid="{91F0A838-6FF5-49B6-BB38-96050F21A71A}"/>
    <cellStyle name="20% - akcent 1 3 10 4" xfId="31826" xr:uid="{5184BBCC-B1FC-440C-9C04-A4454F5C2132}"/>
    <cellStyle name="20% - akcent 1 3 10 4 2" xfId="31827" xr:uid="{0BBF619A-3B13-4E95-98E6-111A4A5F542C}"/>
    <cellStyle name="20% - akcent 1 3 10 5" xfId="31828" xr:uid="{0D8E945B-6192-4D87-BEB0-B577AC1E4FA8}"/>
    <cellStyle name="20% - akcent 1 3 10 5 2" xfId="31829" xr:uid="{09D61881-D277-452A-AEBA-943F9B8C4303}"/>
    <cellStyle name="20% - akcent 1 3 10 6" xfId="31830" xr:uid="{C007D76E-47A4-49B1-87D5-3F85058196FB}"/>
    <cellStyle name="20% - akcent 1 3 11" xfId="1711" xr:uid="{36316746-56F7-4B50-84F9-9970FEC7A460}"/>
    <cellStyle name="20% - akcent 1 3 11 2" xfId="4823" xr:uid="{B0361297-5C40-4072-8013-DDA0F5F243A0}"/>
    <cellStyle name="20% - akcent 1 3 11 2 2" xfId="20124" xr:uid="{1AB7D0AE-FA03-4C35-8D92-69BEABDF42CA}"/>
    <cellStyle name="20% - akcent 1 3 11 2 2 2" xfId="31831" xr:uid="{DFEB749A-063E-4EB3-B5AD-02544C040032}"/>
    <cellStyle name="20% - akcent 1 3 11 2 3" xfId="31832" xr:uid="{116A1959-EF4E-4A62-B920-628A64043AAC}"/>
    <cellStyle name="20% - akcent 1 3 11 3" xfId="17356" xr:uid="{60774E2A-F2E9-4C80-A6AF-0AA9154F8A25}"/>
    <cellStyle name="20% - akcent 1 3 11 3 2" xfId="31833" xr:uid="{279D062A-23C7-4598-A814-72540843BD04}"/>
    <cellStyle name="20% - akcent 1 3 11 3 2 2" xfId="31834" xr:uid="{3DCCEEEA-CABA-4D0E-ADFA-5E46558D55CE}"/>
    <cellStyle name="20% - akcent 1 3 11 3 3" xfId="31835" xr:uid="{1FFB7C42-D404-4A52-8EF6-D517DD633518}"/>
    <cellStyle name="20% - akcent 1 3 11 4" xfId="31836" xr:uid="{916105D3-C648-405D-8058-6C53AEB52B44}"/>
    <cellStyle name="20% - akcent 1 3 11 4 2" xfId="31837" xr:uid="{3F330D8F-E918-46FD-8645-DEAAFB85633B}"/>
    <cellStyle name="20% - akcent 1 3 11 5" xfId="31838" xr:uid="{EBAFB7B8-5A74-4A89-A415-BB7D6BFF6015}"/>
    <cellStyle name="20% - akcent 1 3 11 5 2" xfId="31839" xr:uid="{FC78B50B-5C8A-416F-BD1E-8A8FB90D1025}"/>
    <cellStyle name="20% - akcent 1 3 11 6" xfId="31840" xr:uid="{C525BB35-1F4B-49F7-9F0E-278D5750DD3F}"/>
    <cellStyle name="20% - akcent 1 3 12" xfId="1635" xr:uid="{169BA223-901C-48A3-BC7B-BF8453936283}"/>
    <cellStyle name="20% - akcent 1 3 12 2" xfId="4824" xr:uid="{3ECE203E-19A9-46DD-A078-BF10DE148C0A}"/>
    <cellStyle name="20% - akcent 1 3 12 2 2" xfId="20125" xr:uid="{97D45A9F-1F3A-443C-8209-4C259E467037}"/>
    <cellStyle name="20% - akcent 1 3 12 2 2 2" xfId="31841" xr:uid="{D50BA860-6CEA-454B-BEBD-76A842173FE2}"/>
    <cellStyle name="20% - akcent 1 3 12 2 3" xfId="31842" xr:uid="{D80B7C3F-2819-4601-8182-B5553D48CD8B}"/>
    <cellStyle name="20% - akcent 1 3 12 3" xfId="17287" xr:uid="{51CE0CE2-1231-4FA3-89BF-D2BC9941425A}"/>
    <cellStyle name="20% - akcent 1 3 12 3 2" xfId="31843" xr:uid="{D97EBF4D-0C23-4242-A0F6-3DFCCE05ABB0}"/>
    <cellStyle name="20% - akcent 1 3 12 3 2 2" xfId="31844" xr:uid="{EE2911E0-34A2-490E-92B2-6300989ED576}"/>
    <cellStyle name="20% - akcent 1 3 12 3 3" xfId="31845" xr:uid="{9FE4F9BE-64E3-467F-8609-AD8F6D4E81D3}"/>
    <cellStyle name="20% - akcent 1 3 12 4" xfId="31846" xr:uid="{BDF2232F-1232-43F4-A3B6-C037FDA8E44A}"/>
    <cellStyle name="20% - akcent 1 3 12 4 2" xfId="31847" xr:uid="{EC51AC4F-9B20-42CA-8284-CB80D69E31A8}"/>
    <cellStyle name="20% - akcent 1 3 12 5" xfId="31848" xr:uid="{5E41FEA8-0E2B-43E1-B9B2-ECEFB0101264}"/>
    <cellStyle name="20% - akcent 1 3 12 5 2" xfId="31849" xr:uid="{6E008805-BC0F-4CB0-A13C-14FB5D8CD78D}"/>
    <cellStyle name="20% - akcent 1 3 12 6" xfId="31850" xr:uid="{3FC60BD5-5186-4FF4-8AA3-C6CE2350C1A2}"/>
    <cellStyle name="20% - akcent 1 3 13" xfId="2428" xr:uid="{52DFFF70-B1DE-41EF-BC77-DDB0A1BDC270}"/>
    <cellStyle name="20% - akcent 1 3 13 2" xfId="4825" xr:uid="{EA9DE156-EEEE-44C5-B713-58F3D034EA77}"/>
    <cellStyle name="20% - akcent 1 3 13 2 2" xfId="20126" xr:uid="{814C8C5B-35CC-4960-9EED-7EEF255F5514}"/>
    <cellStyle name="20% - akcent 1 3 13 2 2 2" xfId="31851" xr:uid="{96452BA8-BA1F-40FA-97D4-235D70745C50}"/>
    <cellStyle name="20% - akcent 1 3 13 2 3" xfId="31852" xr:uid="{91546FCC-15C1-4511-BA87-997886A179DE}"/>
    <cellStyle name="20% - akcent 1 3 13 3" xfId="18060" xr:uid="{D3E51FEC-B0CF-4C8B-9D73-28B6D839C65B}"/>
    <cellStyle name="20% - akcent 1 3 13 3 2" xfId="31853" xr:uid="{0F6BB48E-CE90-4906-A873-D607B3FC5ACD}"/>
    <cellStyle name="20% - akcent 1 3 13 3 2 2" xfId="31854" xr:uid="{F79D2B6F-7E48-4D5D-AF71-B89D96A5A624}"/>
    <cellStyle name="20% - akcent 1 3 13 3 3" xfId="31855" xr:uid="{DF729C44-3A41-4D1A-98C8-7A5CBA1BF864}"/>
    <cellStyle name="20% - akcent 1 3 13 4" xfId="31856" xr:uid="{9382FF28-19D4-4EDA-8BD7-E573DD6DC451}"/>
    <cellStyle name="20% - akcent 1 3 13 4 2" xfId="31857" xr:uid="{F2C18C11-1399-4493-A2FF-8FE01060427F}"/>
    <cellStyle name="20% - akcent 1 3 13 5" xfId="31858" xr:uid="{6AFC9497-E15A-41F3-A81B-F7AE3447D5F2}"/>
    <cellStyle name="20% - akcent 1 3 13 5 2" xfId="31859" xr:uid="{9F826E0B-94A4-4E6C-B978-8EE192E36245}"/>
    <cellStyle name="20% - akcent 1 3 13 6" xfId="31860" xr:uid="{FDA2EDD5-8E5E-4760-A804-96B99381CAEC}"/>
    <cellStyle name="20% - akcent 1 3 14" xfId="2578" xr:uid="{0B54B275-4716-425D-949D-6D5826F1031D}"/>
    <cellStyle name="20% - akcent 1 3 14 2" xfId="4826" xr:uid="{175CFE62-CB1F-4BE4-B100-6A8586A56571}"/>
    <cellStyle name="20% - akcent 1 3 14 2 2" xfId="20127" xr:uid="{E26E1F23-6006-469E-8F25-AFC9FE0EA307}"/>
    <cellStyle name="20% - akcent 1 3 14 2 2 2" xfId="31861" xr:uid="{A23E285B-0DB9-454C-A258-5EFB71D46671}"/>
    <cellStyle name="20% - akcent 1 3 14 2 3" xfId="31862" xr:uid="{6539021D-0AA3-443D-B29D-A7F0584F32BA}"/>
    <cellStyle name="20% - akcent 1 3 14 3" xfId="18210" xr:uid="{F36F1487-F6D6-4E0F-93C8-C9ADF82C168D}"/>
    <cellStyle name="20% - akcent 1 3 14 3 2" xfId="31863" xr:uid="{7BFBBCA0-163F-40C6-AF45-9F66BD73F6F5}"/>
    <cellStyle name="20% - akcent 1 3 14 3 2 2" xfId="31864" xr:uid="{DB943DA1-2D2F-45B3-AD8E-448986CC741E}"/>
    <cellStyle name="20% - akcent 1 3 14 3 3" xfId="31865" xr:uid="{BFBF9717-B8D3-42DB-A75D-7628C1E35EB2}"/>
    <cellStyle name="20% - akcent 1 3 14 4" xfId="31866" xr:uid="{A236626C-178F-42A2-8CF0-B2922485713F}"/>
    <cellStyle name="20% - akcent 1 3 14 4 2" xfId="31867" xr:uid="{AFBD97A9-EC07-4A28-9E2B-0663473D13EA}"/>
    <cellStyle name="20% - akcent 1 3 14 5" xfId="31868" xr:uid="{2400ECE8-15D9-4492-8CA9-4D373A7A4542}"/>
    <cellStyle name="20% - akcent 1 3 14 5 2" xfId="31869" xr:uid="{2ECEA4A0-171D-4035-9896-6A2F2A600021}"/>
    <cellStyle name="20% - akcent 1 3 14 6" xfId="31870" xr:uid="{C5C19DBC-C913-4D7D-B684-7F15CEE6C547}"/>
    <cellStyle name="20% - akcent 1 3 15" xfId="5774" xr:uid="{7BD06E71-0EB7-4792-A1C7-5983CC678B0E}"/>
    <cellStyle name="20% - akcent 1 3 15 2" xfId="21075" xr:uid="{B0296FAA-F2FE-4AC9-A855-B022B6CC0CC8}"/>
    <cellStyle name="20% - akcent 1 3 15 2 2" xfId="31871" xr:uid="{A9BB2951-DD0A-4D38-AD7B-184637A8EF2F}"/>
    <cellStyle name="20% - akcent 1 3 15 2 2 2" xfId="31872" xr:uid="{EBA80D4A-486C-40BC-B728-B28A617D466C}"/>
    <cellStyle name="20% - akcent 1 3 15 2 3" xfId="31873" xr:uid="{3CA4CF51-D837-41AC-A3C7-CD1DC1D4BA07}"/>
    <cellStyle name="20% - akcent 1 3 15 3" xfId="31874" xr:uid="{A521F302-6184-4897-9936-1DF1C313E86E}"/>
    <cellStyle name="20% - akcent 1 3 15 3 2" xfId="31875" xr:uid="{87023A64-11D6-427E-802A-C7B320654475}"/>
    <cellStyle name="20% - akcent 1 3 15 4" xfId="31876" xr:uid="{BC907EB1-1971-4E7E-8A59-0B77C1EF8359}"/>
    <cellStyle name="20% - akcent 1 3 15 4 2" xfId="31877" xr:uid="{FFF095B9-2113-4E51-8513-6AAAE200E5F5}"/>
    <cellStyle name="20% - akcent 1 3 15 5" xfId="31878" xr:uid="{09C610B4-6A7D-4FC8-BE06-EB5DB37F78B4}"/>
    <cellStyle name="20% - akcent 1 3 16" xfId="5896" xr:uid="{0DC61666-B6B0-4C1A-91B5-C311AF7858BE}"/>
    <cellStyle name="20% - akcent 1 3 16 2" xfId="21197" xr:uid="{0DD73950-4F9A-44DC-B75D-DCDB6E3F70A0}"/>
    <cellStyle name="20% - akcent 1 3 16 2 2" xfId="31879" xr:uid="{93586390-8B7E-4DA3-B1A3-70B85A857CAA}"/>
    <cellStyle name="20% - akcent 1 3 16 3" xfId="31880" xr:uid="{2D2AF1AA-7BF6-4F4A-B1F3-6BB229E38ED0}"/>
    <cellStyle name="20% - akcent 1 3 17" xfId="2750" xr:uid="{C51F3B73-FF70-40FC-8C40-FC69FD85CA41}"/>
    <cellStyle name="20% - akcent 1 3 17 2" xfId="18378" xr:uid="{78533091-C9A8-4E9F-9F9F-2606AFDF93C4}"/>
    <cellStyle name="20% - akcent 1 3 17 2 2" xfId="31881" xr:uid="{F1666DD7-CA1A-43C0-8B1D-601ACD9A1C27}"/>
    <cellStyle name="20% - akcent 1 3 17 3" xfId="31882" xr:uid="{41A934F7-8DC4-4637-BBD7-175D51DA52E2}"/>
    <cellStyle name="20% - akcent 1 3 18" xfId="9388" xr:uid="{CCB16C22-6C25-497C-A961-BCFDBE256838}"/>
    <cellStyle name="20% - akcent 1 3 18 2" xfId="24687" xr:uid="{96DCCB38-20BD-4222-B306-CCB87752F31D}"/>
    <cellStyle name="20% - akcent 1 3 19" xfId="12878" xr:uid="{B823642D-B535-4436-B8AA-306C1E32CEDE}"/>
    <cellStyle name="20% - akcent 1 3 19 2" xfId="28177" xr:uid="{831839AF-722B-4969-AC6D-531C9F85C802}"/>
    <cellStyle name="20% - akcent 1 3 2" xfId="715" xr:uid="{810C1B87-2EF0-4D71-A756-192B8AFA966A}"/>
    <cellStyle name="20% - akcent 1 3 2 10" xfId="2319" xr:uid="{8A012D9C-AC24-4296-95B7-17C1C3766851}"/>
    <cellStyle name="20% - akcent 1 3 2 10 2" xfId="4827" xr:uid="{C2BCFBE9-43D6-4AF9-BD29-A538AC847835}"/>
    <cellStyle name="20% - akcent 1 3 2 10 2 2" xfId="20128" xr:uid="{14062059-4DFA-471C-B170-07B07D0C534B}"/>
    <cellStyle name="20% - akcent 1 3 2 10 2 2 2" xfId="31883" xr:uid="{8ECD8B46-C6BD-4F3D-A821-E0C87FF8DFDC}"/>
    <cellStyle name="20% - akcent 1 3 2 10 2 3" xfId="31884" xr:uid="{15ABC2E0-57ED-4AF4-AA7A-155ECE5BE091}"/>
    <cellStyle name="20% - akcent 1 3 2 10 3" xfId="17951" xr:uid="{7F89F2E4-E170-4B5E-82B5-D476DE896D16}"/>
    <cellStyle name="20% - akcent 1 3 2 10 3 2" xfId="31885" xr:uid="{58EB2FCB-AF46-4CF3-BE38-473F8625161D}"/>
    <cellStyle name="20% - akcent 1 3 2 10 3 2 2" xfId="31886" xr:uid="{C3FBC7AC-18A0-4D38-8AD4-785F419A4B8A}"/>
    <cellStyle name="20% - akcent 1 3 2 10 3 3" xfId="31887" xr:uid="{2CBAF113-2334-47F4-BECE-D93D77A1B914}"/>
    <cellStyle name="20% - akcent 1 3 2 10 4" xfId="31888" xr:uid="{35F8FFD0-E2A6-477C-AAB1-13E404F70962}"/>
    <cellStyle name="20% - akcent 1 3 2 10 4 2" xfId="31889" xr:uid="{1A656286-CCB9-438D-BDD6-78537B439010}"/>
    <cellStyle name="20% - akcent 1 3 2 10 5" xfId="31890" xr:uid="{CBEA2FF2-261D-44CE-864A-30ACB0E923FE}"/>
    <cellStyle name="20% - akcent 1 3 2 10 5 2" xfId="31891" xr:uid="{65183655-4EBA-44BF-960A-CE21054ED084}"/>
    <cellStyle name="20% - akcent 1 3 2 10 6" xfId="31892" xr:uid="{AA88C042-4A71-47CA-A09A-9E1B6EABDF41}"/>
    <cellStyle name="20% - akcent 1 3 2 11" xfId="2469" xr:uid="{03C9320D-02AC-42BB-A8A1-D80C21E8C02C}"/>
    <cellStyle name="20% - akcent 1 3 2 11 2" xfId="4828" xr:uid="{48BC83E9-E0AA-4AD5-8147-F437225D2591}"/>
    <cellStyle name="20% - akcent 1 3 2 11 2 2" xfId="20129" xr:uid="{CAC9C729-C606-4CCC-AD80-C8E3407971A8}"/>
    <cellStyle name="20% - akcent 1 3 2 11 2 2 2" xfId="31893" xr:uid="{55572F5F-DC3D-45E2-9C23-163EED66C9AA}"/>
    <cellStyle name="20% - akcent 1 3 2 11 2 3" xfId="31894" xr:uid="{FFF2E609-2643-45DD-A646-FDA23023FA19}"/>
    <cellStyle name="20% - akcent 1 3 2 11 3" xfId="18101" xr:uid="{517A38A8-4EFB-4723-91F9-1E0D8DC6E780}"/>
    <cellStyle name="20% - akcent 1 3 2 11 3 2" xfId="31895" xr:uid="{C89F1227-1D32-4EA6-A0FF-3733697116D2}"/>
    <cellStyle name="20% - akcent 1 3 2 11 3 2 2" xfId="31896" xr:uid="{7C443A75-34D1-46CF-95C4-D2359E44CAEB}"/>
    <cellStyle name="20% - akcent 1 3 2 11 3 3" xfId="31897" xr:uid="{094B9CDA-ADFC-48EB-AEE0-FC889623877B}"/>
    <cellStyle name="20% - akcent 1 3 2 11 4" xfId="31898" xr:uid="{9301767E-E17A-4EF4-AFF6-0E68E830271F}"/>
    <cellStyle name="20% - akcent 1 3 2 11 4 2" xfId="31899" xr:uid="{8C54471C-F173-4640-A30D-71AAEE576C9E}"/>
    <cellStyle name="20% - akcent 1 3 2 11 5" xfId="31900" xr:uid="{3E1EEA64-9B15-4623-8A55-59E6937ED62C}"/>
    <cellStyle name="20% - akcent 1 3 2 11 5 2" xfId="31901" xr:uid="{A4F1F633-D1FB-4FDC-B148-1B83282CC428}"/>
    <cellStyle name="20% - akcent 1 3 2 11 6" xfId="31902" xr:uid="{620448E5-3BB7-4A5D-AC95-713B9007FFBE}"/>
    <cellStyle name="20% - akcent 1 3 2 12" xfId="2619" xr:uid="{E883FEB8-73BB-42E2-AB32-74EC793C3112}"/>
    <cellStyle name="20% - akcent 1 3 2 12 2" xfId="4829" xr:uid="{4F8320C3-29F0-44FE-988A-3C61ABBBB13B}"/>
    <cellStyle name="20% - akcent 1 3 2 12 2 2" xfId="20130" xr:uid="{97058214-1E81-4196-9808-1B2EA5643E0A}"/>
    <cellStyle name="20% - akcent 1 3 2 12 2 2 2" xfId="31903" xr:uid="{7A065FFF-7773-4BF4-BE50-54629B1D4AAC}"/>
    <cellStyle name="20% - akcent 1 3 2 12 2 3" xfId="31904" xr:uid="{4B6166C0-C5C9-423D-A476-D8792D211F00}"/>
    <cellStyle name="20% - akcent 1 3 2 12 3" xfId="18251" xr:uid="{8EDBB82F-EB53-4D46-9327-941B5370A4F5}"/>
    <cellStyle name="20% - akcent 1 3 2 12 3 2" xfId="31905" xr:uid="{C0753EF8-7786-4CE5-9FD9-4A6D397615DF}"/>
    <cellStyle name="20% - akcent 1 3 2 12 3 2 2" xfId="31906" xr:uid="{03F42B17-D686-4AA1-828A-4309E19B2704}"/>
    <cellStyle name="20% - akcent 1 3 2 12 3 3" xfId="31907" xr:uid="{B2E326EF-42CB-492D-AA70-E43ACBD255A0}"/>
    <cellStyle name="20% - akcent 1 3 2 12 4" xfId="31908" xr:uid="{84909CE5-9EB9-4B92-AE76-85181994C9BA}"/>
    <cellStyle name="20% - akcent 1 3 2 12 4 2" xfId="31909" xr:uid="{90D554DB-7C72-498A-83DA-D63A6B4A9597}"/>
    <cellStyle name="20% - akcent 1 3 2 12 5" xfId="31910" xr:uid="{C58983C9-450E-4D17-BEF4-7BFE705B200D}"/>
    <cellStyle name="20% - akcent 1 3 2 12 5 2" xfId="31911" xr:uid="{AD2C3F30-2EB6-4AED-A3F0-B57B6A27C0C7}"/>
    <cellStyle name="20% - akcent 1 3 2 12 6" xfId="31912" xr:uid="{0CC162EE-78A0-4C69-9D82-40B2B325152E}"/>
    <cellStyle name="20% - akcent 1 3 2 13" xfId="5815" xr:uid="{99051420-5A65-459E-A24C-B4BD4253F111}"/>
    <cellStyle name="20% - akcent 1 3 2 13 2" xfId="21116" xr:uid="{EFB8D821-C2B3-4633-8E50-669A9F874D87}"/>
    <cellStyle name="20% - akcent 1 3 2 13 2 2" xfId="31913" xr:uid="{F6C05D72-B4EE-4958-84A2-D45E9300C564}"/>
    <cellStyle name="20% - akcent 1 3 2 13 2 2 2" xfId="31914" xr:uid="{813C6291-E377-4E9F-893E-383FC0EC8D56}"/>
    <cellStyle name="20% - akcent 1 3 2 13 2 3" xfId="31915" xr:uid="{4D634B7F-84CE-4EA4-BDFB-019A0C8D0733}"/>
    <cellStyle name="20% - akcent 1 3 2 13 3" xfId="31916" xr:uid="{26BA5522-830F-46C5-AD4D-175A006F36D7}"/>
    <cellStyle name="20% - akcent 1 3 2 13 3 2" xfId="31917" xr:uid="{571C4740-5474-47FA-BAE8-85F8C31096F8}"/>
    <cellStyle name="20% - akcent 1 3 2 13 4" xfId="31918" xr:uid="{C503CD9E-DC80-49FB-A83F-FCBFB8FEAD85}"/>
    <cellStyle name="20% - akcent 1 3 2 13 4 2" xfId="31919" xr:uid="{6CF1C245-47CE-48B0-8B75-2B81F19B7177}"/>
    <cellStyle name="20% - akcent 1 3 2 13 5" xfId="31920" xr:uid="{78E2E8EF-B7CE-4115-8E6C-75B1A6467A55}"/>
    <cellStyle name="20% - akcent 1 3 2 14" xfId="5937" xr:uid="{381A21F8-2AEA-48C0-999D-9BDEE8808445}"/>
    <cellStyle name="20% - akcent 1 3 2 14 2" xfId="21238" xr:uid="{263CFEDD-0E7A-4936-A64F-CF3B5408C643}"/>
    <cellStyle name="20% - akcent 1 3 2 14 2 2" xfId="31921" xr:uid="{45405183-1E3B-475C-903E-A97CB6E26B6D}"/>
    <cellStyle name="20% - akcent 1 3 2 14 3" xfId="31922" xr:uid="{FE698DD4-6824-4816-BF04-A58736101BA6}"/>
    <cellStyle name="20% - akcent 1 3 2 15" xfId="2751" xr:uid="{5780CCA7-D220-4DED-BFBB-98038C62B715}"/>
    <cellStyle name="20% - akcent 1 3 2 15 2" xfId="18379" xr:uid="{FA59C172-0C46-4C0A-A49C-BFF224ACE599}"/>
    <cellStyle name="20% - akcent 1 3 2 15 2 2" xfId="31923" xr:uid="{102B242A-6ED4-4434-BC22-8301C6546CD8}"/>
    <cellStyle name="20% - akcent 1 3 2 15 3" xfId="31924" xr:uid="{434F2AED-6A84-43CA-ACFA-D5F7D3FB3745}"/>
    <cellStyle name="20% - akcent 1 3 2 16" xfId="9429" xr:uid="{A2746C2D-1C23-4D1F-856B-3ECB22918791}"/>
    <cellStyle name="20% - akcent 1 3 2 16 2" xfId="24728" xr:uid="{2517F8B7-A4FC-4983-B980-D8F3F6768CA7}"/>
    <cellStyle name="20% - akcent 1 3 2 17" xfId="12919" xr:uid="{126BC2BD-EC89-40CB-BEEB-E3875409C43C}"/>
    <cellStyle name="20% - akcent 1 3 2 17 2" xfId="28218" xr:uid="{7AEF8AFF-AFBA-4B97-9D0D-39695A62FAD7}"/>
    <cellStyle name="20% - akcent 1 3 2 18" xfId="16438" xr:uid="{CD276DD8-4BF2-4B69-9089-D82DDCC1C57F}"/>
    <cellStyle name="20% - akcent 1 3 2 18 2" xfId="31737" xr:uid="{0342E028-DD6C-4EB9-B52F-C1FC135EEE45}"/>
    <cellStyle name="20% - akcent 1 3 2 19" xfId="933" xr:uid="{35B4D08C-BEDE-4542-A8FB-7F1805100FB7}"/>
    <cellStyle name="20% - akcent 1 3 2 2" xfId="1149" xr:uid="{DAC7C687-2860-4F31-B124-C0FDE50F2DAD}"/>
    <cellStyle name="20% - akcent 1 3 2 2 10" xfId="31925" xr:uid="{2182026D-E7B3-450E-9A9D-586AAD38E80A}"/>
    <cellStyle name="20% - akcent 1 3 2 2 2" xfId="2753" xr:uid="{E19FF740-9143-4FCA-90B9-34826A448CFC}"/>
    <cellStyle name="20% - akcent 1 3 2 2 2 2" xfId="2754" xr:uid="{5B03B422-216C-468B-8089-6C542FA12280}"/>
    <cellStyle name="20% - akcent 1 3 2 2 2 2 2" xfId="7646" xr:uid="{5257B0FE-1218-4974-BC2D-9F3075C607AC}"/>
    <cellStyle name="20% - akcent 1 3 2 2 2 2 2 2" xfId="11137" xr:uid="{E1530388-6338-4E13-B99A-21B2C216C80D}"/>
    <cellStyle name="20% - akcent 1 3 2 2 2 2 2 2 2" xfId="26436" xr:uid="{AA195EC2-D0FA-4D39-B2CC-3B290929255D}"/>
    <cellStyle name="20% - akcent 1 3 2 2 2 2 2 2 2 2" xfId="31926" xr:uid="{C1B3B4C6-1788-46EB-AAB5-384089A130D8}"/>
    <cellStyle name="20% - akcent 1 3 2 2 2 2 2 2 3" xfId="31927" xr:uid="{1A742694-9C12-42EF-B41E-736D0128E517}"/>
    <cellStyle name="20% - akcent 1 3 2 2 2 2 2 3" xfId="14627" xr:uid="{0ED5CE20-9506-41FD-915B-66DA56D10052}"/>
    <cellStyle name="20% - akcent 1 3 2 2 2 2 2 3 2" xfId="29926" xr:uid="{F13E7FF3-96BE-4EC4-BECC-238392168874}"/>
    <cellStyle name="20% - akcent 1 3 2 2 2 2 2 4" xfId="22946" xr:uid="{4EA09872-ADDB-41FE-967F-9C9A60034E61}"/>
    <cellStyle name="20% - akcent 1 3 2 2 2 2 2 4 2" xfId="31928" xr:uid="{DE4FF765-F88C-4EB9-84EF-16AF4229A770}"/>
    <cellStyle name="20% - akcent 1 3 2 2 2 2 2 5" xfId="31929" xr:uid="{3DC92AB5-44BF-48CF-9453-BB3F99051929}"/>
    <cellStyle name="20% - akcent 1 3 2 2 2 2 2 6" xfId="31930" xr:uid="{01873E60-73AD-4A2A-B1E8-F492CB5C126A}"/>
    <cellStyle name="20% - akcent 1 3 2 2 2 2 3" xfId="6674" xr:uid="{53CE7373-63F2-413E-AF22-3AFC74F729A7}"/>
    <cellStyle name="20% - akcent 1 3 2 2 2 2 3 2" xfId="21975" xr:uid="{54E7C55C-DFE2-496E-AC4B-FE1C8E8CCD1C}"/>
    <cellStyle name="20% - akcent 1 3 2 2 2 2 3 2 2" xfId="31931" xr:uid="{C1744FAE-4004-4F25-96A3-7E03F8D2E3D5}"/>
    <cellStyle name="20% - akcent 1 3 2 2 2 2 3 3" xfId="31932" xr:uid="{427C07F8-1462-4674-84A8-876A6BCD82D9}"/>
    <cellStyle name="20% - akcent 1 3 2 2 2 2 4" xfId="10166" xr:uid="{4CDC2D77-BAEC-4585-AF31-5963F3C96C1F}"/>
    <cellStyle name="20% - akcent 1 3 2 2 2 2 4 2" xfId="25465" xr:uid="{C365D4D0-05B6-4376-BD4C-FDBEB061CA73}"/>
    <cellStyle name="20% - akcent 1 3 2 2 2 2 4 2 2" xfId="31933" xr:uid="{7B006845-030D-4BBF-9270-95E9CB479425}"/>
    <cellStyle name="20% - akcent 1 3 2 2 2 2 4 3" xfId="31934" xr:uid="{BCEFA3B2-9BBE-4116-96DE-B9111A20BC69}"/>
    <cellStyle name="20% - akcent 1 3 2 2 2 2 5" xfId="13656" xr:uid="{56D95648-1ABA-4A10-8E37-9EC25523451B}"/>
    <cellStyle name="20% - akcent 1 3 2 2 2 2 5 2" xfId="28955" xr:uid="{B85A214C-3762-4744-8F66-8EDBB14A44C9}"/>
    <cellStyle name="20% - akcent 1 3 2 2 2 2 6" xfId="18382" xr:uid="{8188EF2F-2243-4134-BF25-FEBE4860293C}"/>
    <cellStyle name="20% - akcent 1 3 2 2 2 2 6 2" xfId="31935" xr:uid="{BD288C55-ECDC-464B-AC4C-8139D42F4AF6}"/>
    <cellStyle name="20% - akcent 1 3 2 2 2 2 7" xfId="31936" xr:uid="{543AB40C-8771-4F53-A231-E02716BD0875}"/>
    <cellStyle name="20% - akcent 1 3 2 2 2 2 8" xfId="31937" xr:uid="{1B26003E-3D8E-46E6-AC1A-175ED5D78173}"/>
    <cellStyle name="20% - akcent 1 3 2 2 2 3" xfId="7645" xr:uid="{9443EF70-CF5F-4B78-8D18-0AE7F4B1B7A4}"/>
    <cellStyle name="20% - akcent 1 3 2 2 2 3 2" xfId="11136" xr:uid="{FBE867E0-F577-4E22-B196-C7CF0A46587D}"/>
    <cellStyle name="20% - akcent 1 3 2 2 2 3 2 2" xfId="26435" xr:uid="{8947A86A-1561-4E5B-8E2A-93B0A7A04FD9}"/>
    <cellStyle name="20% - akcent 1 3 2 2 2 3 2 2 2" xfId="31938" xr:uid="{D9224FBB-E7D6-4722-90C3-3478B9C1CDEC}"/>
    <cellStyle name="20% - akcent 1 3 2 2 2 3 2 3" xfId="31939" xr:uid="{1CDCDAAE-658C-47E5-B7A8-C770C2DBDBD1}"/>
    <cellStyle name="20% - akcent 1 3 2 2 2 3 3" xfId="14626" xr:uid="{0ACA2EB4-BCE8-41BB-9EDA-FD3866EE15DF}"/>
    <cellStyle name="20% - akcent 1 3 2 2 2 3 3 2" xfId="29925" xr:uid="{4243980B-5A02-41A4-8DF3-05B882261ED1}"/>
    <cellStyle name="20% - akcent 1 3 2 2 2 3 4" xfId="22945" xr:uid="{CFC77D52-B573-418C-8F56-B16FE4507729}"/>
    <cellStyle name="20% - akcent 1 3 2 2 2 3 4 2" xfId="31940" xr:uid="{8EBA3CEE-E7F2-4742-ADD2-6E34257C63C7}"/>
    <cellStyle name="20% - akcent 1 3 2 2 2 3 5" xfId="31941" xr:uid="{2573DFBF-6DE1-49A2-B20C-6E8F3BB26E3E}"/>
    <cellStyle name="20% - akcent 1 3 2 2 2 3 6" xfId="31942" xr:uid="{86EF974B-C78B-4F9B-8410-DE4F3674FF3C}"/>
    <cellStyle name="20% - akcent 1 3 2 2 2 4" xfId="6371" xr:uid="{5F6E77DB-48C7-4EBE-BBD6-EA247F4E7A6C}"/>
    <cellStyle name="20% - akcent 1 3 2 2 2 4 2" xfId="21672" xr:uid="{39FC8673-4ABF-48EF-83A2-F393F42C9B4C}"/>
    <cellStyle name="20% - akcent 1 3 2 2 2 4 2 2" xfId="31943" xr:uid="{49EA69ED-D10E-4135-80BC-D6BE90A50304}"/>
    <cellStyle name="20% - akcent 1 3 2 2 2 4 3" xfId="31944" xr:uid="{48977EAF-986F-4A34-BFB1-E8C9155D3625}"/>
    <cellStyle name="20% - akcent 1 3 2 2 2 5" xfId="9863" xr:uid="{192FC068-1939-4C5B-883E-659BF81A4923}"/>
    <cellStyle name="20% - akcent 1 3 2 2 2 5 2" xfId="25162" xr:uid="{9CBDF27C-12E0-4BC7-BE5C-A48ECDD63DE5}"/>
    <cellStyle name="20% - akcent 1 3 2 2 2 5 2 2" xfId="31945" xr:uid="{E1DE9141-1E07-4AF6-88A0-47D8FF03BCE5}"/>
    <cellStyle name="20% - akcent 1 3 2 2 2 5 3" xfId="31946" xr:uid="{AE3AE9D5-4E1F-4597-AC4F-40B04CB70924}"/>
    <cellStyle name="20% - akcent 1 3 2 2 2 6" xfId="13353" xr:uid="{5C9E5E37-4580-4D4D-87F3-79495243F612}"/>
    <cellStyle name="20% - akcent 1 3 2 2 2 6 2" xfId="28652" xr:uid="{E0EA650E-E723-4CBD-B874-B00AD857253E}"/>
    <cellStyle name="20% - akcent 1 3 2 2 2 7" xfId="18381" xr:uid="{2A7CABA9-CE3E-4064-9674-2D4AA7DEF580}"/>
    <cellStyle name="20% - akcent 1 3 2 2 2 7 2" xfId="31947" xr:uid="{7B752456-BD9E-40DE-8301-8216F70FDA44}"/>
    <cellStyle name="20% - akcent 1 3 2 2 2 8" xfId="31948" xr:uid="{6B0BEDDA-4914-4B1E-BDA6-0348CC9836D5}"/>
    <cellStyle name="20% - akcent 1 3 2 2 2 9" xfId="31949" xr:uid="{7104B4B8-CF2B-4DB4-9422-006C123BE610}"/>
    <cellStyle name="20% - akcent 1 3 2 2 3" xfId="2755" xr:uid="{7FD96B69-F076-4340-93B2-F8517AF08E37}"/>
    <cellStyle name="20% - akcent 1 3 2 2 3 2" xfId="7647" xr:uid="{EF7E908E-E4E4-44E0-8DE8-1894D767A00B}"/>
    <cellStyle name="20% - akcent 1 3 2 2 3 2 2" xfId="11138" xr:uid="{11096437-28ED-42EC-BE2D-2E806B8EC8B7}"/>
    <cellStyle name="20% - akcent 1 3 2 2 3 2 2 2" xfId="26437" xr:uid="{63569052-0F88-4242-A7B6-46426141AFF8}"/>
    <cellStyle name="20% - akcent 1 3 2 2 3 2 2 2 2" xfId="31950" xr:uid="{D02EACD1-D290-42D1-802B-E6AEFB52CECD}"/>
    <cellStyle name="20% - akcent 1 3 2 2 3 2 2 3" xfId="31951" xr:uid="{7D3633DB-EBD6-47D2-AC4E-780AF8CBDEDE}"/>
    <cellStyle name="20% - akcent 1 3 2 2 3 2 3" xfId="14628" xr:uid="{F8DF73B7-7AFC-4622-B565-9800D9B505F1}"/>
    <cellStyle name="20% - akcent 1 3 2 2 3 2 3 2" xfId="29927" xr:uid="{D903145B-1031-4C5C-A39E-FFA2D60A1F20}"/>
    <cellStyle name="20% - akcent 1 3 2 2 3 2 4" xfId="22947" xr:uid="{9BDFE262-D8BF-4136-87D2-E8046F6E2C94}"/>
    <cellStyle name="20% - akcent 1 3 2 2 3 2 4 2" xfId="31952" xr:uid="{9FDE4BB4-9DA7-4DE8-A363-D10FFC8E25B9}"/>
    <cellStyle name="20% - akcent 1 3 2 2 3 2 5" xfId="31953" xr:uid="{F6256526-D706-4D08-A9E9-94C8C19985A3}"/>
    <cellStyle name="20% - akcent 1 3 2 2 3 2 6" xfId="31954" xr:uid="{199B81F1-9D2F-436B-BA41-6439CD208520}"/>
    <cellStyle name="20% - akcent 1 3 2 2 3 3" xfId="6673" xr:uid="{5DB30412-3627-40BB-87BF-2164D64C091F}"/>
    <cellStyle name="20% - akcent 1 3 2 2 3 3 2" xfId="21974" xr:uid="{47249D63-6814-4FFE-AB55-8D99A4649CF1}"/>
    <cellStyle name="20% - akcent 1 3 2 2 3 3 2 2" xfId="31955" xr:uid="{E83AFBAA-CE12-4EE8-897A-9E28F19FBE8E}"/>
    <cellStyle name="20% - akcent 1 3 2 2 3 3 3" xfId="31956" xr:uid="{AABC1CA4-9F85-466A-AB5E-30BB97F8BBF4}"/>
    <cellStyle name="20% - akcent 1 3 2 2 3 4" xfId="10165" xr:uid="{247FD128-A1E6-4FA2-A269-EA74E4F44CEA}"/>
    <cellStyle name="20% - akcent 1 3 2 2 3 4 2" xfId="25464" xr:uid="{0ADB6E0A-C160-4668-BB78-0F4F1EECD774}"/>
    <cellStyle name="20% - akcent 1 3 2 2 3 4 2 2" xfId="31957" xr:uid="{3F7FDAA8-3E43-43B2-80B5-6DADDB8924D6}"/>
    <cellStyle name="20% - akcent 1 3 2 2 3 4 3" xfId="31958" xr:uid="{1E45566E-507C-428F-83F7-1924AF58609D}"/>
    <cellStyle name="20% - akcent 1 3 2 2 3 5" xfId="13655" xr:uid="{1A34522F-2A31-4BBB-AADB-17C272CDC830}"/>
    <cellStyle name="20% - akcent 1 3 2 2 3 5 2" xfId="28954" xr:uid="{C9B2AEE4-3F91-4F45-9916-CDEAC4F46189}"/>
    <cellStyle name="20% - akcent 1 3 2 2 3 6" xfId="18383" xr:uid="{E9FAAD04-C6BD-4C69-8809-FB86C4951B26}"/>
    <cellStyle name="20% - akcent 1 3 2 2 3 6 2" xfId="31959" xr:uid="{01836911-B294-4C56-9561-715F954E13D8}"/>
    <cellStyle name="20% - akcent 1 3 2 2 3 7" xfId="31960" xr:uid="{F34B8ED3-242E-4C0B-9B7C-60A326F01158}"/>
    <cellStyle name="20% - akcent 1 3 2 2 3 8" xfId="31961" xr:uid="{361018D3-A4FC-48C0-ABE1-E85C214A16F3}"/>
    <cellStyle name="20% - akcent 1 3 2 2 4" xfId="7644" xr:uid="{9D521C82-6018-490A-AEC8-EA7F918B239F}"/>
    <cellStyle name="20% - akcent 1 3 2 2 4 2" xfId="11135" xr:uid="{074749A4-A1DB-4486-B37B-5A697D161054}"/>
    <cellStyle name="20% - akcent 1 3 2 2 4 2 2" xfId="26434" xr:uid="{351FD179-A902-4E48-8CB0-A91FEF82F644}"/>
    <cellStyle name="20% - akcent 1 3 2 2 4 2 2 2" xfId="31962" xr:uid="{8A530F9C-90FB-40D4-9569-3892DF001DAB}"/>
    <cellStyle name="20% - akcent 1 3 2 2 4 2 3" xfId="31963" xr:uid="{B7BB102B-55BA-4D79-ADBF-72DE0E84D557}"/>
    <cellStyle name="20% - akcent 1 3 2 2 4 3" xfId="14625" xr:uid="{6EA46BC0-D38B-4A5B-B281-D4F2FCA0E4E4}"/>
    <cellStyle name="20% - akcent 1 3 2 2 4 3 2" xfId="29924" xr:uid="{BD70FC58-C1A8-4A92-9A35-83AF2916AB9F}"/>
    <cellStyle name="20% - akcent 1 3 2 2 4 4" xfId="22944" xr:uid="{021533A8-7A8B-4EF1-80A9-F69A22505818}"/>
    <cellStyle name="20% - akcent 1 3 2 2 4 4 2" xfId="31964" xr:uid="{37EFA0C0-878E-4857-86AF-2D7BF23D1991}"/>
    <cellStyle name="20% - akcent 1 3 2 2 4 5" xfId="31965" xr:uid="{5691E13D-1FFA-402A-AF05-8EF9A80464E0}"/>
    <cellStyle name="20% - akcent 1 3 2 2 4 6" xfId="31966" xr:uid="{FB7002A9-CEDC-41DC-BA86-72F56450E3D0}"/>
    <cellStyle name="20% - akcent 1 3 2 2 5" xfId="6215" xr:uid="{DE04894A-101E-4D8F-81D8-BEDF6E3BB39E}"/>
    <cellStyle name="20% - akcent 1 3 2 2 5 2" xfId="21516" xr:uid="{E0EFF15B-95DE-4AC9-A994-27022A7E31C6}"/>
    <cellStyle name="20% - akcent 1 3 2 2 5 2 2" xfId="31967" xr:uid="{20241805-DF5E-4941-8122-B37596910AB4}"/>
    <cellStyle name="20% - akcent 1 3 2 2 5 3" xfId="31968" xr:uid="{5C625CC8-9FA0-42DC-8C49-117572738C09}"/>
    <cellStyle name="20% - akcent 1 3 2 2 6" xfId="2752" xr:uid="{0EB6E345-0BF7-4AAF-B7F5-7F76AB9EFD2F}"/>
    <cellStyle name="20% - akcent 1 3 2 2 6 2" xfId="18380" xr:uid="{1838AA1F-AAF9-4044-AE34-B90231FFCC18}"/>
    <cellStyle name="20% - akcent 1 3 2 2 6 2 2" xfId="31969" xr:uid="{2D627979-7619-4E61-B804-C4A91EE0835C}"/>
    <cellStyle name="20% - akcent 1 3 2 2 6 3" xfId="31970" xr:uid="{CA1A8F8E-2AA9-4B02-9AC3-FFFF1DECF064}"/>
    <cellStyle name="20% - akcent 1 3 2 2 7" xfId="9707" xr:uid="{3455F43B-B54B-4565-95D5-2B10381DF32A}"/>
    <cellStyle name="20% - akcent 1 3 2 2 7 2" xfId="25006" xr:uid="{493380A2-4ECF-4AA9-8114-2C75EABC095E}"/>
    <cellStyle name="20% - akcent 1 3 2 2 8" xfId="13197" xr:uid="{B00416F6-59DB-4D7B-A442-2BE5E29B4372}"/>
    <cellStyle name="20% - akcent 1 3 2 2 8 2" xfId="28496" xr:uid="{F4838559-8BAE-4090-BD82-0B482094A24B}"/>
    <cellStyle name="20% - akcent 1 3 2 2 9" xfId="16805" xr:uid="{83D37E3C-8F9E-4074-9732-732C9AA11B2F}"/>
    <cellStyle name="20% - akcent 1 3 2 20" xfId="16601" xr:uid="{5A68E7F7-398C-419E-BFEB-CCB24ED053B6}"/>
    <cellStyle name="20% - akcent 1 3 2 3" xfId="1274" xr:uid="{EC011B65-82D4-4569-A6AC-9F6EE6BFE360}"/>
    <cellStyle name="20% - akcent 1 3 2 3 2" xfId="2757" xr:uid="{96798E66-7998-4DAC-8022-C359789CE5FE}"/>
    <cellStyle name="20% - akcent 1 3 2 3 2 2" xfId="7649" xr:uid="{7FB3A86F-4934-41EE-A4A8-A46F4CDA2AA3}"/>
    <cellStyle name="20% - akcent 1 3 2 3 2 2 2" xfId="11140" xr:uid="{FD781512-4043-47A8-BCE4-C81381CEB759}"/>
    <cellStyle name="20% - akcent 1 3 2 3 2 2 2 2" xfId="26439" xr:uid="{F3F227B9-2F0D-40DA-8106-E3CEBF9A956F}"/>
    <cellStyle name="20% - akcent 1 3 2 3 2 2 2 2 2" xfId="31971" xr:uid="{2387CE5A-6293-4FDA-9B66-A92DA0B047D3}"/>
    <cellStyle name="20% - akcent 1 3 2 3 2 2 2 3" xfId="31972" xr:uid="{616E315E-548A-49FD-8A56-CFA54DF38133}"/>
    <cellStyle name="20% - akcent 1 3 2 3 2 2 3" xfId="14630" xr:uid="{DD1396D4-84A2-4F3C-AA19-7FE587B189F4}"/>
    <cellStyle name="20% - akcent 1 3 2 3 2 2 3 2" xfId="29929" xr:uid="{F780107F-8493-40A1-AE12-691475E1E2BE}"/>
    <cellStyle name="20% - akcent 1 3 2 3 2 2 4" xfId="22949" xr:uid="{F83EA6DB-1867-4C92-A44B-E298B8D59176}"/>
    <cellStyle name="20% - akcent 1 3 2 3 2 2 4 2" xfId="31973" xr:uid="{A10B1F8A-CFE9-41C4-9374-841502DBA51F}"/>
    <cellStyle name="20% - akcent 1 3 2 3 2 2 5" xfId="31974" xr:uid="{0152F826-28D5-449F-A2B6-1DB804C90819}"/>
    <cellStyle name="20% - akcent 1 3 2 3 2 2 6" xfId="31975" xr:uid="{D60F8249-6EDB-4DBE-9DCB-485020B1130F}"/>
    <cellStyle name="20% - akcent 1 3 2 3 2 3" xfId="6675" xr:uid="{AEA9D2D6-362B-46C9-BFEA-E6FDA8262934}"/>
    <cellStyle name="20% - akcent 1 3 2 3 2 3 2" xfId="21976" xr:uid="{3CED3037-6C7D-4242-909A-7DF1DC97A362}"/>
    <cellStyle name="20% - akcent 1 3 2 3 2 3 2 2" xfId="31976" xr:uid="{D9024105-EABE-4CA4-B49B-3AB37A1A6648}"/>
    <cellStyle name="20% - akcent 1 3 2 3 2 3 3" xfId="31977" xr:uid="{A2E61C99-F682-4CC9-86C7-A51EF80CCB89}"/>
    <cellStyle name="20% - akcent 1 3 2 3 2 4" xfId="10167" xr:uid="{21694D89-90D0-4896-B859-BE4F36FB9077}"/>
    <cellStyle name="20% - akcent 1 3 2 3 2 4 2" xfId="25466" xr:uid="{87EFA53A-9AF8-476E-B266-A4F64561EB64}"/>
    <cellStyle name="20% - akcent 1 3 2 3 2 4 2 2" xfId="31978" xr:uid="{C0377CF7-06B1-4176-8D4B-28AC0C2B11C0}"/>
    <cellStyle name="20% - akcent 1 3 2 3 2 4 3" xfId="31979" xr:uid="{1A51216D-CCB6-48F7-B905-ACFF0E9722BC}"/>
    <cellStyle name="20% - akcent 1 3 2 3 2 5" xfId="13657" xr:uid="{F8AD21B1-1476-4B90-86AD-68E964C98351}"/>
    <cellStyle name="20% - akcent 1 3 2 3 2 5 2" xfId="28956" xr:uid="{58AA7F60-831A-48A4-B585-97026BF4B528}"/>
    <cellStyle name="20% - akcent 1 3 2 3 2 6" xfId="18385" xr:uid="{EBE11C63-BCCD-4348-897E-A705D0EC115D}"/>
    <cellStyle name="20% - akcent 1 3 2 3 2 6 2" xfId="31980" xr:uid="{DB6406EB-DF27-45D7-A37A-E19B6A8276AD}"/>
    <cellStyle name="20% - akcent 1 3 2 3 2 7" xfId="31981" xr:uid="{516494B6-60DA-4474-BD26-C741E3CEA0EE}"/>
    <cellStyle name="20% - akcent 1 3 2 3 2 8" xfId="31982" xr:uid="{58294B44-BC63-4D58-9BBF-B5F13CC3BEAB}"/>
    <cellStyle name="20% - akcent 1 3 2 3 3" xfId="7648" xr:uid="{090A85A4-0A6A-4695-84F5-85C6A302EE81}"/>
    <cellStyle name="20% - akcent 1 3 2 3 3 2" xfId="11139" xr:uid="{AA2D935D-9A54-4BB5-B509-EB8142DC0E4C}"/>
    <cellStyle name="20% - akcent 1 3 2 3 3 2 2" xfId="26438" xr:uid="{2B8EC769-D437-4C50-B264-152AE9FDD375}"/>
    <cellStyle name="20% - akcent 1 3 2 3 3 2 2 2" xfId="31983" xr:uid="{16CF0DEE-E765-4356-BFEC-9203330C10F8}"/>
    <cellStyle name="20% - akcent 1 3 2 3 3 2 3" xfId="31984" xr:uid="{46E2F662-E6BD-422B-A3A0-60D30C84B6B4}"/>
    <cellStyle name="20% - akcent 1 3 2 3 3 3" xfId="14629" xr:uid="{E80A021E-C970-489A-A0E0-B6B630AA6F99}"/>
    <cellStyle name="20% - akcent 1 3 2 3 3 3 2" xfId="29928" xr:uid="{29FC3C29-B916-42DC-8B14-0A8C77C17D8A}"/>
    <cellStyle name="20% - akcent 1 3 2 3 3 4" xfId="22948" xr:uid="{181695CF-6485-4F2E-A270-FDE5AF66FDC8}"/>
    <cellStyle name="20% - akcent 1 3 2 3 3 4 2" xfId="31985" xr:uid="{99F693CC-49AA-454F-8B77-14B7436ACBA2}"/>
    <cellStyle name="20% - akcent 1 3 2 3 3 5" xfId="31986" xr:uid="{EA2D3437-4FA0-4748-8E9E-3C722E84840B}"/>
    <cellStyle name="20% - akcent 1 3 2 3 3 6" xfId="31987" xr:uid="{47FB8F7B-20DF-4FD5-A9C5-A0822757F2EF}"/>
    <cellStyle name="20% - akcent 1 3 2 3 4" xfId="6372" xr:uid="{1C34FBFD-92C2-4267-99F5-75BCF93AAEC0}"/>
    <cellStyle name="20% - akcent 1 3 2 3 4 2" xfId="21673" xr:uid="{62E20B1E-3931-4BD4-9FBB-A3A1C3717A9E}"/>
    <cellStyle name="20% - akcent 1 3 2 3 4 2 2" xfId="31988" xr:uid="{5DA57ED9-C8A1-4EC0-AC1E-BA92664ADD5E}"/>
    <cellStyle name="20% - akcent 1 3 2 3 4 3" xfId="31989" xr:uid="{BEE393E4-1B65-411E-BC6B-4832058FC13C}"/>
    <cellStyle name="20% - akcent 1 3 2 3 5" xfId="2756" xr:uid="{50C660E6-42B4-4912-856B-D11AF7556B09}"/>
    <cellStyle name="20% - akcent 1 3 2 3 5 2" xfId="18384" xr:uid="{582A5288-98D8-475B-BE16-E0909961B3E3}"/>
    <cellStyle name="20% - akcent 1 3 2 3 5 2 2" xfId="31990" xr:uid="{4C74DCB2-B8D4-4AA5-B1E6-D1DA8E16C37E}"/>
    <cellStyle name="20% - akcent 1 3 2 3 5 3" xfId="31991" xr:uid="{8ADBD582-0F21-4BCF-A702-9EA44235369E}"/>
    <cellStyle name="20% - akcent 1 3 2 3 6" xfId="9864" xr:uid="{2B720F72-E087-4CFA-9EF1-71F4A539EBF7}"/>
    <cellStyle name="20% - akcent 1 3 2 3 6 2" xfId="25163" xr:uid="{A0D9F940-1967-4C00-A6A8-EA73970E4399}"/>
    <cellStyle name="20% - akcent 1 3 2 3 7" xfId="13354" xr:uid="{0B5EF137-0B9D-49B9-A0BC-EE5E205B8D15}"/>
    <cellStyle name="20% - akcent 1 3 2 3 7 2" xfId="28653" xr:uid="{D3AF5CAB-B8CF-4F57-9235-9A1E59B03E31}"/>
    <cellStyle name="20% - akcent 1 3 2 3 8" xfId="16930" xr:uid="{0EC672B3-1678-44D3-96F4-C4C6EFF21950}"/>
    <cellStyle name="20% - akcent 1 3 2 3 9" xfId="31992" xr:uid="{2432E76B-ECC3-4D08-A0A7-B4B68C8D641B}"/>
    <cellStyle name="20% - akcent 1 3 2 4" xfId="1395" xr:uid="{DE0E54C2-1622-46D4-A1AD-F3893F726531}"/>
    <cellStyle name="20% - akcent 1 3 2 4 2" xfId="7650" xr:uid="{29DAD98B-BEC6-4D7C-8ECA-F9ABBA6589EE}"/>
    <cellStyle name="20% - akcent 1 3 2 4 2 2" xfId="11141" xr:uid="{CF866DA6-E8F1-4EA0-948D-46C2743401F6}"/>
    <cellStyle name="20% - akcent 1 3 2 4 2 2 2" xfId="26440" xr:uid="{D87BA8AF-A3EE-4F4A-972D-F6BFF4AC41C0}"/>
    <cellStyle name="20% - akcent 1 3 2 4 2 2 2 2" xfId="31993" xr:uid="{848BF9C2-CFC5-4C61-821F-C4699DBC34A2}"/>
    <cellStyle name="20% - akcent 1 3 2 4 2 2 3" xfId="31994" xr:uid="{07B91E2D-7D00-4A63-B0A9-F79255422DF6}"/>
    <cellStyle name="20% - akcent 1 3 2 4 2 3" xfId="14631" xr:uid="{C4E248F6-9440-492E-8737-D3C8DAE9638E}"/>
    <cellStyle name="20% - akcent 1 3 2 4 2 3 2" xfId="29930" xr:uid="{4B5A884C-3B05-4EE0-BEBE-48C11A70BD60}"/>
    <cellStyle name="20% - akcent 1 3 2 4 2 4" xfId="22950" xr:uid="{A9B763F1-9523-4425-A284-CF7E9440FF63}"/>
    <cellStyle name="20% - akcent 1 3 2 4 2 4 2" xfId="31995" xr:uid="{6D3639BE-47DB-4685-B8D0-1B88E25BC8F3}"/>
    <cellStyle name="20% - akcent 1 3 2 4 2 5" xfId="31996" xr:uid="{03B2AA94-23F2-434B-BBD8-C72CB42FD1ED}"/>
    <cellStyle name="20% - akcent 1 3 2 4 2 6" xfId="31997" xr:uid="{57FFB5A2-A53B-4499-8A5D-785D4FDB8EE9}"/>
    <cellStyle name="20% - akcent 1 3 2 4 3" xfId="6672" xr:uid="{929CB7D6-0F63-4374-B199-C0CC88B5B748}"/>
    <cellStyle name="20% - akcent 1 3 2 4 3 2" xfId="21973" xr:uid="{66760093-11AD-4380-B3A7-89A6B502697B}"/>
    <cellStyle name="20% - akcent 1 3 2 4 3 2 2" xfId="31998" xr:uid="{CA49499D-E223-4833-B0C5-AE268A717852}"/>
    <cellStyle name="20% - akcent 1 3 2 4 3 3" xfId="31999" xr:uid="{0DF06ECD-42D2-4DBC-AC0B-9E4B57B4B575}"/>
    <cellStyle name="20% - akcent 1 3 2 4 4" xfId="2758" xr:uid="{673C6304-573D-4ECF-AB78-B0F4864BD161}"/>
    <cellStyle name="20% - akcent 1 3 2 4 4 2" xfId="18386" xr:uid="{0E825392-2CCE-432E-A8BD-0031701C5347}"/>
    <cellStyle name="20% - akcent 1 3 2 4 4 2 2" xfId="32000" xr:uid="{0AB731DA-1261-4D9E-AE67-E2811D1416C4}"/>
    <cellStyle name="20% - akcent 1 3 2 4 4 3" xfId="32001" xr:uid="{70F71A33-40C0-4B0B-ADBB-FB9740E579F3}"/>
    <cellStyle name="20% - akcent 1 3 2 4 5" xfId="10164" xr:uid="{BDB2A033-8C48-4C53-B2F4-79E9FAB5A831}"/>
    <cellStyle name="20% - akcent 1 3 2 4 5 2" xfId="25463" xr:uid="{3CB22701-8199-4568-8930-6326F8EE5576}"/>
    <cellStyle name="20% - akcent 1 3 2 4 6" xfId="13654" xr:uid="{8AE11EF8-F0F0-48A1-B737-9185ABB3BB8F}"/>
    <cellStyle name="20% - akcent 1 3 2 4 6 2" xfId="28953" xr:uid="{357469DE-5E68-4F20-9768-7CD93D402AD3}"/>
    <cellStyle name="20% - akcent 1 3 2 4 7" xfId="17051" xr:uid="{EBC4ECBB-78D8-4B7F-B9E7-308D786BF091}"/>
    <cellStyle name="20% - akcent 1 3 2 4 8" xfId="32002" xr:uid="{12B8F153-C387-4A88-BFEE-61C450DC923B}"/>
    <cellStyle name="20% - akcent 1 3 2 5" xfId="1549" xr:uid="{FAA72989-2BD3-41FC-BB85-3E91EF18F3B6}"/>
    <cellStyle name="20% - akcent 1 3 2 5 2" xfId="7651" xr:uid="{CF94B52B-F744-494B-BA9B-7DCA719A4ACC}"/>
    <cellStyle name="20% - akcent 1 3 2 5 2 2" xfId="11142" xr:uid="{B54EEF38-0649-4C3D-AC45-165A0D2F5586}"/>
    <cellStyle name="20% - akcent 1 3 2 5 2 2 2" xfId="26441" xr:uid="{D1DE3EBF-6E06-4CBA-90F1-9E8F2924E104}"/>
    <cellStyle name="20% - akcent 1 3 2 5 2 2 2 2" xfId="32003" xr:uid="{988C3631-00BA-4DF8-825B-20D85667A69F}"/>
    <cellStyle name="20% - akcent 1 3 2 5 2 2 3" xfId="32004" xr:uid="{6E7E0AF5-E2F6-4157-B64D-1F78CF0A1CA8}"/>
    <cellStyle name="20% - akcent 1 3 2 5 2 3" xfId="14632" xr:uid="{BC4C4B7F-ABA2-48FA-B7FE-0D8BBAC08C70}"/>
    <cellStyle name="20% - akcent 1 3 2 5 2 3 2" xfId="29931" xr:uid="{E3290BAB-1F06-4753-B4C7-5D3F805F21E0}"/>
    <cellStyle name="20% - akcent 1 3 2 5 2 4" xfId="22951" xr:uid="{0021F1B0-1D85-4ACB-BD75-8D43896DEC4D}"/>
    <cellStyle name="20% - akcent 1 3 2 5 2 4 2" xfId="32005" xr:uid="{A5C4C79B-9B12-4F6F-A9D2-CB39155B32BB}"/>
    <cellStyle name="20% - akcent 1 3 2 5 2 5" xfId="32006" xr:uid="{B83C7730-274F-47BD-9AE3-99576768720E}"/>
    <cellStyle name="20% - akcent 1 3 2 5 2 6" xfId="32007" xr:uid="{952A1869-7057-4496-B0E1-65F041CB4789}"/>
    <cellStyle name="20% - akcent 1 3 2 5 3" xfId="7514" xr:uid="{0C2601C8-A886-4C60-894D-9D73F5D4C584}"/>
    <cellStyle name="20% - akcent 1 3 2 5 3 2" xfId="22815" xr:uid="{9975DD34-CB2B-46FC-B99E-E8E6979A521A}"/>
    <cellStyle name="20% - akcent 1 3 2 5 3 2 2" xfId="32008" xr:uid="{53E8F9B9-8536-44BA-9637-2080D3915E97}"/>
    <cellStyle name="20% - akcent 1 3 2 5 3 3" xfId="32009" xr:uid="{56916672-5861-4462-ABC6-18D6B966367A}"/>
    <cellStyle name="20% - akcent 1 3 2 5 4" xfId="2759" xr:uid="{8581FA96-49F8-473D-9018-8643BD7F7B42}"/>
    <cellStyle name="20% - akcent 1 3 2 5 4 2" xfId="18387" xr:uid="{6DF80F62-D389-4F35-A63B-3FA9760D2C37}"/>
    <cellStyle name="20% - akcent 1 3 2 5 4 2 2" xfId="32010" xr:uid="{1BD7024C-3FA0-4EDC-AD96-C5DA3ECFFCE1}"/>
    <cellStyle name="20% - akcent 1 3 2 5 4 3" xfId="32011" xr:uid="{8E333DEC-5569-4113-B7D9-0D7AB4CF5D05}"/>
    <cellStyle name="20% - akcent 1 3 2 5 5" xfId="11006" xr:uid="{92F2B4FA-2AEE-4311-AC5A-19F8A3D35336}"/>
    <cellStyle name="20% - akcent 1 3 2 5 5 2" xfId="26305" xr:uid="{83BC7702-493A-45F0-83F6-46DC9E120A86}"/>
    <cellStyle name="20% - akcent 1 3 2 5 6" xfId="14496" xr:uid="{E2386252-144E-4236-A0B1-DA76A435E23E}"/>
    <cellStyle name="20% - akcent 1 3 2 5 6 2" xfId="29795" xr:uid="{D9FF3E9B-FD36-43E2-8E37-B06D48E5E4E3}"/>
    <cellStyle name="20% - akcent 1 3 2 5 7" xfId="17201" xr:uid="{7014C98E-3F80-45BB-A07B-36BAD07BD78C}"/>
    <cellStyle name="20% - akcent 1 3 2 5 8" xfId="32012" xr:uid="{FA81C5A5-6710-4593-B992-3B70736B23D7}"/>
    <cellStyle name="20% - akcent 1 3 2 6" xfId="1798" xr:uid="{6EC63DF2-DA3F-4865-8715-E5008C9AC5F1}"/>
    <cellStyle name="20% - akcent 1 3 2 6 2" xfId="7643" xr:uid="{C8DA8865-8A65-468E-A1AF-C788E8165B56}"/>
    <cellStyle name="20% - akcent 1 3 2 6 2 2" xfId="22943" xr:uid="{D488ABAF-997A-4099-9E40-1A369D686D23}"/>
    <cellStyle name="20% - akcent 1 3 2 6 2 2 2" xfId="32013" xr:uid="{F342C55B-334A-43A0-95CF-7836BB611620}"/>
    <cellStyle name="20% - akcent 1 3 2 6 2 3" xfId="32014" xr:uid="{317F3BD8-B2F1-4B53-81A0-677497BA991E}"/>
    <cellStyle name="20% - akcent 1 3 2 6 3" xfId="4830" xr:uid="{3728B59D-BAD9-4BE0-882D-556383A0A0FF}"/>
    <cellStyle name="20% - akcent 1 3 2 6 3 2" xfId="20131" xr:uid="{A3F5CACE-550C-4D9F-BE6F-69D5BB4A529A}"/>
    <cellStyle name="20% - akcent 1 3 2 6 3 2 2" xfId="32015" xr:uid="{121927BA-3D44-4418-8942-7134710A944F}"/>
    <cellStyle name="20% - akcent 1 3 2 6 3 3" xfId="32016" xr:uid="{E8160D0C-5872-4CAB-B00A-490CD444008A}"/>
    <cellStyle name="20% - akcent 1 3 2 6 4" xfId="11134" xr:uid="{0BE0D65F-B615-410F-8B0D-860E5CC3CD0F}"/>
    <cellStyle name="20% - akcent 1 3 2 6 4 2" xfId="26433" xr:uid="{AB70A96E-44DC-469D-AA65-838B604EC4B0}"/>
    <cellStyle name="20% - akcent 1 3 2 6 5" xfId="14624" xr:uid="{AF58DA35-FBB1-444B-8729-05FEB7BF513E}"/>
    <cellStyle name="20% - akcent 1 3 2 6 5 2" xfId="29923" xr:uid="{EB4B04B8-166A-4D8E-A7EB-D38B100D05BF}"/>
    <cellStyle name="20% - akcent 1 3 2 6 6" xfId="17434" xr:uid="{FDAFCFAB-F108-4534-A412-32902243B9C5}"/>
    <cellStyle name="20% - akcent 1 3 2 6 7" xfId="32017" xr:uid="{0C14149E-0D98-478C-8F17-FBFD6DB20CE8}"/>
    <cellStyle name="20% - akcent 1 3 2 7" xfId="1942" xr:uid="{C4404B72-173F-47F7-9C40-F60551860DF3}"/>
    <cellStyle name="20% - akcent 1 3 2 7 2" xfId="4831" xr:uid="{E0FD9DB4-5BA7-49A1-82FA-0D62B56ADCB6}"/>
    <cellStyle name="20% - akcent 1 3 2 7 2 2" xfId="20132" xr:uid="{C99D680D-B4D2-495A-8AB6-5FF8A0208DB7}"/>
    <cellStyle name="20% - akcent 1 3 2 7 2 2 2" xfId="32018" xr:uid="{9CB795B6-C461-499B-97CE-C9F395BCF0C3}"/>
    <cellStyle name="20% - akcent 1 3 2 7 2 3" xfId="32019" xr:uid="{7467F3BE-B721-4FBA-841D-D5A162FD6C1B}"/>
    <cellStyle name="20% - akcent 1 3 2 7 3" xfId="17574" xr:uid="{47406A0E-4D04-4C74-A546-9AFD672DBC77}"/>
    <cellStyle name="20% - akcent 1 3 2 7 3 2" xfId="32020" xr:uid="{9B32266F-00F1-47F4-B16B-56A66CB36186}"/>
    <cellStyle name="20% - akcent 1 3 2 7 3 2 2" xfId="32021" xr:uid="{035CAB9A-8DE7-4C69-8C67-22C8FA40F1AA}"/>
    <cellStyle name="20% - akcent 1 3 2 7 3 3" xfId="32022" xr:uid="{E6858E50-9E5D-4F1D-BA62-2C9293304048}"/>
    <cellStyle name="20% - akcent 1 3 2 7 4" xfId="32023" xr:uid="{55FC77C6-520F-437F-BE7E-183CAC7B73CE}"/>
    <cellStyle name="20% - akcent 1 3 2 7 4 2" xfId="32024" xr:uid="{BD3A2035-F1E9-4789-8242-98E1F731907A}"/>
    <cellStyle name="20% - akcent 1 3 2 7 5" xfId="32025" xr:uid="{64F8F8F5-E8B0-46A2-B269-1DA39F8E37D9}"/>
    <cellStyle name="20% - akcent 1 3 2 7 5 2" xfId="32026" xr:uid="{8C125ED9-498B-4402-A08E-802A79DE5025}"/>
    <cellStyle name="20% - akcent 1 3 2 7 6" xfId="32027" xr:uid="{FB811C73-A8A6-4821-B043-19DFCB80DA7C}"/>
    <cellStyle name="20% - akcent 1 3 2 8" xfId="2073" xr:uid="{5FDFB678-3081-4D85-A8CA-A8C8E0A39D7F}"/>
    <cellStyle name="20% - akcent 1 3 2 8 2" xfId="4832" xr:uid="{8237396C-EA75-45BF-B064-79DC8CAFCD96}"/>
    <cellStyle name="20% - akcent 1 3 2 8 2 2" xfId="20133" xr:uid="{BF737A91-2A65-4DFF-94EA-98246762BF34}"/>
    <cellStyle name="20% - akcent 1 3 2 8 2 2 2" xfId="32028" xr:uid="{FB84BE50-6C47-4D8D-A330-8F51BDAEFDF4}"/>
    <cellStyle name="20% - akcent 1 3 2 8 2 3" xfId="32029" xr:uid="{96FCEE92-9D8C-46C7-839F-4BF32095F4A8}"/>
    <cellStyle name="20% - akcent 1 3 2 8 3" xfId="17705" xr:uid="{9CB6C0F6-2966-43C8-BD6A-E3FF7D30A8DC}"/>
    <cellStyle name="20% - akcent 1 3 2 8 3 2" xfId="32030" xr:uid="{90FDEF96-075A-4E13-B43E-2BC23A787D1C}"/>
    <cellStyle name="20% - akcent 1 3 2 8 3 2 2" xfId="32031" xr:uid="{BA19D2F2-C7EC-4B38-8B50-9A723121CEB5}"/>
    <cellStyle name="20% - akcent 1 3 2 8 3 3" xfId="32032" xr:uid="{732C2456-E35F-4771-865A-66A887C60A10}"/>
    <cellStyle name="20% - akcent 1 3 2 8 4" xfId="32033" xr:uid="{45C1B33C-FA56-40BD-872B-77F3DA00E3CC}"/>
    <cellStyle name="20% - akcent 1 3 2 8 4 2" xfId="32034" xr:uid="{87366E16-525A-44C2-B3F0-D32B8FC08A83}"/>
    <cellStyle name="20% - akcent 1 3 2 8 5" xfId="32035" xr:uid="{72A747DA-8937-4285-95E8-1A3C3CF0C03C}"/>
    <cellStyle name="20% - akcent 1 3 2 8 5 2" xfId="32036" xr:uid="{4514112C-8A3A-460C-8DD4-DAF065D830FF}"/>
    <cellStyle name="20% - akcent 1 3 2 8 6" xfId="32037" xr:uid="{D4465F85-B4CC-4CE1-86B3-EB41605BB69B}"/>
    <cellStyle name="20% - akcent 1 3 2 9" xfId="2198" xr:uid="{2C713E96-B53A-44C3-9267-DF28AEF87187}"/>
    <cellStyle name="20% - akcent 1 3 2 9 2" xfId="4833" xr:uid="{1AC6281C-A8DB-41C9-986A-DAA42A0F3864}"/>
    <cellStyle name="20% - akcent 1 3 2 9 2 2" xfId="20134" xr:uid="{D2362C81-6815-4598-9FC5-962C299DEC08}"/>
    <cellStyle name="20% - akcent 1 3 2 9 2 2 2" xfId="32038" xr:uid="{D1722C57-7F92-453D-8565-C4FAB97342A3}"/>
    <cellStyle name="20% - akcent 1 3 2 9 2 3" xfId="32039" xr:uid="{9F3DC361-B800-47D3-B333-B565EDDDCB44}"/>
    <cellStyle name="20% - akcent 1 3 2 9 3" xfId="17830" xr:uid="{C75465E5-A2FB-4A96-BAA4-1FE22028C172}"/>
    <cellStyle name="20% - akcent 1 3 2 9 3 2" xfId="32040" xr:uid="{41E1A0CF-2598-4467-9CEF-24BCF5569C96}"/>
    <cellStyle name="20% - akcent 1 3 2 9 3 2 2" xfId="32041" xr:uid="{821DBE5A-A0E7-41CC-9CA8-7AE387D95925}"/>
    <cellStyle name="20% - akcent 1 3 2 9 3 3" xfId="32042" xr:uid="{CDB682A5-48D7-44B8-A7DF-5CAA07E67DA6}"/>
    <cellStyle name="20% - akcent 1 3 2 9 4" xfId="32043" xr:uid="{E5D62809-8477-401A-B786-1E8B8A173B4C}"/>
    <cellStyle name="20% - akcent 1 3 2 9 4 2" xfId="32044" xr:uid="{7F78EBAE-6064-49A7-BD22-21F3EE7D974E}"/>
    <cellStyle name="20% - akcent 1 3 2 9 5" xfId="32045" xr:uid="{57764933-D9FF-4F87-89F0-12C27BC37739}"/>
    <cellStyle name="20% - akcent 1 3 2 9 5 2" xfId="32046" xr:uid="{98837635-D8E2-4053-AA13-D8B0BE589014}"/>
    <cellStyle name="20% - akcent 1 3 2 9 6" xfId="32047" xr:uid="{28CDDEBA-8377-4CE1-AC12-341BFAD1ADB5}"/>
    <cellStyle name="20% - akcent 1 3 20" xfId="16397" xr:uid="{CEB8D08E-91A4-4DBD-B163-3346D7A877B8}"/>
    <cellStyle name="20% - akcent 1 3 20 2" xfId="31696" xr:uid="{EC11EC18-F67F-49C0-885B-C1E21E76D180}"/>
    <cellStyle name="20% - akcent 1 3 21" xfId="892" xr:uid="{966803F8-A7DD-40F6-9F53-232AAF9D741F}"/>
    <cellStyle name="20% - akcent 1 3 22" xfId="16560" xr:uid="{3F81826F-DD25-48BC-8F94-6B6A45641815}"/>
    <cellStyle name="20% - akcent 1 3 23" xfId="650" xr:uid="{8952D57D-E2D3-481E-877B-7FE3CD0B5FE7}"/>
    <cellStyle name="20% - akcent 1 3 3" xfId="756" xr:uid="{F593B52F-BDE0-46BA-91D4-85D9B15361C6}"/>
    <cellStyle name="20% - akcent 1 3 3 10" xfId="2360" xr:uid="{7DB825C8-0CF4-40A6-B512-FA1591D9F958}"/>
    <cellStyle name="20% - akcent 1 3 3 10 2" xfId="4834" xr:uid="{70BF771C-043A-4AD2-9D63-0F445B5EC949}"/>
    <cellStyle name="20% - akcent 1 3 3 10 2 2" xfId="20135" xr:uid="{72F6D137-625B-49F0-B8E8-806261148D47}"/>
    <cellStyle name="20% - akcent 1 3 3 10 2 2 2" xfId="32048" xr:uid="{8960A387-1F1B-468F-B3E3-6BA272C72F26}"/>
    <cellStyle name="20% - akcent 1 3 3 10 2 3" xfId="32049" xr:uid="{53D77E1B-EE4E-4930-BE91-A7497703C83A}"/>
    <cellStyle name="20% - akcent 1 3 3 10 3" xfId="17992" xr:uid="{AD8B9066-B950-487F-AB0B-68074891567D}"/>
    <cellStyle name="20% - akcent 1 3 3 10 3 2" xfId="32050" xr:uid="{87DF1F96-95A0-4D00-9F4A-26422B30F5B0}"/>
    <cellStyle name="20% - akcent 1 3 3 10 3 2 2" xfId="32051" xr:uid="{6F69082E-E87B-436D-80F5-DDCE08290230}"/>
    <cellStyle name="20% - akcent 1 3 3 10 3 3" xfId="32052" xr:uid="{157A6963-8B06-40DF-B638-6482618B5AD2}"/>
    <cellStyle name="20% - akcent 1 3 3 10 4" xfId="32053" xr:uid="{0BA7E8D3-9BAB-4D4F-8C4E-817CE6726DBA}"/>
    <cellStyle name="20% - akcent 1 3 3 10 4 2" xfId="32054" xr:uid="{780A3C48-2B90-4178-999F-A2EDDD257085}"/>
    <cellStyle name="20% - akcent 1 3 3 10 5" xfId="32055" xr:uid="{B8A2102D-1E31-46EB-87D3-A0EE77FDAF7E}"/>
    <cellStyle name="20% - akcent 1 3 3 10 5 2" xfId="32056" xr:uid="{E96E97D3-675A-40D0-85FE-674C34EDFF66}"/>
    <cellStyle name="20% - akcent 1 3 3 10 6" xfId="32057" xr:uid="{39FF5A3E-4667-4D9F-A361-2653840807A5}"/>
    <cellStyle name="20% - akcent 1 3 3 11" xfId="2510" xr:uid="{164DE9D9-F22D-4EBB-87A8-68C4A37DC9F9}"/>
    <cellStyle name="20% - akcent 1 3 3 11 2" xfId="4835" xr:uid="{5233C08F-32F0-477F-A0E4-89ECD3B8373C}"/>
    <cellStyle name="20% - akcent 1 3 3 11 2 2" xfId="20136" xr:uid="{85184799-87C9-4332-9E6F-F2CF07A60240}"/>
    <cellStyle name="20% - akcent 1 3 3 11 2 2 2" xfId="32058" xr:uid="{17DFB943-4368-4F80-A438-E6CAB93FE670}"/>
    <cellStyle name="20% - akcent 1 3 3 11 2 3" xfId="32059" xr:uid="{07E96F8D-EC26-4692-A6A2-0CF945FC4257}"/>
    <cellStyle name="20% - akcent 1 3 3 11 3" xfId="18142" xr:uid="{CF71436A-91D2-4B60-9086-AD764AD8EF04}"/>
    <cellStyle name="20% - akcent 1 3 3 11 3 2" xfId="32060" xr:uid="{33AE5DFB-B002-46F7-AA1C-F88CB05A4C8A}"/>
    <cellStyle name="20% - akcent 1 3 3 11 3 2 2" xfId="32061" xr:uid="{FF813F1D-EFF2-4F8C-BCE2-7116A00FE4E8}"/>
    <cellStyle name="20% - akcent 1 3 3 11 3 3" xfId="32062" xr:uid="{276BF43C-A5B8-4FFB-92BB-2EE4FAE02B2C}"/>
    <cellStyle name="20% - akcent 1 3 3 11 4" xfId="32063" xr:uid="{00E220DA-CBC5-441C-9D27-F5FC946B08C9}"/>
    <cellStyle name="20% - akcent 1 3 3 11 4 2" xfId="32064" xr:uid="{E1B69F5B-589D-46C6-B5F8-16A913BE12A1}"/>
    <cellStyle name="20% - akcent 1 3 3 11 5" xfId="32065" xr:uid="{42CF259B-530B-4301-8DFF-64D9BA3F5FE3}"/>
    <cellStyle name="20% - akcent 1 3 3 11 5 2" xfId="32066" xr:uid="{9937A3D0-7254-48B3-8BE2-2288164BA077}"/>
    <cellStyle name="20% - akcent 1 3 3 11 6" xfId="32067" xr:uid="{74547DAE-3919-4E44-9739-F3B1DB88EF01}"/>
    <cellStyle name="20% - akcent 1 3 3 12" xfId="2660" xr:uid="{EA50FD21-06E1-4395-9A21-CCA385A79ADD}"/>
    <cellStyle name="20% - akcent 1 3 3 12 2" xfId="4836" xr:uid="{F930F23E-2C3A-49E9-A136-9E270557886D}"/>
    <cellStyle name="20% - akcent 1 3 3 12 2 2" xfId="20137" xr:uid="{8FAF720C-5DFF-4640-AC6B-23EF9A4B7492}"/>
    <cellStyle name="20% - akcent 1 3 3 12 2 2 2" xfId="32068" xr:uid="{120C9A7B-7E37-4B14-B52B-C8EB83D2E334}"/>
    <cellStyle name="20% - akcent 1 3 3 12 2 3" xfId="32069" xr:uid="{63DCF33D-5630-4355-95C2-6154484E5303}"/>
    <cellStyle name="20% - akcent 1 3 3 12 3" xfId="18292" xr:uid="{A61CA38F-C0A5-4BB9-85CB-DC51EE2F9CBD}"/>
    <cellStyle name="20% - akcent 1 3 3 12 3 2" xfId="32070" xr:uid="{B8385DCB-EB33-48C4-A011-E6E3D932AA43}"/>
    <cellStyle name="20% - akcent 1 3 3 12 3 2 2" xfId="32071" xr:uid="{7A37C245-3A40-4032-93C3-78D19ACC4C6B}"/>
    <cellStyle name="20% - akcent 1 3 3 12 3 3" xfId="32072" xr:uid="{435E6122-79D8-4F00-923C-7D72F6A4FFBE}"/>
    <cellStyle name="20% - akcent 1 3 3 12 4" xfId="32073" xr:uid="{E7019D5E-4341-4FA2-AAA2-80DA23CB38D0}"/>
    <cellStyle name="20% - akcent 1 3 3 12 4 2" xfId="32074" xr:uid="{DA87ED2D-BB6D-4B44-AFF5-9685B0C73F69}"/>
    <cellStyle name="20% - akcent 1 3 3 12 5" xfId="32075" xr:uid="{4B6EBAE7-8F5F-4756-9422-091707BA216D}"/>
    <cellStyle name="20% - akcent 1 3 3 12 5 2" xfId="32076" xr:uid="{F385A0DF-D775-4318-8BCA-FC82296B6BD0}"/>
    <cellStyle name="20% - akcent 1 3 3 12 6" xfId="32077" xr:uid="{86A2E9CD-6A65-4D82-9CAF-E0C3597F31C4}"/>
    <cellStyle name="20% - akcent 1 3 3 13" xfId="5856" xr:uid="{60C36C76-97D3-4967-B18E-F1D804CD8EF7}"/>
    <cellStyle name="20% - akcent 1 3 3 13 2" xfId="21157" xr:uid="{3E7CA8E0-DB9A-4A46-AA7C-DDE033758C5A}"/>
    <cellStyle name="20% - akcent 1 3 3 13 2 2" xfId="32078" xr:uid="{C6DE6A6E-2E8E-4A89-87A8-B4C3CE6B0CF9}"/>
    <cellStyle name="20% - akcent 1 3 3 13 2 2 2" xfId="32079" xr:uid="{327C33E4-16E4-40C7-964D-91A995721904}"/>
    <cellStyle name="20% - akcent 1 3 3 13 2 3" xfId="32080" xr:uid="{80D04AA8-789A-40D2-9F6A-3EC4D36D9FF9}"/>
    <cellStyle name="20% - akcent 1 3 3 13 3" xfId="32081" xr:uid="{68CBDBE6-13A1-4251-9109-728DE3832231}"/>
    <cellStyle name="20% - akcent 1 3 3 13 3 2" xfId="32082" xr:uid="{A0776242-AEB8-434A-A5EC-F6326A42FFBF}"/>
    <cellStyle name="20% - akcent 1 3 3 13 4" xfId="32083" xr:uid="{00A65CC3-AC40-4B5A-8234-36CA4C08EE58}"/>
    <cellStyle name="20% - akcent 1 3 3 13 4 2" xfId="32084" xr:uid="{AF4FF901-6B36-4067-B2D3-389CBEF290D9}"/>
    <cellStyle name="20% - akcent 1 3 3 13 5" xfId="32085" xr:uid="{9FC7EE91-B030-4E37-AEDA-015FD27112EE}"/>
    <cellStyle name="20% - akcent 1 3 3 14" xfId="5938" xr:uid="{1FDC5B3C-8F06-4983-9FFA-88B5AD1F4636}"/>
    <cellStyle name="20% - akcent 1 3 3 14 2" xfId="21239" xr:uid="{CE015A82-9DE9-44FB-889E-66BF8D039738}"/>
    <cellStyle name="20% - akcent 1 3 3 14 2 2" xfId="32086" xr:uid="{4946DD64-A8E2-4068-B101-AFE418867034}"/>
    <cellStyle name="20% - akcent 1 3 3 14 3" xfId="32087" xr:uid="{45002D65-C12A-4993-9A57-A52676C746C6}"/>
    <cellStyle name="20% - akcent 1 3 3 15" xfId="2760" xr:uid="{0B0F5A96-B52A-40A1-828D-49C05F088CFB}"/>
    <cellStyle name="20% - akcent 1 3 3 15 2" xfId="18388" xr:uid="{9D066F6D-01BF-43E4-8E3E-20DE130D8C2D}"/>
    <cellStyle name="20% - akcent 1 3 3 15 2 2" xfId="32088" xr:uid="{27467AAD-A4C4-4318-AD3F-7286F41AD514}"/>
    <cellStyle name="20% - akcent 1 3 3 15 3" xfId="32089" xr:uid="{CB847B28-D341-4B9F-AE2A-244410FC2D76}"/>
    <cellStyle name="20% - akcent 1 3 3 16" xfId="9430" xr:uid="{41CE96D1-C927-4900-8084-534D88415931}"/>
    <cellStyle name="20% - akcent 1 3 3 16 2" xfId="24729" xr:uid="{0C17EFAE-9562-41A8-ABC7-795D8F461371}"/>
    <cellStyle name="20% - akcent 1 3 3 17" xfId="12920" xr:uid="{A5DC8967-6915-421E-95EB-0FC9B6F0A7A7}"/>
    <cellStyle name="20% - akcent 1 3 3 17 2" xfId="28219" xr:uid="{42040D4B-CCC5-4724-97DB-9EDE9B9B7F28}"/>
    <cellStyle name="20% - akcent 1 3 3 18" xfId="16479" xr:uid="{1E02DC91-68C4-442B-9C60-C7D1B3B8A91A}"/>
    <cellStyle name="20% - akcent 1 3 3 18 2" xfId="31778" xr:uid="{90935BAA-65A3-435D-B8D6-40D50F0CBA60}"/>
    <cellStyle name="20% - akcent 1 3 3 19" xfId="974" xr:uid="{E2A65CA6-C6D3-442E-86C3-09A00C95185A}"/>
    <cellStyle name="20% - akcent 1 3 3 2" xfId="1190" xr:uid="{5626309C-D671-4F76-98C4-838C26F64339}"/>
    <cellStyle name="20% - akcent 1 3 3 2 10" xfId="32090" xr:uid="{FDBD4C9A-A0E9-435A-A8F3-A15D6F5840D3}"/>
    <cellStyle name="20% - akcent 1 3 3 2 2" xfId="2762" xr:uid="{68E3F06F-EB7F-4C77-83CE-75530545CFC3}"/>
    <cellStyle name="20% - akcent 1 3 3 2 2 2" xfId="2763" xr:uid="{DB6E1B36-9E9B-4DE9-95BF-B1D68A352F86}"/>
    <cellStyle name="20% - akcent 1 3 3 2 2 2 2" xfId="7655" xr:uid="{236CA22A-9B0D-43B7-95DE-541DB139F00D}"/>
    <cellStyle name="20% - akcent 1 3 3 2 2 2 2 2" xfId="11146" xr:uid="{8DE197F5-3776-43B1-90C9-E2D094E7DFAF}"/>
    <cellStyle name="20% - akcent 1 3 3 2 2 2 2 2 2" xfId="26445" xr:uid="{24C046FF-B4C9-4201-9D17-273D99A81E1C}"/>
    <cellStyle name="20% - akcent 1 3 3 2 2 2 2 2 2 2" xfId="32091" xr:uid="{63EC2743-5949-48BC-9AB3-BBC6C8F8F9B3}"/>
    <cellStyle name="20% - akcent 1 3 3 2 2 2 2 2 3" xfId="32092" xr:uid="{0DF90E0C-ABCE-42F9-BB88-A9F21384064E}"/>
    <cellStyle name="20% - akcent 1 3 3 2 2 2 2 3" xfId="14636" xr:uid="{CF92FCF6-D389-43E1-88D7-B35267F3C03D}"/>
    <cellStyle name="20% - akcent 1 3 3 2 2 2 2 3 2" xfId="29935" xr:uid="{4B9608DA-FB47-4605-8690-26FC66BAC6C4}"/>
    <cellStyle name="20% - akcent 1 3 3 2 2 2 2 4" xfId="22955" xr:uid="{25B06318-A061-4681-B0CB-A0FFD7FCF73B}"/>
    <cellStyle name="20% - akcent 1 3 3 2 2 2 2 4 2" xfId="32093" xr:uid="{357FB3D5-F07C-436F-A379-D83D94F817C3}"/>
    <cellStyle name="20% - akcent 1 3 3 2 2 2 2 5" xfId="32094" xr:uid="{A037842A-2AC1-453C-8C18-AA9901EC4FF5}"/>
    <cellStyle name="20% - akcent 1 3 3 2 2 2 2 6" xfId="32095" xr:uid="{EB5FB4AE-8FC4-4489-BBDB-75BD4131B5BD}"/>
    <cellStyle name="20% - akcent 1 3 3 2 2 2 3" xfId="6678" xr:uid="{BF4E287C-3B66-4C98-8F03-DBE04925DBBD}"/>
    <cellStyle name="20% - akcent 1 3 3 2 2 2 3 2" xfId="21979" xr:uid="{804D5801-B46B-439F-B3DB-DB0249D37C07}"/>
    <cellStyle name="20% - akcent 1 3 3 2 2 2 3 2 2" xfId="32096" xr:uid="{BF33B736-1FE7-49E7-BE63-1B6F690F2D25}"/>
    <cellStyle name="20% - akcent 1 3 3 2 2 2 3 3" xfId="32097" xr:uid="{6B1DB600-9A3C-435B-8157-5A6AB5D13570}"/>
    <cellStyle name="20% - akcent 1 3 3 2 2 2 4" xfId="10170" xr:uid="{0A2BB0BF-C50F-4836-A896-32323AF1C7B0}"/>
    <cellStyle name="20% - akcent 1 3 3 2 2 2 4 2" xfId="25469" xr:uid="{6B29C098-8D28-4709-B58C-4AE59131A5F8}"/>
    <cellStyle name="20% - akcent 1 3 3 2 2 2 4 2 2" xfId="32098" xr:uid="{B22E7289-0CA8-41FE-A0CF-4C94274A3DAD}"/>
    <cellStyle name="20% - akcent 1 3 3 2 2 2 4 3" xfId="32099" xr:uid="{6D2D8A30-AABE-4CA3-831B-4D3B6F39C189}"/>
    <cellStyle name="20% - akcent 1 3 3 2 2 2 5" xfId="13660" xr:uid="{727177E6-FE7F-4A2E-8DB3-5BE4A14BF354}"/>
    <cellStyle name="20% - akcent 1 3 3 2 2 2 5 2" xfId="28959" xr:uid="{F17A94C8-FD5C-4E5A-BB7D-E3C94FDA0C25}"/>
    <cellStyle name="20% - akcent 1 3 3 2 2 2 6" xfId="18391" xr:uid="{C2D1D2F8-3B22-437C-86A0-1C5BFCC7B0F5}"/>
    <cellStyle name="20% - akcent 1 3 3 2 2 2 6 2" xfId="32100" xr:uid="{C87DD74E-A54B-4C41-A0A5-945B96B77524}"/>
    <cellStyle name="20% - akcent 1 3 3 2 2 2 7" xfId="32101" xr:uid="{74338176-E74A-4110-B272-AB89B40521A3}"/>
    <cellStyle name="20% - akcent 1 3 3 2 2 2 8" xfId="32102" xr:uid="{24692565-DAFD-4812-AF59-104EEBBD6225}"/>
    <cellStyle name="20% - akcent 1 3 3 2 2 3" xfId="7654" xr:uid="{749DBC19-DD50-4A29-8B8F-0BB3EE404347}"/>
    <cellStyle name="20% - akcent 1 3 3 2 2 3 2" xfId="11145" xr:uid="{4C95F1CF-E3BF-45E3-B90F-4E5212416E73}"/>
    <cellStyle name="20% - akcent 1 3 3 2 2 3 2 2" xfId="26444" xr:uid="{77052022-7E82-4C51-ACBA-83C8624CDCEC}"/>
    <cellStyle name="20% - akcent 1 3 3 2 2 3 2 2 2" xfId="32103" xr:uid="{D2E90576-26C1-4645-BA8C-930B25C37197}"/>
    <cellStyle name="20% - akcent 1 3 3 2 2 3 2 3" xfId="32104" xr:uid="{1A916B16-8BA4-4228-A806-52812338E0CC}"/>
    <cellStyle name="20% - akcent 1 3 3 2 2 3 3" xfId="14635" xr:uid="{B98A45B2-6E7C-4605-AEBA-610C815FB609}"/>
    <cellStyle name="20% - akcent 1 3 3 2 2 3 3 2" xfId="29934" xr:uid="{F9629E7F-523E-4451-BE56-4C6AB70359D2}"/>
    <cellStyle name="20% - akcent 1 3 3 2 2 3 4" xfId="22954" xr:uid="{4723B547-3ACC-42C7-8272-B9D39A344472}"/>
    <cellStyle name="20% - akcent 1 3 3 2 2 3 4 2" xfId="32105" xr:uid="{A52545CE-EC73-4456-806F-E9DDC22C5A46}"/>
    <cellStyle name="20% - akcent 1 3 3 2 2 3 5" xfId="32106" xr:uid="{221E2FCB-B49E-4AB8-8FD4-1161A5D0340B}"/>
    <cellStyle name="20% - akcent 1 3 3 2 2 3 6" xfId="32107" xr:uid="{792E9BEF-6A7B-4544-A0CC-0F87FB24B6FA}"/>
    <cellStyle name="20% - akcent 1 3 3 2 2 4" xfId="6373" xr:uid="{28DAE0DA-6D16-43C2-AAE3-13B8AB3C6C44}"/>
    <cellStyle name="20% - akcent 1 3 3 2 2 4 2" xfId="21674" xr:uid="{F39D2597-205C-41D4-ABA9-D2F153EBF306}"/>
    <cellStyle name="20% - akcent 1 3 3 2 2 4 2 2" xfId="32108" xr:uid="{66EDAAD1-7AF1-4F39-AAE9-4EBE0F8B8A92}"/>
    <cellStyle name="20% - akcent 1 3 3 2 2 4 3" xfId="32109" xr:uid="{3FC72DE2-D821-4436-9550-C9133B1257DA}"/>
    <cellStyle name="20% - akcent 1 3 3 2 2 5" xfId="9865" xr:uid="{CC06F301-F025-4CA9-9C2D-88EF70048A07}"/>
    <cellStyle name="20% - akcent 1 3 3 2 2 5 2" xfId="25164" xr:uid="{6DCCF30F-7192-4E5B-A29A-907DF307FD00}"/>
    <cellStyle name="20% - akcent 1 3 3 2 2 5 2 2" xfId="32110" xr:uid="{A36D0108-D522-4225-9C9F-0DF78CC25AE7}"/>
    <cellStyle name="20% - akcent 1 3 3 2 2 5 3" xfId="32111" xr:uid="{4D4C92AC-2429-47B5-AF88-6F066260F010}"/>
    <cellStyle name="20% - akcent 1 3 3 2 2 6" xfId="13355" xr:uid="{A9AD57BF-5F4E-4997-808E-5BF9586E9B07}"/>
    <cellStyle name="20% - akcent 1 3 3 2 2 6 2" xfId="28654" xr:uid="{E25A4237-1D07-436D-A221-55E4AF82AB83}"/>
    <cellStyle name="20% - akcent 1 3 3 2 2 7" xfId="18390" xr:uid="{0D0E1B35-1CE7-4332-A54D-789D8F262700}"/>
    <cellStyle name="20% - akcent 1 3 3 2 2 7 2" xfId="32112" xr:uid="{4744D958-3D86-4D0D-98D2-38EFBF8BD420}"/>
    <cellStyle name="20% - akcent 1 3 3 2 2 8" xfId="32113" xr:uid="{E4C3A5C6-6FEB-4011-B361-41D562BD1A8A}"/>
    <cellStyle name="20% - akcent 1 3 3 2 2 9" xfId="32114" xr:uid="{B9A8F35A-42D7-4C58-9BF5-AAE12F7A3595}"/>
    <cellStyle name="20% - akcent 1 3 3 2 3" xfId="2764" xr:uid="{0E1B97A0-8643-436C-9DEF-47C0BD50E2F7}"/>
    <cellStyle name="20% - akcent 1 3 3 2 3 2" xfId="7656" xr:uid="{E0A747AC-C5E3-418B-820D-F61BAF9615B4}"/>
    <cellStyle name="20% - akcent 1 3 3 2 3 2 2" xfId="11147" xr:uid="{8E23A69D-2671-4075-A69F-3F97198494F5}"/>
    <cellStyle name="20% - akcent 1 3 3 2 3 2 2 2" xfId="26446" xr:uid="{1B6606CD-5BD7-40E9-A3AD-A8A449F76880}"/>
    <cellStyle name="20% - akcent 1 3 3 2 3 2 2 2 2" xfId="32115" xr:uid="{66801652-A117-4A17-8853-1FA8F4A32FDC}"/>
    <cellStyle name="20% - akcent 1 3 3 2 3 2 2 3" xfId="32116" xr:uid="{5B6B6E75-8718-4CD9-A39C-F91C941647C2}"/>
    <cellStyle name="20% - akcent 1 3 3 2 3 2 3" xfId="14637" xr:uid="{27792F67-F15F-4807-85C2-D4B73AF29349}"/>
    <cellStyle name="20% - akcent 1 3 3 2 3 2 3 2" xfId="29936" xr:uid="{1C8F54F2-8EAF-4EF1-9759-5D8C44558F7F}"/>
    <cellStyle name="20% - akcent 1 3 3 2 3 2 4" xfId="22956" xr:uid="{DF6283FE-1D57-4C41-9325-1EB2F8854146}"/>
    <cellStyle name="20% - akcent 1 3 3 2 3 2 4 2" xfId="32117" xr:uid="{5D7B9584-1EA8-4118-A9E8-7827D1B8C901}"/>
    <cellStyle name="20% - akcent 1 3 3 2 3 2 5" xfId="32118" xr:uid="{9E7F5D7B-7278-4DCE-9A64-39439D2AE9B4}"/>
    <cellStyle name="20% - akcent 1 3 3 2 3 2 6" xfId="32119" xr:uid="{B87FD248-B069-42BC-9AE3-E35BC4B733A6}"/>
    <cellStyle name="20% - akcent 1 3 3 2 3 3" xfId="6677" xr:uid="{763E5C88-2BE5-4025-A8F8-6E2DDFDAAD60}"/>
    <cellStyle name="20% - akcent 1 3 3 2 3 3 2" xfId="21978" xr:uid="{AF4C5510-41A1-4F6D-A9F1-1E88666F6327}"/>
    <cellStyle name="20% - akcent 1 3 3 2 3 3 2 2" xfId="32120" xr:uid="{8D6371EA-E8A0-4536-B1D8-080C6672BFED}"/>
    <cellStyle name="20% - akcent 1 3 3 2 3 3 3" xfId="32121" xr:uid="{7CD20E30-A551-4DCA-93F9-C75E58BB3388}"/>
    <cellStyle name="20% - akcent 1 3 3 2 3 4" xfId="10169" xr:uid="{984918EB-BA48-49E5-B171-11B718BC2347}"/>
    <cellStyle name="20% - akcent 1 3 3 2 3 4 2" xfId="25468" xr:uid="{A02B413B-9993-458C-BD06-4DA8DE7CD379}"/>
    <cellStyle name="20% - akcent 1 3 3 2 3 4 2 2" xfId="32122" xr:uid="{5C0270B4-4EA5-4AA1-BE49-F641F9283BCC}"/>
    <cellStyle name="20% - akcent 1 3 3 2 3 4 3" xfId="32123" xr:uid="{C99A1CC9-F4FC-444C-AF9D-3F7D2155FD34}"/>
    <cellStyle name="20% - akcent 1 3 3 2 3 5" xfId="13659" xr:uid="{F7C8AB5F-4F6A-45A4-BEFA-8A3896627F96}"/>
    <cellStyle name="20% - akcent 1 3 3 2 3 5 2" xfId="28958" xr:uid="{3B41202B-6BA9-467E-BA3E-52872D97027B}"/>
    <cellStyle name="20% - akcent 1 3 3 2 3 6" xfId="18392" xr:uid="{D04F681E-F691-42FB-BD54-B584F9CD7EFC}"/>
    <cellStyle name="20% - akcent 1 3 3 2 3 6 2" xfId="32124" xr:uid="{14E8E012-B96E-42D1-8A6D-EE626A1E8D7C}"/>
    <cellStyle name="20% - akcent 1 3 3 2 3 7" xfId="32125" xr:uid="{7181E8DB-2EDC-4C1A-B8ED-81223DBB9BE9}"/>
    <cellStyle name="20% - akcent 1 3 3 2 3 8" xfId="32126" xr:uid="{CD96898E-F83F-451E-BCFA-EDB3CC29FC15}"/>
    <cellStyle name="20% - akcent 1 3 3 2 4" xfId="7653" xr:uid="{0E88C3FC-4C50-4C12-8B18-928B8D20D12E}"/>
    <cellStyle name="20% - akcent 1 3 3 2 4 2" xfId="11144" xr:uid="{6FD884DF-3AE4-480E-B34E-A0B6F8B6158E}"/>
    <cellStyle name="20% - akcent 1 3 3 2 4 2 2" xfId="26443" xr:uid="{AE5EA66E-7980-4FDC-B8CD-2DED51D7F175}"/>
    <cellStyle name="20% - akcent 1 3 3 2 4 2 2 2" xfId="32127" xr:uid="{136F718B-9199-4D5C-BBB9-6883E7DA6883}"/>
    <cellStyle name="20% - akcent 1 3 3 2 4 2 3" xfId="32128" xr:uid="{2BB0AD51-5451-4769-8D21-C31D2FAF5D70}"/>
    <cellStyle name="20% - akcent 1 3 3 2 4 3" xfId="14634" xr:uid="{B310CA5A-F608-40C0-9D33-C3DC9DD04A38}"/>
    <cellStyle name="20% - akcent 1 3 3 2 4 3 2" xfId="29933" xr:uid="{2E4A6AD4-21D8-4FD7-81FE-6AD6642A0D82}"/>
    <cellStyle name="20% - akcent 1 3 3 2 4 4" xfId="22953" xr:uid="{34E280B2-38BA-43B9-A83B-49048266E6CF}"/>
    <cellStyle name="20% - akcent 1 3 3 2 4 4 2" xfId="32129" xr:uid="{FF1A8354-48D9-4DF7-8842-4B8829732D2B}"/>
    <cellStyle name="20% - akcent 1 3 3 2 4 5" xfId="32130" xr:uid="{F21F030D-B281-4A2B-84D7-7E3B7CC50253}"/>
    <cellStyle name="20% - akcent 1 3 3 2 4 6" xfId="32131" xr:uid="{DE9F4F6F-0812-4195-9994-2B977802C671}"/>
    <cellStyle name="20% - akcent 1 3 3 2 5" xfId="6256" xr:uid="{6ACC4560-67C5-4740-9BA6-EBB6F59B3E72}"/>
    <cellStyle name="20% - akcent 1 3 3 2 5 2" xfId="21557" xr:uid="{C6365E14-5AB8-4725-A2A7-771251D98C35}"/>
    <cellStyle name="20% - akcent 1 3 3 2 5 2 2" xfId="32132" xr:uid="{FA8B574E-DC8A-46AD-BFAA-3F4C3DE52F90}"/>
    <cellStyle name="20% - akcent 1 3 3 2 5 3" xfId="32133" xr:uid="{6BB8AA76-250F-45B0-8477-D39977FF97D2}"/>
    <cellStyle name="20% - akcent 1 3 3 2 6" xfId="2761" xr:uid="{092FA76B-CAEC-4251-A520-1B73300E960F}"/>
    <cellStyle name="20% - akcent 1 3 3 2 6 2" xfId="18389" xr:uid="{77A7C048-6BA3-4077-820E-FF9FCD474175}"/>
    <cellStyle name="20% - akcent 1 3 3 2 6 2 2" xfId="32134" xr:uid="{B97DEDEA-028D-4F3C-BB15-DF4B7F0A2E8E}"/>
    <cellStyle name="20% - akcent 1 3 3 2 6 3" xfId="32135" xr:uid="{7CCBFADA-8561-4558-BD9A-49F01C9E2699}"/>
    <cellStyle name="20% - akcent 1 3 3 2 7" xfId="9748" xr:uid="{56538250-F57F-43CC-ADAF-A671CAA28335}"/>
    <cellStyle name="20% - akcent 1 3 3 2 7 2" xfId="25047" xr:uid="{AD60D2F3-9C9B-40C3-90B3-C872ED49A467}"/>
    <cellStyle name="20% - akcent 1 3 3 2 8" xfId="13238" xr:uid="{FE260659-51A4-4048-AB93-D94353009BDA}"/>
    <cellStyle name="20% - akcent 1 3 3 2 8 2" xfId="28537" xr:uid="{C5FE6D7E-80B1-413B-A272-26D8F2F04097}"/>
    <cellStyle name="20% - akcent 1 3 3 2 9" xfId="16846" xr:uid="{1C12D738-4242-4EF2-BD21-29268AABE7FB}"/>
    <cellStyle name="20% - akcent 1 3 3 20" xfId="16642" xr:uid="{84D12AE5-452F-40C6-BC2A-92E85BB4F140}"/>
    <cellStyle name="20% - akcent 1 3 3 3" xfId="1315" xr:uid="{A19916CB-ADC1-47CA-A884-4952E72C854F}"/>
    <cellStyle name="20% - akcent 1 3 3 3 2" xfId="2766" xr:uid="{67006B37-64B3-40F5-94F6-0D9088725C10}"/>
    <cellStyle name="20% - akcent 1 3 3 3 2 2" xfId="7658" xr:uid="{7B0BEAF8-4A8B-485F-B4CF-247E537886C5}"/>
    <cellStyle name="20% - akcent 1 3 3 3 2 2 2" xfId="11149" xr:uid="{01E7734B-6C84-47D3-A70A-6B545D8D4DFF}"/>
    <cellStyle name="20% - akcent 1 3 3 3 2 2 2 2" xfId="26448" xr:uid="{04411F11-B671-48CA-A27C-504E56E50AC4}"/>
    <cellStyle name="20% - akcent 1 3 3 3 2 2 2 2 2" xfId="32136" xr:uid="{32C1329A-0C06-4161-A9A0-D901F145CFA3}"/>
    <cellStyle name="20% - akcent 1 3 3 3 2 2 2 3" xfId="32137" xr:uid="{820EF5A4-CBEA-4C05-893D-CAEB25F99152}"/>
    <cellStyle name="20% - akcent 1 3 3 3 2 2 3" xfId="14639" xr:uid="{B8362C4B-C469-400A-9D8F-D0E4067F8A86}"/>
    <cellStyle name="20% - akcent 1 3 3 3 2 2 3 2" xfId="29938" xr:uid="{F9682391-B792-4D4F-928D-8F79F43835DB}"/>
    <cellStyle name="20% - akcent 1 3 3 3 2 2 4" xfId="22958" xr:uid="{26D4343D-2039-486E-A9DC-652F93DB7E6B}"/>
    <cellStyle name="20% - akcent 1 3 3 3 2 2 4 2" xfId="32138" xr:uid="{7F48D813-BFEF-4291-AFB1-8759F9E6E34A}"/>
    <cellStyle name="20% - akcent 1 3 3 3 2 2 5" xfId="32139" xr:uid="{20D16F45-E3E2-416D-B92B-6CB6F30D7F5B}"/>
    <cellStyle name="20% - akcent 1 3 3 3 2 2 6" xfId="32140" xr:uid="{F91B5154-6048-4DD9-9DAA-17DD3CFFF02A}"/>
    <cellStyle name="20% - akcent 1 3 3 3 2 3" xfId="6679" xr:uid="{FE8D7F2B-549A-4C90-AC11-B440B2B37455}"/>
    <cellStyle name="20% - akcent 1 3 3 3 2 3 2" xfId="21980" xr:uid="{DD9B5161-1FF1-4889-B0A3-7D13E6A732EE}"/>
    <cellStyle name="20% - akcent 1 3 3 3 2 3 2 2" xfId="32141" xr:uid="{4BD68A79-EF39-4284-B8ED-92C98433093A}"/>
    <cellStyle name="20% - akcent 1 3 3 3 2 3 3" xfId="32142" xr:uid="{EC1C26B3-3DCE-4D36-8132-B6AFE6A5C706}"/>
    <cellStyle name="20% - akcent 1 3 3 3 2 4" xfId="10171" xr:uid="{A6D72B8B-DA61-4E05-88A8-6002952D6ADF}"/>
    <cellStyle name="20% - akcent 1 3 3 3 2 4 2" xfId="25470" xr:uid="{24CF54A0-0297-4DB1-B50C-BAA1B6C34BE5}"/>
    <cellStyle name="20% - akcent 1 3 3 3 2 4 2 2" xfId="32143" xr:uid="{5376FABA-A87E-4914-AB86-53AC5F171E9E}"/>
    <cellStyle name="20% - akcent 1 3 3 3 2 4 3" xfId="32144" xr:uid="{63637197-8356-4BCB-AB21-9FCE17FD4624}"/>
    <cellStyle name="20% - akcent 1 3 3 3 2 5" xfId="13661" xr:uid="{02E49DE4-A6EC-48D7-B6E8-211B5441BB8E}"/>
    <cellStyle name="20% - akcent 1 3 3 3 2 5 2" xfId="28960" xr:uid="{DB842247-4300-4A3F-8437-4034E5BA37F2}"/>
    <cellStyle name="20% - akcent 1 3 3 3 2 6" xfId="18394" xr:uid="{0A0863F1-142D-40D5-9C18-768C5C245040}"/>
    <cellStyle name="20% - akcent 1 3 3 3 2 6 2" xfId="32145" xr:uid="{9E5B5C16-1FED-46DF-BF21-D1FF76A00B20}"/>
    <cellStyle name="20% - akcent 1 3 3 3 2 7" xfId="32146" xr:uid="{B1D47ECE-3F96-46B4-8046-E49DB01B9F10}"/>
    <cellStyle name="20% - akcent 1 3 3 3 2 8" xfId="32147" xr:uid="{016957D3-9448-4AD4-8D14-B526D664AB70}"/>
    <cellStyle name="20% - akcent 1 3 3 3 3" xfId="7657" xr:uid="{92997135-9889-4EA6-8048-F1BB0B24EADF}"/>
    <cellStyle name="20% - akcent 1 3 3 3 3 2" xfId="11148" xr:uid="{9F0817CD-5EAA-4660-8BA1-B016D8E1B8D8}"/>
    <cellStyle name="20% - akcent 1 3 3 3 3 2 2" xfId="26447" xr:uid="{7FDBD645-7446-49BC-830A-4D436273866B}"/>
    <cellStyle name="20% - akcent 1 3 3 3 3 2 2 2" xfId="32148" xr:uid="{D429DA80-64E9-454D-9AAA-32B11E34BDB2}"/>
    <cellStyle name="20% - akcent 1 3 3 3 3 2 3" xfId="32149" xr:uid="{996C8734-C23D-4188-867C-64EE6EABFC6C}"/>
    <cellStyle name="20% - akcent 1 3 3 3 3 3" xfId="14638" xr:uid="{ADEA15AC-4332-492F-A2DE-1285F4377E19}"/>
    <cellStyle name="20% - akcent 1 3 3 3 3 3 2" xfId="29937" xr:uid="{8D28DA63-5448-4570-B2B1-F36A3D3DDC73}"/>
    <cellStyle name="20% - akcent 1 3 3 3 3 4" xfId="22957" xr:uid="{96F60C26-1CFA-407D-B3BE-59B64911F97A}"/>
    <cellStyle name="20% - akcent 1 3 3 3 3 4 2" xfId="32150" xr:uid="{6502F51D-EE56-4BFF-A73F-AFB3ACC131D8}"/>
    <cellStyle name="20% - akcent 1 3 3 3 3 5" xfId="32151" xr:uid="{3C02FFFC-1290-4A91-87FE-0F9BF8F0F1F4}"/>
    <cellStyle name="20% - akcent 1 3 3 3 3 6" xfId="32152" xr:uid="{91C199C8-46E4-44E9-8426-CB8B760DA60C}"/>
    <cellStyle name="20% - akcent 1 3 3 3 4" xfId="6374" xr:uid="{0AC50AD0-840E-419A-A652-090846850CED}"/>
    <cellStyle name="20% - akcent 1 3 3 3 4 2" xfId="21675" xr:uid="{A124004A-B93B-4EA1-A9CB-242F9A250FC0}"/>
    <cellStyle name="20% - akcent 1 3 3 3 4 2 2" xfId="32153" xr:uid="{30D2AD0A-E928-458F-B7CA-FB2710FC951C}"/>
    <cellStyle name="20% - akcent 1 3 3 3 4 3" xfId="32154" xr:uid="{EB99C88C-0D66-4A7F-80C9-2ACF9BD52A25}"/>
    <cellStyle name="20% - akcent 1 3 3 3 5" xfId="2765" xr:uid="{E234DAE0-734F-4CA5-9955-10DC88CEFC45}"/>
    <cellStyle name="20% - akcent 1 3 3 3 5 2" xfId="18393" xr:uid="{51B475F8-4D85-495B-93AE-A0D8912FB0F1}"/>
    <cellStyle name="20% - akcent 1 3 3 3 5 2 2" xfId="32155" xr:uid="{949F2A05-6439-4EC8-8592-3FDB25D3DFE2}"/>
    <cellStyle name="20% - akcent 1 3 3 3 5 3" xfId="32156" xr:uid="{7192AC3B-46F6-49FC-BB76-E314743B886C}"/>
    <cellStyle name="20% - akcent 1 3 3 3 6" xfId="9866" xr:uid="{6938ECE9-21B3-472E-A4BA-01F178632032}"/>
    <cellStyle name="20% - akcent 1 3 3 3 6 2" xfId="25165" xr:uid="{0F830B15-375C-4AEB-B2EB-AF22DFBC587A}"/>
    <cellStyle name="20% - akcent 1 3 3 3 7" xfId="13356" xr:uid="{DBEB402F-43F6-4EAF-94E2-34A194FE1E77}"/>
    <cellStyle name="20% - akcent 1 3 3 3 7 2" xfId="28655" xr:uid="{BFED4E4E-537F-41F0-A8F4-5A755E8662F4}"/>
    <cellStyle name="20% - akcent 1 3 3 3 8" xfId="16971" xr:uid="{79250DB6-F9D8-461F-8225-9925FB443D02}"/>
    <cellStyle name="20% - akcent 1 3 3 3 9" xfId="32157" xr:uid="{3F946601-7C71-4252-BA41-86E5F9766CDC}"/>
    <cellStyle name="20% - akcent 1 3 3 4" xfId="1436" xr:uid="{E991FE29-F458-4E41-A120-85772932DADC}"/>
    <cellStyle name="20% - akcent 1 3 3 4 2" xfId="7659" xr:uid="{06320FBC-1BC2-446F-AEBD-7D5A595E18E5}"/>
    <cellStyle name="20% - akcent 1 3 3 4 2 2" xfId="11150" xr:uid="{650C2967-5E92-4C23-AEAC-2A5DFB349477}"/>
    <cellStyle name="20% - akcent 1 3 3 4 2 2 2" xfId="26449" xr:uid="{58B89BAA-BA88-41B4-9F56-B126470E8CF4}"/>
    <cellStyle name="20% - akcent 1 3 3 4 2 2 2 2" xfId="32158" xr:uid="{95C733B2-1469-48ED-AFA5-6C9B8E24AE06}"/>
    <cellStyle name="20% - akcent 1 3 3 4 2 2 3" xfId="32159" xr:uid="{478E8461-D156-4114-96B7-7CADCFC776A1}"/>
    <cellStyle name="20% - akcent 1 3 3 4 2 3" xfId="14640" xr:uid="{9F81AA7F-E65A-4419-8F94-37E843E0150F}"/>
    <cellStyle name="20% - akcent 1 3 3 4 2 3 2" xfId="29939" xr:uid="{72DB747E-F1CA-4B8F-B853-0CB44BACA1E5}"/>
    <cellStyle name="20% - akcent 1 3 3 4 2 4" xfId="22959" xr:uid="{91DD8570-4F93-4FD2-A7B2-4DDDAFB17B29}"/>
    <cellStyle name="20% - akcent 1 3 3 4 2 4 2" xfId="32160" xr:uid="{0A12A426-CC11-4D51-B4E1-423D10442F12}"/>
    <cellStyle name="20% - akcent 1 3 3 4 2 5" xfId="32161" xr:uid="{E288B25E-82A9-4302-BEA1-A29E581DED2A}"/>
    <cellStyle name="20% - akcent 1 3 3 4 2 6" xfId="32162" xr:uid="{5A199582-57D7-48AD-9AE1-E530EB49123D}"/>
    <cellStyle name="20% - akcent 1 3 3 4 3" xfId="6676" xr:uid="{1102A78F-3872-43AE-A61C-65845041C3B1}"/>
    <cellStyle name="20% - akcent 1 3 3 4 3 2" xfId="21977" xr:uid="{EDC9FAFB-BAC2-4CE5-BF07-2CF177DC9EA0}"/>
    <cellStyle name="20% - akcent 1 3 3 4 3 2 2" xfId="32163" xr:uid="{216ED17C-D76C-4306-864F-D271E74A67AC}"/>
    <cellStyle name="20% - akcent 1 3 3 4 3 3" xfId="32164" xr:uid="{2D0DAFFA-839A-495D-BE93-04BB53022ED6}"/>
    <cellStyle name="20% - akcent 1 3 3 4 4" xfId="2767" xr:uid="{D536FC53-7433-4AFE-ACA9-D87E1DBC8298}"/>
    <cellStyle name="20% - akcent 1 3 3 4 4 2" xfId="18395" xr:uid="{6941A67D-AA47-4D08-BD79-5A6A6DD48201}"/>
    <cellStyle name="20% - akcent 1 3 3 4 4 2 2" xfId="32165" xr:uid="{8C6E6612-9579-4120-9E87-2783B780004A}"/>
    <cellStyle name="20% - akcent 1 3 3 4 4 3" xfId="32166" xr:uid="{B5E5BD56-48C4-4C72-B605-C7495F3D5881}"/>
    <cellStyle name="20% - akcent 1 3 3 4 5" xfId="10168" xr:uid="{ABF40EAF-FF89-432B-84D1-DE6559DA61C7}"/>
    <cellStyle name="20% - akcent 1 3 3 4 5 2" xfId="25467" xr:uid="{ECFF72FC-B7BA-406D-B5FE-FAD58EE108F1}"/>
    <cellStyle name="20% - akcent 1 3 3 4 6" xfId="13658" xr:uid="{560C271C-B91B-4E18-AF5A-662A7F05E196}"/>
    <cellStyle name="20% - akcent 1 3 3 4 6 2" xfId="28957" xr:uid="{902F8219-F809-49FE-A6A5-447E03F59921}"/>
    <cellStyle name="20% - akcent 1 3 3 4 7" xfId="17092" xr:uid="{7E198F87-6CC6-4805-B0DD-5DC73E52FB17}"/>
    <cellStyle name="20% - akcent 1 3 3 4 8" xfId="32167" xr:uid="{12AA8D76-455A-4C28-BA9D-43B776A87AAB}"/>
    <cellStyle name="20% - akcent 1 3 3 5" xfId="1590" xr:uid="{3E7CF78D-0AB4-48FD-A8D5-32AF905AF5D6}"/>
    <cellStyle name="20% - akcent 1 3 3 5 2" xfId="7660" xr:uid="{7AC79750-CA92-424A-A6DD-062A47E58161}"/>
    <cellStyle name="20% - akcent 1 3 3 5 2 2" xfId="11151" xr:uid="{25606C04-2006-4B29-B358-0CBEF0B837DA}"/>
    <cellStyle name="20% - akcent 1 3 3 5 2 2 2" xfId="26450" xr:uid="{F57C9C58-C095-4736-951F-3A5AA6BDEA3E}"/>
    <cellStyle name="20% - akcent 1 3 3 5 2 2 2 2" xfId="32168" xr:uid="{B17C2E84-604F-4891-BB91-263D36C9825A}"/>
    <cellStyle name="20% - akcent 1 3 3 5 2 2 3" xfId="32169" xr:uid="{D43B66B3-460E-45AC-8E35-020416F22275}"/>
    <cellStyle name="20% - akcent 1 3 3 5 2 3" xfId="14641" xr:uid="{18FF350E-91D1-4E56-A077-CE88002F3DD7}"/>
    <cellStyle name="20% - akcent 1 3 3 5 2 3 2" xfId="29940" xr:uid="{4F5C83B1-E4F2-4DA5-99AA-DACEF586572B}"/>
    <cellStyle name="20% - akcent 1 3 3 5 2 4" xfId="22960" xr:uid="{E451AE0A-3521-4288-BF89-9D9E533788FB}"/>
    <cellStyle name="20% - akcent 1 3 3 5 2 4 2" xfId="32170" xr:uid="{5CD6937A-2F3C-4A0D-AD51-286E9CA5F6AA}"/>
    <cellStyle name="20% - akcent 1 3 3 5 2 5" xfId="32171" xr:uid="{507DE82D-D68B-400C-9AD8-9E84354C43E4}"/>
    <cellStyle name="20% - akcent 1 3 3 5 2 6" xfId="32172" xr:uid="{9FDFB1D6-01EB-4B85-8561-67F2F80339B5}"/>
    <cellStyle name="20% - akcent 1 3 3 5 3" xfId="7555" xr:uid="{14E6DA73-6570-46B7-9D77-337DBC8B2F6F}"/>
    <cellStyle name="20% - akcent 1 3 3 5 3 2" xfId="22856" xr:uid="{A09900F2-2791-4DF9-91CF-8A862A77EBC8}"/>
    <cellStyle name="20% - akcent 1 3 3 5 3 2 2" xfId="32173" xr:uid="{C667AEB2-1D83-40C7-B2BE-7F66CF43C538}"/>
    <cellStyle name="20% - akcent 1 3 3 5 3 3" xfId="32174" xr:uid="{DA029D5E-4A68-459A-8441-66D488A94C5F}"/>
    <cellStyle name="20% - akcent 1 3 3 5 4" xfId="2768" xr:uid="{F17958AB-3784-4FCB-A95F-CCFB533D39AA}"/>
    <cellStyle name="20% - akcent 1 3 3 5 4 2" xfId="18396" xr:uid="{C3C3081C-0EC6-438C-80D7-C4DF8379C7C9}"/>
    <cellStyle name="20% - akcent 1 3 3 5 4 2 2" xfId="32175" xr:uid="{F3678DC3-1E65-410B-80D1-ACA4295F94E1}"/>
    <cellStyle name="20% - akcent 1 3 3 5 4 3" xfId="32176" xr:uid="{E1102EEB-7DE6-471D-9121-E8F88395247D}"/>
    <cellStyle name="20% - akcent 1 3 3 5 5" xfId="11047" xr:uid="{6E563CF3-79E5-4132-B1ED-3796981853D7}"/>
    <cellStyle name="20% - akcent 1 3 3 5 5 2" xfId="26346" xr:uid="{B350BD29-C284-4576-A946-4F0AB56D7F3F}"/>
    <cellStyle name="20% - akcent 1 3 3 5 6" xfId="14537" xr:uid="{F6A4C619-D495-4B84-BD3C-385670394CF7}"/>
    <cellStyle name="20% - akcent 1 3 3 5 6 2" xfId="29836" xr:uid="{CDA7B00F-7D86-4AB3-B420-AA06A74FF0DF}"/>
    <cellStyle name="20% - akcent 1 3 3 5 7" xfId="17242" xr:uid="{B36984EC-37EF-4A67-B493-3D86891FE29A}"/>
    <cellStyle name="20% - akcent 1 3 3 5 8" xfId="32177" xr:uid="{CBEDE605-30A6-484E-81BD-75DF176AE4EF}"/>
    <cellStyle name="20% - akcent 1 3 3 6" xfId="1839" xr:uid="{AA968A62-F80F-468B-91DB-D5313A143C93}"/>
    <cellStyle name="20% - akcent 1 3 3 6 2" xfId="7652" xr:uid="{5E59DD75-2D0A-4809-B8EE-7EBF3B0379AD}"/>
    <cellStyle name="20% - akcent 1 3 3 6 2 2" xfId="22952" xr:uid="{34DA6C8A-0F3D-451E-BA41-70AF4466D4DB}"/>
    <cellStyle name="20% - akcent 1 3 3 6 2 2 2" xfId="32178" xr:uid="{CE0D074F-BED0-4B07-9040-BABA6CF1704A}"/>
    <cellStyle name="20% - akcent 1 3 3 6 2 3" xfId="32179" xr:uid="{0B18877E-0838-4A70-9E99-DAA9E300B3C3}"/>
    <cellStyle name="20% - akcent 1 3 3 6 3" xfId="4837" xr:uid="{2C5A10A1-02D9-41B8-9390-0539CF6AEDF0}"/>
    <cellStyle name="20% - akcent 1 3 3 6 3 2" xfId="20138" xr:uid="{49592DAF-0A4D-43B2-B499-9573DEA8520C}"/>
    <cellStyle name="20% - akcent 1 3 3 6 3 2 2" xfId="32180" xr:uid="{11AA70C3-6C10-4CAC-A69C-0AD551056B6A}"/>
    <cellStyle name="20% - akcent 1 3 3 6 3 3" xfId="32181" xr:uid="{C57ECE2C-14B3-4864-B215-28CE1576647F}"/>
    <cellStyle name="20% - akcent 1 3 3 6 4" xfId="11143" xr:uid="{1E417A4B-EFF2-45A3-9EF1-4725E866BE99}"/>
    <cellStyle name="20% - akcent 1 3 3 6 4 2" xfId="26442" xr:uid="{10F0FF31-855C-4646-A3E1-0D777A65F3D4}"/>
    <cellStyle name="20% - akcent 1 3 3 6 5" xfId="14633" xr:uid="{4B8B06BC-63C3-47C9-8DC0-3DA88BCC3F38}"/>
    <cellStyle name="20% - akcent 1 3 3 6 5 2" xfId="29932" xr:uid="{FE285E11-8DBD-4794-8FD6-346FA61B7225}"/>
    <cellStyle name="20% - akcent 1 3 3 6 6" xfId="17475" xr:uid="{F6063B68-D741-406E-9A70-C78129142C76}"/>
    <cellStyle name="20% - akcent 1 3 3 6 7" xfId="32182" xr:uid="{413CF5FA-EBBC-486F-A0A0-EC167EC6680A}"/>
    <cellStyle name="20% - akcent 1 3 3 7" xfId="1983" xr:uid="{0F12E095-9EC3-4BAF-92CB-B6751766823C}"/>
    <cellStyle name="20% - akcent 1 3 3 7 2" xfId="4838" xr:uid="{DD1F4B68-3CAC-47BA-A53C-C2250ADEF5BF}"/>
    <cellStyle name="20% - akcent 1 3 3 7 2 2" xfId="20139" xr:uid="{14D47E7B-DFCB-480B-8BE9-FA01452652D0}"/>
    <cellStyle name="20% - akcent 1 3 3 7 2 2 2" xfId="32183" xr:uid="{48DF5B7E-5F43-41A9-A370-82A53229E877}"/>
    <cellStyle name="20% - akcent 1 3 3 7 2 3" xfId="32184" xr:uid="{5FB6182E-AE0C-45A1-9FB0-DE7A942E1014}"/>
    <cellStyle name="20% - akcent 1 3 3 7 3" xfId="17615" xr:uid="{EB00FF95-DFBD-47E2-9B33-819EFE6ABE15}"/>
    <cellStyle name="20% - akcent 1 3 3 7 3 2" xfId="32185" xr:uid="{7159C430-5284-4634-9AF1-C2CB00029910}"/>
    <cellStyle name="20% - akcent 1 3 3 7 3 2 2" xfId="32186" xr:uid="{DD027E84-B3FF-4BF6-A47A-D34E4E9DBB24}"/>
    <cellStyle name="20% - akcent 1 3 3 7 3 3" xfId="32187" xr:uid="{B740CF71-5E98-405B-A9C9-6B79C2C07958}"/>
    <cellStyle name="20% - akcent 1 3 3 7 4" xfId="32188" xr:uid="{8C122279-2E2A-46E3-B799-9D295DE20C36}"/>
    <cellStyle name="20% - akcent 1 3 3 7 4 2" xfId="32189" xr:uid="{E9B3AC07-A887-438E-A229-DAEF72221FD8}"/>
    <cellStyle name="20% - akcent 1 3 3 7 5" xfId="32190" xr:uid="{9A98D4F4-F1FF-469B-BD07-191EB8797CDE}"/>
    <cellStyle name="20% - akcent 1 3 3 7 5 2" xfId="32191" xr:uid="{C1D8D5EA-7342-4465-BDFA-1746C38A2D1D}"/>
    <cellStyle name="20% - akcent 1 3 3 7 6" xfId="32192" xr:uid="{7810CA5D-B5DC-4B94-95D4-7828B9C6AAFF}"/>
    <cellStyle name="20% - akcent 1 3 3 8" xfId="2114" xr:uid="{47F1EB88-F4B7-4747-9F57-4DBB25E1FB0E}"/>
    <cellStyle name="20% - akcent 1 3 3 8 2" xfId="4839" xr:uid="{4E4F6FA3-BEB9-4AB3-9CC1-C5425C11BAED}"/>
    <cellStyle name="20% - akcent 1 3 3 8 2 2" xfId="20140" xr:uid="{7AC481E1-E07D-4FB2-8AA3-2EFB5B0059EC}"/>
    <cellStyle name="20% - akcent 1 3 3 8 2 2 2" xfId="32193" xr:uid="{C983B0E8-FC41-4D5C-97A0-F97EFD8D910C}"/>
    <cellStyle name="20% - akcent 1 3 3 8 2 3" xfId="32194" xr:uid="{C8402B7E-AA89-4BAB-A8D9-B6534391039E}"/>
    <cellStyle name="20% - akcent 1 3 3 8 3" xfId="17746" xr:uid="{9A5925B8-6631-4AF5-95D2-82E6925C81BF}"/>
    <cellStyle name="20% - akcent 1 3 3 8 3 2" xfId="32195" xr:uid="{88037CDF-3CCD-416E-81CA-D7AEABF64F3B}"/>
    <cellStyle name="20% - akcent 1 3 3 8 3 2 2" xfId="32196" xr:uid="{B10A9A28-FF8E-4711-B5EB-E8C7B6D31B89}"/>
    <cellStyle name="20% - akcent 1 3 3 8 3 3" xfId="32197" xr:uid="{3B70C8F7-3F1C-447D-9E08-837C4D9579B0}"/>
    <cellStyle name="20% - akcent 1 3 3 8 4" xfId="32198" xr:uid="{DC8823BA-77F8-43B3-916E-F6AF9C2D4978}"/>
    <cellStyle name="20% - akcent 1 3 3 8 4 2" xfId="32199" xr:uid="{0565D0F1-C55A-4814-B115-5D41F52D41D8}"/>
    <cellStyle name="20% - akcent 1 3 3 8 5" xfId="32200" xr:uid="{7085A12C-887C-4770-957B-B65DABF8708D}"/>
    <cellStyle name="20% - akcent 1 3 3 8 5 2" xfId="32201" xr:uid="{782510F7-E1E5-4C8C-AFEC-1B37563FD802}"/>
    <cellStyle name="20% - akcent 1 3 3 8 6" xfId="32202" xr:uid="{63146997-8E7C-44FE-B6C4-48CE9269A950}"/>
    <cellStyle name="20% - akcent 1 3 3 9" xfId="2239" xr:uid="{F3AED900-1142-42E4-A5DC-3D78EFE5F189}"/>
    <cellStyle name="20% - akcent 1 3 3 9 2" xfId="4840" xr:uid="{DA6AF803-4C17-4B06-A681-FD3920C1B5C2}"/>
    <cellStyle name="20% - akcent 1 3 3 9 2 2" xfId="20141" xr:uid="{EC9F71C5-2E9D-4F65-8193-BBD99CD6B86C}"/>
    <cellStyle name="20% - akcent 1 3 3 9 2 2 2" xfId="32203" xr:uid="{5166EDFB-07C1-4C34-9C95-71A7583A958C}"/>
    <cellStyle name="20% - akcent 1 3 3 9 2 3" xfId="32204" xr:uid="{0BA0BA26-0B1F-447F-8BED-471561711447}"/>
    <cellStyle name="20% - akcent 1 3 3 9 3" xfId="17871" xr:uid="{68F28CCE-3EB9-4639-8FAC-685C91BF4D77}"/>
    <cellStyle name="20% - akcent 1 3 3 9 3 2" xfId="32205" xr:uid="{9CF6764D-8532-4916-85A2-28F5B70B7084}"/>
    <cellStyle name="20% - akcent 1 3 3 9 3 2 2" xfId="32206" xr:uid="{C1C729B4-7B98-43E2-8ADC-705CF161FF34}"/>
    <cellStyle name="20% - akcent 1 3 3 9 3 3" xfId="32207" xr:uid="{9FD970D1-6B2D-4995-AF6E-C94891C1AEFA}"/>
    <cellStyle name="20% - akcent 1 3 3 9 4" xfId="32208" xr:uid="{8C32CAF7-C0EC-44DB-A42A-5B9F442D0A0C}"/>
    <cellStyle name="20% - akcent 1 3 3 9 4 2" xfId="32209" xr:uid="{38D7B23C-DD38-449E-AF00-343699A7E3B1}"/>
    <cellStyle name="20% - akcent 1 3 3 9 5" xfId="32210" xr:uid="{B40BF773-550C-4235-85D8-06F62C4A1D10}"/>
    <cellStyle name="20% - akcent 1 3 3 9 5 2" xfId="32211" xr:uid="{B4B60F69-F488-4461-AE85-E0C375FD65A6}"/>
    <cellStyle name="20% - akcent 1 3 3 9 6" xfId="32212" xr:uid="{524D5B26-F84E-4FF0-9434-9D02036CD4BC}"/>
    <cellStyle name="20% - akcent 1 3 4" xfId="1098" xr:uid="{6E43E8D1-5F9C-406C-B662-475E1DC83F4D}"/>
    <cellStyle name="20% - akcent 1 3 4 10" xfId="32213" xr:uid="{8D44391E-7BF1-4544-B8DA-E647E9B9B6DD}"/>
    <cellStyle name="20% - akcent 1 3 4 2" xfId="2770" xr:uid="{1A745C6A-DE10-426E-AD07-9947D08B7ABE}"/>
    <cellStyle name="20% - akcent 1 3 4 2 2" xfId="2771" xr:uid="{20532283-407F-45F5-837B-133B858E72C6}"/>
    <cellStyle name="20% - akcent 1 3 4 2 2 2" xfId="7663" xr:uid="{830C0848-B334-4A8C-A327-F9F0A6A93F69}"/>
    <cellStyle name="20% - akcent 1 3 4 2 2 2 2" xfId="11154" xr:uid="{1ED15210-7E0B-48C2-8871-7DA4FE2F1658}"/>
    <cellStyle name="20% - akcent 1 3 4 2 2 2 2 2" xfId="26453" xr:uid="{9CA2A2AD-AE71-4EDA-882F-91AF22046F14}"/>
    <cellStyle name="20% - akcent 1 3 4 2 2 2 2 2 2" xfId="32214" xr:uid="{0F19E6CD-ADFE-4E26-A24C-DE7D9F1203C0}"/>
    <cellStyle name="20% - akcent 1 3 4 2 2 2 2 3" xfId="32215" xr:uid="{C2421A94-0FC1-4E0C-85C8-5AEDFAEA6798}"/>
    <cellStyle name="20% - akcent 1 3 4 2 2 2 3" xfId="14644" xr:uid="{B793C903-8292-4180-BDFF-8011AC760B0D}"/>
    <cellStyle name="20% - akcent 1 3 4 2 2 2 3 2" xfId="29943" xr:uid="{E92FDF93-20D4-473F-8224-CF86B1AD92C5}"/>
    <cellStyle name="20% - akcent 1 3 4 2 2 2 4" xfId="22963" xr:uid="{912B4B71-93DA-4E0F-AC5A-07E2BD2F387F}"/>
    <cellStyle name="20% - akcent 1 3 4 2 2 2 4 2" xfId="32216" xr:uid="{0178AA97-9FE2-4DDB-A8B1-53494B912C21}"/>
    <cellStyle name="20% - akcent 1 3 4 2 2 2 5" xfId="32217" xr:uid="{12FB239C-1C7A-4B33-8C3B-E22A663E586D}"/>
    <cellStyle name="20% - akcent 1 3 4 2 2 2 6" xfId="32218" xr:uid="{B86E16A1-1F77-4B8B-A894-552E2A09BA8A}"/>
    <cellStyle name="20% - akcent 1 3 4 2 2 3" xfId="6681" xr:uid="{B68F8355-ED49-4AE1-9336-26789E7A45A2}"/>
    <cellStyle name="20% - akcent 1 3 4 2 2 3 2" xfId="21982" xr:uid="{1D2C6E7D-3639-4B12-BEF9-1C89389F2FCE}"/>
    <cellStyle name="20% - akcent 1 3 4 2 2 3 2 2" xfId="32219" xr:uid="{F11FCE43-C313-43ED-B4BD-1BB87C81F924}"/>
    <cellStyle name="20% - akcent 1 3 4 2 2 3 3" xfId="32220" xr:uid="{07F5A73A-8224-4190-A1C4-67A1DEB3DB68}"/>
    <cellStyle name="20% - akcent 1 3 4 2 2 4" xfId="10173" xr:uid="{8D213F07-E4C9-4216-9C42-683C047CB78E}"/>
    <cellStyle name="20% - akcent 1 3 4 2 2 4 2" xfId="25472" xr:uid="{C61C8A00-50BA-4F48-814C-C2211B3BE1C1}"/>
    <cellStyle name="20% - akcent 1 3 4 2 2 4 2 2" xfId="32221" xr:uid="{2BEACAB4-2C79-480F-B3D3-A368BB61350F}"/>
    <cellStyle name="20% - akcent 1 3 4 2 2 4 3" xfId="32222" xr:uid="{D5802071-4803-4A8A-AC2E-ED1706F3A242}"/>
    <cellStyle name="20% - akcent 1 3 4 2 2 5" xfId="13663" xr:uid="{0B711577-C87B-43C3-B08C-EC09E72C8C80}"/>
    <cellStyle name="20% - akcent 1 3 4 2 2 5 2" xfId="28962" xr:uid="{9007F789-695A-4053-BD59-750382E57B88}"/>
    <cellStyle name="20% - akcent 1 3 4 2 2 6" xfId="18399" xr:uid="{8823747F-0367-4E80-8DF6-CC96B59F898F}"/>
    <cellStyle name="20% - akcent 1 3 4 2 2 6 2" xfId="32223" xr:uid="{A5C6B0F1-379B-44F6-879F-83BA342AA3DC}"/>
    <cellStyle name="20% - akcent 1 3 4 2 2 7" xfId="32224" xr:uid="{F2E1409E-AEA9-4E81-9D8D-863308E1EC3F}"/>
    <cellStyle name="20% - akcent 1 3 4 2 2 8" xfId="32225" xr:uid="{74376411-ACBA-4EB4-880B-2FD9C8B6AF0E}"/>
    <cellStyle name="20% - akcent 1 3 4 2 3" xfId="7662" xr:uid="{D4DB5C65-34E6-43FB-B573-F93777BC8E94}"/>
    <cellStyle name="20% - akcent 1 3 4 2 3 2" xfId="11153" xr:uid="{439F76D6-DF46-4EF5-95B3-C141DA387938}"/>
    <cellStyle name="20% - akcent 1 3 4 2 3 2 2" xfId="26452" xr:uid="{D9A7CD69-BB99-45A4-8C78-8FE57C47CA26}"/>
    <cellStyle name="20% - akcent 1 3 4 2 3 2 2 2" xfId="32226" xr:uid="{371D5116-2D17-4D0D-AF46-F807E23A25CC}"/>
    <cellStyle name="20% - akcent 1 3 4 2 3 2 3" xfId="32227" xr:uid="{2C308061-F6CD-4E44-BB9D-D121195CE654}"/>
    <cellStyle name="20% - akcent 1 3 4 2 3 3" xfId="14643" xr:uid="{58CCA4C9-ADF7-471E-B885-850D91B26938}"/>
    <cellStyle name="20% - akcent 1 3 4 2 3 3 2" xfId="29942" xr:uid="{4438C0E8-B297-4EBB-A682-EFE4F7E1137F}"/>
    <cellStyle name="20% - akcent 1 3 4 2 3 4" xfId="22962" xr:uid="{4229116F-6D06-447F-B370-BE66037F7A56}"/>
    <cellStyle name="20% - akcent 1 3 4 2 3 4 2" xfId="32228" xr:uid="{5AB21C30-E6FE-4914-9FDA-F9E4DF17D3C3}"/>
    <cellStyle name="20% - akcent 1 3 4 2 3 5" xfId="32229" xr:uid="{B9C23542-6137-4EF7-B409-F99DAF2DCE48}"/>
    <cellStyle name="20% - akcent 1 3 4 2 3 6" xfId="32230" xr:uid="{A3CF947A-7435-4EF1-A258-8CE403BA0CB4}"/>
    <cellStyle name="20% - akcent 1 3 4 2 4" xfId="6375" xr:uid="{58934B34-0334-4F32-8435-81D603CD3706}"/>
    <cellStyle name="20% - akcent 1 3 4 2 4 2" xfId="21676" xr:uid="{7FE40DF8-F3FA-4F37-827E-B681BECB6C5E}"/>
    <cellStyle name="20% - akcent 1 3 4 2 4 2 2" xfId="32231" xr:uid="{735F6CE6-4A3B-4F61-9213-0A777544EB6B}"/>
    <cellStyle name="20% - akcent 1 3 4 2 4 3" xfId="32232" xr:uid="{3DB7D761-8573-4391-AAC1-8164EE8985E6}"/>
    <cellStyle name="20% - akcent 1 3 4 2 5" xfId="9867" xr:uid="{A5CDBE33-7010-4734-8B04-E6F885DBEFEF}"/>
    <cellStyle name="20% - akcent 1 3 4 2 5 2" xfId="25166" xr:uid="{71241E71-1F78-4006-883A-20D8F11FE190}"/>
    <cellStyle name="20% - akcent 1 3 4 2 5 2 2" xfId="32233" xr:uid="{8D5198ED-5223-4174-B21C-10183B71B6E8}"/>
    <cellStyle name="20% - akcent 1 3 4 2 5 3" xfId="32234" xr:uid="{920751E4-38CE-4DBE-B7E3-7C117155F8F9}"/>
    <cellStyle name="20% - akcent 1 3 4 2 6" xfId="13357" xr:uid="{BB04ED21-FA8F-49F5-AF94-897208319A2B}"/>
    <cellStyle name="20% - akcent 1 3 4 2 6 2" xfId="28656" xr:uid="{0CBB9BBC-D380-4CD3-800F-F9C298004984}"/>
    <cellStyle name="20% - akcent 1 3 4 2 7" xfId="18398" xr:uid="{B7CCD50F-0D95-4A93-B652-ED126E43F79E}"/>
    <cellStyle name="20% - akcent 1 3 4 2 7 2" xfId="32235" xr:uid="{3F0E79D2-6E19-46A3-BEBD-BC8494E24F45}"/>
    <cellStyle name="20% - akcent 1 3 4 2 8" xfId="32236" xr:uid="{F1B431CD-6B48-42B0-8751-89E4A3E0FCC1}"/>
    <cellStyle name="20% - akcent 1 3 4 2 9" xfId="32237" xr:uid="{07CC9D16-FBCF-41DD-8A4D-3AC0F3693464}"/>
    <cellStyle name="20% - akcent 1 3 4 3" xfId="2772" xr:uid="{AFF545F1-ABB2-4BD9-81E6-0562D97CC86B}"/>
    <cellStyle name="20% - akcent 1 3 4 3 2" xfId="7664" xr:uid="{085918BA-AE5D-4B23-B1F4-38FF6815E50C}"/>
    <cellStyle name="20% - akcent 1 3 4 3 2 2" xfId="11155" xr:uid="{1A1C094C-3812-42C2-AC45-61260DE3ADD0}"/>
    <cellStyle name="20% - akcent 1 3 4 3 2 2 2" xfId="26454" xr:uid="{66215478-F8FE-480C-B136-C866C6894222}"/>
    <cellStyle name="20% - akcent 1 3 4 3 2 2 2 2" xfId="32238" xr:uid="{B93517F2-6D4C-48EF-A405-F28A11D4C5FE}"/>
    <cellStyle name="20% - akcent 1 3 4 3 2 2 3" xfId="32239" xr:uid="{2F6CEEDF-5A70-4C9B-9F09-B52F9CB1C1EF}"/>
    <cellStyle name="20% - akcent 1 3 4 3 2 3" xfId="14645" xr:uid="{1C0AF4FC-41EB-4FA9-B5FA-DB6229D04240}"/>
    <cellStyle name="20% - akcent 1 3 4 3 2 3 2" xfId="29944" xr:uid="{2705B225-529F-498C-A2B7-763EDF87116E}"/>
    <cellStyle name="20% - akcent 1 3 4 3 2 4" xfId="22964" xr:uid="{30E4811D-F0DB-4627-9405-B0D36339D653}"/>
    <cellStyle name="20% - akcent 1 3 4 3 2 4 2" xfId="32240" xr:uid="{528E0875-8AB8-47F0-A17C-440F1F6DEA4D}"/>
    <cellStyle name="20% - akcent 1 3 4 3 2 5" xfId="32241" xr:uid="{16331180-2DA6-42D2-BD93-72A8DE987E6B}"/>
    <cellStyle name="20% - akcent 1 3 4 3 2 6" xfId="32242" xr:uid="{2D63D796-6B75-4479-87AA-75FBCBCFEBC8}"/>
    <cellStyle name="20% - akcent 1 3 4 3 3" xfId="6680" xr:uid="{0D676248-AF25-4F4B-9642-FC46B6BA9DF3}"/>
    <cellStyle name="20% - akcent 1 3 4 3 3 2" xfId="21981" xr:uid="{9F7C4F62-64F3-4228-8E94-E829F3B72510}"/>
    <cellStyle name="20% - akcent 1 3 4 3 3 2 2" xfId="32243" xr:uid="{2B3CCC60-B771-4DB6-9547-EA94212F14FF}"/>
    <cellStyle name="20% - akcent 1 3 4 3 3 3" xfId="32244" xr:uid="{3163BD1C-0317-4701-AF88-2BD94979E371}"/>
    <cellStyle name="20% - akcent 1 3 4 3 4" xfId="10172" xr:uid="{F9E028F1-1F08-429F-8227-B6335C2D4A11}"/>
    <cellStyle name="20% - akcent 1 3 4 3 4 2" xfId="25471" xr:uid="{79287AE1-A58C-44AA-8BD7-793E2F7C9383}"/>
    <cellStyle name="20% - akcent 1 3 4 3 4 2 2" xfId="32245" xr:uid="{0C8120FE-2430-4051-B46F-B0A38C008068}"/>
    <cellStyle name="20% - akcent 1 3 4 3 4 3" xfId="32246" xr:uid="{B221E821-04D9-4141-8999-A28B0AB5508B}"/>
    <cellStyle name="20% - akcent 1 3 4 3 5" xfId="13662" xr:uid="{455516A7-B418-4693-88D1-F540848FF903}"/>
    <cellStyle name="20% - akcent 1 3 4 3 5 2" xfId="28961" xr:uid="{DA67664E-C287-432A-B5FE-8AA33A2EBED6}"/>
    <cellStyle name="20% - akcent 1 3 4 3 6" xfId="18400" xr:uid="{D37A6D02-38D6-4193-8EC3-0E50D473EEFE}"/>
    <cellStyle name="20% - akcent 1 3 4 3 6 2" xfId="32247" xr:uid="{A39A911C-5957-4BD6-B486-EEBCAAEDD8D9}"/>
    <cellStyle name="20% - akcent 1 3 4 3 7" xfId="32248" xr:uid="{E5454009-8C02-4C56-AD51-EA05366A6560}"/>
    <cellStyle name="20% - akcent 1 3 4 3 8" xfId="32249" xr:uid="{F0F3A0A6-6534-4273-820B-07C87B99158D}"/>
    <cellStyle name="20% - akcent 1 3 4 4" xfId="7661" xr:uid="{917A5DDA-DA88-4B6E-AF6C-192268EA1E93}"/>
    <cellStyle name="20% - akcent 1 3 4 4 2" xfId="11152" xr:uid="{D3BE1693-D25D-43F7-9E97-6CF2C61B8E88}"/>
    <cellStyle name="20% - akcent 1 3 4 4 2 2" xfId="26451" xr:uid="{E82133BD-2730-426E-92A9-18EB959F942D}"/>
    <cellStyle name="20% - akcent 1 3 4 4 2 2 2" xfId="32250" xr:uid="{EA67DA3D-C9F3-4F99-B58E-B0DC49362A59}"/>
    <cellStyle name="20% - akcent 1 3 4 4 2 3" xfId="32251" xr:uid="{58E0D4BB-5927-4B63-A01E-B4E5F466AD0B}"/>
    <cellStyle name="20% - akcent 1 3 4 4 3" xfId="14642" xr:uid="{4B5B536E-FE9B-4CF1-B36B-B8C90335FC5D}"/>
    <cellStyle name="20% - akcent 1 3 4 4 3 2" xfId="29941" xr:uid="{C1EE999D-306F-4CC7-BF1F-09C9DABF793D}"/>
    <cellStyle name="20% - akcent 1 3 4 4 4" xfId="22961" xr:uid="{6E39BA14-254A-4F8E-B2B4-C306A2F759AB}"/>
    <cellStyle name="20% - akcent 1 3 4 4 4 2" xfId="32252" xr:uid="{69B644C9-ACD6-4330-9360-692F4203C913}"/>
    <cellStyle name="20% - akcent 1 3 4 4 5" xfId="32253" xr:uid="{E29198C7-5785-4412-B92F-0C093E4512DC}"/>
    <cellStyle name="20% - akcent 1 3 4 4 6" xfId="32254" xr:uid="{51CE4C4D-C02D-4D9F-B90A-1821855669B1}"/>
    <cellStyle name="20% - akcent 1 3 4 5" xfId="6174" xr:uid="{DB96A6F4-F04F-43A6-8B44-EFC8664CB270}"/>
    <cellStyle name="20% - akcent 1 3 4 5 2" xfId="21475" xr:uid="{89A87B00-FF8D-41C9-A09E-6094867B6F00}"/>
    <cellStyle name="20% - akcent 1 3 4 5 2 2" xfId="32255" xr:uid="{F62CAB58-5BD5-45DB-9AD1-31B8E98FB46E}"/>
    <cellStyle name="20% - akcent 1 3 4 5 3" xfId="32256" xr:uid="{2BBE86B0-84C8-4BE2-B4C0-61CA8EA4BCF8}"/>
    <cellStyle name="20% - akcent 1 3 4 6" xfId="2769" xr:uid="{3BC7BB25-0133-44C7-8AF7-8439E9B48A6E}"/>
    <cellStyle name="20% - akcent 1 3 4 6 2" xfId="18397" xr:uid="{139C2B8E-13E7-4493-986C-9DA76F270DC7}"/>
    <cellStyle name="20% - akcent 1 3 4 6 2 2" xfId="32257" xr:uid="{C6381AD4-D330-4003-BA43-0997D5BC6A94}"/>
    <cellStyle name="20% - akcent 1 3 4 6 3" xfId="32258" xr:uid="{6A6FDB96-DC80-42A4-B985-EA85EC763291}"/>
    <cellStyle name="20% - akcent 1 3 4 7" xfId="9666" xr:uid="{CA8733F6-7E73-4CE6-A1A3-F8DE9CA1E1E8}"/>
    <cellStyle name="20% - akcent 1 3 4 7 2" xfId="24965" xr:uid="{A6B58D98-3E72-4B37-A557-1BAA857B263D}"/>
    <cellStyle name="20% - akcent 1 3 4 8" xfId="13156" xr:uid="{6D1BB11A-DA08-4A97-903A-66FF280547F9}"/>
    <cellStyle name="20% - akcent 1 3 4 8 2" xfId="28455" xr:uid="{57B4F9E6-B3CF-4EFD-B7BF-2E338AADEC88}"/>
    <cellStyle name="20% - akcent 1 3 4 9" xfId="16754" xr:uid="{A0549CC3-2F00-4082-831A-62867FAB994C}"/>
    <cellStyle name="20% - akcent 1 3 5" xfId="1021" xr:uid="{BF0C1285-8E54-4248-93B8-0617E76CBCAC}"/>
    <cellStyle name="20% - akcent 1 3 5 2" xfId="2774" xr:uid="{11E44013-2BB4-4026-B266-BF7D118D3580}"/>
    <cellStyle name="20% - akcent 1 3 5 2 2" xfId="7666" xr:uid="{58527B10-34D0-471E-883A-D869BC4A3398}"/>
    <cellStyle name="20% - akcent 1 3 5 2 2 2" xfId="11157" xr:uid="{EBB0F7E7-E5BF-42A8-A243-E6EEA63E1008}"/>
    <cellStyle name="20% - akcent 1 3 5 2 2 2 2" xfId="26456" xr:uid="{6A1508CE-5DC3-4631-885C-99BD7B6B063C}"/>
    <cellStyle name="20% - akcent 1 3 5 2 2 2 2 2" xfId="32259" xr:uid="{FE40FB8C-E4F7-4FF5-B497-8D8228BA20BB}"/>
    <cellStyle name="20% - akcent 1 3 5 2 2 2 3" xfId="32260" xr:uid="{44FB33A9-F8D1-4047-92BC-192966243202}"/>
    <cellStyle name="20% - akcent 1 3 5 2 2 3" xfId="14647" xr:uid="{E6E7A220-C40F-4DEC-8673-279CC058F844}"/>
    <cellStyle name="20% - akcent 1 3 5 2 2 3 2" xfId="29946" xr:uid="{F6050091-5050-4AA6-9A94-3279BAD486DD}"/>
    <cellStyle name="20% - akcent 1 3 5 2 2 4" xfId="22966" xr:uid="{4742D4E4-EC54-4E02-A907-814300BEA4FB}"/>
    <cellStyle name="20% - akcent 1 3 5 2 2 4 2" xfId="32261" xr:uid="{D71A08D0-9ACF-4A11-9738-3BF6AA2B137F}"/>
    <cellStyle name="20% - akcent 1 3 5 2 2 5" xfId="32262" xr:uid="{85507A3F-4495-4E6B-BD51-4DC3522E3741}"/>
    <cellStyle name="20% - akcent 1 3 5 2 2 6" xfId="32263" xr:uid="{E069E616-0031-4DE4-A977-15E3F2FF07A6}"/>
    <cellStyle name="20% - akcent 1 3 5 2 3" xfId="6682" xr:uid="{660AB822-04D3-4418-8A7F-E8E6F208134A}"/>
    <cellStyle name="20% - akcent 1 3 5 2 3 2" xfId="21983" xr:uid="{B848470D-6E2E-4F50-B82A-F1BA09B6A465}"/>
    <cellStyle name="20% - akcent 1 3 5 2 3 2 2" xfId="32264" xr:uid="{BF7F4001-AE62-4D7F-BE67-669080ECDB77}"/>
    <cellStyle name="20% - akcent 1 3 5 2 3 3" xfId="32265" xr:uid="{9CDFBA18-B387-4891-8621-202A0E41DFFB}"/>
    <cellStyle name="20% - akcent 1 3 5 2 4" xfId="10174" xr:uid="{99BA4770-41BA-4E07-91E4-4E9C1CE1A168}"/>
    <cellStyle name="20% - akcent 1 3 5 2 4 2" xfId="25473" xr:uid="{932E9CD2-9B28-4C3C-9799-322F2226E406}"/>
    <cellStyle name="20% - akcent 1 3 5 2 4 2 2" xfId="32266" xr:uid="{240DFFBA-466A-4D0F-8926-D4DB1813B998}"/>
    <cellStyle name="20% - akcent 1 3 5 2 4 3" xfId="32267" xr:uid="{4E012C66-6646-49AE-A8BE-202A8345BF48}"/>
    <cellStyle name="20% - akcent 1 3 5 2 5" xfId="13664" xr:uid="{E4F30377-5809-459E-A2BA-ECD85F58259C}"/>
    <cellStyle name="20% - akcent 1 3 5 2 5 2" xfId="28963" xr:uid="{810DA2C6-F3F2-4168-B20B-EF74B97F2607}"/>
    <cellStyle name="20% - akcent 1 3 5 2 6" xfId="18402" xr:uid="{2340C5D3-F4C1-40B3-803D-756BC03A6475}"/>
    <cellStyle name="20% - akcent 1 3 5 2 6 2" xfId="32268" xr:uid="{3A08CD8C-1055-4785-97CD-B221A0560337}"/>
    <cellStyle name="20% - akcent 1 3 5 2 7" xfId="32269" xr:uid="{0D3DCA39-410F-48B4-9A2C-BC82979C675E}"/>
    <cellStyle name="20% - akcent 1 3 5 2 8" xfId="32270" xr:uid="{1ECFFF30-3017-4AF7-95E1-86C122F4F3EE}"/>
    <cellStyle name="20% - akcent 1 3 5 3" xfId="7665" xr:uid="{DD13DEDD-C675-4D9D-95AE-3DBF0D9BDA89}"/>
    <cellStyle name="20% - akcent 1 3 5 3 2" xfId="11156" xr:uid="{7A2A5C78-4408-4D83-AD5C-899F09DE7BDA}"/>
    <cellStyle name="20% - akcent 1 3 5 3 2 2" xfId="26455" xr:uid="{490349B8-B2F9-4364-90F1-E6F06F6FEB46}"/>
    <cellStyle name="20% - akcent 1 3 5 3 2 2 2" xfId="32271" xr:uid="{480A2862-F23D-4AD6-BFDB-BB89FE4B4BA8}"/>
    <cellStyle name="20% - akcent 1 3 5 3 2 3" xfId="32272" xr:uid="{1E1CE67F-4AAD-48F0-94DE-539BB3C51A6E}"/>
    <cellStyle name="20% - akcent 1 3 5 3 3" xfId="14646" xr:uid="{18DBCDBA-BAE7-4DFE-B122-18352550A7B3}"/>
    <cellStyle name="20% - akcent 1 3 5 3 3 2" xfId="29945" xr:uid="{E61E8B8D-35DD-48AE-BE4E-1E29F1EDFD10}"/>
    <cellStyle name="20% - akcent 1 3 5 3 4" xfId="22965" xr:uid="{61E83010-872E-45CE-AA9F-D51A2D910470}"/>
    <cellStyle name="20% - akcent 1 3 5 3 4 2" xfId="32273" xr:uid="{E6581FBB-350F-4E6B-9207-961DC4F1EDCF}"/>
    <cellStyle name="20% - akcent 1 3 5 3 5" xfId="32274" xr:uid="{544E9CC0-2F81-4240-A3F7-D5F0C1856093}"/>
    <cellStyle name="20% - akcent 1 3 5 3 6" xfId="32275" xr:uid="{C66A4AFA-4D2A-4D0B-8D30-EFE661B12F5E}"/>
    <cellStyle name="20% - akcent 1 3 5 4" xfId="6376" xr:uid="{8B0E98C7-39FC-4EBF-81DA-34AAD5E1E7C1}"/>
    <cellStyle name="20% - akcent 1 3 5 4 2" xfId="21677" xr:uid="{EFBB7892-DC9A-4D1E-B7E7-6E522987B7F3}"/>
    <cellStyle name="20% - akcent 1 3 5 4 2 2" xfId="32276" xr:uid="{5A77F8DB-1808-4AB1-9ECB-9228A897D62D}"/>
    <cellStyle name="20% - akcent 1 3 5 4 3" xfId="32277" xr:uid="{74A1BBA0-AA71-4220-A1BD-153EAD480373}"/>
    <cellStyle name="20% - akcent 1 3 5 5" xfId="2773" xr:uid="{9DDF2D83-57B4-4C85-A6B6-02640E4A83D1}"/>
    <cellStyle name="20% - akcent 1 3 5 5 2" xfId="18401" xr:uid="{B9801FA1-42C1-4341-A5D4-5144EBC8DE11}"/>
    <cellStyle name="20% - akcent 1 3 5 5 2 2" xfId="32278" xr:uid="{223EFEF2-3AFD-448B-ACB6-7DC9048739C3}"/>
    <cellStyle name="20% - akcent 1 3 5 5 3" xfId="32279" xr:uid="{B1C04E77-CBA1-454E-8F35-B6542875C53B}"/>
    <cellStyle name="20% - akcent 1 3 5 6" xfId="9868" xr:uid="{1018D3C1-60BC-4DB6-85C8-712DF51C2596}"/>
    <cellStyle name="20% - akcent 1 3 5 6 2" xfId="25167" xr:uid="{F1F65132-80C2-49B6-8662-0343BC5C331F}"/>
    <cellStyle name="20% - akcent 1 3 5 7" xfId="13358" xr:uid="{5C60A811-41FB-47DD-BC36-C90478BD20AC}"/>
    <cellStyle name="20% - akcent 1 3 5 7 2" xfId="28657" xr:uid="{E097C23A-4355-4EBF-ABEB-4A1DD2D519C0}"/>
    <cellStyle name="20% - akcent 1 3 5 8" xfId="16688" xr:uid="{87BF9D75-EC0B-4927-9627-F130B1F30846}"/>
    <cellStyle name="20% - akcent 1 3 5 9" xfId="32280" xr:uid="{F9C79A15-27C6-494B-B38F-93770CD16959}"/>
    <cellStyle name="20% - akcent 1 3 6" xfId="1056" xr:uid="{35E84707-B01B-4631-880B-0FAC41834D16}"/>
    <cellStyle name="20% - akcent 1 3 6 2" xfId="7667" xr:uid="{5CED7CA0-7A59-4806-876A-F0D6563F750D}"/>
    <cellStyle name="20% - akcent 1 3 6 2 2" xfId="11158" xr:uid="{69DBEDE4-ECAE-4B50-AD2B-E1F8BBEE71CC}"/>
    <cellStyle name="20% - akcent 1 3 6 2 2 2" xfId="26457" xr:uid="{AD4FA602-3494-4969-A759-5542D1519E4E}"/>
    <cellStyle name="20% - akcent 1 3 6 2 2 2 2" xfId="32281" xr:uid="{89513DAD-AD45-4573-B755-80480BEC0484}"/>
    <cellStyle name="20% - akcent 1 3 6 2 2 3" xfId="32282" xr:uid="{FD787048-72EA-4FE4-9B89-92F4598BCFCB}"/>
    <cellStyle name="20% - akcent 1 3 6 2 3" xfId="14648" xr:uid="{CB592854-1187-449A-A06E-95E73F49D023}"/>
    <cellStyle name="20% - akcent 1 3 6 2 3 2" xfId="29947" xr:uid="{B18A67F1-094D-4096-87BF-0105D1FE9D81}"/>
    <cellStyle name="20% - akcent 1 3 6 2 4" xfId="22967" xr:uid="{2BD34C6F-FBF8-4452-BFA0-144424235812}"/>
    <cellStyle name="20% - akcent 1 3 6 2 4 2" xfId="32283" xr:uid="{1F12C2EB-D0F0-48DF-A2E5-8DCD64EA7819}"/>
    <cellStyle name="20% - akcent 1 3 6 2 5" xfId="32284" xr:uid="{96CBF522-7EDE-41A5-8B1E-0154DCBA70FA}"/>
    <cellStyle name="20% - akcent 1 3 6 2 6" xfId="32285" xr:uid="{4467FDE3-C874-4F6B-92EA-57977ADF5811}"/>
    <cellStyle name="20% - akcent 1 3 6 3" xfId="6671" xr:uid="{29769975-D0CC-478F-BA65-FD1D289F0559}"/>
    <cellStyle name="20% - akcent 1 3 6 3 2" xfId="21972" xr:uid="{BE8B1AD1-C794-4C4F-A2DE-3B6C98264D6B}"/>
    <cellStyle name="20% - akcent 1 3 6 3 2 2" xfId="32286" xr:uid="{DDF6E91E-B968-4041-9960-4D41AB264B60}"/>
    <cellStyle name="20% - akcent 1 3 6 3 3" xfId="32287" xr:uid="{03748ED6-9F63-4BAB-882F-29AAC51B8568}"/>
    <cellStyle name="20% - akcent 1 3 6 4" xfId="2775" xr:uid="{9D860DD8-821B-4050-A59E-911E3EF3FB23}"/>
    <cellStyle name="20% - akcent 1 3 6 4 2" xfId="18403" xr:uid="{C49D5F01-FEA9-464B-846C-A641F77A5FFA}"/>
    <cellStyle name="20% - akcent 1 3 6 4 2 2" xfId="32288" xr:uid="{63972D75-1386-480F-8E04-4A1E7105B428}"/>
    <cellStyle name="20% - akcent 1 3 6 4 3" xfId="32289" xr:uid="{3AC80202-1E41-4B67-9DDF-1E8FB92C11BB}"/>
    <cellStyle name="20% - akcent 1 3 6 5" xfId="10163" xr:uid="{462F016B-55A3-4744-9C56-2F0B9817C13C}"/>
    <cellStyle name="20% - akcent 1 3 6 5 2" xfId="25462" xr:uid="{07CC4CB1-C6B0-456C-AE21-A72A532A2547}"/>
    <cellStyle name="20% - akcent 1 3 6 6" xfId="13653" xr:uid="{B00AA92A-0A37-40FA-8E59-FD3CA3EC4051}"/>
    <cellStyle name="20% - akcent 1 3 6 6 2" xfId="28952" xr:uid="{1CABF0B0-C4FE-4914-AD24-D048158BF187}"/>
    <cellStyle name="20% - akcent 1 3 6 7" xfId="16718" xr:uid="{911E8AE1-131C-47B6-9991-D599267EE488}"/>
    <cellStyle name="20% - akcent 1 3 6 8" xfId="32290" xr:uid="{DCFE260A-A4E1-4289-95C0-9D501DFD65C6}"/>
    <cellStyle name="20% - akcent 1 3 7" xfId="1508" xr:uid="{7B5C2870-A9F6-4221-A78F-01FEE5FEC728}"/>
    <cellStyle name="20% - akcent 1 3 7 2" xfId="7668" xr:uid="{16608833-EDBC-4F6E-8C51-061C4214F12E}"/>
    <cellStyle name="20% - akcent 1 3 7 2 2" xfId="11159" xr:uid="{7D345AEB-4F65-474F-A609-02EDFCB0544E}"/>
    <cellStyle name="20% - akcent 1 3 7 2 2 2" xfId="26458" xr:uid="{1F73D1E4-0986-497B-9458-AA0F3FAA59F2}"/>
    <cellStyle name="20% - akcent 1 3 7 2 2 2 2" xfId="32291" xr:uid="{3BDA0A9D-C7FC-49FA-B662-51C12FABB77C}"/>
    <cellStyle name="20% - akcent 1 3 7 2 2 3" xfId="32292" xr:uid="{AB5BEA22-EE99-468A-9E96-E32FFD6603A1}"/>
    <cellStyle name="20% - akcent 1 3 7 2 3" xfId="14649" xr:uid="{99327695-40A3-4CA0-B7A4-18A91D79BEFF}"/>
    <cellStyle name="20% - akcent 1 3 7 2 3 2" xfId="29948" xr:uid="{26309AFC-37CD-4678-8333-F7D54AFFCD2C}"/>
    <cellStyle name="20% - akcent 1 3 7 2 4" xfId="22968" xr:uid="{5F32E5B0-C97B-40C2-A0FC-1E6E7880D018}"/>
    <cellStyle name="20% - akcent 1 3 7 2 4 2" xfId="32293" xr:uid="{7D730705-A949-4DA8-B8FD-555A9ADB982A}"/>
    <cellStyle name="20% - akcent 1 3 7 2 5" xfId="32294" xr:uid="{E230C92A-9099-4B0C-A0C2-83D6D4727BFE}"/>
    <cellStyle name="20% - akcent 1 3 7 2 6" xfId="32295" xr:uid="{BD4C941F-D8CF-474E-9093-83191B00C282}"/>
    <cellStyle name="20% - akcent 1 3 7 3" xfId="7473" xr:uid="{4CBEC1B4-A593-4908-8955-33E66E3F69C3}"/>
    <cellStyle name="20% - akcent 1 3 7 3 2" xfId="22774" xr:uid="{1887D969-6CAB-4C5B-9C61-412ED2E6F0CE}"/>
    <cellStyle name="20% - akcent 1 3 7 3 2 2" xfId="32296" xr:uid="{0EED3C9B-12CF-49ED-92AC-1016F751A002}"/>
    <cellStyle name="20% - akcent 1 3 7 3 3" xfId="32297" xr:uid="{20DD4EC9-83C0-4352-A5B1-45B364060D7B}"/>
    <cellStyle name="20% - akcent 1 3 7 4" xfId="2776" xr:uid="{E58B6EF9-5D8C-4832-B886-034F42B1661E}"/>
    <cellStyle name="20% - akcent 1 3 7 4 2" xfId="18404" xr:uid="{D0FD38EE-7C6A-492A-9E82-BE935B2265D1}"/>
    <cellStyle name="20% - akcent 1 3 7 4 2 2" xfId="32298" xr:uid="{BEB2E2A9-0A8D-46C9-89A1-06D36C430126}"/>
    <cellStyle name="20% - akcent 1 3 7 4 3" xfId="32299" xr:uid="{932A64EE-504D-48CA-AA5C-B04B5398F8BE}"/>
    <cellStyle name="20% - akcent 1 3 7 5" xfId="10965" xr:uid="{0C871713-18DD-4F6A-82D6-D968491184F3}"/>
    <cellStyle name="20% - akcent 1 3 7 5 2" xfId="26264" xr:uid="{904050A7-690F-4F12-8248-2663BE69708A}"/>
    <cellStyle name="20% - akcent 1 3 7 6" xfId="14455" xr:uid="{4069BB0D-6F27-49EA-8FE2-BD0005F2BD9E}"/>
    <cellStyle name="20% - akcent 1 3 7 6 2" xfId="29754" xr:uid="{535E111E-1416-48A4-8850-BC298B8BE697}"/>
    <cellStyle name="20% - akcent 1 3 7 7" xfId="17160" xr:uid="{E1FCB29D-AAED-42E1-B4CA-07E7BD943743}"/>
    <cellStyle name="20% - akcent 1 3 7 8" xfId="32300" xr:uid="{7EFB12C5-9A17-403A-8586-860CE9D2BAAA}"/>
    <cellStyle name="20% - akcent 1 3 8" xfId="1746" xr:uid="{9BB62539-4C82-47AB-A5CB-BCB57A86DE74}"/>
    <cellStyle name="20% - akcent 1 3 8 2" xfId="7642" xr:uid="{853D23FE-AA1F-4659-95DB-03FB6A61D50F}"/>
    <cellStyle name="20% - akcent 1 3 8 2 2" xfId="22942" xr:uid="{813F22F0-24AA-4C97-91F5-401BF567954D}"/>
    <cellStyle name="20% - akcent 1 3 8 2 2 2" xfId="32301" xr:uid="{3A7654C1-4E7A-4020-B249-58AC848C85D7}"/>
    <cellStyle name="20% - akcent 1 3 8 2 3" xfId="32302" xr:uid="{18C3A6CD-EABE-404C-A006-8C393C6969C7}"/>
    <cellStyle name="20% - akcent 1 3 8 3" xfId="4841" xr:uid="{4F6488B0-6AEF-45AF-9CA0-22721D70C9AF}"/>
    <cellStyle name="20% - akcent 1 3 8 3 2" xfId="20142" xr:uid="{7E9A6DF2-3BFE-462B-8AEE-569818E05990}"/>
    <cellStyle name="20% - akcent 1 3 8 3 2 2" xfId="32303" xr:uid="{12844D04-8689-45FB-B7E9-D83438BB29CF}"/>
    <cellStyle name="20% - akcent 1 3 8 3 3" xfId="32304" xr:uid="{F8F50BDC-E375-4161-91E5-A55B4C77D745}"/>
    <cellStyle name="20% - akcent 1 3 8 4" xfId="11133" xr:uid="{FAC346E7-F610-4C69-AA3E-847DB021892F}"/>
    <cellStyle name="20% - akcent 1 3 8 4 2" xfId="26432" xr:uid="{181A008A-1A8C-40AA-AF91-53C9B65705AA}"/>
    <cellStyle name="20% - akcent 1 3 8 5" xfId="14623" xr:uid="{070690C9-8D52-4B6C-AB4B-BCD2F27DFC4C}"/>
    <cellStyle name="20% - akcent 1 3 8 5 2" xfId="29922" xr:uid="{328C697C-32AF-40F0-AEC4-883B72528F85}"/>
    <cellStyle name="20% - akcent 1 3 8 6" xfId="17383" xr:uid="{0AB9E1F2-294C-4985-AA73-3257A78C680D}"/>
    <cellStyle name="20% - akcent 1 3 8 7" xfId="32305" xr:uid="{44728CD3-F086-4185-A0F6-2A415E029777}"/>
    <cellStyle name="20% - akcent 1 3 9" xfId="1886" xr:uid="{3293C85B-DAD4-4371-83E9-24FAA1F5DB53}"/>
    <cellStyle name="20% - akcent 1 3 9 2" xfId="4842" xr:uid="{EA660AE6-0A6A-4791-A682-312F506584F4}"/>
    <cellStyle name="20% - akcent 1 3 9 2 2" xfId="20143" xr:uid="{4F6B61E4-EE23-4CFF-9ADC-16D8DEF77FDF}"/>
    <cellStyle name="20% - akcent 1 3 9 2 2 2" xfId="32306" xr:uid="{D20D46CD-D71F-427C-B65D-2526D7425AB5}"/>
    <cellStyle name="20% - akcent 1 3 9 2 3" xfId="32307" xr:uid="{1FFC00AF-8E0D-4806-B73F-31C11CFA3470}"/>
    <cellStyle name="20% - akcent 1 3 9 3" xfId="17520" xr:uid="{85AF50E8-F7BD-414F-AFAF-D00A849F4AC4}"/>
    <cellStyle name="20% - akcent 1 3 9 3 2" xfId="32308" xr:uid="{649D1750-AC73-425C-8A83-1AE2A7174E71}"/>
    <cellStyle name="20% - akcent 1 3 9 3 2 2" xfId="32309" xr:uid="{0B700E4F-FA42-43D2-B992-9CC72B5F7C18}"/>
    <cellStyle name="20% - akcent 1 3 9 3 3" xfId="32310" xr:uid="{FA393700-890C-41F8-9E26-20E435A9FE97}"/>
    <cellStyle name="20% - akcent 1 3 9 4" xfId="32311" xr:uid="{8E823608-7070-48D4-86C5-7CB5F439761E}"/>
    <cellStyle name="20% - akcent 1 3 9 4 2" xfId="32312" xr:uid="{DAA19A95-8234-4E6A-82F1-19F749FBF1F1}"/>
    <cellStyle name="20% - akcent 1 3 9 5" xfId="32313" xr:uid="{BDC8E9BC-1EF4-4CDA-9F5E-3E4E30202DB9}"/>
    <cellStyle name="20% - akcent 1 3 9 5 2" xfId="32314" xr:uid="{AF266044-1912-4F77-B104-D30A56EB5FB3}"/>
    <cellStyle name="20% - akcent 1 3 9 6" xfId="32315" xr:uid="{54B91821-7309-4950-A444-456C26556F54}"/>
    <cellStyle name="20% - akcent 1 4" xfId="32316" xr:uid="{C91FF4C9-1BC2-4DCB-B7DA-5734F179D852}"/>
    <cellStyle name="20% - akcent 1 4 2" xfId="32317" xr:uid="{A1993ACE-946F-480E-B57D-727FEC6DABB3}"/>
    <cellStyle name="20% - akcent 1 4 2 2" xfId="32318" xr:uid="{DD9FD4F6-FAD9-4C01-9CE0-FCDA410C8C61}"/>
    <cellStyle name="20% - akcent 1 4 3" xfId="32319" xr:uid="{8D6631C5-2C34-44FE-9443-24697EBB50C7}"/>
    <cellStyle name="20% - akcent 1 5" xfId="32320" xr:uid="{005D4434-E7D7-4E2A-982B-5E2843D93FF4}"/>
    <cellStyle name="20% - akcent 1 5 2" xfId="32321" xr:uid="{9F6C2868-6C47-4337-9868-BB31631713D7}"/>
    <cellStyle name="20% - akcent 1 6" xfId="32322" xr:uid="{059E4EF7-DD06-4C2C-863A-33A125ACE94D}"/>
    <cellStyle name="20% - akcent 1 6 2" xfId="32323" xr:uid="{5CB4842D-1F15-4FC3-993E-9B1C7757879F}"/>
    <cellStyle name="20% - akcent 1 7" xfId="32324" xr:uid="{5CE25B4D-EDB0-4A90-9DB8-04671ADE207F}"/>
    <cellStyle name="20% - akcent 1 8" xfId="32325" xr:uid="{BE1F5C43-3739-4007-AFFE-07C04FC4B706}"/>
    <cellStyle name="20% - akcent 2 2" xfId="21" xr:uid="{00000000-0005-0000-0000-000008000000}"/>
    <cellStyle name="20% - akcent 2 2 2" xfId="32326" xr:uid="{06974592-32C5-4043-8DCD-5B9F04AFF091}"/>
    <cellStyle name="20% - akcent 2 2 3" xfId="32327" xr:uid="{182B710F-9F16-4A15-BB97-6CA8D6752F8C}"/>
    <cellStyle name="20% - akcent 2 2 4" xfId="524" xr:uid="{47E3805F-62CA-4118-956A-E399D6171A38}"/>
    <cellStyle name="20% - akcent 2 3" xfId="209" xr:uid="{00000000-0005-0000-0000-000009000000}"/>
    <cellStyle name="20% - akcent 2 3 10" xfId="2023" xr:uid="{81627C06-A2B0-4A5E-9C29-FA9DA287F17A}"/>
    <cellStyle name="20% - akcent 2 3 10 2" xfId="4843" xr:uid="{1BCA5FD3-78E9-4ACF-A54D-4A41A403B158}"/>
    <cellStyle name="20% - akcent 2 3 10 2 2" xfId="20144" xr:uid="{EC69508A-220C-4BC7-A611-513F3CF0BBBC}"/>
    <cellStyle name="20% - akcent 2 3 10 2 2 2" xfId="32328" xr:uid="{E63487DF-CDA4-42A4-9636-5D11B5081DDA}"/>
    <cellStyle name="20% - akcent 2 3 10 2 3" xfId="32329" xr:uid="{3A7213DD-9BCD-461E-8633-50489D2B1B08}"/>
    <cellStyle name="20% - akcent 2 3 10 3" xfId="17655" xr:uid="{67ED4DE5-1EF8-46CE-9F4B-46B61F359430}"/>
    <cellStyle name="20% - akcent 2 3 10 3 2" xfId="32330" xr:uid="{58638173-F66B-4C69-BC4D-2F1319B552AC}"/>
    <cellStyle name="20% - akcent 2 3 10 3 2 2" xfId="32331" xr:uid="{A0508B37-3941-4F11-8C74-D9A169FD9DF3}"/>
    <cellStyle name="20% - akcent 2 3 10 3 3" xfId="32332" xr:uid="{51C54994-C8EF-4FEF-93D4-79EC0029DFCC}"/>
    <cellStyle name="20% - akcent 2 3 10 4" xfId="32333" xr:uid="{DE4B25C5-E4B6-44CB-9969-25C1F48B88E4}"/>
    <cellStyle name="20% - akcent 2 3 10 4 2" xfId="32334" xr:uid="{289AD9EA-B460-4851-A482-CAF4E07CF85E}"/>
    <cellStyle name="20% - akcent 2 3 10 5" xfId="32335" xr:uid="{3511A571-0BAA-4EC4-94D0-F9CCEA246E66}"/>
    <cellStyle name="20% - akcent 2 3 10 5 2" xfId="32336" xr:uid="{DA865BF6-3794-45DC-9724-C532973279D6}"/>
    <cellStyle name="20% - akcent 2 3 10 6" xfId="32337" xr:uid="{FA160475-4CB0-46CB-AB9F-C87212FAB645}"/>
    <cellStyle name="20% - akcent 2 3 11" xfId="2154" xr:uid="{29D24D55-F632-4558-8A41-D6444EA0BF1F}"/>
    <cellStyle name="20% - akcent 2 3 11 2" xfId="4844" xr:uid="{18FC5AC7-EAEA-41C2-B1D7-48EAC0493CE0}"/>
    <cellStyle name="20% - akcent 2 3 11 2 2" xfId="20145" xr:uid="{EE374E88-E290-40AE-B05F-FFEC6F40AF1D}"/>
    <cellStyle name="20% - akcent 2 3 11 2 2 2" xfId="32338" xr:uid="{774CBB66-ADB2-4BB6-9D07-A47101372E12}"/>
    <cellStyle name="20% - akcent 2 3 11 2 3" xfId="32339" xr:uid="{091B54DD-1030-475F-B7B9-B0563A07DB94}"/>
    <cellStyle name="20% - akcent 2 3 11 3" xfId="17786" xr:uid="{C67B475A-FDFC-44EE-BE4A-9A6DA1C282DC}"/>
    <cellStyle name="20% - akcent 2 3 11 3 2" xfId="32340" xr:uid="{A887DE1C-86D3-47A4-B8DC-BC0BE38B0F53}"/>
    <cellStyle name="20% - akcent 2 3 11 3 2 2" xfId="32341" xr:uid="{1F34916F-BF0C-4FA8-B0F3-7EEEEC7BAB8E}"/>
    <cellStyle name="20% - akcent 2 3 11 3 3" xfId="32342" xr:uid="{369ECE39-6BF9-4CB2-BA25-FCD3069F01DF}"/>
    <cellStyle name="20% - akcent 2 3 11 4" xfId="32343" xr:uid="{8316EB5D-67EB-459F-BCEC-877EAACD5B4B}"/>
    <cellStyle name="20% - akcent 2 3 11 4 2" xfId="32344" xr:uid="{E4CACA6F-EC9E-4F3F-A95F-D4A2BFD5B9BA}"/>
    <cellStyle name="20% - akcent 2 3 11 5" xfId="32345" xr:uid="{D34A4E77-7E33-45BD-9649-BB41676A41CA}"/>
    <cellStyle name="20% - akcent 2 3 11 5 2" xfId="32346" xr:uid="{A72E4651-1D8F-4F3A-A9C6-62AB3B0C211C}"/>
    <cellStyle name="20% - akcent 2 3 11 6" xfId="32347" xr:uid="{4288C507-07F7-42C0-AE12-88AAB8AEA018}"/>
    <cellStyle name="20% - akcent 2 3 12" xfId="2279" xr:uid="{CBC4D8CD-C6B2-4C71-8B1F-8F1F99638043}"/>
    <cellStyle name="20% - akcent 2 3 12 2" xfId="4845" xr:uid="{BFED9A91-13F6-4F4A-90E0-0DF5B4FDBC36}"/>
    <cellStyle name="20% - akcent 2 3 12 2 2" xfId="20146" xr:uid="{F87EF73C-9675-45CC-9791-FFA6F4BA60B2}"/>
    <cellStyle name="20% - akcent 2 3 12 2 2 2" xfId="32348" xr:uid="{44812507-6160-44E8-BF48-D0FDBB4CE44F}"/>
    <cellStyle name="20% - akcent 2 3 12 2 3" xfId="32349" xr:uid="{4E29731B-CD77-4240-AECC-EBE2C96A127C}"/>
    <cellStyle name="20% - akcent 2 3 12 3" xfId="17911" xr:uid="{CC4665EB-58C6-4325-9511-1B66264684A0}"/>
    <cellStyle name="20% - akcent 2 3 12 3 2" xfId="32350" xr:uid="{DFC3B704-8F02-4ABA-85EF-6037912C3E0D}"/>
    <cellStyle name="20% - akcent 2 3 12 3 2 2" xfId="32351" xr:uid="{A9C63438-6AC1-4CCC-8F85-00AD7A29E24C}"/>
    <cellStyle name="20% - akcent 2 3 12 3 3" xfId="32352" xr:uid="{23CB0D62-8E07-409C-9FE7-C6333DCEFD96}"/>
    <cellStyle name="20% - akcent 2 3 12 4" xfId="32353" xr:uid="{C3DA6FEB-4205-4F57-BF1F-4F3BCEF562E0}"/>
    <cellStyle name="20% - akcent 2 3 12 4 2" xfId="32354" xr:uid="{C56812CF-D1A2-4ED4-B5C1-AF1E8461AEE3}"/>
    <cellStyle name="20% - akcent 2 3 12 5" xfId="32355" xr:uid="{C91F883B-E4A6-4380-B4B6-481CCBCC1A35}"/>
    <cellStyle name="20% - akcent 2 3 12 5 2" xfId="32356" xr:uid="{2848A774-FFA3-46BE-98ED-B6B5C6B83416}"/>
    <cellStyle name="20% - akcent 2 3 12 6" xfId="32357" xr:uid="{EA848A1C-7794-415C-87FC-7CB0E21139D3}"/>
    <cellStyle name="20% - akcent 2 3 13" xfId="2429" xr:uid="{FBF28B74-C607-4D69-81F4-C532A39B6F89}"/>
    <cellStyle name="20% - akcent 2 3 13 2" xfId="4846" xr:uid="{69A49E7B-C359-467D-9D22-D1F2D51352EF}"/>
    <cellStyle name="20% - akcent 2 3 13 2 2" xfId="20147" xr:uid="{F9DF591E-7348-4E22-A464-6A9AE91171C4}"/>
    <cellStyle name="20% - akcent 2 3 13 2 2 2" xfId="32358" xr:uid="{52C58DD7-5AC4-4629-A1B4-C7D73AA975BC}"/>
    <cellStyle name="20% - akcent 2 3 13 2 3" xfId="32359" xr:uid="{6D09F7CC-D2E6-4A95-A9A0-F31B0DB520B3}"/>
    <cellStyle name="20% - akcent 2 3 13 3" xfId="18061" xr:uid="{3387B653-7A45-4CB0-8E1B-66C4CF22FC0B}"/>
    <cellStyle name="20% - akcent 2 3 13 3 2" xfId="32360" xr:uid="{9BFE363A-5A83-4563-AED0-8F6EFBCF19AF}"/>
    <cellStyle name="20% - akcent 2 3 13 3 2 2" xfId="32361" xr:uid="{171CB7DB-2416-4CC0-AD04-759202896099}"/>
    <cellStyle name="20% - akcent 2 3 13 3 3" xfId="32362" xr:uid="{CDFDD661-CD3A-43CA-8FD0-5DE12A9128DA}"/>
    <cellStyle name="20% - akcent 2 3 13 4" xfId="32363" xr:uid="{DFF21AE4-B09C-4615-9638-E05FB3796CFB}"/>
    <cellStyle name="20% - akcent 2 3 13 4 2" xfId="32364" xr:uid="{DD41C0B9-404C-48D2-A160-B427CFB3A03F}"/>
    <cellStyle name="20% - akcent 2 3 13 5" xfId="32365" xr:uid="{9B91B74A-DF33-4CF6-8D84-60774261D7DA}"/>
    <cellStyle name="20% - akcent 2 3 13 5 2" xfId="32366" xr:uid="{F08ED357-69D8-4D19-80DF-A5C62C79B310}"/>
    <cellStyle name="20% - akcent 2 3 13 6" xfId="32367" xr:uid="{B07532F7-9642-4829-9FFD-B747EED8F1A5}"/>
    <cellStyle name="20% - akcent 2 3 14" xfId="2579" xr:uid="{BA39F3AE-0C07-4E56-B74E-063DB2CBCF0A}"/>
    <cellStyle name="20% - akcent 2 3 14 2" xfId="4847" xr:uid="{939E306C-F827-4FC9-BA93-51908782D242}"/>
    <cellStyle name="20% - akcent 2 3 14 2 2" xfId="20148" xr:uid="{69EFB315-94B1-4725-A2E5-CFEC2EF9A6C9}"/>
    <cellStyle name="20% - akcent 2 3 14 2 2 2" xfId="32368" xr:uid="{00BC0DAE-FA64-4696-A1A9-46E223BDA2AB}"/>
    <cellStyle name="20% - akcent 2 3 14 2 3" xfId="32369" xr:uid="{D0B33B41-2FF1-4E28-BCF5-CD41B083FD76}"/>
    <cellStyle name="20% - akcent 2 3 14 3" xfId="18211" xr:uid="{BC6BADA3-1773-4016-BCC7-9E09AFFCE91C}"/>
    <cellStyle name="20% - akcent 2 3 14 3 2" xfId="32370" xr:uid="{D38BD0A2-5569-47C6-899E-95D974DC0DFB}"/>
    <cellStyle name="20% - akcent 2 3 14 3 2 2" xfId="32371" xr:uid="{9370F161-E15D-420B-BC9C-745B3D9B34CB}"/>
    <cellStyle name="20% - akcent 2 3 14 3 3" xfId="32372" xr:uid="{5DC66D17-7412-4DF7-A485-FA6CAED88758}"/>
    <cellStyle name="20% - akcent 2 3 14 4" xfId="32373" xr:uid="{8F7D69CD-B316-4C82-BC35-44B7D2A0F13D}"/>
    <cellStyle name="20% - akcent 2 3 14 4 2" xfId="32374" xr:uid="{4FD835B2-AA9A-4CDF-89F9-7E5450A07145}"/>
    <cellStyle name="20% - akcent 2 3 14 5" xfId="32375" xr:uid="{EA40D49D-A8B5-4577-8D59-4B93623C28E5}"/>
    <cellStyle name="20% - akcent 2 3 14 5 2" xfId="32376" xr:uid="{D65ECDD8-202D-41AC-B2D9-2CDA2B621247}"/>
    <cellStyle name="20% - akcent 2 3 14 6" xfId="32377" xr:uid="{F0882438-A494-48D8-A571-D0C0E74C28CE}"/>
    <cellStyle name="20% - akcent 2 3 15" xfId="5775" xr:uid="{D135EB85-813F-4375-82C8-BAABB74AC4EF}"/>
    <cellStyle name="20% - akcent 2 3 15 2" xfId="21076" xr:uid="{A2AA30B4-22B4-4E1C-9772-5454D7732DDE}"/>
    <cellStyle name="20% - akcent 2 3 15 2 2" xfId="32378" xr:uid="{2526BE35-C84B-4147-83C8-FEB424150E4A}"/>
    <cellStyle name="20% - akcent 2 3 15 2 2 2" xfId="32379" xr:uid="{4775D5AA-308D-44AF-B6FB-A3279233C8C4}"/>
    <cellStyle name="20% - akcent 2 3 15 2 3" xfId="32380" xr:uid="{8DE8A648-A662-4DE4-8C38-DA0C735A6479}"/>
    <cellStyle name="20% - akcent 2 3 15 3" xfId="32381" xr:uid="{7F425EE2-EE82-4ECF-8AAE-EB4D62D1AE83}"/>
    <cellStyle name="20% - akcent 2 3 15 3 2" xfId="32382" xr:uid="{C600F6A6-A5C1-44E7-8CF4-747FA3897400}"/>
    <cellStyle name="20% - akcent 2 3 15 4" xfId="32383" xr:uid="{BBE6CF7B-8872-406B-88AE-817209BAE4E6}"/>
    <cellStyle name="20% - akcent 2 3 15 4 2" xfId="32384" xr:uid="{FD3988D3-02F4-4668-9646-BE267057DCC9}"/>
    <cellStyle name="20% - akcent 2 3 15 5" xfId="32385" xr:uid="{D53E1CE4-1A6D-4AEC-8EA9-15AFCFA31B9C}"/>
    <cellStyle name="20% - akcent 2 3 16" xfId="5897" xr:uid="{78ED1534-D109-44CB-97FD-7D6B7DE95332}"/>
    <cellStyle name="20% - akcent 2 3 16 2" xfId="21198" xr:uid="{47535E5B-CC4C-417F-B339-CEFD2A59AFFC}"/>
    <cellStyle name="20% - akcent 2 3 16 2 2" xfId="32386" xr:uid="{5E88CD9E-A9DA-4618-AAFE-3767B6880F65}"/>
    <cellStyle name="20% - akcent 2 3 16 3" xfId="32387" xr:uid="{02F9CF45-D773-41CA-9C86-B113E62C6EFB}"/>
    <cellStyle name="20% - akcent 2 3 17" xfId="2777" xr:uid="{ABFFF681-CDF0-470E-827C-1BB4CE8D499F}"/>
    <cellStyle name="20% - akcent 2 3 17 2" xfId="18405" xr:uid="{8C63AAF9-5023-4E13-8663-D28131E0AD2B}"/>
    <cellStyle name="20% - akcent 2 3 17 2 2" xfId="32388" xr:uid="{ACD84E69-6E11-44BA-AAFF-2968C40A6410}"/>
    <cellStyle name="20% - akcent 2 3 17 3" xfId="32389" xr:uid="{2DAF50E8-B4E3-4918-A590-B0B82590953E}"/>
    <cellStyle name="20% - akcent 2 3 18" xfId="9389" xr:uid="{7DE10A73-BEF4-4341-9143-130C7B0B8613}"/>
    <cellStyle name="20% - akcent 2 3 18 2" xfId="24688" xr:uid="{1391FD65-04C1-4094-B84E-0AA955E713C2}"/>
    <cellStyle name="20% - akcent 2 3 19" xfId="12879" xr:uid="{60687A98-6733-497A-A369-886597245828}"/>
    <cellStyle name="20% - akcent 2 3 19 2" xfId="28178" xr:uid="{26B3B87C-1684-48E9-9F60-E57E47023931}"/>
    <cellStyle name="20% - akcent 2 3 2" xfId="716" xr:uid="{C5982F56-8034-475F-93FB-D2B4A6E1E250}"/>
    <cellStyle name="20% - akcent 2 3 2 10" xfId="2320" xr:uid="{3F4E645F-D368-4524-B141-B5D309BCE142}"/>
    <cellStyle name="20% - akcent 2 3 2 10 2" xfId="4848" xr:uid="{6937D100-C479-4BB6-A193-3DCED2F10086}"/>
    <cellStyle name="20% - akcent 2 3 2 10 2 2" xfId="20149" xr:uid="{106A832B-F974-4E0A-B4AA-C4CFD0F04308}"/>
    <cellStyle name="20% - akcent 2 3 2 10 2 2 2" xfId="32390" xr:uid="{FBC23621-E03F-42BE-8DE7-518766DFE8B3}"/>
    <cellStyle name="20% - akcent 2 3 2 10 2 3" xfId="32391" xr:uid="{7576D4DB-B931-432D-9007-29BD0D329749}"/>
    <cellStyle name="20% - akcent 2 3 2 10 3" xfId="17952" xr:uid="{BCAF3333-6869-4B04-BCAC-6C40AF76D0BC}"/>
    <cellStyle name="20% - akcent 2 3 2 10 3 2" xfId="32392" xr:uid="{3248A0C7-CB66-440A-85E1-EBA6975A3E88}"/>
    <cellStyle name="20% - akcent 2 3 2 10 3 2 2" xfId="32393" xr:uid="{FA1C30EC-B9CF-420B-A407-ECF6DFA21F15}"/>
    <cellStyle name="20% - akcent 2 3 2 10 3 3" xfId="32394" xr:uid="{C172E99B-1B65-40A6-8774-E6C12B76698F}"/>
    <cellStyle name="20% - akcent 2 3 2 10 4" xfId="32395" xr:uid="{82DA22A0-D065-4041-9D01-FEEEDB6BCE2A}"/>
    <cellStyle name="20% - akcent 2 3 2 10 4 2" xfId="32396" xr:uid="{82AB801B-F3E0-4101-B7D8-0BDFE557E0EB}"/>
    <cellStyle name="20% - akcent 2 3 2 10 5" xfId="32397" xr:uid="{7DE292EF-D229-4D38-A441-A9CBE8AC6466}"/>
    <cellStyle name="20% - akcent 2 3 2 10 5 2" xfId="32398" xr:uid="{D4429296-AF5C-4734-B55C-1CCAFA29C913}"/>
    <cellStyle name="20% - akcent 2 3 2 10 6" xfId="32399" xr:uid="{8AE43DAD-9991-47AE-8468-1AD840D5E1C1}"/>
    <cellStyle name="20% - akcent 2 3 2 11" xfId="2470" xr:uid="{C3E3693D-BCB6-4BDF-94F8-DDE4DB661ED6}"/>
    <cellStyle name="20% - akcent 2 3 2 11 2" xfId="4849" xr:uid="{7AD6E5DE-3E0D-4A45-8AED-56CE39C6DCD0}"/>
    <cellStyle name="20% - akcent 2 3 2 11 2 2" xfId="20150" xr:uid="{FEEC86FA-D7D7-4EC5-9ADE-E53B06418815}"/>
    <cellStyle name="20% - akcent 2 3 2 11 2 2 2" xfId="32400" xr:uid="{037DB422-8E4F-4001-A07C-F9BC3DA5625F}"/>
    <cellStyle name="20% - akcent 2 3 2 11 2 3" xfId="32401" xr:uid="{351CC36B-C370-4EBE-AFB2-706336C1501C}"/>
    <cellStyle name="20% - akcent 2 3 2 11 3" xfId="18102" xr:uid="{E9E376B1-48B9-42D4-9ABE-DEF140AD7917}"/>
    <cellStyle name="20% - akcent 2 3 2 11 3 2" xfId="32402" xr:uid="{8297D4A9-1DFB-4BB9-94C3-E95C70268157}"/>
    <cellStyle name="20% - akcent 2 3 2 11 3 2 2" xfId="32403" xr:uid="{1FA183F2-E504-442C-A9A6-93D786EA13E9}"/>
    <cellStyle name="20% - akcent 2 3 2 11 3 3" xfId="32404" xr:uid="{CF1BE9FA-00ED-4646-975D-485769AD9F8C}"/>
    <cellStyle name="20% - akcent 2 3 2 11 4" xfId="32405" xr:uid="{FE37D384-AF66-46A1-9882-19DF2EAFCF88}"/>
    <cellStyle name="20% - akcent 2 3 2 11 4 2" xfId="32406" xr:uid="{67E71098-F73F-4538-80DC-85114C4124B5}"/>
    <cellStyle name="20% - akcent 2 3 2 11 5" xfId="32407" xr:uid="{83678428-B273-41E1-BD81-BAD6594439B4}"/>
    <cellStyle name="20% - akcent 2 3 2 11 5 2" xfId="32408" xr:uid="{D4B5B788-D663-4ACB-9522-FD8F22E7A79A}"/>
    <cellStyle name="20% - akcent 2 3 2 11 6" xfId="32409" xr:uid="{ECDFA485-E731-4434-9D17-B0E58C9B8410}"/>
    <cellStyle name="20% - akcent 2 3 2 12" xfId="2620" xr:uid="{308949A8-1131-4C7A-A30F-53EF3B3600B2}"/>
    <cellStyle name="20% - akcent 2 3 2 12 2" xfId="4850" xr:uid="{534F403F-BD80-4497-BC3B-174DC870B96B}"/>
    <cellStyle name="20% - akcent 2 3 2 12 2 2" xfId="20151" xr:uid="{EE855AAF-BE75-4D4E-886D-E74FC5BE8D71}"/>
    <cellStyle name="20% - akcent 2 3 2 12 2 2 2" xfId="32410" xr:uid="{AACC649C-446F-4E88-914D-ECD2FEE7CFA6}"/>
    <cellStyle name="20% - akcent 2 3 2 12 2 3" xfId="32411" xr:uid="{7995B1CD-97C1-4343-87B8-AC5AC03717AC}"/>
    <cellStyle name="20% - akcent 2 3 2 12 3" xfId="18252" xr:uid="{3F5D89E8-5AD3-4C05-B5D6-5AE612DEE41A}"/>
    <cellStyle name="20% - akcent 2 3 2 12 3 2" xfId="32412" xr:uid="{73D005B1-9B33-455B-A9D4-C3545D61B662}"/>
    <cellStyle name="20% - akcent 2 3 2 12 3 2 2" xfId="32413" xr:uid="{29B6F435-F2A9-4611-9138-7D9ED420EC84}"/>
    <cellStyle name="20% - akcent 2 3 2 12 3 3" xfId="32414" xr:uid="{2F04344D-3579-45A5-A3F6-77DC0F1E3787}"/>
    <cellStyle name="20% - akcent 2 3 2 12 4" xfId="32415" xr:uid="{FC290F3F-3CBF-46FC-A621-4033E9D0D682}"/>
    <cellStyle name="20% - akcent 2 3 2 12 4 2" xfId="32416" xr:uid="{927E44CB-0CE0-4F12-BBE3-3A5CAC4D6D9B}"/>
    <cellStyle name="20% - akcent 2 3 2 12 5" xfId="32417" xr:uid="{6AEAB61D-F2AB-4734-BB3C-4452FA4CFB43}"/>
    <cellStyle name="20% - akcent 2 3 2 12 5 2" xfId="32418" xr:uid="{FFF7638F-A97B-4435-BA45-78E88D818A27}"/>
    <cellStyle name="20% - akcent 2 3 2 12 6" xfId="32419" xr:uid="{D28959D2-6193-4C16-BFA3-E404AFF8772F}"/>
    <cellStyle name="20% - akcent 2 3 2 13" xfId="5816" xr:uid="{ECE38D92-6A3F-4461-8508-E945B9DF497E}"/>
    <cellStyle name="20% - akcent 2 3 2 13 2" xfId="21117" xr:uid="{2C2E715B-F53C-4817-8E75-1F675139571B}"/>
    <cellStyle name="20% - akcent 2 3 2 13 2 2" xfId="32420" xr:uid="{C3075F1A-F9B9-436C-9991-A0EA44FB36AF}"/>
    <cellStyle name="20% - akcent 2 3 2 13 2 2 2" xfId="32421" xr:uid="{A3EEE08D-E065-48E5-9338-5D2E4C8C0EB6}"/>
    <cellStyle name="20% - akcent 2 3 2 13 2 3" xfId="32422" xr:uid="{BBC0AA59-0497-40B3-ADF8-51DC722E1555}"/>
    <cellStyle name="20% - akcent 2 3 2 13 3" xfId="32423" xr:uid="{D221C3AF-238B-473E-A77E-89E3F36391E4}"/>
    <cellStyle name="20% - akcent 2 3 2 13 3 2" xfId="32424" xr:uid="{A4D141E5-8D96-4A26-8D10-B5D05A9E6DB2}"/>
    <cellStyle name="20% - akcent 2 3 2 13 4" xfId="32425" xr:uid="{90C7D5A3-B4F3-4532-A8AA-2705C6586218}"/>
    <cellStyle name="20% - akcent 2 3 2 13 4 2" xfId="32426" xr:uid="{D96D1198-A495-42A3-8804-2C8F5B76EDE7}"/>
    <cellStyle name="20% - akcent 2 3 2 13 5" xfId="32427" xr:uid="{C4B4CE75-A8D1-49CA-8B82-D08FBF947C9D}"/>
    <cellStyle name="20% - akcent 2 3 2 14" xfId="5939" xr:uid="{0F99C227-503A-4881-83A7-D47AF1DB7C29}"/>
    <cellStyle name="20% - akcent 2 3 2 14 2" xfId="21240" xr:uid="{0A993BBA-4EBF-403D-970F-8DD4912AE824}"/>
    <cellStyle name="20% - akcent 2 3 2 14 2 2" xfId="32428" xr:uid="{B8A029D5-E7AD-4237-A345-9DB7BA3BF6B6}"/>
    <cellStyle name="20% - akcent 2 3 2 14 3" xfId="32429" xr:uid="{3801A4E2-47D4-4247-B85C-1978005EB46D}"/>
    <cellStyle name="20% - akcent 2 3 2 15" xfId="2778" xr:uid="{538D6719-1B62-47CF-AB6F-BCF8DB01ED7A}"/>
    <cellStyle name="20% - akcent 2 3 2 15 2" xfId="18406" xr:uid="{922595DD-9685-46BC-8068-3789A5C2C6F3}"/>
    <cellStyle name="20% - akcent 2 3 2 15 2 2" xfId="32430" xr:uid="{9BBC96F2-5D4D-4ABC-9DD4-3C5FFFEAA7DA}"/>
    <cellStyle name="20% - akcent 2 3 2 15 3" xfId="32431" xr:uid="{414EAAD0-D93C-43A4-898E-DF4D2913C38E}"/>
    <cellStyle name="20% - akcent 2 3 2 16" xfId="9431" xr:uid="{D872C427-FFE4-4A30-A26B-52FD888C6922}"/>
    <cellStyle name="20% - akcent 2 3 2 16 2" xfId="24730" xr:uid="{1A83AC33-7A22-4277-8DF9-CF6588AE5264}"/>
    <cellStyle name="20% - akcent 2 3 2 17" xfId="12921" xr:uid="{E4D5BD36-DF7C-418F-93DB-9C9B593BB4E5}"/>
    <cellStyle name="20% - akcent 2 3 2 17 2" xfId="28220" xr:uid="{9D4B71FF-0066-461E-BDAC-886EFC017782}"/>
    <cellStyle name="20% - akcent 2 3 2 18" xfId="16439" xr:uid="{81E049A2-46DC-4B7C-A95E-651C8EDE6BAF}"/>
    <cellStyle name="20% - akcent 2 3 2 18 2" xfId="31738" xr:uid="{9CF31710-3640-4CF4-821D-C13A744DC438}"/>
    <cellStyle name="20% - akcent 2 3 2 19" xfId="934" xr:uid="{79CDD4C9-2EB5-4459-8485-C4682076162A}"/>
    <cellStyle name="20% - akcent 2 3 2 2" xfId="1150" xr:uid="{7A33DACC-BC71-4246-93BC-2AF9831112CD}"/>
    <cellStyle name="20% - akcent 2 3 2 2 10" xfId="32432" xr:uid="{864B4DCD-A490-44FC-8ED9-9364F7383683}"/>
    <cellStyle name="20% - akcent 2 3 2 2 2" xfId="2780" xr:uid="{A5F07235-A72C-474D-979E-B03E45628FC5}"/>
    <cellStyle name="20% - akcent 2 3 2 2 2 2" xfId="2781" xr:uid="{90BECC71-48CA-47EA-8E90-110F6C9E2E8C}"/>
    <cellStyle name="20% - akcent 2 3 2 2 2 2 2" xfId="7673" xr:uid="{CC5AB0C0-9240-4FFF-9698-9D3BB99BD428}"/>
    <cellStyle name="20% - akcent 2 3 2 2 2 2 2 2" xfId="11164" xr:uid="{04318FD9-D540-4ADC-B250-825BBB752AD6}"/>
    <cellStyle name="20% - akcent 2 3 2 2 2 2 2 2 2" xfId="26463" xr:uid="{326E2A24-E846-40AF-A6A9-CE3F27260ECD}"/>
    <cellStyle name="20% - akcent 2 3 2 2 2 2 2 2 2 2" xfId="32433" xr:uid="{15A2ACA3-C8DC-47A8-B7E9-E9CE331E1449}"/>
    <cellStyle name="20% - akcent 2 3 2 2 2 2 2 2 3" xfId="32434" xr:uid="{01160F60-2515-4570-BF00-500F5E9E5A1A}"/>
    <cellStyle name="20% - akcent 2 3 2 2 2 2 2 3" xfId="14654" xr:uid="{FB3F947B-076A-4B91-A9BC-B4A2AA24BC82}"/>
    <cellStyle name="20% - akcent 2 3 2 2 2 2 2 3 2" xfId="29953" xr:uid="{B38CC447-0FD8-410C-93F4-F6A142778123}"/>
    <cellStyle name="20% - akcent 2 3 2 2 2 2 2 4" xfId="22973" xr:uid="{0422A44E-53CC-4211-8AE9-F3AF77056D36}"/>
    <cellStyle name="20% - akcent 2 3 2 2 2 2 2 4 2" xfId="32435" xr:uid="{BEEBF2F6-728A-4FDE-B478-53994A004A7B}"/>
    <cellStyle name="20% - akcent 2 3 2 2 2 2 2 5" xfId="32436" xr:uid="{7806D7CF-F69F-44B0-B3B7-C7B4305E66AB}"/>
    <cellStyle name="20% - akcent 2 3 2 2 2 2 2 6" xfId="32437" xr:uid="{CFE2CC7F-DAED-4FB9-9B63-FBCAA58F5696}"/>
    <cellStyle name="20% - akcent 2 3 2 2 2 2 3" xfId="6686" xr:uid="{787F78A2-01C6-4B36-AF5D-A3DAFB44E525}"/>
    <cellStyle name="20% - akcent 2 3 2 2 2 2 3 2" xfId="21987" xr:uid="{FC28527B-CE71-4C99-94DA-7CFE711C2FEA}"/>
    <cellStyle name="20% - akcent 2 3 2 2 2 2 3 2 2" xfId="32438" xr:uid="{349818DE-D8B3-49EB-A189-94C35EEC12AA}"/>
    <cellStyle name="20% - akcent 2 3 2 2 2 2 3 3" xfId="32439" xr:uid="{98EB1D89-48B1-4316-AE0E-58D4C2076AA4}"/>
    <cellStyle name="20% - akcent 2 3 2 2 2 2 4" xfId="10178" xr:uid="{E47000DA-5AD0-4AC2-89CE-099EC2780776}"/>
    <cellStyle name="20% - akcent 2 3 2 2 2 2 4 2" xfId="25477" xr:uid="{B903858D-3286-4DD4-9A19-10D4A4F59D77}"/>
    <cellStyle name="20% - akcent 2 3 2 2 2 2 4 2 2" xfId="32440" xr:uid="{045BEB0F-76FE-46AD-863E-D7C508652183}"/>
    <cellStyle name="20% - akcent 2 3 2 2 2 2 4 3" xfId="32441" xr:uid="{B1745360-583D-44A9-9446-DDB33082C2A9}"/>
    <cellStyle name="20% - akcent 2 3 2 2 2 2 5" xfId="13668" xr:uid="{5191AFF3-CC57-4C3A-AEAE-724B2CF1E2C5}"/>
    <cellStyle name="20% - akcent 2 3 2 2 2 2 5 2" xfId="28967" xr:uid="{E79B0638-D592-49AD-ACE1-864A6D14C4D6}"/>
    <cellStyle name="20% - akcent 2 3 2 2 2 2 6" xfId="18409" xr:uid="{139AB8FC-0F04-4994-AE49-88F31FF544F8}"/>
    <cellStyle name="20% - akcent 2 3 2 2 2 2 6 2" xfId="32442" xr:uid="{8FCFD558-C797-4354-8AA4-FAC47366D4CD}"/>
    <cellStyle name="20% - akcent 2 3 2 2 2 2 7" xfId="32443" xr:uid="{588C26D1-64B8-4D6E-A9FF-1EC355AF8B85}"/>
    <cellStyle name="20% - akcent 2 3 2 2 2 2 8" xfId="32444" xr:uid="{C8FBF359-8AEF-4C9A-8787-065A8A482B8A}"/>
    <cellStyle name="20% - akcent 2 3 2 2 2 3" xfId="7672" xr:uid="{1B3D4817-2A54-4943-A46B-C7A837C9DF80}"/>
    <cellStyle name="20% - akcent 2 3 2 2 2 3 2" xfId="11163" xr:uid="{26E7E4B9-1013-406F-AD53-EF12907EBF0C}"/>
    <cellStyle name="20% - akcent 2 3 2 2 2 3 2 2" xfId="26462" xr:uid="{80C0F3E4-0DB2-40A8-9B57-E5E08A0AA3D8}"/>
    <cellStyle name="20% - akcent 2 3 2 2 2 3 2 2 2" xfId="32445" xr:uid="{C4856DE3-5CA1-4F5D-B13A-D5B3A5DE3D3C}"/>
    <cellStyle name="20% - akcent 2 3 2 2 2 3 2 3" xfId="32446" xr:uid="{5BCA208F-E4FD-4E3D-AEE6-DF79FBA719B4}"/>
    <cellStyle name="20% - akcent 2 3 2 2 2 3 3" xfId="14653" xr:uid="{2DA871F5-4FB5-47B1-BD44-1D0A23890C86}"/>
    <cellStyle name="20% - akcent 2 3 2 2 2 3 3 2" xfId="29952" xr:uid="{E43F520B-40C4-40D0-A9DF-48D6696465F7}"/>
    <cellStyle name="20% - akcent 2 3 2 2 2 3 4" xfId="22972" xr:uid="{3D0257AC-84A0-4B45-BDB1-13956437522F}"/>
    <cellStyle name="20% - akcent 2 3 2 2 2 3 4 2" xfId="32447" xr:uid="{5835B5B9-3EF7-4044-879D-6D7564001BCA}"/>
    <cellStyle name="20% - akcent 2 3 2 2 2 3 5" xfId="32448" xr:uid="{617B3156-4AD7-44CA-A76F-7680B9AA8241}"/>
    <cellStyle name="20% - akcent 2 3 2 2 2 3 6" xfId="32449" xr:uid="{36DF1A66-3035-42D3-A707-634816F8AC2B}"/>
    <cellStyle name="20% - akcent 2 3 2 2 2 4" xfId="6377" xr:uid="{B4F2FE32-0ACE-4E59-80F5-C1E4D7C17627}"/>
    <cellStyle name="20% - akcent 2 3 2 2 2 4 2" xfId="21678" xr:uid="{C4063DD4-666D-4833-9334-35393986F0E4}"/>
    <cellStyle name="20% - akcent 2 3 2 2 2 4 2 2" xfId="32450" xr:uid="{C9E9BF3E-49B9-4830-98D2-87671A652B8E}"/>
    <cellStyle name="20% - akcent 2 3 2 2 2 4 3" xfId="32451" xr:uid="{44DE85ED-ADCF-4572-9A53-95F10BD4B8BE}"/>
    <cellStyle name="20% - akcent 2 3 2 2 2 5" xfId="9869" xr:uid="{6C1EE6DB-B784-4007-84D4-2EB3ECDDC7B0}"/>
    <cellStyle name="20% - akcent 2 3 2 2 2 5 2" xfId="25168" xr:uid="{57747E72-AEDE-415C-A236-45542D1AD8CD}"/>
    <cellStyle name="20% - akcent 2 3 2 2 2 5 2 2" xfId="32452" xr:uid="{071A13B8-18FA-400C-BF52-D346BA45B0D3}"/>
    <cellStyle name="20% - akcent 2 3 2 2 2 5 3" xfId="32453" xr:uid="{2D67699E-73EA-49DD-B0AE-2CB61FCB7C0C}"/>
    <cellStyle name="20% - akcent 2 3 2 2 2 6" xfId="13359" xr:uid="{9702A418-ECA1-49C7-A5CD-BDEB73B744B5}"/>
    <cellStyle name="20% - akcent 2 3 2 2 2 6 2" xfId="28658" xr:uid="{2976B237-0CC2-4F76-9AA6-89EB8002BA77}"/>
    <cellStyle name="20% - akcent 2 3 2 2 2 7" xfId="18408" xr:uid="{A298BFF5-2D07-46A7-B6EC-693208FC6CC3}"/>
    <cellStyle name="20% - akcent 2 3 2 2 2 7 2" xfId="32454" xr:uid="{9EA60575-FAEE-430D-B027-C4DB76BB578A}"/>
    <cellStyle name="20% - akcent 2 3 2 2 2 8" xfId="32455" xr:uid="{8E823A10-BC15-45FB-A7BD-138FDAA89613}"/>
    <cellStyle name="20% - akcent 2 3 2 2 2 9" xfId="32456" xr:uid="{9D779683-DACF-4074-9699-E878D688994A}"/>
    <cellStyle name="20% - akcent 2 3 2 2 3" xfId="2782" xr:uid="{50012FB8-19CA-4B56-9E5C-067A463FEC3E}"/>
    <cellStyle name="20% - akcent 2 3 2 2 3 2" xfId="7674" xr:uid="{E056C32C-1A66-405E-99E8-D2480F54EA71}"/>
    <cellStyle name="20% - akcent 2 3 2 2 3 2 2" xfId="11165" xr:uid="{D568D519-D86C-440F-AC6E-310F57E739E0}"/>
    <cellStyle name="20% - akcent 2 3 2 2 3 2 2 2" xfId="26464" xr:uid="{B50357ED-8D88-48C6-AD68-ACC748A019E5}"/>
    <cellStyle name="20% - akcent 2 3 2 2 3 2 2 2 2" xfId="32457" xr:uid="{6D6A9F62-DD11-4A31-8C06-0BABC3203810}"/>
    <cellStyle name="20% - akcent 2 3 2 2 3 2 2 3" xfId="32458" xr:uid="{DC5F4C0A-717E-4A0D-A6E5-413A85D20E4A}"/>
    <cellStyle name="20% - akcent 2 3 2 2 3 2 3" xfId="14655" xr:uid="{E398B1F2-9402-458F-814C-80414738A25F}"/>
    <cellStyle name="20% - akcent 2 3 2 2 3 2 3 2" xfId="29954" xr:uid="{BFB4124C-032D-4A9A-93C0-1241A118EFA9}"/>
    <cellStyle name="20% - akcent 2 3 2 2 3 2 4" xfId="22974" xr:uid="{2D6B0003-73D6-4204-AE0B-F4288FF695C3}"/>
    <cellStyle name="20% - akcent 2 3 2 2 3 2 4 2" xfId="32459" xr:uid="{E5E72861-B05C-482C-831D-AA2B7D52D096}"/>
    <cellStyle name="20% - akcent 2 3 2 2 3 2 5" xfId="32460" xr:uid="{BB37D965-FCC5-4743-A5D1-146096D55CBF}"/>
    <cellStyle name="20% - akcent 2 3 2 2 3 2 6" xfId="32461" xr:uid="{A86A6F9C-FB6D-4988-9E2D-2AFBFE97DD64}"/>
    <cellStyle name="20% - akcent 2 3 2 2 3 3" xfId="6685" xr:uid="{417ACE9B-A128-4BA0-B589-3B14D6896BF8}"/>
    <cellStyle name="20% - akcent 2 3 2 2 3 3 2" xfId="21986" xr:uid="{9EDE90F3-975A-4040-A85A-D88923F0D2BC}"/>
    <cellStyle name="20% - akcent 2 3 2 2 3 3 2 2" xfId="32462" xr:uid="{A1DD2469-CA8C-4855-B4DF-9BF117B71664}"/>
    <cellStyle name="20% - akcent 2 3 2 2 3 3 3" xfId="32463" xr:uid="{205FF8D5-CEEB-4EB4-B293-C94F126796F7}"/>
    <cellStyle name="20% - akcent 2 3 2 2 3 4" xfId="10177" xr:uid="{3ECA1319-707F-4625-B22A-0DFF9FF279F0}"/>
    <cellStyle name="20% - akcent 2 3 2 2 3 4 2" xfId="25476" xr:uid="{3242CDB1-F072-49D1-A02D-0503BC4B1DEB}"/>
    <cellStyle name="20% - akcent 2 3 2 2 3 4 2 2" xfId="32464" xr:uid="{F95F4BAE-CAA3-4BF0-A015-350D293B4BF3}"/>
    <cellStyle name="20% - akcent 2 3 2 2 3 4 3" xfId="32465" xr:uid="{B375FD01-A5E7-4861-8991-78AA68416F6B}"/>
    <cellStyle name="20% - akcent 2 3 2 2 3 5" xfId="13667" xr:uid="{BF866F7B-8FC7-4BF8-AED3-EE84EF691948}"/>
    <cellStyle name="20% - akcent 2 3 2 2 3 5 2" xfId="28966" xr:uid="{881C736C-03B4-433C-8C8D-FED39C42925E}"/>
    <cellStyle name="20% - akcent 2 3 2 2 3 6" xfId="18410" xr:uid="{DE590404-F8EE-442D-9D11-6A5F005D191F}"/>
    <cellStyle name="20% - akcent 2 3 2 2 3 6 2" xfId="32466" xr:uid="{C33212B9-FE87-4603-8955-A6431202A402}"/>
    <cellStyle name="20% - akcent 2 3 2 2 3 7" xfId="32467" xr:uid="{11AD1237-5052-41DC-B444-D533E740E63E}"/>
    <cellStyle name="20% - akcent 2 3 2 2 3 8" xfId="32468" xr:uid="{39D07ADC-A14D-4DD1-B00A-740253FE80B9}"/>
    <cellStyle name="20% - akcent 2 3 2 2 4" xfId="7671" xr:uid="{D94A2094-501F-4136-92D1-CB42A4A06AF3}"/>
    <cellStyle name="20% - akcent 2 3 2 2 4 2" xfId="11162" xr:uid="{B9F5DA03-E5D1-4544-B7D5-B94216B66034}"/>
    <cellStyle name="20% - akcent 2 3 2 2 4 2 2" xfId="26461" xr:uid="{3AF3E19E-432C-4EFC-8846-06E82D5B15B8}"/>
    <cellStyle name="20% - akcent 2 3 2 2 4 2 2 2" xfId="32469" xr:uid="{ADCDB69A-EAF8-49E1-829D-42CF17E78813}"/>
    <cellStyle name="20% - akcent 2 3 2 2 4 2 3" xfId="32470" xr:uid="{636DEF9C-5695-4D13-A6B8-69A47D42A11D}"/>
    <cellStyle name="20% - akcent 2 3 2 2 4 3" xfId="14652" xr:uid="{09C35E92-4683-4405-842F-A04FF63A02DE}"/>
    <cellStyle name="20% - akcent 2 3 2 2 4 3 2" xfId="29951" xr:uid="{DCEC4024-0A34-4DCB-9DB7-19D4E1044F4E}"/>
    <cellStyle name="20% - akcent 2 3 2 2 4 4" xfId="22971" xr:uid="{4B894141-8F1B-4661-BA36-428C56CBE2AA}"/>
    <cellStyle name="20% - akcent 2 3 2 2 4 4 2" xfId="32471" xr:uid="{BCB44F2E-6BB7-4D1D-A3C6-62E1566E87B9}"/>
    <cellStyle name="20% - akcent 2 3 2 2 4 5" xfId="32472" xr:uid="{71D06992-C444-4AE9-9490-2EC4EE2645BB}"/>
    <cellStyle name="20% - akcent 2 3 2 2 4 6" xfId="32473" xr:uid="{531E596E-B9DF-4A1D-B927-0D7C47A5AC34}"/>
    <cellStyle name="20% - akcent 2 3 2 2 5" xfId="6216" xr:uid="{7F63B1F4-E5CD-463A-9D0B-D9D363289B81}"/>
    <cellStyle name="20% - akcent 2 3 2 2 5 2" xfId="21517" xr:uid="{DC6967CA-3793-4EA3-9D12-74249D82AB8D}"/>
    <cellStyle name="20% - akcent 2 3 2 2 5 2 2" xfId="32474" xr:uid="{769C1A17-C7DD-483F-8A55-39443B8C668A}"/>
    <cellStyle name="20% - akcent 2 3 2 2 5 3" xfId="32475" xr:uid="{66E64794-2EAD-4AEE-98D4-C319D704F34B}"/>
    <cellStyle name="20% - akcent 2 3 2 2 6" xfId="2779" xr:uid="{8FF3FDE5-43C9-47B7-BD24-D4BFBBED6EF4}"/>
    <cellStyle name="20% - akcent 2 3 2 2 6 2" xfId="18407" xr:uid="{D111C0E3-AAE5-4D9C-9A17-C59846933030}"/>
    <cellStyle name="20% - akcent 2 3 2 2 6 2 2" xfId="32476" xr:uid="{54407819-34E0-4AD4-9241-2F2791364033}"/>
    <cellStyle name="20% - akcent 2 3 2 2 6 3" xfId="32477" xr:uid="{9F2311EE-73BB-48B0-85AF-459E572B66F5}"/>
    <cellStyle name="20% - akcent 2 3 2 2 7" xfId="9708" xr:uid="{F3F3C24B-B5AB-4A74-AB94-252A40CF53C6}"/>
    <cellStyle name="20% - akcent 2 3 2 2 7 2" xfId="25007" xr:uid="{CDF74EE5-B8D6-4DA5-8848-649A163CFB45}"/>
    <cellStyle name="20% - akcent 2 3 2 2 8" xfId="13198" xr:uid="{1A81DAED-0662-4914-B651-283D79CEFF9B}"/>
    <cellStyle name="20% - akcent 2 3 2 2 8 2" xfId="28497" xr:uid="{99802A13-DF56-4D9C-BD79-DC5ADA30EC6C}"/>
    <cellStyle name="20% - akcent 2 3 2 2 9" xfId="16806" xr:uid="{CBB812AD-34EC-4D5D-A89E-14622FB02827}"/>
    <cellStyle name="20% - akcent 2 3 2 20" xfId="16602" xr:uid="{BDC44ECC-54D8-4382-B1EC-123D43EAF087}"/>
    <cellStyle name="20% - akcent 2 3 2 3" xfId="1275" xr:uid="{761BFC44-AE6C-419B-88E1-444FEABD1688}"/>
    <cellStyle name="20% - akcent 2 3 2 3 2" xfId="2784" xr:uid="{A8A23FA4-C8EA-4AC5-9811-8CB24EB92DB8}"/>
    <cellStyle name="20% - akcent 2 3 2 3 2 2" xfId="7676" xr:uid="{E07C0FB4-12C9-48F7-9744-3FA097ED0151}"/>
    <cellStyle name="20% - akcent 2 3 2 3 2 2 2" xfId="11167" xr:uid="{605B5485-DD3D-431D-831F-A0FF325E680E}"/>
    <cellStyle name="20% - akcent 2 3 2 3 2 2 2 2" xfId="26466" xr:uid="{0808577D-3AAC-40E1-A85C-5B2CAFDFE598}"/>
    <cellStyle name="20% - akcent 2 3 2 3 2 2 2 2 2" xfId="32478" xr:uid="{7081BDAF-3470-4756-AC03-E9DE1D6F4D4E}"/>
    <cellStyle name="20% - akcent 2 3 2 3 2 2 2 3" xfId="32479" xr:uid="{10ADD284-9C24-4609-9FDB-1F3841A00E21}"/>
    <cellStyle name="20% - akcent 2 3 2 3 2 2 3" xfId="14657" xr:uid="{97F7DAA1-4DC0-45A0-B71C-5756874E2992}"/>
    <cellStyle name="20% - akcent 2 3 2 3 2 2 3 2" xfId="29956" xr:uid="{076BEE53-74E5-4346-A85F-593C2BA09241}"/>
    <cellStyle name="20% - akcent 2 3 2 3 2 2 4" xfId="22976" xr:uid="{7E614AC9-CF9C-4CFF-8331-BF4815CAC7FC}"/>
    <cellStyle name="20% - akcent 2 3 2 3 2 2 4 2" xfId="32480" xr:uid="{ECA8AA6B-5105-4CC2-BFAD-742536A445DD}"/>
    <cellStyle name="20% - akcent 2 3 2 3 2 2 5" xfId="32481" xr:uid="{1DF184A3-5AFE-46D7-9DD2-2777F2A8FD72}"/>
    <cellStyle name="20% - akcent 2 3 2 3 2 2 6" xfId="32482" xr:uid="{365BC4E6-68EB-4FB4-948D-FBD6DC2F38D8}"/>
    <cellStyle name="20% - akcent 2 3 2 3 2 3" xfId="6687" xr:uid="{09BBC487-6121-49ED-A17C-857116ADB3FD}"/>
    <cellStyle name="20% - akcent 2 3 2 3 2 3 2" xfId="21988" xr:uid="{26CC4CE8-1D12-4EBF-92BF-6146C4CD9B67}"/>
    <cellStyle name="20% - akcent 2 3 2 3 2 3 2 2" xfId="32483" xr:uid="{94C64D95-0D96-4B61-8ACF-C196BF2C3014}"/>
    <cellStyle name="20% - akcent 2 3 2 3 2 3 3" xfId="32484" xr:uid="{9671A78B-3172-417D-8A4F-0C7AD8C25C47}"/>
    <cellStyle name="20% - akcent 2 3 2 3 2 4" xfId="10179" xr:uid="{DCCE8951-8C19-4E6C-A62C-2C4D22E9A823}"/>
    <cellStyle name="20% - akcent 2 3 2 3 2 4 2" xfId="25478" xr:uid="{E4089388-DB9B-4E28-94BC-62CF1FFE4A25}"/>
    <cellStyle name="20% - akcent 2 3 2 3 2 4 2 2" xfId="32485" xr:uid="{99C2C9FF-43DE-4AE3-8AF8-9EF7CBF77CBC}"/>
    <cellStyle name="20% - akcent 2 3 2 3 2 4 3" xfId="32486" xr:uid="{EDF35E88-0367-43E1-B707-EBCDEABB5A4F}"/>
    <cellStyle name="20% - akcent 2 3 2 3 2 5" xfId="13669" xr:uid="{21A5D863-102E-4537-94DA-1405DA20D724}"/>
    <cellStyle name="20% - akcent 2 3 2 3 2 5 2" xfId="28968" xr:uid="{F9AA7097-197D-4655-A889-E1E0854EB75B}"/>
    <cellStyle name="20% - akcent 2 3 2 3 2 6" xfId="18412" xr:uid="{CBDD6B41-ABC1-4584-9F44-C8AECE5A45C3}"/>
    <cellStyle name="20% - akcent 2 3 2 3 2 6 2" xfId="32487" xr:uid="{1C489DEA-7678-446F-B3E1-E80C7DC459D0}"/>
    <cellStyle name="20% - akcent 2 3 2 3 2 7" xfId="32488" xr:uid="{64D79421-31F2-41C3-B36D-7205A5C7C421}"/>
    <cellStyle name="20% - akcent 2 3 2 3 2 8" xfId="32489" xr:uid="{A5073F34-9BC5-46A2-B79D-0AD67D4E7BCE}"/>
    <cellStyle name="20% - akcent 2 3 2 3 3" xfId="7675" xr:uid="{DC70AEE0-EF6C-4F18-B3F1-BA0977C98794}"/>
    <cellStyle name="20% - akcent 2 3 2 3 3 2" xfId="11166" xr:uid="{5E16065C-58FF-481F-8EA3-10D3C4C16E86}"/>
    <cellStyle name="20% - akcent 2 3 2 3 3 2 2" xfId="26465" xr:uid="{5D9782DB-CF42-4C84-8BDB-084733B32865}"/>
    <cellStyle name="20% - akcent 2 3 2 3 3 2 2 2" xfId="32490" xr:uid="{2C30B3B5-FD9B-4703-B979-5C9F7CE772AD}"/>
    <cellStyle name="20% - akcent 2 3 2 3 3 2 3" xfId="32491" xr:uid="{61E3A9BB-63AD-4EA2-AE9B-12DC21CDF80C}"/>
    <cellStyle name="20% - akcent 2 3 2 3 3 3" xfId="14656" xr:uid="{4C6E4CE3-AFA5-4265-8564-C761C8B2CBAF}"/>
    <cellStyle name="20% - akcent 2 3 2 3 3 3 2" xfId="29955" xr:uid="{C612F8B2-1C21-499A-8A12-F55C3DC84F5C}"/>
    <cellStyle name="20% - akcent 2 3 2 3 3 4" xfId="22975" xr:uid="{FF8BDA80-3C89-42BD-AA45-4EEA6E513D63}"/>
    <cellStyle name="20% - akcent 2 3 2 3 3 4 2" xfId="32492" xr:uid="{9F204CD4-DC68-4712-9A22-1186166819F4}"/>
    <cellStyle name="20% - akcent 2 3 2 3 3 5" xfId="32493" xr:uid="{69AC22F6-AC90-4684-B884-6B67E385B5D0}"/>
    <cellStyle name="20% - akcent 2 3 2 3 3 6" xfId="32494" xr:uid="{ABB373A5-0387-4438-9468-1B92F3D7660A}"/>
    <cellStyle name="20% - akcent 2 3 2 3 4" xfId="6378" xr:uid="{F695903A-48BD-4F01-8884-F657361ED270}"/>
    <cellStyle name="20% - akcent 2 3 2 3 4 2" xfId="21679" xr:uid="{1161E488-80B5-4C73-B2AB-F280B25A0F2E}"/>
    <cellStyle name="20% - akcent 2 3 2 3 4 2 2" xfId="32495" xr:uid="{D1630298-2682-45FC-87EB-25EDF0F4D4A2}"/>
    <cellStyle name="20% - akcent 2 3 2 3 4 3" xfId="32496" xr:uid="{9BADCF1F-A826-4B70-9C16-40956B6D28B7}"/>
    <cellStyle name="20% - akcent 2 3 2 3 5" xfId="2783" xr:uid="{0D9D725B-5663-4760-9D91-B20AE8C9FCF0}"/>
    <cellStyle name="20% - akcent 2 3 2 3 5 2" xfId="18411" xr:uid="{54D63E0B-6DF3-457C-AF27-305E0937C632}"/>
    <cellStyle name="20% - akcent 2 3 2 3 5 2 2" xfId="32497" xr:uid="{B1F06863-E638-47F5-BDD6-5F99EDFF2357}"/>
    <cellStyle name="20% - akcent 2 3 2 3 5 3" xfId="32498" xr:uid="{DF173F56-0053-4DE8-A58D-F70D9AE15192}"/>
    <cellStyle name="20% - akcent 2 3 2 3 6" xfId="9870" xr:uid="{017CC23F-10A9-4974-A463-A369A4B83A2E}"/>
    <cellStyle name="20% - akcent 2 3 2 3 6 2" xfId="25169" xr:uid="{71B7A2AB-1B2C-4FC5-A54F-6DBF752BF92D}"/>
    <cellStyle name="20% - akcent 2 3 2 3 7" xfId="13360" xr:uid="{49CA6F23-6DC5-4299-8538-6D42532000E2}"/>
    <cellStyle name="20% - akcent 2 3 2 3 7 2" xfId="28659" xr:uid="{9020DAAC-0120-4BCF-B993-8EDF9DBFD3B8}"/>
    <cellStyle name="20% - akcent 2 3 2 3 8" xfId="16931" xr:uid="{ACB5FDA1-E367-4809-8CA1-AA66BED11F2F}"/>
    <cellStyle name="20% - akcent 2 3 2 3 9" xfId="32499" xr:uid="{55FF8D8F-00CE-4995-9366-DCEA8F79A614}"/>
    <cellStyle name="20% - akcent 2 3 2 4" xfId="1396" xr:uid="{580BD1AB-A2AB-48CD-ABE7-B27F2093BFCE}"/>
    <cellStyle name="20% - akcent 2 3 2 4 2" xfId="7677" xr:uid="{F9931BC2-6C1F-4FAC-8C9A-62E2BC488CD0}"/>
    <cellStyle name="20% - akcent 2 3 2 4 2 2" xfId="11168" xr:uid="{74B02F66-9DCC-457D-9623-1A57996F3B8F}"/>
    <cellStyle name="20% - akcent 2 3 2 4 2 2 2" xfId="26467" xr:uid="{5ADD345B-5CFE-4842-9E23-0156AA257933}"/>
    <cellStyle name="20% - akcent 2 3 2 4 2 2 2 2" xfId="32500" xr:uid="{2C2266DA-33E0-4BA4-94B2-42F841839E65}"/>
    <cellStyle name="20% - akcent 2 3 2 4 2 2 3" xfId="32501" xr:uid="{18C8A162-08E1-44B4-BDBB-C0F6E3AC7C51}"/>
    <cellStyle name="20% - akcent 2 3 2 4 2 3" xfId="14658" xr:uid="{FE5F1B6F-B9F0-4685-A7A8-A2A160F89FB2}"/>
    <cellStyle name="20% - akcent 2 3 2 4 2 3 2" xfId="29957" xr:uid="{280F0BEE-6574-4C12-9459-9EC0807AF0C5}"/>
    <cellStyle name="20% - akcent 2 3 2 4 2 4" xfId="22977" xr:uid="{05F4B2C5-65FE-4489-8837-21628DE4346E}"/>
    <cellStyle name="20% - akcent 2 3 2 4 2 4 2" xfId="32502" xr:uid="{94F9B1A3-76B6-4862-8BD3-619E2C93F317}"/>
    <cellStyle name="20% - akcent 2 3 2 4 2 5" xfId="32503" xr:uid="{032A9C36-75CA-44D9-A115-1C9A4346BD99}"/>
    <cellStyle name="20% - akcent 2 3 2 4 2 6" xfId="32504" xr:uid="{C88C5494-4511-42C4-BCFF-4B3893E2D1AF}"/>
    <cellStyle name="20% - akcent 2 3 2 4 3" xfId="6684" xr:uid="{72EF5E27-ADBE-4367-945A-1147EBC45FD8}"/>
    <cellStyle name="20% - akcent 2 3 2 4 3 2" xfId="21985" xr:uid="{A8BA0005-FA20-4A36-B5E2-4EAD73681839}"/>
    <cellStyle name="20% - akcent 2 3 2 4 3 2 2" xfId="32505" xr:uid="{5C472EAD-F356-4974-ACA4-4846B693058D}"/>
    <cellStyle name="20% - akcent 2 3 2 4 3 3" xfId="32506" xr:uid="{F495AF68-B3C9-4D6C-AE5C-9E8F3E3F20C0}"/>
    <cellStyle name="20% - akcent 2 3 2 4 4" xfId="2785" xr:uid="{B4E777AD-5FBB-46E2-8834-C15F7EE26CE0}"/>
    <cellStyle name="20% - akcent 2 3 2 4 4 2" xfId="18413" xr:uid="{6541EDF0-7C1C-4AEB-A687-9D655442C27F}"/>
    <cellStyle name="20% - akcent 2 3 2 4 4 2 2" xfId="32507" xr:uid="{3BFF7559-AA1E-4584-9F0D-2D2AD1E526FA}"/>
    <cellStyle name="20% - akcent 2 3 2 4 4 3" xfId="32508" xr:uid="{153DF4AA-748C-4DD4-BF2E-80CA71E19DFC}"/>
    <cellStyle name="20% - akcent 2 3 2 4 5" xfId="10176" xr:uid="{4973EE99-1DB3-43BA-B92A-75C05726A3BF}"/>
    <cellStyle name="20% - akcent 2 3 2 4 5 2" xfId="25475" xr:uid="{A7DC5000-6F27-4B82-B7C0-7925DD937B07}"/>
    <cellStyle name="20% - akcent 2 3 2 4 6" xfId="13666" xr:uid="{DBDAE128-76C4-43F6-B5B1-7A48EC74C98E}"/>
    <cellStyle name="20% - akcent 2 3 2 4 6 2" xfId="28965" xr:uid="{14FE8CDC-B759-4E4A-97D3-1745878F4683}"/>
    <cellStyle name="20% - akcent 2 3 2 4 7" xfId="17052" xr:uid="{1921CD9E-0285-4DA0-ADBA-238F233BB9BA}"/>
    <cellStyle name="20% - akcent 2 3 2 4 8" xfId="32509" xr:uid="{20057762-B872-4127-9D4C-807532BEFBB2}"/>
    <cellStyle name="20% - akcent 2 3 2 5" xfId="1550" xr:uid="{088017E0-294B-4920-8D5D-8A261F08FA8A}"/>
    <cellStyle name="20% - akcent 2 3 2 5 2" xfId="7678" xr:uid="{01059AC9-AF3D-4B53-88C3-0E0D6E1F04C9}"/>
    <cellStyle name="20% - akcent 2 3 2 5 2 2" xfId="11169" xr:uid="{B85E0E1D-E2D4-45CE-966A-D94FF3CE9F04}"/>
    <cellStyle name="20% - akcent 2 3 2 5 2 2 2" xfId="26468" xr:uid="{68C0621D-77BF-48C9-8DD4-30D49DB5B9CF}"/>
    <cellStyle name="20% - akcent 2 3 2 5 2 2 2 2" xfId="32510" xr:uid="{3E1FE7AE-83F1-43A7-AF43-B276A9236477}"/>
    <cellStyle name="20% - akcent 2 3 2 5 2 2 3" xfId="32511" xr:uid="{81C09751-C0D2-49E5-8413-6754D8AA57AD}"/>
    <cellStyle name="20% - akcent 2 3 2 5 2 3" xfId="14659" xr:uid="{BE489443-CA92-41B5-8A62-B3F1F69D0634}"/>
    <cellStyle name="20% - akcent 2 3 2 5 2 3 2" xfId="29958" xr:uid="{BAB9908E-DFF1-42E0-AD9B-BB946C82D1EA}"/>
    <cellStyle name="20% - akcent 2 3 2 5 2 4" xfId="22978" xr:uid="{A2649CDD-61F2-46AE-91BB-C7F725040A8A}"/>
    <cellStyle name="20% - akcent 2 3 2 5 2 4 2" xfId="32512" xr:uid="{369CC7DF-2AB6-4326-B376-3F0936504C60}"/>
    <cellStyle name="20% - akcent 2 3 2 5 2 5" xfId="32513" xr:uid="{72082761-AFCC-4060-ABBA-9B3AE5333C37}"/>
    <cellStyle name="20% - akcent 2 3 2 5 2 6" xfId="32514" xr:uid="{56C35BB6-FAB7-42BC-BC48-5F4B734B1662}"/>
    <cellStyle name="20% - akcent 2 3 2 5 3" xfId="7515" xr:uid="{83A65092-5998-4A85-B44B-CC26DAB90F96}"/>
    <cellStyle name="20% - akcent 2 3 2 5 3 2" xfId="22816" xr:uid="{619963DA-E986-431E-B8CA-AC50F2F772CD}"/>
    <cellStyle name="20% - akcent 2 3 2 5 3 2 2" xfId="32515" xr:uid="{0658C82C-9784-445F-AB11-96D6D6634CFF}"/>
    <cellStyle name="20% - akcent 2 3 2 5 3 3" xfId="32516" xr:uid="{A6D49702-2060-460F-ADAC-76A090488572}"/>
    <cellStyle name="20% - akcent 2 3 2 5 4" xfId="2786" xr:uid="{F25385D0-E451-4511-AE1D-124613649517}"/>
    <cellStyle name="20% - akcent 2 3 2 5 4 2" xfId="18414" xr:uid="{1FC4F891-CAA9-4D3C-814B-F791312EAAF2}"/>
    <cellStyle name="20% - akcent 2 3 2 5 4 2 2" xfId="32517" xr:uid="{C6B3E48D-9EC0-4CE9-B64E-A231DF96A779}"/>
    <cellStyle name="20% - akcent 2 3 2 5 4 3" xfId="32518" xr:uid="{73018E14-5008-462F-84AD-23839F33F2F3}"/>
    <cellStyle name="20% - akcent 2 3 2 5 5" xfId="11007" xr:uid="{596D86A0-D596-498E-A507-2D32306B9F35}"/>
    <cellStyle name="20% - akcent 2 3 2 5 5 2" xfId="26306" xr:uid="{448E9F16-588F-4B73-89AE-4F273B48F9FF}"/>
    <cellStyle name="20% - akcent 2 3 2 5 6" xfId="14497" xr:uid="{B4512DE2-523E-49AD-873B-E98385ACA76E}"/>
    <cellStyle name="20% - akcent 2 3 2 5 6 2" xfId="29796" xr:uid="{BC87D762-C3C6-489B-A88C-17D0534B20E9}"/>
    <cellStyle name="20% - akcent 2 3 2 5 7" xfId="17202" xr:uid="{C6B013B7-8101-4C2B-B224-863D108415D5}"/>
    <cellStyle name="20% - akcent 2 3 2 5 8" xfId="32519" xr:uid="{D2844D1A-AFCA-4A5F-9BD0-8616A81E8082}"/>
    <cellStyle name="20% - akcent 2 3 2 6" xfId="1799" xr:uid="{5823C9FF-BEAB-47A5-80DA-E107F4F9007D}"/>
    <cellStyle name="20% - akcent 2 3 2 6 2" xfId="7670" xr:uid="{4F22DDEA-244F-4E2E-BE33-965AF5396B21}"/>
    <cellStyle name="20% - akcent 2 3 2 6 2 2" xfId="22970" xr:uid="{C3D7C634-F1EF-4E84-9FA6-FC236D92CEE9}"/>
    <cellStyle name="20% - akcent 2 3 2 6 2 2 2" xfId="32520" xr:uid="{0D2295E4-7FFD-45DE-A44B-4C007E991650}"/>
    <cellStyle name="20% - akcent 2 3 2 6 2 3" xfId="32521" xr:uid="{033BBB2A-329E-4359-9DFF-096C24619A4C}"/>
    <cellStyle name="20% - akcent 2 3 2 6 3" xfId="4851" xr:uid="{90BBC348-4277-46A6-A5FB-1C9FAD4CDF67}"/>
    <cellStyle name="20% - akcent 2 3 2 6 3 2" xfId="20152" xr:uid="{97BC8820-55B1-45A6-B0FC-CA03BA9C5A79}"/>
    <cellStyle name="20% - akcent 2 3 2 6 3 2 2" xfId="32522" xr:uid="{462BF2F1-199A-4564-901E-D85D3902D364}"/>
    <cellStyle name="20% - akcent 2 3 2 6 3 3" xfId="32523" xr:uid="{4A1D4E5B-81F0-4861-85DA-39ABCFB2C626}"/>
    <cellStyle name="20% - akcent 2 3 2 6 4" xfId="11161" xr:uid="{B781F4B7-2818-4B53-85D6-ACCA5606487D}"/>
    <cellStyle name="20% - akcent 2 3 2 6 4 2" xfId="26460" xr:uid="{1045A1AA-0AE2-437B-BDBA-6716B4CF9802}"/>
    <cellStyle name="20% - akcent 2 3 2 6 5" xfId="14651" xr:uid="{1BD0B020-896A-452B-8B43-269E6460F742}"/>
    <cellStyle name="20% - akcent 2 3 2 6 5 2" xfId="29950" xr:uid="{94C2FAC3-7A45-4DDB-B55E-61BB68585173}"/>
    <cellStyle name="20% - akcent 2 3 2 6 6" xfId="17435" xr:uid="{F9648263-1A44-4775-B7EC-99256A34DCA8}"/>
    <cellStyle name="20% - akcent 2 3 2 6 7" xfId="32524" xr:uid="{E9FCDAD6-1FF2-4CAE-996C-50C2CDB0B43A}"/>
    <cellStyle name="20% - akcent 2 3 2 7" xfId="1943" xr:uid="{A80F9B88-D73A-4F57-919C-5C3797292BB4}"/>
    <cellStyle name="20% - akcent 2 3 2 7 2" xfId="4852" xr:uid="{11AC51CD-A2B3-462E-BAEE-54E8F8913E06}"/>
    <cellStyle name="20% - akcent 2 3 2 7 2 2" xfId="20153" xr:uid="{ACDF579D-A550-4D45-ADD5-F2EC86379712}"/>
    <cellStyle name="20% - akcent 2 3 2 7 2 2 2" xfId="32525" xr:uid="{C266996A-C838-4F2A-AE9F-6A157B1B8256}"/>
    <cellStyle name="20% - akcent 2 3 2 7 2 3" xfId="32526" xr:uid="{1D2DD72A-A59B-4245-A1C7-FE611E5D55D5}"/>
    <cellStyle name="20% - akcent 2 3 2 7 3" xfId="17575" xr:uid="{42E28516-5AD0-4C9E-AB14-27CEDA4E4282}"/>
    <cellStyle name="20% - akcent 2 3 2 7 3 2" xfId="32527" xr:uid="{8039A60D-5925-40C1-8F68-5B746B51C99A}"/>
    <cellStyle name="20% - akcent 2 3 2 7 3 2 2" xfId="32528" xr:uid="{CA37E290-B9C6-477D-B5F7-08374AD19844}"/>
    <cellStyle name="20% - akcent 2 3 2 7 3 3" xfId="32529" xr:uid="{41DE2FE7-2A94-4B14-BE42-97EAE560E6D3}"/>
    <cellStyle name="20% - akcent 2 3 2 7 4" xfId="32530" xr:uid="{A570AA2B-6990-4C83-A1D1-5DCEF8A3FDB0}"/>
    <cellStyle name="20% - akcent 2 3 2 7 4 2" xfId="32531" xr:uid="{2B26C01D-C2C1-43D5-91BC-1A21E7C36301}"/>
    <cellStyle name="20% - akcent 2 3 2 7 5" xfId="32532" xr:uid="{D15D9B79-4FE3-443B-99A8-573207768D67}"/>
    <cellStyle name="20% - akcent 2 3 2 7 5 2" xfId="32533" xr:uid="{2E1F2A2B-91A4-4877-9F53-417808DE20B8}"/>
    <cellStyle name="20% - akcent 2 3 2 7 6" xfId="32534" xr:uid="{7A2F64DC-D608-449C-AFDD-50BE30D7614B}"/>
    <cellStyle name="20% - akcent 2 3 2 8" xfId="2074" xr:uid="{5E675FDC-CA7D-4D34-AF7C-3246FA689566}"/>
    <cellStyle name="20% - akcent 2 3 2 8 2" xfId="4853" xr:uid="{83C55B1C-7229-47EE-BFD0-2D3B63022FA6}"/>
    <cellStyle name="20% - akcent 2 3 2 8 2 2" xfId="20154" xr:uid="{7BACB87F-32AF-4718-842F-53A269F07712}"/>
    <cellStyle name="20% - akcent 2 3 2 8 2 2 2" xfId="32535" xr:uid="{568804C4-B441-472C-9196-F8E324EEDAB4}"/>
    <cellStyle name="20% - akcent 2 3 2 8 2 3" xfId="32536" xr:uid="{2BFBF847-A030-464F-A57B-DAA45A6A9ADD}"/>
    <cellStyle name="20% - akcent 2 3 2 8 3" xfId="17706" xr:uid="{728FFDE6-C3F5-40A9-AE43-CE988D4B9A0D}"/>
    <cellStyle name="20% - akcent 2 3 2 8 3 2" xfId="32537" xr:uid="{4D8E5DBF-75D0-41AE-B7BF-799F34B0B0AD}"/>
    <cellStyle name="20% - akcent 2 3 2 8 3 2 2" xfId="32538" xr:uid="{4F6C71CA-375A-4AB3-B551-09560C36AA46}"/>
    <cellStyle name="20% - akcent 2 3 2 8 3 3" xfId="32539" xr:uid="{F8B01AAD-0F1F-4CF9-AE3F-361CDEABF143}"/>
    <cellStyle name="20% - akcent 2 3 2 8 4" xfId="32540" xr:uid="{B39DE888-8C80-4ACB-9AF1-28CDF8BDA836}"/>
    <cellStyle name="20% - akcent 2 3 2 8 4 2" xfId="32541" xr:uid="{11DA4D1A-66BE-46BB-B0D8-B6EA9653728E}"/>
    <cellStyle name="20% - akcent 2 3 2 8 5" xfId="32542" xr:uid="{CFC357CC-B98C-411A-A3E0-D851A8D32F23}"/>
    <cellStyle name="20% - akcent 2 3 2 8 5 2" xfId="32543" xr:uid="{7CF443F4-862F-4ACA-9A81-05A3B45D3735}"/>
    <cellStyle name="20% - akcent 2 3 2 8 6" xfId="32544" xr:uid="{9CCDF79D-918B-4DD9-9F28-1B2E45FFF704}"/>
    <cellStyle name="20% - akcent 2 3 2 9" xfId="2199" xr:uid="{1BEA1A7D-CAED-421F-9C75-45E9DBC89AD2}"/>
    <cellStyle name="20% - akcent 2 3 2 9 2" xfId="4854" xr:uid="{DA001CF7-306C-4DF3-B7E5-E6F45B711938}"/>
    <cellStyle name="20% - akcent 2 3 2 9 2 2" xfId="20155" xr:uid="{38E5C48D-4025-4D3A-8ECE-2C0651F58C1E}"/>
    <cellStyle name="20% - akcent 2 3 2 9 2 2 2" xfId="32545" xr:uid="{D6B361E0-9A78-4602-AA77-FE391F90A9F8}"/>
    <cellStyle name="20% - akcent 2 3 2 9 2 3" xfId="32546" xr:uid="{DF95F15F-2A7C-44E7-B459-26F4F695D849}"/>
    <cellStyle name="20% - akcent 2 3 2 9 3" xfId="17831" xr:uid="{C3F32C02-694E-48C7-95DD-2A1F3C1215B5}"/>
    <cellStyle name="20% - akcent 2 3 2 9 3 2" xfId="32547" xr:uid="{C23C7235-DF02-4BE8-8C5E-33FF7A7F9DEB}"/>
    <cellStyle name="20% - akcent 2 3 2 9 3 2 2" xfId="32548" xr:uid="{5AD5B577-26E7-49E7-A4E6-7B69A76FA9CE}"/>
    <cellStyle name="20% - akcent 2 3 2 9 3 3" xfId="32549" xr:uid="{789F5146-95A8-4E77-9B22-943019D2C3E6}"/>
    <cellStyle name="20% - akcent 2 3 2 9 4" xfId="32550" xr:uid="{A561D39F-2B8C-4E32-8CA2-CA42A454BFFB}"/>
    <cellStyle name="20% - akcent 2 3 2 9 4 2" xfId="32551" xr:uid="{6FCA8A80-1FDD-449E-A7D9-937162E3F533}"/>
    <cellStyle name="20% - akcent 2 3 2 9 5" xfId="32552" xr:uid="{2F504EAB-A0F8-43E7-A9E2-E6417D5823D2}"/>
    <cellStyle name="20% - akcent 2 3 2 9 5 2" xfId="32553" xr:uid="{53EAABF1-EFD7-4367-8118-AC24A10F2D3C}"/>
    <cellStyle name="20% - akcent 2 3 2 9 6" xfId="32554" xr:uid="{09157BE9-68BC-4812-AD2D-6B8AE178BC34}"/>
    <cellStyle name="20% - akcent 2 3 20" xfId="16398" xr:uid="{67DEB9A3-66BC-40F6-97E9-C398D998B468}"/>
    <cellStyle name="20% - akcent 2 3 20 2" xfId="31697" xr:uid="{3D2EB6D5-837A-49BB-85D4-E4456F331EA7}"/>
    <cellStyle name="20% - akcent 2 3 21" xfId="893" xr:uid="{47990338-801C-4042-B815-7592CF079633}"/>
    <cellStyle name="20% - akcent 2 3 22" xfId="16561" xr:uid="{4222D3A8-B615-46EE-A5AC-7135A7664ADD}"/>
    <cellStyle name="20% - akcent 2 3 23" xfId="651" xr:uid="{C9F40993-5B33-4344-802E-2F41B517A7B0}"/>
    <cellStyle name="20% - akcent 2 3 3" xfId="757" xr:uid="{7516D45C-55CE-466D-9017-678A7F933D6C}"/>
    <cellStyle name="20% - akcent 2 3 3 10" xfId="2361" xr:uid="{15909554-FB64-458B-904C-1356C4F9A452}"/>
    <cellStyle name="20% - akcent 2 3 3 10 2" xfId="4855" xr:uid="{077D58AF-A5F7-4C13-A523-2FB2AC5CFF63}"/>
    <cellStyle name="20% - akcent 2 3 3 10 2 2" xfId="20156" xr:uid="{04F0F358-F40F-4BAC-BB9B-234BCC423842}"/>
    <cellStyle name="20% - akcent 2 3 3 10 2 2 2" xfId="32555" xr:uid="{0CB41297-13A0-4657-BA22-EF0BFE0482D7}"/>
    <cellStyle name="20% - akcent 2 3 3 10 2 3" xfId="32556" xr:uid="{75E22E75-318D-4D8C-A12E-841E03C845FB}"/>
    <cellStyle name="20% - akcent 2 3 3 10 3" xfId="17993" xr:uid="{57C94476-C3C3-4632-9587-08164FFB256A}"/>
    <cellStyle name="20% - akcent 2 3 3 10 3 2" xfId="32557" xr:uid="{0195959A-F165-4040-8EED-15B2B95792EC}"/>
    <cellStyle name="20% - akcent 2 3 3 10 3 2 2" xfId="32558" xr:uid="{0F225FA7-2B18-4989-83F0-313D338EA1A2}"/>
    <cellStyle name="20% - akcent 2 3 3 10 3 3" xfId="32559" xr:uid="{535F74AE-E9B2-4684-A7C9-7C31D2E0869B}"/>
    <cellStyle name="20% - akcent 2 3 3 10 4" xfId="32560" xr:uid="{8F63918C-2BBA-4F61-9173-B81A85AC0CA7}"/>
    <cellStyle name="20% - akcent 2 3 3 10 4 2" xfId="32561" xr:uid="{6CD0F944-4BFF-4C90-A0CC-B7BD6EF13D92}"/>
    <cellStyle name="20% - akcent 2 3 3 10 5" xfId="32562" xr:uid="{91FBADD4-4242-4C11-8ECA-D425E055DCC1}"/>
    <cellStyle name="20% - akcent 2 3 3 10 5 2" xfId="32563" xr:uid="{C1C80666-D5F0-4C9F-8498-07E819016B73}"/>
    <cellStyle name="20% - akcent 2 3 3 10 6" xfId="32564" xr:uid="{939CC963-10B4-47F0-9344-B2B9B5FA50A6}"/>
    <cellStyle name="20% - akcent 2 3 3 11" xfId="2511" xr:uid="{F691F27D-1169-4F48-9B15-A55B688AA264}"/>
    <cellStyle name="20% - akcent 2 3 3 11 2" xfId="4856" xr:uid="{2457CFEA-C212-442B-A88F-75796A951048}"/>
    <cellStyle name="20% - akcent 2 3 3 11 2 2" xfId="20157" xr:uid="{10408121-6C1B-4833-8338-A9A5779954E7}"/>
    <cellStyle name="20% - akcent 2 3 3 11 2 2 2" xfId="32565" xr:uid="{2EDDC405-3E8E-4659-A294-90C02E3477AA}"/>
    <cellStyle name="20% - akcent 2 3 3 11 2 3" xfId="32566" xr:uid="{E393079F-7C92-4E46-A9C4-FE6F30E20F88}"/>
    <cellStyle name="20% - akcent 2 3 3 11 3" xfId="18143" xr:uid="{D18D8DFD-3B46-45E6-8279-06A406669BAC}"/>
    <cellStyle name="20% - akcent 2 3 3 11 3 2" xfId="32567" xr:uid="{630E33A8-3A66-48CD-BFD3-42DEA7E7B734}"/>
    <cellStyle name="20% - akcent 2 3 3 11 3 2 2" xfId="32568" xr:uid="{F535F1F1-69E6-48D2-BA33-FC35CBE009DD}"/>
    <cellStyle name="20% - akcent 2 3 3 11 3 3" xfId="32569" xr:uid="{47798DDE-1BC6-46FB-A82D-63BE2817CA01}"/>
    <cellStyle name="20% - akcent 2 3 3 11 4" xfId="32570" xr:uid="{15454163-DC44-488E-A7E8-CFA6FB5D750F}"/>
    <cellStyle name="20% - akcent 2 3 3 11 4 2" xfId="32571" xr:uid="{9CDC1801-FABB-4077-9D40-AD4BD56A2357}"/>
    <cellStyle name="20% - akcent 2 3 3 11 5" xfId="32572" xr:uid="{B71E3731-5727-49BB-A51A-1A99BD3AAC86}"/>
    <cellStyle name="20% - akcent 2 3 3 11 5 2" xfId="32573" xr:uid="{AFAB2B0B-ABC6-4EB3-AD18-7B80A51FB2C3}"/>
    <cellStyle name="20% - akcent 2 3 3 11 6" xfId="32574" xr:uid="{AA0532C7-9D47-4B51-BEDE-8CB232BDACB1}"/>
    <cellStyle name="20% - akcent 2 3 3 12" xfId="2661" xr:uid="{D59F2D3D-ECF9-4939-8864-97C0F0B8E871}"/>
    <cellStyle name="20% - akcent 2 3 3 12 2" xfId="4857" xr:uid="{8B25253C-D7B9-488C-9960-F421DBA817B4}"/>
    <cellStyle name="20% - akcent 2 3 3 12 2 2" xfId="20158" xr:uid="{BA09632A-96F6-4C27-92B9-51FFCCF2334C}"/>
    <cellStyle name="20% - akcent 2 3 3 12 2 2 2" xfId="32575" xr:uid="{FA747429-7665-430D-B4A5-699A56C90A30}"/>
    <cellStyle name="20% - akcent 2 3 3 12 2 3" xfId="32576" xr:uid="{7BD17131-895A-4DD8-8CDC-C96B6B41C79F}"/>
    <cellStyle name="20% - akcent 2 3 3 12 3" xfId="18293" xr:uid="{95248542-764C-4822-9DF4-2D33AF39628F}"/>
    <cellStyle name="20% - akcent 2 3 3 12 3 2" xfId="32577" xr:uid="{4615B5E4-5DAF-475A-8D03-9944A535A8B8}"/>
    <cellStyle name="20% - akcent 2 3 3 12 3 2 2" xfId="32578" xr:uid="{B24EF2E3-C93D-4078-A6DE-42900D55498C}"/>
    <cellStyle name="20% - akcent 2 3 3 12 3 3" xfId="32579" xr:uid="{F2AF932B-3EE6-4CAC-8A97-49CCFD9883E5}"/>
    <cellStyle name="20% - akcent 2 3 3 12 4" xfId="32580" xr:uid="{BC067B3A-B7B2-4482-85FB-E3B2883B549A}"/>
    <cellStyle name="20% - akcent 2 3 3 12 4 2" xfId="32581" xr:uid="{86896E70-0777-4B1C-ADFA-E687DA470193}"/>
    <cellStyle name="20% - akcent 2 3 3 12 5" xfId="32582" xr:uid="{4B583F85-BA1A-4571-AC76-CF1A440C7117}"/>
    <cellStyle name="20% - akcent 2 3 3 12 5 2" xfId="32583" xr:uid="{2AE60E8C-973D-41BE-BA0B-021EDC25321E}"/>
    <cellStyle name="20% - akcent 2 3 3 12 6" xfId="32584" xr:uid="{DCFB77CD-29E0-4E4F-B1CF-2DCAC3CA8548}"/>
    <cellStyle name="20% - akcent 2 3 3 13" xfId="5857" xr:uid="{4F71FB61-07B7-4B0D-A7BA-86A424FCF71B}"/>
    <cellStyle name="20% - akcent 2 3 3 13 2" xfId="21158" xr:uid="{49AC4804-D96D-43AD-87E4-CCE5073D7C9A}"/>
    <cellStyle name="20% - akcent 2 3 3 13 2 2" xfId="32585" xr:uid="{562E65E8-13A3-468B-819B-5BAD884FDD76}"/>
    <cellStyle name="20% - akcent 2 3 3 13 2 2 2" xfId="32586" xr:uid="{2CD47C2E-8BF1-4D1E-85D7-17FC9AA06651}"/>
    <cellStyle name="20% - akcent 2 3 3 13 2 3" xfId="32587" xr:uid="{435AE156-C833-4B17-8AD0-81177819300F}"/>
    <cellStyle name="20% - akcent 2 3 3 13 3" xfId="32588" xr:uid="{9C42C13B-E0F2-4DC6-B357-EE514D4E1F83}"/>
    <cellStyle name="20% - akcent 2 3 3 13 3 2" xfId="32589" xr:uid="{66C830F7-489A-4055-A988-DD8F82522CA9}"/>
    <cellStyle name="20% - akcent 2 3 3 13 4" xfId="32590" xr:uid="{5A282279-32DF-4996-8D72-51526A6FF471}"/>
    <cellStyle name="20% - akcent 2 3 3 13 4 2" xfId="32591" xr:uid="{E26C5D64-9E26-4F9C-AFF7-AD25AB434CC8}"/>
    <cellStyle name="20% - akcent 2 3 3 13 5" xfId="32592" xr:uid="{19EB8AB1-6343-4254-894C-8991F6C3611C}"/>
    <cellStyle name="20% - akcent 2 3 3 14" xfId="5940" xr:uid="{E407667A-72E8-4304-B413-A8DE98D9304D}"/>
    <cellStyle name="20% - akcent 2 3 3 14 2" xfId="21241" xr:uid="{B5028D34-2645-4F2A-8140-46E87D6DE4A5}"/>
    <cellStyle name="20% - akcent 2 3 3 14 2 2" xfId="32593" xr:uid="{3B7C31B0-D4F2-400E-AD62-C297C56CE206}"/>
    <cellStyle name="20% - akcent 2 3 3 14 3" xfId="32594" xr:uid="{DCE17601-7BB2-4127-A126-C4B4B66E90AC}"/>
    <cellStyle name="20% - akcent 2 3 3 15" xfId="2787" xr:uid="{92384F2A-5417-4DA8-B421-5BC8A7F76A25}"/>
    <cellStyle name="20% - akcent 2 3 3 15 2" xfId="18415" xr:uid="{D6A1DA0C-7042-4272-897A-AFFF224E0944}"/>
    <cellStyle name="20% - akcent 2 3 3 15 2 2" xfId="32595" xr:uid="{D6A06ABA-871B-4453-923C-8A2C725ECEDC}"/>
    <cellStyle name="20% - akcent 2 3 3 15 3" xfId="32596" xr:uid="{B346764B-706D-4921-B39B-F984FCB4CEC3}"/>
    <cellStyle name="20% - akcent 2 3 3 16" xfId="9432" xr:uid="{CDA6E1C5-E945-4404-B673-FA2375D54141}"/>
    <cellStyle name="20% - akcent 2 3 3 16 2" xfId="24731" xr:uid="{861C3FAD-ABC9-421E-8CE5-98419EA5F3B8}"/>
    <cellStyle name="20% - akcent 2 3 3 17" xfId="12922" xr:uid="{8C20025C-A671-4C44-858C-940697494CF5}"/>
    <cellStyle name="20% - akcent 2 3 3 17 2" xfId="28221" xr:uid="{C11C1190-6BE7-452B-8BF3-A0132B2C3507}"/>
    <cellStyle name="20% - akcent 2 3 3 18" xfId="16480" xr:uid="{71C4C19F-FD04-4220-BD14-6CAFF0B199A0}"/>
    <cellStyle name="20% - akcent 2 3 3 18 2" xfId="31779" xr:uid="{6D0D0700-C75F-4B84-BE5D-B2BE6FD91231}"/>
    <cellStyle name="20% - akcent 2 3 3 19" xfId="975" xr:uid="{1BD4058E-64EA-4875-937A-D8C3F5DC1D64}"/>
    <cellStyle name="20% - akcent 2 3 3 2" xfId="1191" xr:uid="{3A99984A-32E8-433C-836E-D8BECB92593B}"/>
    <cellStyle name="20% - akcent 2 3 3 2 10" xfId="32597" xr:uid="{B66AE2FD-D4A5-4B43-9EA4-9B775477642A}"/>
    <cellStyle name="20% - akcent 2 3 3 2 2" xfId="2789" xr:uid="{F4C9FA79-FCC2-4660-A72A-5F371B703DB8}"/>
    <cellStyle name="20% - akcent 2 3 3 2 2 2" xfId="2790" xr:uid="{E56B78E6-9B1D-4380-86F5-53E826032226}"/>
    <cellStyle name="20% - akcent 2 3 3 2 2 2 2" xfId="7682" xr:uid="{2611D501-8E67-4E27-BEA4-7AEA0D14A95F}"/>
    <cellStyle name="20% - akcent 2 3 3 2 2 2 2 2" xfId="11173" xr:uid="{97950593-1556-4F66-8CE2-C4BEF229539D}"/>
    <cellStyle name="20% - akcent 2 3 3 2 2 2 2 2 2" xfId="26472" xr:uid="{F0AC8817-357F-4689-99F8-FEDB0C1D22CC}"/>
    <cellStyle name="20% - akcent 2 3 3 2 2 2 2 2 2 2" xfId="32598" xr:uid="{C8806D5D-A603-47D5-8EDF-886EBA7D3370}"/>
    <cellStyle name="20% - akcent 2 3 3 2 2 2 2 2 3" xfId="32599" xr:uid="{9A148C3A-D249-4F77-B358-28D0C085241B}"/>
    <cellStyle name="20% - akcent 2 3 3 2 2 2 2 3" xfId="14663" xr:uid="{99035D2D-5ECF-4B69-86E5-0DC7A36F2319}"/>
    <cellStyle name="20% - akcent 2 3 3 2 2 2 2 3 2" xfId="29962" xr:uid="{95259287-5A7C-42FC-9D55-B355AE23DE6A}"/>
    <cellStyle name="20% - akcent 2 3 3 2 2 2 2 4" xfId="22982" xr:uid="{3EDFF94F-57EB-466D-8522-F54B80E460D9}"/>
    <cellStyle name="20% - akcent 2 3 3 2 2 2 2 4 2" xfId="32600" xr:uid="{895673BC-F6BB-45B4-A899-8642713D6380}"/>
    <cellStyle name="20% - akcent 2 3 3 2 2 2 2 5" xfId="32601" xr:uid="{E19C4E2C-B7D8-4AC3-93AC-38FF96D6423A}"/>
    <cellStyle name="20% - akcent 2 3 3 2 2 2 2 6" xfId="32602" xr:uid="{C3DBEB23-D5D4-42F7-BE1C-0110CD6BD348}"/>
    <cellStyle name="20% - akcent 2 3 3 2 2 2 3" xfId="6690" xr:uid="{B66A0596-1D10-4315-A858-49B3E79DDE06}"/>
    <cellStyle name="20% - akcent 2 3 3 2 2 2 3 2" xfId="21991" xr:uid="{59255F73-B087-4FB7-81BA-DC6E993D115E}"/>
    <cellStyle name="20% - akcent 2 3 3 2 2 2 3 2 2" xfId="32603" xr:uid="{833B88D5-5200-4A3A-A43D-5B5D4C3B61C0}"/>
    <cellStyle name="20% - akcent 2 3 3 2 2 2 3 3" xfId="32604" xr:uid="{4979846D-0879-4BD3-96C1-1123DAA8A1AA}"/>
    <cellStyle name="20% - akcent 2 3 3 2 2 2 4" xfId="10182" xr:uid="{9AAB1E7E-4D96-49DB-8989-47BB07A963E7}"/>
    <cellStyle name="20% - akcent 2 3 3 2 2 2 4 2" xfId="25481" xr:uid="{7F91DC67-E176-4515-8FD4-7876DD64DCFD}"/>
    <cellStyle name="20% - akcent 2 3 3 2 2 2 4 2 2" xfId="32605" xr:uid="{E8F790D9-04F7-41E1-BC5B-D71F58C8FD77}"/>
    <cellStyle name="20% - akcent 2 3 3 2 2 2 4 3" xfId="32606" xr:uid="{94DAB463-F136-4F94-8C90-2EAA0A975F60}"/>
    <cellStyle name="20% - akcent 2 3 3 2 2 2 5" xfId="13672" xr:uid="{80A05D3A-1C2F-44C1-89DD-A34382643076}"/>
    <cellStyle name="20% - akcent 2 3 3 2 2 2 5 2" xfId="28971" xr:uid="{B770CFA7-DD5C-4CD7-9A03-90412A4AAAC0}"/>
    <cellStyle name="20% - akcent 2 3 3 2 2 2 6" xfId="18418" xr:uid="{E6018567-497E-4CDC-8CEE-A602D4F4AC21}"/>
    <cellStyle name="20% - akcent 2 3 3 2 2 2 6 2" xfId="32607" xr:uid="{327DC2FE-7219-466D-8E3D-DDEF87A5DD31}"/>
    <cellStyle name="20% - akcent 2 3 3 2 2 2 7" xfId="32608" xr:uid="{57D1D404-B6E8-40F5-9DFD-8C1F3CC00006}"/>
    <cellStyle name="20% - akcent 2 3 3 2 2 2 8" xfId="32609" xr:uid="{7489CEE7-52FF-4F86-B6DC-66CAD4D3BBDA}"/>
    <cellStyle name="20% - akcent 2 3 3 2 2 3" xfId="7681" xr:uid="{763FFF54-122E-4786-9E8D-F2D7142350AF}"/>
    <cellStyle name="20% - akcent 2 3 3 2 2 3 2" xfId="11172" xr:uid="{69A1A2AD-DAB5-4257-BB79-8B9DF2C308B4}"/>
    <cellStyle name="20% - akcent 2 3 3 2 2 3 2 2" xfId="26471" xr:uid="{8DEAFBFD-A952-4BBC-B9F8-56B2BC6FA3A6}"/>
    <cellStyle name="20% - akcent 2 3 3 2 2 3 2 2 2" xfId="32610" xr:uid="{0EBAAB53-F561-40D7-8C02-665B7F1C8FA8}"/>
    <cellStyle name="20% - akcent 2 3 3 2 2 3 2 3" xfId="32611" xr:uid="{B31FC0F9-853B-4B31-8242-A02060FCDE10}"/>
    <cellStyle name="20% - akcent 2 3 3 2 2 3 3" xfId="14662" xr:uid="{D9BC7EC6-8BF6-45C0-A0CD-E8D035D0A298}"/>
    <cellStyle name="20% - akcent 2 3 3 2 2 3 3 2" xfId="29961" xr:uid="{3DC6BB2F-E352-42B6-ACF2-C448E1C03F73}"/>
    <cellStyle name="20% - akcent 2 3 3 2 2 3 4" xfId="22981" xr:uid="{514750A1-5028-48FC-BDA4-A2ACCAAC1AB2}"/>
    <cellStyle name="20% - akcent 2 3 3 2 2 3 4 2" xfId="32612" xr:uid="{C8C3A66F-CD03-43AD-AC6A-CE7E5111C13F}"/>
    <cellStyle name="20% - akcent 2 3 3 2 2 3 5" xfId="32613" xr:uid="{6737CC25-270F-4036-88D5-412A9D318F77}"/>
    <cellStyle name="20% - akcent 2 3 3 2 2 3 6" xfId="32614" xr:uid="{091BAF0C-7994-46CC-B3B9-B0555ECBDA47}"/>
    <cellStyle name="20% - akcent 2 3 3 2 2 4" xfId="6379" xr:uid="{9843A925-0452-44D9-BE09-A9EB6C4FDAD6}"/>
    <cellStyle name="20% - akcent 2 3 3 2 2 4 2" xfId="21680" xr:uid="{5DF13DE8-F226-4AF0-BB8B-B326E6FE627F}"/>
    <cellStyle name="20% - akcent 2 3 3 2 2 4 2 2" xfId="32615" xr:uid="{2F795A48-26DA-4E6A-B2AC-C42C080575BA}"/>
    <cellStyle name="20% - akcent 2 3 3 2 2 4 3" xfId="32616" xr:uid="{14A92E87-8DB1-4AB4-AF3C-49490396D59A}"/>
    <cellStyle name="20% - akcent 2 3 3 2 2 5" xfId="9871" xr:uid="{BD90C0C4-547A-4F72-B6EC-F679862DA834}"/>
    <cellStyle name="20% - akcent 2 3 3 2 2 5 2" xfId="25170" xr:uid="{BD9B4B24-1DF7-435E-8895-BC4BB7E8E780}"/>
    <cellStyle name="20% - akcent 2 3 3 2 2 5 2 2" xfId="32617" xr:uid="{DC7A8EED-F544-4234-883F-A8CAFF21B8D8}"/>
    <cellStyle name="20% - akcent 2 3 3 2 2 5 3" xfId="32618" xr:uid="{86A8D12E-27A9-402B-9A0A-B7DC6C5B1415}"/>
    <cellStyle name="20% - akcent 2 3 3 2 2 6" xfId="13361" xr:uid="{5DB88F4A-3105-4A30-BD86-7AD8F2343CA7}"/>
    <cellStyle name="20% - akcent 2 3 3 2 2 6 2" xfId="28660" xr:uid="{86C3B9E4-70BC-4166-8A23-7650C7F97D39}"/>
    <cellStyle name="20% - akcent 2 3 3 2 2 7" xfId="18417" xr:uid="{C4090C0C-B78D-4BC7-96D8-5963B79C0F23}"/>
    <cellStyle name="20% - akcent 2 3 3 2 2 7 2" xfId="32619" xr:uid="{07B1759C-C8D9-47CE-A77F-B33AD33ADE1E}"/>
    <cellStyle name="20% - akcent 2 3 3 2 2 8" xfId="32620" xr:uid="{FA839325-D478-4261-AFAF-56BC9251F9E4}"/>
    <cellStyle name="20% - akcent 2 3 3 2 2 9" xfId="32621" xr:uid="{567FB295-8210-4D65-8B74-DE9AC02DB353}"/>
    <cellStyle name="20% - akcent 2 3 3 2 3" xfId="2791" xr:uid="{E07C915A-7D2D-4F4D-8FA5-2F9C6F80E40B}"/>
    <cellStyle name="20% - akcent 2 3 3 2 3 2" xfId="7683" xr:uid="{A7F40532-0791-423E-8900-60259ECEE67B}"/>
    <cellStyle name="20% - akcent 2 3 3 2 3 2 2" xfId="11174" xr:uid="{A9F5C3CB-22AD-4468-8F5E-5A766DA2CC6C}"/>
    <cellStyle name="20% - akcent 2 3 3 2 3 2 2 2" xfId="26473" xr:uid="{8923349B-CD09-4A1A-81DD-BF82C12AF139}"/>
    <cellStyle name="20% - akcent 2 3 3 2 3 2 2 2 2" xfId="32622" xr:uid="{0CF0B63C-0952-476D-B0EE-45B80558BC5C}"/>
    <cellStyle name="20% - akcent 2 3 3 2 3 2 2 3" xfId="32623" xr:uid="{79BCADBB-791F-40BD-919B-8FAF684FB513}"/>
    <cellStyle name="20% - akcent 2 3 3 2 3 2 3" xfId="14664" xr:uid="{BF386EE1-041C-412B-812D-090AC94D4870}"/>
    <cellStyle name="20% - akcent 2 3 3 2 3 2 3 2" xfId="29963" xr:uid="{7D637411-5F15-4A16-843B-28662F5E565C}"/>
    <cellStyle name="20% - akcent 2 3 3 2 3 2 4" xfId="22983" xr:uid="{AA499A13-00D0-45DB-BA5E-D1267C255E0E}"/>
    <cellStyle name="20% - akcent 2 3 3 2 3 2 4 2" xfId="32624" xr:uid="{2BC91F8C-4FA9-4F47-92F8-0842C0CE223F}"/>
    <cellStyle name="20% - akcent 2 3 3 2 3 2 5" xfId="32625" xr:uid="{427492AD-7245-4205-8A70-EFC06C3D93D8}"/>
    <cellStyle name="20% - akcent 2 3 3 2 3 2 6" xfId="32626" xr:uid="{3918DCA4-992F-4C8C-A950-33FE9254DB23}"/>
    <cellStyle name="20% - akcent 2 3 3 2 3 3" xfId="6689" xr:uid="{D121DAED-5FB8-4866-9633-F39A9960A4B1}"/>
    <cellStyle name="20% - akcent 2 3 3 2 3 3 2" xfId="21990" xr:uid="{19057594-4E36-4640-B3A4-D9312FE5BA79}"/>
    <cellStyle name="20% - akcent 2 3 3 2 3 3 2 2" xfId="32627" xr:uid="{39D47B46-1F50-4A29-AEA1-DB567E14C942}"/>
    <cellStyle name="20% - akcent 2 3 3 2 3 3 3" xfId="32628" xr:uid="{86279731-B44F-454C-B164-E44E8248B8B7}"/>
    <cellStyle name="20% - akcent 2 3 3 2 3 4" xfId="10181" xr:uid="{71920AC3-57C3-4D95-8999-5F5F4D18B26F}"/>
    <cellStyle name="20% - akcent 2 3 3 2 3 4 2" xfId="25480" xr:uid="{1B379C9C-F45C-4348-9849-E86562F2098B}"/>
    <cellStyle name="20% - akcent 2 3 3 2 3 4 2 2" xfId="32629" xr:uid="{7BBA5EA2-2CD3-4837-A7EA-A1728C5AB45A}"/>
    <cellStyle name="20% - akcent 2 3 3 2 3 4 3" xfId="32630" xr:uid="{EC6A9780-7EDE-4D6B-BA3A-5A23DC8D4032}"/>
    <cellStyle name="20% - akcent 2 3 3 2 3 5" xfId="13671" xr:uid="{C1BF92C6-D238-4902-BA2D-110A39811E6A}"/>
    <cellStyle name="20% - akcent 2 3 3 2 3 5 2" xfId="28970" xr:uid="{AEC52363-BB0F-48EE-A1A9-FD3B3076DAEB}"/>
    <cellStyle name="20% - akcent 2 3 3 2 3 6" xfId="18419" xr:uid="{50963378-AD7D-4BB3-A6F3-C421F35266D2}"/>
    <cellStyle name="20% - akcent 2 3 3 2 3 6 2" xfId="32631" xr:uid="{997A5F56-72E2-4821-AA23-F95CB8D6DA24}"/>
    <cellStyle name="20% - akcent 2 3 3 2 3 7" xfId="32632" xr:uid="{3FE277E4-C805-4D2F-989F-0D629BC92A0C}"/>
    <cellStyle name="20% - akcent 2 3 3 2 3 8" xfId="32633" xr:uid="{EC2A559D-3F7B-464F-B9DA-F561900A7964}"/>
    <cellStyle name="20% - akcent 2 3 3 2 4" xfId="7680" xr:uid="{50577AA4-6629-4E01-8085-A1F3627F5B77}"/>
    <cellStyle name="20% - akcent 2 3 3 2 4 2" xfId="11171" xr:uid="{E44F27A1-648E-4459-973F-2DD48DE21FF7}"/>
    <cellStyle name="20% - akcent 2 3 3 2 4 2 2" xfId="26470" xr:uid="{7E4F080D-F673-44A1-BABB-3711F2687E4C}"/>
    <cellStyle name="20% - akcent 2 3 3 2 4 2 2 2" xfId="32634" xr:uid="{F7F558D7-9B28-427E-980D-EA82C50102A2}"/>
    <cellStyle name="20% - akcent 2 3 3 2 4 2 3" xfId="32635" xr:uid="{C4D0EE13-28C2-47BC-BCC2-1E1238CE7DEA}"/>
    <cellStyle name="20% - akcent 2 3 3 2 4 3" xfId="14661" xr:uid="{9606B6EF-5BDD-43D8-A936-1E83A9E3C945}"/>
    <cellStyle name="20% - akcent 2 3 3 2 4 3 2" xfId="29960" xr:uid="{3FE243E3-B2A9-41B2-B61C-C21F1BAAFC40}"/>
    <cellStyle name="20% - akcent 2 3 3 2 4 4" xfId="22980" xr:uid="{0770331A-45E9-4D36-BEE5-795E8A6F35B4}"/>
    <cellStyle name="20% - akcent 2 3 3 2 4 4 2" xfId="32636" xr:uid="{623D6075-FFF7-4C95-8FCE-AF49188B06A4}"/>
    <cellStyle name="20% - akcent 2 3 3 2 4 5" xfId="32637" xr:uid="{4A14E7DF-439A-448F-A118-1ECDEF541F1E}"/>
    <cellStyle name="20% - akcent 2 3 3 2 4 6" xfId="32638" xr:uid="{50324535-DA25-40AB-A638-7D125F339251}"/>
    <cellStyle name="20% - akcent 2 3 3 2 5" xfId="6257" xr:uid="{BB3E2357-7416-41D9-A657-219D4A22E8D7}"/>
    <cellStyle name="20% - akcent 2 3 3 2 5 2" xfId="21558" xr:uid="{4E6706CC-7C44-4D28-96BE-0B4540BADFFC}"/>
    <cellStyle name="20% - akcent 2 3 3 2 5 2 2" xfId="32639" xr:uid="{66C386EC-1AAB-4BC1-B41D-EF5BA713DAFE}"/>
    <cellStyle name="20% - akcent 2 3 3 2 5 3" xfId="32640" xr:uid="{5BDADAB9-EBF6-4C12-8D71-52857627699A}"/>
    <cellStyle name="20% - akcent 2 3 3 2 6" xfId="2788" xr:uid="{4A53E84A-B173-4AF4-849F-B11A346285DB}"/>
    <cellStyle name="20% - akcent 2 3 3 2 6 2" xfId="18416" xr:uid="{831C6138-83E0-4933-A2B7-92437EB590F8}"/>
    <cellStyle name="20% - akcent 2 3 3 2 6 2 2" xfId="32641" xr:uid="{075514EF-6A15-4DB7-8BD6-1B981E59C3DC}"/>
    <cellStyle name="20% - akcent 2 3 3 2 6 3" xfId="32642" xr:uid="{5FDE110B-6888-44AE-B114-EAC0E14468C5}"/>
    <cellStyle name="20% - akcent 2 3 3 2 7" xfId="9749" xr:uid="{6E19B810-3A63-425E-A0B7-6338F6A12766}"/>
    <cellStyle name="20% - akcent 2 3 3 2 7 2" xfId="25048" xr:uid="{BB3CB491-6B8F-46A9-A10B-4CCDA918A147}"/>
    <cellStyle name="20% - akcent 2 3 3 2 8" xfId="13239" xr:uid="{B9BBF767-35CA-47F2-BF20-7490E49B404D}"/>
    <cellStyle name="20% - akcent 2 3 3 2 8 2" xfId="28538" xr:uid="{DBF24D2A-A084-43A8-A51E-2EC1162C2DA4}"/>
    <cellStyle name="20% - akcent 2 3 3 2 9" xfId="16847" xr:uid="{5A77A151-0DD7-4923-9020-406FE9BF3A80}"/>
    <cellStyle name="20% - akcent 2 3 3 20" xfId="16643" xr:uid="{4FA44734-C262-4400-A470-043C7CD31AA9}"/>
    <cellStyle name="20% - akcent 2 3 3 3" xfId="1316" xr:uid="{486C6AD6-8712-4E0E-A230-E1A1DD27CBB2}"/>
    <cellStyle name="20% - akcent 2 3 3 3 2" xfId="2793" xr:uid="{407FD8BD-CC65-4654-9B71-16B40D25FFEE}"/>
    <cellStyle name="20% - akcent 2 3 3 3 2 2" xfId="7685" xr:uid="{DD1EB5FA-56EC-4473-88C6-0548119DC71A}"/>
    <cellStyle name="20% - akcent 2 3 3 3 2 2 2" xfId="11176" xr:uid="{E2F81812-861B-494F-A9E4-1CA479F29E8B}"/>
    <cellStyle name="20% - akcent 2 3 3 3 2 2 2 2" xfId="26475" xr:uid="{DC85959C-5227-464E-8E29-D9A85B038D43}"/>
    <cellStyle name="20% - akcent 2 3 3 3 2 2 2 2 2" xfId="32643" xr:uid="{18EA257D-F81E-4100-BDB3-2140E35AC08B}"/>
    <cellStyle name="20% - akcent 2 3 3 3 2 2 2 3" xfId="32644" xr:uid="{8CACB990-B1F7-44FD-A7F7-00408A48BC6D}"/>
    <cellStyle name="20% - akcent 2 3 3 3 2 2 3" xfId="14666" xr:uid="{590B7426-B510-4297-8217-4CA059719269}"/>
    <cellStyle name="20% - akcent 2 3 3 3 2 2 3 2" xfId="29965" xr:uid="{34343D1C-B0DE-4DEB-9867-B9A3BF7CA093}"/>
    <cellStyle name="20% - akcent 2 3 3 3 2 2 4" xfId="22985" xr:uid="{53C5D10F-C69A-4F63-BCC5-059F0B911A88}"/>
    <cellStyle name="20% - akcent 2 3 3 3 2 2 4 2" xfId="32645" xr:uid="{3DF1B6D2-52BB-439C-B0AD-323CB5946BB5}"/>
    <cellStyle name="20% - akcent 2 3 3 3 2 2 5" xfId="32646" xr:uid="{2AF163A0-D73D-4F2F-A963-DC731AE89EA2}"/>
    <cellStyle name="20% - akcent 2 3 3 3 2 2 6" xfId="32647" xr:uid="{42D46859-264E-4962-85F8-83C2BB59BF18}"/>
    <cellStyle name="20% - akcent 2 3 3 3 2 3" xfId="6691" xr:uid="{ECF74FF0-216F-4076-B1EB-3E16AE0B97FF}"/>
    <cellStyle name="20% - akcent 2 3 3 3 2 3 2" xfId="21992" xr:uid="{D6D25C63-95FF-4DAA-91D7-E6419AF48222}"/>
    <cellStyle name="20% - akcent 2 3 3 3 2 3 2 2" xfId="32648" xr:uid="{F2356ACC-3587-4FD3-B4E8-D36C2050D7F5}"/>
    <cellStyle name="20% - akcent 2 3 3 3 2 3 3" xfId="32649" xr:uid="{A6E8B5A4-262A-4538-B8F5-0014CCB21842}"/>
    <cellStyle name="20% - akcent 2 3 3 3 2 4" xfId="10183" xr:uid="{52C305D7-AFD5-45FF-A0EB-275BB7045FD5}"/>
    <cellStyle name="20% - akcent 2 3 3 3 2 4 2" xfId="25482" xr:uid="{E09C08AD-6866-47EE-A586-40A8AB89960E}"/>
    <cellStyle name="20% - akcent 2 3 3 3 2 4 2 2" xfId="32650" xr:uid="{544DFD35-39FA-4F6C-AFD2-F7E3978264B9}"/>
    <cellStyle name="20% - akcent 2 3 3 3 2 4 3" xfId="32651" xr:uid="{67105523-5E92-4B8F-8CD5-C0F524491365}"/>
    <cellStyle name="20% - akcent 2 3 3 3 2 5" xfId="13673" xr:uid="{8B6CF106-4B37-4664-81AB-8DBEBE485CDB}"/>
    <cellStyle name="20% - akcent 2 3 3 3 2 5 2" xfId="28972" xr:uid="{747284E0-3D23-413A-A7C6-BD6B08D768C3}"/>
    <cellStyle name="20% - akcent 2 3 3 3 2 6" xfId="18421" xr:uid="{6A76EC8D-E951-4450-9DC2-D3656A34C746}"/>
    <cellStyle name="20% - akcent 2 3 3 3 2 6 2" xfId="32652" xr:uid="{27E7EC69-8D2F-4D92-BA2D-01578B6565AE}"/>
    <cellStyle name="20% - akcent 2 3 3 3 2 7" xfId="32653" xr:uid="{73309ED6-641C-48AF-A7F7-507B5A0B84D0}"/>
    <cellStyle name="20% - akcent 2 3 3 3 2 8" xfId="32654" xr:uid="{CF7171CD-6867-488E-975D-DD174F5BD1D6}"/>
    <cellStyle name="20% - akcent 2 3 3 3 3" xfId="7684" xr:uid="{416CBFEA-9A7E-4082-B3F5-CD842AC63710}"/>
    <cellStyle name="20% - akcent 2 3 3 3 3 2" xfId="11175" xr:uid="{4CECF26D-24D2-421C-9694-B13EEBBB1312}"/>
    <cellStyle name="20% - akcent 2 3 3 3 3 2 2" xfId="26474" xr:uid="{43FE664C-9B5B-4340-B241-DAD4B059702D}"/>
    <cellStyle name="20% - akcent 2 3 3 3 3 2 2 2" xfId="32655" xr:uid="{090CF79F-BF84-4B2C-86C3-B29726BFB3A3}"/>
    <cellStyle name="20% - akcent 2 3 3 3 3 2 3" xfId="32656" xr:uid="{4C6D2291-9D0A-451E-916E-9C53987DC262}"/>
    <cellStyle name="20% - akcent 2 3 3 3 3 3" xfId="14665" xr:uid="{654546BD-EEB3-41D3-B409-FB615336BC42}"/>
    <cellStyle name="20% - akcent 2 3 3 3 3 3 2" xfId="29964" xr:uid="{40CBDE24-41F1-4166-ADBB-82803E0A1EAA}"/>
    <cellStyle name="20% - akcent 2 3 3 3 3 4" xfId="22984" xr:uid="{F38DA765-FA68-405F-871F-6C0282585C17}"/>
    <cellStyle name="20% - akcent 2 3 3 3 3 4 2" xfId="32657" xr:uid="{3656ACE1-850C-409B-AE1A-95244A1611A5}"/>
    <cellStyle name="20% - akcent 2 3 3 3 3 5" xfId="32658" xr:uid="{E9306BD6-264E-4A52-8178-83ECC84C5B04}"/>
    <cellStyle name="20% - akcent 2 3 3 3 3 6" xfId="32659" xr:uid="{F1FA8351-1A8F-4601-8ADA-312E2749E5BA}"/>
    <cellStyle name="20% - akcent 2 3 3 3 4" xfId="6380" xr:uid="{47BAF6D3-3897-46D5-9AF9-76F35792216D}"/>
    <cellStyle name="20% - akcent 2 3 3 3 4 2" xfId="21681" xr:uid="{3D08FB38-D499-4E7C-B05D-76A3F6960635}"/>
    <cellStyle name="20% - akcent 2 3 3 3 4 2 2" xfId="32660" xr:uid="{AE75ED9D-5044-41AA-951D-F30D77C663BC}"/>
    <cellStyle name="20% - akcent 2 3 3 3 4 3" xfId="32661" xr:uid="{CE6D5B6C-E545-49E1-AA7C-B25619578DEA}"/>
    <cellStyle name="20% - akcent 2 3 3 3 5" xfId="2792" xr:uid="{67162F30-F740-4680-999E-E04E28EA18FD}"/>
    <cellStyle name="20% - akcent 2 3 3 3 5 2" xfId="18420" xr:uid="{3A7E3B5E-31F7-47C2-9CD0-954D50BBAED3}"/>
    <cellStyle name="20% - akcent 2 3 3 3 5 2 2" xfId="32662" xr:uid="{C74855D2-3047-411B-A9E7-3F424D9B0CCB}"/>
    <cellStyle name="20% - akcent 2 3 3 3 5 3" xfId="32663" xr:uid="{38E25A55-6E0E-440E-B2AB-E9EDC2914F76}"/>
    <cellStyle name="20% - akcent 2 3 3 3 6" xfId="9872" xr:uid="{BD259E9C-C865-4AFF-92CB-0BCEDD91AD54}"/>
    <cellStyle name="20% - akcent 2 3 3 3 6 2" xfId="25171" xr:uid="{241A08DF-A31A-4491-BEE1-CBF41AA393D6}"/>
    <cellStyle name="20% - akcent 2 3 3 3 7" xfId="13362" xr:uid="{87490197-93C6-45C6-992E-E92F14E6D3A5}"/>
    <cellStyle name="20% - akcent 2 3 3 3 7 2" xfId="28661" xr:uid="{D3ECA399-995E-4DB7-AE00-08EA59551F6E}"/>
    <cellStyle name="20% - akcent 2 3 3 3 8" xfId="16972" xr:uid="{8127AB2B-C5AC-4FD3-B78F-AEB66C9EABD2}"/>
    <cellStyle name="20% - akcent 2 3 3 3 9" xfId="32664" xr:uid="{CC3C596E-8EF0-4E3C-B1F1-C9B3B6407A7E}"/>
    <cellStyle name="20% - akcent 2 3 3 4" xfId="1437" xr:uid="{4C84A3C2-715E-47BB-9736-687FB590E3CA}"/>
    <cellStyle name="20% - akcent 2 3 3 4 2" xfId="7686" xr:uid="{0DFBD5D3-5C75-4EAE-9ED2-298F53360A17}"/>
    <cellStyle name="20% - akcent 2 3 3 4 2 2" xfId="11177" xr:uid="{3D580BFA-124C-430E-B875-5F81B6840F64}"/>
    <cellStyle name="20% - akcent 2 3 3 4 2 2 2" xfId="26476" xr:uid="{AD8BCC0E-C60A-4E1A-867B-3328582EFD13}"/>
    <cellStyle name="20% - akcent 2 3 3 4 2 2 2 2" xfId="32665" xr:uid="{72F91526-4F3F-493A-87A0-CED479DF1BBB}"/>
    <cellStyle name="20% - akcent 2 3 3 4 2 2 3" xfId="32666" xr:uid="{7F7446F5-B3BC-4C17-86F2-3292A588B5C3}"/>
    <cellStyle name="20% - akcent 2 3 3 4 2 3" xfId="14667" xr:uid="{37903EB4-3BBB-4787-BE0F-6F19B7EB8E68}"/>
    <cellStyle name="20% - akcent 2 3 3 4 2 3 2" xfId="29966" xr:uid="{EF1023F9-03AB-4922-870A-40454B7AA54B}"/>
    <cellStyle name="20% - akcent 2 3 3 4 2 4" xfId="22986" xr:uid="{AE64B8EE-2A98-40A8-8C9F-B3842473487F}"/>
    <cellStyle name="20% - akcent 2 3 3 4 2 4 2" xfId="32667" xr:uid="{EFB68452-F444-4F09-8001-AEBB39C91DE2}"/>
    <cellStyle name="20% - akcent 2 3 3 4 2 5" xfId="32668" xr:uid="{FF884D8C-3B49-4D9B-8EFE-6CCDA7FD5A5A}"/>
    <cellStyle name="20% - akcent 2 3 3 4 2 6" xfId="32669" xr:uid="{3E8E0762-8A28-4D7A-9838-4A51CE2004E3}"/>
    <cellStyle name="20% - akcent 2 3 3 4 3" xfId="6688" xr:uid="{CE84FE7A-3ED3-452A-9216-85304FC0FF52}"/>
    <cellStyle name="20% - akcent 2 3 3 4 3 2" xfId="21989" xr:uid="{7D37C00C-31DF-4A0E-98AC-DF70EE4815CB}"/>
    <cellStyle name="20% - akcent 2 3 3 4 3 2 2" xfId="32670" xr:uid="{1EB59B77-9F77-4A6A-AF76-3F6EE9B583AA}"/>
    <cellStyle name="20% - akcent 2 3 3 4 3 3" xfId="32671" xr:uid="{59B756FB-49B7-4BF6-94E2-BEE7103985F7}"/>
    <cellStyle name="20% - akcent 2 3 3 4 4" xfId="2794" xr:uid="{6EB617FF-58CB-422E-B722-B6FE676011AC}"/>
    <cellStyle name="20% - akcent 2 3 3 4 4 2" xfId="18422" xr:uid="{D3DFEE69-347D-4087-9F44-36034E26FE3A}"/>
    <cellStyle name="20% - akcent 2 3 3 4 4 2 2" xfId="32672" xr:uid="{751C14EF-ADD7-49FA-897B-11DB70A15E76}"/>
    <cellStyle name="20% - akcent 2 3 3 4 4 3" xfId="32673" xr:uid="{81EF07A6-0727-4757-B0CB-DD1372BF610D}"/>
    <cellStyle name="20% - akcent 2 3 3 4 5" xfId="10180" xr:uid="{FFEAF8EB-038B-4C53-AE69-D26174E5BE06}"/>
    <cellStyle name="20% - akcent 2 3 3 4 5 2" xfId="25479" xr:uid="{4AE7168E-34D2-4FF8-819C-C54095DADFFC}"/>
    <cellStyle name="20% - akcent 2 3 3 4 6" xfId="13670" xr:uid="{9F21B2B4-288E-41E5-84B3-68EF968A9315}"/>
    <cellStyle name="20% - akcent 2 3 3 4 6 2" xfId="28969" xr:uid="{9B8D0922-6487-4563-9E73-1E3BE6645EED}"/>
    <cellStyle name="20% - akcent 2 3 3 4 7" xfId="17093" xr:uid="{FB84325F-971B-4773-A120-155CFB65EA89}"/>
    <cellStyle name="20% - akcent 2 3 3 4 8" xfId="32674" xr:uid="{21DA8E08-97B3-402F-95F5-71493675AD2E}"/>
    <cellStyle name="20% - akcent 2 3 3 5" xfId="1591" xr:uid="{66B9CA5B-AC3A-4801-B8A3-1227734AE677}"/>
    <cellStyle name="20% - akcent 2 3 3 5 2" xfId="7687" xr:uid="{35948A03-0C93-4544-9BD9-32DCC894D32D}"/>
    <cellStyle name="20% - akcent 2 3 3 5 2 2" xfId="11178" xr:uid="{A5147F31-E601-43B4-AB47-5C390343EE6C}"/>
    <cellStyle name="20% - akcent 2 3 3 5 2 2 2" xfId="26477" xr:uid="{BF4B3350-0FB4-4EF2-8CB2-EFC79F517FE2}"/>
    <cellStyle name="20% - akcent 2 3 3 5 2 2 2 2" xfId="32675" xr:uid="{E55195E3-314D-43B7-AE8F-AB15F1614CF1}"/>
    <cellStyle name="20% - akcent 2 3 3 5 2 2 3" xfId="32676" xr:uid="{D2AAD9FC-C810-4344-9AA1-D1046CE6289E}"/>
    <cellStyle name="20% - akcent 2 3 3 5 2 3" xfId="14668" xr:uid="{5E30BFBF-1A53-4BAB-B351-124AC2A6AD93}"/>
    <cellStyle name="20% - akcent 2 3 3 5 2 3 2" xfId="29967" xr:uid="{A199B515-BF59-4CEF-BF83-47D0385DD706}"/>
    <cellStyle name="20% - akcent 2 3 3 5 2 4" xfId="22987" xr:uid="{960A4302-C0F6-41E6-BADE-606026AB242D}"/>
    <cellStyle name="20% - akcent 2 3 3 5 2 4 2" xfId="32677" xr:uid="{15AEA88C-C6A5-40AF-958A-3A0CBD11303E}"/>
    <cellStyle name="20% - akcent 2 3 3 5 2 5" xfId="32678" xr:uid="{4AFCBF45-AA68-4D2B-BB90-472447F53552}"/>
    <cellStyle name="20% - akcent 2 3 3 5 2 6" xfId="32679" xr:uid="{C30F2BB7-7BBD-48CE-805A-40EC59CC54D3}"/>
    <cellStyle name="20% - akcent 2 3 3 5 3" xfId="7556" xr:uid="{B2BDDC8E-924F-4387-8429-219A661E29D5}"/>
    <cellStyle name="20% - akcent 2 3 3 5 3 2" xfId="22857" xr:uid="{39782E67-2319-45C5-A346-1B8C2AF6EA2C}"/>
    <cellStyle name="20% - akcent 2 3 3 5 3 2 2" xfId="32680" xr:uid="{D7ABE7D3-0101-454B-8C99-2ABEE16B9E54}"/>
    <cellStyle name="20% - akcent 2 3 3 5 3 3" xfId="32681" xr:uid="{3604CA75-0951-4B18-8F31-B98DC112059D}"/>
    <cellStyle name="20% - akcent 2 3 3 5 4" xfId="2795" xr:uid="{FC3C4A5A-4596-492C-994B-2FC5B5CA709E}"/>
    <cellStyle name="20% - akcent 2 3 3 5 4 2" xfId="18423" xr:uid="{B717137D-E875-418F-8D2F-DBA16E0F5F94}"/>
    <cellStyle name="20% - akcent 2 3 3 5 4 2 2" xfId="32682" xr:uid="{435ED22B-7037-46DA-8091-17BFDC90A228}"/>
    <cellStyle name="20% - akcent 2 3 3 5 4 3" xfId="32683" xr:uid="{39C16ED4-E9C7-4B72-B868-7F9CBD61C2C0}"/>
    <cellStyle name="20% - akcent 2 3 3 5 5" xfId="11048" xr:uid="{89F39620-0CAF-4347-BBAF-B07AEE0415E0}"/>
    <cellStyle name="20% - akcent 2 3 3 5 5 2" xfId="26347" xr:uid="{1FDAD116-64AC-405C-81CC-ABA3FBCD53B4}"/>
    <cellStyle name="20% - akcent 2 3 3 5 6" xfId="14538" xr:uid="{F470041D-05FC-4F81-8765-BE1505B38E34}"/>
    <cellStyle name="20% - akcent 2 3 3 5 6 2" xfId="29837" xr:uid="{F55D0BC6-DB65-4243-8AFB-F5E30F55EAAB}"/>
    <cellStyle name="20% - akcent 2 3 3 5 7" xfId="17243" xr:uid="{7DB9E74F-3443-412C-9CBA-235818ED7559}"/>
    <cellStyle name="20% - akcent 2 3 3 5 8" xfId="32684" xr:uid="{376FCD84-D1D2-43C5-9834-70C4C684EBBD}"/>
    <cellStyle name="20% - akcent 2 3 3 6" xfId="1840" xr:uid="{5EF21E91-29D0-497A-843D-A3CDB2BF91C0}"/>
    <cellStyle name="20% - akcent 2 3 3 6 2" xfId="7679" xr:uid="{FD8C6DEC-B3D5-4FB7-B759-11F56C55C2FD}"/>
    <cellStyle name="20% - akcent 2 3 3 6 2 2" xfId="22979" xr:uid="{77CDDE30-9CC6-4FEB-8224-7B8A700CD1AA}"/>
    <cellStyle name="20% - akcent 2 3 3 6 2 2 2" xfId="32685" xr:uid="{C16669AE-EC8F-4A52-8953-0A1C2C1A1427}"/>
    <cellStyle name="20% - akcent 2 3 3 6 2 3" xfId="32686" xr:uid="{61E834B6-6B41-4639-847C-59097862D4CA}"/>
    <cellStyle name="20% - akcent 2 3 3 6 3" xfId="4858" xr:uid="{CDCAE998-B027-48DB-BC79-F2E3F9BCFEDF}"/>
    <cellStyle name="20% - akcent 2 3 3 6 3 2" xfId="20159" xr:uid="{7F64787B-F15E-441B-8301-2F66A02EB47F}"/>
    <cellStyle name="20% - akcent 2 3 3 6 3 2 2" xfId="32687" xr:uid="{55F60DDC-55C6-4B7C-A438-AE834F9C0CE0}"/>
    <cellStyle name="20% - akcent 2 3 3 6 3 3" xfId="32688" xr:uid="{E7A48D33-C7A2-4167-818D-B2AE3A8A929B}"/>
    <cellStyle name="20% - akcent 2 3 3 6 4" xfId="11170" xr:uid="{4B57891E-4E65-4B4A-922E-270FEE6A6B22}"/>
    <cellStyle name="20% - akcent 2 3 3 6 4 2" xfId="26469" xr:uid="{30E077DB-0A91-45B7-8328-520060ADCE6E}"/>
    <cellStyle name="20% - akcent 2 3 3 6 5" xfId="14660" xr:uid="{516DE23E-2515-4B72-A67C-76ADE7165375}"/>
    <cellStyle name="20% - akcent 2 3 3 6 5 2" xfId="29959" xr:uid="{DCA2851B-71FE-4278-96A3-3CB93F22F710}"/>
    <cellStyle name="20% - akcent 2 3 3 6 6" xfId="17476" xr:uid="{98C19806-E6E1-4DC7-BADB-D0054C18F2A0}"/>
    <cellStyle name="20% - akcent 2 3 3 6 7" xfId="32689" xr:uid="{DA9B9E32-8D73-4E2F-A04F-3C3C5A9F7ED4}"/>
    <cellStyle name="20% - akcent 2 3 3 7" xfId="1984" xr:uid="{E79A7D51-8892-4298-8C34-1D6945728240}"/>
    <cellStyle name="20% - akcent 2 3 3 7 2" xfId="4859" xr:uid="{91F86DA9-1A7F-4763-B56E-B44778F4094C}"/>
    <cellStyle name="20% - akcent 2 3 3 7 2 2" xfId="20160" xr:uid="{2FDF5BBF-B9F8-4D11-8C16-AF25945F3786}"/>
    <cellStyle name="20% - akcent 2 3 3 7 2 2 2" xfId="32690" xr:uid="{50B7D1AD-FDF5-4DDA-983F-20F86AFCE4C3}"/>
    <cellStyle name="20% - akcent 2 3 3 7 2 3" xfId="32691" xr:uid="{A5E2F948-CDDE-48E2-A15E-B83A9F3794DB}"/>
    <cellStyle name="20% - akcent 2 3 3 7 3" xfId="17616" xr:uid="{1E03E2CD-9FDC-4C9F-B6D2-57A635128258}"/>
    <cellStyle name="20% - akcent 2 3 3 7 3 2" xfId="32692" xr:uid="{4931B723-3C12-4E70-81F9-F131B89F6D01}"/>
    <cellStyle name="20% - akcent 2 3 3 7 3 2 2" xfId="32693" xr:uid="{36C14E91-18B2-4BBC-AD4F-B44473C7A0CF}"/>
    <cellStyle name="20% - akcent 2 3 3 7 3 3" xfId="32694" xr:uid="{979B73C2-7F1E-4DE0-8321-EF88711F94BF}"/>
    <cellStyle name="20% - akcent 2 3 3 7 4" xfId="32695" xr:uid="{94CD3A7A-0B98-4AD5-AB36-F8D28812ECFF}"/>
    <cellStyle name="20% - akcent 2 3 3 7 4 2" xfId="32696" xr:uid="{5826483D-5489-4674-906E-2812C91FD386}"/>
    <cellStyle name="20% - akcent 2 3 3 7 5" xfId="32697" xr:uid="{1E91B653-BC79-48E8-8DFE-538326FB86D1}"/>
    <cellStyle name="20% - akcent 2 3 3 7 5 2" xfId="32698" xr:uid="{92F808DE-5592-4C0C-A5F4-B131A7A0357B}"/>
    <cellStyle name="20% - akcent 2 3 3 7 6" xfId="32699" xr:uid="{AB3B67DA-A74B-4379-9E4A-44C71495F645}"/>
    <cellStyle name="20% - akcent 2 3 3 8" xfId="2115" xr:uid="{32CB4CEE-16A3-45BF-9B76-D444EA30D637}"/>
    <cellStyle name="20% - akcent 2 3 3 8 2" xfId="4860" xr:uid="{48158F84-4D53-4620-B717-38C20C65BB26}"/>
    <cellStyle name="20% - akcent 2 3 3 8 2 2" xfId="20161" xr:uid="{22EC6027-4A79-48B4-8C2C-C1ABE1C63C2E}"/>
    <cellStyle name="20% - akcent 2 3 3 8 2 2 2" xfId="32700" xr:uid="{6EA59931-0CC2-48F6-9585-C18DF7AD4847}"/>
    <cellStyle name="20% - akcent 2 3 3 8 2 3" xfId="32701" xr:uid="{78DDB35E-77F0-46B4-8B55-79844250BC49}"/>
    <cellStyle name="20% - akcent 2 3 3 8 3" xfId="17747" xr:uid="{0AB13609-3B9B-40BF-803D-132B4D9CF078}"/>
    <cellStyle name="20% - akcent 2 3 3 8 3 2" xfId="32702" xr:uid="{1C6D1E4F-2BC8-4084-8CE1-5ABB27B1912D}"/>
    <cellStyle name="20% - akcent 2 3 3 8 3 2 2" xfId="32703" xr:uid="{650B9B5C-524F-41AE-AE0E-43D54A7F810E}"/>
    <cellStyle name="20% - akcent 2 3 3 8 3 3" xfId="32704" xr:uid="{43F95CAF-77D0-4C68-BA07-83F9B1D67F05}"/>
    <cellStyle name="20% - akcent 2 3 3 8 4" xfId="32705" xr:uid="{2E5A6412-63ED-4D07-9049-020A92287D4D}"/>
    <cellStyle name="20% - akcent 2 3 3 8 4 2" xfId="32706" xr:uid="{32AA3453-4A23-4D26-BD91-5859CF374F43}"/>
    <cellStyle name="20% - akcent 2 3 3 8 5" xfId="32707" xr:uid="{9EA467D4-E0EC-4C3E-9389-BD68C9ED14E0}"/>
    <cellStyle name="20% - akcent 2 3 3 8 5 2" xfId="32708" xr:uid="{3C5852D6-E040-4EC3-AF4F-303BC7191074}"/>
    <cellStyle name="20% - akcent 2 3 3 8 6" xfId="32709" xr:uid="{31F1D353-BD67-4B1E-9A45-6BA8DC3A6F1A}"/>
    <cellStyle name="20% - akcent 2 3 3 9" xfId="2240" xr:uid="{243FB054-9021-4F94-A764-ACC6D1BE476B}"/>
    <cellStyle name="20% - akcent 2 3 3 9 2" xfId="4861" xr:uid="{A12176A5-9D25-43B6-8686-0A50A3B1B5BE}"/>
    <cellStyle name="20% - akcent 2 3 3 9 2 2" xfId="20162" xr:uid="{7B0E8C21-63A8-4250-AD3D-EE8D04BB21FD}"/>
    <cellStyle name="20% - akcent 2 3 3 9 2 2 2" xfId="32710" xr:uid="{D02CDDE8-50F0-4EF7-AED1-D748B721765D}"/>
    <cellStyle name="20% - akcent 2 3 3 9 2 3" xfId="32711" xr:uid="{E885E374-7EC0-4425-B4A5-9B16F376E43E}"/>
    <cellStyle name="20% - akcent 2 3 3 9 3" xfId="17872" xr:uid="{7A43A838-BB1D-42E4-9167-92218BCC67ED}"/>
    <cellStyle name="20% - akcent 2 3 3 9 3 2" xfId="32712" xr:uid="{5C2627ED-895E-4964-BC1E-EAA304D38F09}"/>
    <cellStyle name="20% - akcent 2 3 3 9 3 2 2" xfId="32713" xr:uid="{8C434DD0-1696-4A30-97C0-10153B4377D3}"/>
    <cellStyle name="20% - akcent 2 3 3 9 3 3" xfId="32714" xr:uid="{8234F228-A182-4A0C-BD5D-E2C2DECA77C6}"/>
    <cellStyle name="20% - akcent 2 3 3 9 4" xfId="32715" xr:uid="{5D5C5694-4632-41EC-9F9E-29214F5392FB}"/>
    <cellStyle name="20% - akcent 2 3 3 9 4 2" xfId="32716" xr:uid="{64DCE9D7-0B61-440E-8582-BF3ECF2578F6}"/>
    <cellStyle name="20% - akcent 2 3 3 9 5" xfId="32717" xr:uid="{7139CD06-7F66-4349-B023-D3EFEA7A6E11}"/>
    <cellStyle name="20% - akcent 2 3 3 9 5 2" xfId="32718" xr:uid="{9516F0A0-3EB3-44F0-B1B2-E603D9017528}"/>
    <cellStyle name="20% - akcent 2 3 3 9 6" xfId="32719" xr:uid="{EE72E27F-F43B-403E-A703-E7E707C88815}"/>
    <cellStyle name="20% - akcent 2 3 4" xfId="1099" xr:uid="{5ABB11DC-1BBA-4C5D-8E82-D447A20FEC9C}"/>
    <cellStyle name="20% - akcent 2 3 4 10" xfId="32720" xr:uid="{ABEF9E94-6D25-4E46-B556-8FE51F605762}"/>
    <cellStyle name="20% - akcent 2 3 4 2" xfId="2797" xr:uid="{44060627-0ABF-43FC-AD23-043A457353F5}"/>
    <cellStyle name="20% - akcent 2 3 4 2 2" xfId="2798" xr:uid="{28B20BB3-F93C-4E1B-AD74-BD96D7206F08}"/>
    <cellStyle name="20% - akcent 2 3 4 2 2 2" xfId="7690" xr:uid="{0C775920-091B-4522-8514-ED2B08FDC85B}"/>
    <cellStyle name="20% - akcent 2 3 4 2 2 2 2" xfId="11181" xr:uid="{2AB53A63-C0D5-4D16-B968-8B9DD3D0AE3E}"/>
    <cellStyle name="20% - akcent 2 3 4 2 2 2 2 2" xfId="26480" xr:uid="{4A23829D-13C6-456C-ADD4-537E341B8623}"/>
    <cellStyle name="20% - akcent 2 3 4 2 2 2 2 2 2" xfId="32721" xr:uid="{7E29B5F6-F773-4EF4-A4F7-A09544E1F72E}"/>
    <cellStyle name="20% - akcent 2 3 4 2 2 2 2 3" xfId="32722" xr:uid="{54806A20-42EB-45F5-B141-7F54D2C06953}"/>
    <cellStyle name="20% - akcent 2 3 4 2 2 2 3" xfId="14671" xr:uid="{5F8205D2-7360-4051-A50F-2BB0065A9B90}"/>
    <cellStyle name="20% - akcent 2 3 4 2 2 2 3 2" xfId="29970" xr:uid="{368113E0-5C9B-4DFC-BA34-306CB696B04F}"/>
    <cellStyle name="20% - akcent 2 3 4 2 2 2 4" xfId="22990" xr:uid="{6801965D-A325-4CB9-A398-69DFF7E0A2BF}"/>
    <cellStyle name="20% - akcent 2 3 4 2 2 2 4 2" xfId="32723" xr:uid="{E9EA2774-1080-4654-A077-671C07A41270}"/>
    <cellStyle name="20% - akcent 2 3 4 2 2 2 5" xfId="32724" xr:uid="{D05E04A5-0737-40AF-BFF4-042E6B3ABEAD}"/>
    <cellStyle name="20% - akcent 2 3 4 2 2 2 6" xfId="32725" xr:uid="{341B4C01-F41A-447F-ACDF-8FA7B65DA34F}"/>
    <cellStyle name="20% - akcent 2 3 4 2 2 3" xfId="6693" xr:uid="{C8D11AEF-37FB-4FE7-A5EB-935AE11414C7}"/>
    <cellStyle name="20% - akcent 2 3 4 2 2 3 2" xfId="21994" xr:uid="{CDCB27B0-35DC-4376-A544-C25AFADFFFE6}"/>
    <cellStyle name="20% - akcent 2 3 4 2 2 3 2 2" xfId="32726" xr:uid="{C4F9769E-C4E2-4695-B94E-5F5DB5CF5144}"/>
    <cellStyle name="20% - akcent 2 3 4 2 2 3 3" xfId="32727" xr:uid="{E289187A-498B-4144-B84E-00E4520421D9}"/>
    <cellStyle name="20% - akcent 2 3 4 2 2 4" xfId="10185" xr:uid="{41ED4FAE-6A52-40BD-BC6F-C4F0565F84E2}"/>
    <cellStyle name="20% - akcent 2 3 4 2 2 4 2" xfId="25484" xr:uid="{6FD521C0-F637-4120-929F-12501600FB25}"/>
    <cellStyle name="20% - akcent 2 3 4 2 2 4 2 2" xfId="32728" xr:uid="{7C3080C8-D401-42F0-A1B5-7E090E27D7F4}"/>
    <cellStyle name="20% - akcent 2 3 4 2 2 4 3" xfId="32729" xr:uid="{19E27BCA-7EF8-4219-A322-1DACD8356D5E}"/>
    <cellStyle name="20% - akcent 2 3 4 2 2 5" xfId="13675" xr:uid="{6BC4032C-32A6-455A-AE6B-602AC2C0195C}"/>
    <cellStyle name="20% - akcent 2 3 4 2 2 5 2" xfId="28974" xr:uid="{D02E6E1F-524D-4C3D-8562-52D89784E897}"/>
    <cellStyle name="20% - akcent 2 3 4 2 2 6" xfId="18426" xr:uid="{61918195-B5F9-4036-B9B4-B32D90D2607C}"/>
    <cellStyle name="20% - akcent 2 3 4 2 2 6 2" xfId="32730" xr:uid="{ECB61328-F56F-4A74-87AF-D4681D7D65D1}"/>
    <cellStyle name="20% - akcent 2 3 4 2 2 7" xfId="32731" xr:uid="{A68AB26E-EDAD-4B55-9FFA-452A625119E1}"/>
    <cellStyle name="20% - akcent 2 3 4 2 2 8" xfId="32732" xr:uid="{958182F2-E27D-469C-8347-68DEFB1F57D3}"/>
    <cellStyle name="20% - akcent 2 3 4 2 3" xfId="7689" xr:uid="{7ADCD408-D834-49A0-ADA2-7B7D812B5F22}"/>
    <cellStyle name="20% - akcent 2 3 4 2 3 2" xfId="11180" xr:uid="{46155392-8E14-47C8-BDE5-3E0F26DD12EB}"/>
    <cellStyle name="20% - akcent 2 3 4 2 3 2 2" xfId="26479" xr:uid="{CC48A46F-084C-4538-9976-7113A0E29FDB}"/>
    <cellStyle name="20% - akcent 2 3 4 2 3 2 2 2" xfId="32733" xr:uid="{3E4CFF53-53FB-45F2-A920-017EA2570174}"/>
    <cellStyle name="20% - akcent 2 3 4 2 3 2 3" xfId="32734" xr:uid="{4C1065A9-5C78-4A7A-BB3A-26ECDCF323E2}"/>
    <cellStyle name="20% - akcent 2 3 4 2 3 3" xfId="14670" xr:uid="{F821F288-F73E-4CE0-B315-75A087B9BD5F}"/>
    <cellStyle name="20% - akcent 2 3 4 2 3 3 2" xfId="29969" xr:uid="{44661979-3063-4BBA-8D86-F94EB948E71D}"/>
    <cellStyle name="20% - akcent 2 3 4 2 3 4" xfId="22989" xr:uid="{0E4F678B-C037-4B3F-94F2-3CAD7EF0CB64}"/>
    <cellStyle name="20% - akcent 2 3 4 2 3 4 2" xfId="32735" xr:uid="{D26215BC-1D30-4C04-817F-4685A757A20F}"/>
    <cellStyle name="20% - akcent 2 3 4 2 3 5" xfId="32736" xr:uid="{49B86B97-1F98-4DED-8910-53F04C2D8434}"/>
    <cellStyle name="20% - akcent 2 3 4 2 3 6" xfId="32737" xr:uid="{E449F7F2-D636-41DB-BBB6-CCA492DF1E26}"/>
    <cellStyle name="20% - akcent 2 3 4 2 4" xfId="6381" xr:uid="{0C991830-8C2E-44A0-98F4-5990973359D7}"/>
    <cellStyle name="20% - akcent 2 3 4 2 4 2" xfId="21682" xr:uid="{05C4F975-471C-4DAE-9B53-8BE3B1491E13}"/>
    <cellStyle name="20% - akcent 2 3 4 2 4 2 2" xfId="32738" xr:uid="{361C11AA-3076-4F41-A1D9-0437D1C863FD}"/>
    <cellStyle name="20% - akcent 2 3 4 2 4 3" xfId="32739" xr:uid="{D58FB237-B6EE-4311-BE1C-DCB65D2882C5}"/>
    <cellStyle name="20% - akcent 2 3 4 2 5" xfId="9873" xr:uid="{8A11DFD6-6B75-491A-B910-3EBFAB33CAA1}"/>
    <cellStyle name="20% - akcent 2 3 4 2 5 2" xfId="25172" xr:uid="{CDF69464-BE59-4A2A-8BED-DAD491884957}"/>
    <cellStyle name="20% - akcent 2 3 4 2 5 2 2" xfId="32740" xr:uid="{8E97759C-AC63-49DF-88F9-2DDA265C1093}"/>
    <cellStyle name="20% - akcent 2 3 4 2 5 3" xfId="32741" xr:uid="{08CFEAD6-972A-4B95-A26E-93989768B69F}"/>
    <cellStyle name="20% - akcent 2 3 4 2 6" xfId="13363" xr:uid="{D3CDFF52-4F1A-4EC8-845B-34471926EAA3}"/>
    <cellStyle name="20% - akcent 2 3 4 2 6 2" xfId="28662" xr:uid="{376FC9B0-76C1-4259-8F0B-2D4CBF464F79}"/>
    <cellStyle name="20% - akcent 2 3 4 2 7" xfId="18425" xr:uid="{CDE5DFEB-B0F1-4BDB-8C4F-BD6E3AA5277D}"/>
    <cellStyle name="20% - akcent 2 3 4 2 7 2" xfId="32742" xr:uid="{E9D83BBC-2CAD-4946-B6CA-94750A039D6E}"/>
    <cellStyle name="20% - akcent 2 3 4 2 8" xfId="32743" xr:uid="{79D8BC6F-88C9-4AC4-98EA-732C6F455CE5}"/>
    <cellStyle name="20% - akcent 2 3 4 2 9" xfId="32744" xr:uid="{B598097F-D3C7-4653-9107-4D044BAD9BC9}"/>
    <cellStyle name="20% - akcent 2 3 4 3" xfId="2799" xr:uid="{FCD93C48-812F-40EE-9967-07870D275EE2}"/>
    <cellStyle name="20% - akcent 2 3 4 3 2" xfId="7691" xr:uid="{71B0BB75-FF40-45B9-8547-069ABE4FA3D3}"/>
    <cellStyle name="20% - akcent 2 3 4 3 2 2" xfId="11182" xr:uid="{3AE5E971-C14C-46FE-8FF4-7F23BEB9C368}"/>
    <cellStyle name="20% - akcent 2 3 4 3 2 2 2" xfId="26481" xr:uid="{053BDAFA-F75D-4541-B4E0-E485325ECD0D}"/>
    <cellStyle name="20% - akcent 2 3 4 3 2 2 2 2" xfId="32745" xr:uid="{96F64EFC-F4C8-4317-9CA9-E0B58AEC16B7}"/>
    <cellStyle name="20% - akcent 2 3 4 3 2 2 3" xfId="32746" xr:uid="{392EB533-E8B2-4C2F-A692-16CB4E77A51C}"/>
    <cellStyle name="20% - akcent 2 3 4 3 2 3" xfId="14672" xr:uid="{68B3645A-4D2A-43CE-BED4-FB498E32547B}"/>
    <cellStyle name="20% - akcent 2 3 4 3 2 3 2" xfId="29971" xr:uid="{76FFE0FD-B154-46A3-8E9F-04608A652F59}"/>
    <cellStyle name="20% - akcent 2 3 4 3 2 4" xfId="22991" xr:uid="{27604EB4-8143-44A9-9018-BC7BCB74B99A}"/>
    <cellStyle name="20% - akcent 2 3 4 3 2 4 2" xfId="32747" xr:uid="{A69BB4B6-747F-4860-8FC9-83F22F1B71EA}"/>
    <cellStyle name="20% - akcent 2 3 4 3 2 5" xfId="32748" xr:uid="{23D05E4A-75B7-4223-829B-22FC6B71A2B3}"/>
    <cellStyle name="20% - akcent 2 3 4 3 2 6" xfId="32749" xr:uid="{6E625968-CA91-4303-AFF3-6DD7260428F1}"/>
    <cellStyle name="20% - akcent 2 3 4 3 3" xfId="6692" xr:uid="{37E8DDD6-714D-4A1F-86E6-ABD5E4D77CCF}"/>
    <cellStyle name="20% - akcent 2 3 4 3 3 2" xfId="21993" xr:uid="{53C1BD28-2046-4131-A0CF-EA0FAA3AC855}"/>
    <cellStyle name="20% - akcent 2 3 4 3 3 2 2" xfId="32750" xr:uid="{AE4968B9-503C-4E52-A64B-F10791E32DEF}"/>
    <cellStyle name="20% - akcent 2 3 4 3 3 3" xfId="32751" xr:uid="{D87A0921-331B-4958-AB16-FEBE2729F044}"/>
    <cellStyle name="20% - akcent 2 3 4 3 4" xfId="10184" xr:uid="{53363A62-EA06-45CE-BA5C-E855CB275F6D}"/>
    <cellStyle name="20% - akcent 2 3 4 3 4 2" xfId="25483" xr:uid="{90A2BD4A-2D7F-48AA-99AD-E1FB5B73C68A}"/>
    <cellStyle name="20% - akcent 2 3 4 3 4 2 2" xfId="32752" xr:uid="{4193AA4C-7C12-4FA8-8A2A-F367C2E90D02}"/>
    <cellStyle name="20% - akcent 2 3 4 3 4 3" xfId="32753" xr:uid="{2E1ADEA6-B447-4114-98C6-EA162AD86438}"/>
    <cellStyle name="20% - akcent 2 3 4 3 5" xfId="13674" xr:uid="{273495CA-EEAA-4208-BC06-E80B17CA0207}"/>
    <cellStyle name="20% - akcent 2 3 4 3 5 2" xfId="28973" xr:uid="{DA2905EC-0567-44AD-8072-7D708A7BFE88}"/>
    <cellStyle name="20% - akcent 2 3 4 3 6" xfId="18427" xr:uid="{0A484FFF-53ED-4261-A673-BEAB4D148BFF}"/>
    <cellStyle name="20% - akcent 2 3 4 3 6 2" xfId="32754" xr:uid="{8B20F946-FCA8-4234-8E07-CCC3BF7BB543}"/>
    <cellStyle name="20% - akcent 2 3 4 3 7" xfId="32755" xr:uid="{60CA41EE-BDF9-4650-BA30-1EAC596667B6}"/>
    <cellStyle name="20% - akcent 2 3 4 3 8" xfId="32756" xr:uid="{7082DF28-B385-453E-A6C7-8634FB130CD1}"/>
    <cellStyle name="20% - akcent 2 3 4 4" xfId="7688" xr:uid="{3C537AFF-DBB7-46AF-BB66-A4636FBDEC7C}"/>
    <cellStyle name="20% - akcent 2 3 4 4 2" xfId="11179" xr:uid="{AC9C5C5A-E48B-421B-ACC3-3FFB788DF4DE}"/>
    <cellStyle name="20% - akcent 2 3 4 4 2 2" xfId="26478" xr:uid="{6B8E71C3-4063-4200-894A-FE7CB9992561}"/>
    <cellStyle name="20% - akcent 2 3 4 4 2 2 2" xfId="32757" xr:uid="{8CEFC567-662A-48FD-BDCA-62718DE76F91}"/>
    <cellStyle name="20% - akcent 2 3 4 4 2 3" xfId="32758" xr:uid="{689BC4AC-AA15-47EB-8F70-58F0FBD805C2}"/>
    <cellStyle name="20% - akcent 2 3 4 4 3" xfId="14669" xr:uid="{72B0B4F4-2FB0-484A-AB5B-20BDAD132C9A}"/>
    <cellStyle name="20% - akcent 2 3 4 4 3 2" xfId="29968" xr:uid="{947D68B2-D786-4D96-BDB1-F0815FEE6B51}"/>
    <cellStyle name="20% - akcent 2 3 4 4 4" xfId="22988" xr:uid="{90FA1A43-E345-427D-A345-AA35F3D521C1}"/>
    <cellStyle name="20% - akcent 2 3 4 4 4 2" xfId="32759" xr:uid="{387F3365-CF6E-49FE-9EA7-96A26E4C4C55}"/>
    <cellStyle name="20% - akcent 2 3 4 4 5" xfId="32760" xr:uid="{323912F6-0062-4A8E-B5EF-5E6B609CDB65}"/>
    <cellStyle name="20% - akcent 2 3 4 4 6" xfId="32761" xr:uid="{0BC35FC0-3E08-4081-A93F-5F05CDF64906}"/>
    <cellStyle name="20% - akcent 2 3 4 5" xfId="6175" xr:uid="{D619D29A-FAA2-43A4-8439-7493BBA3D0F3}"/>
    <cellStyle name="20% - akcent 2 3 4 5 2" xfId="21476" xr:uid="{2E0B231F-DBFC-4888-8193-D69914ABED5D}"/>
    <cellStyle name="20% - akcent 2 3 4 5 2 2" xfId="32762" xr:uid="{E66CDD58-05F6-4283-AB3F-6727437D5E48}"/>
    <cellStyle name="20% - akcent 2 3 4 5 3" xfId="32763" xr:uid="{CBBAC03A-3D90-436A-9660-351E88EC7D0D}"/>
    <cellStyle name="20% - akcent 2 3 4 6" xfId="2796" xr:uid="{2D913100-B491-4F1D-949F-25D90B18714E}"/>
    <cellStyle name="20% - akcent 2 3 4 6 2" xfId="18424" xr:uid="{53788C64-AEE0-4AB1-B7AA-86F2BFA8A316}"/>
    <cellStyle name="20% - akcent 2 3 4 6 2 2" xfId="32764" xr:uid="{A497A417-D188-4EFA-BE15-C66A226D60B1}"/>
    <cellStyle name="20% - akcent 2 3 4 6 3" xfId="32765" xr:uid="{A73E7D44-8D2C-4EB6-A030-A39DCE5F6ECF}"/>
    <cellStyle name="20% - akcent 2 3 4 7" xfId="9667" xr:uid="{DD55B67D-967C-4123-885E-E51B4E3E9A11}"/>
    <cellStyle name="20% - akcent 2 3 4 7 2" xfId="24966" xr:uid="{E836CC2F-CCEE-4BA6-89D5-02A63D2346B2}"/>
    <cellStyle name="20% - akcent 2 3 4 8" xfId="13157" xr:uid="{3E222491-ED20-4B22-ADF9-4B3427F8A751}"/>
    <cellStyle name="20% - akcent 2 3 4 8 2" xfId="28456" xr:uid="{AE2E1383-43FA-4AFB-831C-470D5D307C0D}"/>
    <cellStyle name="20% - akcent 2 3 4 9" xfId="16755" xr:uid="{E8726DB7-DC46-4FED-A38E-D22BF0643DE3}"/>
    <cellStyle name="20% - akcent 2 3 5" xfId="1230" xr:uid="{C993D6E8-9512-4DBB-A9E7-CC35BB58B2A7}"/>
    <cellStyle name="20% - akcent 2 3 5 2" xfId="2801" xr:uid="{A1FC17AA-D3FA-4C49-87B0-A2669CA378A7}"/>
    <cellStyle name="20% - akcent 2 3 5 2 2" xfId="7693" xr:uid="{D89D3F6E-1F3F-4F71-B8DE-79DB924F3FF6}"/>
    <cellStyle name="20% - akcent 2 3 5 2 2 2" xfId="11184" xr:uid="{8EE3673B-78CC-4E5F-9D3E-896D54BBDC25}"/>
    <cellStyle name="20% - akcent 2 3 5 2 2 2 2" xfId="26483" xr:uid="{9AC6CCCF-08B2-4031-B76A-F1178B8E02D6}"/>
    <cellStyle name="20% - akcent 2 3 5 2 2 2 2 2" xfId="32766" xr:uid="{4E8A1729-C2FB-49FB-8F75-95D159BD09E5}"/>
    <cellStyle name="20% - akcent 2 3 5 2 2 2 3" xfId="32767" xr:uid="{CE1B1E22-CE49-44BF-8771-1E79EED85671}"/>
    <cellStyle name="20% - akcent 2 3 5 2 2 3" xfId="14674" xr:uid="{14619838-DC52-4E3D-BC27-759049E9AA11}"/>
    <cellStyle name="20% - akcent 2 3 5 2 2 3 2" xfId="29973" xr:uid="{290AD51C-32D8-4603-B773-5FE0063FD49A}"/>
    <cellStyle name="20% - akcent 2 3 5 2 2 4" xfId="22993" xr:uid="{239ADACC-2A26-48D4-BBCA-EBD93B9DD329}"/>
    <cellStyle name="20% - akcent 2 3 5 2 2 4 2" xfId="32768" xr:uid="{FFBAE4C8-AA78-4240-A29D-54925497E8C4}"/>
    <cellStyle name="20% - akcent 2 3 5 2 2 5" xfId="32769" xr:uid="{44B749E0-33F7-47DA-9863-D38A94DE11A3}"/>
    <cellStyle name="20% - akcent 2 3 5 2 2 6" xfId="32770" xr:uid="{6C093CAD-E7C5-433D-B9A2-5A212F031A3A}"/>
    <cellStyle name="20% - akcent 2 3 5 2 3" xfId="6694" xr:uid="{77A0FE22-7C5E-46DC-8BB8-829B1A1A614B}"/>
    <cellStyle name="20% - akcent 2 3 5 2 3 2" xfId="21995" xr:uid="{07862F7D-04B3-4AA5-8694-6BC8667CEB0C}"/>
    <cellStyle name="20% - akcent 2 3 5 2 3 2 2" xfId="32771" xr:uid="{2986329C-7B3D-46EB-BC87-8CE5B5D23939}"/>
    <cellStyle name="20% - akcent 2 3 5 2 3 3" xfId="32772" xr:uid="{E2E3679C-BB2E-427A-BDC1-526C321A5BAD}"/>
    <cellStyle name="20% - akcent 2 3 5 2 4" xfId="10186" xr:uid="{060FE5BC-3D5E-46D2-A76A-F923731C31FE}"/>
    <cellStyle name="20% - akcent 2 3 5 2 4 2" xfId="25485" xr:uid="{9D26CEFE-4242-43F4-B66C-058DED47F77A}"/>
    <cellStyle name="20% - akcent 2 3 5 2 4 2 2" xfId="32773" xr:uid="{1FFACFE6-EB98-4F7F-BA24-28F31710EEF8}"/>
    <cellStyle name="20% - akcent 2 3 5 2 4 3" xfId="32774" xr:uid="{86E94097-8E83-481B-AAD7-90BF0E27D378}"/>
    <cellStyle name="20% - akcent 2 3 5 2 5" xfId="13676" xr:uid="{36C38A8C-A8D0-4B02-91E9-5F31290B20F5}"/>
    <cellStyle name="20% - akcent 2 3 5 2 5 2" xfId="28975" xr:uid="{46739E71-094B-4771-AEE3-311F4A8D9B5B}"/>
    <cellStyle name="20% - akcent 2 3 5 2 6" xfId="18429" xr:uid="{259ACC78-EE26-4EC0-A8D9-7DD4E20AC1E5}"/>
    <cellStyle name="20% - akcent 2 3 5 2 6 2" xfId="32775" xr:uid="{2BAAF18D-4C10-4763-AF8B-D5FC09624CCA}"/>
    <cellStyle name="20% - akcent 2 3 5 2 7" xfId="32776" xr:uid="{940C3D3D-9A5D-4AD6-9DED-7390E3060C00}"/>
    <cellStyle name="20% - akcent 2 3 5 2 8" xfId="32777" xr:uid="{DF0A5089-9636-4647-8562-0274812C91BB}"/>
    <cellStyle name="20% - akcent 2 3 5 3" xfId="7692" xr:uid="{1A3FC676-5CB9-4CC0-A2AB-99F858C39238}"/>
    <cellStyle name="20% - akcent 2 3 5 3 2" xfId="11183" xr:uid="{63F88618-C15D-4F96-A62E-2CE33FF41D29}"/>
    <cellStyle name="20% - akcent 2 3 5 3 2 2" xfId="26482" xr:uid="{50FC0EB9-810C-4291-BC9F-924BB62D9937}"/>
    <cellStyle name="20% - akcent 2 3 5 3 2 2 2" xfId="32778" xr:uid="{989DB78F-F9FD-4AAF-9423-A7E08EE0E937}"/>
    <cellStyle name="20% - akcent 2 3 5 3 2 3" xfId="32779" xr:uid="{CE881D4A-1480-4EE1-A65B-5E44C4829E3E}"/>
    <cellStyle name="20% - akcent 2 3 5 3 3" xfId="14673" xr:uid="{1E0BCF72-6DB4-4F35-ADB4-23AF124293BE}"/>
    <cellStyle name="20% - akcent 2 3 5 3 3 2" xfId="29972" xr:uid="{2F478416-97CD-418A-B481-3A466894BFCB}"/>
    <cellStyle name="20% - akcent 2 3 5 3 4" xfId="22992" xr:uid="{FD2DDEA2-0C27-4C9C-B65C-596AC8FB6C0E}"/>
    <cellStyle name="20% - akcent 2 3 5 3 4 2" xfId="32780" xr:uid="{1CFE7FC4-5487-4C56-A30B-4D0D31C0442A}"/>
    <cellStyle name="20% - akcent 2 3 5 3 5" xfId="32781" xr:uid="{60689D9B-305E-4A83-9685-0198C29BD31A}"/>
    <cellStyle name="20% - akcent 2 3 5 3 6" xfId="32782" xr:uid="{3EFDF168-B162-4043-B644-794C08EF5A44}"/>
    <cellStyle name="20% - akcent 2 3 5 4" xfId="6382" xr:uid="{20DFBBE5-902A-4988-8E10-F409A1726A34}"/>
    <cellStyle name="20% - akcent 2 3 5 4 2" xfId="21683" xr:uid="{1E48074C-EA09-4E84-8852-A8D7BEFA7C2B}"/>
    <cellStyle name="20% - akcent 2 3 5 4 2 2" xfId="32783" xr:uid="{C380679A-5582-473E-82E4-C53420F8D137}"/>
    <cellStyle name="20% - akcent 2 3 5 4 3" xfId="32784" xr:uid="{B08B06C5-70FD-4685-8BC2-25EA0C4E4A78}"/>
    <cellStyle name="20% - akcent 2 3 5 5" xfId="2800" xr:uid="{6CB1D400-E8C6-4A21-BAF2-7CDA93C46525}"/>
    <cellStyle name="20% - akcent 2 3 5 5 2" xfId="18428" xr:uid="{C42A95A6-EE85-4705-9BA7-D9956979DB6D}"/>
    <cellStyle name="20% - akcent 2 3 5 5 2 2" xfId="32785" xr:uid="{FD2C9A39-E337-4C49-A1FA-5EF479D49468}"/>
    <cellStyle name="20% - akcent 2 3 5 5 3" xfId="32786" xr:uid="{FD98443D-450E-4444-8AEA-A3BD624F2B4A}"/>
    <cellStyle name="20% - akcent 2 3 5 6" xfId="9874" xr:uid="{824B28B6-F8D7-44BB-AC51-8ACCF3436A06}"/>
    <cellStyle name="20% - akcent 2 3 5 6 2" xfId="25173" xr:uid="{0BD55C02-571D-4E36-8950-B318834D187F}"/>
    <cellStyle name="20% - akcent 2 3 5 7" xfId="13364" xr:uid="{18AFA6DA-3E3F-4188-992B-BBB54FB4600F}"/>
    <cellStyle name="20% - akcent 2 3 5 7 2" xfId="28663" xr:uid="{F7A8A113-6F4E-4697-82AB-A73A6026F739}"/>
    <cellStyle name="20% - akcent 2 3 5 8" xfId="16886" xr:uid="{1DC3F6FB-F596-486F-9DD8-DF55A8161C45}"/>
    <cellStyle name="20% - akcent 2 3 5 9" xfId="32787" xr:uid="{A3EA7944-E350-49D6-9D0F-A8C489AA3483}"/>
    <cellStyle name="20% - akcent 2 3 6" xfId="1355" xr:uid="{504CC8C0-40D6-445A-A912-CCC9CADA6B76}"/>
    <cellStyle name="20% - akcent 2 3 6 2" xfId="7694" xr:uid="{A4AA0B8E-CC8E-4867-83D5-D0249AE05013}"/>
    <cellStyle name="20% - akcent 2 3 6 2 2" xfId="11185" xr:uid="{0BD1600F-FDBE-484F-A117-65FA36724800}"/>
    <cellStyle name="20% - akcent 2 3 6 2 2 2" xfId="26484" xr:uid="{16E29D42-D06A-4706-870A-93FD6310B2F4}"/>
    <cellStyle name="20% - akcent 2 3 6 2 2 2 2" xfId="32788" xr:uid="{D2A306D1-C17E-4B6B-889D-016A608424A5}"/>
    <cellStyle name="20% - akcent 2 3 6 2 2 3" xfId="32789" xr:uid="{5BDF8E27-1B96-463B-8543-9C34C537D3E0}"/>
    <cellStyle name="20% - akcent 2 3 6 2 3" xfId="14675" xr:uid="{8696CF99-ACD1-4865-9AFA-98FF56C21F49}"/>
    <cellStyle name="20% - akcent 2 3 6 2 3 2" xfId="29974" xr:uid="{24A6894E-9652-40FE-9DE3-17A010F4F383}"/>
    <cellStyle name="20% - akcent 2 3 6 2 4" xfId="22994" xr:uid="{6B6A3ADB-27E0-41C7-8E2B-6556088DB221}"/>
    <cellStyle name="20% - akcent 2 3 6 2 4 2" xfId="32790" xr:uid="{F1D82393-6176-438D-A425-91701B29E236}"/>
    <cellStyle name="20% - akcent 2 3 6 2 5" xfId="32791" xr:uid="{A8437882-82E6-4356-9F1D-1C10E4575C48}"/>
    <cellStyle name="20% - akcent 2 3 6 2 6" xfId="32792" xr:uid="{89AED6C5-C6A9-4A9A-B957-735938A94426}"/>
    <cellStyle name="20% - akcent 2 3 6 3" xfId="6683" xr:uid="{48F0A316-751A-4229-B98B-6C7E4E193F80}"/>
    <cellStyle name="20% - akcent 2 3 6 3 2" xfId="21984" xr:uid="{551CE42B-53A4-49F8-8454-94925BD7F8FD}"/>
    <cellStyle name="20% - akcent 2 3 6 3 2 2" xfId="32793" xr:uid="{FD1AFDDF-A646-4099-8828-3AC95573E27C}"/>
    <cellStyle name="20% - akcent 2 3 6 3 3" xfId="32794" xr:uid="{0666956B-56ED-45F1-9A83-DA5F07549CF0}"/>
    <cellStyle name="20% - akcent 2 3 6 4" xfId="2802" xr:uid="{B47261C4-418E-4356-AE9B-5694052B59ED}"/>
    <cellStyle name="20% - akcent 2 3 6 4 2" xfId="18430" xr:uid="{065EF6E4-1B17-4180-B2A3-D242D9AEBF2E}"/>
    <cellStyle name="20% - akcent 2 3 6 4 2 2" xfId="32795" xr:uid="{0D094294-B210-4B4A-A9F9-AEDECB871F70}"/>
    <cellStyle name="20% - akcent 2 3 6 4 3" xfId="32796" xr:uid="{4A511051-A40C-43B8-AB16-8C5101DEAC88}"/>
    <cellStyle name="20% - akcent 2 3 6 5" xfId="10175" xr:uid="{4EF50B82-6A59-48E4-ABB3-8A4E246CC67F}"/>
    <cellStyle name="20% - akcent 2 3 6 5 2" xfId="25474" xr:uid="{9C8D28E5-9442-4331-8105-6A8D55036EDB}"/>
    <cellStyle name="20% - akcent 2 3 6 6" xfId="13665" xr:uid="{F2649492-B6CC-4D7E-93AD-42ED8CF69A35}"/>
    <cellStyle name="20% - akcent 2 3 6 6 2" xfId="28964" xr:uid="{D0BF8B02-63FF-4CF0-BD80-F2BCA8C696C1}"/>
    <cellStyle name="20% - akcent 2 3 6 7" xfId="17011" xr:uid="{6F936C71-CBB7-4FFF-AE3C-7A86AE427227}"/>
    <cellStyle name="20% - akcent 2 3 6 8" xfId="32797" xr:uid="{BB9FFBA3-2D42-44DC-B71A-073AB77A102D}"/>
    <cellStyle name="20% - akcent 2 3 7" xfId="1509" xr:uid="{B42F7D85-A6D0-483C-AB94-0A3F6CEDB317}"/>
    <cellStyle name="20% - akcent 2 3 7 2" xfId="7695" xr:uid="{A318397B-FE1D-4E27-8C65-482D5B8D5D18}"/>
    <cellStyle name="20% - akcent 2 3 7 2 2" xfId="11186" xr:uid="{84D176C2-3A59-4367-B975-63FFD4AA6EBF}"/>
    <cellStyle name="20% - akcent 2 3 7 2 2 2" xfId="26485" xr:uid="{2F22241C-5EDE-47E6-B5EC-4177464188B9}"/>
    <cellStyle name="20% - akcent 2 3 7 2 2 2 2" xfId="32798" xr:uid="{D1D4AEB7-17E5-49FD-B8E6-499A0C67C28C}"/>
    <cellStyle name="20% - akcent 2 3 7 2 2 3" xfId="32799" xr:uid="{CF7EBA51-79B0-4D99-A856-D062ED597A52}"/>
    <cellStyle name="20% - akcent 2 3 7 2 3" xfId="14676" xr:uid="{15272C2B-65D5-4B83-A61D-7CD36EFF483B}"/>
    <cellStyle name="20% - akcent 2 3 7 2 3 2" xfId="29975" xr:uid="{C7B36D64-E3B4-48CF-BF08-12CFDE062BB9}"/>
    <cellStyle name="20% - akcent 2 3 7 2 4" xfId="22995" xr:uid="{3B3272FF-D47B-454D-82DA-254958FF4C7E}"/>
    <cellStyle name="20% - akcent 2 3 7 2 4 2" xfId="32800" xr:uid="{ACA2490D-15B2-4D45-8A22-B1C5CE5B5D1B}"/>
    <cellStyle name="20% - akcent 2 3 7 2 5" xfId="32801" xr:uid="{9DBCE9D2-92E4-4FDF-90F2-B895011D5DA5}"/>
    <cellStyle name="20% - akcent 2 3 7 2 6" xfId="32802" xr:uid="{3621A290-4933-4282-A58E-ECDAECEAEAA8}"/>
    <cellStyle name="20% - akcent 2 3 7 3" xfId="7474" xr:uid="{84D3B303-1410-44A7-9606-8EA33E4B3D32}"/>
    <cellStyle name="20% - akcent 2 3 7 3 2" xfId="22775" xr:uid="{20C68DCA-72A9-4718-896E-53D681E985DC}"/>
    <cellStyle name="20% - akcent 2 3 7 3 2 2" xfId="32803" xr:uid="{5B84FCED-F18C-4868-A607-EA8E7BB6C369}"/>
    <cellStyle name="20% - akcent 2 3 7 3 3" xfId="32804" xr:uid="{AB98373F-1D19-4A39-9000-31FB853B171C}"/>
    <cellStyle name="20% - akcent 2 3 7 4" xfId="2803" xr:uid="{1A6F9A23-A0D6-4B4C-89E3-F9D2676FC4A3}"/>
    <cellStyle name="20% - akcent 2 3 7 4 2" xfId="18431" xr:uid="{5C8589DA-E1C8-493B-AA14-094D7FDD2572}"/>
    <cellStyle name="20% - akcent 2 3 7 4 2 2" xfId="32805" xr:uid="{FB8B1F3F-5721-4755-9B06-505F8173FDBA}"/>
    <cellStyle name="20% - akcent 2 3 7 4 3" xfId="32806" xr:uid="{2770C136-BD96-405E-82FA-62321F64BD57}"/>
    <cellStyle name="20% - akcent 2 3 7 5" xfId="10966" xr:uid="{F178FE46-B32D-4C0D-9ABB-8C69C8CA7989}"/>
    <cellStyle name="20% - akcent 2 3 7 5 2" xfId="26265" xr:uid="{4A41E61B-8042-4AB6-9E47-874426148589}"/>
    <cellStyle name="20% - akcent 2 3 7 6" xfId="14456" xr:uid="{AB005BC5-1979-4D75-911B-6362E0AE5ACD}"/>
    <cellStyle name="20% - akcent 2 3 7 6 2" xfId="29755" xr:uid="{0259B9EF-4B7C-48FA-BD5B-26D1CFB2DA8B}"/>
    <cellStyle name="20% - akcent 2 3 7 7" xfId="17161" xr:uid="{221A6E6D-03F9-4380-B3FD-E69F56827828}"/>
    <cellStyle name="20% - akcent 2 3 7 8" xfId="32807" xr:uid="{DE8E9D3F-AD86-40A2-A627-8D04E00DA76B}"/>
    <cellStyle name="20% - akcent 2 3 8" xfId="1747" xr:uid="{C0CB85FD-9D90-4CE1-BD71-38CF592C97C8}"/>
    <cellStyle name="20% - akcent 2 3 8 2" xfId="7669" xr:uid="{BC48D295-3FF4-49CF-8B66-B65EEE803225}"/>
    <cellStyle name="20% - akcent 2 3 8 2 2" xfId="22969" xr:uid="{585968A2-1287-4EFF-A527-376BDD92BEC4}"/>
    <cellStyle name="20% - akcent 2 3 8 2 2 2" xfId="32808" xr:uid="{36FDF242-CB68-45FE-BE7D-4722A2C39269}"/>
    <cellStyle name="20% - akcent 2 3 8 2 3" xfId="32809" xr:uid="{C1754744-9698-47CA-B1F5-9E0F77DBB8A2}"/>
    <cellStyle name="20% - akcent 2 3 8 3" xfId="4862" xr:uid="{73B2D5D5-6337-4DAF-9FB8-4B5C659605A8}"/>
    <cellStyle name="20% - akcent 2 3 8 3 2" xfId="20163" xr:uid="{04094A94-B1BD-46C2-9E78-D4FC5D758039}"/>
    <cellStyle name="20% - akcent 2 3 8 3 2 2" xfId="32810" xr:uid="{D07099EF-82D7-49DF-A3AB-80FEB3AA87AA}"/>
    <cellStyle name="20% - akcent 2 3 8 3 3" xfId="32811" xr:uid="{A8592471-AA42-4B24-9E32-ABD66A0B05B0}"/>
    <cellStyle name="20% - akcent 2 3 8 4" xfId="11160" xr:uid="{132D297B-1BCB-4410-B54D-CBC3F91BD70C}"/>
    <cellStyle name="20% - akcent 2 3 8 4 2" xfId="26459" xr:uid="{F7D34B92-A26C-4926-BB44-C951D5B14007}"/>
    <cellStyle name="20% - akcent 2 3 8 5" xfId="14650" xr:uid="{73209BEB-D1B7-46CC-B2F1-1011B9E9D3CB}"/>
    <cellStyle name="20% - akcent 2 3 8 5 2" xfId="29949" xr:uid="{C20422DD-FB4F-487F-8ABF-F7E83B94D116}"/>
    <cellStyle name="20% - akcent 2 3 8 6" xfId="17384" xr:uid="{47EFCA3B-7E94-495C-8766-C790C32432BD}"/>
    <cellStyle name="20% - akcent 2 3 8 7" xfId="32812" xr:uid="{81A7D761-816B-4A04-9874-8F0728E3DF2E}"/>
    <cellStyle name="20% - akcent 2 3 9" xfId="1887" xr:uid="{9F7A8A0D-99EF-47AC-9144-554C2C60B15B}"/>
    <cellStyle name="20% - akcent 2 3 9 2" xfId="4863" xr:uid="{96780279-6F6F-41FF-9E84-EC51E1D58487}"/>
    <cellStyle name="20% - akcent 2 3 9 2 2" xfId="20164" xr:uid="{0D801798-7184-4C5A-9B91-3F1FBA403CB7}"/>
    <cellStyle name="20% - akcent 2 3 9 2 2 2" xfId="32813" xr:uid="{133175D0-621E-472F-B03E-1C8479C08A24}"/>
    <cellStyle name="20% - akcent 2 3 9 2 3" xfId="32814" xr:uid="{51347115-5466-46BE-86C2-BFECD2861C5B}"/>
    <cellStyle name="20% - akcent 2 3 9 3" xfId="17521" xr:uid="{B166A2EB-A1AA-45C5-97A5-2E67C84B202F}"/>
    <cellStyle name="20% - akcent 2 3 9 3 2" xfId="32815" xr:uid="{4FA9D6C4-0472-4256-97DB-1FC703511D10}"/>
    <cellStyle name="20% - akcent 2 3 9 3 2 2" xfId="32816" xr:uid="{99C3DB4B-60C1-4A68-9A33-6AB7B06ACF9E}"/>
    <cellStyle name="20% - akcent 2 3 9 3 3" xfId="32817" xr:uid="{EEE04C3F-EA15-4BFD-BB6C-38F016A4F6AA}"/>
    <cellStyle name="20% - akcent 2 3 9 4" xfId="32818" xr:uid="{F6DB7B67-C438-4E0F-91B8-1A17D8E62271}"/>
    <cellStyle name="20% - akcent 2 3 9 4 2" xfId="32819" xr:uid="{D131F3D8-DA85-41BB-977A-01AC6D5270EE}"/>
    <cellStyle name="20% - akcent 2 3 9 5" xfId="32820" xr:uid="{06F097C0-DA39-400B-992D-A38A496EC7D7}"/>
    <cellStyle name="20% - akcent 2 3 9 5 2" xfId="32821" xr:uid="{587F0E71-0FE6-4457-9403-ABA1F6B293D2}"/>
    <cellStyle name="20% - akcent 2 3 9 6" xfId="32822" xr:uid="{CB8FC423-033E-4580-9874-9B3B22E6E58A}"/>
    <cellStyle name="20% - akcent 2 4" xfId="32823" xr:uid="{A95AF253-28EF-4572-A8F3-AB69F927866A}"/>
    <cellStyle name="20% - akcent 2 4 2" xfId="32824" xr:uid="{45D2ED5C-37A3-4DF3-8E1C-1807A864EFC2}"/>
    <cellStyle name="20% - akcent 2 4 2 2" xfId="32825" xr:uid="{C13EED1B-44B7-4986-B744-0D09D0EE0772}"/>
    <cellStyle name="20% - akcent 2 4 3" xfId="32826" xr:uid="{4F101E05-8E77-4942-BA69-8D1ECFC84724}"/>
    <cellStyle name="20% - akcent 2 5" xfId="32827" xr:uid="{669B532D-955D-466A-854D-9DF3C99C54F3}"/>
    <cellStyle name="20% - akcent 2 5 2" xfId="32828" xr:uid="{15AAF52F-B9E1-44E8-B643-3F86E7A02814}"/>
    <cellStyle name="20% - akcent 2 6" xfId="32829" xr:uid="{E8EB7B7B-08E4-4018-AF9D-C3568089C408}"/>
    <cellStyle name="20% - akcent 2 6 2" xfId="32830" xr:uid="{2D53F4DA-F608-4EB4-8E7C-5C266FD02517}"/>
    <cellStyle name="20% - akcent 2 7" xfId="32831" xr:uid="{5AD9BC9B-23E4-4F93-8E13-3E20AF4EB065}"/>
    <cellStyle name="20% - akcent 2 8" xfId="32832" xr:uid="{7718B404-3C2E-4292-95B3-FACA343E5027}"/>
    <cellStyle name="20% - akcent 3 2" xfId="22" xr:uid="{00000000-0005-0000-0000-00000A000000}"/>
    <cellStyle name="20% - akcent 3 2 2" xfId="32833" xr:uid="{722BC30A-7E67-4F60-8A4C-ED89F73A4C4C}"/>
    <cellStyle name="20% - akcent 3 2 3" xfId="32834" xr:uid="{EE53213B-2313-4C39-AEFA-91D8AD0969B8}"/>
    <cellStyle name="20% - akcent 3 2 4" xfId="525" xr:uid="{627543DE-6C40-4D31-A4E6-9D37EFD92AB3}"/>
    <cellStyle name="20% - akcent 3 3" xfId="210" xr:uid="{00000000-0005-0000-0000-00000B000000}"/>
    <cellStyle name="20% - akcent 3 3 10" xfId="2024" xr:uid="{39DC5E0F-92D0-4D43-91A6-EB42CC1841A4}"/>
    <cellStyle name="20% - akcent 3 3 10 2" xfId="4864" xr:uid="{734C42DD-D695-44DE-86F7-FE5D4B4AFFD6}"/>
    <cellStyle name="20% - akcent 3 3 10 2 2" xfId="20165" xr:uid="{20D28CB1-4E97-4826-9231-74A2424A08D1}"/>
    <cellStyle name="20% - akcent 3 3 10 2 2 2" xfId="32835" xr:uid="{6B04E343-52F2-4114-86FA-9D15787C6695}"/>
    <cellStyle name="20% - akcent 3 3 10 2 3" xfId="32836" xr:uid="{8B60DBEC-1113-4087-BB96-7B087BC4E7DC}"/>
    <cellStyle name="20% - akcent 3 3 10 3" xfId="17656" xr:uid="{4AF53D96-5F97-4579-B9C1-17C50D17E268}"/>
    <cellStyle name="20% - akcent 3 3 10 3 2" xfId="32837" xr:uid="{5A9A6DCA-8A89-4D6F-862B-6B5519BEE673}"/>
    <cellStyle name="20% - akcent 3 3 10 3 2 2" xfId="32838" xr:uid="{DD2A41E7-2A1D-4726-A6DF-E6FA179B3BB6}"/>
    <cellStyle name="20% - akcent 3 3 10 3 3" xfId="32839" xr:uid="{7A2370C8-4A24-475D-B93D-548ED3012F55}"/>
    <cellStyle name="20% - akcent 3 3 10 4" xfId="32840" xr:uid="{692CBED7-24A4-485F-878F-A7CFD3C8A4E3}"/>
    <cellStyle name="20% - akcent 3 3 10 4 2" xfId="32841" xr:uid="{663F8F28-0C4E-4A1B-8460-62051B723466}"/>
    <cellStyle name="20% - akcent 3 3 10 5" xfId="32842" xr:uid="{75E0C4C7-150B-4C93-9F72-F860C5691C9D}"/>
    <cellStyle name="20% - akcent 3 3 10 5 2" xfId="32843" xr:uid="{3354CF48-6A2E-4E87-AA0D-F0E4BA04C2A8}"/>
    <cellStyle name="20% - akcent 3 3 10 6" xfId="32844" xr:uid="{75E7763C-00EE-4142-8CFF-C61F84961001}"/>
    <cellStyle name="20% - akcent 3 3 11" xfId="2155" xr:uid="{E59C3B99-11BE-4270-BA95-0877B384E065}"/>
    <cellStyle name="20% - akcent 3 3 11 2" xfId="4865" xr:uid="{0C4C169A-1273-4914-96AF-E9645EAA2928}"/>
    <cellStyle name="20% - akcent 3 3 11 2 2" xfId="20166" xr:uid="{B55564AE-B446-4A52-85A6-E5BAA0E45593}"/>
    <cellStyle name="20% - akcent 3 3 11 2 2 2" xfId="32845" xr:uid="{875F5EDC-1CC6-4B92-BA49-3C45011459AC}"/>
    <cellStyle name="20% - akcent 3 3 11 2 3" xfId="32846" xr:uid="{594185B4-3E43-48CE-B326-E60D7F9A094B}"/>
    <cellStyle name="20% - akcent 3 3 11 3" xfId="17787" xr:uid="{E1A74B22-2B79-4572-B7E6-E118C5F7C481}"/>
    <cellStyle name="20% - akcent 3 3 11 3 2" xfId="32847" xr:uid="{F9159F54-A34F-43EB-8EA8-5F53818D7D88}"/>
    <cellStyle name="20% - akcent 3 3 11 3 2 2" xfId="32848" xr:uid="{4895AB08-120D-48F4-9F6A-F0F8A3B18900}"/>
    <cellStyle name="20% - akcent 3 3 11 3 3" xfId="32849" xr:uid="{2B4CD642-9F21-4C42-94F7-298DE61D3F83}"/>
    <cellStyle name="20% - akcent 3 3 11 4" xfId="32850" xr:uid="{E89CCD0D-8E24-4E4A-9734-49C25105BC4D}"/>
    <cellStyle name="20% - akcent 3 3 11 4 2" xfId="32851" xr:uid="{D6D316A3-898C-407B-B70D-277D345F50BF}"/>
    <cellStyle name="20% - akcent 3 3 11 5" xfId="32852" xr:uid="{5CFF042E-0664-4D84-84D4-4BCBD52009F3}"/>
    <cellStyle name="20% - akcent 3 3 11 5 2" xfId="32853" xr:uid="{11ECE192-D537-438A-AE28-DB3715D86120}"/>
    <cellStyle name="20% - akcent 3 3 11 6" xfId="32854" xr:uid="{EB866B29-C2E9-456A-B0E8-A4DFD6935B65}"/>
    <cellStyle name="20% - akcent 3 3 12" xfId="2280" xr:uid="{7D9AB3A7-624B-4C32-9D04-62147443043F}"/>
    <cellStyle name="20% - akcent 3 3 12 2" xfId="4866" xr:uid="{41525155-84B4-4074-88B1-F47557572117}"/>
    <cellStyle name="20% - akcent 3 3 12 2 2" xfId="20167" xr:uid="{3C142258-84C1-4EC7-A8EE-6910475F1C29}"/>
    <cellStyle name="20% - akcent 3 3 12 2 2 2" xfId="32855" xr:uid="{576D0FEF-64FB-4C21-8F69-D210D4F9B953}"/>
    <cellStyle name="20% - akcent 3 3 12 2 3" xfId="32856" xr:uid="{901343D4-6751-4406-B5C4-2E4B0FCB969F}"/>
    <cellStyle name="20% - akcent 3 3 12 3" xfId="17912" xr:uid="{C87B3EE3-A5FC-474F-9B61-23C379939ABB}"/>
    <cellStyle name="20% - akcent 3 3 12 3 2" xfId="32857" xr:uid="{C12886B3-1AD8-4636-B48E-CFA63716D7D6}"/>
    <cellStyle name="20% - akcent 3 3 12 3 2 2" xfId="32858" xr:uid="{6D6D1FBC-B6BA-49FD-8A24-92100C9EC1F0}"/>
    <cellStyle name="20% - akcent 3 3 12 3 3" xfId="32859" xr:uid="{61B79214-4DFF-4CDC-9A84-3AAFB5BCE23F}"/>
    <cellStyle name="20% - akcent 3 3 12 4" xfId="32860" xr:uid="{5D3503CB-03EC-46C2-8466-642951882E23}"/>
    <cellStyle name="20% - akcent 3 3 12 4 2" xfId="32861" xr:uid="{58F9AC04-4128-4313-8F7E-8D25D247BD92}"/>
    <cellStyle name="20% - akcent 3 3 12 5" xfId="32862" xr:uid="{B1F39ABD-DEAA-488D-82E7-CD7BB8383E6F}"/>
    <cellStyle name="20% - akcent 3 3 12 5 2" xfId="32863" xr:uid="{40116DB0-F637-4F50-98F2-A06796415CF2}"/>
    <cellStyle name="20% - akcent 3 3 12 6" xfId="32864" xr:uid="{A3AB8FF8-E1C7-4756-94C8-E1EE7167ED4D}"/>
    <cellStyle name="20% - akcent 3 3 13" xfId="2430" xr:uid="{AD085AC7-9254-414D-9715-C2EF6FBBE38A}"/>
    <cellStyle name="20% - akcent 3 3 13 2" xfId="4867" xr:uid="{98A7E666-34B7-454F-ADBD-FF69436F08F3}"/>
    <cellStyle name="20% - akcent 3 3 13 2 2" xfId="20168" xr:uid="{0AA768FE-BE64-43AB-AF00-DD28C2CB88F8}"/>
    <cellStyle name="20% - akcent 3 3 13 2 2 2" xfId="32865" xr:uid="{34E4D764-21F6-4525-9B6F-8DF3251C8F2C}"/>
    <cellStyle name="20% - akcent 3 3 13 2 3" xfId="32866" xr:uid="{E148A112-5874-4592-849D-5BF66569AC7F}"/>
    <cellStyle name="20% - akcent 3 3 13 3" xfId="18062" xr:uid="{A6235D77-2A53-4EC8-839F-B08844AE85A2}"/>
    <cellStyle name="20% - akcent 3 3 13 3 2" xfId="32867" xr:uid="{980E73AA-9DF6-4D15-BB5E-298459942F83}"/>
    <cellStyle name="20% - akcent 3 3 13 3 2 2" xfId="32868" xr:uid="{703CC6EE-AEC5-41CC-A8D2-C703699344A7}"/>
    <cellStyle name="20% - akcent 3 3 13 3 3" xfId="32869" xr:uid="{C5096AEB-964F-47EE-B0D0-8218BCE4B7F3}"/>
    <cellStyle name="20% - akcent 3 3 13 4" xfId="32870" xr:uid="{EFBE44BD-0A92-4122-9166-53974FF3917C}"/>
    <cellStyle name="20% - akcent 3 3 13 4 2" xfId="32871" xr:uid="{23B85FAE-71B3-424F-8F82-C88330E42F35}"/>
    <cellStyle name="20% - akcent 3 3 13 5" xfId="32872" xr:uid="{AF592D80-E20D-4BC9-B8B2-F251A462E265}"/>
    <cellStyle name="20% - akcent 3 3 13 5 2" xfId="32873" xr:uid="{09C3997C-1C34-425E-8A60-10F6C644B14C}"/>
    <cellStyle name="20% - akcent 3 3 13 6" xfId="32874" xr:uid="{136EBFF2-4BA2-405C-82FA-F2BF63A2A2C0}"/>
    <cellStyle name="20% - akcent 3 3 14" xfId="2580" xr:uid="{36E7A119-CC8B-41E4-A526-B3BB450A577C}"/>
    <cellStyle name="20% - akcent 3 3 14 2" xfId="4868" xr:uid="{2410FB32-BAAD-4D09-8784-F7F71E35DDFF}"/>
    <cellStyle name="20% - akcent 3 3 14 2 2" xfId="20169" xr:uid="{9E3EB0F5-7FF0-4912-B922-06AF9E3823F2}"/>
    <cellStyle name="20% - akcent 3 3 14 2 2 2" xfId="32875" xr:uid="{EDA090BF-4C48-44C5-B1A5-B5D35A1F6E4E}"/>
    <cellStyle name="20% - akcent 3 3 14 2 3" xfId="32876" xr:uid="{DA457628-8227-4DE8-A20F-3E235D174E50}"/>
    <cellStyle name="20% - akcent 3 3 14 3" xfId="18212" xr:uid="{549944C3-4B9A-43C8-ADE0-986D2B82F56E}"/>
    <cellStyle name="20% - akcent 3 3 14 3 2" xfId="32877" xr:uid="{482588BB-85EC-41FD-BE02-605BAD0239FE}"/>
    <cellStyle name="20% - akcent 3 3 14 3 2 2" xfId="32878" xr:uid="{D96D15F4-AF3D-43CE-A09E-E61EEE588FD9}"/>
    <cellStyle name="20% - akcent 3 3 14 3 3" xfId="32879" xr:uid="{BE211668-E8E6-4582-89F5-A5994DEE12A2}"/>
    <cellStyle name="20% - akcent 3 3 14 4" xfId="32880" xr:uid="{74E9CAE9-03FF-481B-9AD8-B0FCE1D9F657}"/>
    <cellStyle name="20% - akcent 3 3 14 4 2" xfId="32881" xr:uid="{680F2FC2-3C2D-4872-B3F8-8861913E067F}"/>
    <cellStyle name="20% - akcent 3 3 14 5" xfId="32882" xr:uid="{33933C5B-551E-4A4A-8E1B-DC3B474BB067}"/>
    <cellStyle name="20% - akcent 3 3 14 5 2" xfId="32883" xr:uid="{C649AE0F-F942-49D2-AB9A-EBBDFFBA1D0E}"/>
    <cellStyle name="20% - akcent 3 3 14 6" xfId="32884" xr:uid="{BB57D82E-C64D-451B-BA6E-C30B23F1E9D6}"/>
    <cellStyle name="20% - akcent 3 3 15" xfId="5776" xr:uid="{9CDE244E-49C2-4431-AEE7-D27E4B0E42C1}"/>
    <cellStyle name="20% - akcent 3 3 15 2" xfId="21077" xr:uid="{8E24997D-D3FA-4D35-A214-7D315D0AFA4F}"/>
    <cellStyle name="20% - akcent 3 3 15 2 2" xfId="32885" xr:uid="{8EEE969D-9F4F-4E86-99E4-549AFD17CC2D}"/>
    <cellStyle name="20% - akcent 3 3 15 2 2 2" xfId="32886" xr:uid="{68CD3230-8354-46AF-B790-DC9FBBB33850}"/>
    <cellStyle name="20% - akcent 3 3 15 2 3" xfId="32887" xr:uid="{4E63C445-95C2-435E-B825-671C6E60957E}"/>
    <cellStyle name="20% - akcent 3 3 15 3" xfId="32888" xr:uid="{172D11DA-5860-4106-81D1-839439624BAF}"/>
    <cellStyle name="20% - akcent 3 3 15 3 2" xfId="32889" xr:uid="{0362E162-D638-4FD7-8633-89B87B37CDA1}"/>
    <cellStyle name="20% - akcent 3 3 15 4" xfId="32890" xr:uid="{13A6641D-5F3C-4255-AF55-982B02A12E9D}"/>
    <cellStyle name="20% - akcent 3 3 15 4 2" xfId="32891" xr:uid="{AE2F4500-88B2-4493-97ED-54A245344267}"/>
    <cellStyle name="20% - akcent 3 3 15 5" xfId="32892" xr:uid="{1F34428A-0C8C-494E-8E1D-78EDEF2F9BF7}"/>
    <cellStyle name="20% - akcent 3 3 16" xfId="5898" xr:uid="{AAC96536-0701-40E2-B676-6897859ED337}"/>
    <cellStyle name="20% - akcent 3 3 16 2" xfId="21199" xr:uid="{1DF5E970-F2A5-4D7A-9047-0486E6828BD1}"/>
    <cellStyle name="20% - akcent 3 3 16 2 2" xfId="32893" xr:uid="{DC9C9E34-DD9E-4A43-8AB6-0BB29D8DC929}"/>
    <cellStyle name="20% - akcent 3 3 16 3" xfId="32894" xr:uid="{439868BE-700D-46A8-BEB2-4F462F165C3E}"/>
    <cellStyle name="20% - akcent 3 3 17" xfId="2804" xr:uid="{969E74F2-76A9-4723-B45A-177A6E17858C}"/>
    <cellStyle name="20% - akcent 3 3 17 2" xfId="18432" xr:uid="{EEF1E61F-6F6F-457E-BBBC-8AD1E4E8304C}"/>
    <cellStyle name="20% - akcent 3 3 17 2 2" xfId="32895" xr:uid="{2DB1FCCA-B1FE-4362-A361-8C1DB7EE27E3}"/>
    <cellStyle name="20% - akcent 3 3 17 3" xfId="32896" xr:uid="{75DCED60-3A0D-469D-95BF-DBAB56155EA3}"/>
    <cellStyle name="20% - akcent 3 3 18" xfId="9390" xr:uid="{EFB35F0B-BD45-49BD-8E67-2324A5E74AC7}"/>
    <cellStyle name="20% - akcent 3 3 18 2" xfId="24689" xr:uid="{F78BE0C1-81BE-40E1-9EA3-9B25AE771501}"/>
    <cellStyle name="20% - akcent 3 3 19" xfId="12880" xr:uid="{34E5282F-985C-4F9E-8F44-E2CFF51D9F3A}"/>
    <cellStyle name="20% - akcent 3 3 19 2" xfId="28179" xr:uid="{D7A9EA61-5FF8-4771-B444-35114FECA379}"/>
    <cellStyle name="20% - akcent 3 3 2" xfId="717" xr:uid="{150EB5C3-ADB2-4017-990D-C8C7985623AE}"/>
    <cellStyle name="20% - akcent 3 3 2 10" xfId="2321" xr:uid="{8A6B147A-FFB0-4A87-B322-1B53BEE6BF89}"/>
    <cellStyle name="20% - akcent 3 3 2 10 2" xfId="4869" xr:uid="{76F80C75-CCFB-46B5-8735-09EC345FE997}"/>
    <cellStyle name="20% - akcent 3 3 2 10 2 2" xfId="20170" xr:uid="{68155638-C31D-4374-80EF-9D1F4F44E95C}"/>
    <cellStyle name="20% - akcent 3 3 2 10 2 2 2" xfId="32897" xr:uid="{FA2D159A-35C1-46E9-9464-115244195714}"/>
    <cellStyle name="20% - akcent 3 3 2 10 2 3" xfId="32898" xr:uid="{853CBA30-681F-492D-B917-FC2C7E94038B}"/>
    <cellStyle name="20% - akcent 3 3 2 10 3" xfId="17953" xr:uid="{08779F46-3C6B-40D3-A443-7949C027D4D1}"/>
    <cellStyle name="20% - akcent 3 3 2 10 3 2" xfId="32899" xr:uid="{0640EBF2-F845-44EA-B9A4-190FE7A34231}"/>
    <cellStyle name="20% - akcent 3 3 2 10 3 2 2" xfId="32900" xr:uid="{85999A6B-60EB-4048-A699-5DDC7B9E62B0}"/>
    <cellStyle name="20% - akcent 3 3 2 10 3 3" xfId="32901" xr:uid="{B66A035E-A96D-411E-878D-EFD563DFF37C}"/>
    <cellStyle name="20% - akcent 3 3 2 10 4" xfId="32902" xr:uid="{BEF11CD9-4EDD-4A5B-AC67-9550044DE715}"/>
    <cellStyle name="20% - akcent 3 3 2 10 4 2" xfId="32903" xr:uid="{AAAE0F4E-3CB1-4479-A501-2C83886809B5}"/>
    <cellStyle name="20% - akcent 3 3 2 10 5" xfId="32904" xr:uid="{3BADB80F-EAC5-4B36-A586-F9CDF324C3BE}"/>
    <cellStyle name="20% - akcent 3 3 2 10 5 2" xfId="32905" xr:uid="{60D591C8-A954-448F-9E50-350798A6657C}"/>
    <cellStyle name="20% - akcent 3 3 2 10 6" xfId="32906" xr:uid="{668AB811-933D-48D4-B11F-C81300EFA5A9}"/>
    <cellStyle name="20% - akcent 3 3 2 11" xfId="2471" xr:uid="{D8CF7915-DE99-479D-BB2E-045CAAE1BD32}"/>
    <cellStyle name="20% - akcent 3 3 2 11 2" xfId="4870" xr:uid="{8424224F-A16A-4322-B19C-0A596D76568F}"/>
    <cellStyle name="20% - akcent 3 3 2 11 2 2" xfId="20171" xr:uid="{4E26C1E8-2B15-48CF-9415-8DA30D25B9B2}"/>
    <cellStyle name="20% - akcent 3 3 2 11 2 2 2" xfId="32907" xr:uid="{0339E6B5-0D27-4609-8D7E-C839D7498687}"/>
    <cellStyle name="20% - akcent 3 3 2 11 2 3" xfId="32908" xr:uid="{8CC125E2-2196-41FB-9BA5-84C2CE68865D}"/>
    <cellStyle name="20% - akcent 3 3 2 11 3" xfId="18103" xr:uid="{D16B15E7-A9AA-48A2-9893-A55155FF0828}"/>
    <cellStyle name="20% - akcent 3 3 2 11 3 2" xfId="32909" xr:uid="{1A8ACDE0-E0BD-4FCB-89B0-4F67737FDE35}"/>
    <cellStyle name="20% - akcent 3 3 2 11 3 2 2" xfId="32910" xr:uid="{55E7FEAF-E306-49EA-AA38-CBECC9C6EB61}"/>
    <cellStyle name="20% - akcent 3 3 2 11 3 3" xfId="32911" xr:uid="{EA3BF4E8-1EC2-47F7-AA92-8EAB74EA7A5F}"/>
    <cellStyle name="20% - akcent 3 3 2 11 4" xfId="32912" xr:uid="{35BEFFE7-A531-4948-86AD-BCA6D2D9B8DD}"/>
    <cellStyle name="20% - akcent 3 3 2 11 4 2" xfId="32913" xr:uid="{29D89910-98CA-4168-937D-51E047FE668A}"/>
    <cellStyle name="20% - akcent 3 3 2 11 5" xfId="32914" xr:uid="{2BBDA936-8276-4140-B97C-6CD9AFD82723}"/>
    <cellStyle name="20% - akcent 3 3 2 11 5 2" xfId="32915" xr:uid="{9614B68E-80B3-43A8-A181-D16FFDB7DDD8}"/>
    <cellStyle name="20% - akcent 3 3 2 11 6" xfId="32916" xr:uid="{EA35C935-ABC9-4231-9751-A695612B46C6}"/>
    <cellStyle name="20% - akcent 3 3 2 12" xfId="2621" xr:uid="{14CDA368-142D-4613-B796-4784F3173BF6}"/>
    <cellStyle name="20% - akcent 3 3 2 12 2" xfId="4871" xr:uid="{F64481B2-2E22-407E-A5F6-69534005ECFC}"/>
    <cellStyle name="20% - akcent 3 3 2 12 2 2" xfId="20172" xr:uid="{88BFE233-55B1-457B-8064-657BF739497D}"/>
    <cellStyle name="20% - akcent 3 3 2 12 2 2 2" xfId="32917" xr:uid="{EA719C92-FDE0-456D-8213-657187AFAD59}"/>
    <cellStyle name="20% - akcent 3 3 2 12 2 3" xfId="32918" xr:uid="{DBF969BC-F3C9-48CB-9067-9ABE4B11A025}"/>
    <cellStyle name="20% - akcent 3 3 2 12 3" xfId="18253" xr:uid="{8372DF48-5567-4298-BBDE-5BF35E780282}"/>
    <cellStyle name="20% - akcent 3 3 2 12 3 2" xfId="32919" xr:uid="{3DAB689A-F45F-4EA9-936C-77D4B85B1CE0}"/>
    <cellStyle name="20% - akcent 3 3 2 12 3 2 2" xfId="32920" xr:uid="{85640724-37F9-48F5-9347-75D56849C560}"/>
    <cellStyle name="20% - akcent 3 3 2 12 3 3" xfId="32921" xr:uid="{68E5B8B9-53DD-4AB0-9724-10078497F3FC}"/>
    <cellStyle name="20% - akcent 3 3 2 12 4" xfId="32922" xr:uid="{94EF818C-1B35-4169-AF37-78441B2BDB9D}"/>
    <cellStyle name="20% - akcent 3 3 2 12 4 2" xfId="32923" xr:uid="{FD492825-7F9E-498C-A0F0-A971FB5779E8}"/>
    <cellStyle name="20% - akcent 3 3 2 12 5" xfId="32924" xr:uid="{D3FB3BDE-C58A-432D-9EB7-448E5CA1C479}"/>
    <cellStyle name="20% - akcent 3 3 2 12 5 2" xfId="32925" xr:uid="{0490592A-18B7-4FBA-AB40-B2F9992FEFCA}"/>
    <cellStyle name="20% - akcent 3 3 2 12 6" xfId="32926" xr:uid="{CF68B32F-63DE-4D74-9EB0-A10731D365FD}"/>
    <cellStyle name="20% - akcent 3 3 2 13" xfId="5817" xr:uid="{5940EE11-7C28-419B-A4DF-97C1D7D5F815}"/>
    <cellStyle name="20% - akcent 3 3 2 13 2" xfId="21118" xr:uid="{56D0FBCE-BE77-41FB-943A-F573ECC223C7}"/>
    <cellStyle name="20% - akcent 3 3 2 13 2 2" xfId="32927" xr:uid="{20C3BFAA-9764-4524-98F2-F56F029E1D6B}"/>
    <cellStyle name="20% - akcent 3 3 2 13 2 2 2" xfId="32928" xr:uid="{D3F2454E-369D-4475-AAB1-D42B9F834F0F}"/>
    <cellStyle name="20% - akcent 3 3 2 13 2 3" xfId="32929" xr:uid="{801C873A-57FC-40BF-BA3F-5E4A2FFA2452}"/>
    <cellStyle name="20% - akcent 3 3 2 13 3" xfId="32930" xr:uid="{878A11F5-9AA6-41E0-B8BD-C5F4917CF37C}"/>
    <cellStyle name="20% - akcent 3 3 2 13 3 2" xfId="32931" xr:uid="{F36C7942-6E5A-4481-984D-18FEF2BAB52C}"/>
    <cellStyle name="20% - akcent 3 3 2 13 4" xfId="32932" xr:uid="{F652BE22-DCA4-463A-BE9B-4DD859AFD283}"/>
    <cellStyle name="20% - akcent 3 3 2 13 4 2" xfId="32933" xr:uid="{F6848CA1-34C5-42DF-9B10-CA7CDCACEE6F}"/>
    <cellStyle name="20% - akcent 3 3 2 13 5" xfId="32934" xr:uid="{4273E683-23D0-47FA-B49D-A3D608D70255}"/>
    <cellStyle name="20% - akcent 3 3 2 14" xfId="5941" xr:uid="{051B543D-3617-4A5B-8747-A92E5D48C261}"/>
    <cellStyle name="20% - akcent 3 3 2 14 2" xfId="21242" xr:uid="{2F01049F-5D32-4122-AB1E-D7BF2F7B4A7A}"/>
    <cellStyle name="20% - akcent 3 3 2 14 2 2" xfId="32935" xr:uid="{1A38398C-7440-4FC5-8A39-7CA0BC4681F2}"/>
    <cellStyle name="20% - akcent 3 3 2 14 3" xfId="32936" xr:uid="{E8BA372A-1035-43BE-8B71-471F136D9468}"/>
    <cellStyle name="20% - akcent 3 3 2 15" xfId="2805" xr:uid="{6F256BD4-B35C-4844-8A23-CED2BA40DA35}"/>
    <cellStyle name="20% - akcent 3 3 2 15 2" xfId="18433" xr:uid="{9C34F191-8983-43AA-8FCA-A619ADC38F19}"/>
    <cellStyle name="20% - akcent 3 3 2 15 2 2" xfId="32937" xr:uid="{26AF4A79-8DA5-4C5B-A2DE-7D99831FED79}"/>
    <cellStyle name="20% - akcent 3 3 2 15 3" xfId="32938" xr:uid="{B0ECF0B0-0568-465B-9750-0A494B5ABFB4}"/>
    <cellStyle name="20% - akcent 3 3 2 16" xfId="9433" xr:uid="{88F427D1-0F5A-40DD-8017-455CAFDDDF4C}"/>
    <cellStyle name="20% - akcent 3 3 2 16 2" xfId="24732" xr:uid="{3FF37960-99CF-4967-AAEA-D776CE3A8819}"/>
    <cellStyle name="20% - akcent 3 3 2 17" xfId="12923" xr:uid="{B00E5D18-2B6B-44F4-B702-91403D71CC94}"/>
    <cellStyle name="20% - akcent 3 3 2 17 2" xfId="28222" xr:uid="{92FC9C7F-37F6-41C4-BFF7-5A966D5D410F}"/>
    <cellStyle name="20% - akcent 3 3 2 18" xfId="16440" xr:uid="{9BA6A3C0-B8F9-4E48-AC5B-94713406CAF5}"/>
    <cellStyle name="20% - akcent 3 3 2 18 2" xfId="31739" xr:uid="{7F1448E1-893B-4567-AC9D-39ED76F9D069}"/>
    <cellStyle name="20% - akcent 3 3 2 19" xfId="935" xr:uid="{08D7B490-CD73-4FAE-923A-D3C5CF4AD3BC}"/>
    <cellStyle name="20% - akcent 3 3 2 2" xfId="1151" xr:uid="{51AFC90A-BDF0-4D50-937D-66C5B239FA7A}"/>
    <cellStyle name="20% - akcent 3 3 2 2 10" xfId="32939" xr:uid="{F078F658-088F-4B1E-B0BB-A13BA1FF034B}"/>
    <cellStyle name="20% - akcent 3 3 2 2 2" xfId="2807" xr:uid="{DDE014CC-D03B-49DF-96BA-7174142464DB}"/>
    <cellStyle name="20% - akcent 3 3 2 2 2 2" xfId="2808" xr:uid="{EB195758-3B4D-498A-BD30-BFAE57E3D911}"/>
    <cellStyle name="20% - akcent 3 3 2 2 2 2 2" xfId="7700" xr:uid="{455E1C65-8E22-41EA-B6A3-C935C77DF202}"/>
    <cellStyle name="20% - akcent 3 3 2 2 2 2 2 2" xfId="11191" xr:uid="{937537AD-FDC5-4C3A-8FC2-1AD8CEB26C8D}"/>
    <cellStyle name="20% - akcent 3 3 2 2 2 2 2 2 2" xfId="26490" xr:uid="{DF67FD7D-CAAA-4282-B04A-BF21DF875BFB}"/>
    <cellStyle name="20% - akcent 3 3 2 2 2 2 2 2 2 2" xfId="32940" xr:uid="{D341D60C-3F1A-4433-A9F6-12F8D3C6EAD4}"/>
    <cellStyle name="20% - akcent 3 3 2 2 2 2 2 2 3" xfId="32941" xr:uid="{E58D1FA6-98F7-4A58-84F0-D884A5EED84B}"/>
    <cellStyle name="20% - akcent 3 3 2 2 2 2 2 3" xfId="14681" xr:uid="{C22791F1-4DE3-4CF7-9D70-301C9D9717D2}"/>
    <cellStyle name="20% - akcent 3 3 2 2 2 2 2 3 2" xfId="29980" xr:uid="{110F7C20-0748-4FBD-9B49-79542FDB16BC}"/>
    <cellStyle name="20% - akcent 3 3 2 2 2 2 2 4" xfId="23000" xr:uid="{FDEC96A7-DD33-483C-8C60-EC60104415F8}"/>
    <cellStyle name="20% - akcent 3 3 2 2 2 2 2 4 2" xfId="32942" xr:uid="{0E26CE8C-43E0-462B-A0DC-7A64286452FF}"/>
    <cellStyle name="20% - akcent 3 3 2 2 2 2 2 5" xfId="32943" xr:uid="{1F794DA9-BDC8-4E97-9147-A8D660839A2E}"/>
    <cellStyle name="20% - akcent 3 3 2 2 2 2 2 6" xfId="32944" xr:uid="{6ABCC700-FE7D-48A5-92F4-B20759DD2E48}"/>
    <cellStyle name="20% - akcent 3 3 2 2 2 2 3" xfId="6698" xr:uid="{B47B09D6-9C06-4FA3-9449-78368F5ABF8F}"/>
    <cellStyle name="20% - akcent 3 3 2 2 2 2 3 2" xfId="21999" xr:uid="{1C30F70C-D9E7-4441-B693-D998CF10E2F4}"/>
    <cellStyle name="20% - akcent 3 3 2 2 2 2 3 2 2" xfId="32945" xr:uid="{6E925ED9-623D-4D23-8A82-65BD4270B6E1}"/>
    <cellStyle name="20% - akcent 3 3 2 2 2 2 3 3" xfId="32946" xr:uid="{B095535A-D97E-4157-9DE4-3B7C381242D5}"/>
    <cellStyle name="20% - akcent 3 3 2 2 2 2 4" xfId="10190" xr:uid="{A9E43121-0B2E-442E-9499-FC56D5062092}"/>
    <cellStyle name="20% - akcent 3 3 2 2 2 2 4 2" xfId="25489" xr:uid="{F0EEAD3B-F307-4928-9F4C-F1BAFD554D68}"/>
    <cellStyle name="20% - akcent 3 3 2 2 2 2 4 2 2" xfId="32947" xr:uid="{9CECFD13-1F6F-44C4-AD0A-BBE0DACCF542}"/>
    <cellStyle name="20% - akcent 3 3 2 2 2 2 4 3" xfId="32948" xr:uid="{C19D51A1-1205-41AC-91C2-27FEF0521ECB}"/>
    <cellStyle name="20% - akcent 3 3 2 2 2 2 5" xfId="13680" xr:uid="{2C82545A-0E9A-4F02-B03B-42754B41CE30}"/>
    <cellStyle name="20% - akcent 3 3 2 2 2 2 5 2" xfId="28979" xr:uid="{48FF38AA-111F-4317-940E-1913F733F8AD}"/>
    <cellStyle name="20% - akcent 3 3 2 2 2 2 6" xfId="18436" xr:uid="{10E8C4D9-2D1A-47B1-B9DB-DC6EACD451C0}"/>
    <cellStyle name="20% - akcent 3 3 2 2 2 2 6 2" xfId="32949" xr:uid="{A3EE11DF-CA26-43C5-A03D-6B7EBB23E979}"/>
    <cellStyle name="20% - akcent 3 3 2 2 2 2 7" xfId="32950" xr:uid="{F4EC2690-D559-4FB1-9E70-6EC886521B26}"/>
    <cellStyle name="20% - akcent 3 3 2 2 2 2 8" xfId="32951" xr:uid="{230D5993-4F8A-4AC1-AA94-3290322F722F}"/>
    <cellStyle name="20% - akcent 3 3 2 2 2 3" xfId="7699" xr:uid="{A471D025-B497-4DFA-9351-CCE6939C8B4E}"/>
    <cellStyle name="20% - akcent 3 3 2 2 2 3 2" xfId="11190" xr:uid="{3B8F63FF-3345-4490-AA9B-8F022BFB03FF}"/>
    <cellStyle name="20% - akcent 3 3 2 2 2 3 2 2" xfId="26489" xr:uid="{7AD3774A-053C-48A7-B794-C0333AEDF850}"/>
    <cellStyle name="20% - akcent 3 3 2 2 2 3 2 2 2" xfId="32952" xr:uid="{BC25CEED-B64C-4DDF-B143-84DDDBD10EBB}"/>
    <cellStyle name="20% - akcent 3 3 2 2 2 3 2 3" xfId="32953" xr:uid="{289741A4-A3E1-4234-ADF1-A303724A146E}"/>
    <cellStyle name="20% - akcent 3 3 2 2 2 3 3" xfId="14680" xr:uid="{4B0651F2-9959-4F4E-BEA0-70C274BEA81F}"/>
    <cellStyle name="20% - akcent 3 3 2 2 2 3 3 2" xfId="29979" xr:uid="{F05A9CBC-CA61-42E3-BD6A-09B33CE2FD3A}"/>
    <cellStyle name="20% - akcent 3 3 2 2 2 3 4" xfId="22999" xr:uid="{78758EFE-C726-435D-B6DB-CF1C44A5308B}"/>
    <cellStyle name="20% - akcent 3 3 2 2 2 3 4 2" xfId="32954" xr:uid="{8470D62C-69AD-4FC9-B18D-62C5C7F41373}"/>
    <cellStyle name="20% - akcent 3 3 2 2 2 3 5" xfId="32955" xr:uid="{0E85E4CE-0190-42C3-A152-C1AD397AFCBA}"/>
    <cellStyle name="20% - akcent 3 3 2 2 2 3 6" xfId="32956" xr:uid="{EB152451-9F48-4A6E-A8F4-3A5AB85385C6}"/>
    <cellStyle name="20% - akcent 3 3 2 2 2 4" xfId="6383" xr:uid="{67C24B62-62D6-420B-8DF7-839C795DC1D4}"/>
    <cellStyle name="20% - akcent 3 3 2 2 2 4 2" xfId="21684" xr:uid="{AB127355-F910-4F85-9AAA-231FC9CEB6B9}"/>
    <cellStyle name="20% - akcent 3 3 2 2 2 4 2 2" xfId="32957" xr:uid="{71CF9691-6A50-4AC1-A5D5-952FE065CF7F}"/>
    <cellStyle name="20% - akcent 3 3 2 2 2 4 3" xfId="32958" xr:uid="{4FFCD649-979C-4785-9E92-9DD6FBB51DD1}"/>
    <cellStyle name="20% - akcent 3 3 2 2 2 5" xfId="9875" xr:uid="{90F802DE-B903-4B5A-8D82-49AC1905A5D8}"/>
    <cellStyle name="20% - akcent 3 3 2 2 2 5 2" xfId="25174" xr:uid="{6187B044-CE3B-48DC-B10D-3494DE2273BF}"/>
    <cellStyle name="20% - akcent 3 3 2 2 2 5 2 2" xfId="32959" xr:uid="{99A86E8E-5AF5-420A-8FA9-2B6C5536E537}"/>
    <cellStyle name="20% - akcent 3 3 2 2 2 5 3" xfId="32960" xr:uid="{98138F76-2CB3-41C0-AB75-EBE320B9D59F}"/>
    <cellStyle name="20% - akcent 3 3 2 2 2 6" xfId="13365" xr:uid="{424D93FB-9389-47E9-850D-897F92D3DB59}"/>
    <cellStyle name="20% - akcent 3 3 2 2 2 6 2" xfId="28664" xr:uid="{8DFEE6D4-5F05-470C-8D7E-C6C39E608DE4}"/>
    <cellStyle name="20% - akcent 3 3 2 2 2 7" xfId="18435" xr:uid="{0D4015D9-A818-479A-BB6C-8552593859D4}"/>
    <cellStyle name="20% - akcent 3 3 2 2 2 7 2" xfId="32961" xr:uid="{72D3E2D8-1E1C-4665-86A5-170375481202}"/>
    <cellStyle name="20% - akcent 3 3 2 2 2 8" xfId="32962" xr:uid="{70402607-4208-4E17-AF3D-2891A1D559D0}"/>
    <cellStyle name="20% - akcent 3 3 2 2 2 9" xfId="32963" xr:uid="{BE802226-771E-4EAE-84DD-EEC1DB2496D4}"/>
    <cellStyle name="20% - akcent 3 3 2 2 3" xfId="2809" xr:uid="{ED93DC75-6DA7-4057-A980-6C68C8F743C7}"/>
    <cellStyle name="20% - akcent 3 3 2 2 3 2" xfId="7701" xr:uid="{A6AD7A79-3CF5-4D55-88E6-82CAE6BC0587}"/>
    <cellStyle name="20% - akcent 3 3 2 2 3 2 2" xfId="11192" xr:uid="{7A589809-3A8C-4F25-9FCE-14446436D136}"/>
    <cellStyle name="20% - akcent 3 3 2 2 3 2 2 2" xfId="26491" xr:uid="{3315C919-F4EE-4F30-AB3C-83C3003B8B44}"/>
    <cellStyle name="20% - akcent 3 3 2 2 3 2 2 2 2" xfId="32964" xr:uid="{345EFAE9-AD05-41E2-A6DB-7871ABF228DF}"/>
    <cellStyle name="20% - akcent 3 3 2 2 3 2 2 3" xfId="32965" xr:uid="{54AC4935-2962-432B-8651-2342B0C530EC}"/>
    <cellStyle name="20% - akcent 3 3 2 2 3 2 3" xfId="14682" xr:uid="{CCCA133A-6B8E-4E0C-A3AB-7B3458451430}"/>
    <cellStyle name="20% - akcent 3 3 2 2 3 2 3 2" xfId="29981" xr:uid="{36FDEFCD-F606-48EA-896A-503D81884BED}"/>
    <cellStyle name="20% - akcent 3 3 2 2 3 2 4" xfId="23001" xr:uid="{0686E54E-5CDC-4D18-B053-F125CD294A2D}"/>
    <cellStyle name="20% - akcent 3 3 2 2 3 2 4 2" xfId="32966" xr:uid="{649559BD-D704-45FE-9A25-CBDDE74F4E97}"/>
    <cellStyle name="20% - akcent 3 3 2 2 3 2 5" xfId="32967" xr:uid="{61F68628-FCFF-430D-8ED4-8A6A041189CF}"/>
    <cellStyle name="20% - akcent 3 3 2 2 3 2 6" xfId="32968" xr:uid="{648DACAE-8639-499B-94C2-AB67C275C5F9}"/>
    <cellStyle name="20% - akcent 3 3 2 2 3 3" xfId="6697" xr:uid="{C8A80116-094E-4C54-8703-96F274735677}"/>
    <cellStyle name="20% - akcent 3 3 2 2 3 3 2" xfId="21998" xr:uid="{9197F9F1-C8A4-4CC1-B5D4-2849F35D799F}"/>
    <cellStyle name="20% - akcent 3 3 2 2 3 3 2 2" xfId="32969" xr:uid="{96D11200-620E-4EB6-806D-24A267CB6427}"/>
    <cellStyle name="20% - akcent 3 3 2 2 3 3 3" xfId="32970" xr:uid="{FA4B328A-33B1-486B-B142-01906E0FBD00}"/>
    <cellStyle name="20% - akcent 3 3 2 2 3 4" xfId="10189" xr:uid="{FCC1078A-7FD2-4264-BDDC-F26005FA2629}"/>
    <cellStyle name="20% - akcent 3 3 2 2 3 4 2" xfId="25488" xr:uid="{E0C87363-F218-4A78-8250-6B359701D67F}"/>
    <cellStyle name="20% - akcent 3 3 2 2 3 4 2 2" xfId="32971" xr:uid="{0063B009-90CF-41E8-B5F2-24403FC7B44B}"/>
    <cellStyle name="20% - akcent 3 3 2 2 3 4 3" xfId="32972" xr:uid="{BB1A1106-2CF8-4606-A4ED-C0D00FF447C0}"/>
    <cellStyle name="20% - akcent 3 3 2 2 3 5" xfId="13679" xr:uid="{2E2F3A7A-CF1F-41A6-B042-F580D9058543}"/>
    <cellStyle name="20% - akcent 3 3 2 2 3 5 2" xfId="28978" xr:uid="{CED17EF7-BC34-4B66-AFCB-AA39CA843135}"/>
    <cellStyle name="20% - akcent 3 3 2 2 3 6" xfId="18437" xr:uid="{C94E8461-A80F-4F91-BD58-5D201BDD717D}"/>
    <cellStyle name="20% - akcent 3 3 2 2 3 6 2" xfId="32973" xr:uid="{FE21D7E1-D02E-409B-BE7E-EA4742027CF8}"/>
    <cellStyle name="20% - akcent 3 3 2 2 3 7" xfId="32974" xr:uid="{EC8896F9-3DB4-4ABD-97EC-C7DB9EE90D55}"/>
    <cellStyle name="20% - akcent 3 3 2 2 3 8" xfId="32975" xr:uid="{71D036EB-48FB-47E0-B108-D0C4DD2AE792}"/>
    <cellStyle name="20% - akcent 3 3 2 2 4" xfId="7698" xr:uid="{9913961D-77B8-4E17-90B0-17B6EEA1F4C2}"/>
    <cellStyle name="20% - akcent 3 3 2 2 4 2" xfId="11189" xr:uid="{233C627B-BD6D-4A0F-926B-ABEF424B9C52}"/>
    <cellStyle name="20% - akcent 3 3 2 2 4 2 2" xfId="26488" xr:uid="{2EA08FA3-1270-42DE-86D0-7FC52D22E702}"/>
    <cellStyle name="20% - akcent 3 3 2 2 4 2 2 2" xfId="32976" xr:uid="{6FBA7B54-6D42-4C45-9C6A-33F39136E385}"/>
    <cellStyle name="20% - akcent 3 3 2 2 4 2 3" xfId="32977" xr:uid="{DD516091-BBD2-4814-B541-CB96EEA91E53}"/>
    <cellStyle name="20% - akcent 3 3 2 2 4 3" xfId="14679" xr:uid="{55F0993B-F34A-4966-867B-DD6DE210DFBB}"/>
    <cellStyle name="20% - akcent 3 3 2 2 4 3 2" xfId="29978" xr:uid="{FAA10E28-AFCF-47FC-B512-20AC8C794002}"/>
    <cellStyle name="20% - akcent 3 3 2 2 4 4" xfId="22998" xr:uid="{B9925785-3389-4DFA-A8BB-EACD9825A157}"/>
    <cellStyle name="20% - akcent 3 3 2 2 4 4 2" xfId="32978" xr:uid="{674BA593-01FB-4E86-9D77-82E6D210F77A}"/>
    <cellStyle name="20% - akcent 3 3 2 2 4 5" xfId="32979" xr:uid="{42C228E1-37BB-492D-8847-A30E68C21BF8}"/>
    <cellStyle name="20% - akcent 3 3 2 2 4 6" xfId="32980" xr:uid="{6D657A5C-2D7C-4460-8292-094A8F635593}"/>
    <cellStyle name="20% - akcent 3 3 2 2 5" xfId="6217" xr:uid="{3A760741-4E98-4597-ACE5-F369FA26D828}"/>
    <cellStyle name="20% - akcent 3 3 2 2 5 2" xfId="21518" xr:uid="{3CABD1D6-31AA-41A5-9559-0517E0F15A3E}"/>
    <cellStyle name="20% - akcent 3 3 2 2 5 2 2" xfId="32981" xr:uid="{842FDCC1-F15E-497B-9ED6-4CD7B8AB40E9}"/>
    <cellStyle name="20% - akcent 3 3 2 2 5 3" xfId="32982" xr:uid="{C98B519E-5F0E-4A7E-8B08-B5CAA975E009}"/>
    <cellStyle name="20% - akcent 3 3 2 2 6" xfId="2806" xr:uid="{C3D25892-5F50-44AB-9CDE-8E5A06149102}"/>
    <cellStyle name="20% - akcent 3 3 2 2 6 2" xfId="18434" xr:uid="{15C4EDA2-2622-47E3-8EEC-BC47F7E70EA8}"/>
    <cellStyle name="20% - akcent 3 3 2 2 6 2 2" xfId="32983" xr:uid="{F32DB217-5960-4A99-AAAC-B62286427DDF}"/>
    <cellStyle name="20% - akcent 3 3 2 2 6 3" xfId="32984" xr:uid="{C4DDDBD9-314C-4B1C-A9B8-772123351966}"/>
    <cellStyle name="20% - akcent 3 3 2 2 7" xfId="9709" xr:uid="{ACF47F8B-027E-4DA6-8428-2057D0930903}"/>
    <cellStyle name="20% - akcent 3 3 2 2 7 2" xfId="25008" xr:uid="{D3CF6C47-C120-48F6-99B8-CC16AE8724BB}"/>
    <cellStyle name="20% - akcent 3 3 2 2 8" xfId="13199" xr:uid="{E7E315C3-E32D-4655-A0B3-2936B1116FE4}"/>
    <cellStyle name="20% - akcent 3 3 2 2 8 2" xfId="28498" xr:uid="{587F4D88-2DE4-4147-9F6A-69B32F891A91}"/>
    <cellStyle name="20% - akcent 3 3 2 2 9" xfId="16807" xr:uid="{2A12735A-5092-44BD-8F82-50A54D3CEEC6}"/>
    <cellStyle name="20% - akcent 3 3 2 20" xfId="16603" xr:uid="{0ABC0F18-5F4D-4F88-A260-B4880ACE5A65}"/>
    <cellStyle name="20% - akcent 3 3 2 3" xfId="1276" xr:uid="{BBA8CA57-A700-4FBD-9AD1-3475B25EF49B}"/>
    <cellStyle name="20% - akcent 3 3 2 3 2" xfId="2811" xr:uid="{57D62D46-81B0-4628-9F0B-CDA5445E3B65}"/>
    <cellStyle name="20% - akcent 3 3 2 3 2 2" xfId="7703" xr:uid="{89E63FEC-F997-47CC-B58D-EDA53412D4C7}"/>
    <cellStyle name="20% - akcent 3 3 2 3 2 2 2" xfId="11194" xr:uid="{CCCA2D54-3499-4902-93E8-023EF93DD760}"/>
    <cellStyle name="20% - akcent 3 3 2 3 2 2 2 2" xfId="26493" xr:uid="{A5C53406-0984-4083-99DB-5E242425D2C9}"/>
    <cellStyle name="20% - akcent 3 3 2 3 2 2 2 2 2" xfId="32985" xr:uid="{0E08A973-E469-4919-AA81-8CB8B5D2155D}"/>
    <cellStyle name="20% - akcent 3 3 2 3 2 2 2 3" xfId="32986" xr:uid="{93C99AD3-815D-4A3C-A968-3B1FAE67BC0A}"/>
    <cellStyle name="20% - akcent 3 3 2 3 2 2 3" xfId="14684" xr:uid="{8D3D05E6-4331-4E57-8F6B-07C34799EEC2}"/>
    <cellStyle name="20% - akcent 3 3 2 3 2 2 3 2" xfId="29983" xr:uid="{04A1B19D-5ACF-4230-9724-0667B113D062}"/>
    <cellStyle name="20% - akcent 3 3 2 3 2 2 4" xfId="23003" xr:uid="{4395708B-4DD2-4836-9D71-28A0CD0A4174}"/>
    <cellStyle name="20% - akcent 3 3 2 3 2 2 4 2" xfId="32987" xr:uid="{ED482D86-4027-4369-9B1E-FE37C581E121}"/>
    <cellStyle name="20% - akcent 3 3 2 3 2 2 5" xfId="32988" xr:uid="{455497BE-B44E-40CD-98EB-0720EAB9FFAF}"/>
    <cellStyle name="20% - akcent 3 3 2 3 2 2 6" xfId="32989" xr:uid="{568583BD-FD53-4E8B-8632-31E46BA05488}"/>
    <cellStyle name="20% - akcent 3 3 2 3 2 3" xfId="6699" xr:uid="{A6186D85-2799-4B57-AA01-A7C3A78F58CC}"/>
    <cellStyle name="20% - akcent 3 3 2 3 2 3 2" xfId="22000" xr:uid="{1F09C9C9-F6C4-443D-A021-AE43ECE0E32F}"/>
    <cellStyle name="20% - akcent 3 3 2 3 2 3 2 2" xfId="32990" xr:uid="{8CE8F02F-4F07-483E-9E95-DFBBDF5B2B28}"/>
    <cellStyle name="20% - akcent 3 3 2 3 2 3 3" xfId="32991" xr:uid="{B4A98601-D01C-4D7A-A7B9-CB9145D3BA3F}"/>
    <cellStyle name="20% - akcent 3 3 2 3 2 4" xfId="10191" xr:uid="{B683929A-F2E5-49BF-AC6E-8ABAFF9A0824}"/>
    <cellStyle name="20% - akcent 3 3 2 3 2 4 2" xfId="25490" xr:uid="{2E35E3D3-AAEE-4809-9C13-B3294729BC54}"/>
    <cellStyle name="20% - akcent 3 3 2 3 2 4 2 2" xfId="32992" xr:uid="{91652C1C-3238-4A22-9517-4467F6191684}"/>
    <cellStyle name="20% - akcent 3 3 2 3 2 4 3" xfId="32993" xr:uid="{F11DFE6E-6860-42D9-8461-BF7AC7A920ED}"/>
    <cellStyle name="20% - akcent 3 3 2 3 2 5" xfId="13681" xr:uid="{9A9DC30E-1788-4BF5-8970-BA8C763A35D9}"/>
    <cellStyle name="20% - akcent 3 3 2 3 2 5 2" xfId="28980" xr:uid="{79F0B6F8-271E-40C5-A794-AB366756D4E4}"/>
    <cellStyle name="20% - akcent 3 3 2 3 2 6" xfId="18439" xr:uid="{B41892EA-6FA1-4C98-9065-B0A005437CFD}"/>
    <cellStyle name="20% - akcent 3 3 2 3 2 6 2" xfId="32994" xr:uid="{E520940F-74D8-4681-82DC-A064576AEFBD}"/>
    <cellStyle name="20% - akcent 3 3 2 3 2 7" xfId="32995" xr:uid="{8035C5EE-0DE6-4575-AD8D-24FC2E728274}"/>
    <cellStyle name="20% - akcent 3 3 2 3 2 8" xfId="32996" xr:uid="{EB97B09F-5E64-423B-9698-398DEDD6534E}"/>
    <cellStyle name="20% - akcent 3 3 2 3 3" xfId="7702" xr:uid="{21D87DC6-6D24-47F6-9E69-61B6138B7EFE}"/>
    <cellStyle name="20% - akcent 3 3 2 3 3 2" xfId="11193" xr:uid="{7A11A577-1A76-4031-8B60-1CD5882F9650}"/>
    <cellStyle name="20% - akcent 3 3 2 3 3 2 2" xfId="26492" xr:uid="{7DFF5C9E-F2EC-4064-B530-D533F012CBDD}"/>
    <cellStyle name="20% - akcent 3 3 2 3 3 2 2 2" xfId="32997" xr:uid="{D29542EB-A51F-408B-94D8-FE2EE13EEC1E}"/>
    <cellStyle name="20% - akcent 3 3 2 3 3 2 3" xfId="32998" xr:uid="{DB5BF111-C28D-49CC-8860-0F7F96119F25}"/>
    <cellStyle name="20% - akcent 3 3 2 3 3 3" xfId="14683" xr:uid="{C7EB4F67-147F-424A-B6F7-6D42873308E7}"/>
    <cellStyle name="20% - akcent 3 3 2 3 3 3 2" xfId="29982" xr:uid="{CD502CA7-F773-4289-94B7-77C319C6FFAD}"/>
    <cellStyle name="20% - akcent 3 3 2 3 3 4" xfId="23002" xr:uid="{00B25457-BF2C-4A48-BF03-3EE92B737A81}"/>
    <cellStyle name="20% - akcent 3 3 2 3 3 4 2" xfId="32999" xr:uid="{CF2C14AF-AC03-4A53-9090-AB6A9A35C2A6}"/>
    <cellStyle name="20% - akcent 3 3 2 3 3 5" xfId="33000" xr:uid="{3342A1D4-2F79-4BAE-82A0-97FC68A206F5}"/>
    <cellStyle name="20% - akcent 3 3 2 3 3 6" xfId="33001" xr:uid="{C0D4DC02-D00E-4C72-891D-92263C2C4C04}"/>
    <cellStyle name="20% - akcent 3 3 2 3 4" xfId="6384" xr:uid="{19DB160D-3415-49C3-9091-FDFE2D31C86B}"/>
    <cellStyle name="20% - akcent 3 3 2 3 4 2" xfId="21685" xr:uid="{EDD4C736-7EE0-4775-9368-A392DA3F5729}"/>
    <cellStyle name="20% - akcent 3 3 2 3 4 2 2" xfId="33002" xr:uid="{91353682-4501-44C9-95F8-9E5143AF5567}"/>
    <cellStyle name="20% - akcent 3 3 2 3 4 3" xfId="33003" xr:uid="{7BFF8647-9A7B-435C-9090-1F5C01E97C10}"/>
    <cellStyle name="20% - akcent 3 3 2 3 5" xfId="2810" xr:uid="{D9FBA4C7-A815-49FF-8D9C-9963837ED01C}"/>
    <cellStyle name="20% - akcent 3 3 2 3 5 2" xfId="18438" xr:uid="{A9245132-BA7E-4932-B67B-70D8EA514A99}"/>
    <cellStyle name="20% - akcent 3 3 2 3 5 2 2" xfId="33004" xr:uid="{CF72FD62-59F7-40A1-AE42-D2739643931B}"/>
    <cellStyle name="20% - akcent 3 3 2 3 5 3" xfId="33005" xr:uid="{3C3A5227-E976-4C2C-8805-B6587F9D8A4F}"/>
    <cellStyle name="20% - akcent 3 3 2 3 6" xfId="9876" xr:uid="{01FAD0C0-535F-4A92-8647-6FCABFCFF691}"/>
    <cellStyle name="20% - akcent 3 3 2 3 6 2" xfId="25175" xr:uid="{1A5F9D9F-CE8D-494E-80D8-6A2D252069DF}"/>
    <cellStyle name="20% - akcent 3 3 2 3 7" xfId="13366" xr:uid="{F5104973-3C39-47A9-9582-01CE877C853E}"/>
    <cellStyle name="20% - akcent 3 3 2 3 7 2" xfId="28665" xr:uid="{AE401264-0044-4F7C-B28D-8563023E9125}"/>
    <cellStyle name="20% - akcent 3 3 2 3 8" xfId="16932" xr:uid="{8F3A5A00-9437-45E5-BEF8-BC0A7AA9539C}"/>
    <cellStyle name="20% - akcent 3 3 2 3 9" xfId="33006" xr:uid="{4543266F-F850-438A-8EEF-67CE0361C69B}"/>
    <cellStyle name="20% - akcent 3 3 2 4" xfId="1397" xr:uid="{59039D74-9D13-40D0-8711-439458F4778B}"/>
    <cellStyle name="20% - akcent 3 3 2 4 2" xfId="7704" xr:uid="{310FBFF1-9BE3-46D4-B775-AEDA2D59F4FB}"/>
    <cellStyle name="20% - akcent 3 3 2 4 2 2" xfId="11195" xr:uid="{82B671E3-433A-439E-B8F8-2CB2A732A992}"/>
    <cellStyle name="20% - akcent 3 3 2 4 2 2 2" xfId="26494" xr:uid="{2C5A1F9D-4797-4A2D-AEE3-6EFB3C4E189B}"/>
    <cellStyle name="20% - akcent 3 3 2 4 2 2 2 2" xfId="33007" xr:uid="{A35C60D0-9529-4218-AF6A-208F0E016C6A}"/>
    <cellStyle name="20% - akcent 3 3 2 4 2 2 3" xfId="33008" xr:uid="{CA82B5E3-1FA8-4D43-A173-48E90E5D6703}"/>
    <cellStyle name="20% - akcent 3 3 2 4 2 3" xfId="14685" xr:uid="{21D0531F-AE80-4586-A218-4B7050D0DA4E}"/>
    <cellStyle name="20% - akcent 3 3 2 4 2 3 2" xfId="29984" xr:uid="{C037C157-75E9-4F68-BB78-C27722FFD206}"/>
    <cellStyle name="20% - akcent 3 3 2 4 2 4" xfId="23004" xr:uid="{E5CDCAC9-3229-4D44-9DBD-0124C4344E0E}"/>
    <cellStyle name="20% - akcent 3 3 2 4 2 4 2" xfId="33009" xr:uid="{AED16A1C-E1E6-4A85-8A6F-7A60852A95AA}"/>
    <cellStyle name="20% - akcent 3 3 2 4 2 5" xfId="33010" xr:uid="{2F847E23-5D0D-40AB-A202-B70877B56316}"/>
    <cellStyle name="20% - akcent 3 3 2 4 2 6" xfId="33011" xr:uid="{3C665C4B-61AD-4B1A-844B-778B4789BE09}"/>
    <cellStyle name="20% - akcent 3 3 2 4 3" xfId="6696" xr:uid="{9369809E-2BA6-4965-91D2-D3582B301569}"/>
    <cellStyle name="20% - akcent 3 3 2 4 3 2" xfId="21997" xr:uid="{C36C3947-829D-42E9-8296-EB55A44D8813}"/>
    <cellStyle name="20% - akcent 3 3 2 4 4" xfId="2812" xr:uid="{6D8F5987-A634-4FA8-A906-6DC4F7402B89}"/>
    <cellStyle name="20% - akcent 3 3 2 4 4 2" xfId="18440" xr:uid="{2FE35371-79DC-486F-A867-8EC06398FDAA}"/>
    <cellStyle name="20% - akcent 3 3 2 4 5" xfId="10188" xr:uid="{05ABEB0B-C090-4F57-A2B9-4FCAB3C380F5}"/>
    <cellStyle name="20% - akcent 3 3 2 4 5 2" xfId="25487" xr:uid="{2148812C-7A7F-4DC8-97D6-3A705C59E7EC}"/>
    <cellStyle name="20% - akcent 3 3 2 4 6" xfId="13678" xr:uid="{3C3854B9-DBFA-42C9-8AFB-1E3E3BC7D1DB}"/>
    <cellStyle name="20% - akcent 3 3 2 4 6 2" xfId="28977" xr:uid="{03594208-B26F-487A-B8A5-4FA81D7C22C3}"/>
    <cellStyle name="20% - akcent 3 3 2 4 7" xfId="17053" xr:uid="{643E8826-959F-4058-8764-CE65D690478B}"/>
    <cellStyle name="20% - akcent 3 3 2 5" xfId="1551" xr:uid="{ECB70D58-6848-476D-8BFF-1F97B990B2E6}"/>
    <cellStyle name="20% - akcent 3 3 2 5 2" xfId="7705" xr:uid="{7EA5BE04-785E-470C-A27D-6BA0589BB542}"/>
    <cellStyle name="20% - akcent 3 3 2 5 2 2" xfId="11196" xr:uid="{93673A3B-F4FC-4EBC-BB3A-19FB53AA401C}"/>
    <cellStyle name="20% - akcent 3 3 2 5 2 2 2" xfId="26495" xr:uid="{CB6167C0-CEA8-4778-803E-66AE7BD26D58}"/>
    <cellStyle name="20% - akcent 3 3 2 5 2 3" xfId="14686" xr:uid="{E2D452F7-5948-4634-9D32-1D5E415FAA2E}"/>
    <cellStyle name="20% - akcent 3 3 2 5 2 3 2" xfId="29985" xr:uid="{42264EE9-6AFD-4A20-B108-1DDD6D2039BE}"/>
    <cellStyle name="20% - akcent 3 3 2 5 2 4" xfId="23005" xr:uid="{EB38C03D-E082-4D66-B089-EB1ED57734AB}"/>
    <cellStyle name="20% - akcent 3 3 2 5 3" xfId="7516" xr:uid="{582415DD-7F82-49FB-809E-73EDA2B9F933}"/>
    <cellStyle name="20% - akcent 3 3 2 5 3 2" xfId="22817" xr:uid="{7EFA1E97-7676-479B-9400-684403D4FCFD}"/>
    <cellStyle name="20% - akcent 3 3 2 5 4" xfId="2813" xr:uid="{12C73BF1-55F0-42AB-9014-47125A8C651C}"/>
    <cellStyle name="20% - akcent 3 3 2 5 4 2" xfId="18441" xr:uid="{B4D4E383-D31B-4B18-B0A2-0B931471B133}"/>
    <cellStyle name="20% - akcent 3 3 2 5 5" xfId="11008" xr:uid="{C086FECA-81B4-4482-8F40-D9F791337E28}"/>
    <cellStyle name="20% - akcent 3 3 2 5 5 2" xfId="26307" xr:uid="{F5055E8B-EED2-4EE7-BD63-AE99714176F0}"/>
    <cellStyle name="20% - akcent 3 3 2 5 6" xfId="14498" xr:uid="{5D520ABD-DF6F-4747-AA2E-2711DB9D0357}"/>
    <cellStyle name="20% - akcent 3 3 2 5 6 2" xfId="29797" xr:uid="{F6653683-A51B-4288-8C97-786335804C75}"/>
    <cellStyle name="20% - akcent 3 3 2 5 7" xfId="17203" xr:uid="{888C26B0-AA6A-427D-8258-31D7BEF1C761}"/>
    <cellStyle name="20% - akcent 3 3 2 6" xfId="1800" xr:uid="{9E217FC7-EA86-4424-8926-5BB383E0B3B0}"/>
    <cellStyle name="20% - akcent 3 3 2 6 2" xfId="7697" xr:uid="{679BA1D3-460C-4B93-930C-883A7208113D}"/>
    <cellStyle name="20% - akcent 3 3 2 6 2 2" xfId="22997" xr:uid="{957F15B9-4FD9-4A51-827C-9E1851899660}"/>
    <cellStyle name="20% - akcent 3 3 2 6 3" xfId="4872" xr:uid="{25F181E2-BA20-4BDE-84BE-71B20F38AEFE}"/>
    <cellStyle name="20% - akcent 3 3 2 6 3 2" xfId="20173" xr:uid="{35C7E894-0378-48C9-99BA-F95FF3AAFF6C}"/>
    <cellStyle name="20% - akcent 3 3 2 6 4" xfId="11188" xr:uid="{171FFA8E-B70B-4D58-92F8-B7B393EFE071}"/>
    <cellStyle name="20% - akcent 3 3 2 6 4 2" xfId="26487" xr:uid="{403AB8FC-B282-4B2E-B42C-2F3DF375512A}"/>
    <cellStyle name="20% - akcent 3 3 2 6 5" xfId="14678" xr:uid="{87C39972-7FD1-4593-B31E-CB8961807817}"/>
    <cellStyle name="20% - akcent 3 3 2 6 5 2" xfId="29977" xr:uid="{1A65DB85-1114-4577-88A2-063BA34820C5}"/>
    <cellStyle name="20% - akcent 3 3 2 6 6" xfId="17436" xr:uid="{B679D3E4-14EC-4356-8254-E2083A406354}"/>
    <cellStyle name="20% - akcent 3 3 2 7" xfId="1944" xr:uid="{30123EF3-5AE3-4602-8D3C-9B7DA4109220}"/>
    <cellStyle name="20% - akcent 3 3 2 7 2" xfId="4873" xr:uid="{4E3FECAF-493E-4A6D-9673-87FFF3B65604}"/>
    <cellStyle name="20% - akcent 3 3 2 7 2 2" xfId="20174" xr:uid="{8A503297-0E71-4B71-9EA8-678C8F928F8C}"/>
    <cellStyle name="20% - akcent 3 3 2 7 3" xfId="17576" xr:uid="{76122BA6-1409-4293-9F0D-7C177617B1D6}"/>
    <cellStyle name="20% - akcent 3 3 2 8" xfId="2075" xr:uid="{A9BC2108-EE8E-4B1C-B9A6-BD4000696B5E}"/>
    <cellStyle name="20% - akcent 3 3 2 8 2" xfId="4874" xr:uid="{FA419733-7DE0-4E38-9C41-864246AC25A2}"/>
    <cellStyle name="20% - akcent 3 3 2 8 2 2" xfId="20175" xr:uid="{0DC31750-7F8C-4EB4-AD8F-65D95072F265}"/>
    <cellStyle name="20% - akcent 3 3 2 8 3" xfId="17707" xr:uid="{C8996EB7-9C7B-4926-AF36-B10449AC5526}"/>
    <cellStyle name="20% - akcent 3 3 2 9" xfId="2200" xr:uid="{5DFFF821-7CD4-410B-82FA-85D99B6B8CBD}"/>
    <cellStyle name="20% - akcent 3 3 2 9 2" xfId="4875" xr:uid="{DAB3F39B-C07F-4559-B84F-E2FB3E1D4CC8}"/>
    <cellStyle name="20% - akcent 3 3 2 9 2 2" xfId="20176" xr:uid="{10C748F8-F17D-470B-A2DA-1537317397F8}"/>
    <cellStyle name="20% - akcent 3 3 2 9 3" xfId="17832" xr:uid="{08CB5905-1761-42AE-B66E-1F9B2C2433B7}"/>
    <cellStyle name="20% - akcent 3 3 20" xfId="16399" xr:uid="{4B3BAC6B-8CE9-45C6-B3B0-2D7A8DE5A2A3}"/>
    <cellStyle name="20% - akcent 3 3 20 2" xfId="31698" xr:uid="{0A681286-2568-4C6F-94E2-AFF1296C2BDC}"/>
    <cellStyle name="20% - akcent 3 3 21" xfId="894" xr:uid="{CEB33C12-8F5A-416F-9C5C-91A6EAF08005}"/>
    <cellStyle name="20% - akcent 3 3 22" xfId="16562" xr:uid="{F7014860-3761-4DEA-A161-9EDD07E6C647}"/>
    <cellStyle name="20% - akcent 3 3 23" xfId="652" xr:uid="{D7D7F1E6-EAE0-4A46-95FD-98734BA277C8}"/>
    <cellStyle name="20% - akcent 3 3 3" xfId="758" xr:uid="{5E2820AC-8F8A-40EB-9559-2FCE4D59C18C}"/>
    <cellStyle name="20% - akcent 3 3 3 10" xfId="2362" xr:uid="{C808FFF2-5F06-480D-A49E-D0DB26A7A5DA}"/>
    <cellStyle name="20% - akcent 3 3 3 10 2" xfId="4876" xr:uid="{60F7B11D-612F-4522-BD59-240AE2FA043A}"/>
    <cellStyle name="20% - akcent 3 3 3 10 2 2" xfId="20177" xr:uid="{6FB8EFB3-4376-4427-BD61-92EAE2C9136B}"/>
    <cellStyle name="20% - akcent 3 3 3 10 3" xfId="17994" xr:uid="{6D407655-3CCD-4DC6-A2E5-6BE5206AC0AB}"/>
    <cellStyle name="20% - akcent 3 3 3 11" xfId="2512" xr:uid="{5459655B-3921-417E-81F6-831353899224}"/>
    <cellStyle name="20% - akcent 3 3 3 11 2" xfId="4877" xr:uid="{0C9EDEB4-7646-4261-934E-3C989C5CC481}"/>
    <cellStyle name="20% - akcent 3 3 3 11 2 2" xfId="20178" xr:uid="{750C39A3-A4A4-400D-9537-367ACBE8FA80}"/>
    <cellStyle name="20% - akcent 3 3 3 11 3" xfId="18144" xr:uid="{5E0C98BD-37BC-496D-AF0C-F2A7DC67AD6C}"/>
    <cellStyle name="20% - akcent 3 3 3 12" xfId="2662" xr:uid="{A8BEA326-8306-43B2-8719-9DF52815BCB2}"/>
    <cellStyle name="20% - akcent 3 3 3 12 2" xfId="4878" xr:uid="{02471285-E55D-4DEC-85F8-BC52BEC3AA65}"/>
    <cellStyle name="20% - akcent 3 3 3 12 2 2" xfId="20179" xr:uid="{B7B0F140-DD02-44FC-A5C4-9F216810BB44}"/>
    <cellStyle name="20% - akcent 3 3 3 12 3" xfId="18294" xr:uid="{A6DABEA4-CB7C-46F7-85CB-E5E254234262}"/>
    <cellStyle name="20% - akcent 3 3 3 13" xfId="5858" xr:uid="{96DD99A4-4CF8-4AD2-B337-CFB0CFFE4920}"/>
    <cellStyle name="20% - akcent 3 3 3 13 2" xfId="21159" xr:uid="{C8433623-83E8-42F2-A4E9-D3D9BF19296B}"/>
    <cellStyle name="20% - akcent 3 3 3 14" xfId="5942" xr:uid="{92BCDD6F-160D-4F9E-BB3C-453C52123279}"/>
    <cellStyle name="20% - akcent 3 3 3 14 2" xfId="21243" xr:uid="{62755207-4658-411F-BB35-D114A7C4D2B9}"/>
    <cellStyle name="20% - akcent 3 3 3 15" xfId="2814" xr:uid="{5715A91F-CF1B-43E6-85A4-55687520D9B7}"/>
    <cellStyle name="20% - akcent 3 3 3 15 2" xfId="18442" xr:uid="{CAF08F6A-277A-4EBF-A672-669A7BF3882D}"/>
    <cellStyle name="20% - akcent 3 3 3 16" xfId="9434" xr:uid="{B7789346-B4C7-459F-8A54-9392BB17DADC}"/>
    <cellStyle name="20% - akcent 3 3 3 16 2" xfId="24733" xr:uid="{03B09114-B199-4D07-B10D-6044363EE961}"/>
    <cellStyle name="20% - akcent 3 3 3 17" xfId="12924" xr:uid="{E3715DF6-D3E8-4096-B5D8-4DE22DEC684A}"/>
    <cellStyle name="20% - akcent 3 3 3 17 2" xfId="28223" xr:uid="{7E9D7C6E-4E9E-4CCC-B870-ED5C6A7E5205}"/>
    <cellStyle name="20% - akcent 3 3 3 18" xfId="16481" xr:uid="{C8E0573C-8F68-41C3-A01D-C1F9088F24F2}"/>
    <cellStyle name="20% - akcent 3 3 3 18 2" xfId="31780" xr:uid="{2451ECFD-0821-4C3F-A2D9-9AE219196BC7}"/>
    <cellStyle name="20% - akcent 3 3 3 19" xfId="976" xr:uid="{13EE9D39-29B5-4027-BF66-969058D81725}"/>
    <cellStyle name="20% - akcent 3 3 3 2" xfId="1192" xr:uid="{9A3A20BB-F2B3-4DF9-AF8A-83F6E483D49D}"/>
    <cellStyle name="20% - akcent 3 3 3 2 2" xfId="2816" xr:uid="{1D35879E-DD5C-4CB2-8DE7-7E38340DE169}"/>
    <cellStyle name="20% - akcent 3 3 3 2 2 2" xfId="2817" xr:uid="{E6C8A8C5-A800-4E5D-8E89-5A6082D50FAE}"/>
    <cellStyle name="20% - akcent 3 3 3 2 2 2 2" xfId="7709" xr:uid="{438CD594-640D-4A91-AA64-10E950CE28A3}"/>
    <cellStyle name="20% - akcent 3 3 3 2 2 2 2 2" xfId="11200" xr:uid="{060CC09F-423B-44AA-9870-ED73825A5F0F}"/>
    <cellStyle name="20% - akcent 3 3 3 2 2 2 2 2 2" xfId="26499" xr:uid="{8FA53E94-571A-429B-8298-97C582ECFD15}"/>
    <cellStyle name="20% - akcent 3 3 3 2 2 2 2 3" xfId="14690" xr:uid="{8D5FA37F-521F-4DC7-8DB9-1B96FBADD162}"/>
    <cellStyle name="20% - akcent 3 3 3 2 2 2 2 3 2" xfId="29989" xr:uid="{83CC8032-85DA-4A9A-9389-23AF552393F4}"/>
    <cellStyle name="20% - akcent 3 3 3 2 2 2 2 4" xfId="23009" xr:uid="{037247DE-6F1C-4F61-A904-A43B238EDAE6}"/>
    <cellStyle name="20% - akcent 3 3 3 2 2 2 3" xfId="6702" xr:uid="{67203B33-85BF-496D-A5A2-5AB5765D8CDF}"/>
    <cellStyle name="20% - akcent 3 3 3 2 2 2 3 2" xfId="22003" xr:uid="{9CFAE77B-81C8-414A-9009-D44F29CD5AA4}"/>
    <cellStyle name="20% - akcent 3 3 3 2 2 2 4" xfId="10194" xr:uid="{DDC342FF-7199-447A-8D12-6B8E287DDED7}"/>
    <cellStyle name="20% - akcent 3 3 3 2 2 2 4 2" xfId="25493" xr:uid="{8042BBB3-059B-44FD-9861-A518146BF99F}"/>
    <cellStyle name="20% - akcent 3 3 3 2 2 2 5" xfId="13684" xr:uid="{AAA43D36-C85F-44E9-916F-A19925D6BEC0}"/>
    <cellStyle name="20% - akcent 3 3 3 2 2 2 5 2" xfId="28983" xr:uid="{04582F36-9DA6-435E-96B9-8B6F218C2789}"/>
    <cellStyle name="20% - akcent 3 3 3 2 2 2 6" xfId="18445" xr:uid="{9A941AB1-8EBA-4C94-9864-955B16A7CC65}"/>
    <cellStyle name="20% - akcent 3 3 3 2 2 3" xfId="7708" xr:uid="{F87BA907-758B-49EB-BCCC-7758F8668D0F}"/>
    <cellStyle name="20% - akcent 3 3 3 2 2 3 2" xfId="11199" xr:uid="{EABC6ABD-D8AA-4DFD-AF95-8CB010858C31}"/>
    <cellStyle name="20% - akcent 3 3 3 2 2 3 2 2" xfId="26498" xr:uid="{03468727-40A4-470B-A25D-BC0420E90DDB}"/>
    <cellStyle name="20% - akcent 3 3 3 2 2 3 3" xfId="14689" xr:uid="{57292B7C-5F58-42E4-9A88-47CDA6A36264}"/>
    <cellStyle name="20% - akcent 3 3 3 2 2 3 3 2" xfId="29988" xr:uid="{C13054FE-D857-493B-9970-A743159F5547}"/>
    <cellStyle name="20% - akcent 3 3 3 2 2 3 4" xfId="23008" xr:uid="{AF80B882-3770-4D20-B0F1-7E730388817D}"/>
    <cellStyle name="20% - akcent 3 3 3 2 2 4" xfId="6385" xr:uid="{2DFF3670-9F51-4AFE-B576-822E44027936}"/>
    <cellStyle name="20% - akcent 3 3 3 2 2 4 2" xfId="21686" xr:uid="{C8924CA5-6ACA-477A-AF54-DD02CD33999D}"/>
    <cellStyle name="20% - akcent 3 3 3 2 2 5" xfId="9877" xr:uid="{F3DC2A17-E8C5-4F6C-A6AA-3A185869AF5A}"/>
    <cellStyle name="20% - akcent 3 3 3 2 2 5 2" xfId="25176" xr:uid="{6BFFED7F-3921-4F0C-8138-9B57742AE541}"/>
    <cellStyle name="20% - akcent 3 3 3 2 2 6" xfId="13367" xr:uid="{CCAC118C-CC0D-46E0-870D-373A406DE394}"/>
    <cellStyle name="20% - akcent 3 3 3 2 2 6 2" xfId="28666" xr:uid="{EF91AD01-4DBF-4F02-8118-DBA594FFEE66}"/>
    <cellStyle name="20% - akcent 3 3 3 2 2 7" xfId="18444" xr:uid="{34EAF33B-B347-4B4F-B9D4-C953C553B0FE}"/>
    <cellStyle name="20% - akcent 3 3 3 2 3" xfId="2818" xr:uid="{4CF05A21-A1FC-46D2-B159-1EB5C5CA57AC}"/>
    <cellStyle name="20% - akcent 3 3 3 2 3 2" xfId="7710" xr:uid="{C3F32734-1157-4391-A64A-CB5DA1F808AA}"/>
    <cellStyle name="20% - akcent 3 3 3 2 3 2 2" xfId="11201" xr:uid="{90CADD53-BEA7-4CAD-B8C0-F18A13132E2F}"/>
    <cellStyle name="20% - akcent 3 3 3 2 3 2 2 2" xfId="26500" xr:uid="{CA6DE7FA-72A3-4FDB-A539-630EF3428066}"/>
    <cellStyle name="20% - akcent 3 3 3 2 3 2 3" xfId="14691" xr:uid="{43306B38-CF1C-41F4-8E95-CC1FB9F8FBB6}"/>
    <cellStyle name="20% - akcent 3 3 3 2 3 2 3 2" xfId="29990" xr:uid="{025E9384-7D26-48CB-B15C-98BBBFD1A203}"/>
    <cellStyle name="20% - akcent 3 3 3 2 3 2 4" xfId="23010" xr:uid="{80A876AD-C7D3-4E10-9DA8-E3AF1BCBCAE5}"/>
    <cellStyle name="20% - akcent 3 3 3 2 3 3" xfId="6701" xr:uid="{16401286-84F6-469E-9C9B-EFA871BC1C7C}"/>
    <cellStyle name="20% - akcent 3 3 3 2 3 3 2" xfId="22002" xr:uid="{F65BF06D-5763-4231-9C07-8DC2961C1EFB}"/>
    <cellStyle name="20% - akcent 3 3 3 2 3 4" xfId="10193" xr:uid="{43013DED-44EB-4CF6-9693-42303F4A1E91}"/>
    <cellStyle name="20% - akcent 3 3 3 2 3 4 2" xfId="25492" xr:uid="{186CE2FC-CABB-4E07-BF9D-FEE6E4E45B70}"/>
    <cellStyle name="20% - akcent 3 3 3 2 3 5" xfId="13683" xr:uid="{2BC72C3E-DAB1-46EC-A166-5108CFC841FA}"/>
    <cellStyle name="20% - akcent 3 3 3 2 3 5 2" xfId="28982" xr:uid="{105C4C40-7109-4763-A501-29B68F08ED12}"/>
    <cellStyle name="20% - akcent 3 3 3 2 3 6" xfId="18446" xr:uid="{2632876E-6B3C-40B6-9B83-9D5C8AC01C41}"/>
    <cellStyle name="20% - akcent 3 3 3 2 4" xfId="7707" xr:uid="{BC08CBF7-3473-4ECA-8F61-5925E067E98F}"/>
    <cellStyle name="20% - akcent 3 3 3 2 4 2" xfId="11198" xr:uid="{1926FB1E-E3BB-4233-B74B-16DA29642311}"/>
    <cellStyle name="20% - akcent 3 3 3 2 4 2 2" xfId="26497" xr:uid="{43A96274-6D59-4355-9E00-9EE95F38FDFF}"/>
    <cellStyle name="20% - akcent 3 3 3 2 4 3" xfId="14688" xr:uid="{17DFDC7D-22B7-4430-A1F6-A58D5ACA6731}"/>
    <cellStyle name="20% - akcent 3 3 3 2 4 3 2" xfId="29987" xr:uid="{405643D3-E1E9-43EB-98A2-F3B2F609904C}"/>
    <cellStyle name="20% - akcent 3 3 3 2 4 4" xfId="23007" xr:uid="{5B31F9D5-ADE9-4F3E-A550-BF3E0AF3EDE1}"/>
    <cellStyle name="20% - akcent 3 3 3 2 5" xfId="6258" xr:uid="{CBF4A12C-B80B-40BE-B98A-B729C2AD1487}"/>
    <cellStyle name="20% - akcent 3 3 3 2 5 2" xfId="21559" xr:uid="{B3100377-53BB-49E0-A28C-0CB5D70938B0}"/>
    <cellStyle name="20% - akcent 3 3 3 2 6" xfId="2815" xr:uid="{65B5BA40-CB68-4EF1-8056-523698649538}"/>
    <cellStyle name="20% - akcent 3 3 3 2 6 2" xfId="18443" xr:uid="{A58CE449-9AF4-484E-BD94-BD96E7376264}"/>
    <cellStyle name="20% - akcent 3 3 3 2 7" xfId="9750" xr:uid="{6848060E-A700-4024-B188-958D13545448}"/>
    <cellStyle name="20% - akcent 3 3 3 2 7 2" xfId="25049" xr:uid="{A6956507-453B-46C0-816E-E27877056AC3}"/>
    <cellStyle name="20% - akcent 3 3 3 2 8" xfId="13240" xr:uid="{9F9DDDC5-F0CA-4713-9902-CF54ABF77386}"/>
    <cellStyle name="20% - akcent 3 3 3 2 8 2" xfId="28539" xr:uid="{3D8F2C67-6EA9-4529-BC5C-DEB67E86840D}"/>
    <cellStyle name="20% - akcent 3 3 3 2 9" xfId="16848" xr:uid="{DE0BCCFA-A2F8-40DF-A203-7E1DF0656F60}"/>
    <cellStyle name="20% - akcent 3 3 3 20" xfId="16644" xr:uid="{BA844754-7725-4102-BC56-553939666137}"/>
    <cellStyle name="20% - akcent 3 3 3 3" xfId="1317" xr:uid="{35B9AED2-9445-4DAE-BD44-AB90A6EEEBE8}"/>
    <cellStyle name="20% - akcent 3 3 3 3 2" xfId="2820" xr:uid="{C312F50B-9675-4D2C-8430-D90BC1C167C4}"/>
    <cellStyle name="20% - akcent 3 3 3 3 2 2" xfId="7712" xr:uid="{7B24D3C4-FEB2-4458-BD0E-3AE9C41427D6}"/>
    <cellStyle name="20% - akcent 3 3 3 3 2 2 2" xfId="11203" xr:uid="{530E5D4E-AF75-4574-9F5C-0AE43284BB25}"/>
    <cellStyle name="20% - akcent 3 3 3 3 2 2 2 2" xfId="26502" xr:uid="{CA605723-ADE0-48DF-8368-776780FDCB25}"/>
    <cellStyle name="20% - akcent 3 3 3 3 2 2 3" xfId="14693" xr:uid="{544B04D6-90EF-40A2-A33D-A45B7479E651}"/>
    <cellStyle name="20% - akcent 3 3 3 3 2 2 3 2" xfId="29992" xr:uid="{D950AECD-C8E8-4BCE-AF1F-974A26DAF127}"/>
    <cellStyle name="20% - akcent 3 3 3 3 2 2 4" xfId="23012" xr:uid="{FE7EB6F1-C7D4-4349-94CB-596987A8099E}"/>
    <cellStyle name="20% - akcent 3 3 3 3 2 3" xfId="6703" xr:uid="{5C79BBC9-4454-453F-A0CC-7E46F3B67622}"/>
    <cellStyle name="20% - akcent 3 3 3 3 2 3 2" xfId="22004" xr:uid="{AE53FFC7-DB6E-4C20-B62F-0C03B1467131}"/>
    <cellStyle name="20% - akcent 3 3 3 3 2 4" xfId="10195" xr:uid="{9EF50C86-EE13-4617-8FA6-73357186A7BC}"/>
    <cellStyle name="20% - akcent 3 3 3 3 2 4 2" xfId="25494" xr:uid="{34564258-CE9A-43C5-AFBD-FAAEF3F07251}"/>
    <cellStyle name="20% - akcent 3 3 3 3 2 5" xfId="13685" xr:uid="{713854FE-D935-479A-A7E9-BFEF4B3B403E}"/>
    <cellStyle name="20% - akcent 3 3 3 3 2 5 2" xfId="28984" xr:uid="{AA96A953-1A5A-4372-88F4-06CB191A83AC}"/>
    <cellStyle name="20% - akcent 3 3 3 3 2 6" xfId="18448" xr:uid="{B9DB154C-AC3A-4950-BD42-B3BC17145B7B}"/>
    <cellStyle name="20% - akcent 3 3 3 3 3" xfId="7711" xr:uid="{D8515D39-EDC6-4A4A-9C73-C098327A1764}"/>
    <cellStyle name="20% - akcent 3 3 3 3 3 2" xfId="11202" xr:uid="{6387BCCD-824A-429C-9FA1-6F816C09C95D}"/>
    <cellStyle name="20% - akcent 3 3 3 3 3 2 2" xfId="26501" xr:uid="{B9541900-B2FD-4DF5-B53C-0E61A6BAF834}"/>
    <cellStyle name="20% - akcent 3 3 3 3 3 3" xfId="14692" xr:uid="{D29DF840-74A4-4D23-B59C-097B1AEE3A89}"/>
    <cellStyle name="20% - akcent 3 3 3 3 3 3 2" xfId="29991" xr:uid="{31D0E855-2DC8-4431-AACC-8C228956AF36}"/>
    <cellStyle name="20% - akcent 3 3 3 3 3 4" xfId="23011" xr:uid="{05DD4B3F-94C1-4EA6-B14B-CB3FCEE286BA}"/>
    <cellStyle name="20% - akcent 3 3 3 3 4" xfId="6386" xr:uid="{1029E92F-7D3E-46A9-B906-60F0D23DB139}"/>
    <cellStyle name="20% - akcent 3 3 3 3 4 2" xfId="21687" xr:uid="{79FC0205-6D1C-4253-9D8E-863F3A8F50F0}"/>
    <cellStyle name="20% - akcent 3 3 3 3 5" xfId="2819" xr:uid="{1F50B656-53D5-416F-9DFA-3E6751CEC6BD}"/>
    <cellStyle name="20% - akcent 3 3 3 3 5 2" xfId="18447" xr:uid="{69F8693E-5017-4607-B103-E61E53B6E787}"/>
    <cellStyle name="20% - akcent 3 3 3 3 6" xfId="9878" xr:uid="{6E6C266D-F82D-4609-9239-D75D95D3EB5F}"/>
    <cellStyle name="20% - akcent 3 3 3 3 6 2" xfId="25177" xr:uid="{98AB5A25-617F-4A8A-8089-773194BE959C}"/>
    <cellStyle name="20% - akcent 3 3 3 3 7" xfId="13368" xr:uid="{2BAA0D96-6794-4A81-A06E-7015C88AE8BB}"/>
    <cellStyle name="20% - akcent 3 3 3 3 7 2" xfId="28667" xr:uid="{0A2B5F67-6442-45EB-B74D-15B9DC38D47E}"/>
    <cellStyle name="20% - akcent 3 3 3 3 8" xfId="16973" xr:uid="{69C2D152-D447-47C8-9A00-4FE3C247F39C}"/>
    <cellStyle name="20% - akcent 3 3 3 4" xfId="1438" xr:uid="{F53AC752-538D-4E3B-B7B7-8451B5A7BD74}"/>
    <cellStyle name="20% - akcent 3 3 3 4 2" xfId="7713" xr:uid="{8B6348FF-51FD-4682-8DFE-393590969F09}"/>
    <cellStyle name="20% - akcent 3 3 3 4 2 2" xfId="11204" xr:uid="{93CC5185-985E-489E-BA7F-4FB0F6CD13AA}"/>
    <cellStyle name="20% - akcent 3 3 3 4 2 2 2" xfId="26503" xr:uid="{2924A246-8E72-4959-8E28-B8E3915597A4}"/>
    <cellStyle name="20% - akcent 3 3 3 4 2 3" xfId="14694" xr:uid="{50746427-CC51-4074-9126-ED0BB1A9776A}"/>
    <cellStyle name="20% - akcent 3 3 3 4 2 3 2" xfId="29993" xr:uid="{F1820C76-9C22-4103-A00D-60F781D4B6E6}"/>
    <cellStyle name="20% - akcent 3 3 3 4 2 4" xfId="23013" xr:uid="{05D23F44-F5F9-4A05-AF5B-27BA7CB6B263}"/>
    <cellStyle name="20% - akcent 3 3 3 4 3" xfId="6700" xr:uid="{F586F792-40E2-4980-8873-BED17D1CB21C}"/>
    <cellStyle name="20% - akcent 3 3 3 4 3 2" xfId="22001" xr:uid="{B72D0BA2-BDB9-4140-BBAF-9C011351002F}"/>
    <cellStyle name="20% - akcent 3 3 3 4 4" xfId="2821" xr:uid="{442B0024-1D7B-4651-897F-5BB53A92381D}"/>
    <cellStyle name="20% - akcent 3 3 3 4 4 2" xfId="18449" xr:uid="{F87603AB-FB17-4490-83FD-54D702528016}"/>
    <cellStyle name="20% - akcent 3 3 3 4 5" xfId="10192" xr:uid="{5C3B6C03-6771-4C15-A845-EC2C74ED5BA7}"/>
    <cellStyle name="20% - akcent 3 3 3 4 5 2" xfId="25491" xr:uid="{C33E6D41-F995-4216-96C9-A101C491F851}"/>
    <cellStyle name="20% - akcent 3 3 3 4 6" xfId="13682" xr:uid="{6AA5F822-C640-45D3-A9B4-66A0CC4CA5E3}"/>
    <cellStyle name="20% - akcent 3 3 3 4 6 2" xfId="28981" xr:uid="{8C8CFCFD-5AB9-47C1-A0E6-79A542FF5FC8}"/>
    <cellStyle name="20% - akcent 3 3 3 4 7" xfId="17094" xr:uid="{E3C7CB65-4860-441D-A24E-3901359CEC0D}"/>
    <cellStyle name="20% - akcent 3 3 3 5" xfId="1592" xr:uid="{E881061C-5D7B-45AB-964D-B629A4A711F6}"/>
    <cellStyle name="20% - akcent 3 3 3 5 2" xfId="7714" xr:uid="{44B66D3D-F104-46E7-97C9-DDAF87A65B05}"/>
    <cellStyle name="20% - akcent 3 3 3 5 2 2" xfId="11205" xr:uid="{220174E2-2AB1-43C1-9784-22E4109F9B97}"/>
    <cellStyle name="20% - akcent 3 3 3 5 2 2 2" xfId="26504" xr:uid="{0417AE62-7DFD-4987-9627-06F7B5E663B6}"/>
    <cellStyle name="20% - akcent 3 3 3 5 2 3" xfId="14695" xr:uid="{61DBCA05-F87C-4318-B624-391DDC0A7013}"/>
    <cellStyle name="20% - akcent 3 3 3 5 2 3 2" xfId="29994" xr:uid="{2F6801F1-01A5-4515-A1E4-26B79AF9D3B9}"/>
    <cellStyle name="20% - akcent 3 3 3 5 2 4" xfId="23014" xr:uid="{8232C2A3-67BC-419A-8DE8-642A206E9E6C}"/>
    <cellStyle name="20% - akcent 3 3 3 5 3" xfId="7557" xr:uid="{C82B2CAB-019A-437B-8E1B-0731BB89C095}"/>
    <cellStyle name="20% - akcent 3 3 3 5 3 2" xfId="22858" xr:uid="{7042C825-B833-4338-83E6-D8F49FF8AEB8}"/>
    <cellStyle name="20% - akcent 3 3 3 5 4" xfId="2822" xr:uid="{45F2573A-5274-45F0-A63E-9399A103F4C7}"/>
    <cellStyle name="20% - akcent 3 3 3 5 4 2" xfId="18450" xr:uid="{332E32C2-6A34-4890-A7E2-E359EEFD90F2}"/>
    <cellStyle name="20% - akcent 3 3 3 5 5" xfId="11049" xr:uid="{3A6C0273-01BF-4F88-8D76-1A40DD22B9B3}"/>
    <cellStyle name="20% - akcent 3 3 3 5 5 2" xfId="26348" xr:uid="{98796EBF-AE78-4986-98C3-1072140FCC94}"/>
    <cellStyle name="20% - akcent 3 3 3 5 6" xfId="14539" xr:uid="{D12D0B8F-5CB7-4FE7-A929-D0D2A43800DE}"/>
    <cellStyle name="20% - akcent 3 3 3 5 6 2" xfId="29838" xr:uid="{EEB040C9-F516-44DE-9DAA-191043C61C2B}"/>
    <cellStyle name="20% - akcent 3 3 3 5 7" xfId="17244" xr:uid="{BC189E03-28E3-4E29-A024-CE3C1487F8E7}"/>
    <cellStyle name="20% - akcent 3 3 3 6" xfId="1841" xr:uid="{A16BBC1C-668D-4FE4-BB79-DC75505923A6}"/>
    <cellStyle name="20% - akcent 3 3 3 6 2" xfId="7706" xr:uid="{2C68B972-4CBD-406E-AEF5-573CB11E40A0}"/>
    <cellStyle name="20% - akcent 3 3 3 6 2 2" xfId="23006" xr:uid="{B83ADCA1-A3E2-44B8-BFFD-F10811F0DD4B}"/>
    <cellStyle name="20% - akcent 3 3 3 6 3" xfId="4879" xr:uid="{982EDBB1-2C3C-4A89-A37F-BCE3DCE1C6DB}"/>
    <cellStyle name="20% - akcent 3 3 3 6 3 2" xfId="20180" xr:uid="{521A4E64-1F75-445A-9D2C-B0B8A57DD29A}"/>
    <cellStyle name="20% - akcent 3 3 3 6 4" xfId="11197" xr:uid="{063B3905-52F6-4B81-8DAC-FAA9C27EE399}"/>
    <cellStyle name="20% - akcent 3 3 3 6 4 2" xfId="26496" xr:uid="{BEC3874B-67CE-48AD-A9AC-FAB12166BBC1}"/>
    <cellStyle name="20% - akcent 3 3 3 6 5" xfId="14687" xr:uid="{03490B31-AFC6-4984-9567-47E0F34DB69A}"/>
    <cellStyle name="20% - akcent 3 3 3 6 5 2" xfId="29986" xr:uid="{6DC64AC1-B4F6-43D8-A45A-32107846E4A1}"/>
    <cellStyle name="20% - akcent 3 3 3 6 6" xfId="17477" xr:uid="{AEF2CF29-524D-4D85-8F26-BDA41137A8FD}"/>
    <cellStyle name="20% - akcent 3 3 3 7" xfId="1985" xr:uid="{CE07F064-7832-4DC3-B1E8-43C5D958FC32}"/>
    <cellStyle name="20% - akcent 3 3 3 7 2" xfId="4880" xr:uid="{9B763FC4-7132-4071-B894-A2E36069161C}"/>
    <cellStyle name="20% - akcent 3 3 3 7 2 2" xfId="20181" xr:uid="{6615B8A5-553A-441D-8780-6F5451A8253B}"/>
    <cellStyle name="20% - akcent 3 3 3 7 3" xfId="17617" xr:uid="{F926BD4A-4681-41FB-B027-A5646C9CEFAC}"/>
    <cellStyle name="20% - akcent 3 3 3 8" xfId="2116" xr:uid="{49CEDDB3-BAFF-4750-81AF-3D47DD97CB25}"/>
    <cellStyle name="20% - akcent 3 3 3 8 2" xfId="4881" xr:uid="{D86DDED9-1657-4459-B734-E565F0C1BDE4}"/>
    <cellStyle name="20% - akcent 3 3 3 8 2 2" xfId="20182" xr:uid="{EDCAF604-F0F7-4C47-926B-F11F6DB2A793}"/>
    <cellStyle name="20% - akcent 3 3 3 8 3" xfId="17748" xr:uid="{0DBF208D-630A-4A8E-8981-13B2C5D377D2}"/>
    <cellStyle name="20% - akcent 3 3 3 9" xfId="2241" xr:uid="{05F3122F-2B88-4DE6-8638-4D0E58BFFDB6}"/>
    <cellStyle name="20% - akcent 3 3 3 9 2" xfId="4882" xr:uid="{596D2C9A-C62E-421A-AA05-E4E7F4DD7F09}"/>
    <cellStyle name="20% - akcent 3 3 3 9 2 2" xfId="20183" xr:uid="{0E9E079A-BEE4-4405-98A5-33E831C619D7}"/>
    <cellStyle name="20% - akcent 3 3 3 9 3" xfId="17873" xr:uid="{4F4927FC-3D70-4755-AA47-E8384BBF6882}"/>
    <cellStyle name="20% - akcent 3 3 4" xfId="1100" xr:uid="{38ED7BBE-A790-4347-94C1-39F6AF7DDC9E}"/>
    <cellStyle name="20% - akcent 3 3 4 2" xfId="2824" xr:uid="{A6339EC0-F99E-4807-A4BC-D8AB36C82FC3}"/>
    <cellStyle name="20% - akcent 3 3 4 2 2" xfId="2825" xr:uid="{2DFF12FD-4E12-4058-845E-DCDA345E9229}"/>
    <cellStyle name="20% - akcent 3 3 4 2 2 2" xfId="7717" xr:uid="{3721D7AF-0050-4262-845B-8F30A576BEB0}"/>
    <cellStyle name="20% - akcent 3 3 4 2 2 2 2" xfId="11208" xr:uid="{83C6AC38-45D1-4EE6-80DF-F3F16858CFAA}"/>
    <cellStyle name="20% - akcent 3 3 4 2 2 2 2 2" xfId="26507" xr:uid="{24992741-4D9F-480B-BAD3-FBC63631E6DE}"/>
    <cellStyle name="20% - akcent 3 3 4 2 2 2 3" xfId="14698" xr:uid="{F7A8B9D1-CAB7-41EE-B426-B5C750E306FB}"/>
    <cellStyle name="20% - akcent 3 3 4 2 2 2 3 2" xfId="29997" xr:uid="{F584FD53-00C8-46BC-9D59-407C13951058}"/>
    <cellStyle name="20% - akcent 3 3 4 2 2 2 4" xfId="23017" xr:uid="{4C72DF65-1AC2-43BD-822E-3FC135E58849}"/>
    <cellStyle name="20% - akcent 3 3 4 2 2 3" xfId="6705" xr:uid="{52C9C492-C259-4668-AE13-14960D29E1B6}"/>
    <cellStyle name="20% - akcent 3 3 4 2 2 3 2" xfId="22006" xr:uid="{4286ECE9-BBF4-4140-9C92-6B5F6F7CECA3}"/>
    <cellStyle name="20% - akcent 3 3 4 2 2 4" xfId="10197" xr:uid="{2E2D3191-6E71-4440-948F-B45C02A6C685}"/>
    <cellStyle name="20% - akcent 3 3 4 2 2 4 2" xfId="25496" xr:uid="{AAAAECF5-8DFD-48F0-8D69-CFDBFB7C72C7}"/>
    <cellStyle name="20% - akcent 3 3 4 2 2 5" xfId="13687" xr:uid="{90322130-A367-47C8-80ED-F63708C63B36}"/>
    <cellStyle name="20% - akcent 3 3 4 2 2 5 2" xfId="28986" xr:uid="{16A208D1-8495-4354-A610-3D01B0FC80F2}"/>
    <cellStyle name="20% - akcent 3 3 4 2 2 6" xfId="18453" xr:uid="{65FEF812-E743-4A9F-8BAE-2DE42819007F}"/>
    <cellStyle name="20% - akcent 3 3 4 2 3" xfId="7716" xr:uid="{ADB663CD-3176-4784-B30E-57C8FD385440}"/>
    <cellStyle name="20% - akcent 3 3 4 2 3 2" xfId="11207" xr:uid="{A5C4E158-9458-4B05-9904-CC88B1B62658}"/>
    <cellStyle name="20% - akcent 3 3 4 2 3 2 2" xfId="26506" xr:uid="{7DA1A545-A4CE-486F-9ED0-AA83ED3EAF70}"/>
    <cellStyle name="20% - akcent 3 3 4 2 3 3" xfId="14697" xr:uid="{6064F359-112F-4954-926E-7C39A3F9477E}"/>
    <cellStyle name="20% - akcent 3 3 4 2 3 3 2" xfId="29996" xr:uid="{603FE1E5-961E-49B4-BE11-AE65D55DFE6E}"/>
    <cellStyle name="20% - akcent 3 3 4 2 3 4" xfId="23016" xr:uid="{74EA64AE-8323-4FAC-8419-978AAF936B71}"/>
    <cellStyle name="20% - akcent 3 3 4 2 4" xfId="6387" xr:uid="{4A8C1D64-D4C9-44FC-85CD-626CA2C8833F}"/>
    <cellStyle name="20% - akcent 3 3 4 2 4 2" xfId="21688" xr:uid="{2A5628AB-F5AF-4261-B965-C2A3820E3396}"/>
    <cellStyle name="20% - akcent 3 3 4 2 5" xfId="9879" xr:uid="{B065F992-BE43-4C2C-948A-231035B03324}"/>
    <cellStyle name="20% - akcent 3 3 4 2 5 2" xfId="25178" xr:uid="{CC500BD9-ADD3-40FD-B843-27336186F15E}"/>
    <cellStyle name="20% - akcent 3 3 4 2 6" xfId="13369" xr:uid="{7A87E3E3-5CE2-4077-8331-25C4D911A97D}"/>
    <cellStyle name="20% - akcent 3 3 4 2 6 2" xfId="28668" xr:uid="{61F56B57-CFA1-40A7-8C0A-EC7530AFAAAA}"/>
    <cellStyle name="20% - akcent 3 3 4 2 7" xfId="18452" xr:uid="{11F8F4EA-97F0-4109-853F-CF71EC95C5D5}"/>
    <cellStyle name="20% - akcent 3 3 4 3" xfId="2826" xr:uid="{4B509E1D-4B0C-4B7D-AD6D-F56D7BF9BF4E}"/>
    <cellStyle name="20% - akcent 3 3 4 3 2" xfId="7718" xr:uid="{37B585D2-1085-423C-80F6-CA6A0940DB25}"/>
    <cellStyle name="20% - akcent 3 3 4 3 2 2" xfId="11209" xr:uid="{0F48C74E-30CD-48C8-82A9-F9032712711D}"/>
    <cellStyle name="20% - akcent 3 3 4 3 2 2 2" xfId="26508" xr:uid="{912C55C0-2C83-4DEB-853E-B88554267570}"/>
    <cellStyle name="20% - akcent 3 3 4 3 2 3" xfId="14699" xr:uid="{1772F4AD-21A7-4BEE-A599-19F2851735DF}"/>
    <cellStyle name="20% - akcent 3 3 4 3 2 3 2" xfId="29998" xr:uid="{FE4ED089-93B9-4CA7-BF32-9285DC94D92A}"/>
    <cellStyle name="20% - akcent 3 3 4 3 2 4" xfId="23018" xr:uid="{D3BA24D3-501F-4780-A599-2C6E9A720124}"/>
    <cellStyle name="20% - akcent 3 3 4 3 3" xfId="6704" xr:uid="{0CAF98EB-327D-4732-8715-056E86989125}"/>
    <cellStyle name="20% - akcent 3 3 4 3 3 2" xfId="22005" xr:uid="{DE1E7C68-08A1-409E-9881-E05EA9C8A153}"/>
    <cellStyle name="20% - akcent 3 3 4 3 4" xfId="10196" xr:uid="{C4261703-82E6-4452-AF74-C43356DF9C9D}"/>
    <cellStyle name="20% - akcent 3 3 4 3 4 2" xfId="25495" xr:uid="{BCCFBD3C-45E7-4894-A55E-F8DD10FB732E}"/>
    <cellStyle name="20% - akcent 3 3 4 3 5" xfId="13686" xr:uid="{25898EB8-AE30-430B-9121-B52A4707C857}"/>
    <cellStyle name="20% - akcent 3 3 4 3 5 2" xfId="28985" xr:uid="{1A724169-CDAE-4477-B16F-A36D5F339BFE}"/>
    <cellStyle name="20% - akcent 3 3 4 3 6" xfId="18454" xr:uid="{43AB71C4-570E-4AAB-A13D-15D05F6C8C14}"/>
    <cellStyle name="20% - akcent 3 3 4 4" xfId="7715" xr:uid="{F79BF626-7867-480F-B57E-7BBF3218767C}"/>
    <cellStyle name="20% - akcent 3 3 4 4 2" xfId="11206" xr:uid="{C189E5F2-6DCF-478B-AB4B-39D3584A9BF8}"/>
    <cellStyle name="20% - akcent 3 3 4 4 2 2" xfId="26505" xr:uid="{250A28DF-5DCA-473D-A568-11B9C935AD49}"/>
    <cellStyle name="20% - akcent 3 3 4 4 3" xfId="14696" xr:uid="{D2F6944A-596F-4B35-807A-27673CB20867}"/>
    <cellStyle name="20% - akcent 3 3 4 4 3 2" xfId="29995" xr:uid="{3994B264-3EA3-418D-83DA-D2054C9E20F6}"/>
    <cellStyle name="20% - akcent 3 3 4 4 4" xfId="23015" xr:uid="{128890DF-9B60-41A4-A51E-32295E12907F}"/>
    <cellStyle name="20% - akcent 3 3 4 5" xfId="6176" xr:uid="{C175E6E6-19FE-4433-9C9A-B84D0DB2D1F5}"/>
    <cellStyle name="20% - akcent 3 3 4 5 2" xfId="21477" xr:uid="{3CDE00B6-CF05-4A80-A74F-523214F5F16E}"/>
    <cellStyle name="20% - akcent 3 3 4 6" xfId="2823" xr:uid="{9C0BCE61-DE24-4401-84FC-7F3A7CAA14D9}"/>
    <cellStyle name="20% - akcent 3 3 4 6 2" xfId="18451" xr:uid="{85E8C29F-91DE-4E20-B477-0EA6BB1F5673}"/>
    <cellStyle name="20% - akcent 3 3 4 7" xfId="9668" xr:uid="{3980C3AB-DF5A-4277-94CC-BFD2F27C8719}"/>
    <cellStyle name="20% - akcent 3 3 4 7 2" xfId="24967" xr:uid="{AF80B747-8839-4BEA-A53B-089479990625}"/>
    <cellStyle name="20% - akcent 3 3 4 8" xfId="13158" xr:uid="{CB47C09A-B6B4-42C6-960E-2381229C5879}"/>
    <cellStyle name="20% - akcent 3 3 4 8 2" xfId="28457" xr:uid="{6BAB7EF2-E921-421C-8D88-618442B08E55}"/>
    <cellStyle name="20% - akcent 3 3 4 9" xfId="16756" xr:uid="{70708340-7E52-4EC7-A2E6-3317F7D77EC4}"/>
    <cellStyle name="20% - akcent 3 3 5" xfId="1231" xr:uid="{F363788E-B125-4ECC-82B6-7F1CD8A89E13}"/>
    <cellStyle name="20% - akcent 3 3 5 2" xfId="2828" xr:uid="{D2A7036E-D5F0-4D05-8EB4-936664EEE44B}"/>
    <cellStyle name="20% - akcent 3 3 5 2 2" xfId="7720" xr:uid="{AAB1478A-24AD-4CC4-849A-F5A4C373C618}"/>
    <cellStyle name="20% - akcent 3 3 5 2 2 2" xfId="11211" xr:uid="{51E88AF8-C49A-4CE6-8256-CF82E8EB7E17}"/>
    <cellStyle name="20% - akcent 3 3 5 2 2 2 2" xfId="26510" xr:uid="{B8B48D5B-4F9A-4576-A054-67CF7DA183F1}"/>
    <cellStyle name="20% - akcent 3 3 5 2 2 3" xfId="14701" xr:uid="{2D60CC89-1A0E-467A-B06B-06D3BC2889DA}"/>
    <cellStyle name="20% - akcent 3 3 5 2 2 3 2" xfId="30000" xr:uid="{6FCF8006-B5CD-4E1A-AC16-290D62D02A34}"/>
    <cellStyle name="20% - akcent 3 3 5 2 2 4" xfId="23020" xr:uid="{78D865AE-82A2-4229-8947-5B4299297378}"/>
    <cellStyle name="20% - akcent 3 3 5 2 3" xfId="6706" xr:uid="{083876B8-1C88-420B-B36D-1E59605AE94C}"/>
    <cellStyle name="20% - akcent 3 3 5 2 3 2" xfId="22007" xr:uid="{1FAA3364-3147-41DE-8BA8-3B2EAC1C2914}"/>
    <cellStyle name="20% - akcent 3 3 5 2 4" xfId="10198" xr:uid="{9B4FEEA0-76A2-490B-A4A2-7B6F1E969B23}"/>
    <cellStyle name="20% - akcent 3 3 5 2 4 2" xfId="25497" xr:uid="{D442157E-E9A5-49AB-8BD6-48B4AB491A83}"/>
    <cellStyle name="20% - akcent 3 3 5 2 5" xfId="13688" xr:uid="{00364DC4-BDCC-4B6D-906C-D4777A69FC33}"/>
    <cellStyle name="20% - akcent 3 3 5 2 5 2" xfId="28987" xr:uid="{7DC26EB5-4266-4554-9606-578679490486}"/>
    <cellStyle name="20% - akcent 3 3 5 2 6" xfId="18456" xr:uid="{463DA8D5-8B50-4D38-949C-74FE52597A51}"/>
    <cellStyle name="20% - akcent 3 3 5 3" xfId="7719" xr:uid="{DE3CF970-C5C0-4DC1-92BE-AC5BD6AB95C3}"/>
    <cellStyle name="20% - akcent 3 3 5 3 2" xfId="11210" xr:uid="{0A7E016B-CBDD-4884-827B-302997F1382A}"/>
    <cellStyle name="20% - akcent 3 3 5 3 2 2" xfId="26509" xr:uid="{334CF386-AB12-4E71-8A08-48B52DC224D8}"/>
    <cellStyle name="20% - akcent 3 3 5 3 3" xfId="14700" xr:uid="{ED799766-D60B-4F93-BD32-DE65F2B79725}"/>
    <cellStyle name="20% - akcent 3 3 5 3 3 2" xfId="29999" xr:uid="{3E45FA7C-0351-4C7A-A53F-2DFC47D0CC8F}"/>
    <cellStyle name="20% - akcent 3 3 5 3 4" xfId="23019" xr:uid="{AF76F5A8-71A7-4B09-A339-431640406E38}"/>
    <cellStyle name="20% - akcent 3 3 5 4" xfId="6388" xr:uid="{562F4906-32B0-4336-BE33-47208DA7744B}"/>
    <cellStyle name="20% - akcent 3 3 5 4 2" xfId="21689" xr:uid="{66E2B804-E6E2-4A93-9E71-1C276E7CE68E}"/>
    <cellStyle name="20% - akcent 3 3 5 5" xfId="2827" xr:uid="{F5840F5B-B259-439E-8023-EE4F2076715D}"/>
    <cellStyle name="20% - akcent 3 3 5 5 2" xfId="18455" xr:uid="{D8FF16FA-F870-4FBB-9E05-E1CE214ECB1D}"/>
    <cellStyle name="20% - akcent 3 3 5 6" xfId="9880" xr:uid="{A383D8C0-4A2C-4207-9029-11AEAD13115C}"/>
    <cellStyle name="20% - akcent 3 3 5 6 2" xfId="25179" xr:uid="{486278CC-22FC-4772-8211-9FC52DC31B9B}"/>
    <cellStyle name="20% - akcent 3 3 5 7" xfId="13370" xr:uid="{78F6275D-9466-4FF4-998F-9449E95A9965}"/>
    <cellStyle name="20% - akcent 3 3 5 7 2" xfId="28669" xr:uid="{E76ADEAC-F029-41C4-88EA-38233EA92966}"/>
    <cellStyle name="20% - akcent 3 3 5 8" xfId="16887" xr:uid="{3792E67B-5E00-4457-9057-2BCA5571FCB6}"/>
    <cellStyle name="20% - akcent 3 3 6" xfId="1356" xr:uid="{7D36AA4C-2AEC-4901-BB51-C9D648BDD881}"/>
    <cellStyle name="20% - akcent 3 3 6 2" xfId="7721" xr:uid="{662D17A4-095D-4178-9E0D-E840F6D8BEE5}"/>
    <cellStyle name="20% - akcent 3 3 6 2 2" xfId="11212" xr:uid="{93499966-F08F-4FEA-91CD-0990AA91812F}"/>
    <cellStyle name="20% - akcent 3 3 6 2 2 2" xfId="26511" xr:uid="{347E10B0-B521-4A05-BBC3-DD493338A030}"/>
    <cellStyle name="20% - akcent 3 3 6 2 3" xfId="14702" xr:uid="{19944889-EFDD-4011-9DD7-70D32213F666}"/>
    <cellStyle name="20% - akcent 3 3 6 2 3 2" xfId="30001" xr:uid="{48BD7474-C8D8-4B95-AB63-AE96C4492D53}"/>
    <cellStyle name="20% - akcent 3 3 6 2 4" xfId="23021" xr:uid="{28817CEC-CF89-4B72-BF69-6B9B907F923F}"/>
    <cellStyle name="20% - akcent 3 3 6 3" xfId="6695" xr:uid="{2E67E82E-0DFB-4F1E-9EBB-F4CEBEB7584C}"/>
    <cellStyle name="20% - akcent 3 3 6 3 2" xfId="21996" xr:uid="{8CBE14D1-213E-4982-834F-8B1EFE466AC1}"/>
    <cellStyle name="20% - akcent 3 3 6 4" xfId="2829" xr:uid="{6FCD0EAB-9342-4E57-ADA6-052BCE2205E5}"/>
    <cellStyle name="20% - akcent 3 3 6 4 2" xfId="18457" xr:uid="{680CA18F-C760-47F6-9768-9D707097DB37}"/>
    <cellStyle name="20% - akcent 3 3 6 5" xfId="10187" xr:uid="{7A64AE2E-46D2-42E3-8465-8971F4EF11B1}"/>
    <cellStyle name="20% - akcent 3 3 6 5 2" xfId="25486" xr:uid="{1C92C8F8-691D-45DC-B3B1-E3C33BBD384D}"/>
    <cellStyle name="20% - akcent 3 3 6 6" xfId="13677" xr:uid="{900FC6F2-5120-4C51-9361-980403C7CCD6}"/>
    <cellStyle name="20% - akcent 3 3 6 6 2" xfId="28976" xr:uid="{718C04F1-1EC3-4990-93EB-2EB027D8B811}"/>
    <cellStyle name="20% - akcent 3 3 6 7" xfId="17012" xr:uid="{3362D2DA-FB25-49BE-B42B-5C9981619091}"/>
    <cellStyle name="20% - akcent 3 3 7" xfId="1510" xr:uid="{0907D553-B220-42BC-AEAE-2BE92B4E3605}"/>
    <cellStyle name="20% - akcent 3 3 7 2" xfId="7722" xr:uid="{BB15BCFD-10A1-4EC4-9A0B-46C0AFBD98D4}"/>
    <cellStyle name="20% - akcent 3 3 7 2 2" xfId="11213" xr:uid="{B2BB1AF7-A4F6-46AF-9CF8-B13ABAFF9261}"/>
    <cellStyle name="20% - akcent 3 3 7 2 2 2" xfId="26512" xr:uid="{069BA3DE-5D8A-4909-91CB-F49AE1BFB845}"/>
    <cellStyle name="20% - akcent 3 3 7 2 3" xfId="14703" xr:uid="{03669F09-37B3-48E2-85D3-3500A3A48C22}"/>
    <cellStyle name="20% - akcent 3 3 7 2 3 2" xfId="30002" xr:uid="{5AB64298-ACC2-4559-AB59-2D4B69896CF0}"/>
    <cellStyle name="20% - akcent 3 3 7 2 4" xfId="23022" xr:uid="{24477F3C-517B-42BB-8506-E1901778410F}"/>
    <cellStyle name="20% - akcent 3 3 7 3" xfId="7475" xr:uid="{CAE1DE5B-076C-4408-A7EE-7FF6E9C6B845}"/>
    <cellStyle name="20% - akcent 3 3 7 3 2" xfId="22776" xr:uid="{43E97BDA-D7B4-4F3A-942C-F7E34B9E2033}"/>
    <cellStyle name="20% - akcent 3 3 7 4" xfId="2830" xr:uid="{8AB37C15-BBC8-446A-9175-F11FBE360D84}"/>
    <cellStyle name="20% - akcent 3 3 7 4 2" xfId="18458" xr:uid="{0828F6DA-A80D-4DE9-841F-B9E0DE83817E}"/>
    <cellStyle name="20% - akcent 3 3 7 5" xfId="10967" xr:uid="{E70E227E-D311-4580-ADD2-E1B8B25848ED}"/>
    <cellStyle name="20% - akcent 3 3 7 5 2" xfId="26266" xr:uid="{A693FA2C-3BA2-4A25-BAE6-09169073B19E}"/>
    <cellStyle name="20% - akcent 3 3 7 6" xfId="14457" xr:uid="{1152FFD7-E879-4DF1-A52E-6DD9436FCCD6}"/>
    <cellStyle name="20% - akcent 3 3 7 6 2" xfId="29756" xr:uid="{8D1C9CE6-0BC1-466B-B5AA-1595B0207907}"/>
    <cellStyle name="20% - akcent 3 3 7 7" xfId="17162" xr:uid="{C82833DD-AA98-4A54-A657-88693DBB69AA}"/>
    <cellStyle name="20% - akcent 3 3 8" xfId="1748" xr:uid="{E2D26BFB-7EDE-4B18-8CF4-74DECDF53A85}"/>
    <cellStyle name="20% - akcent 3 3 8 2" xfId="7696" xr:uid="{DCEF2500-EC0F-45F3-9789-5E73556E3C44}"/>
    <cellStyle name="20% - akcent 3 3 8 2 2" xfId="22996" xr:uid="{3B9EB70B-929E-425C-9C5B-21C6010F5366}"/>
    <cellStyle name="20% - akcent 3 3 8 3" xfId="4883" xr:uid="{BE800E84-D494-4BF3-9FB7-01BD83083633}"/>
    <cellStyle name="20% - akcent 3 3 8 3 2" xfId="20184" xr:uid="{036AF09C-1042-40D8-97E4-CB6080D0495B}"/>
    <cellStyle name="20% - akcent 3 3 8 4" xfId="11187" xr:uid="{E1599A5C-0C8A-4697-8268-B1233C23AB84}"/>
    <cellStyle name="20% - akcent 3 3 8 4 2" xfId="26486" xr:uid="{65E3CE30-A023-4BBC-AAE7-D0A59B4C3FE0}"/>
    <cellStyle name="20% - akcent 3 3 8 5" xfId="14677" xr:uid="{329F9771-51C7-418B-88E2-3F7812D5E77B}"/>
    <cellStyle name="20% - akcent 3 3 8 5 2" xfId="29976" xr:uid="{36D5F354-2503-4861-88A6-DB4C8CE13931}"/>
    <cellStyle name="20% - akcent 3 3 8 6" xfId="17385" xr:uid="{2D15881A-B0C6-4B43-A2FD-12CC1740FB32}"/>
    <cellStyle name="20% - akcent 3 3 9" xfId="1888" xr:uid="{B35F54F8-993B-4A63-9CCB-DFD5C137DEF1}"/>
    <cellStyle name="20% - akcent 3 3 9 2" xfId="4884" xr:uid="{2F96AA2D-A0A7-4C4A-95FB-226DB406F0F1}"/>
    <cellStyle name="20% - akcent 3 3 9 2 2" xfId="20185" xr:uid="{BFB66E57-99A1-49BE-9CC3-398DCBA13539}"/>
    <cellStyle name="20% - akcent 3 3 9 3" xfId="17522" xr:uid="{A9940664-6724-4FDA-AEBC-8BF6DB74B5F0}"/>
    <cellStyle name="20% - akcent 4 2" xfId="23" xr:uid="{00000000-0005-0000-0000-00000C000000}"/>
    <cellStyle name="20% - akcent 4 2 2" xfId="526" xr:uid="{0D15D6A1-7A2B-4F6A-BC0D-AD32C507CD52}"/>
    <cellStyle name="20% - akcent 4 3" xfId="211" xr:uid="{00000000-0005-0000-0000-00000D000000}"/>
    <cellStyle name="20% - akcent 4 3 10" xfId="2025" xr:uid="{5DD054FA-D07C-4550-AE70-1A0C5FC7D866}"/>
    <cellStyle name="20% - akcent 4 3 10 2" xfId="4885" xr:uid="{DE1059BA-180E-4214-A0D8-D1BDE49C2EF3}"/>
    <cellStyle name="20% - akcent 4 3 10 2 2" xfId="20186" xr:uid="{988108FA-D7D2-4B1A-8B84-D5C8D60A707C}"/>
    <cellStyle name="20% - akcent 4 3 10 3" xfId="17657" xr:uid="{22DB60CC-52F6-4118-855E-3815F0DD0602}"/>
    <cellStyle name="20% - akcent 4 3 11" xfId="2156" xr:uid="{2322DCA7-293C-4506-BB2C-22A867E009AF}"/>
    <cellStyle name="20% - akcent 4 3 11 2" xfId="4886" xr:uid="{D000690B-F4EA-4769-AB49-CF9D97F8C1B2}"/>
    <cellStyle name="20% - akcent 4 3 11 2 2" xfId="20187" xr:uid="{EBE00328-2E38-4003-8661-EF9A2045BC3A}"/>
    <cellStyle name="20% - akcent 4 3 11 3" xfId="17788" xr:uid="{BAD0D24F-A6BE-4DAE-875B-2C8D857D3204}"/>
    <cellStyle name="20% - akcent 4 3 12" xfId="2281" xr:uid="{F69C89B7-E499-4C81-8ED9-DAC869D0C55B}"/>
    <cellStyle name="20% - akcent 4 3 12 2" xfId="4887" xr:uid="{DE38237A-4914-4AE7-B14B-D5D11B60E9DB}"/>
    <cellStyle name="20% - akcent 4 3 12 2 2" xfId="20188" xr:uid="{572BF66F-F7FC-4CCF-87E4-14B2741346C2}"/>
    <cellStyle name="20% - akcent 4 3 12 3" xfId="17913" xr:uid="{52C69BC5-8906-4D1E-86B8-EEF3122F628A}"/>
    <cellStyle name="20% - akcent 4 3 13" xfId="2431" xr:uid="{DAB78623-0A33-4962-92BC-413E5349FA29}"/>
    <cellStyle name="20% - akcent 4 3 13 2" xfId="4888" xr:uid="{538E7EF8-2DD0-4377-9CF4-9668FE1B16CB}"/>
    <cellStyle name="20% - akcent 4 3 13 2 2" xfId="20189" xr:uid="{603F5422-6334-46AC-9EAC-BB549D6CADE6}"/>
    <cellStyle name="20% - akcent 4 3 13 3" xfId="18063" xr:uid="{9859DEEE-2D37-4182-A704-AC0E2DDB48B8}"/>
    <cellStyle name="20% - akcent 4 3 14" xfId="2581" xr:uid="{E9801755-B135-4FC2-9B36-AB4638FF9432}"/>
    <cellStyle name="20% - akcent 4 3 14 2" xfId="4889" xr:uid="{96C62E1B-E630-458B-8F73-663FCFA28980}"/>
    <cellStyle name="20% - akcent 4 3 14 2 2" xfId="20190" xr:uid="{B1D96926-F92F-4EDF-B1F0-9877A4D608E7}"/>
    <cellStyle name="20% - akcent 4 3 14 3" xfId="18213" xr:uid="{C96BD9EC-0978-4FB8-835C-4ECAA01BE74E}"/>
    <cellStyle name="20% - akcent 4 3 15" xfId="5777" xr:uid="{D4644485-6F8D-4AB4-9CEC-38629DA62F42}"/>
    <cellStyle name="20% - akcent 4 3 15 2" xfId="21078" xr:uid="{C39F34CE-E9B9-4C2B-88B6-3B69AEA231EE}"/>
    <cellStyle name="20% - akcent 4 3 16" xfId="5899" xr:uid="{0971872A-6F32-40AD-88D5-9014B4F87C42}"/>
    <cellStyle name="20% - akcent 4 3 16 2" xfId="21200" xr:uid="{DFBB3F0D-10F0-4BFE-B04A-1ABE6DBEF83B}"/>
    <cellStyle name="20% - akcent 4 3 17" xfId="2831" xr:uid="{11468A32-60E0-423A-8617-C715582F03DB}"/>
    <cellStyle name="20% - akcent 4 3 17 2" xfId="18459" xr:uid="{6514432F-F8F8-4384-833E-1DA67BA07D80}"/>
    <cellStyle name="20% - akcent 4 3 18" xfId="9391" xr:uid="{1D3F3D66-05DC-4015-BD0E-466A74DE288E}"/>
    <cellStyle name="20% - akcent 4 3 18 2" xfId="24690" xr:uid="{A50606B7-7370-44B3-BED1-6803E992C86C}"/>
    <cellStyle name="20% - akcent 4 3 19" xfId="12881" xr:uid="{414CF200-C896-4AC3-8A5B-331CFA20EF65}"/>
    <cellStyle name="20% - akcent 4 3 19 2" xfId="28180" xr:uid="{CC2142D5-0BC6-42F8-897D-62B45D3125B5}"/>
    <cellStyle name="20% - akcent 4 3 2" xfId="718" xr:uid="{268A5F90-78FF-44F1-ADFB-72B8EBCD0F65}"/>
    <cellStyle name="20% - akcent 4 3 2 10" xfId="2322" xr:uid="{3AD0D66A-C4F0-4459-83FB-8230B00CD93A}"/>
    <cellStyle name="20% - akcent 4 3 2 10 2" xfId="4890" xr:uid="{A5F0B517-5C10-4E8C-9880-28E89D953816}"/>
    <cellStyle name="20% - akcent 4 3 2 10 2 2" xfId="20191" xr:uid="{7292483F-027D-4CFB-B1B2-8D7D37BCBFDD}"/>
    <cellStyle name="20% - akcent 4 3 2 10 3" xfId="17954" xr:uid="{0BEA9049-CDF6-4267-B5A4-C2B494D6FB47}"/>
    <cellStyle name="20% - akcent 4 3 2 11" xfId="2472" xr:uid="{9DEC8D79-3C66-43AD-BDD8-AA69B341DD5E}"/>
    <cellStyle name="20% - akcent 4 3 2 11 2" xfId="4891" xr:uid="{F3AC948E-5E5F-46A1-8B44-667076FA6DEC}"/>
    <cellStyle name="20% - akcent 4 3 2 11 2 2" xfId="20192" xr:uid="{AE33E5D4-BC97-4458-B05B-3CB8599FA32B}"/>
    <cellStyle name="20% - akcent 4 3 2 11 3" xfId="18104" xr:uid="{D616D274-26FD-44DA-94EC-69731B4B2938}"/>
    <cellStyle name="20% - akcent 4 3 2 12" xfId="2622" xr:uid="{EEA83EA0-46E5-4C40-BC04-271F4E0554EA}"/>
    <cellStyle name="20% - akcent 4 3 2 12 2" xfId="4892" xr:uid="{C1CBB75C-5A97-4764-89B5-4FAD53ABA506}"/>
    <cellStyle name="20% - akcent 4 3 2 12 2 2" xfId="20193" xr:uid="{E35173C0-A31E-47D0-A3A6-F24E3EEA78FE}"/>
    <cellStyle name="20% - akcent 4 3 2 12 3" xfId="18254" xr:uid="{1106EB9A-B324-41F7-A53C-D4D9C6888573}"/>
    <cellStyle name="20% - akcent 4 3 2 13" xfId="5818" xr:uid="{74C6F3F2-988E-4132-B6EB-76FCF730053F}"/>
    <cellStyle name="20% - akcent 4 3 2 13 2" xfId="21119" xr:uid="{92D60528-F268-425F-9A65-363203EBEA93}"/>
    <cellStyle name="20% - akcent 4 3 2 14" xfId="5943" xr:uid="{F727AD34-8C5A-49B1-91DA-7987D07A6824}"/>
    <cellStyle name="20% - akcent 4 3 2 14 2" xfId="21244" xr:uid="{C5640448-1873-427A-81E0-D20CC8022CF5}"/>
    <cellStyle name="20% - akcent 4 3 2 15" xfId="2832" xr:uid="{F789C962-283C-4AE8-937B-37CC7EB62DE8}"/>
    <cellStyle name="20% - akcent 4 3 2 15 2" xfId="18460" xr:uid="{F37C2E95-AABC-415A-B2C4-5C38573A82E1}"/>
    <cellStyle name="20% - akcent 4 3 2 16" xfId="9435" xr:uid="{99F86910-18EB-47E3-BBD1-1651E1891787}"/>
    <cellStyle name="20% - akcent 4 3 2 16 2" xfId="24734" xr:uid="{12643D52-C38D-48A1-9D79-734D64D66D0F}"/>
    <cellStyle name="20% - akcent 4 3 2 17" xfId="12925" xr:uid="{EAA01730-1DD3-4F3A-9B56-BD91B030D694}"/>
    <cellStyle name="20% - akcent 4 3 2 17 2" xfId="28224" xr:uid="{5AAB4509-0A43-490C-8F67-5899250C8416}"/>
    <cellStyle name="20% - akcent 4 3 2 18" xfId="16441" xr:uid="{31E37597-BF8F-450C-B25F-2FF6442B1738}"/>
    <cellStyle name="20% - akcent 4 3 2 18 2" xfId="31740" xr:uid="{CC0B23C0-5354-4C1E-9D78-9701A277F11F}"/>
    <cellStyle name="20% - akcent 4 3 2 19" xfId="936" xr:uid="{70330EC1-9B76-482B-A4DD-D610E43DE143}"/>
    <cellStyle name="20% - akcent 4 3 2 2" xfId="1152" xr:uid="{C9C68F99-66DF-4682-8EAF-552A066ABEEF}"/>
    <cellStyle name="20% - akcent 4 3 2 2 2" xfId="2834" xr:uid="{8E147AE5-4627-4FA4-823C-75474E1B50A6}"/>
    <cellStyle name="20% - akcent 4 3 2 2 2 2" xfId="2835" xr:uid="{885B017B-5695-4043-990A-E3A7395DC7F7}"/>
    <cellStyle name="20% - akcent 4 3 2 2 2 2 2" xfId="7727" xr:uid="{F5106BB2-692E-48EA-854A-6F223E17E43A}"/>
    <cellStyle name="20% - akcent 4 3 2 2 2 2 2 2" xfId="11218" xr:uid="{551C2316-5F3B-4E47-AEBA-859DA0CC8324}"/>
    <cellStyle name="20% - akcent 4 3 2 2 2 2 2 2 2" xfId="26517" xr:uid="{EC3C00B4-F57A-4434-94C1-FE91A8471DCB}"/>
    <cellStyle name="20% - akcent 4 3 2 2 2 2 2 3" xfId="14708" xr:uid="{9D70FC14-E38D-41A8-AEFA-2B41E55A93DC}"/>
    <cellStyle name="20% - akcent 4 3 2 2 2 2 2 3 2" xfId="30007" xr:uid="{11D02EE4-903B-4057-ADB4-F9146F086A41}"/>
    <cellStyle name="20% - akcent 4 3 2 2 2 2 2 4" xfId="23027" xr:uid="{AD1E6F71-469D-4796-B1D4-1391BBA4061D}"/>
    <cellStyle name="20% - akcent 4 3 2 2 2 2 3" xfId="6710" xr:uid="{F5BB9B14-7096-4727-B570-001373B8B590}"/>
    <cellStyle name="20% - akcent 4 3 2 2 2 2 3 2" xfId="22011" xr:uid="{7730CBED-A0C6-48A4-9615-C56B3DFF9FB9}"/>
    <cellStyle name="20% - akcent 4 3 2 2 2 2 4" xfId="10202" xr:uid="{3FEF7A7C-E2B7-489A-872B-B255ACD58344}"/>
    <cellStyle name="20% - akcent 4 3 2 2 2 2 4 2" xfId="25501" xr:uid="{5CA65F58-AD2F-45AC-8495-E2C272DD7650}"/>
    <cellStyle name="20% - akcent 4 3 2 2 2 2 5" xfId="13692" xr:uid="{12209637-51C9-4340-9588-02BBEB955BBF}"/>
    <cellStyle name="20% - akcent 4 3 2 2 2 2 5 2" xfId="28991" xr:uid="{56EF356F-E612-4097-9A8C-530F3DA78CED}"/>
    <cellStyle name="20% - akcent 4 3 2 2 2 2 6" xfId="18463" xr:uid="{B66C63D0-67EF-496C-A930-67A6B6D9F3E7}"/>
    <cellStyle name="20% - akcent 4 3 2 2 2 3" xfId="7726" xr:uid="{2F966AB8-17FA-46C8-8F2E-D2D68C75C1EE}"/>
    <cellStyle name="20% - akcent 4 3 2 2 2 3 2" xfId="11217" xr:uid="{1C09A960-8E15-4135-9BBA-F5D505F7E185}"/>
    <cellStyle name="20% - akcent 4 3 2 2 2 3 2 2" xfId="26516" xr:uid="{008C02B8-6D70-44D2-B26E-985B69EF39B9}"/>
    <cellStyle name="20% - akcent 4 3 2 2 2 3 3" xfId="14707" xr:uid="{08BBC18F-F8C8-487A-AF65-708D571AE9BD}"/>
    <cellStyle name="20% - akcent 4 3 2 2 2 3 3 2" xfId="30006" xr:uid="{EC38C8B1-1253-4CE0-B55A-136EEB515ADF}"/>
    <cellStyle name="20% - akcent 4 3 2 2 2 3 4" xfId="23026" xr:uid="{95C39731-F8C6-4CB4-AE64-D2309A4B029A}"/>
    <cellStyle name="20% - akcent 4 3 2 2 2 4" xfId="6389" xr:uid="{588DECB8-95B4-4136-833C-F431B0630326}"/>
    <cellStyle name="20% - akcent 4 3 2 2 2 4 2" xfId="21690" xr:uid="{A0AF34AB-396C-4504-B3E5-87DC26BF6CD6}"/>
    <cellStyle name="20% - akcent 4 3 2 2 2 5" xfId="9881" xr:uid="{86EAC293-6CED-4B9D-A2C3-4EC197EE635B}"/>
    <cellStyle name="20% - akcent 4 3 2 2 2 5 2" xfId="25180" xr:uid="{1FB1D938-5012-4F78-B5FE-7144DDFD5918}"/>
    <cellStyle name="20% - akcent 4 3 2 2 2 6" xfId="13371" xr:uid="{AA1B1214-05FE-4175-B95D-738E27DCE587}"/>
    <cellStyle name="20% - akcent 4 3 2 2 2 6 2" xfId="28670" xr:uid="{9290E463-D8FA-43CC-8563-BCB10FAF0681}"/>
    <cellStyle name="20% - akcent 4 3 2 2 2 7" xfId="18462" xr:uid="{50F1EBBE-5D2D-4FCE-9598-B31B08807F20}"/>
    <cellStyle name="20% - akcent 4 3 2 2 3" xfId="2836" xr:uid="{B5F3DE1D-6277-47FA-A0B2-E5A5D481D2C8}"/>
    <cellStyle name="20% - akcent 4 3 2 2 3 2" xfId="7728" xr:uid="{4BB6988C-2CF8-4525-BF1B-DEB757EFA9F0}"/>
    <cellStyle name="20% - akcent 4 3 2 2 3 2 2" xfId="11219" xr:uid="{DAA5DAA3-7D9D-4BBA-AD4D-7E6D88E08AD5}"/>
    <cellStyle name="20% - akcent 4 3 2 2 3 2 2 2" xfId="26518" xr:uid="{8BD60947-DF9E-488E-B963-BDA6963BD544}"/>
    <cellStyle name="20% - akcent 4 3 2 2 3 2 3" xfId="14709" xr:uid="{899026AA-C055-4B69-A026-4D033BB400AD}"/>
    <cellStyle name="20% - akcent 4 3 2 2 3 2 3 2" xfId="30008" xr:uid="{D133DB8F-CB07-48C1-8244-BCAAA220C1E4}"/>
    <cellStyle name="20% - akcent 4 3 2 2 3 2 4" xfId="23028" xr:uid="{DE58E2EF-A770-4E33-A4EF-A94856097C0C}"/>
    <cellStyle name="20% - akcent 4 3 2 2 3 3" xfId="6709" xr:uid="{39072202-B8A4-4813-822F-F47E76CA2FE8}"/>
    <cellStyle name="20% - akcent 4 3 2 2 3 3 2" xfId="22010" xr:uid="{7114C056-66E1-4C3F-853D-64EDE2D34D9F}"/>
    <cellStyle name="20% - akcent 4 3 2 2 3 4" xfId="10201" xr:uid="{ED1BA016-E410-42C0-B5C5-3EBEBB183C1C}"/>
    <cellStyle name="20% - akcent 4 3 2 2 3 4 2" xfId="25500" xr:uid="{A2E8B674-1160-4C29-8302-8D2CE72ECB41}"/>
    <cellStyle name="20% - akcent 4 3 2 2 3 5" xfId="13691" xr:uid="{984E5B3F-2F71-4021-9230-4A0C9793B76D}"/>
    <cellStyle name="20% - akcent 4 3 2 2 3 5 2" xfId="28990" xr:uid="{522C23DC-F303-4376-AF10-65EC7238E3C5}"/>
    <cellStyle name="20% - akcent 4 3 2 2 3 6" xfId="18464" xr:uid="{5B1D1F6C-FD45-4B28-8A78-2F44B69FDEC7}"/>
    <cellStyle name="20% - akcent 4 3 2 2 4" xfId="7725" xr:uid="{58F34927-D144-42DB-80C7-42D00375454D}"/>
    <cellStyle name="20% - akcent 4 3 2 2 4 2" xfId="11216" xr:uid="{0B8D539B-1F85-45E5-9F55-22EEE4901E2C}"/>
    <cellStyle name="20% - akcent 4 3 2 2 4 2 2" xfId="26515" xr:uid="{3CF4FC58-385E-45AE-BB49-E2A453EBBA98}"/>
    <cellStyle name="20% - akcent 4 3 2 2 4 3" xfId="14706" xr:uid="{196C0D10-3A6E-402B-8F0A-3D08EAC4C99A}"/>
    <cellStyle name="20% - akcent 4 3 2 2 4 3 2" xfId="30005" xr:uid="{A5584CCD-4A56-483D-B96D-F02F4DD62EBB}"/>
    <cellStyle name="20% - akcent 4 3 2 2 4 4" xfId="23025" xr:uid="{0D95502C-0476-4B40-86B5-E2AFB770920D}"/>
    <cellStyle name="20% - akcent 4 3 2 2 5" xfId="6218" xr:uid="{4CD99B2A-C1C4-49C9-B6D8-744F32E907CC}"/>
    <cellStyle name="20% - akcent 4 3 2 2 5 2" xfId="21519" xr:uid="{0873689C-1D85-447F-84D2-3BA6A7386D29}"/>
    <cellStyle name="20% - akcent 4 3 2 2 6" xfId="2833" xr:uid="{F82AFF71-B536-4089-AA8F-2A2E1F9098BE}"/>
    <cellStyle name="20% - akcent 4 3 2 2 6 2" xfId="18461" xr:uid="{301F1B2B-B11D-4945-A974-0B551CD3EE90}"/>
    <cellStyle name="20% - akcent 4 3 2 2 7" xfId="9710" xr:uid="{42A6C8A8-1720-4885-9BCA-FBD5541E283E}"/>
    <cellStyle name="20% - akcent 4 3 2 2 7 2" xfId="25009" xr:uid="{C4345282-45EF-4A36-91F3-6EEE4F9ED698}"/>
    <cellStyle name="20% - akcent 4 3 2 2 8" xfId="13200" xr:uid="{116C005E-3C55-41BC-B55B-12D69FAD504F}"/>
    <cellStyle name="20% - akcent 4 3 2 2 8 2" xfId="28499" xr:uid="{D5CB969C-F0A2-45A9-A03F-FC8D22FF18AE}"/>
    <cellStyle name="20% - akcent 4 3 2 2 9" xfId="16808" xr:uid="{DD303D40-679E-4219-89E4-C3AAA453C7E6}"/>
    <cellStyle name="20% - akcent 4 3 2 20" xfId="16604" xr:uid="{C42D358F-E6B7-43B7-A5C4-99C6FC0EFCAA}"/>
    <cellStyle name="20% - akcent 4 3 2 3" xfId="1277" xr:uid="{7F63351D-F676-4AE4-A5AA-3EE4A0937B38}"/>
    <cellStyle name="20% - akcent 4 3 2 3 2" xfId="2838" xr:uid="{D10DCACE-3BF3-4140-A504-C3326388B97A}"/>
    <cellStyle name="20% - akcent 4 3 2 3 2 2" xfId="7730" xr:uid="{CCBBB133-C018-428E-9477-43EFFFEF7970}"/>
    <cellStyle name="20% - akcent 4 3 2 3 2 2 2" xfId="11221" xr:uid="{F9EB276A-F519-4605-A83B-5D1D86DDF9E3}"/>
    <cellStyle name="20% - akcent 4 3 2 3 2 2 2 2" xfId="26520" xr:uid="{A634A729-0534-42A0-87C3-AE75256A8F9A}"/>
    <cellStyle name="20% - akcent 4 3 2 3 2 2 3" xfId="14711" xr:uid="{EE6B4713-C5C8-4663-93D8-6179B13619CA}"/>
    <cellStyle name="20% - akcent 4 3 2 3 2 2 3 2" xfId="30010" xr:uid="{C93B5947-66D4-485D-87CC-3E8070028929}"/>
    <cellStyle name="20% - akcent 4 3 2 3 2 2 4" xfId="23030" xr:uid="{0EDF9077-3EE7-4D5B-96B1-C2517ACBC3A5}"/>
    <cellStyle name="20% - akcent 4 3 2 3 2 3" xfId="6711" xr:uid="{3FBC9A22-72F1-4ED1-9DCC-853C25510001}"/>
    <cellStyle name="20% - akcent 4 3 2 3 2 3 2" xfId="22012" xr:uid="{4C279E7A-00F5-49DC-8B8C-77D3AED409C1}"/>
    <cellStyle name="20% - akcent 4 3 2 3 2 4" xfId="10203" xr:uid="{AE92E36D-7D1A-4F20-A1EB-E741BE25DA34}"/>
    <cellStyle name="20% - akcent 4 3 2 3 2 4 2" xfId="25502" xr:uid="{F850696C-DA2E-4C47-BFEF-E57D12393E68}"/>
    <cellStyle name="20% - akcent 4 3 2 3 2 5" xfId="13693" xr:uid="{5948AF55-ED12-4A46-876C-DEC4AB1C6910}"/>
    <cellStyle name="20% - akcent 4 3 2 3 2 5 2" xfId="28992" xr:uid="{1B942716-77FC-448A-9249-0299E11FCC06}"/>
    <cellStyle name="20% - akcent 4 3 2 3 2 6" xfId="18466" xr:uid="{8B4AE3E2-C196-4DC2-8688-5505964BD99B}"/>
    <cellStyle name="20% - akcent 4 3 2 3 3" xfId="7729" xr:uid="{C0394F30-B5E4-446B-973F-B4819544AB06}"/>
    <cellStyle name="20% - akcent 4 3 2 3 3 2" xfId="11220" xr:uid="{AF28F46E-7C52-4114-A09E-555E134E1702}"/>
    <cellStyle name="20% - akcent 4 3 2 3 3 2 2" xfId="26519" xr:uid="{E1339FB9-E349-496E-AC2F-F3FCED2A62F0}"/>
    <cellStyle name="20% - akcent 4 3 2 3 3 3" xfId="14710" xr:uid="{71B6CFAB-C07C-411D-8ABA-97475C82D166}"/>
    <cellStyle name="20% - akcent 4 3 2 3 3 3 2" xfId="30009" xr:uid="{9B27B257-FDCE-46FB-8E73-4CFB7B2180C4}"/>
    <cellStyle name="20% - akcent 4 3 2 3 3 4" xfId="23029" xr:uid="{BA0BA9EF-C233-41B0-8749-56977EEB0819}"/>
    <cellStyle name="20% - akcent 4 3 2 3 4" xfId="6390" xr:uid="{58E3FF3A-B6E7-49A3-9F13-18A69558CF76}"/>
    <cellStyle name="20% - akcent 4 3 2 3 4 2" xfId="21691" xr:uid="{411EEFDD-6594-472C-8CAA-BEA6231F81AC}"/>
    <cellStyle name="20% - akcent 4 3 2 3 5" xfId="2837" xr:uid="{487C88EE-406C-4E95-B0E5-2433953D2320}"/>
    <cellStyle name="20% - akcent 4 3 2 3 5 2" xfId="18465" xr:uid="{C5C6131D-600C-42C6-98EE-2881CABC9BE5}"/>
    <cellStyle name="20% - akcent 4 3 2 3 6" xfId="9882" xr:uid="{08366E1F-1331-4388-B26F-20A60B71B668}"/>
    <cellStyle name="20% - akcent 4 3 2 3 6 2" xfId="25181" xr:uid="{EF00B8FC-1B16-4086-B91A-99C04098BA67}"/>
    <cellStyle name="20% - akcent 4 3 2 3 7" xfId="13372" xr:uid="{341540B4-1F46-4418-A6C3-1FC481F6B9EB}"/>
    <cellStyle name="20% - akcent 4 3 2 3 7 2" xfId="28671" xr:uid="{A40CBADF-11AB-4408-A368-FFAFAC1011B4}"/>
    <cellStyle name="20% - akcent 4 3 2 3 8" xfId="16933" xr:uid="{539FDCED-E933-4E9F-A35E-B3B0E203C560}"/>
    <cellStyle name="20% - akcent 4 3 2 4" xfId="1398" xr:uid="{20484373-6C1C-43D7-8306-125ECF92CA97}"/>
    <cellStyle name="20% - akcent 4 3 2 4 2" xfId="7731" xr:uid="{971840AE-4806-4DF2-8F54-84292B65B27B}"/>
    <cellStyle name="20% - akcent 4 3 2 4 2 2" xfId="11222" xr:uid="{A091359A-2547-4BB4-A52F-644C41085937}"/>
    <cellStyle name="20% - akcent 4 3 2 4 2 2 2" xfId="26521" xr:uid="{332358D7-0AD6-4C2F-93D4-2CA6078A900F}"/>
    <cellStyle name="20% - akcent 4 3 2 4 2 3" xfId="14712" xr:uid="{83911560-7FB0-4CD1-BFD2-14119AD07288}"/>
    <cellStyle name="20% - akcent 4 3 2 4 2 3 2" xfId="30011" xr:uid="{93F9629C-B6A4-40C0-AB02-16B61ABB6236}"/>
    <cellStyle name="20% - akcent 4 3 2 4 2 4" xfId="23031" xr:uid="{7FDCE96E-E622-4427-AE3C-5A1425D4470A}"/>
    <cellStyle name="20% - akcent 4 3 2 4 3" xfId="6708" xr:uid="{A0F7FFAC-3F2A-4AE2-A6F4-3FAD59E6DA14}"/>
    <cellStyle name="20% - akcent 4 3 2 4 3 2" xfId="22009" xr:uid="{8B56A1E2-E3D8-4866-A115-DD015D6EF628}"/>
    <cellStyle name="20% - akcent 4 3 2 4 4" xfId="2839" xr:uid="{75246ACC-E792-4A2E-8790-5FDE581AA2BE}"/>
    <cellStyle name="20% - akcent 4 3 2 4 4 2" xfId="18467" xr:uid="{24278770-D397-4E10-A3AE-0BDC66A81E64}"/>
    <cellStyle name="20% - akcent 4 3 2 4 5" xfId="10200" xr:uid="{18A39F45-EBE8-4962-8F9B-DB905F52FC66}"/>
    <cellStyle name="20% - akcent 4 3 2 4 5 2" xfId="25499" xr:uid="{256A4276-9A72-4262-B5F4-4224E93C754A}"/>
    <cellStyle name="20% - akcent 4 3 2 4 6" xfId="13690" xr:uid="{31768263-35D9-449B-A9A9-D69276825E16}"/>
    <cellStyle name="20% - akcent 4 3 2 4 6 2" xfId="28989" xr:uid="{020140E7-AB19-48EB-980A-3F35AA191AEA}"/>
    <cellStyle name="20% - akcent 4 3 2 4 7" xfId="17054" xr:uid="{AA98C736-E050-4C26-94B6-CE9D81381D31}"/>
    <cellStyle name="20% - akcent 4 3 2 5" xfId="1552" xr:uid="{D5F37FE1-4B3D-4620-A63A-EFE0EE8BE201}"/>
    <cellStyle name="20% - akcent 4 3 2 5 2" xfId="7732" xr:uid="{DAF7B49E-DD46-4E1E-AC60-87CEBDDF8B04}"/>
    <cellStyle name="20% - akcent 4 3 2 5 2 2" xfId="11223" xr:uid="{6683D0F1-B611-46B7-86C0-DD5C93F71FAA}"/>
    <cellStyle name="20% - akcent 4 3 2 5 2 2 2" xfId="26522" xr:uid="{61DF193A-76FD-433E-AED9-3224E5862E11}"/>
    <cellStyle name="20% - akcent 4 3 2 5 2 3" xfId="14713" xr:uid="{B1622AF5-F559-46CF-BD47-8E3665F4E68C}"/>
    <cellStyle name="20% - akcent 4 3 2 5 2 3 2" xfId="30012" xr:uid="{BCB80A6D-3569-46FD-ADD2-9B4A8CE04634}"/>
    <cellStyle name="20% - akcent 4 3 2 5 2 4" xfId="23032" xr:uid="{D359C69E-5CFF-4CCC-8906-6A8BA7C3B503}"/>
    <cellStyle name="20% - akcent 4 3 2 5 3" xfId="7517" xr:uid="{CF723149-9BBB-4B57-9E08-C6C37162CD6A}"/>
    <cellStyle name="20% - akcent 4 3 2 5 3 2" xfId="22818" xr:uid="{71583D8E-AC0A-4622-A189-91F0C4549056}"/>
    <cellStyle name="20% - akcent 4 3 2 5 4" xfId="2840" xr:uid="{199F496F-D26F-4E8C-92C0-3D5E4889DFD4}"/>
    <cellStyle name="20% - akcent 4 3 2 5 4 2" xfId="18468" xr:uid="{42E67F42-F76A-4E62-88DC-6441F86E51E8}"/>
    <cellStyle name="20% - akcent 4 3 2 5 5" xfId="11009" xr:uid="{739F7640-40D9-4468-96BE-8549F1B4FDA2}"/>
    <cellStyle name="20% - akcent 4 3 2 5 5 2" xfId="26308" xr:uid="{CAE54B75-82C3-4975-B396-A09BB1129F58}"/>
    <cellStyle name="20% - akcent 4 3 2 5 6" xfId="14499" xr:uid="{C32B569D-FDAF-4420-A24B-20D496ACC438}"/>
    <cellStyle name="20% - akcent 4 3 2 5 6 2" xfId="29798" xr:uid="{2156D574-C528-4F5C-855F-5ACE8588789B}"/>
    <cellStyle name="20% - akcent 4 3 2 5 7" xfId="17204" xr:uid="{9F720FFD-3C5B-4B20-821E-A7018C75E3C1}"/>
    <cellStyle name="20% - akcent 4 3 2 6" xfId="1801" xr:uid="{0098A6ED-90B5-4CD7-8595-C7546092D239}"/>
    <cellStyle name="20% - akcent 4 3 2 6 2" xfId="7724" xr:uid="{60F30101-8E49-4DBF-B3E0-7CDAEA42A6F0}"/>
    <cellStyle name="20% - akcent 4 3 2 6 2 2" xfId="23024" xr:uid="{745333EB-A9AD-454E-817C-DFB1C7E8FD4E}"/>
    <cellStyle name="20% - akcent 4 3 2 6 3" xfId="4893" xr:uid="{4B17C863-B524-46F7-972B-74678B70E996}"/>
    <cellStyle name="20% - akcent 4 3 2 6 3 2" xfId="20194" xr:uid="{65781F71-E13B-411D-8BCC-46E24DC3EB2C}"/>
    <cellStyle name="20% - akcent 4 3 2 6 4" xfId="11215" xr:uid="{E32AAEBF-B369-4F6A-A535-A3719AEBDE69}"/>
    <cellStyle name="20% - akcent 4 3 2 6 4 2" xfId="26514" xr:uid="{07B6C99C-76F6-4AB8-BA38-1C1C677E10FD}"/>
    <cellStyle name="20% - akcent 4 3 2 6 5" xfId="14705" xr:uid="{5E3A91D6-54D9-49A6-B652-731768AED6C2}"/>
    <cellStyle name="20% - akcent 4 3 2 6 5 2" xfId="30004" xr:uid="{B9D37283-5651-4135-815E-A76FBD1A41A3}"/>
    <cellStyle name="20% - akcent 4 3 2 6 6" xfId="17437" xr:uid="{2ADCF51F-6013-4599-A3FF-4FC72045F4D3}"/>
    <cellStyle name="20% - akcent 4 3 2 7" xfId="1945" xr:uid="{D4F13BCD-3D51-458D-BC4B-B6E5D6F17007}"/>
    <cellStyle name="20% - akcent 4 3 2 7 2" xfId="4894" xr:uid="{C61447D3-9F32-4CE6-A4F4-C16B6E46E330}"/>
    <cellStyle name="20% - akcent 4 3 2 7 2 2" xfId="20195" xr:uid="{4113B030-D013-4AAF-B73F-FB41B3BFBB63}"/>
    <cellStyle name="20% - akcent 4 3 2 7 3" xfId="17577" xr:uid="{A8932A6A-72AC-4F0E-8BAB-DABC2EE5EE41}"/>
    <cellStyle name="20% - akcent 4 3 2 8" xfId="2076" xr:uid="{E6F95826-1F47-4412-BE37-307541708506}"/>
    <cellStyle name="20% - akcent 4 3 2 8 2" xfId="4895" xr:uid="{BE7C2E36-DDF4-4E18-A811-C81CD457E4C0}"/>
    <cellStyle name="20% - akcent 4 3 2 8 2 2" xfId="20196" xr:uid="{E91C1525-56C1-4191-BEA7-2C78DE126E1B}"/>
    <cellStyle name="20% - akcent 4 3 2 8 3" xfId="17708" xr:uid="{86AD7991-D2BF-41F4-90ED-B2A20CAFB7C9}"/>
    <cellStyle name="20% - akcent 4 3 2 9" xfId="2201" xr:uid="{F9D0DAAC-08B0-4A0B-B21E-93FA47E10209}"/>
    <cellStyle name="20% - akcent 4 3 2 9 2" xfId="4896" xr:uid="{E8AFF099-4030-4BC1-AC74-6C8341109F29}"/>
    <cellStyle name="20% - akcent 4 3 2 9 2 2" xfId="20197" xr:uid="{98CF721B-76F2-4264-B23F-531896A1255E}"/>
    <cellStyle name="20% - akcent 4 3 2 9 3" xfId="17833" xr:uid="{11D01439-4CF5-45DA-B6AC-0414F5FE07C8}"/>
    <cellStyle name="20% - akcent 4 3 20" xfId="16400" xr:uid="{3DB8A3E2-F291-47FB-B0BA-1A8C0BEFC20D}"/>
    <cellStyle name="20% - akcent 4 3 20 2" xfId="31699" xr:uid="{FD8484B9-7976-4AAD-A548-2C3BB876E69E}"/>
    <cellStyle name="20% - akcent 4 3 21" xfId="895" xr:uid="{49924621-181C-4330-BE4E-515BF69F4F82}"/>
    <cellStyle name="20% - akcent 4 3 22" xfId="16563" xr:uid="{5017A304-E763-418A-8005-A19D79D55788}"/>
    <cellStyle name="20% - akcent 4 3 23" xfId="653" xr:uid="{64848EE1-339F-41A1-9A20-10F38385E609}"/>
    <cellStyle name="20% - akcent 4 3 3" xfId="759" xr:uid="{7186F4E2-D610-4370-91E3-8CE1F2D21BAE}"/>
    <cellStyle name="20% - akcent 4 3 3 10" xfId="2363" xr:uid="{37AEF559-E1D0-4B7E-A32C-1BBAD7C94C28}"/>
    <cellStyle name="20% - akcent 4 3 3 10 2" xfId="4897" xr:uid="{CA9D9B77-1EEE-4D96-8FAE-7BF7499C35F0}"/>
    <cellStyle name="20% - akcent 4 3 3 10 2 2" xfId="20198" xr:uid="{5BE682C9-992D-4DD1-8123-FFD68CEFC453}"/>
    <cellStyle name="20% - akcent 4 3 3 10 3" xfId="17995" xr:uid="{7AF37BB6-A43B-47CB-B022-F9F885A0CD42}"/>
    <cellStyle name="20% - akcent 4 3 3 11" xfId="2513" xr:uid="{A09DFB9D-AD16-41E0-ABC4-266F8884DE0A}"/>
    <cellStyle name="20% - akcent 4 3 3 11 2" xfId="4898" xr:uid="{DA1C9666-1562-4CF3-85CF-1F2BD4818035}"/>
    <cellStyle name="20% - akcent 4 3 3 11 2 2" xfId="20199" xr:uid="{F481FBA6-AA15-4B1C-949B-C79268FD680D}"/>
    <cellStyle name="20% - akcent 4 3 3 11 3" xfId="18145" xr:uid="{FD52D271-B833-4AF4-88BD-5E817B77055F}"/>
    <cellStyle name="20% - akcent 4 3 3 12" xfId="2663" xr:uid="{3A13B31F-DB23-4496-BEDB-A9F65AB15C60}"/>
    <cellStyle name="20% - akcent 4 3 3 12 2" xfId="4899" xr:uid="{BA8D7F50-F6F8-44F8-BC70-6DCF1DA6A0CD}"/>
    <cellStyle name="20% - akcent 4 3 3 12 2 2" xfId="20200" xr:uid="{4B650AB7-96AC-41EA-B6E8-9BCDBF1D0005}"/>
    <cellStyle name="20% - akcent 4 3 3 12 3" xfId="18295" xr:uid="{A2352C99-D6CD-4303-99BE-B88611B6C5B6}"/>
    <cellStyle name="20% - akcent 4 3 3 13" xfId="5859" xr:uid="{4C36D326-6F3F-4A48-8746-2EEF074BAE75}"/>
    <cellStyle name="20% - akcent 4 3 3 13 2" xfId="21160" xr:uid="{43F96649-36D2-41CC-9E1E-FC66F33C2123}"/>
    <cellStyle name="20% - akcent 4 3 3 14" xfId="5944" xr:uid="{0DAD1B43-B402-4F81-8584-5B1762A4B8C7}"/>
    <cellStyle name="20% - akcent 4 3 3 14 2" xfId="21245" xr:uid="{00E4B34D-011F-4116-AD8A-50895F2310AB}"/>
    <cellStyle name="20% - akcent 4 3 3 15" xfId="2841" xr:uid="{07ADF98B-431C-4095-91FB-3CA3184D3294}"/>
    <cellStyle name="20% - akcent 4 3 3 15 2" xfId="18469" xr:uid="{4D5AF2FF-3342-4221-979F-902E25BB6881}"/>
    <cellStyle name="20% - akcent 4 3 3 16" xfId="9436" xr:uid="{C9317DDF-5814-4261-93AA-EF02573DB5E0}"/>
    <cellStyle name="20% - akcent 4 3 3 16 2" xfId="24735" xr:uid="{8E3C20A0-09CF-4C63-A2AA-A737A4DA713B}"/>
    <cellStyle name="20% - akcent 4 3 3 17" xfId="12926" xr:uid="{4D5B01C9-772F-450F-BAF4-B7FC8D540385}"/>
    <cellStyle name="20% - akcent 4 3 3 17 2" xfId="28225" xr:uid="{BADB095B-4109-4121-BE9C-BE3718CD3268}"/>
    <cellStyle name="20% - akcent 4 3 3 18" xfId="16482" xr:uid="{014FC75A-35D2-4082-8443-A230C5056FA9}"/>
    <cellStyle name="20% - akcent 4 3 3 18 2" xfId="31781" xr:uid="{DB9C49FA-496E-4F6A-826B-59CBB4BFF43F}"/>
    <cellStyle name="20% - akcent 4 3 3 19" xfId="977" xr:uid="{E1AF1664-5A12-4B75-940B-AB5F8CE07E63}"/>
    <cellStyle name="20% - akcent 4 3 3 2" xfId="1193" xr:uid="{8C2C877D-6DB1-4B91-8DBD-3FCB648806ED}"/>
    <cellStyle name="20% - akcent 4 3 3 2 2" xfId="2843" xr:uid="{54E52757-D58D-45FB-A429-E9494AAD4AAC}"/>
    <cellStyle name="20% - akcent 4 3 3 2 2 2" xfId="2844" xr:uid="{EA66CA52-1681-417C-9173-A56C77F90299}"/>
    <cellStyle name="20% - akcent 4 3 3 2 2 2 2" xfId="7736" xr:uid="{FFA01397-C312-4D0C-A63C-0E362565918B}"/>
    <cellStyle name="20% - akcent 4 3 3 2 2 2 2 2" xfId="11227" xr:uid="{D24E9A7F-D4E6-45CC-900C-4A0BC7374C72}"/>
    <cellStyle name="20% - akcent 4 3 3 2 2 2 2 2 2" xfId="26526" xr:uid="{3995B968-46A6-4B7E-8587-489F0C27B405}"/>
    <cellStyle name="20% - akcent 4 3 3 2 2 2 2 3" xfId="14717" xr:uid="{8D5EFE79-13AD-4FAC-BE12-3A35E543F30F}"/>
    <cellStyle name="20% - akcent 4 3 3 2 2 2 2 3 2" xfId="30016" xr:uid="{E3F0E2F8-4AE8-4EA9-B7EB-96EAA0A50170}"/>
    <cellStyle name="20% - akcent 4 3 3 2 2 2 2 4" xfId="23036" xr:uid="{515F822C-5639-4813-8BC2-FF8B0B5CD598}"/>
    <cellStyle name="20% - akcent 4 3 3 2 2 2 3" xfId="6714" xr:uid="{4FBE3F29-BABC-420B-9CFD-9B2668D0161E}"/>
    <cellStyle name="20% - akcent 4 3 3 2 2 2 3 2" xfId="22015" xr:uid="{37D3B28F-34B6-474F-9C14-2F80282CF9FA}"/>
    <cellStyle name="20% - akcent 4 3 3 2 2 2 4" xfId="10206" xr:uid="{357CA09F-B6A5-4E01-BC37-2760F9576D24}"/>
    <cellStyle name="20% - akcent 4 3 3 2 2 2 4 2" xfId="25505" xr:uid="{E75DF0D2-E96C-435B-A8F7-0944FBCBC89D}"/>
    <cellStyle name="20% - akcent 4 3 3 2 2 2 5" xfId="13696" xr:uid="{8DF081DB-6717-4482-9A2A-DA7C5F9F3C1E}"/>
    <cellStyle name="20% - akcent 4 3 3 2 2 2 5 2" xfId="28995" xr:uid="{0A6358C1-1EBD-44FE-BA30-FCAA0442FEAA}"/>
    <cellStyle name="20% - akcent 4 3 3 2 2 2 6" xfId="18472" xr:uid="{C279A244-A6F9-4D5F-8394-B0FE588FCE23}"/>
    <cellStyle name="20% - akcent 4 3 3 2 2 3" xfId="7735" xr:uid="{382A3173-A883-41DC-ABB0-312A2D2B781A}"/>
    <cellStyle name="20% - akcent 4 3 3 2 2 3 2" xfId="11226" xr:uid="{FF91BEF5-C2D9-407F-9FC5-928243F33957}"/>
    <cellStyle name="20% - akcent 4 3 3 2 2 3 2 2" xfId="26525" xr:uid="{074E2990-1C06-4848-8AD0-8226F048980D}"/>
    <cellStyle name="20% - akcent 4 3 3 2 2 3 3" xfId="14716" xr:uid="{4B680E8C-15AA-4821-B581-DA29C0F498A9}"/>
    <cellStyle name="20% - akcent 4 3 3 2 2 3 3 2" xfId="30015" xr:uid="{E4406533-3D9D-4926-8F1F-6233F948230C}"/>
    <cellStyle name="20% - akcent 4 3 3 2 2 3 4" xfId="23035" xr:uid="{33B2B1EA-BDE5-4E82-B2A3-AD8110915071}"/>
    <cellStyle name="20% - akcent 4 3 3 2 2 4" xfId="6391" xr:uid="{430EC27B-3E9E-4C9C-A8D5-21590E4E7928}"/>
    <cellStyle name="20% - akcent 4 3 3 2 2 4 2" xfId="21692" xr:uid="{B0FD3E8D-225B-42FD-9E18-32449236A49A}"/>
    <cellStyle name="20% - akcent 4 3 3 2 2 5" xfId="9883" xr:uid="{99CA5BD9-A576-49DB-912B-259795CD5D0C}"/>
    <cellStyle name="20% - akcent 4 3 3 2 2 5 2" xfId="25182" xr:uid="{B513CD6D-A615-475F-95AD-7C12A782339B}"/>
    <cellStyle name="20% - akcent 4 3 3 2 2 6" xfId="13373" xr:uid="{143C28DF-5A24-48AC-A575-94674120EC87}"/>
    <cellStyle name="20% - akcent 4 3 3 2 2 6 2" xfId="28672" xr:uid="{69DAEB66-117E-4511-9A24-FB3545648B1F}"/>
    <cellStyle name="20% - akcent 4 3 3 2 2 7" xfId="18471" xr:uid="{9445783D-7040-45C1-A21B-F9D71C18745F}"/>
    <cellStyle name="20% - akcent 4 3 3 2 3" xfId="2845" xr:uid="{89EC62FB-5B26-465B-B19B-CDE45032E6C5}"/>
    <cellStyle name="20% - akcent 4 3 3 2 3 2" xfId="7737" xr:uid="{8BC4E85B-4B2B-4EA1-AEEB-3B94C9DD91F8}"/>
    <cellStyle name="20% - akcent 4 3 3 2 3 2 2" xfId="11228" xr:uid="{D56DADDE-5EE0-42A6-853F-DF361D4E3A94}"/>
    <cellStyle name="20% - akcent 4 3 3 2 3 2 2 2" xfId="26527" xr:uid="{48D514AE-175A-4C4B-818C-8EBAA11EF790}"/>
    <cellStyle name="20% - akcent 4 3 3 2 3 2 3" xfId="14718" xr:uid="{B7631F50-2485-40D5-A868-5541DA00DD46}"/>
    <cellStyle name="20% - akcent 4 3 3 2 3 2 3 2" xfId="30017" xr:uid="{F1ACF6F4-44FA-490A-B65B-A4CF249AAF31}"/>
    <cellStyle name="20% - akcent 4 3 3 2 3 2 4" xfId="23037" xr:uid="{690A00D3-254D-422B-AD62-DDC32694C065}"/>
    <cellStyle name="20% - akcent 4 3 3 2 3 3" xfId="6713" xr:uid="{7216F449-73C4-4670-81F1-0C843DEE079F}"/>
    <cellStyle name="20% - akcent 4 3 3 2 3 3 2" xfId="22014" xr:uid="{A48897D5-7F7C-438C-BE73-F6B26ABB93A4}"/>
    <cellStyle name="20% - akcent 4 3 3 2 3 4" xfId="10205" xr:uid="{B2A87047-8C85-4B5B-A86F-E2318749C74A}"/>
    <cellStyle name="20% - akcent 4 3 3 2 3 4 2" xfId="25504" xr:uid="{C68D0F62-9799-482E-B5E7-C1A62CB62955}"/>
    <cellStyle name="20% - akcent 4 3 3 2 3 5" xfId="13695" xr:uid="{74592ED9-BDBF-49D4-89E3-90682D17199D}"/>
    <cellStyle name="20% - akcent 4 3 3 2 3 5 2" xfId="28994" xr:uid="{23B51AF4-B229-4705-A550-519F62A3B908}"/>
    <cellStyle name="20% - akcent 4 3 3 2 3 6" xfId="18473" xr:uid="{545127B0-7EC7-4B53-B759-42C928D792F3}"/>
    <cellStyle name="20% - akcent 4 3 3 2 4" xfId="7734" xr:uid="{5B048281-6520-41EA-BA67-C37906753DBC}"/>
    <cellStyle name="20% - akcent 4 3 3 2 4 2" xfId="11225" xr:uid="{CAC43645-D1F5-404E-ABD8-197D6709A433}"/>
    <cellStyle name="20% - akcent 4 3 3 2 4 2 2" xfId="26524" xr:uid="{77F3BF04-7589-4BE9-82C9-493010BF08FC}"/>
    <cellStyle name="20% - akcent 4 3 3 2 4 3" xfId="14715" xr:uid="{3E87B46F-4BCC-4769-999C-3B99D32CABB9}"/>
    <cellStyle name="20% - akcent 4 3 3 2 4 3 2" xfId="30014" xr:uid="{69101DEC-97B0-4357-AE49-07BB5ABE74AA}"/>
    <cellStyle name="20% - akcent 4 3 3 2 4 4" xfId="23034" xr:uid="{52F90D33-8548-452A-A0C3-31F6D3D01B92}"/>
    <cellStyle name="20% - akcent 4 3 3 2 5" xfId="6259" xr:uid="{682FC1D7-5899-4AEE-9B87-B94CBFAB91AB}"/>
    <cellStyle name="20% - akcent 4 3 3 2 5 2" xfId="21560" xr:uid="{523061FC-8D39-49CA-A1AC-EAA0381343B4}"/>
    <cellStyle name="20% - akcent 4 3 3 2 6" xfId="2842" xr:uid="{92D53CA1-690F-45AE-BBE4-4039F6A9D3A6}"/>
    <cellStyle name="20% - akcent 4 3 3 2 6 2" xfId="18470" xr:uid="{61C5FD7C-E1E3-4FA7-9452-A004599E1F50}"/>
    <cellStyle name="20% - akcent 4 3 3 2 7" xfId="9751" xr:uid="{6B10F71C-34DF-4C0B-90A7-A7A0FAAEFCBE}"/>
    <cellStyle name="20% - akcent 4 3 3 2 7 2" xfId="25050" xr:uid="{92A5F460-BC0C-459F-A594-3329BEE59E52}"/>
    <cellStyle name="20% - akcent 4 3 3 2 8" xfId="13241" xr:uid="{309E0D26-D700-4D23-884A-9498D0DC388F}"/>
    <cellStyle name="20% - akcent 4 3 3 2 8 2" xfId="28540" xr:uid="{D3EB87C6-53F0-4B1C-B8B8-207314B46EC9}"/>
    <cellStyle name="20% - akcent 4 3 3 2 9" xfId="16849" xr:uid="{45C6B351-9BEE-4202-9115-D2624950C711}"/>
    <cellStyle name="20% - akcent 4 3 3 20" xfId="16645" xr:uid="{DEF74E9D-F9B0-4DB6-B5CB-9B6FE9A9D02E}"/>
    <cellStyle name="20% - akcent 4 3 3 3" xfId="1318" xr:uid="{A00ED0DE-8ECA-4D5A-ABA2-BA23E300A926}"/>
    <cellStyle name="20% - akcent 4 3 3 3 2" xfId="2847" xr:uid="{74350F54-C36A-4F7D-BDB0-D920F22D123F}"/>
    <cellStyle name="20% - akcent 4 3 3 3 2 2" xfId="7739" xr:uid="{71468490-4C16-42FF-86C1-0D7E11E079D6}"/>
    <cellStyle name="20% - akcent 4 3 3 3 2 2 2" xfId="11230" xr:uid="{301014C0-205C-4BFC-A248-756E8B020EEB}"/>
    <cellStyle name="20% - akcent 4 3 3 3 2 2 2 2" xfId="26529" xr:uid="{6412DDDE-AC1C-4B2A-BA18-A00E0028CEE1}"/>
    <cellStyle name="20% - akcent 4 3 3 3 2 2 3" xfId="14720" xr:uid="{3414C3DE-F646-4524-B479-283E8FB3A34C}"/>
    <cellStyle name="20% - akcent 4 3 3 3 2 2 3 2" xfId="30019" xr:uid="{F6DBD345-96B5-424B-9EB3-EEB8BAAAE962}"/>
    <cellStyle name="20% - akcent 4 3 3 3 2 2 4" xfId="23039" xr:uid="{1E570AAF-2739-4EA2-AB45-C489D99709CA}"/>
    <cellStyle name="20% - akcent 4 3 3 3 2 3" xfId="6715" xr:uid="{3D13F86C-FDF3-4B1F-B3AD-DA446B4D2349}"/>
    <cellStyle name="20% - akcent 4 3 3 3 2 3 2" xfId="22016" xr:uid="{8B078C60-82D6-4760-9CD0-78DDB27AC1C9}"/>
    <cellStyle name="20% - akcent 4 3 3 3 2 4" xfId="10207" xr:uid="{0BEE1141-F0C1-446F-BEEB-5D466CC3119D}"/>
    <cellStyle name="20% - akcent 4 3 3 3 2 4 2" xfId="25506" xr:uid="{83A3AFDE-7E34-4EEB-852F-8F4A42240A81}"/>
    <cellStyle name="20% - akcent 4 3 3 3 2 5" xfId="13697" xr:uid="{902F3161-DC2B-4EEA-8511-6E83F1F58A43}"/>
    <cellStyle name="20% - akcent 4 3 3 3 2 5 2" xfId="28996" xr:uid="{84307D2B-BC1C-46D5-B795-E24FF8242F51}"/>
    <cellStyle name="20% - akcent 4 3 3 3 2 6" xfId="18475" xr:uid="{4F740E21-DFF2-425B-AF6C-392824EE0F01}"/>
    <cellStyle name="20% - akcent 4 3 3 3 3" xfId="7738" xr:uid="{72A067F3-FB0D-4ADA-B724-A9A8844AF103}"/>
    <cellStyle name="20% - akcent 4 3 3 3 3 2" xfId="11229" xr:uid="{071B7305-2141-4771-8953-C7232962E633}"/>
    <cellStyle name="20% - akcent 4 3 3 3 3 2 2" xfId="26528" xr:uid="{EAE932D1-31D0-42D3-97F2-3E5ABEDB187D}"/>
    <cellStyle name="20% - akcent 4 3 3 3 3 3" xfId="14719" xr:uid="{8E0920F4-2311-4A8B-8299-0850A56F5DDB}"/>
    <cellStyle name="20% - akcent 4 3 3 3 3 3 2" xfId="30018" xr:uid="{49A456DC-9F25-4971-89C7-239ACBF5EBC0}"/>
    <cellStyle name="20% - akcent 4 3 3 3 3 4" xfId="23038" xr:uid="{FCD00BA9-172F-43EB-B029-00A875E20302}"/>
    <cellStyle name="20% - akcent 4 3 3 3 4" xfId="6392" xr:uid="{DFF895DC-2A3D-4957-B5F6-29948B08910A}"/>
    <cellStyle name="20% - akcent 4 3 3 3 4 2" xfId="21693" xr:uid="{690AF888-812B-454C-9B90-3DBEFF53375B}"/>
    <cellStyle name="20% - akcent 4 3 3 3 5" xfId="2846" xr:uid="{6B0658F9-D003-4190-B1A8-ADCEB3AF8F72}"/>
    <cellStyle name="20% - akcent 4 3 3 3 5 2" xfId="18474" xr:uid="{915CAE41-2A3E-490B-A9E7-C78289BAAAA3}"/>
    <cellStyle name="20% - akcent 4 3 3 3 6" xfId="9884" xr:uid="{27ED48AE-0214-4D7C-8106-8E3AC186DDF1}"/>
    <cellStyle name="20% - akcent 4 3 3 3 6 2" xfId="25183" xr:uid="{53695F25-CD32-4498-B79E-891DB392594A}"/>
    <cellStyle name="20% - akcent 4 3 3 3 7" xfId="13374" xr:uid="{C501CCC1-6CFC-487F-84F6-E5010A47AA78}"/>
    <cellStyle name="20% - akcent 4 3 3 3 7 2" xfId="28673" xr:uid="{CCA60984-3A92-46A1-B678-782398FC31A5}"/>
    <cellStyle name="20% - akcent 4 3 3 3 8" xfId="16974" xr:uid="{FF76C85D-F9F4-40C7-8981-22DA1A4C684A}"/>
    <cellStyle name="20% - akcent 4 3 3 4" xfId="1439" xr:uid="{E6AA45D2-8EBD-4BFD-8414-F75B91CEB6DC}"/>
    <cellStyle name="20% - akcent 4 3 3 4 2" xfId="7740" xr:uid="{87D5EF10-F908-4886-85A7-C0C0B4011CB3}"/>
    <cellStyle name="20% - akcent 4 3 3 4 2 2" xfId="11231" xr:uid="{9CEE00F5-5BA8-444A-9DA3-05F121EDF51B}"/>
    <cellStyle name="20% - akcent 4 3 3 4 2 2 2" xfId="26530" xr:uid="{C99E8CE9-9F45-48C8-9484-F2593B172FAB}"/>
    <cellStyle name="20% - akcent 4 3 3 4 2 3" xfId="14721" xr:uid="{05EB4DAF-04F7-4324-B556-57048D225CA8}"/>
    <cellStyle name="20% - akcent 4 3 3 4 2 3 2" xfId="30020" xr:uid="{BACCF349-3B12-4346-AC99-6CB9AD9F3BC1}"/>
    <cellStyle name="20% - akcent 4 3 3 4 2 4" xfId="23040" xr:uid="{32ABB920-4B69-4CA7-9119-E7DC2F0EA98A}"/>
    <cellStyle name="20% - akcent 4 3 3 4 3" xfId="6712" xr:uid="{5FBA2121-6514-45F7-A607-5421E764B85C}"/>
    <cellStyle name="20% - akcent 4 3 3 4 3 2" xfId="22013" xr:uid="{3ED98C6E-DCC2-4C38-AF8F-D3CD5C248215}"/>
    <cellStyle name="20% - akcent 4 3 3 4 4" xfId="2848" xr:uid="{8E9B3624-4C03-44B2-8A99-80ED5BBE944F}"/>
    <cellStyle name="20% - akcent 4 3 3 4 4 2" xfId="18476" xr:uid="{1184D917-2DBB-4B3B-A6C3-796DDACAE8C7}"/>
    <cellStyle name="20% - akcent 4 3 3 4 5" xfId="10204" xr:uid="{6F0D2B69-E593-4384-A45A-7726916660E9}"/>
    <cellStyle name="20% - akcent 4 3 3 4 5 2" xfId="25503" xr:uid="{5BA1B15B-67AB-46D7-8C12-34AA78F09B20}"/>
    <cellStyle name="20% - akcent 4 3 3 4 6" xfId="13694" xr:uid="{811C470D-B6A3-4BA3-8933-681EE210FDAB}"/>
    <cellStyle name="20% - akcent 4 3 3 4 6 2" xfId="28993" xr:uid="{78DF1E2E-2527-4F99-AF7C-50A18A8AD67C}"/>
    <cellStyle name="20% - akcent 4 3 3 4 7" xfId="17095" xr:uid="{AE3B91C4-F8E0-4E5F-803A-9F7FDCAAC373}"/>
    <cellStyle name="20% - akcent 4 3 3 5" xfId="1593" xr:uid="{A3300B36-228D-4CF6-A4F3-89D760EF81E6}"/>
    <cellStyle name="20% - akcent 4 3 3 5 2" xfId="7741" xr:uid="{64B5D895-4536-4CA0-94B3-A6954A7A0306}"/>
    <cellStyle name="20% - akcent 4 3 3 5 2 2" xfId="11232" xr:uid="{B09ADFBF-3A07-4A56-BDE8-31287641ADE6}"/>
    <cellStyle name="20% - akcent 4 3 3 5 2 2 2" xfId="26531" xr:uid="{8AC725B0-DB94-47A4-9D08-8791BD76E90A}"/>
    <cellStyle name="20% - akcent 4 3 3 5 2 3" xfId="14722" xr:uid="{689931F4-A74B-42E8-BAEE-08ADF36BDAB1}"/>
    <cellStyle name="20% - akcent 4 3 3 5 2 3 2" xfId="30021" xr:uid="{A1B98B5D-B6B7-4F11-9777-977991C389D7}"/>
    <cellStyle name="20% - akcent 4 3 3 5 2 4" xfId="23041" xr:uid="{7E37175E-794B-429D-BFE8-FDAEC18F7506}"/>
    <cellStyle name="20% - akcent 4 3 3 5 3" xfId="7558" xr:uid="{83E33672-4E31-43D9-A7DF-7D3FB56FDBD5}"/>
    <cellStyle name="20% - akcent 4 3 3 5 3 2" xfId="22859" xr:uid="{3B65FE9D-8950-4757-8F61-A4F32582DB12}"/>
    <cellStyle name="20% - akcent 4 3 3 5 4" xfId="2849" xr:uid="{05C72878-5CFD-4718-B2C0-611E2E724696}"/>
    <cellStyle name="20% - akcent 4 3 3 5 4 2" xfId="18477" xr:uid="{432B7864-2787-4AF3-95F0-59478376145F}"/>
    <cellStyle name="20% - akcent 4 3 3 5 5" xfId="11050" xr:uid="{2E8E60BE-CE9A-43BA-ADA6-E2222A5DDFC5}"/>
    <cellStyle name="20% - akcent 4 3 3 5 5 2" xfId="26349" xr:uid="{918E521E-DB1F-4A2D-A5E6-6B5BDC90DBB1}"/>
    <cellStyle name="20% - akcent 4 3 3 5 6" xfId="14540" xr:uid="{A924112E-FF53-417C-BF22-A82804411CF4}"/>
    <cellStyle name="20% - akcent 4 3 3 5 6 2" xfId="29839" xr:uid="{D53AB866-FF63-404C-B073-EF6DF0AB3C21}"/>
    <cellStyle name="20% - akcent 4 3 3 5 7" xfId="17245" xr:uid="{EF6117BE-145F-4722-8BFC-FA365110229D}"/>
    <cellStyle name="20% - akcent 4 3 3 6" xfId="1842" xr:uid="{BEBEC15C-F9F3-41CA-96BC-2040101FA8D0}"/>
    <cellStyle name="20% - akcent 4 3 3 6 2" xfId="7733" xr:uid="{A34BD242-C6E1-42F4-8DD6-406FB3E9DE6F}"/>
    <cellStyle name="20% - akcent 4 3 3 6 2 2" xfId="23033" xr:uid="{D9568E66-986C-4891-8B6A-5A26847C98EB}"/>
    <cellStyle name="20% - akcent 4 3 3 6 3" xfId="4900" xr:uid="{2D8204EF-BF12-4450-8DC7-C49C3B466EBA}"/>
    <cellStyle name="20% - akcent 4 3 3 6 3 2" xfId="20201" xr:uid="{C602C429-8562-434C-935D-D6A8F93DFA7E}"/>
    <cellStyle name="20% - akcent 4 3 3 6 4" xfId="11224" xr:uid="{B899641C-6F89-400F-AB65-2E53F2F798DC}"/>
    <cellStyle name="20% - akcent 4 3 3 6 4 2" xfId="26523" xr:uid="{67ECE3E5-872C-403B-AFBD-1DFEF9321A0C}"/>
    <cellStyle name="20% - akcent 4 3 3 6 5" xfId="14714" xr:uid="{9650A0C2-E36B-466F-8917-FB8DA1B2EFD9}"/>
    <cellStyle name="20% - akcent 4 3 3 6 5 2" xfId="30013" xr:uid="{B9973E9D-F20C-425D-85D3-6ADE1CAE75FD}"/>
    <cellStyle name="20% - akcent 4 3 3 6 6" xfId="17478" xr:uid="{48B27598-5084-4DB5-9EFF-F9E153E1F7F1}"/>
    <cellStyle name="20% - akcent 4 3 3 7" xfId="1986" xr:uid="{46F13D72-319F-4A5F-8077-0415D550A929}"/>
    <cellStyle name="20% - akcent 4 3 3 7 2" xfId="4901" xr:uid="{5D4BE823-D506-4BDA-B6E0-350256734847}"/>
    <cellStyle name="20% - akcent 4 3 3 7 2 2" xfId="20202" xr:uid="{B548DB66-850D-4906-AC2A-FBB47DB03638}"/>
    <cellStyle name="20% - akcent 4 3 3 7 3" xfId="17618" xr:uid="{4D7959C2-EFDC-4377-ADFD-43773CEAFF63}"/>
    <cellStyle name="20% - akcent 4 3 3 8" xfId="2117" xr:uid="{A425FFBE-44C4-4163-8DFE-1038759FEF8D}"/>
    <cellStyle name="20% - akcent 4 3 3 8 2" xfId="4902" xr:uid="{0D8E7D90-1AC3-468D-99AA-30686B3F7760}"/>
    <cellStyle name="20% - akcent 4 3 3 8 2 2" xfId="20203" xr:uid="{801AAC0C-5847-4754-910A-A4D1F78737C5}"/>
    <cellStyle name="20% - akcent 4 3 3 8 3" xfId="17749" xr:uid="{A8B382FC-D83D-4BF6-842D-6DB603FB1AF9}"/>
    <cellStyle name="20% - akcent 4 3 3 9" xfId="2242" xr:uid="{8249ECB6-5758-4B96-BC79-E524A097FFB0}"/>
    <cellStyle name="20% - akcent 4 3 3 9 2" xfId="4903" xr:uid="{38C80552-390B-4D70-AACD-579B2E4881CA}"/>
    <cellStyle name="20% - akcent 4 3 3 9 2 2" xfId="20204" xr:uid="{A28734CA-4B3C-49C7-B3A0-4B263C820912}"/>
    <cellStyle name="20% - akcent 4 3 3 9 3" xfId="17874" xr:uid="{6967D884-B1A9-4026-ABA8-08C7B248997C}"/>
    <cellStyle name="20% - akcent 4 3 4" xfId="1101" xr:uid="{A93C73DD-29F0-4553-93F3-92B5FC910C06}"/>
    <cellStyle name="20% - akcent 4 3 4 2" xfId="2851" xr:uid="{947A124A-369B-4B38-82FA-7F87D0849D66}"/>
    <cellStyle name="20% - akcent 4 3 4 2 2" xfId="2852" xr:uid="{033F4BAD-B628-4577-B809-D5F1DC905055}"/>
    <cellStyle name="20% - akcent 4 3 4 2 2 2" xfId="7744" xr:uid="{16911FB7-4D1E-4BB7-A0A7-1B91E05735CB}"/>
    <cellStyle name="20% - akcent 4 3 4 2 2 2 2" xfId="11235" xr:uid="{B8C6E7EA-9184-47D8-8664-45ED6FDC9428}"/>
    <cellStyle name="20% - akcent 4 3 4 2 2 2 2 2" xfId="26534" xr:uid="{6CBD2F00-FCE7-4FFE-8F2B-216C088E8C4B}"/>
    <cellStyle name="20% - akcent 4 3 4 2 2 2 3" xfId="14725" xr:uid="{47157140-852F-494B-9EB2-ECF9065F564A}"/>
    <cellStyle name="20% - akcent 4 3 4 2 2 2 3 2" xfId="30024" xr:uid="{79F46495-8F53-4A22-9748-10A88776F06B}"/>
    <cellStyle name="20% - akcent 4 3 4 2 2 2 4" xfId="23044" xr:uid="{EF24F49D-2425-4F16-A5F1-3766EE48A297}"/>
    <cellStyle name="20% - akcent 4 3 4 2 2 3" xfId="6717" xr:uid="{7C6AA44A-87A2-4F4E-B9C5-CA4EC01AA1D0}"/>
    <cellStyle name="20% - akcent 4 3 4 2 2 3 2" xfId="22018" xr:uid="{C4336FB8-0383-4DF5-8806-EA76D8E944CC}"/>
    <cellStyle name="20% - akcent 4 3 4 2 2 4" xfId="10209" xr:uid="{7E537FAF-EA3A-49B1-AA70-BD40F5C3BFC2}"/>
    <cellStyle name="20% - akcent 4 3 4 2 2 4 2" xfId="25508" xr:uid="{FC2E5FB5-E335-45DB-BFED-DA9C9E04BF65}"/>
    <cellStyle name="20% - akcent 4 3 4 2 2 5" xfId="13699" xr:uid="{CADAE5C4-66BD-468D-A4BC-3DBA58670646}"/>
    <cellStyle name="20% - akcent 4 3 4 2 2 5 2" xfId="28998" xr:uid="{9902AE11-78F0-45F9-898D-0E91C01B9BA3}"/>
    <cellStyle name="20% - akcent 4 3 4 2 2 6" xfId="18480" xr:uid="{278E036A-D06B-42E9-A659-BBC5FBE7D97B}"/>
    <cellStyle name="20% - akcent 4 3 4 2 3" xfId="7743" xr:uid="{5A331536-DEBC-4197-AF1C-4FF6AAA9A8C2}"/>
    <cellStyle name="20% - akcent 4 3 4 2 3 2" xfId="11234" xr:uid="{6B49D903-EE29-4268-9304-DF2A61F4C9F9}"/>
    <cellStyle name="20% - akcent 4 3 4 2 3 2 2" xfId="26533" xr:uid="{4C64EF03-D39A-4844-AD5E-1979E8F8A854}"/>
    <cellStyle name="20% - akcent 4 3 4 2 3 3" xfId="14724" xr:uid="{A568AD4C-4FF5-469C-A3B5-2E13990F3605}"/>
    <cellStyle name="20% - akcent 4 3 4 2 3 3 2" xfId="30023" xr:uid="{B35819C1-10D1-4C1A-9184-3D1D70641333}"/>
    <cellStyle name="20% - akcent 4 3 4 2 3 4" xfId="23043" xr:uid="{52EDD5AE-C3D8-49E7-B866-E89A2EABA5E6}"/>
    <cellStyle name="20% - akcent 4 3 4 2 4" xfId="6393" xr:uid="{F686E501-59AB-4027-BF10-D474C8C8BA89}"/>
    <cellStyle name="20% - akcent 4 3 4 2 4 2" xfId="21694" xr:uid="{E919DB85-414C-44A0-B38E-CB5D2A85D2D7}"/>
    <cellStyle name="20% - akcent 4 3 4 2 5" xfId="9885" xr:uid="{5D1E4DE7-F64E-4AF0-8F22-49D4214ACE1D}"/>
    <cellStyle name="20% - akcent 4 3 4 2 5 2" xfId="25184" xr:uid="{DA2B9434-B2D2-4E8E-8096-1B2E988AF74C}"/>
    <cellStyle name="20% - akcent 4 3 4 2 6" xfId="13375" xr:uid="{A718A3E4-823D-41F5-AF78-1598D631F5B6}"/>
    <cellStyle name="20% - akcent 4 3 4 2 6 2" xfId="28674" xr:uid="{057C6B97-255D-4F11-879D-07A42770A02F}"/>
    <cellStyle name="20% - akcent 4 3 4 2 7" xfId="18479" xr:uid="{2A7946F8-A51C-49B0-BBD6-03CACD185EFB}"/>
    <cellStyle name="20% - akcent 4 3 4 3" xfId="2853" xr:uid="{C16CD54A-92A3-4359-AE0B-BE7DF1B61B42}"/>
    <cellStyle name="20% - akcent 4 3 4 3 2" xfId="7745" xr:uid="{6B283751-1F7C-4693-81C4-98E22F69A2B1}"/>
    <cellStyle name="20% - akcent 4 3 4 3 2 2" xfId="11236" xr:uid="{6E2B6D45-7763-459F-B5AA-4AACBCFB337B}"/>
    <cellStyle name="20% - akcent 4 3 4 3 2 2 2" xfId="26535" xr:uid="{4A75CF2D-AAF6-4BDE-985D-BA836E733BC0}"/>
    <cellStyle name="20% - akcent 4 3 4 3 2 3" xfId="14726" xr:uid="{8BB89337-E384-4837-822E-624400874A72}"/>
    <cellStyle name="20% - akcent 4 3 4 3 2 3 2" xfId="30025" xr:uid="{3C9CDB5F-8525-4350-A74C-AA9A8D9ADB40}"/>
    <cellStyle name="20% - akcent 4 3 4 3 2 4" xfId="23045" xr:uid="{9E39F978-3BA9-43E9-B2D3-6795C7BC11F4}"/>
    <cellStyle name="20% - akcent 4 3 4 3 3" xfId="6716" xr:uid="{2F84D211-A34B-480B-B064-77747F12899A}"/>
    <cellStyle name="20% - akcent 4 3 4 3 3 2" xfId="22017" xr:uid="{B5F62403-6385-4394-9DFA-EB0CB7206FCF}"/>
    <cellStyle name="20% - akcent 4 3 4 3 4" xfId="10208" xr:uid="{CACB1C3E-F23B-4F46-AADB-5EDACFD737A8}"/>
    <cellStyle name="20% - akcent 4 3 4 3 4 2" xfId="25507" xr:uid="{631D292F-B3FE-4249-8B4B-CA7B661EBB0F}"/>
    <cellStyle name="20% - akcent 4 3 4 3 5" xfId="13698" xr:uid="{E8A6E2FF-FDF2-49BD-8B22-701A4CCBD121}"/>
    <cellStyle name="20% - akcent 4 3 4 3 5 2" xfId="28997" xr:uid="{039F49F8-A02A-4CEF-AF89-B19F17E1DEC5}"/>
    <cellStyle name="20% - akcent 4 3 4 3 6" xfId="18481" xr:uid="{882B3943-ABD1-40EB-9204-4997E2A1D222}"/>
    <cellStyle name="20% - akcent 4 3 4 4" xfId="7742" xr:uid="{625B0C10-5F67-4DCD-A568-53AD39A56263}"/>
    <cellStyle name="20% - akcent 4 3 4 4 2" xfId="11233" xr:uid="{C474E91A-E0BB-4B58-82CF-B2EA9B1F4851}"/>
    <cellStyle name="20% - akcent 4 3 4 4 2 2" xfId="26532" xr:uid="{50CA9E0D-CA9B-4BAB-AE4C-3BE663489179}"/>
    <cellStyle name="20% - akcent 4 3 4 4 3" xfId="14723" xr:uid="{ABDB2677-4AE3-430C-8A7C-FCD5F839A1BA}"/>
    <cellStyle name="20% - akcent 4 3 4 4 3 2" xfId="30022" xr:uid="{58B7E603-CD25-4049-9484-90A0C2F8143F}"/>
    <cellStyle name="20% - akcent 4 3 4 4 4" xfId="23042" xr:uid="{146DE715-FD31-4364-B185-A131224CF65F}"/>
    <cellStyle name="20% - akcent 4 3 4 5" xfId="6177" xr:uid="{73B0DE52-40EA-4B75-BF67-E589E35DB2F4}"/>
    <cellStyle name="20% - akcent 4 3 4 5 2" xfId="21478" xr:uid="{8343B59D-10F7-48D1-9019-91B2C65347F5}"/>
    <cellStyle name="20% - akcent 4 3 4 6" xfId="2850" xr:uid="{AE6E4D8E-9010-449D-BEF7-541ED7818C8D}"/>
    <cellStyle name="20% - akcent 4 3 4 6 2" xfId="18478" xr:uid="{68B4B2E5-106F-4237-BF11-6550252357B4}"/>
    <cellStyle name="20% - akcent 4 3 4 7" xfId="9669" xr:uid="{B16EB988-A5DC-4707-9B8A-7236AD011374}"/>
    <cellStyle name="20% - akcent 4 3 4 7 2" xfId="24968" xr:uid="{0DFFA161-FAE0-4A0C-B13C-A228EA92E7C2}"/>
    <cellStyle name="20% - akcent 4 3 4 8" xfId="13159" xr:uid="{2BB0F63A-9B20-46BE-952B-3E7D5B173A32}"/>
    <cellStyle name="20% - akcent 4 3 4 8 2" xfId="28458" xr:uid="{755AA355-6725-4ECB-B9B0-0AAE3021115F}"/>
    <cellStyle name="20% - akcent 4 3 4 9" xfId="16757" xr:uid="{4225024D-9B91-48C7-9127-06B5661086C8}"/>
    <cellStyle name="20% - akcent 4 3 5" xfId="1232" xr:uid="{8D9E0BBF-0F7C-48E4-A879-EB0951CD4E48}"/>
    <cellStyle name="20% - akcent 4 3 5 2" xfId="2855" xr:uid="{ECBD2434-BB06-4A10-926D-96A6905BDC94}"/>
    <cellStyle name="20% - akcent 4 3 5 2 2" xfId="7747" xr:uid="{06D1B91D-DB24-4F10-B8ED-5AF8D21C728D}"/>
    <cellStyle name="20% - akcent 4 3 5 2 2 2" xfId="11238" xr:uid="{DED723FE-7EE9-41EF-9B2D-347945AD8E9D}"/>
    <cellStyle name="20% - akcent 4 3 5 2 2 2 2" xfId="26537" xr:uid="{F3888F02-9285-456D-ADDF-25EE09E2BB34}"/>
    <cellStyle name="20% - akcent 4 3 5 2 2 3" xfId="14728" xr:uid="{1E100C96-47D6-4B8B-8190-9DE36929EBEA}"/>
    <cellStyle name="20% - akcent 4 3 5 2 2 3 2" xfId="30027" xr:uid="{941BCC8C-D8E7-4723-8041-79348D110D9B}"/>
    <cellStyle name="20% - akcent 4 3 5 2 2 4" xfId="23047" xr:uid="{BE98C6AD-D4D6-4899-92A6-3828143F34B6}"/>
    <cellStyle name="20% - akcent 4 3 5 2 3" xfId="6718" xr:uid="{AC327F85-F9A1-4D82-AC0E-5820FA7AAEC1}"/>
    <cellStyle name="20% - akcent 4 3 5 2 3 2" xfId="22019" xr:uid="{A7AD6480-B655-4A13-A684-C0CE48A2F42F}"/>
    <cellStyle name="20% - akcent 4 3 5 2 4" xfId="10210" xr:uid="{6E4E2DEA-7492-4090-8993-9B6DF74A2F13}"/>
    <cellStyle name="20% - akcent 4 3 5 2 4 2" xfId="25509" xr:uid="{36BCB5D3-D342-44EC-B161-1A310306A9EA}"/>
    <cellStyle name="20% - akcent 4 3 5 2 5" xfId="13700" xr:uid="{2B044461-4BF5-4185-AB75-E30124EC2651}"/>
    <cellStyle name="20% - akcent 4 3 5 2 5 2" xfId="28999" xr:uid="{3CB6EAA3-DC0A-4E3D-9E19-12A289C0BA54}"/>
    <cellStyle name="20% - akcent 4 3 5 2 6" xfId="18483" xr:uid="{DD83C017-0C60-4964-8DB4-AA0A991B4608}"/>
    <cellStyle name="20% - akcent 4 3 5 3" xfId="7746" xr:uid="{B2C54C5E-0C80-45CA-8FB7-02502A540CD0}"/>
    <cellStyle name="20% - akcent 4 3 5 3 2" xfId="11237" xr:uid="{4506030C-E77C-462A-BA14-2B5D6C89548C}"/>
    <cellStyle name="20% - akcent 4 3 5 3 2 2" xfId="26536" xr:uid="{033CA2B1-728F-40AA-9915-851B27913C6F}"/>
    <cellStyle name="20% - akcent 4 3 5 3 3" xfId="14727" xr:uid="{76CBFD32-AE22-45B0-BCAB-76550E7C9829}"/>
    <cellStyle name="20% - akcent 4 3 5 3 3 2" xfId="30026" xr:uid="{B031718C-994A-4539-AA0A-C5BC5283C2FB}"/>
    <cellStyle name="20% - akcent 4 3 5 3 4" xfId="23046" xr:uid="{39F96CD9-AF51-4008-8819-EF4266E41110}"/>
    <cellStyle name="20% - akcent 4 3 5 4" xfId="6394" xr:uid="{8691244A-A79C-4A1D-86CB-E9DA2BDCDA14}"/>
    <cellStyle name="20% - akcent 4 3 5 4 2" xfId="21695" xr:uid="{2D0A7083-1BE3-4AE9-9B3C-C0DF86DCAD68}"/>
    <cellStyle name="20% - akcent 4 3 5 5" xfId="2854" xr:uid="{925E3B27-E314-4B6C-8E4C-A3B2C8895924}"/>
    <cellStyle name="20% - akcent 4 3 5 5 2" xfId="18482" xr:uid="{DF56BD27-521E-4B39-9C06-F99862670AC3}"/>
    <cellStyle name="20% - akcent 4 3 5 6" xfId="9886" xr:uid="{E049A007-B217-4E6F-99F6-FF3CC4F19E07}"/>
    <cellStyle name="20% - akcent 4 3 5 6 2" xfId="25185" xr:uid="{F8597AE7-D470-4D92-9982-C534A436FC4D}"/>
    <cellStyle name="20% - akcent 4 3 5 7" xfId="13376" xr:uid="{F014ED19-091A-42CB-8344-27EB2F49CC72}"/>
    <cellStyle name="20% - akcent 4 3 5 7 2" xfId="28675" xr:uid="{45B1181D-3BA7-4033-8F6B-8175C23803C2}"/>
    <cellStyle name="20% - akcent 4 3 5 8" xfId="16888" xr:uid="{C333B20A-D380-4B12-9047-82717EB18104}"/>
    <cellStyle name="20% - akcent 4 3 6" xfId="1357" xr:uid="{5C576791-F59E-4D56-8E26-C414B3B8D165}"/>
    <cellStyle name="20% - akcent 4 3 6 2" xfId="7748" xr:uid="{CA0D3665-6E45-444A-9CBC-3C342611F7FF}"/>
    <cellStyle name="20% - akcent 4 3 6 2 2" xfId="11239" xr:uid="{84084A02-F7FA-433E-BFFF-981CBC67E58A}"/>
    <cellStyle name="20% - akcent 4 3 6 2 2 2" xfId="26538" xr:uid="{0FFBD2A6-3702-4142-8747-9B8182DEF8C0}"/>
    <cellStyle name="20% - akcent 4 3 6 2 3" xfId="14729" xr:uid="{3B9C31C3-0D1E-46EC-8CD9-3AB5AC423380}"/>
    <cellStyle name="20% - akcent 4 3 6 2 3 2" xfId="30028" xr:uid="{3A5041C8-CA74-4A9C-90E0-B8A7FE866D4F}"/>
    <cellStyle name="20% - akcent 4 3 6 2 4" xfId="23048" xr:uid="{0406FA3D-A3FD-4036-805A-BF2824DB2D70}"/>
    <cellStyle name="20% - akcent 4 3 6 3" xfId="6707" xr:uid="{74E51036-9796-41E4-8871-2C85D5B81F9E}"/>
    <cellStyle name="20% - akcent 4 3 6 3 2" xfId="22008" xr:uid="{EF9DF551-27D9-41DB-994A-EF527EBE4865}"/>
    <cellStyle name="20% - akcent 4 3 6 4" xfId="2856" xr:uid="{BF172391-040F-4E09-BBD8-2B770B81DA5F}"/>
    <cellStyle name="20% - akcent 4 3 6 4 2" xfId="18484" xr:uid="{81CA91BE-9074-4AFC-A0D4-F06D5DEDA05B}"/>
    <cellStyle name="20% - akcent 4 3 6 5" xfId="10199" xr:uid="{A59ADDBA-F511-4B26-8D4B-878838FB1299}"/>
    <cellStyle name="20% - akcent 4 3 6 5 2" xfId="25498" xr:uid="{45AF0857-F8BA-4780-8325-858DB50E232D}"/>
    <cellStyle name="20% - akcent 4 3 6 6" xfId="13689" xr:uid="{E0E0FD49-E7C5-4445-93A1-C97352ED050F}"/>
    <cellStyle name="20% - akcent 4 3 6 6 2" xfId="28988" xr:uid="{64E79596-6436-4E32-BCB0-1AF6F1B0F51E}"/>
    <cellStyle name="20% - akcent 4 3 6 7" xfId="17013" xr:uid="{3F43D4FF-63F6-407B-A784-4FEDB51BF3F3}"/>
    <cellStyle name="20% - akcent 4 3 7" xfId="1511" xr:uid="{6CD287A1-02CC-4495-8508-B80FDDB39F03}"/>
    <cellStyle name="20% - akcent 4 3 7 2" xfId="7749" xr:uid="{CEC3540E-0E62-4EAF-9C29-9BA44D513E9E}"/>
    <cellStyle name="20% - akcent 4 3 7 2 2" xfId="11240" xr:uid="{698AB126-6709-4CFB-BF77-449C12DF13B5}"/>
    <cellStyle name="20% - akcent 4 3 7 2 2 2" xfId="26539" xr:uid="{53E05CCE-E685-45E8-88EC-92F9751B70A5}"/>
    <cellStyle name="20% - akcent 4 3 7 2 3" xfId="14730" xr:uid="{FDDBEEC3-5E0A-425D-B574-768CED609DA0}"/>
    <cellStyle name="20% - akcent 4 3 7 2 3 2" xfId="30029" xr:uid="{880D52C0-6C2B-403F-9524-F522C64D35EF}"/>
    <cellStyle name="20% - akcent 4 3 7 2 4" xfId="23049" xr:uid="{43A75C72-FB1E-4672-8E6C-BC716980E43E}"/>
    <cellStyle name="20% - akcent 4 3 7 3" xfId="7476" xr:uid="{FDAE16A7-ECE2-4C02-AC8F-EF34F8AB683B}"/>
    <cellStyle name="20% - akcent 4 3 7 3 2" xfId="22777" xr:uid="{5F184474-79D4-426A-B0EF-EFC4DB65E68F}"/>
    <cellStyle name="20% - akcent 4 3 7 4" xfId="2857" xr:uid="{9638628B-8662-467D-AB00-2544C8A7C0F3}"/>
    <cellStyle name="20% - akcent 4 3 7 4 2" xfId="18485" xr:uid="{76A08AFF-CF51-4AA1-AE6B-4865950B06BA}"/>
    <cellStyle name="20% - akcent 4 3 7 5" xfId="10968" xr:uid="{A19FE16F-FD5F-4331-9595-C6AED06472F1}"/>
    <cellStyle name="20% - akcent 4 3 7 5 2" xfId="26267" xr:uid="{225C08DF-1A16-450C-B312-ED3D87CDC05E}"/>
    <cellStyle name="20% - akcent 4 3 7 6" xfId="14458" xr:uid="{3B443FE0-847E-47AE-88FE-5C9F667632AA}"/>
    <cellStyle name="20% - akcent 4 3 7 6 2" xfId="29757" xr:uid="{F11E5DB3-B1C6-4EB6-B89E-BFED0FE24FBB}"/>
    <cellStyle name="20% - akcent 4 3 7 7" xfId="17163" xr:uid="{E2C8FC97-1080-49E7-9500-19F27C4700D9}"/>
    <cellStyle name="20% - akcent 4 3 8" xfId="1749" xr:uid="{4F784E0A-05F9-4029-B1C5-D85E8409C121}"/>
    <cellStyle name="20% - akcent 4 3 8 2" xfId="7723" xr:uid="{67172F69-BFF7-4E26-8E9E-2EF481FD634B}"/>
    <cellStyle name="20% - akcent 4 3 8 2 2" xfId="23023" xr:uid="{85ED2FA8-FC88-47A5-8D58-49A859A15249}"/>
    <cellStyle name="20% - akcent 4 3 8 3" xfId="4904" xr:uid="{26808F80-DBA9-43B0-9F0B-8FAEDA4C858D}"/>
    <cellStyle name="20% - akcent 4 3 8 3 2" xfId="20205" xr:uid="{BBF50837-2901-43D8-9875-D0A1B9EB338D}"/>
    <cellStyle name="20% - akcent 4 3 8 4" xfId="11214" xr:uid="{4E32BAC1-CD84-4588-A96E-4BBB9719D5C9}"/>
    <cellStyle name="20% - akcent 4 3 8 4 2" xfId="26513" xr:uid="{09E20616-E7D4-45BD-9EEB-D488824FB0ED}"/>
    <cellStyle name="20% - akcent 4 3 8 5" xfId="14704" xr:uid="{359FEF70-1556-4E7B-BB5C-6755E7DB5F7E}"/>
    <cellStyle name="20% - akcent 4 3 8 5 2" xfId="30003" xr:uid="{2176A00A-FB40-4C2C-B677-803223460F2B}"/>
    <cellStyle name="20% - akcent 4 3 8 6" xfId="17386" xr:uid="{9646FAAF-C0CF-4148-A997-45983A33574C}"/>
    <cellStyle name="20% - akcent 4 3 9" xfId="1889" xr:uid="{266B0958-3239-4ECA-A79C-929DCD5B6634}"/>
    <cellStyle name="20% - akcent 4 3 9 2" xfId="4905" xr:uid="{9063CC92-FF63-4ABC-9FB2-8A30EA16C2F9}"/>
    <cellStyle name="20% - akcent 4 3 9 2 2" xfId="20206" xr:uid="{AAB782E2-461B-4478-96DD-5C52DA23A590}"/>
    <cellStyle name="20% - akcent 4 3 9 3" xfId="17523" xr:uid="{0B29EAB8-A1AA-434B-A229-BB0119D3519A}"/>
    <cellStyle name="20% - akcent 5 2" xfId="24" xr:uid="{00000000-0005-0000-0000-00000E000000}"/>
    <cellStyle name="20% - akcent 5 2 2" xfId="527" xr:uid="{85FD0058-042D-4203-A7A7-F70BEEA33585}"/>
    <cellStyle name="20% - akcent 5 3" xfId="212" xr:uid="{00000000-0005-0000-0000-00000F000000}"/>
    <cellStyle name="20% - akcent 5 3 10" xfId="2026" xr:uid="{E07023DF-F856-4F87-B15D-9761A3EA057A}"/>
    <cellStyle name="20% - akcent 5 3 10 2" xfId="4906" xr:uid="{24F6110B-BA72-409B-B5D0-6993E20DCCB2}"/>
    <cellStyle name="20% - akcent 5 3 10 2 2" xfId="20207" xr:uid="{C885B901-008C-401C-9867-E6447EED777D}"/>
    <cellStyle name="20% - akcent 5 3 10 3" xfId="17658" xr:uid="{6A2A5901-4B7A-44C3-9A6C-F8554AD02D04}"/>
    <cellStyle name="20% - akcent 5 3 11" xfId="2157" xr:uid="{C3AE5B13-731F-4C0B-9366-B851D8355797}"/>
    <cellStyle name="20% - akcent 5 3 11 2" xfId="4907" xr:uid="{72FD11D6-0191-4182-9A07-814B889B4D78}"/>
    <cellStyle name="20% - akcent 5 3 11 2 2" xfId="20208" xr:uid="{68BF57F5-E813-4520-9C64-3B55C69532E4}"/>
    <cellStyle name="20% - akcent 5 3 11 3" xfId="17789" xr:uid="{35C69D0C-70A1-49B6-99A4-E48BA55F0010}"/>
    <cellStyle name="20% - akcent 5 3 12" xfId="2282" xr:uid="{C90B9FEA-6D08-429B-96DC-72E10DF612FD}"/>
    <cellStyle name="20% - akcent 5 3 12 2" xfId="4908" xr:uid="{0EEAA7EF-1392-4248-A7CF-C45C9EAAACAE}"/>
    <cellStyle name="20% - akcent 5 3 12 2 2" xfId="20209" xr:uid="{CDBA217E-2242-4BC3-8291-C73C053A434B}"/>
    <cellStyle name="20% - akcent 5 3 12 3" xfId="17914" xr:uid="{EBF32109-4171-4953-B983-F09D41120252}"/>
    <cellStyle name="20% - akcent 5 3 13" xfId="2432" xr:uid="{651FED14-D513-4ED8-B42D-7EBB1AF48562}"/>
    <cellStyle name="20% - akcent 5 3 13 2" xfId="4909" xr:uid="{4D7F475D-59DD-4055-800E-8FF822A4DD7C}"/>
    <cellStyle name="20% - akcent 5 3 13 2 2" xfId="20210" xr:uid="{310AC961-7AB2-4F26-A98F-70D585C6F1D9}"/>
    <cellStyle name="20% - akcent 5 3 13 3" xfId="18064" xr:uid="{CFC5BAEC-7B23-4842-93AA-22EEAC414593}"/>
    <cellStyle name="20% - akcent 5 3 14" xfId="2582" xr:uid="{C1B426CF-E7AF-4CD5-8392-B7979B43CE9D}"/>
    <cellStyle name="20% - akcent 5 3 14 2" xfId="4910" xr:uid="{967BAFA9-6581-4C3F-92D7-6D01F6223111}"/>
    <cellStyle name="20% - akcent 5 3 14 2 2" xfId="20211" xr:uid="{F5429D90-6EFB-4A54-8231-726C26208B95}"/>
    <cellStyle name="20% - akcent 5 3 14 3" xfId="18214" xr:uid="{7EEB52E0-6C83-40FD-A2C2-41444FBED9E5}"/>
    <cellStyle name="20% - akcent 5 3 15" xfId="5778" xr:uid="{DC863E1F-E3B4-4E60-9CA5-AFD4394E025F}"/>
    <cellStyle name="20% - akcent 5 3 15 2" xfId="21079" xr:uid="{A7F0E80C-3D21-4289-8A98-73310E728EA2}"/>
    <cellStyle name="20% - akcent 5 3 16" xfId="5900" xr:uid="{1C933335-ADF5-47B5-A03B-F072598C7B83}"/>
    <cellStyle name="20% - akcent 5 3 16 2" xfId="21201" xr:uid="{8E8DE28D-060D-4E6A-9802-FD43AE9AC25A}"/>
    <cellStyle name="20% - akcent 5 3 17" xfId="2858" xr:uid="{79AE6758-5D4F-4FDE-92C6-1C0E246C9F3A}"/>
    <cellStyle name="20% - akcent 5 3 17 2" xfId="18486" xr:uid="{826E4B2B-1E1B-4F99-855C-C69684342707}"/>
    <cellStyle name="20% - akcent 5 3 18" xfId="9392" xr:uid="{344E7D57-A896-4A09-B367-6801276C0FD7}"/>
    <cellStyle name="20% - akcent 5 3 18 2" xfId="24691" xr:uid="{78D1B35C-EF23-46B9-BA68-B5F90958CC09}"/>
    <cellStyle name="20% - akcent 5 3 19" xfId="12882" xr:uid="{C74309CC-E2E3-472E-8EE9-707007EC75B8}"/>
    <cellStyle name="20% - akcent 5 3 19 2" xfId="28181" xr:uid="{E1018477-72E5-48F8-806D-5455618A9A8B}"/>
    <cellStyle name="20% - akcent 5 3 2" xfId="719" xr:uid="{CCA620B9-1D8E-403D-ABC3-5D38F1666BF7}"/>
    <cellStyle name="20% - akcent 5 3 2 10" xfId="2323" xr:uid="{18C9DC3A-C515-4BBD-B4A7-54AF5432A8D4}"/>
    <cellStyle name="20% - akcent 5 3 2 10 2" xfId="4911" xr:uid="{7B017E62-4CA7-4949-AF12-20673BF7F6A6}"/>
    <cellStyle name="20% - akcent 5 3 2 10 2 2" xfId="20212" xr:uid="{88C36D12-2FBF-41AE-A676-49385D185FA8}"/>
    <cellStyle name="20% - akcent 5 3 2 10 3" xfId="17955" xr:uid="{4B24D924-A89F-4242-BFED-C00928FEF0F8}"/>
    <cellStyle name="20% - akcent 5 3 2 11" xfId="2473" xr:uid="{72B29676-E13D-471B-8303-05BD3114AE80}"/>
    <cellStyle name="20% - akcent 5 3 2 11 2" xfId="4912" xr:uid="{4BA7344B-395F-49D6-8320-4554D47631E8}"/>
    <cellStyle name="20% - akcent 5 3 2 11 2 2" xfId="20213" xr:uid="{4F44E326-BD0D-40AE-9153-CA6F3CFAF280}"/>
    <cellStyle name="20% - akcent 5 3 2 11 3" xfId="18105" xr:uid="{FE985AAC-9DB9-4AEB-A4E9-01B7B90AC5F9}"/>
    <cellStyle name="20% - akcent 5 3 2 12" xfId="2623" xr:uid="{BA70CE8F-9114-4FA5-A3BC-FB405FB056F3}"/>
    <cellStyle name="20% - akcent 5 3 2 12 2" xfId="4913" xr:uid="{47609502-45AE-45C4-AD43-28A0DCFFBB29}"/>
    <cellStyle name="20% - akcent 5 3 2 12 2 2" xfId="20214" xr:uid="{7C4F1C3B-F2BE-4E1C-8DE1-8766253D3F34}"/>
    <cellStyle name="20% - akcent 5 3 2 12 3" xfId="18255" xr:uid="{0E51ACF6-F9A1-4BA5-8693-288162871234}"/>
    <cellStyle name="20% - akcent 5 3 2 13" xfId="5819" xr:uid="{049E8FDF-1A0B-47B9-AD6E-0EA5E0373066}"/>
    <cellStyle name="20% - akcent 5 3 2 13 2" xfId="21120" xr:uid="{95BC3455-0979-4032-8AE8-A546F3F80A83}"/>
    <cellStyle name="20% - akcent 5 3 2 14" xfId="5945" xr:uid="{F01BDE29-2D24-46FB-9F6A-4CFCAB7BAB14}"/>
    <cellStyle name="20% - akcent 5 3 2 14 2" xfId="21246" xr:uid="{DAFA6673-A9C4-42C4-8884-716C6659367B}"/>
    <cellStyle name="20% - akcent 5 3 2 15" xfId="2859" xr:uid="{ED31985A-5745-4D4B-9008-B4D167D268C7}"/>
    <cellStyle name="20% - akcent 5 3 2 15 2" xfId="18487" xr:uid="{00EC4F35-52D0-42C3-BBD2-D2F3894B1718}"/>
    <cellStyle name="20% - akcent 5 3 2 16" xfId="9437" xr:uid="{ECE1AC38-0AD1-4FD4-8DE7-54B20D0DC842}"/>
    <cellStyle name="20% - akcent 5 3 2 16 2" xfId="24736" xr:uid="{C7315396-511A-40BD-8514-715176D86B18}"/>
    <cellStyle name="20% - akcent 5 3 2 17" xfId="12927" xr:uid="{A59CEECC-FCD7-4796-B2CB-725A9C272469}"/>
    <cellStyle name="20% - akcent 5 3 2 17 2" xfId="28226" xr:uid="{F2FBF4A5-C1AC-49A5-BBE0-A712B22F7C72}"/>
    <cellStyle name="20% - akcent 5 3 2 18" xfId="16442" xr:uid="{6A8CE253-074F-415E-B3F4-92FB614B956B}"/>
    <cellStyle name="20% - akcent 5 3 2 18 2" xfId="31741" xr:uid="{6E030F3B-C188-41DA-99BC-53866666F93A}"/>
    <cellStyle name="20% - akcent 5 3 2 19" xfId="937" xr:uid="{ACEF8F46-B604-43E8-AE3C-90702B12A3D4}"/>
    <cellStyle name="20% - akcent 5 3 2 2" xfId="1153" xr:uid="{47036964-D0DA-428C-B5A6-7C976D8E21AD}"/>
    <cellStyle name="20% - akcent 5 3 2 2 2" xfId="2861" xr:uid="{44089568-24A1-4288-9AD4-2F2A671250D4}"/>
    <cellStyle name="20% - akcent 5 3 2 2 2 2" xfId="2862" xr:uid="{A3C993AA-5121-4D6C-A50E-F8B8CBD23CEF}"/>
    <cellStyle name="20% - akcent 5 3 2 2 2 2 2" xfId="7754" xr:uid="{3C493A88-2E4F-44FE-8A69-EC830E634E6A}"/>
    <cellStyle name="20% - akcent 5 3 2 2 2 2 2 2" xfId="11245" xr:uid="{9371DA06-6279-4975-8CB0-BDD2A16190B0}"/>
    <cellStyle name="20% - akcent 5 3 2 2 2 2 2 2 2" xfId="26544" xr:uid="{341BFD51-8A0C-4A67-80BE-D5D415D737DB}"/>
    <cellStyle name="20% - akcent 5 3 2 2 2 2 2 3" xfId="14735" xr:uid="{F92D57B9-BF60-42E9-BDD4-C97FAB98C00F}"/>
    <cellStyle name="20% - akcent 5 3 2 2 2 2 2 3 2" xfId="30034" xr:uid="{1F559639-BDD3-4192-BB59-9034B87810F3}"/>
    <cellStyle name="20% - akcent 5 3 2 2 2 2 2 4" xfId="23054" xr:uid="{105BEAE9-76B4-4A47-9772-ED1AC8601E44}"/>
    <cellStyle name="20% - akcent 5 3 2 2 2 2 3" xfId="6722" xr:uid="{6A0BA617-8318-46BB-9C18-6F4E43C69F12}"/>
    <cellStyle name="20% - akcent 5 3 2 2 2 2 3 2" xfId="22023" xr:uid="{0691ACB6-2CBC-4615-9A8A-F18BCF89D1A8}"/>
    <cellStyle name="20% - akcent 5 3 2 2 2 2 4" xfId="10214" xr:uid="{CC00A7DE-0424-43F9-96B5-53BE0253DE93}"/>
    <cellStyle name="20% - akcent 5 3 2 2 2 2 4 2" xfId="25513" xr:uid="{5C52F101-C7B0-4438-A3DE-02AFEB1DDE65}"/>
    <cellStyle name="20% - akcent 5 3 2 2 2 2 5" xfId="13704" xr:uid="{38C2F2F4-ADCE-4E34-BB70-C4B6F2FBEB51}"/>
    <cellStyle name="20% - akcent 5 3 2 2 2 2 5 2" xfId="29003" xr:uid="{7DC1A8E8-15E9-4D10-B393-A59471C2E599}"/>
    <cellStyle name="20% - akcent 5 3 2 2 2 2 6" xfId="18490" xr:uid="{F22691A4-E1E9-42DB-A6FA-30E123DB0A45}"/>
    <cellStyle name="20% - akcent 5 3 2 2 2 3" xfId="7753" xr:uid="{E6DAD65F-4A3C-4789-8BB7-B9B8F0482219}"/>
    <cellStyle name="20% - akcent 5 3 2 2 2 3 2" xfId="11244" xr:uid="{4664A1C6-F81D-4A98-B638-5FF7D3CB0E5F}"/>
    <cellStyle name="20% - akcent 5 3 2 2 2 3 2 2" xfId="26543" xr:uid="{F44976EC-3609-4297-90BA-B8634D901A61}"/>
    <cellStyle name="20% - akcent 5 3 2 2 2 3 3" xfId="14734" xr:uid="{BFFE85F4-511B-4113-A60B-2B7C3C29E74B}"/>
    <cellStyle name="20% - akcent 5 3 2 2 2 3 3 2" xfId="30033" xr:uid="{1BF3F0EC-B781-42B5-9527-D6D7E2C0068D}"/>
    <cellStyle name="20% - akcent 5 3 2 2 2 3 4" xfId="23053" xr:uid="{950C0FEB-C936-4E76-B912-A690FA71D21C}"/>
    <cellStyle name="20% - akcent 5 3 2 2 2 4" xfId="6395" xr:uid="{1D0E7A15-9D0D-4D0C-A351-9E3D8F0E29ED}"/>
    <cellStyle name="20% - akcent 5 3 2 2 2 4 2" xfId="21696" xr:uid="{919A4D49-1AF8-402E-A03E-9DA0DAEE75AE}"/>
    <cellStyle name="20% - akcent 5 3 2 2 2 5" xfId="9887" xr:uid="{479D54AC-62BF-4755-93B2-7B360D40A739}"/>
    <cellStyle name="20% - akcent 5 3 2 2 2 5 2" xfId="25186" xr:uid="{A73968E9-52AB-49F0-BB50-97E40264FEF8}"/>
    <cellStyle name="20% - akcent 5 3 2 2 2 6" xfId="13377" xr:uid="{C35C6EC3-F0D2-4620-B15C-F0C42A039DA1}"/>
    <cellStyle name="20% - akcent 5 3 2 2 2 6 2" xfId="28676" xr:uid="{BB2B1269-E2A4-4850-9E1B-077EDE39E599}"/>
    <cellStyle name="20% - akcent 5 3 2 2 2 7" xfId="18489" xr:uid="{1581456F-8BB8-4417-B757-BA9EDA84E349}"/>
    <cellStyle name="20% - akcent 5 3 2 2 3" xfId="2863" xr:uid="{998133AC-F46A-490D-9C0F-50148A74F006}"/>
    <cellStyle name="20% - akcent 5 3 2 2 3 2" xfId="7755" xr:uid="{ADAA72A0-5D93-4083-8FDB-9456F0AFB0F8}"/>
    <cellStyle name="20% - akcent 5 3 2 2 3 2 2" xfId="11246" xr:uid="{EAF9C570-D774-4870-8259-81C6DE75D459}"/>
    <cellStyle name="20% - akcent 5 3 2 2 3 2 2 2" xfId="26545" xr:uid="{CF2C3382-74A6-4441-ADCB-471FABBC73D2}"/>
    <cellStyle name="20% - akcent 5 3 2 2 3 2 3" xfId="14736" xr:uid="{5C6A11EF-AC0D-49AD-8307-D7D1E88148D3}"/>
    <cellStyle name="20% - akcent 5 3 2 2 3 2 3 2" xfId="30035" xr:uid="{7FFE20BC-0DF3-4D62-8428-A32F31F10BA0}"/>
    <cellStyle name="20% - akcent 5 3 2 2 3 2 4" xfId="23055" xr:uid="{59D15661-8BB5-42A1-BCED-8F37E1697C5F}"/>
    <cellStyle name="20% - akcent 5 3 2 2 3 3" xfId="6721" xr:uid="{C381044D-6FE2-4EAC-BC17-D0C8D5573FC0}"/>
    <cellStyle name="20% - akcent 5 3 2 2 3 3 2" xfId="22022" xr:uid="{90AAA5AF-5D29-4690-8263-168A451F6E7C}"/>
    <cellStyle name="20% - akcent 5 3 2 2 3 4" xfId="10213" xr:uid="{AA263169-C39C-497A-841B-A96AE0E4013C}"/>
    <cellStyle name="20% - akcent 5 3 2 2 3 4 2" xfId="25512" xr:uid="{14653AA5-E0F1-4B57-8DDB-FC4FC5E9F7AA}"/>
    <cellStyle name="20% - akcent 5 3 2 2 3 5" xfId="13703" xr:uid="{FB6C01E6-8C52-49F9-90A3-DAE2F5FBE30F}"/>
    <cellStyle name="20% - akcent 5 3 2 2 3 5 2" xfId="29002" xr:uid="{A85099E7-2968-47DE-BBAC-6D8D63D2D506}"/>
    <cellStyle name="20% - akcent 5 3 2 2 3 6" xfId="18491" xr:uid="{42CA3A98-5AB4-4F5A-AEFE-79AFC25BC562}"/>
    <cellStyle name="20% - akcent 5 3 2 2 4" xfId="7752" xr:uid="{7873A6DB-4D68-41AB-A62B-E0FF0FBD8F07}"/>
    <cellStyle name="20% - akcent 5 3 2 2 4 2" xfId="11243" xr:uid="{01F24614-BF50-4D05-92A0-CBFD911F7867}"/>
    <cellStyle name="20% - akcent 5 3 2 2 4 2 2" xfId="26542" xr:uid="{C491179B-0FE1-419A-9CD2-CBF26F43F6DC}"/>
    <cellStyle name="20% - akcent 5 3 2 2 4 3" xfId="14733" xr:uid="{07B36ACA-31EA-4824-ADBA-466279B78873}"/>
    <cellStyle name="20% - akcent 5 3 2 2 4 3 2" xfId="30032" xr:uid="{8497E440-3D96-4C60-A252-C91F05F4512A}"/>
    <cellStyle name="20% - akcent 5 3 2 2 4 4" xfId="23052" xr:uid="{8D8F120C-B056-42FB-8BC9-38E0DAB3E164}"/>
    <cellStyle name="20% - akcent 5 3 2 2 5" xfId="6219" xr:uid="{99937746-8FB6-4A59-B327-79B11BAF5DFA}"/>
    <cellStyle name="20% - akcent 5 3 2 2 5 2" xfId="21520" xr:uid="{CE30D2E1-D11D-48C3-A6E2-B529091002E8}"/>
    <cellStyle name="20% - akcent 5 3 2 2 6" xfId="2860" xr:uid="{2DA331CA-AC71-4120-A7CD-ABE7DE89EBDA}"/>
    <cellStyle name="20% - akcent 5 3 2 2 6 2" xfId="18488" xr:uid="{C0FB8CB0-5889-4377-AD79-B30114168E35}"/>
    <cellStyle name="20% - akcent 5 3 2 2 7" xfId="9711" xr:uid="{FE23F7F8-F97F-4CB5-9D4F-61DC3AD65FB3}"/>
    <cellStyle name="20% - akcent 5 3 2 2 7 2" xfId="25010" xr:uid="{AF7D8209-5EA8-4944-9CB8-51BA80169692}"/>
    <cellStyle name="20% - akcent 5 3 2 2 8" xfId="13201" xr:uid="{29E45DE9-E4CB-4465-AA16-893812E13EAC}"/>
    <cellStyle name="20% - akcent 5 3 2 2 8 2" xfId="28500" xr:uid="{E08F04B2-DE0A-42BC-8575-BD58281E576D}"/>
    <cellStyle name="20% - akcent 5 3 2 2 9" xfId="16809" xr:uid="{F4F81033-B239-4A31-BA9A-04454935EC00}"/>
    <cellStyle name="20% - akcent 5 3 2 20" xfId="16605" xr:uid="{3379E474-502D-423D-9068-8C6D4F422364}"/>
    <cellStyle name="20% - akcent 5 3 2 3" xfId="1278" xr:uid="{DD49A7A2-3F9D-4C18-9C4C-C8DF0EF6F31B}"/>
    <cellStyle name="20% - akcent 5 3 2 3 2" xfId="2865" xr:uid="{5EC74BFF-3252-4340-A0CD-418D943A060F}"/>
    <cellStyle name="20% - akcent 5 3 2 3 2 2" xfId="7757" xr:uid="{4F9D5FD2-6DAF-46B4-947A-244B17FC1064}"/>
    <cellStyle name="20% - akcent 5 3 2 3 2 2 2" xfId="11248" xr:uid="{2686F7D0-6333-4C21-8411-C1112A4DC657}"/>
    <cellStyle name="20% - akcent 5 3 2 3 2 2 2 2" xfId="26547" xr:uid="{16BE534B-53F2-4420-9B35-1EA375704E58}"/>
    <cellStyle name="20% - akcent 5 3 2 3 2 2 3" xfId="14738" xr:uid="{35C83837-82BB-42A4-BDFF-520138EACC93}"/>
    <cellStyle name="20% - akcent 5 3 2 3 2 2 3 2" xfId="30037" xr:uid="{332DC6C0-21CA-442B-9AC0-4186D9B4D317}"/>
    <cellStyle name="20% - akcent 5 3 2 3 2 2 4" xfId="23057" xr:uid="{203F3C9C-0E0B-409C-99F1-135986F096E0}"/>
    <cellStyle name="20% - akcent 5 3 2 3 2 3" xfId="6723" xr:uid="{38B2B456-7974-4C61-AD2C-558D36ABEAC5}"/>
    <cellStyle name="20% - akcent 5 3 2 3 2 3 2" xfId="22024" xr:uid="{BA59FD3F-E167-4CA1-B050-1F40BD28AE29}"/>
    <cellStyle name="20% - akcent 5 3 2 3 2 4" xfId="10215" xr:uid="{7D8F919E-1729-4374-BEEB-374484A3521B}"/>
    <cellStyle name="20% - akcent 5 3 2 3 2 4 2" xfId="25514" xr:uid="{B7491B87-5F9A-4A00-9C26-16B272AE8D53}"/>
    <cellStyle name="20% - akcent 5 3 2 3 2 5" xfId="13705" xr:uid="{FE5A440C-8BDB-45D9-8385-559B74F52092}"/>
    <cellStyle name="20% - akcent 5 3 2 3 2 5 2" xfId="29004" xr:uid="{A9475054-E36A-422F-9A22-3640F2D11C85}"/>
    <cellStyle name="20% - akcent 5 3 2 3 2 6" xfId="18493" xr:uid="{AE04134A-77A5-4686-9AFF-181BE5FA724C}"/>
    <cellStyle name="20% - akcent 5 3 2 3 3" xfId="7756" xr:uid="{804E7403-97B4-4900-B035-B526940AB75C}"/>
    <cellStyle name="20% - akcent 5 3 2 3 3 2" xfId="11247" xr:uid="{BF4B6931-0FF0-46AF-86D6-73A6B0FA8927}"/>
    <cellStyle name="20% - akcent 5 3 2 3 3 2 2" xfId="26546" xr:uid="{DAC30591-2739-41E9-96C7-A8A10FA8209B}"/>
    <cellStyle name="20% - akcent 5 3 2 3 3 3" xfId="14737" xr:uid="{B273347C-410A-4FF5-ACD0-AB3566783FBF}"/>
    <cellStyle name="20% - akcent 5 3 2 3 3 3 2" xfId="30036" xr:uid="{814D4701-CA89-43D9-B5F3-4DA7F4054FEF}"/>
    <cellStyle name="20% - akcent 5 3 2 3 3 4" xfId="23056" xr:uid="{570F863B-37AB-4C84-9A9E-DBDC387B9557}"/>
    <cellStyle name="20% - akcent 5 3 2 3 4" xfId="6396" xr:uid="{C3B24575-2F26-4CEA-9F23-0DF2DB32A6F6}"/>
    <cellStyle name="20% - akcent 5 3 2 3 4 2" xfId="21697" xr:uid="{AF6DBD27-BF79-4130-B047-096B7CED5ADE}"/>
    <cellStyle name="20% - akcent 5 3 2 3 5" xfId="2864" xr:uid="{A479705E-47B2-4123-8414-2FA0093781EF}"/>
    <cellStyle name="20% - akcent 5 3 2 3 5 2" xfId="18492" xr:uid="{6D6C3708-B9B1-4DB1-87FE-BACFCCDB14E9}"/>
    <cellStyle name="20% - akcent 5 3 2 3 6" xfId="9888" xr:uid="{B77536A1-BF6A-4505-A13B-8BE9A5704C27}"/>
    <cellStyle name="20% - akcent 5 3 2 3 6 2" xfId="25187" xr:uid="{D9C9A0F9-EA04-45FE-9145-D1D7F1584FD1}"/>
    <cellStyle name="20% - akcent 5 3 2 3 7" xfId="13378" xr:uid="{17D364AC-CEFF-4D02-BF0D-7B146EF8A27F}"/>
    <cellStyle name="20% - akcent 5 3 2 3 7 2" xfId="28677" xr:uid="{181CA974-0DBE-4391-89BD-D480E36A5E30}"/>
    <cellStyle name="20% - akcent 5 3 2 3 8" xfId="16934" xr:uid="{4EC7D949-EB5D-4CC5-B733-C0EB9258EDC2}"/>
    <cellStyle name="20% - akcent 5 3 2 4" xfId="1399" xr:uid="{2AA593D4-FE2D-4CEF-9903-561CF16F5500}"/>
    <cellStyle name="20% - akcent 5 3 2 4 2" xfId="7758" xr:uid="{71961F74-D3E5-4E59-BC22-D20FD2AC4558}"/>
    <cellStyle name="20% - akcent 5 3 2 4 2 2" xfId="11249" xr:uid="{35749453-4E0A-4431-B407-5E0FF4F17F6B}"/>
    <cellStyle name="20% - akcent 5 3 2 4 2 2 2" xfId="26548" xr:uid="{AF4686F6-B02A-4B22-97EE-D9980C80E4C2}"/>
    <cellStyle name="20% - akcent 5 3 2 4 2 3" xfId="14739" xr:uid="{4677109B-4CA0-4459-9BA7-C151CB74EE9F}"/>
    <cellStyle name="20% - akcent 5 3 2 4 2 3 2" xfId="30038" xr:uid="{64F96F4E-4D98-4546-91B6-517AFBFEF8E7}"/>
    <cellStyle name="20% - akcent 5 3 2 4 2 4" xfId="23058" xr:uid="{5CACA8D5-E340-4143-A5FA-BF7CA5EBD4C1}"/>
    <cellStyle name="20% - akcent 5 3 2 4 3" xfId="6720" xr:uid="{9848DA07-5994-4FC1-9C9A-55BB19082E37}"/>
    <cellStyle name="20% - akcent 5 3 2 4 3 2" xfId="22021" xr:uid="{C00038FD-1FDB-49FE-91A2-A9EE7C0256FE}"/>
    <cellStyle name="20% - akcent 5 3 2 4 4" xfId="2866" xr:uid="{E61C55A1-EC92-40CF-AF18-B8AA4207FA18}"/>
    <cellStyle name="20% - akcent 5 3 2 4 4 2" xfId="18494" xr:uid="{DEE0CFB8-BCC6-4919-B752-38C714AEC36D}"/>
    <cellStyle name="20% - akcent 5 3 2 4 5" xfId="10212" xr:uid="{5B541E7B-9836-42B9-8FBE-DA71B03DCE11}"/>
    <cellStyle name="20% - akcent 5 3 2 4 5 2" xfId="25511" xr:uid="{FEF24856-A079-4F26-A9C2-128D4CBA68D1}"/>
    <cellStyle name="20% - akcent 5 3 2 4 6" xfId="13702" xr:uid="{9F66E02D-2FBF-4C0E-80DB-8969DECBE32D}"/>
    <cellStyle name="20% - akcent 5 3 2 4 6 2" xfId="29001" xr:uid="{8D0F96A4-23C8-438F-B99F-384AD3879F66}"/>
    <cellStyle name="20% - akcent 5 3 2 4 7" xfId="17055" xr:uid="{189245F5-B8CE-4B55-AB16-DDE2B32282EF}"/>
    <cellStyle name="20% - akcent 5 3 2 5" xfId="1553" xr:uid="{2E0602D4-F37C-44D0-83CC-9D6FAEA00984}"/>
    <cellStyle name="20% - akcent 5 3 2 5 2" xfId="7759" xr:uid="{9F457722-5F5F-4203-944C-EF8F8879EF33}"/>
    <cellStyle name="20% - akcent 5 3 2 5 2 2" xfId="11250" xr:uid="{B2E0D8D0-096E-4823-B803-2CC0F7D5CEBB}"/>
    <cellStyle name="20% - akcent 5 3 2 5 2 2 2" xfId="26549" xr:uid="{20A787E0-9CAB-4C04-AF8F-6D9CBD014984}"/>
    <cellStyle name="20% - akcent 5 3 2 5 2 3" xfId="14740" xr:uid="{3B65FD6D-B88E-4390-AF03-F5E9138250BB}"/>
    <cellStyle name="20% - akcent 5 3 2 5 2 3 2" xfId="30039" xr:uid="{B3427CF8-7AB5-4D50-9A39-4F4F0B9D809A}"/>
    <cellStyle name="20% - akcent 5 3 2 5 2 4" xfId="23059" xr:uid="{B2CD6C06-CF1B-47DF-9051-D39710C377DA}"/>
    <cellStyle name="20% - akcent 5 3 2 5 3" xfId="7518" xr:uid="{E2FCF0A4-E261-4653-837B-BF3FCF1119EA}"/>
    <cellStyle name="20% - akcent 5 3 2 5 3 2" xfId="22819" xr:uid="{2788D6FD-836D-41F4-BBF6-A5DEDAD73810}"/>
    <cellStyle name="20% - akcent 5 3 2 5 4" xfId="2867" xr:uid="{CE04E36A-42EB-406F-A377-34364DEACAC1}"/>
    <cellStyle name="20% - akcent 5 3 2 5 4 2" xfId="18495" xr:uid="{2BE3119B-56B4-4507-96F8-CACCA07E3F9D}"/>
    <cellStyle name="20% - akcent 5 3 2 5 5" xfId="11010" xr:uid="{1DE54E54-EF3D-423F-8B9A-8E512A088DAB}"/>
    <cellStyle name="20% - akcent 5 3 2 5 5 2" xfId="26309" xr:uid="{C7E48865-B335-4972-826A-28AECB652CB3}"/>
    <cellStyle name="20% - akcent 5 3 2 5 6" xfId="14500" xr:uid="{E2DC5A31-DB2B-4846-81DC-BC0B6DC7C3BD}"/>
    <cellStyle name="20% - akcent 5 3 2 5 6 2" xfId="29799" xr:uid="{49C93E9B-C331-484C-AEF5-7A5D726AE98A}"/>
    <cellStyle name="20% - akcent 5 3 2 5 7" xfId="17205" xr:uid="{FD83702A-1267-46AB-968B-505D6D4D6EC8}"/>
    <cellStyle name="20% - akcent 5 3 2 6" xfId="1802" xr:uid="{70113AEF-3572-470F-81A9-98EEA0EEE673}"/>
    <cellStyle name="20% - akcent 5 3 2 6 2" xfId="7751" xr:uid="{AE5B8A2B-DEE9-4C5A-BDE0-B2F350053198}"/>
    <cellStyle name="20% - akcent 5 3 2 6 2 2" xfId="23051" xr:uid="{F7FA86DE-0CE5-49CB-B4C4-7E9267DC5060}"/>
    <cellStyle name="20% - akcent 5 3 2 6 3" xfId="4914" xr:uid="{393D69FC-4907-4CA8-8816-E81525FD3CC2}"/>
    <cellStyle name="20% - akcent 5 3 2 6 3 2" xfId="20215" xr:uid="{87CC09CC-17B1-4CC5-801A-FEA7A0ECCEB2}"/>
    <cellStyle name="20% - akcent 5 3 2 6 4" xfId="11242" xr:uid="{395C179F-0071-43C4-AD06-2EDE12AD1F9B}"/>
    <cellStyle name="20% - akcent 5 3 2 6 4 2" xfId="26541" xr:uid="{B8A73D38-6A7A-4320-8549-04485C16F85D}"/>
    <cellStyle name="20% - akcent 5 3 2 6 5" xfId="14732" xr:uid="{0B9F15C9-CD67-41E5-8596-BAD8F7C483D9}"/>
    <cellStyle name="20% - akcent 5 3 2 6 5 2" xfId="30031" xr:uid="{1EA51314-7716-4A0E-8F34-DD6CF3F9F8BC}"/>
    <cellStyle name="20% - akcent 5 3 2 6 6" xfId="17438" xr:uid="{C438D163-8A17-4930-A30C-E5FF56081394}"/>
    <cellStyle name="20% - akcent 5 3 2 7" xfId="1946" xr:uid="{2A7B5130-C878-4487-AB3A-86CD543F0147}"/>
    <cellStyle name="20% - akcent 5 3 2 7 2" xfId="4915" xr:uid="{B875F08E-C877-4235-A54D-1D81E9E1F639}"/>
    <cellStyle name="20% - akcent 5 3 2 7 2 2" xfId="20216" xr:uid="{3E031867-DAB9-4338-AB2D-AA8B305919FC}"/>
    <cellStyle name="20% - akcent 5 3 2 7 3" xfId="17578" xr:uid="{424A166D-D3BA-4644-849F-25E7BEA35C76}"/>
    <cellStyle name="20% - akcent 5 3 2 8" xfId="2077" xr:uid="{F0632E55-6984-4007-A33D-A40DB6668AAC}"/>
    <cellStyle name="20% - akcent 5 3 2 8 2" xfId="4916" xr:uid="{CE67A14A-E090-4CA8-B828-B9AD88BF119A}"/>
    <cellStyle name="20% - akcent 5 3 2 8 2 2" xfId="20217" xr:uid="{9C7D8523-608B-4464-BAF9-9B2395C53827}"/>
    <cellStyle name="20% - akcent 5 3 2 8 3" xfId="17709" xr:uid="{FE8A55C2-0882-4038-B083-3A3E5AEDD69A}"/>
    <cellStyle name="20% - akcent 5 3 2 9" xfId="2202" xr:uid="{DEA2E6DD-2A31-462F-8BC3-36E232964427}"/>
    <cellStyle name="20% - akcent 5 3 2 9 2" xfId="4917" xr:uid="{A6AC18B1-CB62-4F51-A204-2583BB20B3AA}"/>
    <cellStyle name="20% - akcent 5 3 2 9 2 2" xfId="20218" xr:uid="{4121188D-654A-462B-9869-D0163FCB7A4E}"/>
    <cellStyle name="20% - akcent 5 3 2 9 3" xfId="17834" xr:uid="{710C88DC-DC21-46F0-A8B3-D6D9127B7944}"/>
    <cellStyle name="20% - akcent 5 3 20" xfId="16401" xr:uid="{22BCB0BE-CA7D-44CC-BE61-F76120F2C55B}"/>
    <cellStyle name="20% - akcent 5 3 20 2" xfId="31700" xr:uid="{B6EC6F1B-452F-4689-9B8D-F7D3F56EDB95}"/>
    <cellStyle name="20% - akcent 5 3 21" xfId="896" xr:uid="{E1C79AFD-22C4-42CF-A7E9-DB4FE53F6CBC}"/>
    <cellStyle name="20% - akcent 5 3 22" xfId="16564" xr:uid="{65061FF1-4B35-433A-9675-C2759208B621}"/>
    <cellStyle name="20% - akcent 5 3 23" xfId="654" xr:uid="{E5C5DC86-9E2B-4189-8F3D-4C3960E2FD81}"/>
    <cellStyle name="20% - akcent 5 3 3" xfId="760" xr:uid="{C6CD5052-AF0C-43A9-89BC-A24625A5B166}"/>
    <cellStyle name="20% - akcent 5 3 3 10" xfId="2364" xr:uid="{4D5F0F5A-43E0-4070-AE54-58AC3B567FD2}"/>
    <cellStyle name="20% - akcent 5 3 3 10 2" xfId="4918" xr:uid="{AA1C3338-892E-4A57-9D9E-49CB2AB0F015}"/>
    <cellStyle name="20% - akcent 5 3 3 10 2 2" xfId="20219" xr:uid="{55DE96A6-7E51-4922-9552-2F4FFC95EB89}"/>
    <cellStyle name="20% - akcent 5 3 3 10 3" xfId="17996" xr:uid="{3C807E5C-BBB7-4CD3-BDA5-5E46971B10A2}"/>
    <cellStyle name="20% - akcent 5 3 3 11" xfId="2514" xr:uid="{8F2E83D2-0B6E-401B-9267-EA0AE85A7EA9}"/>
    <cellStyle name="20% - akcent 5 3 3 11 2" xfId="4919" xr:uid="{BBAC2EDC-52BA-4456-80E2-F62F35622076}"/>
    <cellStyle name="20% - akcent 5 3 3 11 2 2" xfId="20220" xr:uid="{D233C82D-C45D-4610-A3E4-F60293F491DE}"/>
    <cellStyle name="20% - akcent 5 3 3 11 3" xfId="18146" xr:uid="{8AC3CBE7-241A-4A0B-8464-D90F31748084}"/>
    <cellStyle name="20% - akcent 5 3 3 12" xfId="2664" xr:uid="{83510ED6-091F-428E-A39F-42738E38E744}"/>
    <cellStyle name="20% - akcent 5 3 3 12 2" xfId="4920" xr:uid="{20AB233A-CBD3-452C-9B9C-5CEF2BCC4929}"/>
    <cellStyle name="20% - akcent 5 3 3 12 2 2" xfId="20221" xr:uid="{7F1CF539-8B05-41B3-B187-0F8E4768A3D5}"/>
    <cellStyle name="20% - akcent 5 3 3 12 3" xfId="18296" xr:uid="{5EDA8810-E590-41F5-9F1D-F2176E2B6498}"/>
    <cellStyle name="20% - akcent 5 3 3 13" xfId="5860" xr:uid="{B836932B-371A-42FC-9EBD-CF463E3C1D2C}"/>
    <cellStyle name="20% - akcent 5 3 3 13 2" xfId="21161" xr:uid="{02BB3223-B325-41DA-B130-05C33D840BC2}"/>
    <cellStyle name="20% - akcent 5 3 3 14" xfId="5946" xr:uid="{BD5AA88A-381C-40AA-99F8-84F7BCBE09A8}"/>
    <cellStyle name="20% - akcent 5 3 3 14 2" xfId="21247" xr:uid="{B1C1466C-4DF9-4E4B-A8CD-31402BDB0F9E}"/>
    <cellStyle name="20% - akcent 5 3 3 15" xfId="2868" xr:uid="{18E1434C-B4AA-4D2A-8A2E-C01CB055D11A}"/>
    <cellStyle name="20% - akcent 5 3 3 15 2" xfId="18496" xr:uid="{5155D784-567E-47C5-A620-841E72DE2B83}"/>
    <cellStyle name="20% - akcent 5 3 3 16" xfId="9438" xr:uid="{72853636-3651-4EF1-9C61-B1B6262CD289}"/>
    <cellStyle name="20% - akcent 5 3 3 16 2" xfId="24737" xr:uid="{42F2DAEE-F572-40F2-9BF2-50A3633AAB54}"/>
    <cellStyle name="20% - akcent 5 3 3 17" xfId="12928" xr:uid="{00088651-FC6F-4091-AE6D-809E2D8ED81D}"/>
    <cellStyle name="20% - akcent 5 3 3 17 2" xfId="28227" xr:uid="{1DB591E3-02BE-4D4F-BBC0-0BDCCFE2277D}"/>
    <cellStyle name="20% - akcent 5 3 3 18" xfId="16483" xr:uid="{5616AD2D-2929-4A21-A847-958F7C02D706}"/>
    <cellStyle name="20% - akcent 5 3 3 18 2" xfId="31782" xr:uid="{DBD2459D-E5D8-4FA4-8269-BAB9FE4FEC0D}"/>
    <cellStyle name="20% - akcent 5 3 3 19" xfId="978" xr:uid="{CA0656F9-424B-43C5-8746-276EA79197AF}"/>
    <cellStyle name="20% - akcent 5 3 3 2" xfId="1194" xr:uid="{BD96E9AD-516E-4E6F-8149-BBE29C513D1E}"/>
    <cellStyle name="20% - akcent 5 3 3 2 2" xfId="2870" xr:uid="{EE343C06-0A48-46CE-9260-6835AE35777F}"/>
    <cellStyle name="20% - akcent 5 3 3 2 2 2" xfId="2871" xr:uid="{4304924E-795B-4B9E-A687-C02F6DF87B64}"/>
    <cellStyle name="20% - akcent 5 3 3 2 2 2 2" xfId="7763" xr:uid="{095E6867-7C2B-4E2E-8AC1-153CAB53354C}"/>
    <cellStyle name="20% - akcent 5 3 3 2 2 2 2 2" xfId="11254" xr:uid="{38E15F57-2B7B-46A0-8FC1-C0B9FD1B38F7}"/>
    <cellStyle name="20% - akcent 5 3 3 2 2 2 2 2 2" xfId="26553" xr:uid="{3AAD4B1B-032F-454D-B3C2-9DD57B0B609E}"/>
    <cellStyle name="20% - akcent 5 3 3 2 2 2 2 3" xfId="14744" xr:uid="{A783DC54-2DC6-488D-97E8-50A22D9EEB0D}"/>
    <cellStyle name="20% - akcent 5 3 3 2 2 2 2 3 2" xfId="30043" xr:uid="{FDAC269E-F25A-4CAB-9DA5-4FE3D84969EC}"/>
    <cellStyle name="20% - akcent 5 3 3 2 2 2 2 4" xfId="23063" xr:uid="{EC82BD54-4BBC-4C7B-B65A-A2B7F401C45A}"/>
    <cellStyle name="20% - akcent 5 3 3 2 2 2 3" xfId="6726" xr:uid="{502A58BA-E499-488C-898A-D749FD09EF09}"/>
    <cellStyle name="20% - akcent 5 3 3 2 2 2 3 2" xfId="22027" xr:uid="{91306A99-5E6A-42E8-BA7A-F2C3B2EB2441}"/>
    <cellStyle name="20% - akcent 5 3 3 2 2 2 4" xfId="10218" xr:uid="{EFAAC4FD-590C-4CD1-8B25-EFC47CA01F89}"/>
    <cellStyle name="20% - akcent 5 3 3 2 2 2 4 2" xfId="25517" xr:uid="{245D4617-E522-4BE3-A265-247AC33E97F3}"/>
    <cellStyle name="20% - akcent 5 3 3 2 2 2 5" xfId="13708" xr:uid="{7E18D44D-E7C7-4087-AC26-6FA02FBB80A0}"/>
    <cellStyle name="20% - akcent 5 3 3 2 2 2 5 2" xfId="29007" xr:uid="{4F7324F2-B4E3-492C-B4BB-07C2675A2E26}"/>
    <cellStyle name="20% - akcent 5 3 3 2 2 2 6" xfId="18499" xr:uid="{349F7F70-1911-4B48-A172-E3B69C7EFB27}"/>
    <cellStyle name="20% - akcent 5 3 3 2 2 3" xfId="7762" xr:uid="{349CED4C-23E3-431A-9851-58F5453DC59E}"/>
    <cellStyle name="20% - akcent 5 3 3 2 2 3 2" xfId="11253" xr:uid="{3658AC0C-C794-4222-9D95-6344687AAC39}"/>
    <cellStyle name="20% - akcent 5 3 3 2 2 3 2 2" xfId="26552" xr:uid="{FACEAD92-1C93-4930-80C5-99C008E6D39D}"/>
    <cellStyle name="20% - akcent 5 3 3 2 2 3 3" xfId="14743" xr:uid="{8F3A3BEB-5D58-42A4-A2AD-54297BAE0897}"/>
    <cellStyle name="20% - akcent 5 3 3 2 2 3 3 2" xfId="30042" xr:uid="{66F86AED-5DE5-41F8-95FE-7523AF0D6078}"/>
    <cellStyle name="20% - akcent 5 3 3 2 2 3 4" xfId="23062" xr:uid="{02B362BE-4FD7-4E23-B08E-4806DD507F14}"/>
    <cellStyle name="20% - akcent 5 3 3 2 2 4" xfId="6397" xr:uid="{86E93F6E-3B69-442C-957F-931CFC829FB3}"/>
    <cellStyle name="20% - akcent 5 3 3 2 2 4 2" xfId="21698" xr:uid="{CA4CFD16-BC05-4C65-BEF0-4546AB493D27}"/>
    <cellStyle name="20% - akcent 5 3 3 2 2 5" xfId="9889" xr:uid="{1BF18616-5FBF-4C32-B177-C9B1F7DFF984}"/>
    <cellStyle name="20% - akcent 5 3 3 2 2 5 2" xfId="25188" xr:uid="{92DEB598-77E4-4321-A09C-733453D90A18}"/>
    <cellStyle name="20% - akcent 5 3 3 2 2 6" xfId="13379" xr:uid="{0F56D6C0-9503-4671-8FF4-54602D07E403}"/>
    <cellStyle name="20% - akcent 5 3 3 2 2 6 2" xfId="28678" xr:uid="{F5660C17-826E-404A-9FAA-71B671FE0DA9}"/>
    <cellStyle name="20% - akcent 5 3 3 2 2 7" xfId="18498" xr:uid="{85BA3138-C327-4836-9A73-22C39AF48E40}"/>
    <cellStyle name="20% - akcent 5 3 3 2 3" xfId="2872" xr:uid="{1590370E-42FA-4DC8-8625-37C6D313F1F0}"/>
    <cellStyle name="20% - akcent 5 3 3 2 3 2" xfId="7764" xr:uid="{9F3A8933-D9F2-4554-BA82-C42D4BD3CD9B}"/>
    <cellStyle name="20% - akcent 5 3 3 2 3 2 2" xfId="11255" xr:uid="{37DF3BD4-406E-4758-9237-F08A84376D8C}"/>
    <cellStyle name="20% - akcent 5 3 3 2 3 2 2 2" xfId="26554" xr:uid="{CDBC4C9E-14C3-4124-A1E4-47531B02299B}"/>
    <cellStyle name="20% - akcent 5 3 3 2 3 2 3" xfId="14745" xr:uid="{E93F11DB-5A00-49F1-9AA6-0D408F4B00C6}"/>
    <cellStyle name="20% - akcent 5 3 3 2 3 2 3 2" xfId="30044" xr:uid="{5C01929D-677D-4885-B48B-EEA09B1AE80D}"/>
    <cellStyle name="20% - akcent 5 3 3 2 3 2 4" xfId="23064" xr:uid="{72E68A8E-5E33-47C0-801C-B6CC43F76088}"/>
    <cellStyle name="20% - akcent 5 3 3 2 3 3" xfId="6725" xr:uid="{C3034F5D-F486-4DBD-AA5C-C1443589B100}"/>
    <cellStyle name="20% - akcent 5 3 3 2 3 3 2" xfId="22026" xr:uid="{F0D1B33D-B69F-4882-B99A-F20E0411537D}"/>
    <cellStyle name="20% - akcent 5 3 3 2 3 4" xfId="10217" xr:uid="{5DF20460-5373-40C2-8631-43A26770C747}"/>
    <cellStyle name="20% - akcent 5 3 3 2 3 4 2" xfId="25516" xr:uid="{983A8ED3-F426-4E15-8DE2-87B6935DCE45}"/>
    <cellStyle name="20% - akcent 5 3 3 2 3 5" xfId="13707" xr:uid="{DE53483E-CEE4-4867-BC94-95DB700A5C88}"/>
    <cellStyle name="20% - akcent 5 3 3 2 3 5 2" xfId="29006" xr:uid="{8A3AC3CD-A5B2-4973-9AD0-4DD2D9822E63}"/>
    <cellStyle name="20% - akcent 5 3 3 2 3 6" xfId="18500" xr:uid="{0432F8E7-4BC5-4EA2-99F3-9C0CEDDC3632}"/>
    <cellStyle name="20% - akcent 5 3 3 2 4" xfId="7761" xr:uid="{34CE3898-AC4E-47A4-A9FE-31DC036203F0}"/>
    <cellStyle name="20% - akcent 5 3 3 2 4 2" xfId="11252" xr:uid="{4D5EAA46-F718-4302-BDE2-20915CDA4773}"/>
    <cellStyle name="20% - akcent 5 3 3 2 4 2 2" xfId="26551" xr:uid="{2A824EA0-420E-46C0-B068-55BADD0EF7BC}"/>
    <cellStyle name="20% - akcent 5 3 3 2 4 3" xfId="14742" xr:uid="{66305C50-8313-476E-8583-F033863AC898}"/>
    <cellStyle name="20% - akcent 5 3 3 2 4 3 2" xfId="30041" xr:uid="{EFF64F12-C863-45FB-BE31-14623E2996AC}"/>
    <cellStyle name="20% - akcent 5 3 3 2 4 4" xfId="23061" xr:uid="{60945520-D34C-4A28-99D2-BA0EF4241DFF}"/>
    <cellStyle name="20% - akcent 5 3 3 2 5" xfId="6260" xr:uid="{53A9A3FB-2CFB-4432-BDB5-47B9744BEC9B}"/>
    <cellStyle name="20% - akcent 5 3 3 2 5 2" xfId="21561" xr:uid="{B6266659-1FBF-4A01-9B8D-0C8329B0A09F}"/>
    <cellStyle name="20% - akcent 5 3 3 2 6" xfId="2869" xr:uid="{E48CB063-6433-40E2-8326-0AA474E34544}"/>
    <cellStyle name="20% - akcent 5 3 3 2 6 2" xfId="18497" xr:uid="{D62FFA3D-CB3B-4827-9184-A4FDFC2F9449}"/>
    <cellStyle name="20% - akcent 5 3 3 2 7" xfId="9752" xr:uid="{FD2625E5-F7C4-4664-8B01-C5DB7ECE7D3D}"/>
    <cellStyle name="20% - akcent 5 3 3 2 7 2" xfId="25051" xr:uid="{E92DC915-7099-4BDF-ADD0-6D1BAD92CA3A}"/>
    <cellStyle name="20% - akcent 5 3 3 2 8" xfId="13242" xr:uid="{7600D3F0-6117-4C61-8DEE-262BACF079BD}"/>
    <cellStyle name="20% - akcent 5 3 3 2 8 2" xfId="28541" xr:uid="{61FF2146-DE02-4DED-8E7F-BE0C6F2E8941}"/>
    <cellStyle name="20% - akcent 5 3 3 2 9" xfId="16850" xr:uid="{A4913595-1B67-472B-9C2D-C97DF734B339}"/>
    <cellStyle name="20% - akcent 5 3 3 20" xfId="16646" xr:uid="{5462E2A2-1FA9-4300-A04C-3B7B10B2DDEC}"/>
    <cellStyle name="20% - akcent 5 3 3 3" xfId="1319" xr:uid="{F1051A45-5BAF-44E3-A424-7118BAC4CB57}"/>
    <cellStyle name="20% - akcent 5 3 3 3 2" xfId="2874" xr:uid="{74D8422A-692B-4BFD-83FC-D70D68146F50}"/>
    <cellStyle name="20% - akcent 5 3 3 3 2 2" xfId="7766" xr:uid="{741DFC74-64EC-4F0C-853B-2D5A0D3E8EC4}"/>
    <cellStyle name="20% - akcent 5 3 3 3 2 2 2" xfId="11257" xr:uid="{27D8A9E5-4885-4BEF-ABD6-9090B37AD53B}"/>
    <cellStyle name="20% - akcent 5 3 3 3 2 2 2 2" xfId="26556" xr:uid="{93EF8E94-62B2-4FEC-8BEB-4DF605BE83DD}"/>
    <cellStyle name="20% - akcent 5 3 3 3 2 2 3" xfId="14747" xr:uid="{F3ED7589-B8D4-413C-B404-9E676419014E}"/>
    <cellStyle name="20% - akcent 5 3 3 3 2 2 3 2" xfId="30046" xr:uid="{50617881-4C47-4FCA-9F38-ED301E7C2307}"/>
    <cellStyle name="20% - akcent 5 3 3 3 2 2 4" xfId="23066" xr:uid="{C5AECA87-C025-416E-AA4E-7B97696D1BFD}"/>
    <cellStyle name="20% - akcent 5 3 3 3 2 3" xfId="6727" xr:uid="{6BCBDA2C-4D12-44DA-B7A0-F38FD7C9901C}"/>
    <cellStyle name="20% - akcent 5 3 3 3 2 3 2" xfId="22028" xr:uid="{B76DDD9F-05FE-446E-96B3-424C20ED8253}"/>
    <cellStyle name="20% - akcent 5 3 3 3 2 4" xfId="10219" xr:uid="{A344CD96-ABA0-40D8-B7C7-9A523730E72F}"/>
    <cellStyle name="20% - akcent 5 3 3 3 2 4 2" xfId="25518" xr:uid="{A5B45124-97B4-4E52-B5A3-31BD9FCDA4A9}"/>
    <cellStyle name="20% - akcent 5 3 3 3 2 5" xfId="13709" xr:uid="{D3CC24F4-F770-4224-A293-9112ECDC350D}"/>
    <cellStyle name="20% - akcent 5 3 3 3 2 5 2" xfId="29008" xr:uid="{06189C1A-7429-4461-8839-0E5D4478CD10}"/>
    <cellStyle name="20% - akcent 5 3 3 3 2 6" xfId="18502" xr:uid="{29D918BB-F9E7-48B2-8B34-5A12935C9AD6}"/>
    <cellStyle name="20% - akcent 5 3 3 3 3" xfId="7765" xr:uid="{5C9C1E4F-C0C5-4478-9D51-7E2849CEC850}"/>
    <cellStyle name="20% - akcent 5 3 3 3 3 2" xfId="11256" xr:uid="{EB5AB05B-906C-40B6-84F4-14973A33B4EE}"/>
    <cellStyle name="20% - akcent 5 3 3 3 3 2 2" xfId="26555" xr:uid="{D1743FD8-B9B6-4328-ABAB-078D5807B903}"/>
    <cellStyle name="20% - akcent 5 3 3 3 3 3" xfId="14746" xr:uid="{281034B3-54DB-4C57-A9E2-022A9F39EE7A}"/>
    <cellStyle name="20% - akcent 5 3 3 3 3 3 2" xfId="30045" xr:uid="{A98BF829-A8C5-4157-877A-C9E25B5E38AA}"/>
    <cellStyle name="20% - akcent 5 3 3 3 3 4" xfId="23065" xr:uid="{C8DB8C3A-40F5-47C0-B9FD-F377BBB3F113}"/>
    <cellStyle name="20% - akcent 5 3 3 3 4" xfId="6398" xr:uid="{FD2F5425-C436-47F2-A6FE-B9804EB6E55F}"/>
    <cellStyle name="20% - akcent 5 3 3 3 4 2" xfId="21699" xr:uid="{70B90351-A1DA-4681-AEF4-7D552DDA2D72}"/>
    <cellStyle name="20% - akcent 5 3 3 3 5" xfId="2873" xr:uid="{B8D2FB5A-7A32-4CFF-95AF-EBF2D0D73C01}"/>
    <cellStyle name="20% - akcent 5 3 3 3 5 2" xfId="18501" xr:uid="{35AAC514-0BC0-439F-9675-49AE2E616289}"/>
    <cellStyle name="20% - akcent 5 3 3 3 6" xfId="9890" xr:uid="{5B67A854-37B2-4254-BE50-C43154F32C8C}"/>
    <cellStyle name="20% - akcent 5 3 3 3 6 2" xfId="25189" xr:uid="{5A551EA5-A8DD-45B1-977C-6234C4D896DC}"/>
    <cellStyle name="20% - akcent 5 3 3 3 7" xfId="13380" xr:uid="{96C32AB9-3D50-4A5F-9DD1-AAF840EC8781}"/>
    <cellStyle name="20% - akcent 5 3 3 3 7 2" xfId="28679" xr:uid="{05647ADE-3071-4068-8413-507B4ABBEE2A}"/>
    <cellStyle name="20% - akcent 5 3 3 3 8" xfId="16975" xr:uid="{FED93789-DE12-41C4-96B2-D9010438BC1D}"/>
    <cellStyle name="20% - akcent 5 3 3 4" xfId="1440" xr:uid="{DC433C34-B6D3-4FD3-ACDC-54EDB12144A3}"/>
    <cellStyle name="20% - akcent 5 3 3 4 2" xfId="7767" xr:uid="{6C968DE4-8C67-4AD3-B138-96613AFDBB9C}"/>
    <cellStyle name="20% - akcent 5 3 3 4 2 2" xfId="11258" xr:uid="{E732A541-9EB5-41F4-B8E4-0F30F5C0C39E}"/>
    <cellStyle name="20% - akcent 5 3 3 4 2 2 2" xfId="26557" xr:uid="{F1E1E198-3B38-4034-94FD-3FB09067BEC4}"/>
    <cellStyle name="20% - akcent 5 3 3 4 2 3" xfId="14748" xr:uid="{EDFA23A9-3E88-47E8-8A3A-035231CD9D54}"/>
    <cellStyle name="20% - akcent 5 3 3 4 2 3 2" xfId="30047" xr:uid="{E2585101-6E02-498D-A2BC-53AFFEEA1BC1}"/>
    <cellStyle name="20% - akcent 5 3 3 4 2 4" xfId="23067" xr:uid="{BA630F7D-6B5B-4E5F-87EE-411A8988DA0B}"/>
    <cellStyle name="20% - akcent 5 3 3 4 3" xfId="6724" xr:uid="{8F702199-D87F-491A-84DF-36CED52C06C8}"/>
    <cellStyle name="20% - akcent 5 3 3 4 3 2" xfId="22025" xr:uid="{67758BD2-DCB8-4526-872E-E01CA2B83691}"/>
    <cellStyle name="20% - akcent 5 3 3 4 4" xfId="2875" xr:uid="{A364413E-6383-45E3-BFAD-35CDF946F78E}"/>
    <cellStyle name="20% - akcent 5 3 3 4 4 2" xfId="18503" xr:uid="{FD44C32D-1924-4BE1-BA5A-684686C1A709}"/>
    <cellStyle name="20% - akcent 5 3 3 4 5" xfId="10216" xr:uid="{E36C2765-FEB5-40AA-870F-CD2769344B60}"/>
    <cellStyle name="20% - akcent 5 3 3 4 5 2" xfId="25515" xr:uid="{7A5AAF6D-E605-44A7-8099-8852FFB62C59}"/>
    <cellStyle name="20% - akcent 5 3 3 4 6" xfId="13706" xr:uid="{DC17B7BB-1331-4F74-A983-11E6DB0D39A4}"/>
    <cellStyle name="20% - akcent 5 3 3 4 6 2" xfId="29005" xr:uid="{0FE9E36C-08F5-4DB5-9C2E-A0E9ABE828D8}"/>
    <cellStyle name="20% - akcent 5 3 3 4 7" xfId="17096" xr:uid="{463DC8C6-B733-407E-B9AE-F39B234F1007}"/>
    <cellStyle name="20% - akcent 5 3 3 5" xfId="1594" xr:uid="{421D302D-4258-4274-A921-B387866203EF}"/>
    <cellStyle name="20% - akcent 5 3 3 5 2" xfId="7768" xr:uid="{D7E23AB2-6041-4394-B405-D3EC47E81667}"/>
    <cellStyle name="20% - akcent 5 3 3 5 2 2" xfId="11259" xr:uid="{5F1BA8A9-6C1B-4EA0-A70D-9B8A7D1564AF}"/>
    <cellStyle name="20% - akcent 5 3 3 5 2 2 2" xfId="26558" xr:uid="{23ECECB0-8A3A-4528-BE7F-74684B7F735A}"/>
    <cellStyle name="20% - akcent 5 3 3 5 2 3" xfId="14749" xr:uid="{FEF81969-E75F-42F1-A9F8-0A3DBA59C7AD}"/>
    <cellStyle name="20% - akcent 5 3 3 5 2 3 2" xfId="30048" xr:uid="{4C2953DE-6AB1-4440-81B8-6FEB1FAEB3CA}"/>
    <cellStyle name="20% - akcent 5 3 3 5 2 4" xfId="23068" xr:uid="{67AFB8EE-0AA4-458A-8C19-5311443F37DA}"/>
    <cellStyle name="20% - akcent 5 3 3 5 3" xfId="7559" xr:uid="{35F3DD8A-2A7A-47D7-8142-2F83C007B2DC}"/>
    <cellStyle name="20% - akcent 5 3 3 5 3 2" xfId="22860" xr:uid="{4D548810-588C-4346-A011-978BB7E35B2D}"/>
    <cellStyle name="20% - akcent 5 3 3 5 4" xfId="2876" xr:uid="{2D2F87D8-64F4-428F-9BCF-E9D8444187C1}"/>
    <cellStyle name="20% - akcent 5 3 3 5 4 2" xfId="18504" xr:uid="{59F30384-B984-4DDF-BF8F-8F2776A80669}"/>
    <cellStyle name="20% - akcent 5 3 3 5 5" xfId="11051" xr:uid="{E3CDD113-E5E0-4BE7-8723-3699CEC0CCA3}"/>
    <cellStyle name="20% - akcent 5 3 3 5 5 2" xfId="26350" xr:uid="{D3ADA513-4CB9-4DFB-9671-463555A11C94}"/>
    <cellStyle name="20% - akcent 5 3 3 5 6" xfId="14541" xr:uid="{26CA7D18-3CE6-441C-B8B9-DC34E94B1093}"/>
    <cellStyle name="20% - akcent 5 3 3 5 6 2" xfId="29840" xr:uid="{0637706C-F12B-423E-B83E-0333008C80BD}"/>
    <cellStyle name="20% - akcent 5 3 3 5 7" xfId="17246" xr:uid="{B4011D85-08C2-4074-8AA2-9E7AD2712960}"/>
    <cellStyle name="20% - akcent 5 3 3 6" xfId="1843" xr:uid="{7F1D2A90-C6ED-4B24-95FA-F0C6FFA0BEAD}"/>
    <cellStyle name="20% - akcent 5 3 3 6 2" xfId="7760" xr:uid="{2F795848-0E56-4C05-B831-DEE7FEB7C648}"/>
    <cellStyle name="20% - akcent 5 3 3 6 2 2" xfId="23060" xr:uid="{B0296988-4258-45A7-ABC1-F5DBAA5AE2B8}"/>
    <cellStyle name="20% - akcent 5 3 3 6 3" xfId="4921" xr:uid="{BC07A303-B4DD-4D10-A907-3F14EE9736A4}"/>
    <cellStyle name="20% - akcent 5 3 3 6 3 2" xfId="20222" xr:uid="{49B55D92-3891-42C1-8467-A89CE3DA7265}"/>
    <cellStyle name="20% - akcent 5 3 3 6 4" xfId="11251" xr:uid="{52404653-3787-4CD0-84C9-710FF9A8F8A5}"/>
    <cellStyle name="20% - akcent 5 3 3 6 4 2" xfId="26550" xr:uid="{543F86FA-CED5-48E2-B22D-FCB98A82624A}"/>
    <cellStyle name="20% - akcent 5 3 3 6 5" xfId="14741" xr:uid="{F76608F8-12F1-4DD4-8B17-217F086E0AD8}"/>
    <cellStyle name="20% - akcent 5 3 3 6 5 2" xfId="30040" xr:uid="{19B13A3B-8866-46BF-B6CF-74A0DC18F2A4}"/>
    <cellStyle name="20% - akcent 5 3 3 6 6" xfId="17479" xr:uid="{9F02CB21-C015-4CDE-8B27-8D3EFF863D45}"/>
    <cellStyle name="20% - akcent 5 3 3 7" xfId="1987" xr:uid="{6B5CC2F3-131D-4B57-AECB-7E0CBBC54E06}"/>
    <cellStyle name="20% - akcent 5 3 3 7 2" xfId="4922" xr:uid="{0CA5CDC6-B261-4C59-8157-1C2CF819E535}"/>
    <cellStyle name="20% - akcent 5 3 3 7 2 2" xfId="20223" xr:uid="{549F7E0B-7784-4934-9755-A1D0387429D4}"/>
    <cellStyle name="20% - akcent 5 3 3 7 3" xfId="17619" xr:uid="{892E4874-89F3-4354-98B3-5E150C891A55}"/>
    <cellStyle name="20% - akcent 5 3 3 8" xfId="2118" xr:uid="{3E198054-6CD6-44EA-8F99-FD25723A3BF6}"/>
    <cellStyle name="20% - akcent 5 3 3 8 2" xfId="4923" xr:uid="{3484427E-3F34-4717-9E85-FDA138D9BBBB}"/>
    <cellStyle name="20% - akcent 5 3 3 8 2 2" xfId="20224" xr:uid="{C74FE693-5F89-4962-B7D2-63EDA71A3B97}"/>
    <cellStyle name="20% - akcent 5 3 3 8 3" xfId="17750" xr:uid="{E39802B7-B5E1-40CC-AF3E-A89928C8CA0E}"/>
    <cellStyle name="20% - akcent 5 3 3 9" xfId="2243" xr:uid="{8F4EB7A6-CAF4-4CEC-BF52-1BD862AAFDB9}"/>
    <cellStyle name="20% - akcent 5 3 3 9 2" xfId="4924" xr:uid="{555EA1EB-507B-487F-9999-78B7905903C4}"/>
    <cellStyle name="20% - akcent 5 3 3 9 2 2" xfId="20225" xr:uid="{9E5A5181-5B22-4CB7-BD2D-58592CDC5E2E}"/>
    <cellStyle name="20% - akcent 5 3 3 9 3" xfId="17875" xr:uid="{CD22AE32-227E-4DA1-907A-91AD410DFC5D}"/>
    <cellStyle name="20% - akcent 5 3 4" xfId="1102" xr:uid="{3434B940-D112-4658-A3C7-8857A5FA3A1F}"/>
    <cellStyle name="20% - akcent 5 3 4 2" xfId="2878" xr:uid="{49A9A684-EF5F-40E6-ADFA-963271E8D704}"/>
    <cellStyle name="20% - akcent 5 3 4 2 2" xfId="2879" xr:uid="{F57CE811-EF40-4810-BA6A-D572421AB8A6}"/>
    <cellStyle name="20% - akcent 5 3 4 2 2 2" xfId="7771" xr:uid="{28CF5DC2-E803-47AB-BBA9-CF766D08BB13}"/>
    <cellStyle name="20% - akcent 5 3 4 2 2 2 2" xfId="11262" xr:uid="{F6A898C7-5639-447C-B5BA-C3CCAEE02733}"/>
    <cellStyle name="20% - akcent 5 3 4 2 2 2 2 2" xfId="26561" xr:uid="{B6A7E204-C6EC-4345-BE71-7DFA1F4017FC}"/>
    <cellStyle name="20% - akcent 5 3 4 2 2 2 3" xfId="14752" xr:uid="{8EEA5A38-1D08-48A0-8481-8DED3267945F}"/>
    <cellStyle name="20% - akcent 5 3 4 2 2 2 3 2" xfId="30051" xr:uid="{4F56F4B0-3626-4F1A-A633-379C5F23034B}"/>
    <cellStyle name="20% - akcent 5 3 4 2 2 2 4" xfId="23071" xr:uid="{D46FD678-1692-47F2-897F-69179E37F9A5}"/>
    <cellStyle name="20% - akcent 5 3 4 2 2 3" xfId="6729" xr:uid="{C108340A-736C-4AF5-8624-0E67E54F8280}"/>
    <cellStyle name="20% - akcent 5 3 4 2 2 3 2" xfId="22030" xr:uid="{03B3C178-54DF-4CD5-9CD9-E203634E0585}"/>
    <cellStyle name="20% - akcent 5 3 4 2 2 4" xfId="10221" xr:uid="{648A7998-1256-4ABA-B4D4-3CA2AB6B7333}"/>
    <cellStyle name="20% - akcent 5 3 4 2 2 4 2" xfId="25520" xr:uid="{3624858C-85EC-443D-9B75-267BF7D6C2F7}"/>
    <cellStyle name="20% - akcent 5 3 4 2 2 5" xfId="13711" xr:uid="{81811050-8B38-4A0B-A781-5E2059C54BAC}"/>
    <cellStyle name="20% - akcent 5 3 4 2 2 5 2" xfId="29010" xr:uid="{3F99AFAE-BCEA-4621-95CF-118C7A2D5B40}"/>
    <cellStyle name="20% - akcent 5 3 4 2 2 6" xfId="18507" xr:uid="{76E05937-08D2-4703-872B-780455A29881}"/>
    <cellStyle name="20% - akcent 5 3 4 2 3" xfId="7770" xr:uid="{531C86E8-B75E-4FAC-A80F-6D50517E1329}"/>
    <cellStyle name="20% - akcent 5 3 4 2 3 2" xfId="11261" xr:uid="{073ABDB8-42A7-42A9-979D-BAA2CED1A13D}"/>
    <cellStyle name="20% - akcent 5 3 4 2 3 2 2" xfId="26560" xr:uid="{4E946B2E-EF83-4E97-9B20-100449C8AACE}"/>
    <cellStyle name="20% - akcent 5 3 4 2 3 3" xfId="14751" xr:uid="{B74C7618-B73D-4D34-9D54-15AD7401AF46}"/>
    <cellStyle name="20% - akcent 5 3 4 2 3 3 2" xfId="30050" xr:uid="{03FBDD75-5B50-4BE1-82D2-E12AEB4F540E}"/>
    <cellStyle name="20% - akcent 5 3 4 2 3 4" xfId="23070" xr:uid="{3B839156-9AC8-40B4-A10F-522800AB97C0}"/>
    <cellStyle name="20% - akcent 5 3 4 2 4" xfId="6399" xr:uid="{E6EE07B9-BBAE-4E7D-830C-32F467AC7158}"/>
    <cellStyle name="20% - akcent 5 3 4 2 4 2" xfId="21700" xr:uid="{3CCF799B-C4EF-47F6-A069-DB6B68EF5D3A}"/>
    <cellStyle name="20% - akcent 5 3 4 2 5" xfId="9891" xr:uid="{51CA8B4E-439D-4882-8E63-7F2899E0EFFA}"/>
    <cellStyle name="20% - akcent 5 3 4 2 5 2" xfId="25190" xr:uid="{BC8FA5EC-FBFF-45A2-A452-93F38E4D07D3}"/>
    <cellStyle name="20% - akcent 5 3 4 2 6" xfId="13381" xr:uid="{6BD0408B-E34A-4CD8-9A72-BB4367DD95DE}"/>
    <cellStyle name="20% - akcent 5 3 4 2 6 2" xfId="28680" xr:uid="{62D840E8-255F-4E32-B3D3-821651245652}"/>
    <cellStyle name="20% - akcent 5 3 4 2 7" xfId="18506" xr:uid="{5C78EF95-79A7-435F-9AD2-4B91899CB9F9}"/>
    <cellStyle name="20% - akcent 5 3 4 3" xfId="2880" xr:uid="{9BD448C5-F23D-4CF1-8A84-2F2B4B6D48AF}"/>
    <cellStyle name="20% - akcent 5 3 4 3 2" xfId="7772" xr:uid="{BAA0514C-DFB2-4820-87B8-99432539AF24}"/>
    <cellStyle name="20% - akcent 5 3 4 3 2 2" xfId="11263" xr:uid="{1035ABAA-3D6D-42C9-99E5-1E78151335D6}"/>
    <cellStyle name="20% - akcent 5 3 4 3 2 2 2" xfId="26562" xr:uid="{043CBDCB-11F8-42D6-8C52-0382098C86CC}"/>
    <cellStyle name="20% - akcent 5 3 4 3 2 3" xfId="14753" xr:uid="{4F6B6E9B-1ACA-4758-AA71-064059924365}"/>
    <cellStyle name="20% - akcent 5 3 4 3 2 3 2" xfId="30052" xr:uid="{DF3FB8AD-8151-4461-8AC6-135A2C9E66D4}"/>
    <cellStyle name="20% - akcent 5 3 4 3 2 4" xfId="23072" xr:uid="{0D34707E-888B-4DEF-893D-C54549FE763D}"/>
    <cellStyle name="20% - akcent 5 3 4 3 3" xfId="6728" xr:uid="{E5799B1B-DC7A-45CF-9890-2D69A4B4956E}"/>
    <cellStyle name="20% - akcent 5 3 4 3 3 2" xfId="22029" xr:uid="{2880C6F6-42AB-4365-B21F-A81DCA02BB75}"/>
    <cellStyle name="20% - akcent 5 3 4 3 4" xfId="10220" xr:uid="{F13030CF-7B5C-4722-91AB-D2A1C906B42F}"/>
    <cellStyle name="20% - akcent 5 3 4 3 4 2" xfId="25519" xr:uid="{DDF144E4-F8A6-4170-8DA9-A00A2C9227B3}"/>
    <cellStyle name="20% - akcent 5 3 4 3 5" xfId="13710" xr:uid="{F47B515A-DE9C-48E2-BB4F-4A1DC283BC67}"/>
    <cellStyle name="20% - akcent 5 3 4 3 5 2" xfId="29009" xr:uid="{BDD58973-6B0A-4011-804F-A19BA50773EC}"/>
    <cellStyle name="20% - akcent 5 3 4 3 6" xfId="18508" xr:uid="{2210E405-5841-4AD3-AFFA-FD706EBE3305}"/>
    <cellStyle name="20% - akcent 5 3 4 4" xfId="7769" xr:uid="{5B48A71D-AAF2-4DA6-B66E-1BB9FEE996E4}"/>
    <cellStyle name="20% - akcent 5 3 4 4 2" xfId="11260" xr:uid="{129061FA-6EC1-454B-8B59-42BB0F50D0A5}"/>
    <cellStyle name="20% - akcent 5 3 4 4 2 2" xfId="26559" xr:uid="{FB1E379A-823A-400E-B0BC-A37F4DF8EB10}"/>
    <cellStyle name="20% - akcent 5 3 4 4 3" xfId="14750" xr:uid="{EDB39AC7-30F9-4BFE-8745-0C7F63064966}"/>
    <cellStyle name="20% - akcent 5 3 4 4 3 2" xfId="30049" xr:uid="{8AD78771-E257-475F-9B4F-800E60032C9B}"/>
    <cellStyle name="20% - akcent 5 3 4 4 4" xfId="23069" xr:uid="{C4C7B8BF-6974-4D48-81D1-C6EF706A76EA}"/>
    <cellStyle name="20% - akcent 5 3 4 5" xfId="6178" xr:uid="{686224EA-D6FF-4269-B305-F41B16A1851C}"/>
    <cellStyle name="20% - akcent 5 3 4 5 2" xfId="21479" xr:uid="{A69B1173-CD03-4201-B4D5-B914548F97A3}"/>
    <cellStyle name="20% - akcent 5 3 4 6" xfId="2877" xr:uid="{19F17F10-6790-4C43-95EB-5F3E9FBD45FE}"/>
    <cellStyle name="20% - akcent 5 3 4 6 2" xfId="18505" xr:uid="{BDEE928B-309E-4E9D-8BD0-CC55F4AAB256}"/>
    <cellStyle name="20% - akcent 5 3 4 7" xfId="9670" xr:uid="{F5A354B1-CE8E-4C7B-8AA3-CA3551042752}"/>
    <cellStyle name="20% - akcent 5 3 4 7 2" xfId="24969" xr:uid="{B099D476-1DB5-4A3A-93B1-75D43E2E9442}"/>
    <cellStyle name="20% - akcent 5 3 4 8" xfId="13160" xr:uid="{1C9E6E30-714A-46E7-B646-CBCA958928D2}"/>
    <cellStyle name="20% - akcent 5 3 4 8 2" xfId="28459" xr:uid="{A2F00698-D0E9-48A7-8134-781514E1205B}"/>
    <cellStyle name="20% - akcent 5 3 4 9" xfId="16758" xr:uid="{3A54CA2C-FED9-4A43-A56A-8E3753B61DE1}"/>
    <cellStyle name="20% - akcent 5 3 5" xfId="1233" xr:uid="{EF37158E-E439-4009-B534-DDF861B7383A}"/>
    <cellStyle name="20% - akcent 5 3 5 2" xfId="2882" xr:uid="{2A9DD5ED-33A0-437F-866A-7DD7ECFCE599}"/>
    <cellStyle name="20% - akcent 5 3 5 2 2" xfId="7774" xr:uid="{36C5F1C2-5902-4817-8C6E-7DF9E4ECEB7B}"/>
    <cellStyle name="20% - akcent 5 3 5 2 2 2" xfId="11265" xr:uid="{9D771C47-D415-49D7-A510-318F583A56A2}"/>
    <cellStyle name="20% - akcent 5 3 5 2 2 2 2" xfId="26564" xr:uid="{4979199B-D717-4508-A2B3-7B947E395ECA}"/>
    <cellStyle name="20% - akcent 5 3 5 2 2 3" xfId="14755" xr:uid="{A90D86A1-14B6-4780-878A-06CB50594DE2}"/>
    <cellStyle name="20% - akcent 5 3 5 2 2 3 2" xfId="30054" xr:uid="{AB5D9F05-992A-408D-913F-96EF71AA4FAF}"/>
    <cellStyle name="20% - akcent 5 3 5 2 2 4" xfId="23074" xr:uid="{6DD25ECB-79D7-421B-9DFA-84995C050643}"/>
    <cellStyle name="20% - akcent 5 3 5 2 3" xfId="6730" xr:uid="{5DCC0798-9BC4-4434-B765-859EBD162778}"/>
    <cellStyle name="20% - akcent 5 3 5 2 3 2" xfId="22031" xr:uid="{A0D8B25A-E857-4B9A-A0B1-6CC999AC9C1B}"/>
    <cellStyle name="20% - akcent 5 3 5 2 4" xfId="10222" xr:uid="{EAB1DC78-E93D-400D-8641-25962D8F1517}"/>
    <cellStyle name="20% - akcent 5 3 5 2 4 2" xfId="25521" xr:uid="{0443495C-DA41-4FA1-8B27-780C82B5FDF2}"/>
    <cellStyle name="20% - akcent 5 3 5 2 5" xfId="13712" xr:uid="{D99FDF31-9B9E-463A-AA6C-60DBE7FB40E8}"/>
    <cellStyle name="20% - akcent 5 3 5 2 5 2" xfId="29011" xr:uid="{074463BE-F251-459C-9559-099EB45CDC12}"/>
    <cellStyle name="20% - akcent 5 3 5 2 6" xfId="18510" xr:uid="{DC779AFC-BFCC-4B2E-A5E3-39B9A80D12BD}"/>
    <cellStyle name="20% - akcent 5 3 5 3" xfId="7773" xr:uid="{32DF9E67-F8A4-4CF1-9E22-B60B5F038351}"/>
    <cellStyle name="20% - akcent 5 3 5 3 2" xfId="11264" xr:uid="{327FC9B1-EA79-49FD-94C0-624C3B14CD0A}"/>
    <cellStyle name="20% - akcent 5 3 5 3 2 2" xfId="26563" xr:uid="{2AB00639-9780-41E4-A438-FC2212817B37}"/>
    <cellStyle name="20% - akcent 5 3 5 3 3" xfId="14754" xr:uid="{2A8257C6-D801-4685-B9F3-1CC33429BDF9}"/>
    <cellStyle name="20% - akcent 5 3 5 3 3 2" xfId="30053" xr:uid="{2349E848-635F-4253-9E97-FA7ECE50890D}"/>
    <cellStyle name="20% - akcent 5 3 5 3 4" xfId="23073" xr:uid="{4EDAD712-BE12-4256-9C02-0A247239E502}"/>
    <cellStyle name="20% - akcent 5 3 5 4" xfId="6400" xr:uid="{9095C6FD-3BA0-4507-AF34-1CC6B129639B}"/>
    <cellStyle name="20% - akcent 5 3 5 4 2" xfId="21701" xr:uid="{688150E7-3729-4626-8710-446AC64F7E3D}"/>
    <cellStyle name="20% - akcent 5 3 5 5" xfId="2881" xr:uid="{977F6EA0-F3CD-4851-B695-45BB7ADCD0BC}"/>
    <cellStyle name="20% - akcent 5 3 5 5 2" xfId="18509" xr:uid="{0472273A-F928-477A-AAAD-BD907D7D4B9B}"/>
    <cellStyle name="20% - akcent 5 3 5 6" xfId="9892" xr:uid="{9577FE24-B6B3-420E-AB52-E519BEDB718F}"/>
    <cellStyle name="20% - akcent 5 3 5 6 2" xfId="25191" xr:uid="{672D547C-8D99-49F5-B9ED-E8D0C153E0EC}"/>
    <cellStyle name="20% - akcent 5 3 5 7" xfId="13382" xr:uid="{9F1AD962-1727-4037-B548-B93A63583556}"/>
    <cellStyle name="20% - akcent 5 3 5 7 2" xfId="28681" xr:uid="{F6F1A7FF-7E19-4B93-ACDB-C00DAC26D82D}"/>
    <cellStyle name="20% - akcent 5 3 5 8" xfId="16889" xr:uid="{E2B4B0F4-A4A9-4E58-89F0-0C4C64542367}"/>
    <cellStyle name="20% - akcent 5 3 6" xfId="1358" xr:uid="{31D27065-5E26-48D0-B966-B17A6E9065EA}"/>
    <cellStyle name="20% - akcent 5 3 6 2" xfId="7775" xr:uid="{05FC22E4-CF45-4477-9AC9-5DEC4B77FDB1}"/>
    <cellStyle name="20% - akcent 5 3 6 2 2" xfId="11266" xr:uid="{D6B474E4-5A34-4E11-8F07-A4B8FB9E93E6}"/>
    <cellStyle name="20% - akcent 5 3 6 2 2 2" xfId="26565" xr:uid="{526C55CA-70B1-456A-B09A-D1CC4CE665F4}"/>
    <cellStyle name="20% - akcent 5 3 6 2 3" xfId="14756" xr:uid="{C0C312AB-138D-4A77-9CBF-D13FA7B22F5C}"/>
    <cellStyle name="20% - akcent 5 3 6 2 3 2" xfId="30055" xr:uid="{9A5BD4AF-CEC2-4F54-862B-F9E0947741BD}"/>
    <cellStyle name="20% - akcent 5 3 6 2 4" xfId="23075" xr:uid="{396BF410-CBD4-49F9-80F9-366E54C4510D}"/>
    <cellStyle name="20% - akcent 5 3 6 3" xfId="6719" xr:uid="{75CF3E57-98D1-4A68-99C6-9CF3199436FE}"/>
    <cellStyle name="20% - akcent 5 3 6 3 2" xfId="22020" xr:uid="{94A5FC20-6508-4431-A265-A81E4DAF36DB}"/>
    <cellStyle name="20% - akcent 5 3 6 4" xfId="2883" xr:uid="{03872B2A-4528-457B-AD70-9669A72CF557}"/>
    <cellStyle name="20% - akcent 5 3 6 4 2" xfId="18511" xr:uid="{0FC1401A-5624-42F0-BDD9-BE20F5EAE788}"/>
    <cellStyle name="20% - akcent 5 3 6 5" xfId="10211" xr:uid="{98217567-6C87-492E-99E6-7BB8FFD269C9}"/>
    <cellStyle name="20% - akcent 5 3 6 5 2" xfId="25510" xr:uid="{D991DF89-98FF-4722-8383-7C9EFAA8B863}"/>
    <cellStyle name="20% - akcent 5 3 6 6" xfId="13701" xr:uid="{3BC8F802-8B88-4107-8275-BDE12DAA3A85}"/>
    <cellStyle name="20% - akcent 5 3 6 6 2" xfId="29000" xr:uid="{21A37865-8127-48CB-9D22-1C467015884B}"/>
    <cellStyle name="20% - akcent 5 3 6 7" xfId="17014" xr:uid="{49D7E2CB-AED5-4AB9-8D39-95BBF625325C}"/>
    <cellStyle name="20% - akcent 5 3 7" xfId="1512" xr:uid="{722A4A2F-5DF2-4E11-A61A-5710D368D84E}"/>
    <cellStyle name="20% - akcent 5 3 7 2" xfId="7776" xr:uid="{D4FE5491-AC86-4FB7-9337-5F79B0EE27F3}"/>
    <cellStyle name="20% - akcent 5 3 7 2 2" xfId="11267" xr:uid="{FFAE3587-1A6A-478F-8D30-EF04E3546450}"/>
    <cellStyle name="20% - akcent 5 3 7 2 2 2" xfId="26566" xr:uid="{D2229C4E-6038-4BB6-9493-535BBD64E222}"/>
    <cellStyle name="20% - akcent 5 3 7 2 3" xfId="14757" xr:uid="{F1725981-B082-40B4-B6ED-7902F5A1ABAD}"/>
    <cellStyle name="20% - akcent 5 3 7 2 3 2" xfId="30056" xr:uid="{9D38300E-A4DE-4291-986F-921B8E7AD1A7}"/>
    <cellStyle name="20% - akcent 5 3 7 2 4" xfId="23076" xr:uid="{CC93E8F4-AB88-49E9-BAAC-3AB60B1C81F1}"/>
    <cellStyle name="20% - akcent 5 3 7 3" xfId="7477" xr:uid="{09DA8D66-50FF-4E95-8757-57438392A31B}"/>
    <cellStyle name="20% - akcent 5 3 7 3 2" xfId="22778" xr:uid="{28FA72BC-D76B-4278-9A63-BBF717E771E8}"/>
    <cellStyle name="20% - akcent 5 3 7 4" xfId="2884" xr:uid="{D2169429-CB15-4F6F-A8B6-AC2E8CEE49DC}"/>
    <cellStyle name="20% - akcent 5 3 7 4 2" xfId="18512" xr:uid="{2B8114EB-B6C3-43C2-BD6F-319D6ED07DE0}"/>
    <cellStyle name="20% - akcent 5 3 7 5" xfId="10969" xr:uid="{E0D0FA3F-DCCB-4C52-AD50-CEC4DF1427C2}"/>
    <cellStyle name="20% - akcent 5 3 7 5 2" xfId="26268" xr:uid="{7ECF227A-66DB-4698-8603-ECB977847063}"/>
    <cellStyle name="20% - akcent 5 3 7 6" xfId="14459" xr:uid="{84673574-6EED-4383-861C-FB7DE62D157A}"/>
    <cellStyle name="20% - akcent 5 3 7 6 2" xfId="29758" xr:uid="{C36F8FFC-BDB5-441B-9BF5-6B3C6CC093BE}"/>
    <cellStyle name="20% - akcent 5 3 7 7" xfId="17164" xr:uid="{0E54AA0E-9B51-4BBD-B5D1-9F789C88E073}"/>
    <cellStyle name="20% - akcent 5 3 8" xfId="1750" xr:uid="{CEE16F1E-16CC-46A6-848E-E20A4044CD9F}"/>
    <cellStyle name="20% - akcent 5 3 8 2" xfId="7750" xr:uid="{6AA46AB7-42DE-4FF1-A32A-636DF1E7383C}"/>
    <cellStyle name="20% - akcent 5 3 8 2 2" xfId="23050" xr:uid="{AE5A1633-C8FE-4B04-9D38-557D88226F0D}"/>
    <cellStyle name="20% - akcent 5 3 8 3" xfId="4925" xr:uid="{B8107F3F-DC9F-4396-863F-5CA1C3D5B1A7}"/>
    <cellStyle name="20% - akcent 5 3 8 3 2" xfId="20226" xr:uid="{9E6C2774-291C-436E-9B5C-577C1878D0ED}"/>
    <cellStyle name="20% - akcent 5 3 8 4" xfId="11241" xr:uid="{EF3C6EFE-3D21-4853-AFFA-BB221825522A}"/>
    <cellStyle name="20% - akcent 5 3 8 4 2" xfId="26540" xr:uid="{74630284-5B5F-49C8-B4C4-CBEDEC92890E}"/>
    <cellStyle name="20% - akcent 5 3 8 5" xfId="14731" xr:uid="{4A2E4B5D-7226-4292-B5A6-B4A5DCFCC5D8}"/>
    <cellStyle name="20% - akcent 5 3 8 5 2" xfId="30030" xr:uid="{FB123208-6716-4777-8515-9A0C1F9E0A9B}"/>
    <cellStyle name="20% - akcent 5 3 8 6" xfId="17387" xr:uid="{94612798-DDC6-4BE8-9EFD-D1B1FB293571}"/>
    <cellStyle name="20% - akcent 5 3 9" xfId="1890" xr:uid="{54CCE290-A311-4DAF-98E2-9F5146CF3521}"/>
    <cellStyle name="20% - akcent 5 3 9 2" xfId="4926" xr:uid="{0DA3C1BE-D588-47A2-A368-5EE8B8F998B0}"/>
    <cellStyle name="20% - akcent 5 3 9 2 2" xfId="20227" xr:uid="{F9F3053C-4129-4FF9-98BC-F99A8A679C4F}"/>
    <cellStyle name="20% - akcent 5 3 9 3" xfId="17524" xr:uid="{7F4066BE-E83C-478F-B2A2-E2DD7ABC7384}"/>
    <cellStyle name="20% - akcent 6 2" xfId="25" xr:uid="{00000000-0005-0000-0000-000010000000}"/>
    <cellStyle name="20% - akcent 6 2 2" xfId="528" xr:uid="{F6E57054-2030-4CCB-9BC0-88B2CE45CFE9}"/>
    <cellStyle name="20% - akcent 6 3" xfId="213" xr:uid="{00000000-0005-0000-0000-000011000000}"/>
    <cellStyle name="20% - akcent 6 3 10" xfId="2027" xr:uid="{2191A82F-B38D-4EE5-B754-05296BCA32C5}"/>
    <cellStyle name="20% - akcent 6 3 10 2" xfId="4927" xr:uid="{B324DEE9-B9A8-48E2-A544-67202259E271}"/>
    <cellStyle name="20% - akcent 6 3 10 2 2" xfId="20228" xr:uid="{43128BDB-F234-492A-85E5-D3053ADAE9EC}"/>
    <cellStyle name="20% - akcent 6 3 10 3" xfId="17659" xr:uid="{B271BBCE-27E9-47DE-A640-F1A364A46006}"/>
    <cellStyle name="20% - akcent 6 3 11" xfId="2158" xr:uid="{CAED2088-E5EC-45AD-8434-B4B1910C05CE}"/>
    <cellStyle name="20% - akcent 6 3 11 2" xfId="4928" xr:uid="{0D870C71-D45B-4462-ADB6-098AC937A761}"/>
    <cellStyle name="20% - akcent 6 3 11 2 2" xfId="20229" xr:uid="{4F5E5F1A-2377-4E51-915A-C45A8F333341}"/>
    <cellStyle name="20% - akcent 6 3 11 3" xfId="17790" xr:uid="{BB2306E1-4396-4000-9DB9-DAAB902B8BB3}"/>
    <cellStyle name="20% - akcent 6 3 12" xfId="2283" xr:uid="{C5115156-A388-4687-9F10-C9B17DD3057C}"/>
    <cellStyle name="20% - akcent 6 3 12 2" xfId="4929" xr:uid="{8CD5ED21-AD79-4BF0-B7FD-967B215C4535}"/>
    <cellStyle name="20% - akcent 6 3 12 2 2" xfId="20230" xr:uid="{03943360-EC12-415B-88A0-416C00CF1570}"/>
    <cellStyle name="20% - akcent 6 3 12 3" xfId="17915" xr:uid="{63F3896B-823F-4EC8-8A61-6C5FA881F53F}"/>
    <cellStyle name="20% - akcent 6 3 13" xfId="2433" xr:uid="{778C114B-365E-423D-9559-2AD0138209A9}"/>
    <cellStyle name="20% - akcent 6 3 13 2" xfId="4930" xr:uid="{C455FB06-DAD9-4213-8E95-5F2C5B66D882}"/>
    <cellStyle name="20% - akcent 6 3 13 2 2" xfId="20231" xr:uid="{D62C1C7D-E97B-4347-976F-002DCA6E5A93}"/>
    <cellStyle name="20% - akcent 6 3 13 3" xfId="18065" xr:uid="{A4A28CE3-73DE-4AD9-9B0C-6622F3FF2844}"/>
    <cellStyle name="20% - akcent 6 3 14" xfId="2583" xr:uid="{B364CE88-1DDD-4C47-8641-1CB954A5C015}"/>
    <cellStyle name="20% - akcent 6 3 14 2" xfId="4931" xr:uid="{0FDC3643-D54A-416F-9BF1-FF6B1606C87B}"/>
    <cellStyle name="20% - akcent 6 3 14 2 2" xfId="20232" xr:uid="{F4F54A12-C2EE-40DD-AADD-51A1FEF430DC}"/>
    <cellStyle name="20% - akcent 6 3 14 3" xfId="18215" xr:uid="{72A5002C-E1FD-4B78-A5C5-2641360C5C26}"/>
    <cellStyle name="20% - akcent 6 3 15" xfId="5779" xr:uid="{D178D4A0-069C-4ED9-BE30-6E880EB23FE8}"/>
    <cellStyle name="20% - akcent 6 3 15 2" xfId="21080" xr:uid="{31466F78-67F0-41EE-8C31-4FF1883F5CC2}"/>
    <cellStyle name="20% - akcent 6 3 16" xfId="5901" xr:uid="{18E21018-ED96-46D5-B4FD-FF194C88B422}"/>
    <cellStyle name="20% - akcent 6 3 16 2" xfId="21202" xr:uid="{D0C2DA3D-ADE0-4A08-8518-C11A4201ED7D}"/>
    <cellStyle name="20% - akcent 6 3 17" xfId="2885" xr:uid="{9FA69018-1D4B-4BF1-AF67-3B31EC59141F}"/>
    <cellStyle name="20% - akcent 6 3 17 2" xfId="18513" xr:uid="{572CD6B5-EB2B-4C96-9E7F-A1BA863BFC07}"/>
    <cellStyle name="20% - akcent 6 3 18" xfId="9393" xr:uid="{9CDF72E7-6CC0-4F10-8A79-5F08C621B702}"/>
    <cellStyle name="20% - akcent 6 3 18 2" xfId="24692" xr:uid="{DF4ABDC7-B94D-47F1-A5B0-EDE74118B29A}"/>
    <cellStyle name="20% - akcent 6 3 19" xfId="12883" xr:uid="{A539CC94-7BFA-4EA5-9473-22341D294037}"/>
    <cellStyle name="20% - akcent 6 3 19 2" xfId="28182" xr:uid="{57B752C4-2D06-4D08-9789-05A90D2CDE83}"/>
    <cellStyle name="20% - akcent 6 3 2" xfId="720" xr:uid="{0B743EDD-492C-4EEF-B598-608B86C18329}"/>
    <cellStyle name="20% - akcent 6 3 2 10" xfId="2324" xr:uid="{CD19C150-B9A7-49AF-B21E-3FD823CE07A8}"/>
    <cellStyle name="20% - akcent 6 3 2 10 2" xfId="4932" xr:uid="{016FD8AC-7858-460C-A4B3-57E1974C4FCD}"/>
    <cellStyle name="20% - akcent 6 3 2 10 2 2" xfId="20233" xr:uid="{4F317C97-BEBF-42B6-B6AA-117EC7D267FF}"/>
    <cellStyle name="20% - akcent 6 3 2 10 3" xfId="17956" xr:uid="{5C83835D-84F0-4E2E-AAA1-114A1AA8B7F4}"/>
    <cellStyle name="20% - akcent 6 3 2 11" xfId="2474" xr:uid="{B08765A1-CA88-4E35-A354-18D737880A79}"/>
    <cellStyle name="20% - akcent 6 3 2 11 2" xfId="4933" xr:uid="{702A4A9C-DC84-419D-9666-6B3CEF8A6AD0}"/>
    <cellStyle name="20% - akcent 6 3 2 11 2 2" xfId="20234" xr:uid="{24ADC383-9715-4896-9C21-FAAEAA83ACDB}"/>
    <cellStyle name="20% - akcent 6 3 2 11 3" xfId="18106" xr:uid="{E61DE9F0-1930-4508-907C-2AFB401E1776}"/>
    <cellStyle name="20% - akcent 6 3 2 12" xfId="2624" xr:uid="{A16112B8-BB61-47AC-820F-8FCC71EB4072}"/>
    <cellStyle name="20% - akcent 6 3 2 12 2" xfId="4934" xr:uid="{B0E438CC-3672-4B1C-8E96-C858B0FF61A9}"/>
    <cellStyle name="20% - akcent 6 3 2 12 2 2" xfId="20235" xr:uid="{6B3FAE66-817A-4B04-80AE-89AEA40664F4}"/>
    <cellStyle name="20% - akcent 6 3 2 12 3" xfId="18256" xr:uid="{DF3F8E1B-9C2C-47D0-B66B-6B22C170DA1B}"/>
    <cellStyle name="20% - akcent 6 3 2 13" xfId="5820" xr:uid="{65A8F54F-7113-492B-BBC9-6241B3D7D8D9}"/>
    <cellStyle name="20% - akcent 6 3 2 13 2" xfId="21121" xr:uid="{E0F898BC-1D8A-4B16-8E73-97A794A54999}"/>
    <cellStyle name="20% - akcent 6 3 2 14" xfId="5947" xr:uid="{A60B88E6-461A-456F-A825-4A9B5AB90E4A}"/>
    <cellStyle name="20% - akcent 6 3 2 14 2" xfId="21248" xr:uid="{546426D6-7967-4C45-BFBE-9E04276C9E1F}"/>
    <cellStyle name="20% - akcent 6 3 2 15" xfId="2886" xr:uid="{A99F9CEC-2012-4E75-B609-598E512ED81F}"/>
    <cellStyle name="20% - akcent 6 3 2 15 2" xfId="18514" xr:uid="{BC4690E3-4D0D-401B-BC8A-FCD71C65760C}"/>
    <cellStyle name="20% - akcent 6 3 2 16" xfId="9439" xr:uid="{489DD6A7-8660-4A99-9091-C3737787EF7A}"/>
    <cellStyle name="20% - akcent 6 3 2 16 2" xfId="24738" xr:uid="{381E3077-AFE1-4F28-B7F0-2E04BDB25F97}"/>
    <cellStyle name="20% - akcent 6 3 2 17" xfId="12929" xr:uid="{E9A70F64-1AA3-49A4-98E7-B5680C0DC2DF}"/>
    <cellStyle name="20% - akcent 6 3 2 17 2" xfId="28228" xr:uid="{A9824FD3-F061-44C7-BF8C-968B5CC29346}"/>
    <cellStyle name="20% - akcent 6 3 2 18" xfId="16443" xr:uid="{71C93EDD-B277-4970-93BF-F1F75002EC96}"/>
    <cellStyle name="20% - akcent 6 3 2 18 2" xfId="31742" xr:uid="{8FC3DF0E-183E-4933-BDD4-F1CFA13561E4}"/>
    <cellStyle name="20% - akcent 6 3 2 19" xfId="938" xr:uid="{6791607C-7AF1-4945-9CA2-9D0560DA472C}"/>
    <cellStyle name="20% - akcent 6 3 2 2" xfId="1154" xr:uid="{C349E368-0A88-4FAA-9A58-C0309D66BB65}"/>
    <cellStyle name="20% - akcent 6 3 2 2 2" xfId="2888" xr:uid="{1F676583-4E14-40F2-A118-AE111AF2CA99}"/>
    <cellStyle name="20% - akcent 6 3 2 2 2 2" xfId="2889" xr:uid="{C44A19FF-BB0E-42FF-81FD-E8BB2B169D7C}"/>
    <cellStyle name="20% - akcent 6 3 2 2 2 2 2" xfId="7781" xr:uid="{60FF4DB1-13CC-4CB6-AA8B-26F8DB129102}"/>
    <cellStyle name="20% - akcent 6 3 2 2 2 2 2 2" xfId="11272" xr:uid="{027EE415-965B-4F0B-BC8B-9605C1A81F25}"/>
    <cellStyle name="20% - akcent 6 3 2 2 2 2 2 2 2" xfId="26571" xr:uid="{3E7AD7ED-5B38-4827-AC93-53254BEFDE15}"/>
    <cellStyle name="20% - akcent 6 3 2 2 2 2 2 3" xfId="14762" xr:uid="{56952E7F-53ED-4D42-80C7-B4FBF7844C5A}"/>
    <cellStyle name="20% - akcent 6 3 2 2 2 2 2 3 2" xfId="30061" xr:uid="{6258559E-6FFD-4543-8490-0A345B8DC456}"/>
    <cellStyle name="20% - akcent 6 3 2 2 2 2 2 4" xfId="23081" xr:uid="{CEC96757-007D-4538-AB04-F2C30DD4ED7A}"/>
    <cellStyle name="20% - akcent 6 3 2 2 2 2 3" xfId="6734" xr:uid="{6C0719F1-CB54-4274-B9EB-BE18E18D5807}"/>
    <cellStyle name="20% - akcent 6 3 2 2 2 2 3 2" xfId="22035" xr:uid="{2C912F53-DC78-4ADC-AE6C-A4E99758F5F0}"/>
    <cellStyle name="20% - akcent 6 3 2 2 2 2 4" xfId="10226" xr:uid="{A37BB051-EDE2-4E76-8480-C45FA47FA1C2}"/>
    <cellStyle name="20% - akcent 6 3 2 2 2 2 4 2" xfId="25525" xr:uid="{A0A5732E-1B01-4493-97A5-F0911AC0BDD7}"/>
    <cellStyle name="20% - akcent 6 3 2 2 2 2 5" xfId="13716" xr:uid="{96D80EA0-0E22-4FEB-B3C8-749EF50A4C8F}"/>
    <cellStyle name="20% - akcent 6 3 2 2 2 2 5 2" xfId="29015" xr:uid="{37F50393-EB63-4E52-B49B-F4041DF4CD8D}"/>
    <cellStyle name="20% - akcent 6 3 2 2 2 2 6" xfId="18517" xr:uid="{98E10554-1C1D-4088-A191-7EAEA0FE171A}"/>
    <cellStyle name="20% - akcent 6 3 2 2 2 3" xfId="7780" xr:uid="{539E2784-73DB-489F-99FF-F19B0AD47C6A}"/>
    <cellStyle name="20% - akcent 6 3 2 2 2 3 2" xfId="11271" xr:uid="{12DB31AF-CECC-49C6-BF7A-381B3DB4B408}"/>
    <cellStyle name="20% - akcent 6 3 2 2 2 3 2 2" xfId="26570" xr:uid="{9402FB39-3C2F-44A1-AA68-95B072CF65EE}"/>
    <cellStyle name="20% - akcent 6 3 2 2 2 3 3" xfId="14761" xr:uid="{65EA25F4-9484-4A02-810E-E5A1EB14D739}"/>
    <cellStyle name="20% - akcent 6 3 2 2 2 3 3 2" xfId="30060" xr:uid="{060A13DB-2FA8-4518-9B0E-EF62DD1C5B26}"/>
    <cellStyle name="20% - akcent 6 3 2 2 2 3 4" xfId="23080" xr:uid="{4C603C35-1073-4E50-9286-406F8134C411}"/>
    <cellStyle name="20% - akcent 6 3 2 2 2 4" xfId="6401" xr:uid="{97D0ADD3-5C88-4935-8ED0-3E49A7ACD956}"/>
    <cellStyle name="20% - akcent 6 3 2 2 2 4 2" xfId="21702" xr:uid="{A1D082A0-E1A4-498E-B6AF-6816EEF59365}"/>
    <cellStyle name="20% - akcent 6 3 2 2 2 5" xfId="9893" xr:uid="{2107A944-5C8C-42F1-9F87-5A96E79C25AD}"/>
    <cellStyle name="20% - akcent 6 3 2 2 2 5 2" xfId="25192" xr:uid="{EECEEECC-2FD1-4E8E-A07E-732239F8F70D}"/>
    <cellStyle name="20% - akcent 6 3 2 2 2 6" xfId="13383" xr:uid="{59791C65-840E-4593-A2C0-1C391DE4EB36}"/>
    <cellStyle name="20% - akcent 6 3 2 2 2 6 2" xfId="28682" xr:uid="{59EB5E50-6789-4834-8F20-C6D4DE73DDC6}"/>
    <cellStyle name="20% - akcent 6 3 2 2 2 7" xfId="18516" xr:uid="{ED855523-A8FD-4A99-93DE-1713EF8263A7}"/>
    <cellStyle name="20% - akcent 6 3 2 2 3" xfId="2890" xr:uid="{088B6F06-31E7-4B4A-81C1-4F36A9530EA3}"/>
    <cellStyle name="20% - akcent 6 3 2 2 3 2" xfId="7782" xr:uid="{3DB8550A-4C91-4669-B4D8-BC51891B03F2}"/>
    <cellStyle name="20% - akcent 6 3 2 2 3 2 2" xfId="11273" xr:uid="{50154F98-4F7F-4FDF-B4D0-1F8A18E48D8D}"/>
    <cellStyle name="20% - akcent 6 3 2 2 3 2 2 2" xfId="26572" xr:uid="{3311FFF3-D202-475C-8EE6-4804FDEBB29E}"/>
    <cellStyle name="20% - akcent 6 3 2 2 3 2 3" xfId="14763" xr:uid="{E9824F3B-F574-4192-AEBD-F049893A8E7E}"/>
    <cellStyle name="20% - akcent 6 3 2 2 3 2 3 2" xfId="30062" xr:uid="{3F9B4259-B0EE-43BA-B3A4-9848A5576625}"/>
    <cellStyle name="20% - akcent 6 3 2 2 3 2 4" xfId="23082" xr:uid="{BE0E8C14-D76E-432C-BA9E-9D59D9CA293D}"/>
    <cellStyle name="20% - akcent 6 3 2 2 3 3" xfId="6733" xr:uid="{5C014176-93B6-43E6-A103-76D6CC544350}"/>
    <cellStyle name="20% - akcent 6 3 2 2 3 3 2" xfId="22034" xr:uid="{3278C12D-9C55-4643-8B98-340A38B0BB0B}"/>
    <cellStyle name="20% - akcent 6 3 2 2 3 4" xfId="10225" xr:uid="{8479902F-0957-4FCF-9DA0-B1EAE172E362}"/>
    <cellStyle name="20% - akcent 6 3 2 2 3 4 2" xfId="25524" xr:uid="{B5280343-95D5-4934-A7B7-BEC66C13954D}"/>
    <cellStyle name="20% - akcent 6 3 2 2 3 5" xfId="13715" xr:uid="{A0D3F9CA-388A-4AFD-9278-EA5E1EFAD983}"/>
    <cellStyle name="20% - akcent 6 3 2 2 3 5 2" xfId="29014" xr:uid="{1ADAA5ED-DF3A-4B08-9DE8-EDE617792010}"/>
    <cellStyle name="20% - akcent 6 3 2 2 3 6" xfId="18518" xr:uid="{444854E5-3B82-4CBF-B035-EA419AA217D0}"/>
    <cellStyle name="20% - akcent 6 3 2 2 4" xfId="7779" xr:uid="{AAE448F0-451E-47BF-8FCB-DFDAD2894293}"/>
    <cellStyle name="20% - akcent 6 3 2 2 4 2" xfId="11270" xr:uid="{631916E8-3908-4840-B0C1-082FE9EB89F9}"/>
    <cellStyle name="20% - akcent 6 3 2 2 4 2 2" xfId="26569" xr:uid="{75820219-39A6-4B9C-AEFB-4A070F706C83}"/>
    <cellStyle name="20% - akcent 6 3 2 2 4 3" xfId="14760" xr:uid="{8F28ED1F-4B08-49B1-B021-EF9FC651C4DC}"/>
    <cellStyle name="20% - akcent 6 3 2 2 4 3 2" xfId="30059" xr:uid="{CFD05D3C-B138-4275-925A-8DADA0A21E17}"/>
    <cellStyle name="20% - akcent 6 3 2 2 4 4" xfId="23079" xr:uid="{80BB5445-C921-4049-881A-72C60F5FAE47}"/>
    <cellStyle name="20% - akcent 6 3 2 2 5" xfId="6220" xr:uid="{C64528F1-BC03-4F73-A62D-76BC1F8F9D7C}"/>
    <cellStyle name="20% - akcent 6 3 2 2 5 2" xfId="21521" xr:uid="{86A82773-2DFE-4AD5-92E2-53C924838973}"/>
    <cellStyle name="20% - akcent 6 3 2 2 6" xfId="2887" xr:uid="{395ED711-0D27-4334-8993-4964C50CF10A}"/>
    <cellStyle name="20% - akcent 6 3 2 2 6 2" xfId="18515" xr:uid="{7FEC23CA-14DA-4390-9962-BDC453D7BD39}"/>
    <cellStyle name="20% - akcent 6 3 2 2 7" xfId="9712" xr:uid="{CAFEE0D1-62A4-4494-939E-23B041C8123A}"/>
    <cellStyle name="20% - akcent 6 3 2 2 7 2" xfId="25011" xr:uid="{8799E052-3114-433F-9577-31E2A3826B93}"/>
    <cellStyle name="20% - akcent 6 3 2 2 8" xfId="13202" xr:uid="{FBD49865-1635-49A1-BC2F-14BB6FF00768}"/>
    <cellStyle name="20% - akcent 6 3 2 2 8 2" xfId="28501" xr:uid="{331880D0-5B75-491C-A81C-1A0518A12EA7}"/>
    <cellStyle name="20% - akcent 6 3 2 2 9" xfId="16810" xr:uid="{1E265CDD-D82F-413F-802E-44CC0A8DC0DD}"/>
    <cellStyle name="20% - akcent 6 3 2 20" xfId="16606" xr:uid="{756CBA8F-642B-4798-8470-8CC2EA7F1ACC}"/>
    <cellStyle name="20% - akcent 6 3 2 3" xfId="1279" xr:uid="{168E7013-A58E-4276-B72F-539A7FFF37EF}"/>
    <cellStyle name="20% - akcent 6 3 2 3 2" xfId="2892" xr:uid="{0A7D3D7A-1A06-4EF9-BFCD-C83C26F1DE0E}"/>
    <cellStyle name="20% - akcent 6 3 2 3 2 2" xfId="7784" xr:uid="{9816F697-7202-4995-BC7E-1845DBBF3E95}"/>
    <cellStyle name="20% - akcent 6 3 2 3 2 2 2" xfId="11275" xr:uid="{8A76F03F-9334-4F5E-B739-6C348AB212F1}"/>
    <cellStyle name="20% - akcent 6 3 2 3 2 2 2 2" xfId="26574" xr:uid="{5CC0C628-FCCA-4B20-BD64-0CD95FE8E232}"/>
    <cellStyle name="20% - akcent 6 3 2 3 2 2 3" xfId="14765" xr:uid="{90BC6A3E-CC5E-4D37-BDFA-23E5FEC9DA9F}"/>
    <cellStyle name="20% - akcent 6 3 2 3 2 2 3 2" xfId="30064" xr:uid="{02FCD9F0-7A2E-4452-B216-CE2068288330}"/>
    <cellStyle name="20% - akcent 6 3 2 3 2 2 4" xfId="23084" xr:uid="{18DEE1C4-1CF3-4688-96D1-76218677D2CE}"/>
    <cellStyle name="20% - akcent 6 3 2 3 2 3" xfId="6735" xr:uid="{39EAA65A-51D6-4282-B2E7-352D550941F1}"/>
    <cellStyle name="20% - akcent 6 3 2 3 2 3 2" xfId="22036" xr:uid="{F1D5DD4D-8E47-4B81-94ED-DC6571AB0C81}"/>
    <cellStyle name="20% - akcent 6 3 2 3 2 4" xfId="10227" xr:uid="{E75AD54E-B168-4C47-B870-FDD3C03BFBAC}"/>
    <cellStyle name="20% - akcent 6 3 2 3 2 4 2" xfId="25526" xr:uid="{E9DBF0E9-0F2E-4204-9C8B-237A02E9F9C7}"/>
    <cellStyle name="20% - akcent 6 3 2 3 2 5" xfId="13717" xr:uid="{40D9B35D-5A51-48AB-8386-822E6B3247B7}"/>
    <cellStyle name="20% - akcent 6 3 2 3 2 5 2" xfId="29016" xr:uid="{FC26441B-3876-4798-9FAA-A99C37DAF97E}"/>
    <cellStyle name="20% - akcent 6 3 2 3 2 6" xfId="18520" xr:uid="{8A5B5154-53BC-4161-ACB5-300395A92E8A}"/>
    <cellStyle name="20% - akcent 6 3 2 3 3" xfId="7783" xr:uid="{69A0D275-2D7A-4C73-AB6B-C6C87FFD9B61}"/>
    <cellStyle name="20% - akcent 6 3 2 3 3 2" xfId="11274" xr:uid="{FC6985EC-7DC0-457E-AE98-9F3DE5219F61}"/>
    <cellStyle name="20% - akcent 6 3 2 3 3 2 2" xfId="26573" xr:uid="{0395A5F1-65BD-4E0E-A297-1F106D5D4287}"/>
    <cellStyle name="20% - akcent 6 3 2 3 3 3" xfId="14764" xr:uid="{010931D7-C5E9-4B6A-A466-F10A5D2D62B5}"/>
    <cellStyle name="20% - akcent 6 3 2 3 3 3 2" xfId="30063" xr:uid="{3B8082B7-FBAB-4FC1-9F04-B5E8A77EB8CA}"/>
    <cellStyle name="20% - akcent 6 3 2 3 3 4" xfId="23083" xr:uid="{DB6BEACD-222C-40C5-952E-1C3F9AD7CA57}"/>
    <cellStyle name="20% - akcent 6 3 2 3 4" xfId="6402" xr:uid="{5E10E0C8-7AA1-43FF-B020-4845E4CF4547}"/>
    <cellStyle name="20% - akcent 6 3 2 3 4 2" xfId="21703" xr:uid="{6A90A0BE-A0F6-48B1-B292-73F33CCD4D89}"/>
    <cellStyle name="20% - akcent 6 3 2 3 5" xfId="2891" xr:uid="{87F4093C-D615-4ABF-BBAA-2C8E85D09CDD}"/>
    <cellStyle name="20% - akcent 6 3 2 3 5 2" xfId="18519" xr:uid="{51F43665-DE31-4A44-9E31-9DC29E1D4B21}"/>
    <cellStyle name="20% - akcent 6 3 2 3 6" xfId="9894" xr:uid="{E7FDAA60-4666-44DB-9750-3D7A66A2645A}"/>
    <cellStyle name="20% - akcent 6 3 2 3 6 2" xfId="25193" xr:uid="{7918E85A-3BBB-4683-B832-2BA99B55D80D}"/>
    <cellStyle name="20% - akcent 6 3 2 3 7" xfId="13384" xr:uid="{5318A55C-467C-4EA8-AC07-689D64B3C597}"/>
    <cellStyle name="20% - akcent 6 3 2 3 7 2" xfId="28683" xr:uid="{3F431C64-94E1-4065-B072-409652A9D082}"/>
    <cellStyle name="20% - akcent 6 3 2 3 8" xfId="16935" xr:uid="{B53D2CEE-4D04-497A-A910-08B8BBCF9770}"/>
    <cellStyle name="20% - akcent 6 3 2 4" xfId="1400" xr:uid="{962BFF84-13F6-4CB3-8308-43ABF6DECF48}"/>
    <cellStyle name="20% - akcent 6 3 2 4 2" xfId="7785" xr:uid="{7E6FF012-5708-4C41-95D5-EE7390F615A5}"/>
    <cellStyle name="20% - akcent 6 3 2 4 2 2" xfId="11276" xr:uid="{A28EDD6E-EBEA-4B88-9ED2-B945B0B3A2F9}"/>
    <cellStyle name="20% - akcent 6 3 2 4 2 2 2" xfId="26575" xr:uid="{D6BC73B6-BE64-4CAD-BC4C-722E2DEEDF59}"/>
    <cellStyle name="20% - akcent 6 3 2 4 2 3" xfId="14766" xr:uid="{80A8F9F1-D8B4-4A75-B468-8D646294CB3B}"/>
    <cellStyle name="20% - akcent 6 3 2 4 2 3 2" xfId="30065" xr:uid="{C8AE0E0B-5E47-4E80-8504-5F064C236966}"/>
    <cellStyle name="20% - akcent 6 3 2 4 2 4" xfId="23085" xr:uid="{A6E29A47-356D-4BCC-8188-FDD8A208B435}"/>
    <cellStyle name="20% - akcent 6 3 2 4 3" xfId="6732" xr:uid="{2417BF26-CBFD-4CE1-89BF-CA8ACF3FFBD4}"/>
    <cellStyle name="20% - akcent 6 3 2 4 3 2" xfId="22033" xr:uid="{14A4EEB3-BD53-479B-AD07-13411705F34C}"/>
    <cellStyle name="20% - akcent 6 3 2 4 4" xfId="2893" xr:uid="{8930E64A-2B19-474F-9182-27985141825E}"/>
    <cellStyle name="20% - akcent 6 3 2 4 4 2" xfId="18521" xr:uid="{4E7AF01E-479B-4F08-9066-0446062A5B41}"/>
    <cellStyle name="20% - akcent 6 3 2 4 5" xfId="10224" xr:uid="{8D460627-178E-4556-9E3C-7F452932AEA8}"/>
    <cellStyle name="20% - akcent 6 3 2 4 5 2" xfId="25523" xr:uid="{87AA2E93-DC81-436D-8D56-C64A7EB3C68A}"/>
    <cellStyle name="20% - akcent 6 3 2 4 6" xfId="13714" xr:uid="{26C5017A-8AAB-457B-A771-752F54BDD69A}"/>
    <cellStyle name="20% - akcent 6 3 2 4 6 2" xfId="29013" xr:uid="{ABBCF47E-E8AE-4DE8-9E36-AC5F78D015E8}"/>
    <cellStyle name="20% - akcent 6 3 2 4 7" xfId="17056" xr:uid="{78E9A7BA-F8B2-43BA-B77B-473DE9EDC800}"/>
    <cellStyle name="20% - akcent 6 3 2 5" xfId="1554" xr:uid="{E02EB901-CD53-4A89-919C-E05A0A2ED352}"/>
    <cellStyle name="20% - akcent 6 3 2 5 2" xfId="7786" xr:uid="{E7A29B63-97FA-4458-B734-12C18AE1BC4A}"/>
    <cellStyle name="20% - akcent 6 3 2 5 2 2" xfId="11277" xr:uid="{A6324049-9E55-43DC-8866-B928942FD5E9}"/>
    <cellStyle name="20% - akcent 6 3 2 5 2 2 2" xfId="26576" xr:uid="{D89907F2-3F70-4315-9FF8-6EF3443AD0F5}"/>
    <cellStyle name="20% - akcent 6 3 2 5 2 3" xfId="14767" xr:uid="{39DAED95-F53F-4EE6-B427-D8AFE245E66A}"/>
    <cellStyle name="20% - akcent 6 3 2 5 2 3 2" xfId="30066" xr:uid="{FDBE4B10-0747-4140-BA1F-04B292A861AB}"/>
    <cellStyle name="20% - akcent 6 3 2 5 2 4" xfId="23086" xr:uid="{DD1387F8-D36F-4032-8276-67C71FC1827F}"/>
    <cellStyle name="20% - akcent 6 3 2 5 3" xfId="7519" xr:uid="{765002FE-B4D8-4DB1-B9A9-0408030E6022}"/>
    <cellStyle name="20% - akcent 6 3 2 5 3 2" xfId="22820" xr:uid="{3A18ED51-FD7A-4858-9951-A044D1C5FB3D}"/>
    <cellStyle name="20% - akcent 6 3 2 5 4" xfId="2894" xr:uid="{ECEBFB68-3D04-4C88-B8D2-3EF03320E24F}"/>
    <cellStyle name="20% - akcent 6 3 2 5 4 2" xfId="18522" xr:uid="{B4B260DF-1D6C-4488-A168-08E6F32652DA}"/>
    <cellStyle name="20% - akcent 6 3 2 5 5" xfId="11011" xr:uid="{B787CA1D-16FE-447C-AC96-8A5016714D73}"/>
    <cellStyle name="20% - akcent 6 3 2 5 5 2" xfId="26310" xr:uid="{0F2170B3-A115-4101-81DB-7B09FA3839B2}"/>
    <cellStyle name="20% - akcent 6 3 2 5 6" xfId="14501" xr:uid="{00D7C0C5-E861-4A4C-9B02-AB731A330402}"/>
    <cellStyle name="20% - akcent 6 3 2 5 6 2" xfId="29800" xr:uid="{4E552D8F-9D93-49F4-91BA-24037F99DE6D}"/>
    <cellStyle name="20% - akcent 6 3 2 5 7" xfId="17206" xr:uid="{5B55AEC0-5BBF-4CFF-AB8E-F86B5DD4E0FA}"/>
    <cellStyle name="20% - akcent 6 3 2 6" xfId="1803" xr:uid="{89054E68-ED26-4B1B-A674-B32177FCFB65}"/>
    <cellStyle name="20% - akcent 6 3 2 6 2" xfId="7778" xr:uid="{36DFDA97-3D5A-4E95-8A5D-E7D6E506FC1E}"/>
    <cellStyle name="20% - akcent 6 3 2 6 2 2" xfId="23078" xr:uid="{27170581-A567-4F4A-8E18-8DE456E1EAC3}"/>
    <cellStyle name="20% - akcent 6 3 2 6 3" xfId="4935" xr:uid="{4D8EB6D9-0C2D-4F3F-AAED-6C5F7A80B895}"/>
    <cellStyle name="20% - akcent 6 3 2 6 3 2" xfId="20236" xr:uid="{8D036A09-3A00-4D4D-912B-CBB170728B1F}"/>
    <cellStyle name="20% - akcent 6 3 2 6 4" xfId="11269" xr:uid="{B7D6E9FE-99C1-4C95-9F52-0AA1FD0A8C23}"/>
    <cellStyle name="20% - akcent 6 3 2 6 4 2" xfId="26568" xr:uid="{818218D9-C110-4F2E-A0BA-FE0D1B63CB03}"/>
    <cellStyle name="20% - akcent 6 3 2 6 5" xfId="14759" xr:uid="{7086F550-ADAF-435A-BFC9-8043B4DDD4F9}"/>
    <cellStyle name="20% - akcent 6 3 2 6 5 2" xfId="30058" xr:uid="{509F55D7-B1E0-489C-AC69-21BCEA515954}"/>
    <cellStyle name="20% - akcent 6 3 2 6 6" xfId="17439" xr:uid="{F6A89A4C-8676-47CD-A535-C4A9F640A26B}"/>
    <cellStyle name="20% - akcent 6 3 2 7" xfId="1947" xr:uid="{922DC6FC-8E45-4E66-8127-8DA299F2558B}"/>
    <cellStyle name="20% - akcent 6 3 2 7 2" xfId="4936" xr:uid="{5B471163-2DFC-46FE-84B6-1B5CF502557C}"/>
    <cellStyle name="20% - akcent 6 3 2 7 2 2" xfId="20237" xr:uid="{B6524FC4-CA6F-4408-8B4E-8331DF5BC07A}"/>
    <cellStyle name="20% - akcent 6 3 2 7 3" xfId="17579" xr:uid="{98372B36-4CC9-4AE0-876C-75FF68D269EC}"/>
    <cellStyle name="20% - akcent 6 3 2 8" xfId="2078" xr:uid="{5AAEAD4F-52DF-4B97-A7B8-FA317066F696}"/>
    <cellStyle name="20% - akcent 6 3 2 8 2" xfId="4937" xr:uid="{E73A026B-2BC7-4879-A822-EA49EFD97C37}"/>
    <cellStyle name="20% - akcent 6 3 2 8 2 2" xfId="20238" xr:uid="{4AF3E396-5AA7-40EC-ADBB-A6CD9914F102}"/>
    <cellStyle name="20% - akcent 6 3 2 8 3" xfId="17710" xr:uid="{1F260D14-7EB2-4F92-AE4E-3F96887E58FC}"/>
    <cellStyle name="20% - akcent 6 3 2 9" xfId="2203" xr:uid="{8FFAAF81-AFED-47D6-AEC8-297A507506E8}"/>
    <cellStyle name="20% - akcent 6 3 2 9 2" xfId="4938" xr:uid="{3C5F0876-5F07-44CC-BA30-7A7773C4C466}"/>
    <cellStyle name="20% - akcent 6 3 2 9 2 2" xfId="20239" xr:uid="{C7A9C304-3FC7-45B2-9E2D-143324433CB9}"/>
    <cellStyle name="20% - akcent 6 3 2 9 3" xfId="17835" xr:uid="{BFDD0AA7-3AAC-4A9F-BDDA-755C9870B92E}"/>
    <cellStyle name="20% - akcent 6 3 20" xfId="16402" xr:uid="{C0D412B9-41AA-4EF1-94CD-A6B3099A481C}"/>
    <cellStyle name="20% - akcent 6 3 20 2" xfId="31701" xr:uid="{AAD7E699-1167-4C79-A728-1B3372BA0923}"/>
    <cellStyle name="20% - akcent 6 3 21" xfId="897" xr:uid="{F8463F62-F5BB-4F50-9921-C5D33BAF0044}"/>
    <cellStyle name="20% - akcent 6 3 22" xfId="16565" xr:uid="{AC21557B-7A60-49E8-9E35-CAD0F83361FC}"/>
    <cellStyle name="20% - akcent 6 3 23" xfId="655" xr:uid="{62B6D7D0-5CF7-49E3-9D90-730D9C67DE35}"/>
    <cellStyle name="20% - akcent 6 3 3" xfId="761" xr:uid="{20F53A84-1FBC-4E80-89BA-25C46BBFAFC4}"/>
    <cellStyle name="20% - akcent 6 3 3 10" xfId="2365" xr:uid="{04091D45-0AE0-4948-A7E6-CE5101FC1D1F}"/>
    <cellStyle name="20% - akcent 6 3 3 10 2" xfId="4939" xr:uid="{0894A3D8-472F-474D-922A-2D08F7152108}"/>
    <cellStyle name="20% - akcent 6 3 3 10 2 2" xfId="20240" xr:uid="{9DE8A12F-AC0F-4A6A-B712-79E83C57C4DD}"/>
    <cellStyle name="20% - akcent 6 3 3 10 3" xfId="17997" xr:uid="{3A305FDB-8643-4F2C-8343-4B7F3A37CAB4}"/>
    <cellStyle name="20% - akcent 6 3 3 11" xfId="2515" xr:uid="{7BC9537B-4ECB-46C0-BA80-B9315AEF29FA}"/>
    <cellStyle name="20% - akcent 6 3 3 11 2" xfId="4940" xr:uid="{AA35AE6F-DDEE-4B79-9A96-5D8EA5BAA8C7}"/>
    <cellStyle name="20% - akcent 6 3 3 11 2 2" xfId="20241" xr:uid="{806512F9-A3E9-41A1-80F0-934B6986E8F9}"/>
    <cellStyle name="20% - akcent 6 3 3 11 3" xfId="18147" xr:uid="{4F5326EA-759E-41CE-8087-901005077541}"/>
    <cellStyle name="20% - akcent 6 3 3 12" xfId="2665" xr:uid="{1B380549-B348-4376-AF3D-CAA44BA52C6F}"/>
    <cellStyle name="20% - akcent 6 3 3 12 2" xfId="4941" xr:uid="{A753E632-D111-495F-8258-58B91259B923}"/>
    <cellStyle name="20% - akcent 6 3 3 12 2 2" xfId="20242" xr:uid="{4ADCB8D5-6995-4111-8404-EF189162BFE3}"/>
    <cellStyle name="20% - akcent 6 3 3 12 3" xfId="18297" xr:uid="{305D27E3-E4E0-4C79-B406-B28AFFDED532}"/>
    <cellStyle name="20% - akcent 6 3 3 13" xfId="5861" xr:uid="{10043BED-6D42-4942-98D4-AA9EFC5F7431}"/>
    <cellStyle name="20% - akcent 6 3 3 13 2" xfId="21162" xr:uid="{206EB73C-D946-461F-B729-2F5A6783B6C2}"/>
    <cellStyle name="20% - akcent 6 3 3 14" xfId="5948" xr:uid="{A5D8F5DD-2979-49A7-8712-B4B8071BC496}"/>
    <cellStyle name="20% - akcent 6 3 3 14 2" xfId="21249" xr:uid="{B0787829-72B3-4A16-A111-CD4D39A3ECA0}"/>
    <cellStyle name="20% - akcent 6 3 3 15" xfId="2895" xr:uid="{10479D5C-1872-47DF-A653-E2E60F3F2769}"/>
    <cellStyle name="20% - akcent 6 3 3 15 2" xfId="18523" xr:uid="{966CA452-EF6F-4BE9-B36C-372A81D22A86}"/>
    <cellStyle name="20% - akcent 6 3 3 16" xfId="9440" xr:uid="{D2FC6546-DE9F-425C-A4EA-A85E89D49A97}"/>
    <cellStyle name="20% - akcent 6 3 3 16 2" xfId="24739" xr:uid="{854B7ECD-351D-4DAC-BC8D-CFBECD6EDCE8}"/>
    <cellStyle name="20% - akcent 6 3 3 17" xfId="12930" xr:uid="{6A99B4F4-1001-48A0-B3A9-C767CFAF1C8B}"/>
    <cellStyle name="20% - akcent 6 3 3 17 2" xfId="28229" xr:uid="{6BC10A80-5E6B-4DAA-8076-503BD366507D}"/>
    <cellStyle name="20% - akcent 6 3 3 18" xfId="16484" xr:uid="{E9CA1D3E-5E6F-4AE4-8866-202764E4BE65}"/>
    <cellStyle name="20% - akcent 6 3 3 18 2" xfId="31783" xr:uid="{FC3E52B5-735B-4ACE-9D6B-26ADD2129BB8}"/>
    <cellStyle name="20% - akcent 6 3 3 19" xfId="979" xr:uid="{9F7A54F5-A75D-4C9C-B4E1-53E059A71C21}"/>
    <cellStyle name="20% - akcent 6 3 3 2" xfId="1195" xr:uid="{03C0B477-8381-435A-AEB9-30FA96F7B8D9}"/>
    <cellStyle name="20% - akcent 6 3 3 2 2" xfId="2897" xr:uid="{5C954793-D5A1-4912-8686-88BFFA579A06}"/>
    <cellStyle name="20% - akcent 6 3 3 2 2 2" xfId="2898" xr:uid="{14172C8D-0C50-4D44-8C1B-B9F54F3733AC}"/>
    <cellStyle name="20% - akcent 6 3 3 2 2 2 2" xfId="7790" xr:uid="{FDBA5ECA-E507-41E3-88D0-EB9D61447196}"/>
    <cellStyle name="20% - akcent 6 3 3 2 2 2 2 2" xfId="11281" xr:uid="{346707F8-A9BF-4189-BEBC-4CD3B0B42267}"/>
    <cellStyle name="20% - akcent 6 3 3 2 2 2 2 2 2" xfId="26580" xr:uid="{510AC6F3-0022-4573-9B4B-887F8930862C}"/>
    <cellStyle name="20% - akcent 6 3 3 2 2 2 2 3" xfId="14771" xr:uid="{CA9D3C1F-D852-4517-859C-8960F48787FD}"/>
    <cellStyle name="20% - akcent 6 3 3 2 2 2 2 3 2" xfId="30070" xr:uid="{39ADC246-9684-4F6B-A03E-794785234CBA}"/>
    <cellStyle name="20% - akcent 6 3 3 2 2 2 2 4" xfId="23090" xr:uid="{872E5EB2-1736-4200-819E-8665C2C83ED2}"/>
    <cellStyle name="20% - akcent 6 3 3 2 2 2 3" xfId="6738" xr:uid="{B059380F-899D-4036-8ECF-DE78E7D769BE}"/>
    <cellStyle name="20% - akcent 6 3 3 2 2 2 3 2" xfId="22039" xr:uid="{F0EB72CA-51C6-40A9-9D83-B7B84D900C63}"/>
    <cellStyle name="20% - akcent 6 3 3 2 2 2 4" xfId="10230" xr:uid="{0C4F3309-F877-4DC2-88EF-AD1078004B5C}"/>
    <cellStyle name="20% - akcent 6 3 3 2 2 2 4 2" xfId="25529" xr:uid="{B582871D-B400-4E7B-938B-1CDBFB823E64}"/>
    <cellStyle name="20% - akcent 6 3 3 2 2 2 5" xfId="13720" xr:uid="{2C1C81C3-3446-49D3-83D9-8F31CB8C9631}"/>
    <cellStyle name="20% - akcent 6 3 3 2 2 2 5 2" xfId="29019" xr:uid="{D3983ABD-2F28-46F9-8828-A9DB747F976E}"/>
    <cellStyle name="20% - akcent 6 3 3 2 2 2 6" xfId="18526" xr:uid="{B10332D3-7C80-46FA-ACBF-AC4838927CA7}"/>
    <cellStyle name="20% - akcent 6 3 3 2 2 3" xfId="7789" xr:uid="{4951530F-ACB2-4085-909E-511774A86545}"/>
    <cellStyle name="20% - akcent 6 3 3 2 2 3 2" xfId="11280" xr:uid="{DF2F2242-7CE2-49A1-B34B-928B6A6DBC70}"/>
    <cellStyle name="20% - akcent 6 3 3 2 2 3 2 2" xfId="26579" xr:uid="{A189676B-5EB8-4026-BBD1-30FE2E57335A}"/>
    <cellStyle name="20% - akcent 6 3 3 2 2 3 3" xfId="14770" xr:uid="{CA411848-0D5B-4A61-A754-4856D6B458CF}"/>
    <cellStyle name="20% - akcent 6 3 3 2 2 3 3 2" xfId="30069" xr:uid="{BBF62690-77D7-459A-AFA6-89AEDC722F5F}"/>
    <cellStyle name="20% - akcent 6 3 3 2 2 3 4" xfId="23089" xr:uid="{6265FF9A-B7F8-4596-9F26-4BBF2D5E4763}"/>
    <cellStyle name="20% - akcent 6 3 3 2 2 4" xfId="6403" xr:uid="{BC0C740A-4BC8-4F3D-8E40-BE8903022C82}"/>
    <cellStyle name="20% - akcent 6 3 3 2 2 4 2" xfId="21704" xr:uid="{AEEBEA12-325D-46F3-A4C7-DBE632EDD635}"/>
    <cellStyle name="20% - akcent 6 3 3 2 2 5" xfId="9895" xr:uid="{BA48AAB5-6268-4D5C-B2BD-AD184BE8D1BF}"/>
    <cellStyle name="20% - akcent 6 3 3 2 2 5 2" xfId="25194" xr:uid="{802DCDE4-2FD7-45FF-B75C-77701B85059F}"/>
    <cellStyle name="20% - akcent 6 3 3 2 2 6" xfId="13385" xr:uid="{0B732462-1C3D-4B28-8668-CDD826900F56}"/>
    <cellStyle name="20% - akcent 6 3 3 2 2 6 2" xfId="28684" xr:uid="{2CA2F826-9B02-410A-8C85-D434E855D8D0}"/>
    <cellStyle name="20% - akcent 6 3 3 2 2 7" xfId="18525" xr:uid="{51D7444D-3A46-472F-9C73-995ADC75B8C5}"/>
    <cellStyle name="20% - akcent 6 3 3 2 3" xfId="2899" xr:uid="{F129D52F-339D-475D-B5A3-BE9A9477513E}"/>
    <cellStyle name="20% - akcent 6 3 3 2 3 2" xfId="7791" xr:uid="{201CD57F-7794-4F93-BC41-3769FE72ED7A}"/>
    <cellStyle name="20% - akcent 6 3 3 2 3 2 2" xfId="11282" xr:uid="{381E2EB8-8CD5-41BD-8F20-EF3E4A1F98B8}"/>
    <cellStyle name="20% - akcent 6 3 3 2 3 2 2 2" xfId="26581" xr:uid="{737702F5-AE29-4A89-984D-08BA1B8333D4}"/>
    <cellStyle name="20% - akcent 6 3 3 2 3 2 3" xfId="14772" xr:uid="{2EB231B6-B75B-42BA-A198-0989C51FD9F6}"/>
    <cellStyle name="20% - akcent 6 3 3 2 3 2 3 2" xfId="30071" xr:uid="{DCB67855-C693-460D-96C7-BC890953B8DB}"/>
    <cellStyle name="20% - akcent 6 3 3 2 3 2 4" xfId="23091" xr:uid="{A49AEB1F-19A0-488A-ABE5-12BF3DAD94DF}"/>
    <cellStyle name="20% - akcent 6 3 3 2 3 3" xfId="6737" xr:uid="{40B7C0BE-6324-4318-9371-CFAF77B9B78B}"/>
    <cellStyle name="20% - akcent 6 3 3 2 3 3 2" xfId="22038" xr:uid="{A47D84C3-E64C-42F4-A000-F47383096161}"/>
    <cellStyle name="20% - akcent 6 3 3 2 3 4" xfId="10229" xr:uid="{1DD0F7CE-9747-4C61-BF35-40B6A8157BAE}"/>
    <cellStyle name="20% - akcent 6 3 3 2 3 4 2" xfId="25528" xr:uid="{6D443C99-C5D0-49AE-AAE5-BC5D52D1A8AA}"/>
    <cellStyle name="20% - akcent 6 3 3 2 3 5" xfId="13719" xr:uid="{D77FE6DB-95A8-4B59-A88C-39D250B500E2}"/>
    <cellStyle name="20% - akcent 6 3 3 2 3 5 2" xfId="29018" xr:uid="{FB1CE135-6B32-4F18-8360-5B2F503677CF}"/>
    <cellStyle name="20% - akcent 6 3 3 2 3 6" xfId="18527" xr:uid="{6CAD5DA4-7B3F-46AA-8F78-5DFA3D4F2B95}"/>
    <cellStyle name="20% - akcent 6 3 3 2 4" xfId="7788" xr:uid="{1BED5F04-74A7-4B5E-BA5A-8D8DD5DAB742}"/>
    <cellStyle name="20% - akcent 6 3 3 2 4 2" xfId="11279" xr:uid="{96C61089-068C-4E40-B78E-29504261F24A}"/>
    <cellStyle name="20% - akcent 6 3 3 2 4 2 2" xfId="26578" xr:uid="{13C9DFC9-FF1E-4AF5-8888-FAADCF963B20}"/>
    <cellStyle name="20% - akcent 6 3 3 2 4 3" xfId="14769" xr:uid="{59C6C864-3C69-49E2-9735-CD2FB5A7A260}"/>
    <cellStyle name="20% - akcent 6 3 3 2 4 3 2" xfId="30068" xr:uid="{952A6DF6-0860-412C-B116-C54D67F7F649}"/>
    <cellStyle name="20% - akcent 6 3 3 2 4 4" xfId="23088" xr:uid="{4602A5E4-C5AA-4C34-98D4-8067C9F5D2DF}"/>
    <cellStyle name="20% - akcent 6 3 3 2 5" xfId="6261" xr:uid="{4E0E720B-AAD3-4DCE-AAB5-7185A8AD41C6}"/>
    <cellStyle name="20% - akcent 6 3 3 2 5 2" xfId="21562" xr:uid="{E89CEF63-7228-480D-8108-7CA9343AAE4E}"/>
    <cellStyle name="20% - akcent 6 3 3 2 6" xfId="2896" xr:uid="{D478F733-B1A5-4E81-B38A-25963AADA1A8}"/>
    <cellStyle name="20% - akcent 6 3 3 2 6 2" xfId="18524" xr:uid="{8ACD72D9-294A-4228-A5EA-A34F485D8F4F}"/>
    <cellStyle name="20% - akcent 6 3 3 2 7" xfId="9753" xr:uid="{BAA8D566-FB8F-4748-BFF1-E9CD2665396D}"/>
    <cellStyle name="20% - akcent 6 3 3 2 7 2" xfId="25052" xr:uid="{374B76FB-3049-4B44-95CC-2C9654935278}"/>
    <cellStyle name="20% - akcent 6 3 3 2 8" xfId="13243" xr:uid="{22715729-DBEC-4950-9E83-BAAD9A63060F}"/>
    <cellStyle name="20% - akcent 6 3 3 2 8 2" xfId="28542" xr:uid="{9EB48824-5D1A-48B8-AED9-4D01693B2AF4}"/>
    <cellStyle name="20% - akcent 6 3 3 2 9" xfId="16851" xr:uid="{9E552BFE-2237-4219-8D4F-0B11398AF381}"/>
    <cellStyle name="20% - akcent 6 3 3 20" xfId="16647" xr:uid="{5A0A0E3C-4EFB-4100-B276-58B81F5622F6}"/>
    <cellStyle name="20% - akcent 6 3 3 3" xfId="1320" xr:uid="{9281F129-DC3F-4864-958F-F4711948AC89}"/>
    <cellStyle name="20% - akcent 6 3 3 3 2" xfId="2901" xr:uid="{AA8225A6-7D48-4550-8B1E-29A056934ED9}"/>
    <cellStyle name="20% - akcent 6 3 3 3 2 2" xfId="7793" xr:uid="{8F655558-B94E-469F-BD5C-63190D4FADE4}"/>
    <cellStyle name="20% - akcent 6 3 3 3 2 2 2" xfId="11284" xr:uid="{FCCE33DE-34C8-4BF8-9AB1-5AD77391A228}"/>
    <cellStyle name="20% - akcent 6 3 3 3 2 2 2 2" xfId="26583" xr:uid="{227B74A1-36B3-48E0-93AC-E5BA29E8BCCA}"/>
    <cellStyle name="20% - akcent 6 3 3 3 2 2 3" xfId="14774" xr:uid="{B4F7EF28-6C26-4128-A88A-C13B3A958CDF}"/>
    <cellStyle name="20% - akcent 6 3 3 3 2 2 3 2" xfId="30073" xr:uid="{0D92DF0C-5C01-4B99-85EA-E8E9FF3ED5F0}"/>
    <cellStyle name="20% - akcent 6 3 3 3 2 2 4" xfId="23093" xr:uid="{B567AF49-CEC3-45AC-8162-FB594BAEC64C}"/>
    <cellStyle name="20% - akcent 6 3 3 3 2 3" xfId="6739" xr:uid="{F778D536-041D-4B8C-AF8F-7BF8BDB30735}"/>
    <cellStyle name="20% - akcent 6 3 3 3 2 3 2" xfId="22040" xr:uid="{ED41E2E1-BF65-4660-B518-C2EEFCE47302}"/>
    <cellStyle name="20% - akcent 6 3 3 3 2 4" xfId="10231" xr:uid="{DE523FCC-A5F6-4807-B0B9-0E38160EEC45}"/>
    <cellStyle name="20% - akcent 6 3 3 3 2 4 2" xfId="25530" xr:uid="{8A759B95-00DC-45A8-93F1-D49E49B9449C}"/>
    <cellStyle name="20% - akcent 6 3 3 3 2 5" xfId="13721" xr:uid="{2518C970-5F0E-4AD9-B148-5FD48B575029}"/>
    <cellStyle name="20% - akcent 6 3 3 3 2 5 2" xfId="29020" xr:uid="{ADAB630E-AA4A-4858-A66A-D1532B567B0E}"/>
    <cellStyle name="20% - akcent 6 3 3 3 2 6" xfId="18529" xr:uid="{A1632E6D-E52D-4BE2-9EC8-B3CD9AFD07F9}"/>
    <cellStyle name="20% - akcent 6 3 3 3 3" xfId="7792" xr:uid="{42397FC6-2A3F-43E8-A17A-C5DAEB761180}"/>
    <cellStyle name="20% - akcent 6 3 3 3 3 2" xfId="11283" xr:uid="{CD8C6E4C-0F6F-4B87-B557-F4496C8CF5F4}"/>
    <cellStyle name="20% - akcent 6 3 3 3 3 2 2" xfId="26582" xr:uid="{2E6B7BCF-725A-4D20-8992-E500CA612929}"/>
    <cellStyle name="20% - akcent 6 3 3 3 3 3" xfId="14773" xr:uid="{AEE80B97-781D-404F-A12F-CE33330B6EEC}"/>
    <cellStyle name="20% - akcent 6 3 3 3 3 3 2" xfId="30072" xr:uid="{613BC5FE-996D-4A4A-B611-171ABF448D81}"/>
    <cellStyle name="20% - akcent 6 3 3 3 3 4" xfId="23092" xr:uid="{ED99F042-F535-41D3-8898-89772331D150}"/>
    <cellStyle name="20% - akcent 6 3 3 3 4" xfId="6404" xr:uid="{6D1DCF04-3A02-47F5-A090-E0705F77C845}"/>
    <cellStyle name="20% - akcent 6 3 3 3 4 2" xfId="21705" xr:uid="{B05F99BE-EDB7-4570-AC5D-E939084BB99A}"/>
    <cellStyle name="20% - akcent 6 3 3 3 5" xfId="2900" xr:uid="{52B5DC79-A794-436E-A64F-9071CAA5EA1A}"/>
    <cellStyle name="20% - akcent 6 3 3 3 5 2" xfId="18528" xr:uid="{EF71AE3F-4C87-4A9C-99F3-C355F35E9C59}"/>
    <cellStyle name="20% - akcent 6 3 3 3 6" xfId="9896" xr:uid="{053F9E0F-1705-4753-BAAA-77A2F24FB364}"/>
    <cellStyle name="20% - akcent 6 3 3 3 6 2" xfId="25195" xr:uid="{570E454C-DEB4-4659-A6EC-393532D739E9}"/>
    <cellStyle name="20% - akcent 6 3 3 3 7" xfId="13386" xr:uid="{0F4B13FB-1340-4D5E-9BBA-EC72D9E706E8}"/>
    <cellStyle name="20% - akcent 6 3 3 3 7 2" xfId="28685" xr:uid="{C5CD1B29-E8AF-44AA-9C89-4040F52768E8}"/>
    <cellStyle name="20% - akcent 6 3 3 3 8" xfId="16976" xr:uid="{667B37D2-051E-4C15-8B68-853D14364829}"/>
    <cellStyle name="20% - akcent 6 3 3 4" xfId="1441" xr:uid="{DDD26E0F-B939-4096-8241-B758F3C43659}"/>
    <cellStyle name="20% - akcent 6 3 3 4 2" xfId="7794" xr:uid="{54575943-B95B-4634-A111-91CC6E81FD3C}"/>
    <cellStyle name="20% - akcent 6 3 3 4 2 2" xfId="11285" xr:uid="{695354AE-7F91-4A04-B9D4-8F177546D179}"/>
    <cellStyle name="20% - akcent 6 3 3 4 2 2 2" xfId="26584" xr:uid="{C1E43204-F40E-4ADB-A76D-988CBBCCA63C}"/>
    <cellStyle name="20% - akcent 6 3 3 4 2 3" xfId="14775" xr:uid="{ED2FC8D5-752B-4C86-9E51-41A1E3A503A5}"/>
    <cellStyle name="20% - akcent 6 3 3 4 2 3 2" xfId="30074" xr:uid="{43D9862A-B968-4071-BD07-85E4B409B05C}"/>
    <cellStyle name="20% - akcent 6 3 3 4 2 4" xfId="23094" xr:uid="{CE5C5CCD-8BE2-4B04-859B-1567BF7EBBFB}"/>
    <cellStyle name="20% - akcent 6 3 3 4 3" xfId="6736" xr:uid="{4DB5AD22-32B4-4350-86B7-D3E25DFB8E2C}"/>
    <cellStyle name="20% - akcent 6 3 3 4 3 2" xfId="22037" xr:uid="{7EAD0FC9-81A2-4B35-A461-25585506B88B}"/>
    <cellStyle name="20% - akcent 6 3 3 4 4" xfId="2902" xr:uid="{04BFF2BD-940D-4118-A590-61B8F048E6D1}"/>
    <cellStyle name="20% - akcent 6 3 3 4 4 2" xfId="18530" xr:uid="{4F26E17C-873C-4BFE-8E5D-515D37A58413}"/>
    <cellStyle name="20% - akcent 6 3 3 4 5" xfId="10228" xr:uid="{A887B2D8-9FF1-44AC-9BBB-EE0D3F1F6593}"/>
    <cellStyle name="20% - akcent 6 3 3 4 5 2" xfId="25527" xr:uid="{7F245C82-AF91-43D0-97F6-90A7DE2EFFC0}"/>
    <cellStyle name="20% - akcent 6 3 3 4 6" xfId="13718" xr:uid="{8EBA22CF-9F84-4949-83B6-B278AB864AD0}"/>
    <cellStyle name="20% - akcent 6 3 3 4 6 2" xfId="29017" xr:uid="{02DB06C4-7681-4925-ABB1-D9DF3B76CC71}"/>
    <cellStyle name="20% - akcent 6 3 3 4 7" xfId="17097" xr:uid="{6ADD7EE2-F8F6-4F41-A9FE-F710D05BD223}"/>
    <cellStyle name="20% - akcent 6 3 3 5" xfId="1595" xr:uid="{BA55EBBC-9BE4-4BBA-B665-2130628FFF0E}"/>
    <cellStyle name="20% - akcent 6 3 3 5 2" xfId="7795" xr:uid="{7FACB7BF-CE31-4979-BCF1-E2A2A99BB61A}"/>
    <cellStyle name="20% - akcent 6 3 3 5 2 2" xfId="11286" xr:uid="{10F0889E-34F1-450D-8074-172FB5BBD391}"/>
    <cellStyle name="20% - akcent 6 3 3 5 2 2 2" xfId="26585" xr:uid="{1122DA35-482C-40CC-B8E3-20121645EB91}"/>
    <cellStyle name="20% - akcent 6 3 3 5 2 3" xfId="14776" xr:uid="{8F9E0407-27B2-4D8C-AFE4-284FE1C394B9}"/>
    <cellStyle name="20% - akcent 6 3 3 5 2 3 2" xfId="30075" xr:uid="{47226EDB-B9D5-417A-9E6D-391183EDAFF1}"/>
    <cellStyle name="20% - akcent 6 3 3 5 2 4" xfId="23095" xr:uid="{63AF8366-CB37-451D-A247-47D0C26301AE}"/>
    <cellStyle name="20% - akcent 6 3 3 5 3" xfId="7560" xr:uid="{9910810F-40C0-4445-84E2-F884EB69DB0B}"/>
    <cellStyle name="20% - akcent 6 3 3 5 3 2" xfId="22861" xr:uid="{0F7AA43D-8310-434F-BB97-14DE33CE63EA}"/>
    <cellStyle name="20% - akcent 6 3 3 5 4" xfId="2903" xr:uid="{9E3E2BC1-1553-4B49-A6C2-36E2509AD60B}"/>
    <cellStyle name="20% - akcent 6 3 3 5 4 2" xfId="18531" xr:uid="{E3D394DF-74AC-4796-9116-884605481197}"/>
    <cellStyle name="20% - akcent 6 3 3 5 5" xfId="11052" xr:uid="{EF214104-6CC6-44D0-9CFD-9DBDBA053AEE}"/>
    <cellStyle name="20% - akcent 6 3 3 5 5 2" xfId="26351" xr:uid="{574EAF75-2A4E-4760-8448-360384F837A2}"/>
    <cellStyle name="20% - akcent 6 3 3 5 6" xfId="14542" xr:uid="{275970D5-9A3E-4243-A7C1-314EE68D7667}"/>
    <cellStyle name="20% - akcent 6 3 3 5 6 2" xfId="29841" xr:uid="{417D75E2-AD5E-4F3F-B303-A2AFEAB9CF28}"/>
    <cellStyle name="20% - akcent 6 3 3 5 7" xfId="17247" xr:uid="{2180EB22-FAE5-4722-A9D7-EA85DA959B4B}"/>
    <cellStyle name="20% - akcent 6 3 3 6" xfId="1844" xr:uid="{671DD15A-0724-46B6-AB59-F2F6912D7EB0}"/>
    <cellStyle name="20% - akcent 6 3 3 6 2" xfId="7787" xr:uid="{46B9D5FD-68F3-412A-A73B-A422F71EC167}"/>
    <cellStyle name="20% - akcent 6 3 3 6 2 2" xfId="23087" xr:uid="{C1775901-8AFD-4129-878D-4345E414CA69}"/>
    <cellStyle name="20% - akcent 6 3 3 6 3" xfId="4942" xr:uid="{1545B7C8-A28E-4DF8-B9B7-FD6382B6DA94}"/>
    <cellStyle name="20% - akcent 6 3 3 6 3 2" xfId="20243" xr:uid="{5049B395-FC39-4BED-95BB-322970278E86}"/>
    <cellStyle name="20% - akcent 6 3 3 6 4" xfId="11278" xr:uid="{7B4A36AD-1CAC-4A6E-94D4-7FD8F99C952F}"/>
    <cellStyle name="20% - akcent 6 3 3 6 4 2" xfId="26577" xr:uid="{62EF646F-412D-401E-8E23-68F6694BDA9B}"/>
    <cellStyle name="20% - akcent 6 3 3 6 5" xfId="14768" xr:uid="{D5747410-197D-4F67-BD28-8F26F7DD34DD}"/>
    <cellStyle name="20% - akcent 6 3 3 6 5 2" xfId="30067" xr:uid="{8561F264-2353-41AE-B1EA-3E314ED9EE8B}"/>
    <cellStyle name="20% - akcent 6 3 3 6 6" xfId="17480" xr:uid="{8EAAF9A2-3714-42AD-8776-EBA05F66A5DC}"/>
    <cellStyle name="20% - akcent 6 3 3 7" xfId="1988" xr:uid="{79F2EC79-184A-40D1-B762-540FF49E50DF}"/>
    <cellStyle name="20% - akcent 6 3 3 7 2" xfId="4943" xr:uid="{D3A678E6-5CFB-4535-A798-E1127B91F245}"/>
    <cellStyle name="20% - akcent 6 3 3 7 2 2" xfId="20244" xr:uid="{AAE0AC87-8793-4A15-9AE6-FF8FEB8C4B5F}"/>
    <cellStyle name="20% - akcent 6 3 3 7 3" xfId="17620" xr:uid="{5885F516-0769-4619-B864-42CAE0B093A6}"/>
    <cellStyle name="20% - akcent 6 3 3 8" xfId="2119" xr:uid="{23856F93-0341-4C2A-9DDE-146BD5364587}"/>
    <cellStyle name="20% - akcent 6 3 3 8 2" xfId="4944" xr:uid="{61284493-7177-45CC-8D1F-A78F89388C6E}"/>
    <cellStyle name="20% - akcent 6 3 3 8 2 2" xfId="20245" xr:uid="{DA3E3CFF-7D73-4F60-A13D-50F10015D9F8}"/>
    <cellStyle name="20% - akcent 6 3 3 8 3" xfId="17751" xr:uid="{13577983-E1F3-40B4-AE9E-3B8246481446}"/>
    <cellStyle name="20% - akcent 6 3 3 9" xfId="2244" xr:uid="{8B1E9186-5608-415F-9E2A-F5CC6FFF82AF}"/>
    <cellStyle name="20% - akcent 6 3 3 9 2" xfId="4945" xr:uid="{73933B07-CF85-4E32-B534-EADB03E43DE0}"/>
    <cellStyle name="20% - akcent 6 3 3 9 2 2" xfId="20246" xr:uid="{E8E849B4-EB16-4DD1-970C-75D7D75BD1B0}"/>
    <cellStyle name="20% - akcent 6 3 3 9 3" xfId="17876" xr:uid="{C59DDB67-35E2-48A9-8EF3-40FD14A9AA92}"/>
    <cellStyle name="20% - akcent 6 3 4" xfId="1103" xr:uid="{13437A40-8D1C-424A-A790-F9360969C5B9}"/>
    <cellStyle name="20% - akcent 6 3 4 2" xfId="2905" xr:uid="{A6EEFAE3-B02B-434E-8F6A-7A250D41A298}"/>
    <cellStyle name="20% - akcent 6 3 4 2 2" xfId="2906" xr:uid="{5C9C88C9-8D7F-476A-8D1F-F28662FEFD21}"/>
    <cellStyle name="20% - akcent 6 3 4 2 2 2" xfId="7798" xr:uid="{BD170EC6-8C5D-479A-B90F-544321F1D4CA}"/>
    <cellStyle name="20% - akcent 6 3 4 2 2 2 2" xfId="11289" xr:uid="{AB9850C3-11B7-499D-8BF6-6E3ED5DD7542}"/>
    <cellStyle name="20% - akcent 6 3 4 2 2 2 2 2" xfId="26588" xr:uid="{5CBE6148-C12C-4BC7-A74C-F5D7F0711CD8}"/>
    <cellStyle name="20% - akcent 6 3 4 2 2 2 3" xfId="14779" xr:uid="{55B260C9-7809-4DAD-A016-EEBDF302122C}"/>
    <cellStyle name="20% - akcent 6 3 4 2 2 2 3 2" xfId="30078" xr:uid="{A5CA05BC-E390-4B27-B404-2D88FC6A762D}"/>
    <cellStyle name="20% - akcent 6 3 4 2 2 2 4" xfId="23098" xr:uid="{C8460EC6-5753-44EB-96D6-BABED02D2686}"/>
    <cellStyle name="20% - akcent 6 3 4 2 2 3" xfId="6741" xr:uid="{8C7E404D-69B8-4096-A620-9CFC62373419}"/>
    <cellStyle name="20% - akcent 6 3 4 2 2 3 2" xfId="22042" xr:uid="{26A57457-9A09-4BF3-A63E-C9C1C00E397A}"/>
    <cellStyle name="20% - akcent 6 3 4 2 2 4" xfId="10233" xr:uid="{E8E3BFEB-C231-49AD-9746-27DC2D759EDB}"/>
    <cellStyle name="20% - akcent 6 3 4 2 2 4 2" xfId="25532" xr:uid="{7295BE49-2891-4FA1-A661-150C35AAF868}"/>
    <cellStyle name="20% - akcent 6 3 4 2 2 5" xfId="13723" xr:uid="{662697F1-D4DE-4F5F-8B81-71459110F2F0}"/>
    <cellStyle name="20% - akcent 6 3 4 2 2 5 2" xfId="29022" xr:uid="{663E5812-40F1-4F90-8B22-176BFEB93D26}"/>
    <cellStyle name="20% - akcent 6 3 4 2 2 6" xfId="18534" xr:uid="{70C02809-E17D-46D3-86F6-46D031AA9A10}"/>
    <cellStyle name="20% - akcent 6 3 4 2 3" xfId="7797" xr:uid="{979B331C-E45D-4844-BFD0-FEC49BBADA8A}"/>
    <cellStyle name="20% - akcent 6 3 4 2 3 2" xfId="11288" xr:uid="{8ED421DD-8CE2-4673-B1AD-80D96AF07965}"/>
    <cellStyle name="20% - akcent 6 3 4 2 3 2 2" xfId="26587" xr:uid="{16274E21-0017-401B-BAD0-9E05AFA3FAA9}"/>
    <cellStyle name="20% - akcent 6 3 4 2 3 3" xfId="14778" xr:uid="{65E25CEB-823E-4F11-A6D5-8EB41C262E2A}"/>
    <cellStyle name="20% - akcent 6 3 4 2 3 3 2" xfId="30077" xr:uid="{1CFDFE37-8FE3-43FA-88DB-6F7949FF6EB5}"/>
    <cellStyle name="20% - akcent 6 3 4 2 3 4" xfId="23097" xr:uid="{962E0DA7-D478-490B-A8C3-4B57CD9962FF}"/>
    <cellStyle name="20% - akcent 6 3 4 2 4" xfId="6405" xr:uid="{816DE688-D4F6-42CC-BA38-1DC671335F2D}"/>
    <cellStyle name="20% - akcent 6 3 4 2 4 2" xfId="21706" xr:uid="{FFDA012A-B8F2-404B-A957-7077E4C12221}"/>
    <cellStyle name="20% - akcent 6 3 4 2 5" xfId="9897" xr:uid="{3290DC67-D2CB-4651-8B3B-63FD160F698C}"/>
    <cellStyle name="20% - akcent 6 3 4 2 5 2" xfId="25196" xr:uid="{755E78FB-152D-45EF-9CF8-6C597E19F8FC}"/>
    <cellStyle name="20% - akcent 6 3 4 2 6" xfId="13387" xr:uid="{3EA7AD19-9EE0-4DA0-A080-F79B721A5254}"/>
    <cellStyle name="20% - akcent 6 3 4 2 6 2" xfId="28686" xr:uid="{2682B94A-B638-4085-B095-8738748FB15F}"/>
    <cellStyle name="20% - akcent 6 3 4 2 7" xfId="18533" xr:uid="{0CB54307-3847-4045-A371-755701F754D9}"/>
    <cellStyle name="20% - akcent 6 3 4 3" xfId="2907" xr:uid="{3618450C-B663-4BB9-8E98-A51308769E98}"/>
    <cellStyle name="20% - akcent 6 3 4 3 2" xfId="7799" xr:uid="{7BC2AF7B-39EE-4A19-B87D-48F08F5A5A76}"/>
    <cellStyle name="20% - akcent 6 3 4 3 2 2" xfId="11290" xr:uid="{CEB17FA2-F470-46E9-8A82-C8A846ADDB20}"/>
    <cellStyle name="20% - akcent 6 3 4 3 2 2 2" xfId="26589" xr:uid="{05D6F87B-A98A-4BD3-AC2D-AF47AFD619FA}"/>
    <cellStyle name="20% - akcent 6 3 4 3 2 3" xfId="14780" xr:uid="{C305874C-330E-4020-8281-04DADB6D7E38}"/>
    <cellStyle name="20% - akcent 6 3 4 3 2 3 2" xfId="30079" xr:uid="{5C570BD0-C118-46D7-AA3D-5AE7AE2180BF}"/>
    <cellStyle name="20% - akcent 6 3 4 3 2 4" xfId="23099" xr:uid="{1497316D-0464-45F7-B95D-8E08DDE9B67B}"/>
    <cellStyle name="20% - akcent 6 3 4 3 3" xfId="6740" xr:uid="{0C79B598-D4B0-41C0-8B44-35A49C60CEF4}"/>
    <cellStyle name="20% - akcent 6 3 4 3 3 2" xfId="22041" xr:uid="{4457562B-1AD9-4813-8FFB-7A3423CF5718}"/>
    <cellStyle name="20% - akcent 6 3 4 3 4" xfId="10232" xr:uid="{D917CA90-8274-4B04-A27C-B73A788CB388}"/>
    <cellStyle name="20% - akcent 6 3 4 3 4 2" xfId="25531" xr:uid="{AC9379A9-D823-4E2A-BCF4-D95DDF8D527D}"/>
    <cellStyle name="20% - akcent 6 3 4 3 5" xfId="13722" xr:uid="{F99D91B5-773A-4657-AB11-E5C101AAF1D0}"/>
    <cellStyle name="20% - akcent 6 3 4 3 5 2" xfId="29021" xr:uid="{4D3EBE76-A5DD-4557-A516-19E50A017EC9}"/>
    <cellStyle name="20% - akcent 6 3 4 3 6" xfId="18535" xr:uid="{CE4F23BB-5E38-4F46-836D-14CD79C8003C}"/>
    <cellStyle name="20% - akcent 6 3 4 4" xfId="7796" xr:uid="{5D6ECE3B-5435-4E6E-9AB9-564D21D132E7}"/>
    <cellStyle name="20% - akcent 6 3 4 4 2" xfId="11287" xr:uid="{93DC11C5-F10E-484D-A75F-D98603ED4BB0}"/>
    <cellStyle name="20% - akcent 6 3 4 4 2 2" xfId="26586" xr:uid="{B46D21D3-A0C4-4E97-9198-09845AB039CE}"/>
    <cellStyle name="20% - akcent 6 3 4 4 3" xfId="14777" xr:uid="{A626F45C-E464-4477-B773-A6167FBEDC35}"/>
    <cellStyle name="20% - akcent 6 3 4 4 3 2" xfId="30076" xr:uid="{903A8C5B-92A6-49BA-B00F-6D464CC4B373}"/>
    <cellStyle name="20% - akcent 6 3 4 4 4" xfId="23096" xr:uid="{7BC28C65-5F73-4CF5-B07E-1C52F85FF476}"/>
    <cellStyle name="20% - akcent 6 3 4 5" xfId="6179" xr:uid="{7EA01FFE-3316-4564-87FB-BD45E35B65D2}"/>
    <cellStyle name="20% - akcent 6 3 4 5 2" xfId="21480" xr:uid="{07D69336-BB60-4413-B17D-5E229C153263}"/>
    <cellStyle name="20% - akcent 6 3 4 6" xfId="2904" xr:uid="{A7D11387-F9A2-49F3-B0FC-9B2858055D9F}"/>
    <cellStyle name="20% - akcent 6 3 4 6 2" xfId="18532" xr:uid="{88CA014F-9C94-48D7-B5BF-78A6F068E213}"/>
    <cellStyle name="20% - akcent 6 3 4 7" xfId="9671" xr:uid="{1B8E71A8-0F45-4162-822B-396CB31DBBE2}"/>
    <cellStyle name="20% - akcent 6 3 4 7 2" xfId="24970" xr:uid="{5A598EAA-C221-4F85-929B-B10DA976A3BB}"/>
    <cellStyle name="20% - akcent 6 3 4 8" xfId="13161" xr:uid="{7A9B81D1-F3F1-4A15-9E9B-FB3F0C5A9623}"/>
    <cellStyle name="20% - akcent 6 3 4 8 2" xfId="28460" xr:uid="{5950AB9E-2B29-4EE8-8605-3FA83B696834}"/>
    <cellStyle name="20% - akcent 6 3 4 9" xfId="16759" xr:uid="{C4351CF7-9855-4A6A-84D2-D72DCA31E5CA}"/>
    <cellStyle name="20% - akcent 6 3 5" xfId="1234" xr:uid="{0A676B48-80C5-4402-BB5F-CA714E6C105B}"/>
    <cellStyle name="20% - akcent 6 3 5 2" xfId="2909" xr:uid="{3361C30A-2E50-442A-A26A-9593CFD2D84F}"/>
    <cellStyle name="20% - akcent 6 3 5 2 2" xfId="7801" xr:uid="{6D839457-65FE-4CEE-A6B1-1F5C76E39323}"/>
    <cellStyle name="20% - akcent 6 3 5 2 2 2" xfId="11292" xr:uid="{B7EB83FF-C249-4D3B-8904-E5DA20B1B17D}"/>
    <cellStyle name="20% - akcent 6 3 5 2 2 2 2" xfId="26591" xr:uid="{1B91DA6F-18CD-4CA4-BA65-D839A76F1FB0}"/>
    <cellStyle name="20% - akcent 6 3 5 2 2 3" xfId="14782" xr:uid="{0D7769F9-D4A9-459F-ADAA-C5A9518E38A8}"/>
    <cellStyle name="20% - akcent 6 3 5 2 2 3 2" xfId="30081" xr:uid="{01A66820-42E4-41A2-813F-BE826A996D5C}"/>
    <cellStyle name="20% - akcent 6 3 5 2 2 4" xfId="23101" xr:uid="{AF218289-A8CF-48FE-B7BE-DB498E5CAD9F}"/>
    <cellStyle name="20% - akcent 6 3 5 2 3" xfId="6742" xr:uid="{E70ACF4A-B245-4859-8D34-DE808C0ACF75}"/>
    <cellStyle name="20% - akcent 6 3 5 2 3 2" xfId="22043" xr:uid="{E75E1898-0B2C-4297-BFF2-3E5DEF1CF681}"/>
    <cellStyle name="20% - akcent 6 3 5 2 4" xfId="10234" xr:uid="{A6CA85C2-2DD1-4FAF-BF8C-8346BA1FE63D}"/>
    <cellStyle name="20% - akcent 6 3 5 2 4 2" xfId="25533" xr:uid="{41254A6F-8410-44A1-9186-47F770A25072}"/>
    <cellStyle name="20% - akcent 6 3 5 2 5" xfId="13724" xr:uid="{A96E3124-AB49-4094-A99E-79B92E724A9D}"/>
    <cellStyle name="20% - akcent 6 3 5 2 5 2" xfId="29023" xr:uid="{09CE79BB-8847-4F5B-A62B-B5A2B6E89BB1}"/>
    <cellStyle name="20% - akcent 6 3 5 2 6" xfId="18537" xr:uid="{61DCA1C2-8259-456D-A01A-F71D8311DD4B}"/>
    <cellStyle name="20% - akcent 6 3 5 3" xfId="7800" xr:uid="{C7BB319D-2F44-4949-96EE-33D28FDB9F59}"/>
    <cellStyle name="20% - akcent 6 3 5 3 2" xfId="11291" xr:uid="{E6B35FA7-0B0B-46A2-B5DA-12DAEEC672DA}"/>
    <cellStyle name="20% - akcent 6 3 5 3 2 2" xfId="26590" xr:uid="{51864AEA-E501-4727-9F2A-25D5912BD39E}"/>
    <cellStyle name="20% - akcent 6 3 5 3 3" xfId="14781" xr:uid="{224F7B14-C19F-4EF2-970B-ABD58A49F1A9}"/>
    <cellStyle name="20% - akcent 6 3 5 3 3 2" xfId="30080" xr:uid="{36F68C38-C422-4665-B1CA-F46C519E2999}"/>
    <cellStyle name="20% - akcent 6 3 5 3 4" xfId="23100" xr:uid="{0FCA9A4F-9A66-4290-A474-4DEF4EA862CE}"/>
    <cellStyle name="20% - akcent 6 3 5 4" xfId="6406" xr:uid="{C6A30A4B-1FF5-4831-8EDB-DD8EEC0AA1D1}"/>
    <cellStyle name="20% - akcent 6 3 5 4 2" xfId="21707" xr:uid="{7050B791-03F4-49AC-A203-2DB2FF01EEBA}"/>
    <cellStyle name="20% - akcent 6 3 5 5" xfId="2908" xr:uid="{11E5A54C-45AE-4959-A654-D9494B219F61}"/>
    <cellStyle name="20% - akcent 6 3 5 5 2" xfId="18536" xr:uid="{A2B9C9DD-7AB8-4D1B-AC89-A0F403B2ACC2}"/>
    <cellStyle name="20% - akcent 6 3 5 6" xfId="9898" xr:uid="{84C6F85C-13AB-47D2-B903-2159E1C57091}"/>
    <cellStyle name="20% - akcent 6 3 5 6 2" xfId="25197" xr:uid="{5C9A35AF-8537-4DA5-A222-6BFE82E73A8B}"/>
    <cellStyle name="20% - akcent 6 3 5 7" xfId="13388" xr:uid="{7B33FEB0-F47B-4144-8AA7-C2B8D8F0060B}"/>
    <cellStyle name="20% - akcent 6 3 5 7 2" xfId="28687" xr:uid="{1B20F95A-9C30-4D8C-A6A0-F78E9BFEB72C}"/>
    <cellStyle name="20% - akcent 6 3 5 8" xfId="16890" xr:uid="{13175A56-9D03-44F0-B82C-2DAD6E6A6B85}"/>
    <cellStyle name="20% - akcent 6 3 6" xfId="1359" xr:uid="{0DDFFAFF-B4E6-45FC-A0C9-DD6EC2563CA7}"/>
    <cellStyle name="20% - akcent 6 3 6 2" xfId="7802" xr:uid="{1356EBF5-2AF8-4103-BA6A-AA6AAEF40276}"/>
    <cellStyle name="20% - akcent 6 3 6 2 2" xfId="11293" xr:uid="{15FD5AB2-5B03-4565-A615-9964A67BDBF8}"/>
    <cellStyle name="20% - akcent 6 3 6 2 2 2" xfId="26592" xr:uid="{F8FB1DB5-C2B1-4CFC-B979-52A9CDBA4A23}"/>
    <cellStyle name="20% - akcent 6 3 6 2 3" xfId="14783" xr:uid="{B6BCF169-36DE-48EE-98C0-8C75922E95E6}"/>
    <cellStyle name="20% - akcent 6 3 6 2 3 2" xfId="30082" xr:uid="{EC0122F4-27C0-424F-8E2E-D470B08EF62E}"/>
    <cellStyle name="20% - akcent 6 3 6 2 4" xfId="23102" xr:uid="{51AEB4BB-F142-4A6F-B692-3B1A26AB30FF}"/>
    <cellStyle name="20% - akcent 6 3 6 3" xfId="6731" xr:uid="{497D02E6-6782-4431-93A0-D22109A53AD1}"/>
    <cellStyle name="20% - akcent 6 3 6 3 2" xfId="22032" xr:uid="{85320165-24C1-43D8-9F80-07106542CEAD}"/>
    <cellStyle name="20% - akcent 6 3 6 4" xfId="2910" xr:uid="{3451AAC3-41A1-4A70-9401-6B0ABA8CF771}"/>
    <cellStyle name="20% - akcent 6 3 6 4 2" xfId="18538" xr:uid="{22092FCB-012B-49E3-B78F-A3B18589C1EC}"/>
    <cellStyle name="20% - akcent 6 3 6 5" xfId="10223" xr:uid="{329E7726-E41E-4331-AA4C-6C3D6D01406E}"/>
    <cellStyle name="20% - akcent 6 3 6 5 2" xfId="25522" xr:uid="{D0CA1EF1-7B12-412F-B8DF-E2D3E9C1041C}"/>
    <cellStyle name="20% - akcent 6 3 6 6" xfId="13713" xr:uid="{78653372-B147-4DC2-AABF-E0A1BB86FE19}"/>
    <cellStyle name="20% - akcent 6 3 6 6 2" xfId="29012" xr:uid="{A07193BA-970A-4AC8-A60A-8CC976AC8AD8}"/>
    <cellStyle name="20% - akcent 6 3 6 7" xfId="17015" xr:uid="{B9F6761C-BDB1-4BCA-82C4-EBB39A18E137}"/>
    <cellStyle name="20% - akcent 6 3 7" xfId="1513" xr:uid="{DAC61D11-8057-4939-8096-83529080C651}"/>
    <cellStyle name="20% - akcent 6 3 7 2" xfId="7803" xr:uid="{958B7A2A-8C3B-4ACA-94E8-A44DAE8324C6}"/>
    <cellStyle name="20% - akcent 6 3 7 2 2" xfId="11294" xr:uid="{10A1E39E-13C4-4A50-A745-9BCF2AACAACB}"/>
    <cellStyle name="20% - akcent 6 3 7 2 2 2" xfId="26593" xr:uid="{27023009-A40A-43BC-8BAF-F7334B52F53C}"/>
    <cellStyle name="20% - akcent 6 3 7 2 3" xfId="14784" xr:uid="{6F82A0C5-EF46-4193-9171-D98508F50376}"/>
    <cellStyle name="20% - akcent 6 3 7 2 3 2" xfId="30083" xr:uid="{83EC9118-A21D-44AA-A4FE-91B8EB949EA1}"/>
    <cellStyle name="20% - akcent 6 3 7 2 4" xfId="23103" xr:uid="{5928D219-20AD-4B9E-9191-8259FA631FE4}"/>
    <cellStyle name="20% - akcent 6 3 7 3" xfId="7478" xr:uid="{E5B5593F-102B-41E7-BB08-C8D21553FF26}"/>
    <cellStyle name="20% - akcent 6 3 7 3 2" xfId="22779" xr:uid="{4D538DE1-F1F6-4D09-8FB9-015D1C4526C6}"/>
    <cellStyle name="20% - akcent 6 3 7 4" xfId="2911" xr:uid="{EA2DDE21-60E7-4C00-8CEA-896D67D98C30}"/>
    <cellStyle name="20% - akcent 6 3 7 4 2" xfId="18539" xr:uid="{5B7B99B9-4802-4DD0-9D7E-0C35869E1C78}"/>
    <cellStyle name="20% - akcent 6 3 7 5" xfId="10970" xr:uid="{72321F65-9C88-409B-B8C1-0639DDEFABC8}"/>
    <cellStyle name="20% - akcent 6 3 7 5 2" xfId="26269" xr:uid="{02AF871C-6FBF-408B-A77B-233C4CF0C6BD}"/>
    <cellStyle name="20% - akcent 6 3 7 6" xfId="14460" xr:uid="{1FC58D95-016A-43C3-B1C8-3574CBFDD6F3}"/>
    <cellStyle name="20% - akcent 6 3 7 6 2" xfId="29759" xr:uid="{AE85A75D-C436-4F1C-8260-CC583BFE3FA2}"/>
    <cellStyle name="20% - akcent 6 3 7 7" xfId="17165" xr:uid="{68F79923-FEEB-4536-99E1-A5081D6EC7D6}"/>
    <cellStyle name="20% - akcent 6 3 8" xfId="1751" xr:uid="{1BCA9756-9459-4F0D-AD86-CBA68B46E989}"/>
    <cellStyle name="20% - akcent 6 3 8 2" xfId="7777" xr:uid="{E8C54680-546E-411E-BA9E-52F7F4DA7FB7}"/>
    <cellStyle name="20% - akcent 6 3 8 2 2" xfId="23077" xr:uid="{2896B77E-CA4D-49E9-BCC4-A656D5E42F4F}"/>
    <cellStyle name="20% - akcent 6 3 8 3" xfId="4946" xr:uid="{4E7E3D82-A0B6-4D7C-AD8E-C1330F88BF01}"/>
    <cellStyle name="20% - akcent 6 3 8 3 2" xfId="20247" xr:uid="{4FCE76A2-4C7A-42F2-945B-0EA1147C878A}"/>
    <cellStyle name="20% - akcent 6 3 8 4" xfId="11268" xr:uid="{9AE9EC39-6C45-46C7-8898-E7AF52F1A8DD}"/>
    <cellStyle name="20% - akcent 6 3 8 4 2" xfId="26567" xr:uid="{2FF307CB-03DD-40C7-B0ED-C54813EB7BA7}"/>
    <cellStyle name="20% - akcent 6 3 8 5" xfId="14758" xr:uid="{4A6F9C94-3DFF-4CAB-98DA-C1C9F487B7AE}"/>
    <cellStyle name="20% - akcent 6 3 8 5 2" xfId="30057" xr:uid="{CF95FFA6-571E-463F-ABC3-B21CCCA6D061}"/>
    <cellStyle name="20% - akcent 6 3 8 6" xfId="17388" xr:uid="{FD3D8FC8-4CAF-4CFB-B48F-CDAB3208403E}"/>
    <cellStyle name="20% - akcent 6 3 9" xfId="1891" xr:uid="{D38FA6E4-7A63-40C1-B97C-4B7B870543A9}"/>
    <cellStyle name="20% - akcent 6 3 9 2" xfId="4947" xr:uid="{1A82C727-FA3F-4508-95F6-8B28EE95D913}"/>
    <cellStyle name="20% - akcent 6 3 9 2 2" xfId="20248" xr:uid="{BB3D0CDA-038D-465A-B0D7-6C23433BD9FD}"/>
    <cellStyle name="20% - akcent 6 3 9 3" xfId="17525" xr:uid="{B9AE625B-FD19-40AA-B298-CF4306EBB37C}"/>
    <cellStyle name="40% - Accent1" xfId="26" xr:uid="{00000000-0005-0000-0000-000012000000}"/>
    <cellStyle name="40% - Accent1 2" xfId="504" xr:uid="{4C370C63-5ADE-4565-8557-4317CA69BADC}"/>
    <cellStyle name="40% - Accent1 3" xfId="529" xr:uid="{935E88F0-C0C5-4EC5-A959-90F0771B2006}"/>
    <cellStyle name="40% - Accent2" xfId="27" xr:uid="{00000000-0005-0000-0000-000013000000}"/>
    <cellStyle name="40% - Accent2 2" xfId="530" xr:uid="{47088700-333B-4CED-904B-2E6A9FF598EB}"/>
    <cellStyle name="40% - Accent3" xfId="28" xr:uid="{00000000-0005-0000-0000-000014000000}"/>
    <cellStyle name="40% - Accent3 2" xfId="531" xr:uid="{F515C8DC-FB8B-403D-9765-8EBCCA31233A}"/>
    <cellStyle name="40% - Accent4" xfId="29" xr:uid="{00000000-0005-0000-0000-000015000000}"/>
    <cellStyle name="40% - Accent4 2" xfId="532" xr:uid="{E0C7C8F7-7891-45F7-A1EB-408CFE4A5644}"/>
    <cellStyle name="40% - Accent5" xfId="30" xr:uid="{00000000-0005-0000-0000-000016000000}"/>
    <cellStyle name="40% - Accent5 2" xfId="533" xr:uid="{D298DC1A-FEC7-4FED-BB37-475AC501D49C}"/>
    <cellStyle name="40% - Accent6" xfId="31" xr:uid="{00000000-0005-0000-0000-000017000000}"/>
    <cellStyle name="40% - Accent6 2" xfId="534" xr:uid="{7F3FE166-FE95-437A-8AAB-19A7FC2B7FCB}"/>
    <cellStyle name="40% - akcent 1 2" xfId="32" xr:uid="{00000000-0005-0000-0000-000018000000}"/>
    <cellStyle name="40% - akcent 1 2 2" xfId="535" xr:uid="{FA969D0D-EB82-426D-8B41-4960AC68D957}"/>
    <cellStyle name="40% - akcent 1 3" xfId="214" xr:uid="{00000000-0005-0000-0000-000019000000}"/>
    <cellStyle name="40% - akcent 1 3 10" xfId="2028" xr:uid="{29430FD5-4AFF-42D4-B6ED-D139F47D56D8}"/>
    <cellStyle name="40% - akcent 1 3 10 2" xfId="4948" xr:uid="{E8915264-8833-44CB-A10D-1AC97AAB588A}"/>
    <cellStyle name="40% - akcent 1 3 10 2 2" xfId="20249" xr:uid="{BA384061-9534-43A3-9A01-297F8CF8ADE9}"/>
    <cellStyle name="40% - akcent 1 3 10 3" xfId="17660" xr:uid="{499D1D08-CF33-40B7-A404-1F4F37A51174}"/>
    <cellStyle name="40% - akcent 1 3 11" xfId="2159" xr:uid="{8D5769D1-06D6-436B-BC13-9E529F5EA0AB}"/>
    <cellStyle name="40% - akcent 1 3 11 2" xfId="4949" xr:uid="{FB8D1F6A-1C6B-4062-8C64-679D1C97F817}"/>
    <cellStyle name="40% - akcent 1 3 11 2 2" xfId="20250" xr:uid="{0BDFAE7D-34EA-4F6E-A7E8-D98C2B7FA7D4}"/>
    <cellStyle name="40% - akcent 1 3 11 3" xfId="17791" xr:uid="{5A514A3E-E445-44DF-89E3-BF1B4947E2C1}"/>
    <cellStyle name="40% - akcent 1 3 12" xfId="2284" xr:uid="{F909A330-9EBF-4CCD-92E3-6988D29B1C95}"/>
    <cellStyle name="40% - akcent 1 3 12 2" xfId="4950" xr:uid="{A156F150-0133-47AB-94BB-07453AAB121F}"/>
    <cellStyle name="40% - akcent 1 3 12 2 2" xfId="20251" xr:uid="{F9A91048-AA86-4C67-BD50-19524197B607}"/>
    <cellStyle name="40% - akcent 1 3 12 3" xfId="17916" xr:uid="{508A5006-A56E-4B26-B04C-54B4A690034F}"/>
    <cellStyle name="40% - akcent 1 3 13" xfId="2434" xr:uid="{16F98CBF-6515-4E4E-9048-20A72B9F8696}"/>
    <cellStyle name="40% - akcent 1 3 13 2" xfId="4951" xr:uid="{AC3ACA45-C6C1-435C-BB20-D1B3B8A38392}"/>
    <cellStyle name="40% - akcent 1 3 13 2 2" xfId="20252" xr:uid="{25E07CC5-683F-4E23-AE27-4C75F51B135A}"/>
    <cellStyle name="40% - akcent 1 3 13 3" xfId="18066" xr:uid="{37C95DAE-7FB8-427D-93BD-CEEE09414F67}"/>
    <cellStyle name="40% - akcent 1 3 14" xfId="2584" xr:uid="{1C3A587B-BFC7-4EB3-9AEE-1AC6F38FA045}"/>
    <cellStyle name="40% - akcent 1 3 14 2" xfId="4952" xr:uid="{37C46166-67E6-49D4-BFB2-5FBBE5BE9324}"/>
    <cellStyle name="40% - akcent 1 3 14 2 2" xfId="20253" xr:uid="{E24DFF0D-0A4C-4C9C-8A90-55D1FA2C9D66}"/>
    <cellStyle name="40% - akcent 1 3 14 3" xfId="18216" xr:uid="{3E044341-6B41-47F9-A545-4B7788494528}"/>
    <cellStyle name="40% - akcent 1 3 15" xfId="5780" xr:uid="{FB0E0C90-5E43-4DAB-AF8B-B58F14346C95}"/>
    <cellStyle name="40% - akcent 1 3 15 2" xfId="21081" xr:uid="{5665FA44-C6FA-4E06-908E-2288A68BC398}"/>
    <cellStyle name="40% - akcent 1 3 16" xfId="5902" xr:uid="{1AEC6FBD-56D4-4EA2-B469-1E9E28E84DC4}"/>
    <cellStyle name="40% - akcent 1 3 16 2" xfId="21203" xr:uid="{C218ED12-A021-46B1-9861-7DCA5BB8D7E5}"/>
    <cellStyle name="40% - akcent 1 3 17" xfId="2912" xr:uid="{77B6803A-C3A2-4997-9AE9-82334E4DADFA}"/>
    <cellStyle name="40% - akcent 1 3 17 2" xfId="18540" xr:uid="{91BE56B5-33F7-4795-BAFB-13C8E18295B2}"/>
    <cellStyle name="40% - akcent 1 3 18" xfId="9394" xr:uid="{0A67B423-69D5-4EAD-93B1-1CF491A37CD8}"/>
    <cellStyle name="40% - akcent 1 3 18 2" xfId="24693" xr:uid="{C31D3A27-44BE-44E9-91BD-2B4A8665A5A1}"/>
    <cellStyle name="40% - akcent 1 3 19" xfId="12884" xr:uid="{6350FB67-A398-4834-BF1D-D6AAE3171CA7}"/>
    <cellStyle name="40% - akcent 1 3 19 2" xfId="28183" xr:uid="{6340C4A1-FA5E-40F4-A2C9-39579704A5FE}"/>
    <cellStyle name="40% - akcent 1 3 2" xfId="721" xr:uid="{3A8BAAE7-356A-43B9-A825-8D0A36FA4C88}"/>
    <cellStyle name="40% - akcent 1 3 2 10" xfId="2325" xr:uid="{D2D7B1C2-C57B-4A5A-BCDF-689337E6A732}"/>
    <cellStyle name="40% - akcent 1 3 2 10 2" xfId="4953" xr:uid="{8ABB127B-26AC-410D-8643-858211B49823}"/>
    <cellStyle name="40% - akcent 1 3 2 10 2 2" xfId="20254" xr:uid="{869C0D30-069E-4970-B383-957E82A76ECA}"/>
    <cellStyle name="40% - akcent 1 3 2 10 3" xfId="17957" xr:uid="{4A1136A2-B79C-49DF-AACD-713771F5D0AA}"/>
    <cellStyle name="40% - akcent 1 3 2 11" xfId="2475" xr:uid="{C12CD06A-85D8-4A54-9A46-E15A73F7E71B}"/>
    <cellStyle name="40% - akcent 1 3 2 11 2" xfId="4954" xr:uid="{8C5580A2-E134-47BB-B9EB-757BB9922624}"/>
    <cellStyle name="40% - akcent 1 3 2 11 2 2" xfId="20255" xr:uid="{2470D2D9-C9C0-4262-B159-49B3308AF255}"/>
    <cellStyle name="40% - akcent 1 3 2 11 3" xfId="18107" xr:uid="{53AB80F2-211B-4E2F-A7E8-C291F5A5EEFB}"/>
    <cellStyle name="40% - akcent 1 3 2 12" xfId="2625" xr:uid="{958FFC87-5B77-4D5E-9819-535AC6CB82AE}"/>
    <cellStyle name="40% - akcent 1 3 2 12 2" xfId="4955" xr:uid="{6BCFF35D-1757-4A39-BA0D-031804CB3CD2}"/>
    <cellStyle name="40% - akcent 1 3 2 12 2 2" xfId="20256" xr:uid="{5877947C-6F88-4DAE-A407-959F007AEDEA}"/>
    <cellStyle name="40% - akcent 1 3 2 12 3" xfId="18257" xr:uid="{BB4A0740-3961-4833-8984-CC9B9DBDA169}"/>
    <cellStyle name="40% - akcent 1 3 2 13" xfId="5821" xr:uid="{30FDB53F-4F9D-4E76-800B-946561BD3BD6}"/>
    <cellStyle name="40% - akcent 1 3 2 13 2" xfId="21122" xr:uid="{E1497C13-8A7F-4650-923E-43DDDE6EFE53}"/>
    <cellStyle name="40% - akcent 1 3 2 14" xfId="5949" xr:uid="{670B40C5-A6D9-4655-80DA-A9AF3E438EB5}"/>
    <cellStyle name="40% - akcent 1 3 2 14 2" xfId="21250" xr:uid="{DC7713B1-5790-4E4F-8F43-21606466FB53}"/>
    <cellStyle name="40% - akcent 1 3 2 15" xfId="2913" xr:uid="{A3C560F0-FB04-4106-93A6-CD4921F85199}"/>
    <cellStyle name="40% - akcent 1 3 2 15 2" xfId="18541" xr:uid="{FF266883-848A-40E8-B02A-94E3E1C3680C}"/>
    <cellStyle name="40% - akcent 1 3 2 16" xfId="9441" xr:uid="{D059A00A-6638-4DB8-8E2C-DAACDA5A40C0}"/>
    <cellStyle name="40% - akcent 1 3 2 16 2" xfId="24740" xr:uid="{149FC13D-2B8B-4C47-A4D4-E1632446E9DF}"/>
    <cellStyle name="40% - akcent 1 3 2 17" xfId="12931" xr:uid="{57BA648E-6C7C-4BAD-8938-2D981140EB0D}"/>
    <cellStyle name="40% - akcent 1 3 2 17 2" xfId="28230" xr:uid="{3FD652B2-3454-4AF0-9114-1F82C4FDD09F}"/>
    <cellStyle name="40% - akcent 1 3 2 18" xfId="16444" xr:uid="{E41E4407-593D-41FD-9445-05D99F009729}"/>
    <cellStyle name="40% - akcent 1 3 2 18 2" xfId="31743" xr:uid="{469862D0-81E1-4ED5-A62E-8D88A62BB298}"/>
    <cellStyle name="40% - akcent 1 3 2 19" xfId="939" xr:uid="{C799EA4C-A86A-4D8A-9B32-5B07A1CD2183}"/>
    <cellStyle name="40% - akcent 1 3 2 2" xfId="1155" xr:uid="{71F7850C-1722-4533-B3DF-60D89E50EE98}"/>
    <cellStyle name="40% - akcent 1 3 2 2 2" xfId="2915" xr:uid="{AB4E7DFE-A6D9-4E92-B1D5-6F34C0FB9E5B}"/>
    <cellStyle name="40% - akcent 1 3 2 2 2 2" xfId="2916" xr:uid="{C1D988FE-B448-4E1A-88C2-640D208730F8}"/>
    <cellStyle name="40% - akcent 1 3 2 2 2 2 2" xfId="7808" xr:uid="{BEA9050F-0879-4E30-9586-D435265CBE58}"/>
    <cellStyle name="40% - akcent 1 3 2 2 2 2 2 2" xfId="11299" xr:uid="{489E2EC0-64D5-426F-A78E-4657EEE1D135}"/>
    <cellStyle name="40% - akcent 1 3 2 2 2 2 2 2 2" xfId="26598" xr:uid="{12EDC77F-2316-4DCE-97CE-EBBC36BA830F}"/>
    <cellStyle name="40% - akcent 1 3 2 2 2 2 2 3" xfId="14789" xr:uid="{C3FC6DF0-E022-408E-891E-10DFA103B7FF}"/>
    <cellStyle name="40% - akcent 1 3 2 2 2 2 2 3 2" xfId="30088" xr:uid="{0158A10F-81D9-4383-BC88-CC82A0702F80}"/>
    <cellStyle name="40% - akcent 1 3 2 2 2 2 2 4" xfId="23108" xr:uid="{F22DB876-53F1-4DA3-9C0F-3CBF4FB3BD46}"/>
    <cellStyle name="40% - akcent 1 3 2 2 2 2 3" xfId="6746" xr:uid="{397AD52E-5D02-4AD0-89AD-C05E20DB6C3B}"/>
    <cellStyle name="40% - akcent 1 3 2 2 2 2 3 2" xfId="22047" xr:uid="{4719A8FE-02DF-4881-9CF3-A4E43D620FB0}"/>
    <cellStyle name="40% - akcent 1 3 2 2 2 2 4" xfId="10238" xr:uid="{2595B509-7859-4236-8005-15F142F00910}"/>
    <cellStyle name="40% - akcent 1 3 2 2 2 2 4 2" xfId="25537" xr:uid="{142F98B9-03C3-4972-B04D-F36AAD823B2A}"/>
    <cellStyle name="40% - akcent 1 3 2 2 2 2 5" xfId="13728" xr:uid="{8FFE4293-1B4C-473E-8CC8-86995B484FD7}"/>
    <cellStyle name="40% - akcent 1 3 2 2 2 2 5 2" xfId="29027" xr:uid="{713E33F3-755F-4E36-A784-968714F750B6}"/>
    <cellStyle name="40% - akcent 1 3 2 2 2 2 6" xfId="18544" xr:uid="{4D3966BC-8E0D-45C8-ACC8-9AD245D6D821}"/>
    <cellStyle name="40% - akcent 1 3 2 2 2 3" xfId="7807" xr:uid="{2FE62907-C480-43FA-A98E-EAD72EE50894}"/>
    <cellStyle name="40% - akcent 1 3 2 2 2 3 2" xfId="11298" xr:uid="{A98861DC-BE72-46C0-A60B-785A987FDC28}"/>
    <cellStyle name="40% - akcent 1 3 2 2 2 3 2 2" xfId="26597" xr:uid="{70E964E8-4C35-4B26-8CC4-1A393BAE73B8}"/>
    <cellStyle name="40% - akcent 1 3 2 2 2 3 3" xfId="14788" xr:uid="{ABDFEA7D-63EC-466B-8B14-8B3C921A3146}"/>
    <cellStyle name="40% - akcent 1 3 2 2 2 3 3 2" xfId="30087" xr:uid="{B95DC2D9-28C1-4C7C-B0F4-28A947C57BB3}"/>
    <cellStyle name="40% - akcent 1 3 2 2 2 3 4" xfId="23107" xr:uid="{9755E5AA-95F4-4850-B93B-52A74A85FC36}"/>
    <cellStyle name="40% - akcent 1 3 2 2 2 4" xfId="6407" xr:uid="{1DB991DF-96C7-4388-8E9A-BA44C76284DF}"/>
    <cellStyle name="40% - akcent 1 3 2 2 2 4 2" xfId="21708" xr:uid="{4B0D5620-B291-405D-A917-97B84867E633}"/>
    <cellStyle name="40% - akcent 1 3 2 2 2 5" xfId="9899" xr:uid="{F5CA17CF-88FF-47A5-937E-5AD73BAB226D}"/>
    <cellStyle name="40% - akcent 1 3 2 2 2 5 2" xfId="25198" xr:uid="{A2ED3EC6-9121-47E1-BE11-BE7A81C2C17B}"/>
    <cellStyle name="40% - akcent 1 3 2 2 2 6" xfId="13389" xr:uid="{8FE785D4-A074-41FA-AFE2-BD84DD9ADE61}"/>
    <cellStyle name="40% - akcent 1 3 2 2 2 6 2" xfId="28688" xr:uid="{9FE4B55B-27C3-4496-B3CB-DD5A3FACF119}"/>
    <cellStyle name="40% - akcent 1 3 2 2 2 7" xfId="18543" xr:uid="{9D1763DC-B2DC-450D-BA95-D46C08FBF683}"/>
    <cellStyle name="40% - akcent 1 3 2 2 3" xfId="2917" xr:uid="{3A381FDC-BEC3-4EBE-BC99-9BA26F17BB69}"/>
    <cellStyle name="40% - akcent 1 3 2 2 3 2" xfId="7809" xr:uid="{6D1D6700-3CE4-4E60-85E0-17752052ABCE}"/>
    <cellStyle name="40% - akcent 1 3 2 2 3 2 2" xfId="11300" xr:uid="{3445ADA7-F32C-4876-8C38-62152B54274E}"/>
    <cellStyle name="40% - akcent 1 3 2 2 3 2 2 2" xfId="26599" xr:uid="{EFCA4240-B0F2-4117-9BAD-0778359BE427}"/>
    <cellStyle name="40% - akcent 1 3 2 2 3 2 3" xfId="14790" xr:uid="{2A79549B-8ED0-42DD-B95E-7E8B551DD948}"/>
    <cellStyle name="40% - akcent 1 3 2 2 3 2 3 2" xfId="30089" xr:uid="{799CAA03-877C-4990-A168-C5BE80E8B5E4}"/>
    <cellStyle name="40% - akcent 1 3 2 2 3 2 4" xfId="23109" xr:uid="{9CA1445A-1CF7-4F5D-B702-F1483E6CCCD1}"/>
    <cellStyle name="40% - akcent 1 3 2 2 3 3" xfId="6745" xr:uid="{7DEB0DF5-99FB-4422-91E9-D5ED36C79AE1}"/>
    <cellStyle name="40% - akcent 1 3 2 2 3 3 2" xfId="22046" xr:uid="{D672EFD2-59DF-4592-83F3-C10ED9DD8F60}"/>
    <cellStyle name="40% - akcent 1 3 2 2 3 4" xfId="10237" xr:uid="{6723D2FC-02FF-4D0E-BFEA-64A40987C85F}"/>
    <cellStyle name="40% - akcent 1 3 2 2 3 4 2" xfId="25536" xr:uid="{0123D27A-02F1-467D-9895-0FAF9DE49421}"/>
    <cellStyle name="40% - akcent 1 3 2 2 3 5" xfId="13727" xr:uid="{80C29F5E-D8AE-4FCD-9C0C-84551AA8E6C0}"/>
    <cellStyle name="40% - akcent 1 3 2 2 3 5 2" xfId="29026" xr:uid="{59ACBD60-D209-4E6E-BE94-F00F8A0DDB38}"/>
    <cellStyle name="40% - akcent 1 3 2 2 3 6" xfId="18545" xr:uid="{155B8484-008B-4F74-A515-4FBF220EA52C}"/>
    <cellStyle name="40% - akcent 1 3 2 2 4" xfId="7806" xr:uid="{21DB1E61-BDF6-4686-B8CE-3EC1A319BFDF}"/>
    <cellStyle name="40% - akcent 1 3 2 2 4 2" xfId="11297" xr:uid="{C29C6730-B220-425A-848F-416757EBB1D4}"/>
    <cellStyle name="40% - akcent 1 3 2 2 4 2 2" xfId="26596" xr:uid="{45A0FB2A-FAD9-48B3-BD06-5A3E38B41DE5}"/>
    <cellStyle name="40% - akcent 1 3 2 2 4 3" xfId="14787" xr:uid="{2D98B277-520D-43F5-B3AF-5671DF7A947C}"/>
    <cellStyle name="40% - akcent 1 3 2 2 4 3 2" xfId="30086" xr:uid="{1C278595-465C-4FCD-9589-59AD6C623628}"/>
    <cellStyle name="40% - akcent 1 3 2 2 4 4" xfId="23106" xr:uid="{E8410523-79CF-413A-BAC4-75FE7B4D672D}"/>
    <cellStyle name="40% - akcent 1 3 2 2 5" xfId="6221" xr:uid="{35408B6F-7662-49D5-BBD9-2EC9C38F5D2A}"/>
    <cellStyle name="40% - akcent 1 3 2 2 5 2" xfId="21522" xr:uid="{D8325A64-D409-47E5-B415-6597FA881D7C}"/>
    <cellStyle name="40% - akcent 1 3 2 2 6" xfId="2914" xr:uid="{A26DF74A-BB8F-4AC5-83E5-2491593544F6}"/>
    <cellStyle name="40% - akcent 1 3 2 2 6 2" xfId="18542" xr:uid="{D2A8A684-678A-4081-8686-F414F909CFD9}"/>
    <cellStyle name="40% - akcent 1 3 2 2 7" xfId="9713" xr:uid="{EB13341A-2311-47B1-AF16-FE727E91AD94}"/>
    <cellStyle name="40% - akcent 1 3 2 2 7 2" xfId="25012" xr:uid="{F80738BE-67A4-4951-8567-6C81E17B2C89}"/>
    <cellStyle name="40% - akcent 1 3 2 2 8" xfId="13203" xr:uid="{E625927B-EC9E-43A9-B743-B409B2845D59}"/>
    <cellStyle name="40% - akcent 1 3 2 2 8 2" xfId="28502" xr:uid="{B3C4475E-0788-4289-9319-A7A73F25CE1B}"/>
    <cellStyle name="40% - akcent 1 3 2 2 9" xfId="16811" xr:uid="{BD3A2D75-4E50-47EE-9ECF-CDBC603DAD40}"/>
    <cellStyle name="40% - akcent 1 3 2 20" xfId="16607" xr:uid="{5631A8E8-ACA0-4E68-B014-68070ADC304C}"/>
    <cellStyle name="40% - akcent 1 3 2 3" xfId="1280" xr:uid="{6EE8C6FC-53BE-4FFD-B8B0-BB319B1BB751}"/>
    <cellStyle name="40% - akcent 1 3 2 3 2" xfId="2919" xr:uid="{A545A4C0-75A5-48DC-814E-5EB305BA7C0B}"/>
    <cellStyle name="40% - akcent 1 3 2 3 2 2" xfId="7811" xr:uid="{A558915F-99E8-42D4-992C-D669AC081E3F}"/>
    <cellStyle name="40% - akcent 1 3 2 3 2 2 2" xfId="11302" xr:uid="{4A53BA63-E2BA-49AE-9C83-015753ABA7B7}"/>
    <cellStyle name="40% - akcent 1 3 2 3 2 2 2 2" xfId="26601" xr:uid="{38FE4B11-A1F0-420C-AD30-23717A388CAF}"/>
    <cellStyle name="40% - akcent 1 3 2 3 2 2 3" xfId="14792" xr:uid="{8006A824-A50E-4E85-BA0C-15217055BBA2}"/>
    <cellStyle name="40% - akcent 1 3 2 3 2 2 3 2" xfId="30091" xr:uid="{19A30775-581E-486A-BA29-4278FC802CBD}"/>
    <cellStyle name="40% - akcent 1 3 2 3 2 2 4" xfId="23111" xr:uid="{C80984E0-C2E1-48E5-9FEB-5BA92A15E6A7}"/>
    <cellStyle name="40% - akcent 1 3 2 3 2 3" xfId="6747" xr:uid="{0AA14BB1-FFC3-4C44-8E5D-C2BF1A5458F2}"/>
    <cellStyle name="40% - akcent 1 3 2 3 2 3 2" xfId="22048" xr:uid="{20CDA9AD-E11B-4473-AD14-AFB8BFAD87D8}"/>
    <cellStyle name="40% - akcent 1 3 2 3 2 4" xfId="10239" xr:uid="{E2509D79-2C93-47A5-953E-EA60B8D812F7}"/>
    <cellStyle name="40% - akcent 1 3 2 3 2 4 2" xfId="25538" xr:uid="{A31C8556-5997-4195-B164-1538D1CB1356}"/>
    <cellStyle name="40% - akcent 1 3 2 3 2 5" xfId="13729" xr:uid="{99598FB5-16B4-4C20-80EE-453053FAC9FD}"/>
    <cellStyle name="40% - akcent 1 3 2 3 2 5 2" xfId="29028" xr:uid="{B4D36DB1-D4FE-4A7C-A502-C657D60BEBC6}"/>
    <cellStyle name="40% - akcent 1 3 2 3 2 6" xfId="18547" xr:uid="{2284280E-469B-4C71-8A5A-913900AFD27D}"/>
    <cellStyle name="40% - akcent 1 3 2 3 3" xfId="7810" xr:uid="{5F233ECB-5B44-42C2-9F0C-14E0E6D36D58}"/>
    <cellStyle name="40% - akcent 1 3 2 3 3 2" xfId="11301" xr:uid="{EDD2C5C8-D7D9-4CB6-954E-6E6D77C36FFB}"/>
    <cellStyle name="40% - akcent 1 3 2 3 3 2 2" xfId="26600" xr:uid="{9CA25E79-777F-4108-B39F-E93BB076B009}"/>
    <cellStyle name="40% - akcent 1 3 2 3 3 3" xfId="14791" xr:uid="{1A78F911-A8F8-475E-9E1B-DD147BDE3A26}"/>
    <cellStyle name="40% - akcent 1 3 2 3 3 3 2" xfId="30090" xr:uid="{45804176-2A5A-40CF-BF12-2DB00F2A88EC}"/>
    <cellStyle name="40% - akcent 1 3 2 3 3 4" xfId="23110" xr:uid="{550723D4-85C4-434B-8CC7-05741F77E93B}"/>
    <cellStyle name="40% - akcent 1 3 2 3 4" xfId="6408" xr:uid="{62C0B6D5-486E-495E-81F5-32E8EB727343}"/>
    <cellStyle name="40% - akcent 1 3 2 3 4 2" xfId="21709" xr:uid="{43113A13-57CF-4F34-979A-8E07B9660250}"/>
    <cellStyle name="40% - akcent 1 3 2 3 5" xfId="2918" xr:uid="{397121EE-F44F-48DE-B13B-B2F09859963A}"/>
    <cellStyle name="40% - akcent 1 3 2 3 5 2" xfId="18546" xr:uid="{3D7BA910-B06F-4963-9C84-8FC77CA389E8}"/>
    <cellStyle name="40% - akcent 1 3 2 3 6" xfId="9900" xr:uid="{5D8902B1-9DA6-414C-BE90-45F81D0BABCA}"/>
    <cellStyle name="40% - akcent 1 3 2 3 6 2" xfId="25199" xr:uid="{DBDF8C56-6769-4FBC-8749-159F4955E175}"/>
    <cellStyle name="40% - akcent 1 3 2 3 7" xfId="13390" xr:uid="{8F006304-79A8-40C8-A42D-749FDB198BBC}"/>
    <cellStyle name="40% - akcent 1 3 2 3 7 2" xfId="28689" xr:uid="{D43422EF-A2C1-4A20-94B5-791A2E8A5007}"/>
    <cellStyle name="40% - akcent 1 3 2 3 8" xfId="16936" xr:uid="{86EFAEFF-D0E9-42D9-9095-D660E14B5B22}"/>
    <cellStyle name="40% - akcent 1 3 2 4" xfId="1401" xr:uid="{29718499-26FB-42A7-BAF6-3658782BDF53}"/>
    <cellStyle name="40% - akcent 1 3 2 4 2" xfId="7812" xr:uid="{6FEB45DC-C7CA-4216-B88F-CB9FD144F0ED}"/>
    <cellStyle name="40% - akcent 1 3 2 4 2 2" xfId="11303" xr:uid="{DD7CF17D-6A8E-455E-85FF-4A5E39D5432E}"/>
    <cellStyle name="40% - akcent 1 3 2 4 2 2 2" xfId="26602" xr:uid="{928B2E95-01DF-4BDB-8A11-41CB3A01FA39}"/>
    <cellStyle name="40% - akcent 1 3 2 4 2 3" xfId="14793" xr:uid="{920F5C0D-C069-4027-86CB-DC10DB8BE7E0}"/>
    <cellStyle name="40% - akcent 1 3 2 4 2 3 2" xfId="30092" xr:uid="{1FCAAA3A-4F89-4D61-A201-51E4B05D8C6C}"/>
    <cellStyle name="40% - akcent 1 3 2 4 2 4" xfId="23112" xr:uid="{4D149250-C3A0-4102-AF65-7A282A5B4040}"/>
    <cellStyle name="40% - akcent 1 3 2 4 3" xfId="6744" xr:uid="{D21F0197-3596-4661-8E6C-AE2880A19E0C}"/>
    <cellStyle name="40% - akcent 1 3 2 4 3 2" xfId="22045" xr:uid="{7A2D3952-E2A2-4BC0-857D-1E1CFBB91E60}"/>
    <cellStyle name="40% - akcent 1 3 2 4 4" xfId="2920" xr:uid="{A0D89C6D-33B2-422B-8AB3-58FA6FF91D06}"/>
    <cellStyle name="40% - akcent 1 3 2 4 4 2" xfId="18548" xr:uid="{3C1A3347-3660-443D-BA86-271596DB7FAF}"/>
    <cellStyle name="40% - akcent 1 3 2 4 5" xfId="10236" xr:uid="{29945044-73CB-40BF-9BE4-1CC9ACDB9C0F}"/>
    <cellStyle name="40% - akcent 1 3 2 4 5 2" xfId="25535" xr:uid="{AF13BFC5-329C-4693-8062-6BC8D4722BFD}"/>
    <cellStyle name="40% - akcent 1 3 2 4 6" xfId="13726" xr:uid="{F053A991-79E9-45B4-A225-68D336D0D828}"/>
    <cellStyle name="40% - akcent 1 3 2 4 6 2" xfId="29025" xr:uid="{E1F09702-F755-4532-BB33-00C4B180AB7E}"/>
    <cellStyle name="40% - akcent 1 3 2 4 7" xfId="17057" xr:uid="{3BFF218B-2E06-4A26-8A4D-871F6EA7E576}"/>
    <cellStyle name="40% - akcent 1 3 2 5" xfId="1555" xr:uid="{B50D7896-3CA1-4D0B-946E-8914CDB09419}"/>
    <cellStyle name="40% - akcent 1 3 2 5 2" xfId="7813" xr:uid="{8D023C57-539E-4A35-A045-7E64C92BEE0C}"/>
    <cellStyle name="40% - akcent 1 3 2 5 2 2" xfId="11304" xr:uid="{BA05C67F-2253-40EA-B490-4DFBE3C2960C}"/>
    <cellStyle name="40% - akcent 1 3 2 5 2 2 2" xfId="26603" xr:uid="{80B65434-ED32-4C36-8A35-322A5E7CB3B2}"/>
    <cellStyle name="40% - akcent 1 3 2 5 2 3" xfId="14794" xr:uid="{52C5F913-157B-4C84-9DE1-B6C792CB3C34}"/>
    <cellStyle name="40% - akcent 1 3 2 5 2 3 2" xfId="30093" xr:uid="{241C205C-7D0B-49CD-B90B-9EA0BB6E0B21}"/>
    <cellStyle name="40% - akcent 1 3 2 5 2 4" xfId="23113" xr:uid="{B8170B28-3CA6-47AC-B989-13C3E503E03E}"/>
    <cellStyle name="40% - akcent 1 3 2 5 3" xfId="7520" xr:uid="{3D820E98-DBA0-48CE-B40D-36F33B651234}"/>
    <cellStyle name="40% - akcent 1 3 2 5 3 2" xfId="22821" xr:uid="{576AE8E0-A554-4364-A038-7247745743AA}"/>
    <cellStyle name="40% - akcent 1 3 2 5 4" xfId="2921" xr:uid="{F2A40A85-4634-40D3-8EF1-BEFCBAF1A296}"/>
    <cellStyle name="40% - akcent 1 3 2 5 4 2" xfId="18549" xr:uid="{2960FF7C-F8B3-40CA-AA12-D349B34FB1ED}"/>
    <cellStyle name="40% - akcent 1 3 2 5 5" xfId="11012" xr:uid="{5C21F54B-B9F2-4222-A98E-443A288053CC}"/>
    <cellStyle name="40% - akcent 1 3 2 5 5 2" xfId="26311" xr:uid="{78873124-7558-41E9-AD64-83624C500C17}"/>
    <cellStyle name="40% - akcent 1 3 2 5 6" xfId="14502" xr:uid="{112F2DF3-5D92-47B7-93B4-063D85958C62}"/>
    <cellStyle name="40% - akcent 1 3 2 5 6 2" xfId="29801" xr:uid="{9171ED11-C02A-4C29-9700-F0ECA55C6364}"/>
    <cellStyle name="40% - akcent 1 3 2 5 7" xfId="17207" xr:uid="{7E21F548-0815-4B40-B3E5-1CE2C87F77E2}"/>
    <cellStyle name="40% - akcent 1 3 2 6" xfId="1804" xr:uid="{BC1AF1B1-62CC-402B-8566-B27E1D065DD1}"/>
    <cellStyle name="40% - akcent 1 3 2 6 2" xfId="7805" xr:uid="{43ACEC61-B601-46FE-98F6-9D44215797CC}"/>
    <cellStyle name="40% - akcent 1 3 2 6 2 2" xfId="23105" xr:uid="{3839E3A3-A8BE-4CE4-9C97-312CE8BECA6B}"/>
    <cellStyle name="40% - akcent 1 3 2 6 3" xfId="4956" xr:uid="{85E648C5-1AF3-4235-B8D3-3828AF2CE30C}"/>
    <cellStyle name="40% - akcent 1 3 2 6 3 2" xfId="20257" xr:uid="{18F3ECCF-4DF3-4B29-BA57-FCF8762E0F33}"/>
    <cellStyle name="40% - akcent 1 3 2 6 4" xfId="11296" xr:uid="{CCACC4F5-F188-4B41-B267-083B892AD6FD}"/>
    <cellStyle name="40% - akcent 1 3 2 6 4 2" xfId="26595" xr:uid="{12D91E76-57C3-4BB9-9188-FFF1BE69FEFE}"/>
    <cellStyle name="40% - akcent 1 3 2 6 5" xfId="14786" xr:uid="{06BCCC19-6229-43A8-A392-75499ACB115F}"/>
    <cellStyle name="40% - akcent 1 3 2 6 5 2" xfId="30085" xr:uid="{3BB161C5-0A62-4D66-A6D6-E7714D94D8EB}"/>
    <cellStyle name="40% - akcent 1 3 2 6 6" xfId="17440" xr:uid="{FECF0ABF-8D3E-446A-B1F1-E36574ABA3D2}"/>
    <cellStyle name="40% - akcent 1 3 2 7" xfId="1948" xr:uid="{2D8D7083-861C-4A84-A3E3-CE44916A10EC}"/>
    <cellStyle name="40% - akcent 1 3 2 7 2" xfId="4957" xr:uid="{50ED797B-75CE-416D-A6DF-B3AB379A3B78}"/>
    <cellStyle name="40% - akcent 1 3 2 7 2 2" xfId="20258" xr:uid="{4F5D6324-FBE7-4933-A98A-D04C6031001E}"/>
    <cellStyle name="40% - akcent 1 3 2 7 3" xfId="17580" xr:uid="{8B8B2519-618A-45B8-9AE8-A8EC4911171A}"/>
    <cellStyle name="40% - akcent 1 3 2 8" xfId="2079" xr:uid="{4A6CE96A-1E3C-4A84-88DF-6FF1A30E7762}"/>
    <cellStyle name="40% - akcent 1 3 2 8 2" xfId="4958" xr:uid="{4FB5050F-4245-4667-B44B-5401A870D486}"/>
    <cellStyle name="40% - akcent 1 3 2 8 2 2" xfId="20259" xr:uid="{04CB92A1-C704-4EE6-917A-F88415B98619}"/>
    <cellStyle name="40% - akcent 1 3 2 8 3" xfId="17711" xr:uid="{9F3819D2-499B-4A51-8782-132A21E5A152}"/>
    <cellStyle name="40% - akcent 1 3 2 9" xfId="2204" xr:uid="{36DC6668-B499-4B17-B45E-CA4445E9A1A6}"/>
    <cellStyle name="40% - akcent 1 3 2 9 2" xfId="4959" xr:uid="{C62229B7-640C-4FA2-85F3-5FA47DE87397}"/>
    <cellStyle name="40% - akcent 1 3 2 9 2 2" xfId="20260" xr:uid="{E62EA8F7-96D4-4EF1-9357-8C056B50DFBB}"/>
    <cellStyle name="40% - akcent 1 3 2 9 3" xfId="17836" xr:uid="{D9151F12-95CD-43AA-B301-2B2EE2565381}"/>
    <cellStyle name="40% - akcent 1 3 20" xfId="16403" xr:uid="{F6B5BE0A-880E-42DB-988C-532C29D0B63C}"/>
    <cellStyle name="40% - akcent 1 3 20 2" xfId="31702" xr:uid="{3E57D72E-55AE-47FD-8DDA-81CC2967B5AC}"/>
    <cellStyle name="40% - akcent 1 3 21" xfId="898" xr:uid="{65784759-BD39-40A4-AC5C-F3BD9359EE6D}"/>
    <cellStyle name="40% - akcent 1 3 22" xfId="16566" xr:uid="{1FF52629-3E92-43E6-9960-296F84B4629C}"/>
    <cellStyle name="40% - akcent 1 3 23" xfId="656" xr:uid="{CDA81AB2-DA8B-4C62-9E7E-86A8B2924D37}"/>
    <cellStyle name="40% - akcent 1 3 3" xfId="762" xr:uid="{35CC7344-A070-4DD7-B6D0-CDD90410F6B9}"/>
    <cellStyle name="40% - akcent 1 3 3 10" xfId="2366" xr:uid="{4591E849-E1F6-4A02-9F28-B9152654EA78}"/>
    <cellStyle name="40% - akcent 1 3 3 10 2" xfId="4960" xr:uid="{97764B1D-0896-43D3-AE11-8E2899573103}"/>
    <cellStyle name="40% - akcent 1 3 3 10 2 2" xfId="20261" xr:uid="{45D14DE3-FCFB-413A-B675-B1D810B8D846}"/>
    <cellStyle name="40% - akcent 1 3 3 10 3" xfId="17998" xr:uid="{7DC6251C-4A0A-44CF-9454-EE964773C6CC}"/>
    <cellStyle name="40% - akcent 1 3 3 11" xfId="2516" xr:uid="{4D908F68-B16E-4711-B7C0-D48A2DE4B4FB}"/>
    <cellStyle name="40% - akcent 1 3 3 11 2" xfId="4961" xr:uid="{5F66E5D1-F9AB-4DFA-9948-3928F1FDBF6F}"/>
    <cellStyle name="40% - akcent 1 3 3 11 2 2" xfId="20262" xr:uid="{48A1B8C8-6F42-4127-AD81-F078854E1D35}"/>
    <cellStyle name="40% - akcent 1 3 3 11 3" xfId="18148" xr:uid="{6877BEE8-5321-4CCC-8C6B-20441E06A0F8}"/>
    <cellStyle name="40% - akcent 1 3 3 12" xfId="2666" xr:uid="{599DCF21-4DFC-4764-8A5D-199A2E526B54}"/>
    <cellStyle name="40% - akcent 1 3 3 12 2" xfId="4962" xr:uid="{ECD99221-BF3E-4FE7-89B1-8FAF0A66F324}"/>
    <cellStyle name="40% - akcent 1 3 3 12 2 2" xfId="20263" xr:uid="{AE430E54-5DCE-40ED-8E8B-65BE1BBEF7DF}"/>
    <cellStyle name="40% - akcent 1 3 3 12 3" xfId="18298" xr:uid="{3E4319C3-2637-4AD0-8C93-9FDF58D11978}"/>
    <cellStyle name="40% - akcent 1 3 3 13" xfId="5862" xr:uid="{54C9E58B-05BC-4D3D-969A-E22EABD7D023}"/>
    <cellStyle name="40% - akcent 1 3 3 13 2" xfId="21163" xr:uid="{AE804B63-75DA-4F06-BFA1-0E2E130AF241}"/>
    <cellStyle name="40% - akcent 1 3 3 14" xfId="5950" xr:uid="{AA3E00F9-768A-42CE-A69A-E9B8D059E4FC}"/>
    <cellStyle name="40% - akcent 1 3 3 14 2" xfId="21251" xr:uid="{AE6A6349-4176-43B8-83A3-89F2FD12E6A3}"/>
    <cellStyle name="40% - akcent 1 3 3 15" xfId="2922" xr:uid="{296A9609-9EC2-4C72-B4E1-36F8F1159280}"/>
    <cellStyle name="40% - akcent 1 3 3 15 2" xfId="18550" xr:uid="{C80BA0A9-BDF3-498A-BA8C-749030E591EA}"/>
    <cellStyle name="40% - akcent 1 3 3 16" xfId="9442" xr:uid="{82AEF2F9-C621-4844-8B13-7DBAA1C88E3B}"/>
    <cellStyle name="40% - akcent 1 3 3 16 2" xfId="24741" xr:uid="{BC0CC630-A373-4CD1-8C92-F0711E4A03A0}"/>
    <cellStyle name="40% - akcent 1 3 3 17" xfId="12932" xr:uid="{A6571CC4-D1A9-44BA-805C-AB5EA1880E56}"/>
    <cellStyle name="40% - akcent 1 3 3 17 2" xfId="28231" xr:uid="{2885E648-944D-49E3-AE4B-1B9410F863F7}"/>
    <cellStyle name="40% - akcent 1 3 3 18" xfId="16485" xr:uid="{2F4AEB15-AA31-4B19-8D02-131B41D37446}"/>
    <cellStyle name="40% - akcent 1 3 3 18 2" xfId="31784" xr:uid="{E21869E6-6CBB-46BB-B0AF-2D0E2B9AE8C1}"/>
    <cellStyle name="40% - akcent 1 3 3 19" xfId="980" xr:uid="{02072F2C-A618-47BB-9363-86CA03B1D5DD}"/>
    <cellStyle name="40% - akcent 1 3 3 2" xfId="1196" xr:uid="{E3B3E934-545C-4790-A1EA-927695785245}"/>
    <cellStyle name="40% - akcent 1 3 3 2 2" xfId="2924" xr:uid="{D89C5F02-B8E6-4A2C-BB36-84F6AB5ACE40}"/>
    <cellStyle name="40% - akcent 1 3 3 2 2 2" xfId="2925" xr:uid="{51CDC7A9-BEDE-4599-BEAB-0CC677766DFA}"/>
    <cellStyle name="40% - akcent 1 3 3 2 2 2 2" xfId="7817" xr:uid="{32AF10A2-D167-4175-B480-5E75FE1C4145}"/>
    <cellStyle name="40% - akcent 1 3 3 2 2 2 2 2" xfId="11308" xr:uid="{F2450927-46DD-4E39-9EB4-143EA21B7E42}"/>
    <cellStyle name="40% - akcent 1 3 3 2 2 2 2 2 2" xfId="26607" xr:uid="{1BF6C692-743C-4192-AA6E-E11C20ADFF8A}"/>
    <cellStyle name="40% - akcent 1 3 3 2 2 2 2 3" xfId="14798" xr:uid="{BDAF7255-BD4F-45C9-8B62-5B0B7307951F}"/>
    <cellStyle name="40% - akcent 1 3 3 2 2 2 2 3 2" xfId="30097" xr:uid="{A29168A9-4E06-4E17-89C5-CBCA46B9905E}"/>
    <cellStyle name="40% - akcent 1 3 3 2 2 2 2 4" xfId="23117" xr:uid="{5B8C136D-5DB7-4302-8608-CE1ABFAC2601}"/>
    <cellStyle name="40% - akcent 1 3 3 2 2 2 3" xfId="6750" xr:uid="{51183B5B-E3D3-45B4-9CA6-0BCD61F310A4}"/>
    <cellStyle name="40% - akcent 1 3 3 2 2 2 3 2" xfId="22051" xr:uid="{004AE375-5800-4CDE-AED8-576A85EEB8DB}"/>
    <cellStyle name="40% - akcent 1 3 3 2 2 2 4" xfId="10242" xr:uid="{17DC0CF6-BED8-4802-A8C8-C4A919D1F678}"/>
    <cellStyle name="40% - akcent 1 3 3 2 2 2 4 2" xfId="25541" xr:uid="{C41CAAEF-85D5-4E1D-AF2C-F7747A224B83}"/>
    <cellStyle name="40% - akcent 1 3 3 2 2 2 5" xfId="13732" xr:uid="{6604AC61-F840-4494-8C94-E2E1BBC94EFE}"/>
    <cellStyle name="40% - akcent 1 3 3 2 2 2 5 2" xfId="29031" xr:uid="{BA476C2B-7E2F-46E4-A999-0B47D3D91E4A}"/>
    <cellStyle name="40% - akcent 1 3 3 2 2 2 6" xfId="18553" xr:uid="{8774DB61-8B4D-44AD-AB55-2F5F379C9A58}"/>
    <cellStyle name="40% - akcent 1 3 3 2 2 3" xfId="7816" xr:uid="{E2F911E7-96F1-444F-896F-179405E402D0}"/>
    <cellStyle name="40% - akcent 1 3 3 2 2 3 2" xfId="11307" xr:uid="{EC116B8D-F203-4303-91CF-7D322CCC3B3D}"/>
    <cellStyle name="40% - akcent 1 3 3 2 2 3 2 2" xfId="26606" xr:uid="{1567A2D6-D131-4817-A03A-6FD4B31863AD}"/>
    <cellStyle name="40% - akcent 1 3 3 2 2 3 3" xfId="14797" xr:uid="{708A731F-B6E8-4C2F-8CA9-3BDBFCA3D18A}"/>
    <cellStyle name="40% - akcent 1 3 3 2 2 3 3 2" xfId="30096" xr:uid="{1A1CCF42-C229-4AF2-8A52-E4AD33D92097}"/>
    <cellStyle name="40% - akcent 1 3 3 2 2 3 4" xfId="23116" xr:uid="{AF608DAD-0BA2-40E4-86B2-7294AAB02FED}"/>
    <cellStyle name="40% - akcent 1 3 3 2 2 4" xfId="6409" xr:uid="{89BF8BB6-4ED5-448F-A646-98F626A3BF5F}"/>
    <cellStyle name="40% - akcent 1 3 3 2 2 4 2" xfId="21710" xr:uid="{7C4E6BF9-4F3D-4AD5-8EB7-E372EF1B3EAB}"/>
    <cellStyle name="40% - akcent 1 3 3 2 2 5" xfId="9901" xr:uid="{D5966070-4EEC-46E1-BD51-FD993D7BE935}"/>
    <cellStyle name="40% - akcent 1 3 3 2 2 5 2" xfId="25200" xr:uid="{EAED0374-F39B-47B7-9183-A2A297B07F1B}"/>
    <cellStyle name="40% - akcent 1 3 3 2 2 6" xfId="13391" xr:uid="{C43A3FC2-A7D7-44A4-AF0A-139527E9022B}"/>
    <cellStyle name="40% - akcent 1 3 3 2 2 6 2" xfId="28690" xr:uid="{C0C7099B-BAA5-409B-B452-A4B3A2563E34}"/>
    <cellStyle name="40% - akcent 1 3 3 2 2 7" xfId="18552" xr:uid="{1DF1A9D8-F8B8-4661-B484-AF5D3DA15B8B}"/>
    <cellStyle name="40% - akcent 1 3 3 2 3" xfId="2926" xr:uid="{B451880E-3EE1-49C4-B649-F60CCB72CD93}"/>
    <cellStyle name="40% - akcent 1 3 3 2 3 2" xfId="7818" xr:uid="{512B90DD-76C7-4435-9A0D-34F86EB53302}"/>
    <cellStyle name="40% - akcent 1 3 3 2 3 2 2" xfId="11309" xr:uid="{19273F1F-022C-46D5-A5FB-1300055F6DFA}"/>
    <cellStyle name="40% - akcent 1 3 3 2 3 2 2 2" xfId="26608" xr:uid="{6D08DBCE-B547-449D-AB20-C3C6D959DC0C}"/>
    <cellStyle name="40% - akcent 1 3 3 2 3 2 3" xfId="14799" xr:uid="{1830EB80-DF09-432B-A9F5-C29976CFCEBE}"/>
    <cellStyle name="40% - akcent 1 3 3 2 3 2 3 2" xfId="30098" xr:uid="{EF387C42-17CB-47B3-960C-7711C7E9D733}"/>
    <cellStyle name="40% - akcent 1 3 3 2 3 2 4" xfId="23118" xr:uid="{121667FB-2059-4B01-A4F9-6DAE27ECE165}"/>
    <cellStyle name="40% - akcent 1 3 3 2 3 3" xfId="6749" xr:uid="{78654D6A-5456-4EB5-8A6C-9CAA9C8D0C1B}"/>
    <cellStyle name="40% - akcent 1 3 3 2 3 3 2" xfId="22050" xr:uid="{A460D7C9-A2FB-4EF0-804B-F5B19D69C99B}"/>
    <cellStyle name="40% - akcent 1 3 3 2 3 4" xfId="10241" xr:uid="{C5A21305-90D9-4D93-B169-94E6BEE652FC}"/>
    <cellStyle name="40% - akcent 1 3 3 2 3 4 2" xfId="25540" xr:uid="{B14A3750-E9AC-41B2-BE13-177CBE71B06D}"/>
    <cellStyle name="40% - akcent 1 3 3 2 3 5" xfId="13731" xr:uid="{2B1A2912-99A0-4801-93A0-04762DFE5EA5}"/>
    <cellStyle name="40% - akcent 1 3 3 2 3 5 2" xfId="29030" xr:uid="{E367BCB4-90BC-4503-921D-6A5562E87539}"/>
    <cellStyle name="40% - akcent 1 3 3 2 3 6" xfId="18554" xr:uid="{33EECB9C-2E92-4EE1-99A9-EF6BED97CDCC}"/>
    <cellStyle name="40% - akcent 1 3 3 2 4" xfId="7815" xr:uid="{A7B9A163-238D-4C31-9DB9-B726B6CADD1E}"/>
    <cellStyle name="40% - akcent 1 3 3 2 4 2" xfId="11306" xr:uid="{702C954F-C7FB-46F2-9B99-A850D8E474C1}"/>
    <cellStyle name="40% - akcent 1 3 3 2 4 2 2" xfId="26605" xr:uid="{1D894192-8D12-48A7-8F81-1F23EAA066E8}"/>
    <cellStyle name="40% - akcent 1 3 3 2 4 3" xfId="14796" xr:uid="{E8070945-591F-49C7-89D0-70133E9F1EAB}"/>
    <cellStyle name="40% - akcent 1 3 3 2 4 3 2" xfId="30095" xr:uid="{69A8F502-3966-4435-9F62-BF639545D59F}"/>
    <cellStyle name="40% - akcent 1 3 3 2 4 4" xfId="23115" xr:uid="{D04DC692-D174-405B-A222-AAB9FAE7F151}"/>
    <cellStyle name="40% - akcent 1 3 3 2 5" xfId="6262" xr:uid="{C567A84E-47C3-40B0-88F0-BF3722BC2931}"/>
    <cellStyle name="40% - akcent 1 3 3 2 5 2" xfId="21563" xr:uid="{D0971111-F691-4008-B91D-F9E7D023E1ED}"/>
    <cellStyle name="40% - akcent 1 3 3 2 6" xfId="2923" xr:uid="{A85AE5FC-BAB6-4D4D-A645-B407D8944C6F}"/>
    <cellStyle name="40% - akcent 1 3 3 2 6 2" xfId="18551" xr:uid="{1E548A5A-7FD3-42ED-B604-6407BD4A341D}"/>
    <cellStyle name="40% - akcent 1 3 3 2 7" xfId="9754" xr:uid="{84CBC114-A78F-45D5-A852-0487BEEC3F91}"/>
    <cellStyle name="40% - akcent 1 3 3 2 7 2" xfId="25053" xr:uid="{988B431E-C5BF-447C-86EC-35B0460F65CE}"/>
    <cellStyle name="40% - akcent 1 3 3 2 8" xfId="13244" xr:uid="{523CED2E-423B-4696-B83A-C8D582A52011}"/>
    <cellStyle name="40% - akcent 1 3 3 2 8 2" xfId="28543" xr:uid="{32302FA8-7C19-4DAE-B890-0CC861FD43F6}"/>
    <cellStyle name="40% - akcent 1 3 3 2 9" xfId="16852" xr:uid="{46C72AC8-5140-460F-A6B6-FD8B2C79E59A}"/>
    <cellStyle name="40% - akcent 1 3 3 20" xfId="16648" xr:uid="{5FACBED8-3EF0-4AEF-9E0F-F96C3B90D5CF}"/>
    <cellStyle name="40% - akcent 1 3 3 3" xfId="1321" xr:uid="{73764979-F232-4B87-806C-8FFEC7823CF7}"/>
    <cellStyle name="40% - akcent 1 3 3 3 2" xfId="2928" xr:uid="{8B0A5DE4-67C9-4362-870A-DF6C07C4E664}"/>
    <cellStyle name="40% - akcent 1 3 3 3 2 2" xfId="7820" xr:uid="{6B0E3826-7598-4669-8B70-5C874361F267}"/>
    <cellStyle name="40% - akcent 1 3 3 3 2 2 2" xfId="11311" xr:uid="{40F4086E-05C3-42DA-A056-88B48447E527}"/>
    <cellStyle name="40% - akcent 1 3 3 3 2 2 2 2" xfId="26610" xr:uid="{E6778434-19B7-402F-8B5E-45241A799552}"/>
    <cellStyle name="40% - akcent 1 3 3 3 2 2 3" xfId="14801" xr:uid="{05D20CEA-FADC-498D-A8D7-404A0A322FFE}"/>
    <cellStyle name="40% - akcent 1 3 3 3 2 2 3 2" xfId="30100" xr:uid="{286EC968-544B-40E5-861B-80BF15732BFA}"/>
    <cellStyle name="40% - akcent 1 3 3 3 2 2 4" xfId="23120" xr:uid="{854499D2-C67E-4BBC-BE90-ECC2CA3F7D51}"/>
    <cellStyle name="40% - akcent 1 3 3 3 2 3" xfId="6751" xr:uid="{038EFBEB-1389-4675-8D51-662CDB7A7484}"/>
    <cellStyle name="40% - akcent 1 3 3 3 2 3 2" xfId="22052" xr:uid="{7DB91102-9745-4E14-B329-CC75CC96641C}"/>
    <cellStyle name="40% - akcent 1 3 3 3 2 4" xfId="10243" xr:uid="{FEC294C8-ED5B-4EA3-A0D1-AB879FC77C1E}"/>
    <cellStyle name="40% - akcent 1 3 3 3 2 4 2" xfId="25542" xr:uid="{482E33E4-0FC1-4DB5-9360-C9402C504866}"/>
    <cellStyle name="40% - akcent 1 3 3 3 2 5" xfId="13733" xr:uid="{3E6F5743-9C50-474A-A09B-AD57485DD47A}"/>
    <cellStyle name="40% - akcent 1 3 3 3 2 5 2" xfId="29032" xr:uid="{4F1AF5AC-61E8-4DF3-85E4-E8648E5BF3F9}"/>
    <cellStyle name="40% - akcent 1 3 3 3 2 6" xfId="18556" xr:uid="{EAC67E47-AA89-4C11-ADBC-6F6D2BAF2E33}"/>
    <cellStyle name="40% - akcent 1 3 3 3 3" xfId="7819" xr:uid="{0230368F-3698-4463-A55E-36E9C5EE326D}"/>
    <cellStyle name="40% - akcent 1 3 3 3 3 2" xfId="11310" xr:uid="{115DBA6C-1CA0-4D60-9D68-0AEC55C74B2C}"/>
    <cellStyle name="40% - akcent 1 3 3 3 3 2 2" xfId="26609" xr:uid="{1C651334-9136-4BCE-8957-3D188F0F85C2}"/>
    <cellStyle name="40% - akcent 1 3 3 3 3 3" xfId="14800" xr:uid="{6AA76BA6-B935-40C3-9003-DFBE55B716E7}"/>
    <cellStyle name="40% - akcent 1 3 3 3 3 3 2" xfId="30099" xr:uid="{62DFCA30-97AA-465E-B73A-A2323273581F}"/>
    <cellStyle name="40% - akcent 1 3 3 3 3 4" xfId="23119" xr:uid="{71AC41A7-379C-40BD-9406-DAC0AC2E5EAA}"/>
    <cellStyle name="40% - akcent 1 3 3 3 4" xfId="6410" xr:uid="{AAC987AA-0A00-4DBE-B208-DAC63C40F992}"/>
    <cellStyle name="40% - akcent 1 3 3 3 4 2" xfId="21711" xr:uid="{61A0031B-7C58-4325-A570-EF6E13F8B664}"/>
    <cellStyle name="40% - akcent 1 3 3 3 5" xfId="2927" xr:uid="{0972BE32-688C-4817-804F-AD6BC300799E}"/>
    <cellStyle name="40% - akcent 1 3 3 3 5 2" xfId="18555" xr:uid="{9E0BFD10-C5CA-4306-8CF2-596C65894AD5}"/>
    <cellStyle name="40% - akcent 1 3 3 3 6" xfId="9902" xr:uid="{5DECCF22-B14A-4C68-9D4F-FF921C772915}"/>
    <cellStyle name="40% - akcent 1 3 3 3 6 2" xfId="25201" xr:uid="{DCEA39B1-1C1D-4285-BF17-8E1B90BAA07B}"/>
    <cellStyle name="40% - akcent 1 3 3 3 7" xfId="13392" xr:uid="{FFAAFD41-F9F6-43B8-9200-AC968DE67955}"/>
    <cellStyle name="40% - akcent 1 3 3 3 7 2" xfId="28691" xr:uid="{CDA7D46D-ACCD-47C7-B140-55F14EE1A10E}"/>
    <cellStyle name="40% - akcent 1 3 3 3 8" xfId="16977" xr:uid="{C8237E44-6252-4F54-A1C2-BFAF21999BDF}"/>
    <cellStyle name="40% - akcent 1 3 3 4" xfId="1442" xr:uid="{2D9F2B58-E947-4898-AFE0-361D0615960C}"/>
    <cellStyle name="40% - akcent 1 3 3 4 2" xfId="7821" xr:uid="{43FEF06F-5720-493E-9345-1B34526D3D38}"/>
    <cellStyle name="40% - akcent 1 3 3 4 2 2" xfId="11312" xr:uid="{C7A89E1B-ABB1-4D83-9B8A-9EC566637F44}"/>
    <cellStyle name="40% - akcent 1 3 3 4 2 2 2" xfId="26611" xr:uid="{B7BA3F41-A1BE-48C9-A6C0-84D7DA807ACB}"/>
    <cellStyle name="40% - akcent 1 3 3 4 2 3" xfId="14802" xr:uid="{66371AA2-AFFF-4CAC-A1E1-A5FDE5D93EA9}"/>
    <cellStyle name="40% - akcent 1 3 3 4 2 3 2" xfId="30101" xr:uid="{512F31DC-7C50-4C8D-95D1-292F8BF065E3}"/>
    <cellStyle name="40% - akcent 1 3 3 4 2 4" xfId="23121" xr:uid="{FDA9FE40-B948-4F83-A047-920C5BA27E37}"/>
    <cellStyle name="40% - akcent 1 3 3 4 3" xfId="6748" xr:uid="{C692280C-A4DE-4B13-9F0F-4BF9D9A7989C}"/>
    <cellStyle name="40% - akcent 1 3 3 4 3 2" xfId="22049" xr:uid="{D1BF510C-47D8-47EC-A768-54DFA5B31D4D}"/>
    <cellStyle name="40% - akcent 1 3 3 4 4" xfId="2929" xr:uid="{E51CCC2C-50E8-4172-97E6-B1962E2B104C}"/>
    <cellStyle name="40% - akcent 1 3 3 4 4 2" xfId="18557" xr:uid="{C6082D1B-3370-4907-8AB3-4798038D700B}"/>
    <cellStyle name="40% - akcent 1 3 3 4 5" xfId="10240" xr:uid="{F6AC1FC5-66ED-4890-ACA9-4C06DE3CD4EE}"/>
    <cellStyle name="40% - akcent 1 3 3 4 5 2" xfId="25539" xr:uid="{A6E486A5-6593-4726-B5AD-71DCD316A9E4}"/>
    <cellStyle name="40% - akcent 1 3 3 4 6" xfId="13730" xr:uid="{4BA9075A-58C3-4F44-987E-7B6BF8BDD3E3}"/>
    <cellStyle name="40% - akcent 1 3 3 4 6 2" xfId="29029" xr:uid="{824D3B6D-7D7A-4439-B208-64C8A16011F8}"/>
    <cellStyle name="40% - akcent 1 3 3 4 7" xfId="17098" xr:uid="{C7350C3B-857A-4263-8E5D-235DB2CB063E}"/>
    <cellStyle name="40% - akcent 1 3 3 5" xfId="1596" xr:uid="{24E9D363-CD41-46CF-8205-D3E3FC22C960}"/>
    <cellStyle name="40% - akcent 1 3 3 5 2" xfId="7822" xr:uid="{DF0ACB6F-6E86-4A0F-A488-CAD6D41DCA8C}"/>
    <cellStyle name="40% - akcent 1 3 3 5 2 2" xfId="11313" xr:uid="{AC97D7DC-2703-4288-8208-B84ED98F4926}"/>
    <cellStyle name="40% - akcent 1 3 3 5 2 2 2" xfId="26612" xr:uid="{323AE0AB-1DDF-4AB8-A5E7-748774371E13}"/>
    <cellStyle name="40% - akcent 1 3 3 5 2 3" xfId="14803" xr:uid="{BE6A6D36-E18F-4E14-AF33-70C82685CF66}"/>
    <cellStyle name="40% - akcent 1 3 3 5 2 3 2" xfId="30102" xr:uid="{400DBD14-53CC-4036-98D7-C791A67F6071}"/>
    <cellStyle name="40% - akcent 1 3 3 5 2 4" xfId="23122" xr:uid="{541EEC62-77F1-4FA8-9C05-18CB12F235C1}"/>
    <cellStyle name="40% - akcent 1 3 3 5 3" xfId="7561" xr:uid="{BCAD2175-0B0F-490B-B130-E29C1A935C22}"/>
    <cellStyle name="40% - akcent 1 3 3 5 3 2" xfId="22862" xr:uid="{3D5B87D0-7AE0-45B1-813D-353897558165}"/>
    <cellStyle name="40% - akcent 1 3 3 5 4" xfId="2930" xr:uid="{8E3DBB85-24A7-46AA-91DB-B75F8E5BFB3B}"/>
    <cellStyle name="40% - akcent 1 3 3 5 4 2" xfId="18558" xr:uid="{360D4F58-2D1A-4147-995C-8DA4E24A663F}"/>
    <cellStyle name="40% - akcent 1 3 3 5 5" xfId="11053" xr:uid="{DC2BF482-922A-4037-89C5-B035485DC900}"/>
    <cellStyle name="40% - akcent 1 3 3 5 5 2" xfId="26352" xr:uid="{FE002545-EA58-4683-ADEE-68D78488E941}"/>
    <cellStyle name="40% - akcent 1 3 3 5 6" xfId="14543" xr:uid="{2E64A35D-8A5E-44D3-AD19-9825262C1B35}"/>
    <cellStyle name="40% - akcent 1 3 3 5 6 2" xfId="29842" xr:uid="{9CEED46F-311A-41AF-968B-ECF376640A8B}"/>
    <cellStyle name="40% - akcent 1 3 3 5 7" xfId="17248" xr:uid="{779D93A8-ABC0-48E5-AFF9-847EF2130EAB}"/>
    <cellStyle name="40% - akcent 1 3 3 6" xfId="1845" xr:uid="{2DC80D2C-4484-45BF-8139-8F05BB9738A7}"/>
    <cellStyle name="40% - akcent 1 3 3 6 2" xfId="7814" xr:uid="{F1A5A0D0-D7D6-47C6-BF68-C24C19906D44}"/>
    <cellStyle name="40% - akcent 1 3 3 6 2 2" xfId="23114" xr:uid="{F9FBB51C-FB72-48D6-90CA-539B1AC59334}"/>
    <cellStyle name="40% - akcent 1 3 3 6 3" xfId="4963" xr:uid="{122BD4A6-B29D-48D4-B5B0-FE9A494B50E4}"/>
    <cellStyle name="40% - akcent 1 3 3 6 3 2" xfId="20264" xr:uid="{AAF5486A-2A78-4649-A78A-C59BE2C5C3F6}"/>
    <cellStyle name="40% - akcent 1 3 3 6 4" xfId="11305" xr:uid="{5FC65605-75F7-4466-849D-CF54C04A996F}"/>
    <cellStyle name="40% - akcent 1 3 3 6 4 2" xfId="26604" xr:uid="{E7D00E88-D4CC-47E3-BCA3-0AFD62A80C2B}"/>
    <cellStyle name="40% - akcent 1 3 3 6 5" xfId="14795" xr:uid="{2CB74369-CB7E-440E-860D-BAFA5C26E7BF}"/>
    <cellStyle name="40% - akcent 1 3 3 6 5 2" xfId="30094" xr:uid="{877EE464-3D80-423C-A69F-4A516A9EB543}"/>
    <cellStyle name="40% - akcent 1 3 3 6 6" xfId="17481" xr:uid="{1037B1C2-47B4-49B3-A84B-277540E05E72}"/>
    <cellStyle name="40% - akcent 1 3 3 7" xfId="1989" xr:uid="{DE69E056-8188-421B-8CB1-9DB9612F0D37}"/>
    <cellStyle name="40% - akcent 1 3 3 7 2" xfId="4964" xr:uid="{EA84E220-6D06-479A-AAE5-A9EEC49D3DE1}"/>
    <cellStyle name="40% - akcent 1 3 3 7 2 2" xfId="20265" xr:uid="{1F8A7F60-8693-4D22-8343-C68FB502D52C}"/>
    <cellStyle name="40% - akcent 1 3 3 7 3" xfId="17621" xr:uid="{4AE10C18-42DB-4A89-8597-7B7A42378F40}"/>
    <cellStyle name="40% - akcent 1 3 3 8" xfId="2120" xr:uid="{84E0E6B7-D6FE-47E1-B3BB-1AC7C5EEFCCD}"/>
    <cellStyle name="40% - akcent 1 3 3 8 2" xfId="4965" xr:uid="{B5855FB6-4855-4B7A-89B0-CBFB23EDCB4C}"/>
    <cellStyle name="40% - akcent 1 3 3 8 2 2" xfId="20266" xr:uid="{C5111FA2-A322-44C9-AD64-8BFC11A0260F}"/>
    <cellStyle name="40% - akcent 1 3 3 8 3" xfId="17752" xr:uid="{7503856F-CDC6-4679-AFFF-9A4486B97864}"/>
    <cellStyle name="40% - akcent 1 3 3 9" xfId="2245" xr:uid="{54415B8C-6B0F-44BF-9153-DB5A40042AE4}"/>
    <cellStyle name="40% - akcent 1 3 3 9 2" xfId="4966" xr:uid="{7D275153-1D92-4D67-B1F0-B7C5AACDF87D}"/>
    <cellStyle name="40% - akcent 1 3 3 9 2 2" xfId="20267" xr:uid="{10C4E2B8-B253-4C54-AA77-AB913B07B526}"/>
    <cellStyle name="40% - akcent 1 3 3 9 3" xfId="17877" xr:uid="{52D39696-A526-4818-9B23-07E453EFA1B9}"/>
    <cellStyle name="40% - akcent 1 3 4" xfId="1104" xr:uid="{584C3058-C442-4F96-AEC0-DB91DC32764C}"/>
    <cellStyle name="40% - akcent 1 3 4 2" xfId="2932" xr:uid="{E649D3B4-2DFE-4755-B54F-C0A44B702D3D}"/>
    <cellStyle name="40% - akcent 1 3 4 2 2" xfId="2933" xr:uid="{E74BB09D-7641-4D78-9764-B2FE3EDF5FF9}"/>
    <cellStyle name="40% - akcent 1 3 4 2 2 2" xfId="7825" xr:uid="{AB9B8641-EDC3-467A-B25C-4A070879FB36}"/>
    <cellStyle name="40% - akcent 1 3 4 2 2 2 2" xfId="11316" xr:uid="{D0385C52-3FFF-4831-ABCC-013813EC9B15}"/>
    <cellStyle name="40% - akcent 1 3 4 2 2 2 2 2" xfId="26615" xr:uid="{D2CDCF8E-76AF-407C-A363-0B2E79CA2E57}"/>
    <cellStyle name="40% - akcent 1 3 4 2 2 2 3" xfId="14806" xr:uid="{74D87983-FAA7-49F3-9099-79E9B5A58508}"/>
    <cellStyle name="40% - akcent 1 3 4 2 2 2 3 2" xfId="30105" xr:uid="{22A2C49F-D783-4C14-8EB2-AF113ABC014D}"/>
    <cellStyle name="40% - akcent 1 3 4 2 2 2 4" xfId="23125" xr:uid="{B4DDC58E-478D-414B-A291-D25CDDC03172}"/>
    <cellStyle name="40% - akcent 1 3 4 2 2 3" xfId="6753" xr:uid="{0232BED0-A15C-490D-8121-F8729DAE9D57}"/>
    <cellStyle name="40% - akcent 1 3 4 2 2 3 2" xfId="22054" xr:uid="{25E5971C-D2E0-478C-A435-E30B3FAA2F9A}"/>
    <cellStyle name="40% - akcent 1 3 4 2 2 4" xfId="10245" xr:uid="{050EB6D8-06D3-430C-9FD2-C09FF207DA3C}"/>
    <cellStyle name="40% - akcent 1 3 4 2 2 4 2" xfId="25544" xr:uid="{0510E53C-60C9-413D-A4EE-312B5AD92B28}"/>
    <cellStyle name="40% - akcent 1 3 4 2 2 5" xfId="13735" xr:uid="{5B05D0F7-CC94-4856-960A-E4C121526C72}"/>
    <cellStyle name="40% - akcent 1 3 4 2 2 5 2" xfId="29034" xr:uid="{3275E557-46D3-4851-B0AB-D88CEF7C6D6F}"/>
    <cellStyle name="40% - akcent 1 3 4 2 2 6" xfId="18561" xr:uid="{7943E972-4CEE-4DA3-BF40-8B97010C7948}"/>
    <cellStyle name="40% - akcent 1 3 4 2 3" xfId="7824" xr:uid="{5FCD707D-1251-4A48-AB8E-DED22B2FF5C4}"/>
    <cellStyle name="40% - akcent 1 3 4 2 3 2" xfId="11315" xr:uid="{0D362E79-AA99-4B32-8C79-BE6C47BC3BC7}"/>
    <cellStyle name="40% - akcent 1 3 4 2 3 2 2" xfId="26614" xr:uid="{A5EF8761-2BA6-44B0-A67C-5010596BA978}"/>
    <cellStyle name="40% - akcent 1 3 4 2 3 3" xfId="14805" xr:uid="{7D1669B6-D858-4291-8B16-64AD979914C1}"/>
    <cellStyle name="40% - akcent 1 3 4 2 3 3 2" xfId="30104" xr:uid="{50D9E76D-6A4F-41A8-A936-DA55E043E922}"/>
    <cellStyle name="40% - akcent 1 3 4 2 3 4" xfId="23124" xr:uid="{276983DE-3837-4331-9857-2A29BA0D06F0}"/>
    <cellStyle name="40% - akcent 1 3 4 2 4" xfId="6411" xr:uid="{E48F745E-AA64-430B-BEA5-F96AE4CD548A}"/>
    <cellStyle name="40% - akcent 1 3 4 2 4 2" xfId="21712" xr:uid="{BD3E20F3-D819-4351-967B-C432509FA3BA}"/>
    <cellStyle name="40% - akcent 1 3 4 2 5" xfId="9903" xr:uid="{9FD6D751-39AF-4715-94FF-E91D8CF9B19A}"/>
    <cellStyle name="40% - akcent 1 3 4 2 5 2" xfId="25202" xr:uid="{CBEC2418-E634-4FE9-BFF0-9293EDFF3C7A}"/>
    <cellStyle name="40% - akcent 1 3 4 2 6" xfId="13393" xr:uid="{CC7641EC-89D9-4E5A-8BB1-0251455652BF}"/>
    <cellStyle name="40% - akcent 1 3 4 2 6 2" xfId="28692" xr:uid="{3CED2996-68A8-42EF-A4EF-EBBE501EEE6E}"/>
    <cellStyle name="40% - akcent 1 3 4 2 7" xfId="18560" xr:uid="{560F3ED6-9BE9-4C87-9408-012DE406A842}"/>
    <cellStyle name="40% - akcent 1 3 4 3" xfId="2934" xr:uid="{BE614530-D314-4EE0-B8FF-55A39C12C947}"/>
    <cellStyle name="40% - akcent 1 3 4 3 2" xfId="7826" xr:uid="{01F946B6-E469-4ACA-921A-B5384E5CB1F7}"/>
    <cellStyle name="40% - akcent 1 3 4 3 2 2" xfId="11317" xr:uid="{0D9CCCFD-A99F-4515-A564-EA19DB7DAF3A}"/>
    <cellStyle name="40% - akcent 1 3 4 3 2 2 2" xfId="26616" xr:uid="{67B00FE6-F366-4D96-9CBE-7B4C0D180083}"/>
    <cellStyle name="40% - akcent 1 3 4 3 2 3" xfId="14807" xr:uid="{2E7B375B-80BF-4906-BF80-E30D5C35AA5D}"/>
    <cellStyle name="40% - akcent 1 3 4 3 2 3 2" xfId="30106" xr:uid="{174E7140-6240-4A73-86B4-D729B327D5D0}"/>
    <cellStyle name="40% - akcent 1 3 4 3 2 4" xfId="23126" xr:uid="{7A668331-EDAD-42DA-96FD-AE654F185310}"/>
    <cellStyle name="40% - akcent 1 3 4 3 3" xfId="6752" xr:uid="{ED78F843-EE1C-4CFD-B3AC-E41882E033A0}"/>
    <cellStyle name="40% - akcent 1 3 4 3 3 2" xfId="22053" xr:uid="{ACA30B93-6238-4C56-AC7D-AAA21383A63E}"/>
    <cellStyle name="40% - akcent 1 3 4 3 4" xfId="10244" xr:uid="{B55511EE-E435-44C5-9841-2A3B0E93F5AA}"/>
    <cellStyle name="40% - akcent 1 3 4 3 4 2" xfId="25543" xr:uid="{A817202B-2B41-4D4E-86F5-9D9D9CFD629A}"/>
    <cellStyle name="40% - akcent 1 3 4 3 5" xfId="13734" xr:uid="{EBF2E447-987C-457D-BE9B-12E2772D9D2C}"/>
    <cellStyle name="40% - akcent 1 3 4 3 5 2" xfId="29033" xr:uid="{8610F3E6-C0FA-4CD9-B2D6-BD2468D31BA6}"/>
    <cellStyle name="40% - akcent 1 3 4 3 6" xfId="18562" xr:uid="{3E0A5F30-A3F8-4AAA-B671-AF6B2E54670F}"/>
    <cellStyle name="40% - akcent 1 3 4 4" xfId="7823" xr:uid="{10933A38-72A1-42F4-8B22-F8E6D4C59E4C}"/>
    <cellStyle name="40% - akcent 1 3 4 4 2" xfId="11314" xr:uid="{ACFA747C-DC9B-466A-B724-8E878D593D09}"/>
    <cellStyle name="40% - akcent 1 3 4 4 2 2" xfId="26613" xr:uid="{C8D443B0-4AFF-4B55-BD8F-0D2A4F5E863A}"/>
    <cellStyle name="40% - akcent 1 3 4 4 3" xfId="14804" xr:uid="{AA8BE442-3D44-4735-8011-B470EA9082F7}"/>
    <cellStyle name="40% - akcent 1 3 4 4 3 2" xfId="30103" xr:uid="{6FA7012F-DE2A-4ED3-B1E6-9F9919E8D227}"/>
    <cellStyle name="40% - akcent 1 3 4 4 4" xfId="23123" xr:uid="{452EB4F5-3586-4861-87A4-60F017499C22}"/>
    <cellStyle name="40% - akcent 1 3 4 5" xfId="6180" xr:uid="{E4D804D8-3B87-4E81-8904-6A0FED4C174C}"/>
    <cellStyle name="40% - akcent 1 3 4 5 2" xfId="21481" xr:uid="{DB04878A-FEC0-4A42-81C8-458BF4DF65EB}"/>
    <cellStyle name="40% - akcent 1 3 4 6" xfId="2931" xr:uid="{C63CA9AD-1218-4E89-8BFA-C847273FC284}"/>
    <cellStyle name="40% - akcent 1 3 4 6 2" xfId="18559" xr:uid="{2FC4689E-8DE4-45E2-843D-6BFE854C61E8}"/>
    <cellStyle name="40% - akcent 1 3 4 7" xfId="9672" xr:uid="{855E2626-2FD7-4619-A346-B270F11D7963}"/>
    <cellStyle name="40% - akcent 1 3 4 7 2" xfId="24971" xr:uid="{DF1BB321-9D84-452E-8F8C-C34670E405AD}"/>
    <cellStyle name="40% - akcent 1 3 4 8" xfId="13162" xr:uid="{8B42A5BD-98A3-46CD-8405-915A4898A7BF}"/>
    <cellStyle name="40% - akcent 1 3 4 8 2" xfId="28461" xr:uid="{4C0824F5-5ED6-4986-90D0-FB9D97A4CA52}"/>
    <cellStyle name="40% - akcent 1 3 4 9" xfId="16760" xr:uid="{D97B09DD-9596-48DB-A8BF-F04BF2A2306E}"/>
    <cellStyle name="40% - akcent 1 3 5" xfId="1235" xr:uid="{E72D745E-8C21-4258-ADAD-1B0781C63DA3}"/>
    <cellStyle name="40% - akcent 1 3 5 2" xfId="2936" xr:uid="{877461BD-3B6F-4F70-8851-BAE2B5D7BD7B}"/>
    <cellStyle name="40% - akcent 1 3 5 2 2" xfId="7828" xr:uid="{1DD62E34-1844-40FB-806B-BEB6A5F92AB1}"/>
    <cellStyle name="40% - akcent 1 3 5 2 2 2" xfId="11319" xr:uid="{B192DCBC-F550-498C-85BE-1A135A66FEFB}"/>
    <cellStyle name="40% - akcent 1 3 5 2 2 2 2" xfId="26618" xr:uid="{766DFEDB-8B88-4C4F-92E2-4A1BEAAF0C29}"/>
    <cellStyle name="40% - akcent 1 3 5 2 2 3" xfId="14809" xr:uid="{73DC6DD3-A48B-4440-8C5F-3D559D595A71}"/>
    <cellStyle name="40% - akcent 1 3 5 2 2 3 2" xfId="30108" xr:uid="{393F72A1-9C7F-4135-9B1B-F0EDA3B3EB78}"/>
    <cellStyle name="40% - akcent 1 3 5 2 2 4" xfId="23128" xr:uid="{3E8D1479-C7E3-42DD-A7F2-17BA360A52E2}"/>
    <cellStyle name="40% - akcent 1 3 5 2 3" xfId="6754" xr:uid="{05DC4716-E242-45F4-8EE8-231AFFE682D9}"/>
    <cellStyle name="40% - akcent 1 3 5 2 3 2" xfId="22055" xr:uid="{BA829D07-D5DE-4FF1-8D4B-3D48AA1DEBA6}"/>
    <cellStyle name="40% - akcent 1 3 5 2 4" xfId="10246" xr:uid="{A7C6B1A7-4B36-4FF8-ADDF-B92C0F48D2DC}"/>
    <cellStyle name="40% - akcent 1 3 5 2 4 2" xfId="25545" xr:uid="{B8D8AC42-A12D-4C7A-AEE0-CEF65BEC0E17}"/>
    <cellStyle name="40% - akcent 1 3 5 2 5" xfId="13736" xr:uid="{EC6D492C-BB72-4335-A892-12BF4BF34E88}"/>
    <cellStyle name="40% - akcent 1 3 5 2 5 2" xfId="29035" xr:uid="{9483E38A-8148-4566-8CD2-075125A58FE2}"/>
    <cellStyle name="40% - akcent 1 3 5 2 6" xfId="18564" xr:uid="{0257C7A7-9492-49EB-9EB0-5A4671FF0EC7}"/>
    <cellStyle name="40% - akcent 1 3 5 3" xfId="7827" xr:uid="{280D79E1-0F90-40AF-BC2B-9DE9EA7B0295}"/>
    <cellStyle name="40% - akcent 1 3 5 3 2" xfId="11318" xr:uid="{C2C49090-57E8-4489-977D-EF84AD01CBFF}"/>
    <cellStyle name="40% - akcent 1 3 5 3 2 2" xfId="26617" xr:uid="{13954F26-F09D-47E1-BA8C-9EF102F7C5D1}"/>
    <cellStyle name="40% - akcent 1 3 5 3 3" xfId="14808" xr:uid="{B299E774-2337-42EE-97C6-3E078A59F036}"/>
    <cellStyle name="40% - akcent 1 3 5 3 3 2" xfId="30107" xr:uid="{6F95ADCB-2B8F-4E06-BF10-C4FD05E8D53A}"/>
    <cellStyle name="40% - akcent 1 3 5 3 4" xfId="23127" xr:uid="{D2B8AA61-0A25-411A-8EDE-BE2E990B7D40}"/>
    <cellStyle name="40% - akcent 1 3 5 4" xfId="6412" xr:uid="{693659A5-0ADA-411F-98E1-2C6244FF9B51}"/>
    <cellStyle name="40% - akcent 1 3 5 4 2" xfId="21713" xr:uid="{169EC9D0-6812-4B2C-9211-BE9CA2D9390D}"/>
    <cellStyle name="40% - akcent 1 3 5 5" xfId="2935" xr:uid="{D74FC517-B195-40A5-99F5-5CFC014699F4}"/>
    <cellStyle name="40% - akcent 1 3 5 5 2" xfId="18563" xr:uid="{554C9C1F-A001-4C01-A2F7-4896B00317C7}"/>
    <cellStyle name="40% - akcent 1 3 5 6" xfId="9904" xr:uid="{5D67D8CD-D179-4678-8B84-A303A1E19714}"/>
    <cellStyle name="40% - akcent 1 3 5 6 2" xfId="25203" xr:uid="{0219B4B0-AD80-4861-A52F-C57165FB0B77}"/>
    <cellStyle name="40% - akcent 1 3 5 7" xfId="13394" xr:uid="{2427B79F-BC1C-4375-A0CA-7002C6CBECA9}"/>
    <cellStyle name="40% - akcent 1 3 5 7 2" xfId="28693" xr:uid="{23BF840E-4D3D-45BE-9322-2D111866DAD2}"/>
    <cellStyle name="40% - akcent 1 3 5 8" xfId="16891" xr:uid="{F630628E-728F-4603-AFBF-9AE6D38772E9}"/>
    <cellStyle name="40% - akcent 1 3 6" xfId="1360" xr:uid="{DB2B2E88-A81D-4143-B5FB-19D2D20B90D5}"/>
    <cellStyle name="40% - akcent 1 3 6 2" xfId="7829" xr:uid="{93F91F8B-4F6A-442A-9B22-6136A338DD81}"/>
    <cellStyle name="40% - akcent 1 3 6 2 2" xfId="11320" xr:uid="{3EE75044-79FC-4762-82D1-270AF8587C0A}"/>
    <cellStyle name="40% - akcent 1 3 6 2 2 2" xfId="26619" xr:uid="{B05235B5-C140-4202-BBA4-BA6F13D9D4AD}"/>
    <cellStyle name="40% - akcent 1 3 6 2 3" xfId="14810" xr:uid="{093F5982-4DA1-498F-BD1B-D6ECEBCE0B40}"/>
    <cellStyle name="40% - akcent 1 3 6 2 3 2" xfId="30109" xr:uid="{319C1300-6739-4793-9E09-28AB0DEDEFDC}"/>
    <cellStyle name="40% - akcent 1 3 6 2 4" xfId="23129" xr:uid="{568A1F45-C874-4544-B460-B61949E551E2}"/>
    <cellStyle name="40% - akcent 1 3 6 3" xfId="6743" xr:uid="{8DE8ADD2-935B-4D61-9703-F6B920D6F289}"/>
    <cellStyle name="40% - akcent 1 3 6 3 2" xfId="22044" xr:uid="{B0DDC014-6B7B-427D-9255-03F8FBC5DD1E}"/>
    <cellStyle name="40% - akcent 1 3 6 4" xfId="2937" xr:uid="{594BA09F-AF44-42EC-972A-59115F133BE2}"/>
    <cellStyle name="40% - akcent 1 3 6 4 2" xfId="18565" xr:uid="{161EF789-211E-42A5-83AA-6154636FEA7A}"/>
    <cellStyle name="40% - akcent 1 3 6 5" xfId="10235" xr:uid="{D4023694-7390-49E2-81E8-EE6884C5CD7E}"/>
    <cellStyle name="40% - akcent 1 3 6 5 2" xfId="25534" xr:uid="{0B9D9ACA-106E-4DA9-9DE9-C801A6149DC5}"/>
    <cellStyle name="40% - akcent 1 3 6 6" xfId="13725" xr:uid="{DD3E786F-11ED-4DB1-AC29-00C5B6F64140}"/>
    <cellStyle name="40% - akcent 1 3 6 6 2" xfId="29024" xr:uid="{DD8676CF-D8A3-4B30-A35C-0C365E33B42E}"/>
    <cellStyle name="40% - akcent 1 3 6 7" xfId="17016" xr:uid="{7C3E6FA6-0553-4EC2-9780-AA0CBE18CAE5}"/>
    <cellStyle name="40% - akcent 1 3 7" xfId="1514" xr:uid="{61D311B2-75DE-4033-B4F6-76E05E77CAE5}"/>
    <cellStyle name="40% - akcent 1 3 7 2" xfId="7830" xr:uid="{25889E94-17E1-4775-AE71-87A4957125B3}"/>
    <cellStyle name="40% - akcent 1 3 7 2 2" xfId="11321" xr:uid="{E6CD28D8-A44B-4629-A773-6E9B883CD6AA}"/>
    <cellStyle name="40% - akcent 1 3 7 2 2 2" xfId="26620" xr:uid="{354E4C43-4A08-4334-9C7F-900E3AB6896E}"/>
    <cellStyle name="40% - akcent 1 3 7 2 3" xfId="14811" xr:uid="{11B7F006-FE59-4635-A2F8-A80BC10A18BB}"/>
    <cellStyle name="40% - akcent 1 3 7 2 3 2" xfId="30110" xr:uid="{04221633-3580-46F0-B76C-035EA2C37BA4}"/>
    <cellStyle name="40% - akcent 1 3 7 2 4" xfId="23130" xr:uid="{8602D2F5-CFAD-4DF8-91DB-DDA29132CD28}"/>
    <cellStyle name="40% - akcent 1 3 7 3" xfId="7479" xr:uid="{F9B4EF9F-3ABC-445D-AD53-44588F52ABBC}"/>
    <cellStyle name="40% - akcent 1 3 7 3 2" xfId="22780" xr:uid="{2F81FC87-134E-4971-8715-567B5E7C65C7}"/>
    <cellStyle name="40% - akcent 1 3 7 4" xfId="2938" xr:uid="{22CBCA45-2DFF-4EDD-9216-95CA91A839E2}"/>
    <cellStyle name="40% - akcent 1 3 7 4 2" xfId="18566" xr:uid="{D729476D-6821-4424-9FA8-E26CFE723105}"/>
    <cellStyle name="40% - akcent 1 3 7 5" xfId="10971" xr:uid="{105B2C05-1E9B-4ECA-A3F9-60ED3284C5B9}"/>
    <cellStyle name="40% - akcent 1 3 7 5 2" xfId="26270" xr:uid="{DA2AD9C4-AC95-4677-9747-BF07D3FED322}"/>
    <cellStyle name="40% - akcent 1 3 7 6" xfId="14461" xr:uid="{E30F1AD2-BE93-4479-B47B-37A88AE743A3}"/>
    <cellStyle name="40% - akcent 1 3 7 6 2" xfId="29760" xr:uid="{16333688-31F4-4209-BB2B-57E5E82CF91F}"/>
    <cellStyle name="40% - akcent 1 3 7 7" xfId="17166" xr:uid="{B2182B3E-190F-400D-A1FC-081528E3790A}"/>
    <cellStyle name="40% - akcent 1 3 8" xfId="1752" xr:uid="{CC5D6BA6-6B07-4734-B736-2ACB82A35109}"/>
    <cellStyle name="40% - akcent 1 3 8 2" xfId="7804" xr:uid="{91919682-32EE-4602-8EFE-C46C4CC59AE7}"/>
    <cellStyle name="40% - akcent 1 3 8 2 2" xfId="23104" xr:uid="{74B4F286-68A3-425E-9078-FCA7149B62A0}"/>
    <cellStyle name="40% - akcent 1 3 8 3" xfId="4967" xr:uid="{B6DD5162-31A3-4F7A-BDBD-3EBA7BE689DD}"/>
    <cellStyle name="40% - akcent 1 3 8 3 2" xfId="20268" xr:uid="{E403EAF2-D941-49F5-A856-0681127E5FC2}"/>
    <cellStyle name="40% - akcent 1 3 8 4" xfId="11295" xr:uid="{566A7E70-3957-4EE6-B5CF-7C26EDB5594D}"/>
    <cellStyle name="40% - akcent 1 3 8 4 2" xfId="26594" xr:uid="{79AF086D-5DBC-499B-AB0D-A48DA68F3443}"/>
    <cellStyle name="40% - akcent 1 3 8 5" xfId="14785" xr:uid="{FF2722FE-5D07-40FB-884E-0DE5B4F2A585}"/>
    <cellStyle name="40% - akcent 1 3 8 5 2" xfId="30084" xr:uid="{0EB8636F-44F7-4CF4-920B-30DBFE71E123}"/>
    <cellStyle name="40% - akcent 1 3 8 6" xfId="17389" xr:uid="{7C186520-6979-46FE-B25D-C96BDB21DDB0}"/>
    <cellStyle name="40% - akcent 1 3 9" xfId="1892" xr:uid="{17F4C86E-D0E9-47A8-B19F-F1519E7601D2}"/>
    <cellStyle name="40% - akcent 1 3 9 2" xfId="4968" xr:uid="{75EA2820-2FBE-468B-97E6-E9B3B7D0479B}"/>
    <cellStyle name="40% - akcent 1 3 9 2 2" xfId="20269" xr:uid="{99936E80-3F22-4A33-82C3-482F6D20339E}"/>
    <cellStyle name="40% - akcent 1 3 9 3" xfId="17526" xr:uid="{C29372E9-CAC4-4FEE-9B31-895D9B3F6B79}"/>
    <cellStyle name="40% - akcent 2 2" xfId="33" xr:uid="{00000000-0005-0000-0000-00001A000000}"/>
    <cellStyle name="40% - akcent 2 2 2" xfId="536" xr:uid="{EC381A97-5596-4D6B-9327-84F76C923857}"/>
    <cellStyle name="40% - akcent 2 3" xfId="215" xr:uid="{00000000-0005-0000-0000-00001B000000}"/>
    <cellStyle name="40% - akcent 2 3 10" xfId="2029" xr:uid="{FFA65EB6-6484-4EBF-800A-344348EDECF4}"/>
    <cellStyle name="40% - akcent 2 3 10 2" xfId="4969" xr:uid="{8D76C2B5-CB9F-4427-8AA4-9EBDA32415E9}"/>
    <cellStyle name="40% - akcent 2 3 10 2 2" xfId="20270" xr:uid="{812006B7-B93B-4DBA-93A1-7F0865D914F7}"/>
    <cellStyle name="40% - akcent 2 3 10 3" xfId="17661" xr:uid="{0945A66E-0C2A-4884-A99E-0CD43FF75297}"/>
    <cellStyle name="40% - akcent 2 3 11" xfId="2160" xr:uid="{B4D0A22D-E41F-405E-8D4D-F58D7355EF10}"/>
    <cellStyle name="40% - akcent 2 3 11 2" xfId="4970" xr:uid="{F2BBF5C8-29CC-4B71-9515-9B690D1F7617}"/>
    <cellStyle name="40% - akcent 2 3 11 2 2" xfId="20271" xr:uid="{5D80AE48-3DE1-49F8-8638-3F39143A1E51}"/>
    <cellStyle name="40% - akcent 2 3 11 3" xfId="17792" xr:uid="{228E4F6D-7214-4E76-9F1D-5FD22D3D5F7E}"/>
    <cellStyle name="40% - akcent 2 3 12" xfId="2285" xr:uid="{33F68A63-87C5-41C8-B9AF-6E27B458FA80}"/>
    <cellStyle name="40% - akcent 2 3 12 2" xfId="4971" xr:uid="{49F37C29-17D1-49E9-B335-7EE5ABFB57CB}"/>
    <cellStyle name="40% - akcent 2 3 12 2 2" xfId="20272" xr:uid="{65A7A119-1053-4DB8-B591-E1B78D3F61C3}"/>
    <cellStyle name="40% - akcent 2 3 12 3" xfId="17917" xr:uid="{003B356B-C116-461B-A5BB-31B1201DED78}"/>
    <cellStyle name="40% - akcent 2 3 13" xfId="2435" xr:uid="{B59D0CD3-50C1-4C61-8353-4C4EAD0A7483}"/>
    <cellStyle name="40% - akcent 2 3 13 2" xfId="4972" xr:uid="{64A81CB6-2F4B-4662-B2B5-5F199BBB81A1}"/>
    <cellStyle name="40% - akcent 2 3 13 2 2" xfId="20273" xr:uid="{7718968C-7284-450F-B4F0-0E929A61EFD6}"/>
    <cellStyle name="40% - akcent 2 3 13 3" xfId="18067" xr:uid="{9E75B93A-99BF-48E7-9AC9-AED923360744}"/>
    <cellStyle name="40% - akcent 2 3 14" xfId="2585" xr:uid="{021A7F21-8526-4645-BD37-2FF745022518}"/>
    <cellStyle name="40% - akcent 2 3 14 2" xfId="4973" xr:uid="{F8BE719A-94BF-4886-B603-7EB583694B78}"/>
    <cellStyle name="40% - akcent 2 3 14 2 2" xfId="20274" xr:uid="{D9D7E4BC-CD0E-496C-9434-B1D35D1FDF13}"/>
    <cellStyle name="40% - akcent 2 3 14 3" xfId="18217" xr:uid="{C6CD2AC1-ED38-4EB0-8867-3278B3BABED3}"/>
    <cellStyle name="40% - akcent 2 3 15" xfId="5781" xr:uid="{66DA9CE3-901A-4336-A2E3-468DDC7CF08F}"/>
    <cellStyle name="40% - akcent 2 3 15 2" xfId="21082" xr:uid="{DE54098C-CE83-4679-965A-F0F6C21DBF3B}"/>
    <cellStyle name="40% - akcent 2 3 16" xfId="5903" xr:uid="{89C3EE6F-C6C7-442A-9D3C-A64D57964AA7}"/>
    <cellStyle name="40% - akcent 2 3 16 2" xfId="21204" xr:uid="{60E0DEE3-4518-4E90-92A3-43851B0EA54D}"/>
    <cellStyle name="40% - akcent 2 3 17" xfId="2939" xr:uid="{DF028C74-9528-4DD0-A477-51E49C853DD1}"/>
    <cellStyle name="40% - akcent 2 3 17 2" xfId="18567" xr:uid="{7C0DFC52-3F37-4DBD-964A-A51A632F9296}"/>
    <cellStyle name="40% - akcent 2 3 18" xfId="9395" xr:uid="{82122F37-D1FA-4711-83F7-6DB2CDBB48E4}"/>
    <cellStyle name="40% - akcent 2 3 18 2" xfId="24694" xr:uid="{048370F4-48FB-4FDE-9A4A-01393900BD04}"/>
    <cellStyle name="40% - akcent 2 3 19" xfId="12885" xr:uid="{4AE163DF-6D9B-49CB-8022-1AAFA7E05D0F}"/>
    <cellStyle name="40% - akcent 2 3 19 2" xfId="28184" xr:uid="{E88DBADA-64E9-403E-BCB3-170D4A352432}"/>
    <cellStyle name="40% - akcent 2 3 2" xfId="722" xr:uid="{04EF8E3B-EA59-402F-8421-CC3CD1ED2F8B}"/>
    <cellStyle name="40% - akcent 2 3 2 10" xfId="2326" xr:uid="{8945EC75-2EB4-47EE-ACFA-C841ECED19B4}"/>
    <cellStyle name="40% - akcent 2 3 2 10 2" xfId="4974" xr:uid="{239E02D8-4300-4293-930C-5D6793CF00BA}"/>
    <cellStyle name="40% - akcent 2 3 2 10 2 2" xfId="20275" xr:uid="{8A1484C4-29BA-454E-86EA-83D9EA3BA47A}"/>
    <cellStyle name="40% - akcent 2 3 2 10 3" xfId="17958" xr:uid="{8FEA6665-D3CC-4F44-90D2-D55A30456019}"/>
    <cellStyle name="40% - akcent 2 3 2 11" xfId="2476" xr:uid="{F8F3CA58-1B94-4CF5-B01D-057D2C8AA05E}"/>
    <cellStyle name="40% - akcent 2 3 2 11 2" xfId="4975" xr:uid="{8EDE8C28-1062-48F7-8F22-C378884E6EFE}"/>
    <cellStyle name="40% - akcent 2 3 2 11 2 2" xfId="20276" xr:uid="{89579D81-B34A-4CB6-B473-1A3BB82C238C}"/>
    <cellStyle name="40% - akcent 2 3 2 11 3" xfId="18108" xr:uid="{997F30BD-1DAB-4727-9FC1-7AAF5554AAEA}"/>
    <cellStyle name="40% - akcent 2 3 2 12" xfId="2626" xr:uid="{BF58E426-6258-40D2-BCE8-1525FCB1F830}"/>
    <cellStyle name="40% - akcent 2 3 2 12 2" xfId="4976" xr:uid="{013C8654-2DAF-4412-A4D1-BD51E7453990}"/>
    <cellStyle name="40% - akcent 2 3 2 12 2 2" xfId="20277" xr:uid="{9B792610-37FD-4721-B888-75D9C4ACB70A}"/>
    <cellStyle name="40% - akcent 2 3 2 12 3" xfId="18258" xr:uid="{D897322B-5CA3-48E2-B619-CB8FEC0A7D9A}"/>
    <cellStyle name="40% - akcent 2 3 2 13" xfId="5822" xr:uid="{1F0DC0A3-FE57-4B66-9724-3531A3917B0E}"/>
    <cellStyle name="40% - akcent 2 3 2 13 2" xfId="21123" xr:uid="{7E099BB7-965C-4C25-995D-4D5EDF9EC8E0}"/>
    <cellStyle name="40% - akcent 2 3 2 14" xfId="5951" xr:uid="{8E7739CC-9CE1-4FA8-91B8-0AF993791093}"/>
    <cellStyle name="40% - akcent 2 3 2 14 2" xfId="21252" xr:uid="{5BAA04F4-5AC9-45B0-A5C9-42326384A188}"/>
    <cellStyle name="40% - akcent 2 3 2 15" xfId="2940" xr:uid="{54BD1994-10DE-4214-98D6-B6AF363A4831}"/>
    <cellStyle name="40% - akcent 2 3 2 15 2" xfId="18568" xr:uid="{86065B4C-23FA-4979-88C0-D95836735056}"/>
    <cellStyle name="40% - akcent 2 3 2 16" xfId="9443" xr:uid="{F0B5C23F-59B3-4AA5-9628-B9DF4C5D6BDF}"/>
    <cellStyle name="40% - akcent 2 3 2 16 2" xfId="24742" xr:uid="{A014E38D-FDEA-4908-A3B8-E069C7E79567}"/>
    <cellStyle name="40% - akcent 2 3 2 17" xfId="12933" xr:uid="{767782A9-8372-4D64-A886-145B83E4D936}"/>
    <cellStyle name="40% - akcent 2 3 2 17 2" xfId="28232" xr:uid="{8F0C932A-6D97-48AE-9DEA-21633980DEB2}"/>
    <cellStyle name="40% - akcent 2 3 2 18" xfId="16445" xr:uid="{0BCB2573-F298-4B31-892F-C71D3104D248}"/>
    <cellStyle name="40% - akcent 2 3 2 18 2" xfId="31744" xr:uid="{24DAA518-C800-48A9-85D0-4EC1F565BC74}"/>
    <cellStyle name="40% - akcent 2 3 2 19" xfId="940" xr:uid="{4B32F2D4-A72B-48C2-9C3B-A399FE51C331}"/>
    <cellStyle name="40% - akcent 2 3 2 2" xfId="1156" xr:uid="{3C27E3E9-FEE6-4AC1-A6D1-D4499F236D3F}"/>
    <cellStyle name="40% - akcent 2 3 2 2 2" xfId="2942" xr:uid="{9342EF33-DF27-4266-94B9-F2C90BF2008C}"/>
    <cellStyle name="40% - akcent 2 3 2 2 2 2" xfId="2943" xr:uid="{78D4F138-C3C3-4BAD-AEBD-15FFCA39441F}"/>
    <cellStyle name="40% - akcent 2 3 2 2 2 2 2" xfId="7835" xr:uid="{C96809CA-A3E6-4834-87A7-A647F5FDC83A}"/>
    <cellStyle name="40% - akcent 2 3 2 2 2 2 2 2" xfId="11326" xr:uid="{5F1221C2-CED1-4E08-AE2F-70DF5B1AB65F}"/>
    <cellStyle name="40% - akcent 2 3 2 2 2 2 2 2 2" xfId="26625" xr:uid="{99E0EF41-B5F4-43EF-BF9D-B690294D21DF}"/>
    <cellStyle name="40% - akcent 2 3 2 2 2 2 2 3" xfId="14816" xr:uid="{C088AC78-CC91-4EA5-98A8-5DACD3C06F9A}"/>
    <cellStyle name="40% - akcent 2 3 2 2 2 2 2 3 2" xfId="30115" xr:uid="{360DA250-FCF7-41AC-8624-C967BDABAE3B}"/>
    <cellStyle name="40% - akcent 2 3 2 2 2 2 2 4" xfId="23135" xr:uid="{9CC5E00C-F59C-46B7-87CC-6E37CBEB18E5}"/>
    <cellStyle name="40% - akcent 2 3 2 2 2 2 3" xfId="6758" xr:uid="{7BD65412-8A0C-4505-8711-668AD2F0D711}"/>
    <cellStyle name="40% - akcent 2 3 2 2 2 2 3 2" xfId="22059" xr:uid="{6E9220CE-FDD0-4966-B358-930D79C8FA34}"/>
    <cellStyle name="40% - akcent 2 3 2 2 2 2 4" xfId="10250" xr:uid="{7C42E39A-AA5E-484B-BF4C-50388BAF17DC}"/>
    <cellStyle name="40% - akcent 2 3 2 2 2 2 4 2" xfId="25549" xr:uid="{D9F638EE-BA64-4A87-982A-D17B92F3DB6E}"/>
    <cellStyle name="40% - akcent 2 3 2 2 2 2 5" xfId="13740" xr:uid="{76A00F84-2C6E-4BA1-87C3-C08D639404C6}"/>
    <cellStyle name="40% - akcent 2 3 2 2 2 2 5 2" xfId="29039" xr:uid="{E71540D7-D7A5-4AFC-8884-8D0BC16127A3}"/>
    <cellStyle name="40% - akcent 2 3 2 2 2 2 6" xfId="18571" xr:uid="{B6CBB23E-2580-43A2-A501-F0079A936A1C}"/>
    <cellStyle name="40% - akcent 2 3 2 2 2 3" xfId="7834" xr:uid="{095FD5B0-B5FC-4698-83F5-9E4110F7C4B2}"/>
    <cellStyle name="40% - akcent 2 3 2 2 2 3 2" xfId="11325" xr:uid="{3D71D97A-1125-404D-9859-B1A63E7A8D33}"/>
    <cellStyle name="40% - akcent 2 3 2 2 2 3 2 2" xfId="26624" xr:uid="{1F278A72-2ADD-4E90-A64B-D72C7C6F424B}"/>
    <cellStyle name="40% - akcent 2 3 2 2 2 3 3" xfId="14815" xr:uid="{DE5EAE10-95E3-4D00-B0F8-14BCFDDB3B63}"/>
    <cellStyle name="40% - akcent 2 3 2 2 2 3 3 2" xfId="30114" xr:uid="{02279E64-3EA4-4ADD-929D-80A7F5418BA4}"/>
    <cellStyle name="40% - akcent 2 3 2 2 2 3 4" xfId="23134" xr:uid="{4B89A602-832A-4D7A-9A80-9B46257A81D4}"/>
    <cellStyle name="40% - akcent 2 3 2 2 2 4" xfId="6413" xr:uid="{DA3B4BFA-87F1-43E5-90F7-90922540E971}"/>
    <cellStyle name="40% - akcent 2 3 2 2 2 4 2" xfId="21714" xr:uid="{39325BDB-D7AD-44F6-97D7-6F16D7E72397}"/>
    <cellStyle name="40% - akcent 2 3 2 2 2 5" xfId="9905" xr:uid="{3ED1A879-3B68-4C09-B816-D2FAE0E3A9AE}"/>
    <cellStyle name="40% - akcent 2 3 2 2 2 5 2" xfId="25204" xr:uid="{0F002590-2C84-41C1-BCBE-F8BC7A252364}"/>
    <cellStyle name="40% - akcent 2 3 2 2 2 6" xfId="13395" xr:uid="{77F46865-0184-4D39-998C-AA4156BCD140}"/>
    <cellStyle name="40% - akcent 2 3 2 2 2 6 2" xfId="28694" xr:uid="{B58FEDD3-D937-4C4D-A559-F98E60761724}"/>
    <cellStyle name="40% - akcent 2 3 2 2 2 7" xfId="18570" xr:uid="{ABC34290-665D-41D9-B749-EDDC2C6CE921}"/>
    <cellStyle name="40% - akcent 2 3 2 2 3" xfId="2944" xr:uid="{BFEFF4FF-7E39-4D5B-B737-573CC440F676}"/>
    <cellStyle name="40% - akcent 2 3 2 2 3 2" xfId="7836" xr:uid="{3AE3800A-1D3C-4759-82FC-603D9CED0E83}"/>
    <cellStyle name="40% - akcent 2 3 2 2 3 2 2" xfId="11327" xr:uid="{71E76851-7DC6-4A16-BA99-0F57A1D96E5E}"/>
    <cellStyle name="40% - akcent 2 3 2 2 3 2 2 2" xfId="26626" xr:uid="{FA7102B0-1A6A-4361-92EA-60F4678AF2D8}"/>
    <cellStyle name="40% - akcent 2 3 2 2 3 2 3" xfId="14817" xr:uid="{50F16C10-5951-48F5-BB72-7A1993314A16}"/>
    <cellStyle name="40% - akcent 2 3 2 2 3 2 3 2" xfId="30116" xr:uid="{3D26559B-A21D-4291-B47D-1B62839C58F1}"/>
    <cellStyle name="40% - akcent 2 3 2 2 3 2 4" xfId="23136" xr:uid="{B94157A0-BF26-4B61-B429-2E030BAC58D5}"/>
    <cellStyle name="40% - akcent 2 3 2 2 3 3" xfId="6757" xr:uid="{4A48F99A-0B3C-4AD9-822D-1CD65724CD0F}"/>
    <cellStyle name="40% - akcent 2 3 2 2 3 3 2" xfId="22058" xr:uid="{2AB6771C-0E08-4B27-AE94-01148AD6435A}"/>
    <cellStyle name="40% - akcent 2 3 2 2 3 4" xfId="10249" xr:uid="{3F179A11-C9E1-4E93-B3AF-9DC8829282C9}"/>
    <cellStyle name="40% - akcent 2 3 2 2 3 4 2" xfId="25548" xr:uid="{B299EC88-8C24-4EA6-9CE5-99A56FD8883D}"/>
    <cellStyle name="40% - akcent 2 3 2 2 3 5" xfId="13739" xr:uid="{04A8F5A9-5D92-48C8-BAEB-3DC591E545AD}"/>
    <cellStyle name="40% - akcent 2 3 2 2 3 5 2" xfId="29038" xr:uid="{DE550B4B-5E73-4BB2-8FB8-A290428185D2}"/>
    <cellStyle name="40% - akcent 2 3 2 2 3 6" xfId="18572" xr:uid="{80BCD2E6-B932-4F84-9C9B-DD99017CEA2C}"/>
    <cellStyle name="40% - akcent 2 3 2 2 4" xfId="7833" xr:uid="{1523768F-2FC5-4650-BB2F-E7B5F9D7F45C}"/>
    <cellStyle name="40% - akcent 2 3 2 2 4 2" xfId="11324" xr:uid="{06B315B1-C2BC-4CF8-B2A4-E84BC180EAAA}"/>
    <cellStyle name="40% - akcent 2 3 2 2 4 2 2" xfId="26623" xr:uid="{E2CD94A0-13F5-47CF-B230-E949138816EA}"/>
    <cellStyle name="40% - akcent 2 3 2 2 4 3" xfId="14814" xr:uid="{E2C0E4A4-FF5C-4128-BBCD-6D087A20FB0F}"/>
    <cellStyle name="40% - akcent 2 3 2 2 4 3 2" xfId="30113" xr:uid="{1BA8637B-6F1A-49E2-A7C4-5EFD98E23E30}"/>
    <cellStyle name="40% - akcent 2 3 2 2 4 4" xfId="23133" xr:uid="{026A0F85-5E8F-4243-84F4-7ADF0035F801}"/>
    <cellStyle name="40% - akcent 2 3 2 2 5" xfId="6222" xr:uid="{7E9BA0AA-DE10-4643-A566-EF5D97B36EA9}"/>
    <cellStyle name="40% - akcent 2 3 2 2 5 2" xfId="21523" xr:uid="{B8B88EE4-6232-45B4-8042-8B545F45D890}"/>
    <cellStyle name="40% - akcent 2 3 2 2 6" xfId="2941" xr:uid="{B650E15D-8CAB-4604-84E8-5B47AB5B3506}"/>
    <cellStyle name="40% - akcent 2 3 2 2 6 2" xfId="18569" xr:uid="{D0B38204-33E2-4961-8028-6260D2961D65}"/>
    <cellStyle name="40% - akcent 2 3 2 2 7" xfId="9714" xr:uid="{61537192-A0D3-4BC4-895A-552410C73EF6}"/>
    <cellStyle name="40% - akcent 2 3 2 2 7 2" xfId="25013" xr:uid="{7E7AB8E8-D42D-47F3-B17C-59B006336A5F}"/>
    <cellStyle name="40% - akcent 2 3 2 2 8" xfId="13204" xr:uid="{1871AC29-CF46-4F02-B0BD-08ED6E2B9596}"/>
    <cellStyle name="40% - akcent 2 3 2 2 8 2" xfId="28503" xr:uid="{07DD0D51-80A3-417E-88BC-26EE565A8817}"/>
    <cellStyle name="40% - akcent 2 3 2 2 9" xfId="16812" xr:uid="{B733B468-B185-4708-9C4E-438886D232FA}"/>
    <cellStyle name="40% - akcent 2 3 2 20" xfId="16608" xr:uid="{E334A7F0-3D7B-4821-BD54-B9686C3D8369}"/>
    <cellStyle name="40% - akcent 2 3 2 3" xfId="1281" xr:uid="{6E05C1D2-D540-474D-A2E7-FC8516A69223}"/>
    <cellStyle name="40% - akcent 2 3 2 3 2" xfId="2946" xr:uid="{1F80D680-B0B2-44F5-A502-E2E45894FBAD}"/>
    <cellStyle name="40% - akcent 2 3 2 3 2 2" xfId="7838" xr:uid="{EE03FC68-4D89-4803-8EB3-C9932B640299}"/>
    <cellStyle name="40% - akcent 2 3 2 3 2 2 2" xfId="11329" xr:uid="{C40CE978-E12C-404A-9B11-E5407DCA0FF7}"/>
    <cellStyle name="40% - akcent 2 3 2 3 2 2 2 2" xfId="26628" xr:uid="{A7851C40-CE60-4A13-81D2-C6772326E68E}"/>
    <cellStyle name="40% - akcent 2 3 2 3 2 2 3" xfId="14819" xr:uid="{1CDD15FA-3881-4738-BF5E-A313866E7FF2}"/>
    <cellStyle name="40% - akcent 2 3 2 3 2 2 3 2" xfId="30118" xr:uid="{2270B4F3-261E-40FA-AE4F-3166E2B7A720}"/>
    <cellStyle name="40% - akcent 2 3 2 3 2 2 4" xfId="23138" xr:uid="{D0FC58AE-A55D-47A8-A586-9EEB7CBF5A79}"/>
    <cellStyle name="40% - akcent 2 3 2 3 2 3" xfId="6759" xr:uid="{302CC369-8F3A-49CA-BFBE-B0F9E7E8EB77}"/>
    <cellStyle name="40% - akcent 2 3 2 3 2 3 2" xfId="22060" xr:uid="{AA94D388-AAC9-4C08-9191-03BCF8711F21}"/>
    <cellStyle name="40% - akcent 2 3 2 3 2 4" xfId="10251" xr:uid="{55466EA4-00B4-4564-BA43-EA4B28FCFBCE}"/>
    <cellStyle name="40% - akcent 2 3 2 3 2 4 2" xfId="25550" xr:uid="{2B20966C-597A-43DD-9B96-86C40C6611BF}"/>
    <cellStyle name="40% - akcent 2 3 2 3 2 5" xfId="13741" xr:uid="{22F79B98-F8E6-4172-BEC0-A58454CDBB95}"/>
    <cellStyle name="40% - akcent 2 3 2 3 2 5 2" xfId="29040" xr:uid="{3A9226C1-A539-4ADA-B46F-436F6C987153}"/>
    <cellStyle name="40% - akcent 2 3 2 3 2 6" xfId="18574" xr:uid="{6145048A-0E45-4F21-9F73-7574AEDB5CA3}"/>
    <cellStyle name="40% - akcent 2 3 2 3 3" xfId="7837" xr:uid="{F43E2A68-2084-49BF-8D5F-9B60DE05A9F3}"/>
    <cellStyle name="40% - akcent 2 3 2 3 3 2" xfId="11328" xr:uid="{7639938D-231F-462E-B286-99AB271D66E1}"/>
    <cellStyle name="40% - akcent 2 3 2 3 3 2 2" xfId="26627" xr:uid="{3933021D-A468-4F0F-B6BD-613E08EA51FB}"/>
    <cellStyle name="40% - akcent 2 3 2 3 3 3" xfId="14818" xr:uid="{0F011322-6141-4988-BB29-3912119758FE}"/>
    <cellStyle name="40% - akcent 2 3 2 3 3 3 2" xfId="30117" xr:uid="{AF130A4F-EAC6-41B3-BF7C-1E7695AB38AC}"/>
    <cellStyle name="40% - akcent 2 3 2 3 3 4" xfId="23137" xr:uid="{7B3F0852-1FDA-49C8-A361-7D33D25C3ACC}"/>
    <cellStyle name="40% - akcent 2 3 2 3 4" xfId="6414" xr:uid="{3BBDC292-A488-4437-BCAF-7A062F4DB392}"/>
    <cellStyle name="40% - akcent 2 3 2 3 4 2" xfId="21715" xr:uid="{13B4AAE8-1D68-444B-997B-547A5881C26B}"/>
    <cellStyle name="40% - akcent 2 3 2 3 5" xfId="2945" xr:uid="{89226F4C-4607-49A2-B9F1-1EF9BD603170}"/>
    <cellStyle name="40% - akcent 2 3 2 3 5 2" xfId="18573" xr:uid="{2D9C723D-D2C5-4EF7-A67A-7DE7BFF252A8}"/>
    <cellStyle name="40% - akcent 2 3 2 3 6" xfId="9906" xr:uid="{D5AB38D1-3343-4893-93FB-E1320F1889BD}"/>
    <cellStyle name="40% - akcent 2 3 2 3 6 2" xfId="25205" xr:uid="{79806042-38D7-4F58-80D0-378AF77616D0}"/>
    <cellStyle name="40% - akcent 2 3 2 3 7" xfId="13396" xr:uid="{1ACDB4BD-8BEA-4C04-815A-4F21198DE920}"/>
    <cellStyle name="40% - akcent 2 3 2 3 7 2" xfId="28695" xr:uid="{45B7D8A1-FC4D-48ED-A7D7-B75A664CA3D5}"/>
    <cellStyle name="40% - akcent 2 3 2 3 8" xfId="16937" xr:uid="{00A3D75E-B45E-4CFA-90A5-AD24EA5E8049}"/>
    <cellStyle name="40% - akcent 2 3 2 4" xfId="1402" xr:uid="{A0E2EDD7-EE3D-429D-B826-B81DD74F7093}"/>
    <cellStyle name="40% - akcent 2 3 2 4 2" xfId="7839" xr:uid="{1B6ED81E-34D3-47EF-8CC6-CEFFB3169AD7}"/>
    <cellStyle name="40% - akcent 2 3 2 4 2 2" xfId="11330" xr:uid="{ABD3B69D-DC1B-42C3-9049-0A16860D1E35}"/>
    <cellStyle name="40% - akcent 2 3 2 4 2 2 2" xfId="26629" xr:uid="{6550FEFF-DBB6-41B3-9FD0-DD8EE40D2832}"/>
    <cellStyle name="40% - akcent 2 3 2 4 2 3" xfId="14820" xr:uid="{C5D7B20E-C55A-472C-B203-AE7E03BE0C6F}"/>
    <cellStyle name="40% - akcent 2 3 2 4 2 3 2" xfId="30119" xr:uid="{4DFB985F-C2F0-4045-BE32-6EF92CA7CCD3}"/>
    <cellStyle name="40% - akcent 2 3 2 4 2 4" xfId="23139" xr:uid="{10EDC244-7112-4C33-81FA-8CAEC9F90193}"/>
    <cellStyle name="40% - akcent 2 3 2 4 3" xfId="6756" xr:uid="{517A1312-786E-422C-B533-77423DB770BF}"/>
    <cellStyle name="40% - akcent 2 3 2 4 3 2" xfId="22057" xr:uid="{F600AEC4-5B8B-4E71-B10B-80BD18B50CCB}"/>
    <cellStyle name="40% - akcent 2 3 2 4 4" xfId="2947" xr:uid="{FAD8775E-3477-466B-BE29-EFB2D21184EE}"/>
    <cellStyle name="40% - akcent 2 3 2 4 4 2" xfId="18575" xr:uid="{CBDC23BB-5828-4C94-93B6-E7023E2D4046}"/>
    <cellStyle name="40% - akcent 2 3 2 4 5" xfId="10248" xr:uid="{CCC47395-8C35-42D2-98BE-B41C06172352}"/>
    <cellStyle name="40% - akcent 2 3 2 4 5 2" xfId="25547" xr:uid="{5AA37821-9F30-4ACC-A3E0-CB57C6202A81}"/>
    <cellStyle name="40% - akcent 2 3 2 4 6" xfId="13738" xr:uid="{F0D91FB3-4A79-45E9-95E9-409163A9753D}"/>
    <cellStyle name="40% - akcent 2 3 2 4 6 2" xfId="29037" xr:uid="{D0538088-329F-45FF-878D-8526E3311AC3}"/>
    <cellStyle name="40% - akcent 2 3 2 4 7" xfId="17058" xr:uid="{5C4FB05B-E157-451B-9FA3-871E0AF8E5DE}"/>
    <cellStyle name="40% - akcent 2 3 2 5" xfId="1556" xr:uid="{A974EA27-162B-43DF-8DD8-18A49AF46E49}"/>
    <cellStyle name="40% - akcent 2 3 2 5 2" xfId="7840" xr:uid="{18235539-1A0C-4A53-B2AC-C106C991346A}"/>
    <cellStyle name="40% - akcent 2 3 2 5 2 2" xfId="11331" xr:uid="{E776E1E6-F603-4A44-949F-450D7A46AD00}"/>
    <cellStyle name="40% - akcent 2 3 2 5 2 2 2" xfId="26630" xr:uid="{A447B3E9-03E5-4FCD-AA23-13BC200DE744}"/>
    <cellStyle name="40% - akcent 2 3 2 5 2 3" xfId="14821" xr:uid="{174E95B4-EC5B-49C0-BC40-2C727D135719}"/>
    <cellStyle name="40% - akcent 2 3 2 5 2 3 2" xfId="30120" xr:uid="{4C0FF728-3991-4CBF-AD84-E6539E5FC231}"/>
    <cellStyle name="40% - akcent 2 3 2 5 2 4" xfId="23140" xr:uid="{7480E5C0-0F3D-4145-98FC-EBCB77FCE68B}"/>
    <cellStyle name="40% - akcent 2 3 2 5 3" xfId="7521" xr:uid="{364F9AFC-1599-4E17-AAD1-49F4F43A0A11}"/>
    <cellStyle name="40% - akcent 2 3 2 5 3 2" xfId="22822" xr:uid="{BC8EAF2B-2716-455F-BA57-F54F431F6330}"/>
    <cellStyle name="40% - akcent 2 3 2 5 4" xfId="2948" xr:uid="{0879DF39-0F2E-40E0-B949-00E8852B1045}"/>
    <cellStyle name="40% - akcent 2 3 2 5 4 2" xfId="18576" xr:uid="{973299F4-1541-482B-9DC2-BB4C75F02592}"/>
    <cellStyle name="40% - akcent 2 3 2 5 5" xfId="11013" xr:uid="{1DA93361-B69A-49E0-8C14-B6BA43662522}"/>
    <cellStyle name="40% - akcent 2 3 2 5 5 2" xfId="26312" xr:uid="{6C5E86C2-9A95-4AD9-BBE9-9AE5366FEB38}"/>
    <cellStyle name="40% - akcent 2 3 2 5 6" xfId="14503" xr:uid="{606F64F3-19A3-4FB1-AD16-A92533407026}"/>
    <cellStyle name="40% - akcent 2 3 2 5 6 2" xfId="29802" xr:uid="{7079ABBD-BD70-47FA-A6B9-4ED05451964D}"/>
    <cellStyle name="40% - akcent 2 3 2 5 7" xfId="17208" xr:uid="{8A3ACF58-D522-4D42-A3E4-DF724DF1ABDE}"/>
    <cellStyle name="40% - akcent 2 3 2 6" xfId="1805" xr:uid="{F6E3CB31-DF0D-453B-BFDA-06203B4BFE18}"/>
    <cellStyle name="40% - akcent 2 3 2 6 2" xfId="7832" xr:uid="{19928B2C-6766-4F1E-8FFA-D4AD0938C1E5}"/>
    <cellStyle name="40% - akcent 2 3 2 6 2 2" xfId="23132" xr:uid="{CA2BF534-FC1C-4B31-AC62-BB11282962E2}"/>
    <cellStyle name="40% - akcent 2 3 2 6 3" xfId="4977" xr:uid="{0D730177-E0ED-464A-A6A5-CA637F850707}"/>
    <cellStyle name="40% - akcent 2 3 2 6 3 2" xfId="20278" xr:uid="{36FE84CC-5C9B-4572-B71F-D8EB108F9528}"/>
    <cellStyle name="40% - akcent 2 3 2 6 4" xfId="11323" xr:uid="{7776E6FD-17D5-4E18-9000-83CA78406A41}"/>
    <cellStyle name="40% - akcent 2 3 2 6 4 2" xfId="26622" xr:uid="{6A957448-8118-41B2-A8EE-905A8C47A8DE}"/>
    <cellStyle name="40% - akcent 2 3 2 6 5" xfId="14813" xr:uid="{ADBDE3AC-53AE-4C90-B177-B95E7B95442A}"/>
    <cellStyle name="40% - akcent 2 3 2 6 5 2" xfId="30112" xr:uid="{5055ED0E-C0CA-4412-B0A7-29A22E19868F}"/>
    <cellStyle name="40% - akcent 2 3 2 6 6" xfId="17441" xr:uid="{2E1BC4B1-49C4-4EC0-9B17-38B3C1229C81}"/>
    <cellStyle name="40% - akcent 2 3 2 7" xfId="1949" xr:uid="{0F73F732-B8ED-4BA1-BA45-8401F1C4CA06}"/>
    <cellStyle name="40% - akcent 2 3 2 7 2" xfId="4978" xr:uid="{E85D20F3-1AE7-4A34-97E9-3CE8182AE167}"/>
    <cellStyle name="40% - akcent 2 3 2 7 2 2" xfId="20279" xr:uid="{C9342526-A03B-42A5-A383-E0C67F796FB6}"/>
    <cellStyle name="40% - akcent 2 3 2 7 3" xfId="17581" xr:uid="{03B504FE-160D-4534-8F3A-13C6466BF491}"/>
    <cellStyle name="40% - akcent 2 3 2 8" xfId="2080" xr:uid="{75F2FC9D-21DC-4328-98A7-E9AE33D05806}"/>
    <cellStyle name="40% - akcent 2 3 2 8 2" xfId="4979" xr:uid="{792D17C0-5668-4F7D-BBBD-58DC7FFE2F96}"/>
    <cellStyle name="40% - akcent 2 3 2 8 2 2" xfId="20280" xr:uid="{184126BA-D381-4AA0-9542-9882179AFC8D}"/>
    <cellStyle name="40% - akcent 2 3 2 8 3" xfId="17712" xr:uid="{56198055-F72F-422F-BF1C-5960F8EC5E88}"/>
    <cellStyle name="40% - akcent 2 3 2 9" xfId="2205" xr:uid="{4325D9FB-12A8-47CD-BEB9-B629241B3F7C}"/>
    <cellStyle name="40% - akcent 2 3 2 9 2" xfId="4980" xr:uid="{A675FAF6-725A-47A1-85DA-B0A7494FBE66}"/>
    <cellStyle name="40% - akcent 2 3 2 9 2 2" xfId="20281" xr:uid="{7CE85974-73DE-476F-BAFF-9207BAA535DA}"/>
    <cellStyle name="40% - akcent 2 3 2 9 3" xfId="17837" xr:uid="{7D195A1B-1EE2-45E0-9FFF-4E6732D8EF05}"/>
    <cellStyle name="40% - akcent 2 3 20" xfId="16404" xr:uid="{A4E16D97-5A2F-42B8-A216-3EAA93A5C23A}"/>
    <cellStyle name="40% - akcent 2 3 20 2" xfId="31703" xr:uid="{42184CA6-B0A3-4FC7-8C6A-F2C6A546E158}"/>
    <cellStyle name="40% - akcent 2 3 21" xfId="899" xr:uid="{47F06D35-E3DF-4E33-853B-DA69D2EF903A}"/>
    <cellStyle name="40% - akcent 2 3 22" xfId="16567" xr:uid="{2E22C087-8985-4A65-90C4-8C1F86663688}"/>
    <cellStyle name="40% - akcent 2 3 23" xfId="657" xr:uid="{F73E0612-ABFC-47FF-9684-62FC5D41F747}"/>
    <cellStyle name="40% - akcent 2 3 3" xfId="763" xr:uid="{555F3ED1-4F1E-4BEA-A8B4-5FA75F66930A}"/>
    <cellStyle name="40% - akcent 2 3 3 10" xfId="2367" xr:uid="{E850171B-00BB-45A0-8C99-1F7FF2AFC42D}"/>
    <cellStyle name="40% - akcent 2 3 3 10 2" xfId="4981" xr:uid="{D185FFA9-522D-4C7F-82DA-6B903ADA3713}"/>
    <cellStyle name="40% - akcent 2 3 3 10 2 2" xfId="20282" xr:uid="{F141DC16-0E2B-4BC8-85C1-AF48CF408738}"/>
    <cellStyle name="40% - akcent 2 3 3 10 3" xfId="17999" xr:uid="{968A602C-58CE-4951-9818-E3B2F24ED57E}"/>
    <cellStyle name="40% - akcent 2 3 3 11" xfId="2517" xr:uid="{DFA0F062-988A-4F1C-8681-AD676CFBB841}"/>
    <cellStyle name="40% - akcent 2 3 3 11 2" xfId="4982" xr:uid="{0387EA48-0C7B-484D-B2F3-275B0203D4A2}"/>
    <cellStyle name="40% - akcent 2 3 3 11 2 2" xfId="20283" xr:uid="{B577B27A-ED3F-4716-88D2-8347CD7A6ADA}"/>
    <cellStyle name="40% - akcent 2 3 3 11 3" xfId="18149" xr:uid="{C468EA61-CC60-4865-99ED-A0CB872D1AE6}"/>
    <cellStyle name="40% - akcent 2 3 3 12" xfId="2667" xr:uid="{813D2A86-E272-44CB-83A1-1A2CC5A2645B}"/>
    <cellStyle name="40% - akcent 2 3 3 12 2" xfId="4983" xr:uid="{488D2B7A-1B8D-4035-9712-148ED62C83AB}"/>
    <cellStyle name="40% - akcent 2 3 3 12 2 2" xfId="20284" xr:uid="{FAC97903-A450-4419-AA18-AF552EAE4F32}"/>
    <cellStyle name="40% - akcent 2 3 3 12 3" xfId="18299" xr:uid="{3357FA19-CF40-4CD4-ACF6-56D7475B0DEB}"/>
    <cellStyle name="40% - akcent 2 3 3 13" xfId="5863" xr:uid="{E7C6272A-7E54-4A37-8222-CE140873A8D5}"/>
    <cellStyle name="40% - akcent 2 3 3 13 2" xfId="21164" xr:uid="{27DAECA6-31EE-4527-B336-38B98B40D99C}"/>
    <cellStyle name="40% - akcent 2 3 3 14" xfId="5952" xr:uid="{A4947E81-6846-48A4-A6CE-96D2A22C85A9}"/>
    <cellStyle name="40% - akcent 2 3 3 14 2" xfId="21253" xr:uid="{9A8A1DCB-0DA6-4191-B1A1-0D4C5BDE0DB4}"/>
    <cellStyle name="40% - akcent 2 3 3 15" xfId="2949" xr:uid="{B2717161-A657-4C1D-866F-1F124CC25D5E}"/>
    <cellStyle name="40% - akcent 2 3 3 15 2" xfId="18577" xr:uid="{C3CFFBE8-420F-44EC-8D3F-59A8992B2E8E}"/>
    <cellStyle name="40% - akcent 2 3 3 16" xfId="9444" xr:uid="{2110DD72-A5C1-402F-935E-FA1F5DAA449C}"/>
    <cellStyle name="40% - akcent 2 3 3 16 2" xfId="24743" xr:uid="{58CA45AB-6764-44E2-8502-6F05CA8710CB}"/>
    <cellStyle name="40% - akcent 2 3 3 17" xfId="12934" xr:uid="{45C49FAB-D7CB-42C9-9FC7-E65AAC0864D4}"/>
    <cellStyle name="40% - akcent 2 3 3 17 2" xfId="28233" xr:uid="{FB5FBB72-CD83-47D5-B1EB-22EDEA7DF4CF}"/>
    <cellStyle name="40% - akcent 2 3 3 18" xfId="16486" xr:uid="{37269758-E2D6-4A16-8409-327AD26D738A}"/>
    <cellStyle name="40% - akcent 2 3 3 18 2" xfId="31785" xr:uid="{1BF42F4E-DD9F-400B-AA4B-5169312BDC41}"/>
    <cellStyle name="40% - akcent 2 3 3 19" xfId="981" xr:uid="{D9099B30-1E43-4B48-9D1D-ECF684E78831}"/>
    <cellStyle name="40% - akcent 2 3 3 2" xfId="1197" xr:uid="{42859C29-151D-432A-804D-40A1F492DD9B}"/>
    <cellStyle name="40% - akcent 2 3 3 2 2" xfId="2951" xr:uid="{8F0C7F64-BEA9-48C5-AA46-36DC2772E440}"/>
    <cellStyle name="40% - akcent 2 3 3 2 2 2" xfId="2952" xr:uid="{99CE7971-5912-4BBA-8353-C2F350739750}"/>
    <cellStyle name="40% - akcent 2 3 3 2 2 2 2" xfId="7844" xr:uid="{325DA0E0-8337-47BA-938F-979DA1C307F6}"/>
    <cellStyle name="40% - akcent 2 3 3 2 2 2 2 2" xfId="11335" xr:uid="{ED28426A-7273-4D5F-9228-9A11030D1665}"/>
    <cellStyle name="40% - akcent 2 3 3 2 2 2 2 2 2" xfId="26634" xr:uid="{3F757E6F-D9C3-41EA-8425-DD44B58FDAFD}"/>
    <cellStyle name="40% - akcent 2 3 3 2 2 2 2 3" xfId="14825" xr:uid="{A444F508-321C-4D5D-99B1-69430DEB65A0}"/>
    <cellStyle name="40% - akcent 2 3 3 2 2 2 2 3 2" xfId="30124" xr:uid="{2BA9474F-507A-4840-A5CA-93B4B28C4B61}"/>
    <cellStyle name="40% - akcent 2 3 3 2 2 2 2 4" xfId="23144" xr:uid="{E22E1C03-1DFC-4D32-9F34-0CAF41D4D73E}"/>
    <cellStyle name="40% - akcent 2 3 3 2 2 2 3" xfId="6762" xr:uid="{C391E05B-5CC4-4732-AE61-ADAB38A6CBD1}"/>
    <cellStyle name="40% - akcent 2 3 3 2 2 2 3 2" xfId="22063" xr:uid="{F17B7B34-EC9F-4995-852E-2460505C9DF7}"/>
    <cellStyle name="40% - akcent 2 3 3 2 2 2 4" xfId="10254" xr:uid="{98FFE9C6-BB16-425A-AFC8-AF61B93B3723}"/>
    <cellStyle name="40% - akcent 2 3 3 2 2 2 4 2" xfId="25553" xr:uid="{926F7A03-4B64-4434-9B56-200752CAC1E0}"/>
    <cellStyle name="40% - akcent 2 3 3 2 2 2 5" xfId="13744" xr:uid="{192DA47F-50D2-49EB-B6EE-1EB6C66DDEC0}"/>
    <cellStyle name="40% - akcent 2 3 3 2 2 2 5 2" xfId="29043" xr:uid="{C22A2E50-122E-46B3-9A39-8BA3098B17D6}"/>
    <cellStyle name="40% - akcent 2 3 3 2 2 2 6" xfId="18580" xr:uid="{3F0E00C9-F447-4715-8887-478675C8D5E2}"/>
    <cellStyle name="40% - akcent 2 3 3 2 2 3" xfId="7843" xr:uid="{EE57ED12-11F1-4D9D-8F2C-C1BC14A442C3}"/>
    <cellStyle name="40% - akcent 2 3 3 2 2 3 2" xfId="11334" xr:uid="{1C9AB9C5-C830-4153-89B6-5A07FE0E53CC}"/>
    <cellStyle name="40% - akcent 2 3 3 2 2 3 2 2" xfId="26633" xr:uid="{4ED14CC0-24F0-48C8-A851-EE1DDA66B2F7}"/>
    <cellStyle name="40% - akcent 2 3 3 2 2 3 3" xfId="14824" xr:uid="{7BBFD2B5-3702-4046-AC13-38EA590E6022}"/>
    <cellStyle name="40% - akcent 2 3 3 2 2 3 3 2" xfId="30123" xr:uid="{0B5B0596-9EEC-4BFD-BCC0-D360BDFEB85B}"/>
    <cellStyle name="40% - akcent 2 3 3 2 2 3 4" xfId="23143" xr:uid="{818AA6CF-69B3-445D-B239-41BE8AD7E78D}"/>
    <cellStyle name="40% - akcent 2 3 3 2 2 4" xfId="6415" xr:uid="{B3FBB45B-703E-4EBA-B800-EE8903568823}"/>
    <cellStyle name="40% - akcent 2 3 3 2 2 4 2" xfId="21716" xr:uid="{2DE036F9-F5D2-40FD-872B-B196615BD465}"/>
    <cellStyle name="40% - akcent 2 3 3 2 2 5" xfId="9907" xr:uid="{DCD7D522-639A-43E5-9200-CB9EB80F57FE}"/>
    <cellStyle name="40% - akcent 2 3 3 2 2 5 2" xfId="25206" xr:uid="{32BC6E79-164B-4F23-A505-F0B8CFD93565}"/>
    <cellStyle name="40% - akcent 2 3 3 2 2 6" xfId="13397" xr:uid="{2FAF01B4-D284-45F7-9918-5AC5B77671AF}"/>
    <cellStyle name="40% - akcent 2 3 3 2 2 6 2" xfId="28696" xr:uid="{00430B39-0BD4-4593-A11C-DB507F9817F0}"/>
    <cellStyle name="40% - akcent 2 3 3 2 2 7" xfId="18579" xr:uid="{50F121C3-769C-4A7C-AE52-47A9E32CA558}"/>
    <cellStyle name="40% - akcent 2 3 3 2 3" xfId="2953" xr:uid="{B097F93C-A094-4ABB-8581-204FD6397AB0}"/>
    <cellStyle name="40% - akcent 2 3 3 2 3 2" xfId="7845" xr:uid="{E089283A-C70A-4690-8C78-EA4E3F2E027B}"/>
    <cellStyle name="40% - akcent 2 3 3 2 3 2 2" xfId="11336" xr:uid="{0C012AAF-50F1-4559-BBBF-F29E4E9E90EF}"/>
    <cellStyle name="40% - akcent 2 3 3 2 3 2 2 2" xfId="26635" xr:uid="{AC5D0F49-7DA9-4A7E-B4FB-BA1D382EC437}"/>
    <cellStyle name="40% - akcent 2 3 3 2 3 2 3" xfId="14826" xr:uid="{FC02B8EA-CAEC-4A81-8098-ED6BD495FE40}"/>
    <cellStyle name="40% - akcent 2 3 3 2 3 2 3 2" xfId="30125" xr:uid="{09825C77-2D55-408D-B9B6-2574136696DB}"/>
    <cellStyle name="40% - akcent 2 3 3 2 3 2 4" xfId="23145" xr:uid="{E7876895-CCC7-4435-9867-0C84E16E42E7}"/>
    <cellStyle name="40% - akcent 2 3 3 2 3 3" xfId="6761" xr:uid="{512FE30C-2383-479B-8AE4-301298179196}"/>
    <cellStyle name="40% - akcent 2 3 3 2 3 3 2" xfId="22062" xr:uid="{E5A52CAB-054C-4F5C-A087-9AACFE338637}"/>
    <cellStyle name="40% - akcent 2 3 3 2 3 4" xfId="10253" xr:uid="{67E0FAF6-2B0B-4173-832C-5B2518924BC8}"/>
    <cellStyle name="40% - akcent 2 3 3 2 3 4 2" xfId="25552" xr:uid="{9F46DD7F-2672-4907-9758-8936CCF933B9}"/>
    <cellStyle name="40% - akcent 2 3 3 2 3 5" xfId="13743" xr:uid="{7A51CD96-A446-4A83-88AF-18EA1C8ED25F}"/>
    <cellStyle name="40% - akcent 2 3 3 2 3 5 2" xfId="29042" xr:uid="{DC6C58B2-99F8-42BC-BD24-C73D16863490}"/>
    <cellStyle name="40% - akcent 2 3 3 2 3 6" xfId="18581" xr:uid="{80624CF9-474D-42D8-A95B-962839660E4D}"/>
    <cellStyle name="40% - akcent 2 3 3 2 4" xfId="7842" xr:uid="{08A99F08-D18B-42A7-B4A9-EB92C6ADA2A3}"/>
    <cellStyle name="40% - akcent 2 3 3 2 4 2" xfId="11333" xr:uid="{BD07CB1C-BC37-48AC-B3B3-FF9FBE30D14E}"/>
    <cellStyle name="40% - akcent 2 3 3 2 4 2 2" xfId="26632" xr:uid="{1ED935E2-DE4B-4434-B0D1-6A48F043DF8F}"/>
    <cellStyle name="40% - akcent 2 3 3 2 4 3" xfId="14823" xr:uid="{B719CAAD-7ADD-4665-B957-1B24CDA3AD73}"/>
    <cellStyle name="40% - akcent 2 3 3 2 4 3 2" xfId="30122" xr:uid="{71AC1CD4-2F67-4257-BFB7-03BDCFC13022}"/>
    <cellStyle name="40% - akcent 2 3 3 2 4 4" xfId="23142" xr:uid="{ED199EBD-39EE-4607-B9E4-986523497DE3}"/>
    <cellStyle name="40% - akcent 2 3 3 2 5" xfId="6263" xr:uid="{6FAD11AC-5507-4C42-9890-16E677E52D57}"/>
    <cellStyle name="40% - akcent 2 3 3 2 5 2" xfId="21564" xr:uid="{758802B6-97C0-4410-A2CC-C935567D5814}"/>
    <cellStyle name="40% - akcent 2 3 3 2 6" xfId="2950" xr:uid="{55FBEA2B-A13B-4EF3-8EDE-D4293B2AB628}"/>
    <cellStyle name="40% - akcent 2 3 3 2 6 2" xfId="18578" xr:uid="{6DF2BF64-5BC8-4414-8577-9DE1A355CF86}"/>
    <cellStyle name="40% - akcent 2 3 3 2 7" xfId="9755" xr:uid="{A0D146FE-5C49-40AD-B119-C8985EF83103}"/>
    <cellStyle name="40% - akcent 2 3 3 2 7 2" xfId="25054" xr:uid="{3BCD62FA-3ABE-4E3F-B41B-E3EC16A79D30}"/>
    <cellStyle name="40% - akcent 2 3 3 2 8" xfId="13245" xr:uid="{323A79E7-DE21-410F-8C65-E3E77EF99F71}"/>
    <cellStyle name="40% - akcent 2 3 3 2 8 2" xfId="28544" xr:uid="{C8427171-EC00-4D98-AD84-621D48DF400C}"/>
    <cellStyle name="40% - akcent 2 3 3 2 9" xfId="16853" xr:uid="{E674661A-CCA8-45F3-AE8F-0442A58B4C1A}"/>
    <cellStyle name="40% - akcent 2 3 3 20" xfId="16649" xr:uid="{E54EE9CD-21F6-4337-B594-9BBFC6561F91}"/>
    <cellStyle name="40% - akcent 2 3 3 3" xfId="1322" xr:uid="{A5D00599-CA2B-49BF-8CF0-BDA7851827DB}"/>
    <cellStyle name="40% - akcent 2 3 3 3 2" xfId="2955" xr:uid="{8F8BB9BB-405F-4011-B573-1B75E3DA7805}"/>
    <cellStyle name="40% - akcent 2 3 3 3 2 2" xfId="7847" xr:uid="{B23A4B7B-C1CE-40F6-91CD-0FB1B77365EE}"/>
    <cellStyle name="40% - akcent 2 3 3 3 2 2 2" xfId="11338" xr:uid="{4FFFB17D-D722-4B38-918D-1683137A3D7A}"/>
    <cellStyle name="40% - akcent 2 3 3 3 2 2 2 2" xfId="26637" xr:uid="{3B70F19E-5959-44BF-A5D0-C2205A415C5A}"/>
    <cellStyle name="40% - akcent 2 3 3 3 2 2 3" xfId="14828" xr:uid="{3C61F55E-3DA4-4A09-A3D0-2013AB4A861D}"/>
    <cellStyle name="40% - akcent 2 3 3 3 2 2 3 2" xfId="30127" xr:uid="{95F31B0B-7B1D-444C-99AF-166061DC9843}"/>
    <cellStyle name="40% - akcent 2 3 3 3 2 2 4" xfId="23147" xr:uid="{B525397F-691B-4932-BC51-1B9B9F7470F5}"/>
    <cellStyle name="40% - akcent 2 3 3 3 2 3" xfId="6763" xr:uid="{EF10A73C-9615-43B5-B63D-A5819CC79E70}"/>
    <cellStyle name="40% - akcent 2 3 3 3 2 3 2" xfId="22064" xr:uid="{A7E299DE-2AEF-4540-B2FB-885D77360CBB}"/>
    <cellStyle name="40% - akcent 2 3 3 3 2 4" xfId="10255" xr:uid="{07580536-7619-4AF7-B8E8-3D86052EF70C}"/>
    <cellStyle name="40% - akcent 2 3 3 3 2 4 2" xfId="25554" xr:uid="{F485728A-BD08-44AE-B4B3-42AE76317068}"/>
    <cellStyle name="40% - akcent 2 3 3 3 2 5" xfId="13745" xr:uid="{1E973FE7-96F9-48D0-94C4-0E1A3D71E074}"/>
    <cellStyle name="40% - akcent 2 3 3 3 2 5 2" xfId="29044" xr:uid="{B4E677B5-8370-4321-99A6-FF5686135EDE}"/>
    <cellStyle name="40% - akcent 2 3 3 3 2 6" xfId="18583" xr:uid="{1C82B715-2E98-4FF8-BC42-7239A32B7C4F}"/>
    <cellStyle name="40% - akcent 2 3 3 3 3" xfId="7846" xr:uid="{E586B6D8-CB37-46A9-A3EC-491EC59752B4}"/>
    <cellStyle name="40% - akcent 2 3 3 3 3 2" xfId="11337" xr:uid="{CB127212-0245-4482-B98E-193F4A68064C}"/>
    <cellStyle name="40% - akcent 2 3 3 3 3 2 2" xfId="26636" xr:uid="{0974FB8A-952C-421C-AE5D-C621A657120A}"/>
    <cellStyle name="40% - akcent 2 3 3 3 3 3" xfId="14827" xr:uid="{53748131-0FD6-4E61-8068-DA47BEAA3422}"/>
    <cellStyle name="40% - akcent 2 3 3 3 3 3 2" xfId="30126" xr:uid="{82E19326-294E-40FA-B3F6-E558D8EFF1DA}"/>
    <cellStyle name="40% - akcent 2 3 3 3 3 4" xfId="23146" xr:uid="{5D6EA024-5C85-48B7-925F-D30D00C616AA}"/>
    <cellStyle name="40% - akcent 2 3 3 3 4" xfId="6416" xr:uid="{DF858340-D97A-410A-860B-417E55C25B97}"/>
    <cellStyle name="40% - akcent 2 3 3 3 4 2" xfId="21717" xr:uid="{36AD5541-D71A-4D15-B521-DE93195951A0}"/>
    <cellStyle name="40% - akcent 2 3 3 3 5" xfId="2954" xr:uid="{8990357E-4343-4F76-AF8E-FBAE03D6F8FD}"/>
    <cellStyle name="40% - akcent 2 3 3 3 5 2" xfId="18582" xr:uid="{66EE3CA1-3FD0-4B76-BA00-C1D5DCF3FA0A}"/>
    <cellStyle name="40% - akcent 2 3 3 3 6" xfId="9908" xr:uid="{304EAD61-F7B8-4780-9DCA-6D3ACF6F5C49}"/>
    <cellStyle name="40% - akcent 2 3 3 3 6 2" xfId="25207" xr:uid="{9F05DF75-822B-4258-AB7B-8102459A5B73}"/>
    <cellStyle name="40% - akcent 2 3 3 3 7" xfId="13398" xr:uid="{AEFD0930-4E57-488B-825D-3BDC1D776C7F}"/>
    <cellStyle name="40% - akcent 2 3 3 3 7 2" xfId="28697" xr:uid="{2AF680CD-A4EE-48CC-B9E9-1C07EA17230F}"/>
    <cellStyle name="40% - akcent 2 3 3 3 8" xfId="16978" xr:uid="{FE699A44-3779-4EFB-AED5-5C0001A40CF9}"/>
    <cellStyle name="40% - akcent 2 3 3 4" xfId="1443" xr:uid="{4DD1D440-EF73-4209-871A-3C3F63670098}"/>
    <cellStyle name="40% - akcent 2 3 3 4 2" xfId="7848" xr:uid="{7F1D2E6E-C389-4409-B553-1593FE6B418F}"/>
    <cellStyle name="40% - akcent 2 3 3 4 2 2" xfId="11339" xr:uid="{471EC6A4-1797-4611-8D22-C3C7273DC39E}"/>
    <cellStyle name="40% - akcent 2 3 3 4 2 2 2" xfId="26638" xr:uid="{6BF13BBB-FC16-413D-9495-1154EFC98DD7}"/>
    <cellStyle name="40% - akcent 2 3 3 4 2 3" xfId="14829" xr:uid="{527E88CC-1AE9-46A2-A30A-3013B0094BAE}"/>
    <cellStyle name="40% - akcent 2 3 3 4 2 3 2" xfId="30128" xr:uid="{833ADA6A-FCC9-49B2-860C-2A2939E06A2E}"/>
    <cellStyle name="40% - akcent 2 3 3 4 2 4" xfId="23148" xr:uid="{C6F903C1-4DB0-47D0-9C46-56F64C33B5ED}"/>
    <cellStyle name="40% - akcent 2 3 3 4 3" xfId="6760" xr:uid="{262BB156-38EB-4DA0-A8D8-7246DF791948}"/>
    <cellStyle name="40% - akcent 2 3 3 4 3 2" xfId="22061" xr:uid="{7D3CFEFD-EBF6-41BB-8C84-78CB3E2CCB91}"/>
    <cellStyle name="40% - akcent 2 3 3 4 4" xfId="2956" xr:uid="{41C25D5E-88BA-493B-9B48-157A92AF4269}"/>
    <cellStyle name="40% - akcent 2 3 3 4 4 2" xfId="18584" xr:uid="{C043F8D6-7646-4705-9B8D-AB0D2121DF3F}"/>
    <cellStyle name="40% - akcent 2 3 3 4 5" xfId="10252" xr:uid="{CFFBF549-6F54-4DFC-828F-249A019E67AA}"/>
    <cellStyle name="40% - akcent 2 3 3 4 5 2" xfId="25551" xr:uid="{B0AA8FF4-CEEC-40D9-AEFE-66855AC4922A}"/>
    <cellStyle name="40% - akcent 2 3 3 4 6" xfId="13742" xr:uid="{DADB4DF2-DE86-40FF-B01D-6D1151AF8BF9}"/>
    <cellStyle name="40% - akcent 2 3 3 4 6 2" xfId="29041" xr:uid="{8B2F8267-EF16-4501-8CC5-29B41FF9543F}"/>
    <cellStyle name="40% - akcent 2 3 3 4 7" xfId="17099" xr:uid="{705DB723-5A13-4201-A594-CACD027FB690}"/>
    <cellStyle name="40% - akcent 2 3 3 5" xfId="1597" xr:uid="{D99ABE97-A094-468C-81D1-B3D1862E2DEF}"/>
    <cellStyle name="40% - akcent 2 3 3 5 2" xfId="7849" xr:uid="{98448BDE-39EC-4070-9FD2-0105E7DE4696}"/>
    <cellStyle name="40% - akcent 2 3 3 5 2 2" xfId="11340" xr:uid="{5A9EFCE2-EB7C-40DF-B6AA-8E8B492912DE}"/>
    <cellStyle name="40% - akcent 2 3 3 5 2 2 2" xfId="26639" xr:uid="{4B30FC54-3409-4721-A76D-2C1FB6703302}"/>
    <cellStyle name="40% - akcent 2 3 3 5 2 3" xfId="14830" xr:uid="{54D7E569-1E74-48A6-9F55-FC284FB70D43}"/>
    <cellStyle name="40% - akcent 2 3 3 5 2 3 2" xfId="30129" xr:uid="{ECA3E9D1-CA1B-4172-B067-36ACE555257F}"/>
    <cellStyle name="40% - akcent 2 3 3 5 2 4" xfId="23149" xr:uid="{0DB22033-2CDE-4A9A-97EC-1F8B4A6BDAB4}"/>
    <cellStyle name="40% - akcent 2 3 3 5 3" xfId="7562" xr:uid="{ADB22C1D-7619-4C63-AC2C-CB66B7C7F581}"/>
    <cellStyle name="40% - akcent 2 3 3 5 3 2" xfId="22863" xr:uid="{AF2BDE79-4ED7-47EF-A056-422A918358B7}"/>
    <cellStyle name="40% - akcent 2 3 3 5 4" xfId="2957" xr:uid="{E4C64023-E965-4D1E-B231-6975A0410064}"/>
    <cellStyle name="40% - akcent 2 3 3 5 4 2" xfId="18585" xr:uid="{8CABBCDB-61F8-4C3B-9298-71837E30E575}"/>
    <cellStyle name="40% - akcent 2 3 3 5 5" xfId="11054" xr:uid="{4C0B0D29-D1D6-43D3-B5AE-6BCEFF736D1A}"/>
    <cellStyle name="40% - akcent 2 3 3 5 5 2" xfId="26353" xr:uid="{D918A363-5D48-41C5-83BB-E653F7340565}"/>
    <cellStyle name="40% - akcent 2 3 3 5 6" xfId="14544" xr:uid="{C78C961D-18CC-4DB8-9BFC-47BC2C9F4AF2}"/>
    <cellStyle name="40% - akcent 2 3 3 5 6 2" xfId="29843" xr:uid="{4BB73EDF-5257-4E16-A04A-C1992CB0145B}"/>
    <cellStyle name="40% - akcent 2 3 3 5 7" xfId="17249" xr:uid="{D6E6411E-818D-47B3-A219-C5AC316A3CB4}"/>
    <cellStyle name="40% - akcent 2 3 3 6" xfId="1846" xr:uid="{26BA79A4-1BF1-4AF2-B2AA-88CA405FE624}"/>
    <cellStyle name="40% - akcent 2 3 3 6 2" xfId="7841" xr:uid="{E9A67FEA-70F6-47B3-B64C-FAE93C15F760}"/>
    <cellStyle name="40% - akcent 2 3 3 6 2 2" xfId="23141" xr:uid="{4E0FA74D-E7B6-4C3D-AE39-B4D3BAF5FB4F}"/>
    <cellStyle name="40% - akcent 2 3 3 6 3" xfId="4984" xr:uid="{EFF2E8A6-862D-43B9-B2C7-795C4D49EC9A}"/>
    <cellStyle name="40% - akcent 2 3 3 6 3 2" xfId="20285" xr:uid="{79B2FBA2-1C97-4AB3-9A7B-EA77D50FA449}"/>
    <cellStyle name="40% - akcent 2 3 3 6 4" xfId="11332" xr:uid="{1E0AF851-F75B-4E9D-A6CE-523E03727274}"/>
    <cellStyle name="40% - akcent 2 3 3 6 4 2" xfId="26631" xr:uid="{F75A8C4C-9883-4C12-B219-C56770574C1F}"/>
    <cellStyle name="40% - akcent 2 3 3 6 5" xfId="14822" xr:uid="{320D6454-65F3-499B-9221-EF1B83104A26}"/>
    <cellStyle name="40% - akcent 2 3 3 6 5 2" xfId="30121" xr:uid="{5448FB7A-A25E-4467-A21F-ABEDAF22791C}"/>
    <cellStyle name="40% - akcent 2 3 3 6 6" xfId="17482" xr:uid="{E57D1D83-CCA1-4727-BD85-B3BB7DE1C77F}"/>
    <cellStyle name="40% - akcent 2 3 3 7" xfId="1990" xr:uid="{8FFC7AAF-7BC6-4156-BD60-DD0C0E2AA34D}"/>
    <cellStyle name="40% - akcent 2 3 3 7 2" xfId="4985" xr:uid="{DB90715D-8D14-46F5-AA26-D370F8105154}"/>
    <cellStyle name="40% - akcent 2 3 3 7 2 2" xfId="20286" xr:uid="{B3FD6F9B-F8DF-44DE-BA87-BBBBCB0C08FA}"/>
    <cellStyle name="40% - akcent 2 3 3 7 3" xfId="17622" xr:uid="{4D31352C-3A4D-47BF-AC7C-469A765EEE12}"/>
    <cellStyle name="40% - akcent 2 3 3 8" xfId="2121" xr:uid="{EC02A2F9-4EAF-4AEA-BFE3-CEBC916D9A4D}"/>
    <cellStyle name="40% - akcent 2 3 3 8 2" xfId="4986" xr:uid="{D20A62EB-8918-4F60-AC87-0692664B9EB6}"/>
    <cellStyle name="40% - akcent 2 3 3 8 2 2" xfId="20287" xr:uid="{74148CCC-E091-4851-A2DE-2BF21068FD5E}"/>
    <cellStyle name="40% - akcent 2 3 3 8 3" xfId="17753" xr:uid="{874BDD49-6DB9-47E5-BB86-3EB02640F751}"/>
    <cellStyle name="40% - akcent 2 3 3 9" xfId="2246" xr:uid="{0636C2A3-C34F-463B-9AA1-E203E3527E8C}"/>
    <cellStyle name="40% - akcent 2 3 3 9 2" xfId="4987" xr:uid="{0D03A3C3-8C90-43E4-88C2-4698234C2979}"/>
    <cellStyle name="40% - akcent 2 3 3 9 2 2" xfId="20288" xr:uid="{ADB18750-2669-4278-A1DB-EFD37F32E40E}"/>
    <cellStyle name="40% - akcent 2 3 3 9 3" xfId="17878" xr:uid="{6CEA2A62-0FC6-4532-B13F-8BC62D098ABB}"/>
    <cellStyle name="40% - akcent 2 3 4" xfId="1105" xr:uid="{C636DC52-0D01-4F2B-BBE1-E860C62EFA4A}"/>
    <cellStyle name="40% - akcent 2 3 4 2" xfId="2959" xr:uid="{06828270-E38E-4D52-970F-BBA7442DA36D}"/>
    <cellStyle name="40% - akcent 2 3 4 2 2" xfId="2960" xr:uid="{369CB49E-8613-413A-BBC7-38EA3868C6DF}"/>
    <cellStyle name="40% - akcent 2 3 4 2 2 2" xfId="7852" xr:uid="{ACA90E48-E114-4554-827E-536EB32E5D7C}"/>
    <cellStyle name="40% - akcent 2 3 4 2 2 2 2" xfId="11343" xr:uid="{9FC0CD75-8538-4390-9FC9-E80945A77FA5}"/>
    <cellStyle name="40% - akcent 2 3 4 2 2 2 2 2" xfId="26642" xr:uid="{E66DC82A-95C4-4B52-8C34-BDC8E8DD4F8E}"/>
    <cellStyle name="40% - akcent 2 3 4 2 2 2 3" xfId="14833" xr:uid="{F3AEBD3E-C882-4B15-9051-4D1C983AEB18}"/>
    <cellStyle name="40% - akcent 2 3 4 2 2 2 3 2" xfId="30132" xr:uid="{7E837566-3226-4EEE-BF0D-CFFA8A5975FC}"/>
    <cellStyle name="40% - akcent 2 3 4 2 2 2 4" xfId="23152" xr:uid="{1A389C22-F718-4FA9-A1E2-5781A9EDE560}"/>
    <cellStyle name="40% - akcent 2 3 4 2 2 3" xfId="6765" xr:uid="{B034850C-623B-4C7E-99EB-7E1075416F55}"/>
    <cellStyle name="40% - akcent 2 3 4 2 2 3 2" xfId="22066" xr:uid="{B2254EE5-C9F9-4467-8C24-6EB023BDF4AF}"/>
    <cellStyle name="40% - akcent 2 3 4 2 2 4" xfId="10257" xr:uid="{FFA223F1-E80B-479C-8622-AA79FF696B70}"/>
    <cellStyle name="40% - akcent 2 3 4 2 2 4 2" xfId="25556" xr:uid="{01665B96-98FC-4D57-AB58-8804AA9ACDA8}"/>
    <cellStyle name="40% - akcent 2 3 4 2 2 5" xfId="13747" xr:uid="{857253DE-88C2-4F28-90DC-F23CE8000651}"/>
    <cellStyle name="40% - akcent 2 3 4 2 2 5 2" xfId="29046" xr:uid="{A3DA7694-93DD-455B-8174-ED09A9F904D0}"/>
    <cellStyle name="40% - akcent 2 3 4 2 2 6" xfId="18588" xr:uid="{1A83D8F6-3CF6-4646-AF7A-ADFEA9AAC5E8}"/>
    <cellStyle name="40% - akcent 2 3 4 2 3" xfId="7851" xr:uid="{FA643374-55B6-48F3-AE03-D2BC471FBEE1}"/>
    <cellStyle name="40% - akcent 2 3 4 2 3 2" xfId="11342" xr:uid="{62815C0C-3339-4D7A-A45C-28A7E333F94E}"/>
    <cellStyle name="40% - akcent 2 3 4 2 3 2 2" xfId="26641" xr:uid="{390621EE-A4CF-4297-BE3B-77E326082339}"/>
    <cellStyle name="40% - akcent 2 3 4 2 3 3" xfId="14832" xr:uid="{7A55B9AE-FCAF-42F5-9E85-974ABAB7E5F7}"/>
    <cellStyle name="40% - akcent 2 3 4 2 3 3 2" xfId="30131" xr:uid="{810A98C6-5118-4B3A-8EE6-6412BCEB9592}"/>
    <cellStyle name="40% - akcent 2 3 4 2 3 4" xfId="23151" xr:uid="{CF6782AA-04D2-4131-B5A6-7E09D2AB2753}"/>
    <cellStyle name="40% - akcent 2 3 4 2 4" xfId="6417" xr:uid="{83B454D6-887D-41DB-ABC4-B355F23BD32B}"/>
    <cellStyle name="40% - akcent 2 3 4 2 4 2" xfId="21718" xr:uid="{6A1D6001-F774-440F-857E-3240EE2AA2C7}"/>
    <cellStyle name="40% - akcent 2 3 4 2 5" xfId="9909" xr:uid="{11A842A1-526A-4861-BFE0-BD128CACA3CF}"/>
    <cellStyle name="40% - akcent 2 3 4 2 5 2" xfId="25208" xr:uid="{35B01DBC-7418-4E4C-B6B7-3D056727D962}"/>
    <cellStyle name="40% - akcent 2 3 4 2 6" xfId="13399" xr:uid="{5BB477CA-862B-4906-8509-F7C226C7C34F}"/>
    <cellStyle name="40% - akcent 2 3 4 2 6 2" xfId="28698" xr:uid="{77E24047-2D4E-4EED-B9A7-F39EEDDD025A}"/>
    <cellStyle name="40% - akcent 2 3 4 2 7" xfId="18587" xr:uid="{3E4C4129-AFDE-402E-BB6B-FAD3AF98CD12}"/>
    <cellStyle name="40% - akcent 2 3 4 3" xfId="2961" xr:uid="{80AAFCC7-8D5A-442F-A06B-58740BE6BB04}"/>
    <cellStyle name="40% - akcent 2 3 4 3 2" xfId="7853" xr:uid="{78B87E0B-65F6-4342-B783-98DB038B8DEF}"/>
    <cellStyle name="40% - akcent 2 3 4 3 2 2" xfId="11344" xr:uid="{46AF1DA4-B2BB-4ECB-8D31-62DB75ECD598}"/>
    <cellStyle name="40% - akcent 2 3 4 3 2 2 2" xfId="26643" xr:uid="{25BF63AE-D601-4739-83F0-1D6954A5DE5E}"/>
    <cellStyle name="40% - akcent 2 3 4 3 2 3" xfId="14834" xr:uid="{A5C19E6F-3987-415A-8EC3-E7EC7023937D}"/>
    <cellStyle name="40% - akcent 2 3 4 3 2 3 2" xfId="30133" xr:uid="{F0DD7A58-E691-43D5-B6C8-0E914B2407A6}"/>
    <cellStyle name="40% - akcent 2 3 4 3 2 4" xfId="23153" xr:uid="{F855F27D-3BCF-4978-8AA4-82DEDFECB783}"/>
    <cellStyle name="40% - akcent 2 3 4 3 3" xfId="6764" xr:uid="{E1787F95-808F-4121-9E55-22926CD64971}"/>
    <cellStyle name="40% - akcent 2 3 4 3 3 2" xfId="22065" xr:uid="{BC340001-B75D-4FC6-A020-DC2B0F9FDAF5}"/>
    <cellStyle name="40% - akcent 2 3 4 3 4" xfId="10256" xr:uid="{2A335770-55B4-44FA-9F0B-134BA015683A}"/>
    <cellStyle name="40% - akcent 2 3 4 3 4 2" xfId="25555" xr:uid="{A93C775E-CD25-4E78-8754-ADDDEFA10D90}"/>
    <cellStyle name="40% - akcent 2 3 4 3 5" xfId="13746" xr:uid="{04A689F2-DF39-4415-8ADD-794F7EEB2372}"/>
    <cellStyle name="40% - akcent 2 3 4 3 5 2" xfId="29045" xr:uid="{EFBAEA73-30B2-487B-8C4E-73C2565809CE}"/>
    <cellStyle name="40% - akcent 2 3 4 3 6" xfId="18589" xr:uid="{89FB7273-C672-4EE3-B436-860DCFF88467}"/>
    <cellStyle name="40% - akcent 2 3 4 4" xfId="7850" xr:uid="{CBC5795B-CA74-4708-A8B3-654CEC67C89E}"/>
    <cellStyle name="40% - akcent 2 3 4 4 2" xfId="11341" xr:uid="{37B4C2AD-FAC8-4A86-9E25-8CA91C82240C}"/>
    <cellStyle name="40% - akcent 2 3 4 4 2 2" xfId="26640" xr:uid="{6D4EC9A7-464E-4332-BC7D-8210204D88A9}"/>
    <cellStyle name="40% - akcent 2 3 4 4 3" xfId="14831" xr:uid="{9C5CD04C-452B-4FED-B25E-4D20C2CBC3F3}"/>
    <cellStyle name="40% - akcent 2 3 4 4 3 2" xfId="30130" xr:uid="{5863016A-6F46-4B42-9C4C-BEA2CF5C1521}"/>
    <cellStyle name="40% - akcent 2 3 4 4 4" xfId="23150" xr:uid="{15543FD4-EC78-4021-8E83-5DEA4FF1EAE6}"/>
    <cellStyle name="40% - akcent 2 3 4 5" xfId="6181" xr:uid="{0E112CD1-883F-473E-A564-A45E14242F04}"/>
    <cellStyle name="40% - akcent 2 3 4 5 2" xfId="21482" xr:uid="{2FFD2647-6D38-48EA-A790-34D782E1D036}"/>
    <cellStyle name="40% - akcent 2 3 4 6" xfId="2958" xr:uid="{A72786CC-D0FE-48B7-B844-B881E2AB460E}"/>
    <cellStyle name="40% - akcent 2 3 4 6 2" xfId="18586" xr:uid="{EFD089AB-452F-417E-A3FB-706332F4D9E8}"/>
    <cellStyle name="40% - akcent 2 3 4 7" xfId="9673" xr:uid="{C60F1780-D465-47A7-BC89-25F404917821}"/>
    <cellStyle name="40% - akcent 2 3 4 7 2" xfId="24972" xr:uid="{A202BCF1-C767-421B-9BCE-1D577A116A06}"/>
    <cellStyle name="40% - akcent 2 3 4 8" xfId="13163" xr:uid="{DA36BC88-B966-4EF1-9D76-AB48D9378AE7}"/>
    <cellStyle name="40% - akcent 2 3 4 8 2" xfId="28462" xr:uid="{6D607D3E-773C-491E-BDD3-519B0420B080}"/>
    <cellStyle name="40% - akcent 2 3 4 9" xfId="16761" xr:uid="{B9CAD652-938D-4B44-AF99-F1A3AB4239CF}"/>
    <cellStyle name="40% - akcent 2 3 5" xfId="1236" xr:uid="{0D628F6C-567D-44C5-8DED-6BA231524689}"/>
    <cellStyle name="40% - akcent 2 3 5 2" xfId="2963" xr:uid="{1D102108-BBB4-4A40-B0D4-11BB64D58C1F}"/>
    <cellStyle name="40% - akcent 2 3 5 2 2" xfId="7855" xr:uid="{399BC15A-77F7-4D81-9502-D62401B5A8A5}"/>
    <cellStyle name="40% - akcent 2 3 5 2 2 2" xfId="11346" xr:uid="{7D0E83E7-A8E3-4365-AA43-FAE9E100B5D3}"/>
    <cellStyle name="40% - akcent 2 3 5 2 2 2 2" xfId="26645" xr:uid="{0B03C0C1-21A8-4EA3-B2DB-0B1EA9756C53}"/>
    <cellStyle name="40% - akcent 2 3 5 2 2 3" xfId="14836" xr:uid="{84ECBDBD-4DC3-4FB2-96F3-3AAAEEBA8DB1}"/>
    <cellStyle name="40% - akcent 2 3 5 2 2 3 2" xfId="30135" xr:uid="{FF5AA3E5-9C5A-4EB7-99BF-1940F6C9D367}"/>
    <cellStyle name="40% - akcent 2 3 5 2 2 4" xfId="23155" xr:uid="{BD79076C-84A4-4834-B94F-5E778986924E}"/>
    <cellStyle name="40% - akcent 2 3 5 2 3" xfId="6766" xr:uid="{EF126A1B-EDAF-4877-8613-DAAE9BD32753}"/>
    <cellStyle name="40% - akcent 2 3 5 2 3 2" xfId="22067" xr:uid="{B9C99968-62F3-44F3-AAB1-6E8005D57E09}"/>
    <cellStyle name="40% - akcent 2 3 5 2 4" xfId="10258" xr:uid="{0A1D63F7-2852-4C76-9E17-25EA66CC6036}"/>
    <cellStyle name="40% - akcent 2 3 5 2 4 2" xfId="25557" xr:uid="{046CC5FD-F6BF-445A-A098-692A927C297A}"/>
    <cellStyle name="40% - akcent 2 3 5 2 5" xfId="13748" xr:uid="{8F6D83DA-9E8C-4A8D-8C33-F91349949866}"/>
    <cellStyle name="40% - akcent 2 3 5 2 5 2" xfId="29047" xr:uid="{7F3A8B53-3C3E-4C0A-A190-202268BC3B65}"/>
    <cellStyle name="40% - akcent 2 3 5 2 6" xfId="18591" xr:uid="{4BAF61E0-1563-4C7E-9871-A3F0DA201418}"/>
    <cellStyle name="40% - akcent 2 3 5 3" xfId="7854" xr:uid="{AFC1953B-89CA-4865-8C39-CC944F05E660}"/>
    <cellStyle name="40% - akcent 2 3 5 3 2" xfId="11345" xr:uid="{354C444D-E650-47AE-A585-43F7567D9BBE}"/>
    <cellStyle name="40% - akcent 2 3 5 3 2 2" xfId="26644" xr:uid="{5DEC7DDC-8758-4891-AA1F-9D337CBC531C}"/>
    <cellStyle name="40% - akcent 2 3 5 3 3" xfId="14835" xr:uid="{A0F6350F-16C7-43D5-BA6E-53FB41992432}"/>
    <cellStyle name="40% - akcent 2 3 5 3 3 2" xfId="30134" xr:uid="{975E0C0C-2B00-44A2-9022-22F2A9C91B92}"/>
    <cellStyle name="40% - akcent 2 3 5 3 4" xfId="23154" xr:uid="{F59378E6-2FC4-47C0-8E7A-01F8399DC066}"/>
    <cellStyle name="40% - akcent 2 3 5 4" xfId="6418" xr:uid="{A5077F6F-5B17-485F-8415-35054202FED1}"/>
    <cellStyle name="40% - akcent 2 3 5 4 2" xfId="21719" xr:uid="{0F909083-BECA-4173-BF28-60089F84F5E0}"/>
    <cellStyle name="40% - akcent 2 3 5 5" xfId="2962" xr:uid="{9E454EDD-8CB0-4324-9901-32E9CC68FC02}"/>
    <cellStyle name="40% - akcent 2 3 5 5 2" xfId="18590" xr:uid="{77753776-641C-49A0-8BFF-C01579587C91}"/>
    <cellStyle name="40% - akcent 2 3 5 6" xfId="9910" xr:uid="{C5A9F9AA-9603-4654-B3ED-7455170F7C18}"/>
    <cellStyle name="40% - akcent 2 3 5 6 2" xfId="25209" xr:uid="{477C6D57-5AA8-4BC1-8E32-10CB4148C243}"/>
    <cellStyle name="40% - akcent 2 3 5 7" xfId="13400" xr:uid="{9D523CE0-BDAB-441B-936B-1B2F49EF98E6}"/>
    <cellStyle name="40% - akcent 2 3 5 7 2" xfId="28699" xr:uid="{ADA106D8-B1D2-44E8-8AC4-56E20EE846AA}"/>
    <cellStyle name="40% - akcent 2 3 5 8" xfId="16892" xr:uid="{6D83A22D-E9CD-4EE9-9C1E-73D698DCD2AB}"/>
    <cellStyle name="40% - akcent 2 3 6" xfId="1361" xr:uid="{724FD7C1-3E47-4398-AB75-E921041D19CB}"/>
    <cellStyle name="40% - akcent 2 3 6 2" xfId="7856" xr:uid="{98B66B75-1F7A-4F47-A0FA-3EB7095E0024}"/>
    <cellStyle name="40% - akcent 2 3 6 2 2" xfId="11347" xr:uid="{2810EDE9-EC18-43BE-93C6-7416135B7AD3}"/>
    <cellStyle name="40% - akcent 2 3 6 2 2 2" xfId="26646" xr:uid="{60A1D096-1B88-4F85-A6FD-72ABD8000528}"/>
    <cellStyle name="40% - akcent 2 3 6 2 3" xfId="14837" xr:uid="{C032EE17-DF84-40A4-BC05-909EDA5DAF95}"/>
    <cellStyle name="40% - akcent 2 3 6 2 3 2" xfId="30136" xr:uid="{1C5AC1FF-C3ED-4173-A87C-5665988ADBB4}"/>
    <cellStyle name="40% - akcent 2 3 6 2 4" xfId="23156" xr:uid="{2E3A2084-DBB9-4466-9C3A-39CE6850276F}"/>
    <cellStyle name="40% - akcent 2 3 6 3" xfId="6755" xr:uid="{4AA3D0C6-A2F8-40B1-9A7F-4649AA16E9FF}"/>
    <cellStyle name="40% - akcent 2 3 6 3 2" xfId="22056" xr:uid="{C1159F85-2DF0-49FA-9F41-184CC83402A2}"/>
    <cellStyle name="40% - akcent 2 3 6 4" xfId="2964" xr:uid="{63DC2385-32A6-4D91-9CA0-089046CDF075}"/>
    <cellStyle name="40% - akcent 2 3 6 4 2" xfId="18592" xr:uid="{2E9C9BA3-90EE-4B0F-AA15-7ECB8EEFEEBD}"/>
    <cellStyle name="40% - akcent 2 3 6 5" xfId="10247" xr:uid="{ADE32913-795F-4ED6-A42F-02FCCA7AE39A}"/>
    <cellStyle name="40% - akcent 2 3 6 5 2" xfId="25546" xr:uid="{72154CC4-98F8-4694-AC76-DA2A2A7F2075}"/>
    <cellStyle name="40% - akcent 2 3 6 6" xfId="13737" xr:uid="{E990AB5F-4188-4417-A165-9A64807E7C08}"/>
    <cellStyle name="40% - akcent 2 3 6 6 2" xfId="29036" xr:uid="{4B661854-312F-4887-B5E2-7D61E972AEF3}"/>
    <cellStyle name="40% - akcent 2 3 6 7" xfId="17017" xr:uid="{AEB9247A-C61A-447E-BBC5-F6A7C026CC7C}"/>
    <cellStyle name="40% - akcent 2 3 7" xfId="1515" xr:uid="{8F1F3187-3C47-41BA-A080-C55FDE31C0CA}"/>
    <cellStyle name="40% - akcent 2 3 7 2" xfId="7857" xr:uid="{D2B828B7-C25B-46CF-AC67-89B535858F70}"/>
    <cellStyle name="40% - akcent 2 3 7 2 2" xfId="11348" xr:uid="{EC7429DA-89E4-4CF4-B20E-086206C0F6BA}"/>
    <cellStyle name="40% - akcent 2 3 7 2 2 2" xfId="26647" xr:uid="{414E5FFD-38B9-46B1-A8E7-5ACB3A55BC9B}"/>
    <cellStyle name="40% - akcent 2 3 7 2 3" xfId="14838" xr:uid="{CB2399C0-AC6B-4887-B127-421EF97EE133}"/>
    <cellStyle name="40% - akcent 2 3 7 2 3 2" xfId="30137" xr:uid="{4CAA4ED2-2E80-4F93-9C7A-C4947E3988B4}"/>
    <cellStyle name="40% - akcent 2 3 7 2 4" xfId="23157" xr:uid="{4DF213B0-AAA9-4AC7-AB6A-0A31470DAB3E}"/>
    <cellStyle name="40% - akcent 2 3 7 3" xfId="7480" xr:uid="{2F26FA6B-416B-4953-9CCD-F60B826B896C}"/>
    <cellStyle name="40% - akcent 2 3 7 3 2" xfId="22781" xr:uid="{674ED08B-C0DC-420B-B343-B64450F9EF7D}"/>
    <cellStyle name="40% - akcent 2 3 7 4" xfId="2965" xr:uid="{F41984F0-4F96-49E8-A95D-775AB49CC959}"/>
    <cellStyle name="40% - akcent 2 3 7 4 2" xfId="18593" xr:uid="{252F00A6-73C1-4CF8-9B31-E925806A81EC}"/>
    <cellStyle name="40% - akcent 2 3 7 5" xfId="10972" xr:uid="{BE91FA21-405E-4652-A496-8879116D46D0}"/>
    <cellStyle name="40% - akcent 2 3 7 5 2" xfId="26271" xr:uid="{635DFC54-72E4-42B2-8AD1-D4FCD1A02724}"/>
    <cellStyle name="40% - akcent 2 3 7 6" xfId="14462" xr:uid="{8D42AA39-CD74-43B6-A9BE-9AE2CF823319}"/>
    <cellStyle name="40% - akcent 2 3 7 6 2" xfId="29761" xr:uid="{1E58C056-598D-4A3F-89EB-22E98B693719}"/>
    <cellStyle name="40% - akcent 2 3 7 7" xfId="17167" xr:uid="{7BCBAD85-F918-464D-BEBD-E1D06326199D}"/>
    <cellStyle name="40% - akcent 2 3 8" xfId="1753" xr:uid="{EED18C60-D195-4859-9DC7-7A3802D62DE6}"/>
    <cellStyle name="40% - akcent 2 3 8 2" xfId="7831" xr:uid="{FBF22846-3A24-4FFE-9E49-ACD96DA785F6}"/>
    <cellStyle name="40% - akcent 2 3 8 2 2" xfId="23131" xr:uid="{11D77FD5-74B9-4DD4-B04F-C767AC7A6EA5}"/>
    <cellStyle name="40% - akcent 2 3 8 3" xfId="4988" xr:uid="{BA69E009-28FB-4C39-9257-94414D81B276}"/>
    <cellStyle name="40% - akcent 2 3 8 3 2" xfId="20289" xr:uid="{6969848A-1A11-4FB1-9253-E235AA66BD64}"/>
    <cellStyle name="40% - akcent 2 3 8 4" xfId="11322" xr:uid="{7BABC0E4-59A5-4A23-A1B2-0CCEF0577C70}"/>
    <cellStyle name="40% - akcent 2 3 8 4 2" xfId="26621" xr:uid="{F6F1C3E9-BA68-4E44-B4C0-E52E36587E05}"/>
    <cellStyle name="40% - akcent 2 3 8 5" xfId="14812" xr:uid="{F0AF311A-E907-40F3-86CE-4C26D57B224A}"/>
    <cellStyle name="40% - akcent 2 3 8 5 2" xfId="30111" xr:uid="{526ACEB9-8811-4013-BDC1-D1362C051321}"/>
    <cellStyle name="40% - akcent 2 3 8 6" xfId="17390" xr:uid="{8C1201B3-8865-4136-88AF-31B5291D855E}"/>
    <cellStyle name="40% - akcent 2 3 9" xfId="1893" xr:uid="{00FFCEE3-5270-4FEE-8092-3EF5C45D1891}"/>
    <cellStyle name="40% - akcent 2 3 9 2" xfId="4989" xr:uid="{F1FFFDE4-4DD9-46EC-9E0F-6BF6BD3B9516}"/>
    <cellStyle name="40% - akcent 2 3 9 2 2" xfId="20290" xr:uid="{CF271565-475A-438F-A052-7FE3DB582895}"/>
    <cellStyle name="40% - akcent 2 3 9 3" xfId="17527" xr:uid="{8E3A7A85-03BE-4CE8-A8AB-82FACF64CBEB}"/>
    <cellStyle name="40% - akcent 3 2" xfId="34" xr:uid="{00000000-0005-0000-0000-00001C000000}"/>
    <cellStyle name="40% - akcent 3 2 2" xfId="537" xr:uid="{708C77D1-D734-4615-AE61-2E6CCC24685A}"/>
    <cellStyle name="40% - akcent 3 3" xfId="216" xr:uid="{00000000-0005-0000-0000-00001D000000}"/>
    <cellStyle name="40% - akcent 3 3 10" xfId="2030" xr:uid="{E60F0378-3EE4-498F-A1CE-654515E8DBEB}"/>
    <cellStyle name="40% - akcent 3 3 10 2" xfId="4990" xr:uid="{B29A60FA-6649-42CC-90F2-214303311608}"/>
    <cellStyle name="40% - akcent 3 3 10 2 2" xfId="20291" xr:uid="{7917B14F-FFA6-49C3-AE3B-6D4221178AEA}"/>
    <cellStyle name="40% - akcent 3 3 10 3" xfId="17662" xr:uid="{52F40054-F12D-439F-B976-2554419259FD}"/>
    <cellStyle name="40% - akcent 3 3 11" xfId="2161" xr:uid="{59A6E545-3B36-4727-9789-ACF4FD9E68C1}"/>
    <cellStyle name="40% - akcent 3 3 11 2" xfId="4991" xr:uid="{EF10B170-3027-4D8A-8F08-9B00427B5C1F}"/>
    <cellStyle name="40% - akcent 3 3 11 2 2" xfId="20292" xr:uid="{F57F31B1-B08D-47FD-9087-97C479326E92}"/>
    <cellStyle name="40% - akcent 3 3 11 3" xfId="17793" xr:uid="{1E31FA09-3873-4B43-AFCF-2203951E75F6}"/>
    <cellStyle name="40% - akcent 3 3 12" xfId="2286" xr:uid="{F389C8EA-DFC6-480D-AC4A-F449D662D546}"/>
    <cellStyle name="40% - akcent 3 3 12 2" xfId="4992" xr:uid="{4A9C81BA-8907-4ACC-8D16-89EDC14BA2A9}"/>
    <cellStyle name="40% - akcent 3 3 12 2 2" xfId="20293" xr:uid="{D67E5E0A-B150-45AF-B313-B7489945C3BB}"/>
    <cellStyle name="40% - akcent 3 3 12 3" xfId="17918" xr:uid="{2FCBE285-A197-4834-91BB-43639838A5EB}"/>
    <cellStyle name="40% - akcent 3 3 13" xfId="2436" xr:uid="{B7275EA4-A27B-4337-B150-F2478B27ED4E}"/>
    <cellStyle name="40% - akcent 3 3 13 2" xfId="4993" xr:uid="{C40B333B-1703-4EDC-A9D2-014A97E1EB33}"/>
    <cellStyle name="40% - akcent 3 3 13 2 2" xfId="20294" xr:uid="{76E8BCEF-BC33-44D1-8D2C-30852C26CB8D}"/>
    <cellStyle name="40% - akcent 3 3 13 3" xfId="18068" xr:uid="{8C91644E-B0DD-4ACB-AD8A-5AF7613CCB00}"/>
    <cellStyle name="40% - akcent 3 3 14" xfId="2586" xr:uid="{AF4A4F14-124A-41A7-A15A-CC2F2022FB74}"/>
    <cellStyle name="40% - akcent 3 3 14 2" xfId="4994" xr:uid="{71BCAC06-A7FC-4E38-BBDE-B22954FF8FE2}"/>
    <cellStyle name="40% - akcent 3 3 14 2 2" xfId="20295" xr:uid="{28F7BAA8-D3E1-4A28-8231-AF6BE0C26592}"/>
    <cellStyle name="40% - akcent 3 3 14 3" xfId="18218" xr:uid="{E16EB190-2E4A-4E03-AFB1-55B2A2F08057}"/>
    <cellStyle name="40% - akcent 3 3 15" xfId="5782" xr:uid="{4FEA130F-009E-44B3-8A4D-6EE03DDA3440}"/>
    <cellStyle name="40% - akcent 3 3 15 2" xfId="21083" xr:uid="{02AE2949-BEA5-4ACE-99BC-5632974C640D}"/>
    <cellStyle name="40% - akcent 3 3 16" xfId="5904" xr:uid="{BAE2FD13-6AC3-4B1D-97CA-E1709A6913AE}"/>
    <cellStyle name="40% - akcent 3 3 16 2" xfId="21205" xr:uid="{DD102D64-4F43-4FAF-B1E6-5B42A3BEFCAE}"/>
    <cellStyle name="40% - akcent 3 3 17" xfId="2966" xr:uid="{E92FC838-8B40-4817-B61A-BA94CEA96D4D}"/>
    <cellStyle name="40% - akcent 3 3 17 2" xfId="18594" xr:uid="{BC0E3159-729C-4998-A2E4-6054A8A22F1C}"/>
    <cellStyle name="40% - akcent 3 3 18" xfId="9396" xr:uid="{049CBEBF-7327-4871-AF3B-700E359455C2}"/>
    <cellStyle name="40% - akcent 3 3 18 2" xfId="24695" xr:uid="{77646D3D-8A0D-44BB-84D1-DF8E9927A59A}"/>
    <cellStyle name="40% - akcent 3 3 19" xfId="12886" xr:uid="{032996EF-6759-4151-B0B9-6857BF28AAC9}"/>
    <cellStyle name="40% - akcent 3 3 19 2" xfId="28185" xr:uid="{A05D6CBF-098E-4603-B468-D4D7E4EF7502}"/>
    <cellStyle name="40% - akcent 3 3 2" xfId="723" xr:uid="{F064DB69-2819-4B67-8434-C933DC9D9D56}"/>
    <cellStyle name="40% - akcent 3 3 2 10" xfId="2327" xr:uid="{183E0C8C-5402-48D0-8C3B-26D668C03927}"/>
    <cellStyle name="40% - akcent 3 3 2 10 2" xfId="4995" xr:uid="{AE47819B-8B2E-4994-B886-7DA07F8BCD41}"/>
    <cellStyle name="40% - akcent 3 3 2 10 2 2" xfId="20296" xr:uid="{CB95F31B-6127-40B0-8E5B-6C6772282E07}"/>
    <cellStyle name="40% - akcent 3 3 2 10 3" xfId="17959" xr:uid="{5D3B58F0-4B94-4579-8EC1-7EEE36704446}"/>
    <cellStyle name="40% - akcent 3 3 2 11" xfId="2477" xr:uid="{4331E37F-676A-4A70-A5D4-9765B838B1CC}"/>
    <cellStyle name="40% - akcent 3 3 2 11 2" xfId="4996" xr:uid="{213C22AC-5B72-4DD1-8993-5672081173AD}"/>
    <cellStyle name="40% - akcent 3 3 2 11 2 2" xfId="20297" xr:uid="{821BCC9D-4085-4320-BB47-8BDF222ABF2A}"/>
    <cellStyle name="40% - akcent 3 3 2 11 3" xfId="18109" xr:uid="{9D636FAA-ED93-4144-AF32-53089453CB6A}"/>
    <cellStyle name="40% - akcent 3 3 2 12" xfId="2627" xr:uid="{15DA6067-4A19-43E0-AE74-6AE8EFF1633E}"/>
    <cellStyle name="40% - akcent 3 3 2 12 2" xfId="4997" xr:uid="{5FFFEB15-83FF-459B-873A-0F1C7805094E}"/>
    <cellStyle name="40% - akcent 3 3 2 12 2 2" xfId="20298" xr:uid="{BC2EA0B8-A465-451B-9F66-318A8378E2F5}"/>
    <cellStyle name="40% - akcent 3 3 2 12 3" xfId="18259" xr:uid="{9BA6248A-803D-4AB9-A33C-88B9CCE7EF79}"/>
    <cellStyle name="40% - akcent 3 3 2 13" xfId="5823" xr:uid="{17AC14FB-75B9-4BF6-9B14-079DAA57B9C7}"/>
    <cellStyle name="40% - akcent 3 3 2 13 2" xfId="21124" xr:uid="{0F67B52F-21CB-4FE9-B0C5-D6276B1A7C62}"/>
    <cellStyle name="40% - akcent 3 3 2 14" xfId="5953" xr:uid="{120BAD5F-CD66-49CA-AF91-9CC0FDC51756}"/>
    <cellStyle name="40% - akcent 3 3 2 14 2" xfId="21254" xr:uid="{9AF8225D-CA41-44BC-B6E5-CBB3B96E8863}"/>
    <cellStyle name="40% - akcent 3 3 2 15" xfId="2967" xr:uid="{C5716641-2288-4DE2-8390-A77322BAC510}"/>
    <cellStyle name="40% - akcent 3 3 2 15 2" xfId="18595" xr:uid="{941CB9DE-EE83-4738-B9A7-7BDC4756CF8D}"/>
    <cellStyle name="40% - akcent 3 3 2 16" xfId="9445" xr:uid="{44B80C68-D794-47FA-89E4-93AF9FC50610}"/>
    <cellStyle name="40% - akcent 3 3 2 16 2" xfId="24744" xr:uid="{DC30E380-4F1B-4B66-9421-F30A24D8283B}"/>
    <cellStyle name="40% - akcent 3 3 2 17" xfId="12935" xr:uid="{10F1D405-74A8-4615-B0DA-47B6FD6FE978}"/>
    <cellStyle name="40% - akcent 3 3 2 17 2" xfId="28234" xr:uid="{CB1FB8BF-C6D0-4A68-B0D4-8ED148DB74A0}"/>
    <cellStyle name="40% - akcent 3 3 2 18" xfId="16446" xr:uid="{EAF1B54D-2D0D-43E3-8D91-9883E978EEF9}"/>
    <cellStyle name="40% - akcent 3 3 2 18 2" xfId="31745" xr:uid="{CBAD87A8-3F4E-4BC6-B0CD-7F14F6D98534}"/>
    <cellStyle name="40% - akcent 3 3 2 19" xfId="941" xr:uid="{9EC91B57-8AFE-4767-8A64-C1722BE4EF1F}"/>
    <cellStyle name="40% - akcent 3 3 2 2" xfId="1157" xr:uid="{10D53509-9F60-43DD-898C-E5F74EEB89D7}"/>
    <cellStyle name="40% - akcent 3 3 2 2 2" xfId="2969" xr:uid="{CD273A5B-5492-47B3-A1AB-56A8DA637A48}"/>
    <cellStyle name="40% - akcent 3 3 2 2 2 2" xfId="2970" xr:uid="{65F7CCB1-CDD1-4810-AB47-4A7D2A79092E}"/>
    <cellStyle name="40% - akcent 3 3 2 2 2 2 2" xfId="7862" xr:uid="{D97C0A7A-8870-481C-BDDC-C227E89E55DC}"/>
    <cellStyle name="40% - akcent 3 3 2 2 2 2 2 2" xfId="11353" xr:uid="{2550039C-FA07-42E8-92D3-FB2DA0E18DD0}"/>
    <cellStyle name="40% - akcent 3 3 2 2 2 2 2 2 2" xfId="26652" xr:uid="{88D47BD8-3071-4040-ACA1-15D08D7AE337}"/>
    <cellStyle name="40% - akcent 3 3 2 2 2 2 2 3" xfId="14843" xr:uid="{C21027B1-2230-49E9-8DC5-F622E271A1CB}"/>
    <cellStyle name="40% - akcent 3 3 2 2 2 2 2 3 2" xfId="30142" xr:uid="{C0B02A90-C509-458D-9DE6-4242B9A0ADAE}"/>
    <cellStyle name="40% - akcent 3 3 2 2 2 2 2 4" xfId="23162" xr:uid="{279E895D-C88B-4A17-B557-436BE19C0DE7}"/>
    <cellStyle name="40% - akcent 3 3 2 2 2 2 3" xfId="6770" xr:uid="{A003C8DE-1EB7-4480-8D0F-C5D20D9F695A}"/>
    <cellStyle name="40% - akcent 3 3 2 2 2 2 3 2" xfId="22071" xr:uid="{C684EAC0-CFF1-4D7B-AC59-E7BCC9E692D6}"/>
    <cellStyle name="40% - akcent 3 3 2 2 2 2 4" xfId="10262" xr:uid="{56F1F562-728D-4116-A247-40C364035DA5}"/>
    <cellStyle name="40% - akcent 3 3 2 2 2 2 4 2" xfId="25561" xr:uid="{AE78B226-9445-4EAE-8C04-B975057A47EB}"/>
    <cellStyle name="40% - akcent 3 3 2 2 2 2 5" xfId="13752" xr:uid="{EE673163-F033-431B-8F92-EB410A7745EA}"/>
    <cellStyle name="40% - akcent 3 3 2 2 2 2 5 2" xfId="29051" xr:uid="{5A7CCF24-CF89-4DF0-9A46-67748F6F8916}"/>
    <cellStyle name="40% - akcent 3 3 2 2 2 2 6" xfId="18598" xr:uid="{2B55B663-C5A5-4E70-8E8C-125581580E4F}"/>
    <cellStyle name="40% - akcent 3 3 2 2 2 3" xfId="7861" xr:uid="{F685979F-8845-451F-B6E4-1DDEFCA3DF45}"/>
    <cellStyle name="40% - akcent 3 3 2 2 2 3 2" xfId="11352" xr:uid="{0B964DDE-74F3-4856-8A39-4DEB031CE8B5}"/>
    <cellStyle name="40% - akcent 3 3 2 2 2 3 2 2" xfId="26651" xr:uid="{89E1D17F-C9A2-485A-9E80-19F4FA5B875C}"/>
    <cellStyle name="40% - akcent 3 3 2 2 2 3 3" xfId="14842" xr:uid="{028D60A3-6C6C-487B-A6B2-2738056D9B82}"/>
    <cellStyle name="40% - akcent 3 3 2 2 2 3 3 2" xfId="30141" xr:uid="{98EDCE60-973C-4DBF-9882-3574F19A77E3}"/>
    <cellStyle name="40% - akcent 3 3 2 2 2 3 4" xfId="23161" xr:uid="{98CD440F-443C-4259-B20A-BF4116CF7008}"/>
    <cellStyle name="40% - akcent 3 3 2 2 2 4" xfId="6419" xr:uid="{715DBB01-887B-41D5-9AAB-FB6DB8D8E867}"/>
    <cellStyle name="40% - akcent 3 3 2 2 2 4 2" xfId="21720" xr:uid="{EFCE70C0-5E5C-4995-AF6E-DD247FA70871}"/>
    <cellStyle name="40% - akcent 3 3 2 2 2 5" xfId="9911" xr:uid="{AFB955B0-BB18-4712-9018-08A3801AED59}"/>
    <cellStyle name="40% - akcent 3 3 2 2 2 5 2" xfId="25210" xr:uid="{4FC0D019-02AE-435B-AF67-AEF96B10CF37}"/>
    <cellStyle name="40% - akcent 3 3 2 2 2 6" xfId="13401" xr:uid="{3EB9562C-5AEF-4842-A7C9-CEBF67C58ED3}"/>
    <cellStyle name="40% - akcent 3 3 2 2 2 6 2" xfId="28700" xr:uid="{B4861ABF-3BEE-4F01-BE4C-B9E3467E0DCB}"/>
    <cellStyle name="40% - akcent 3 3 2 2 2 7" xfId="18597" xr:uid="{830E169D-389E-44BD-ACC5-6861C15D9A19}"/>
    <cellStyle name="40% - akcent 3 3 2 2 3" xfId="2971" xr:uid="{1AA71990-44C9-431C-9C4F-2351F3302F6F}"/>
    <cellStyle name="40% - akcent 3 3 2 2 3 2" xfId="7863" xr:uid="{A8334174-6A62-4534-9C71-BCA09F9FF798}"/>
    <cellStyle name="40% - akcent 3 3 2 2 3 2 2" xfId="11354" xr:uid="{D4099301-49E8-4C23-B569-C16775469244}"/>
    <cellStyle name="40% - akcent 3 3 2 2 3 2 2 2" xfId="26653" xr:uid="{F232901B-EE19-47ED-8DEE-0EA8A7723B48}"/>
    <cellStyle name="40% - akcent 3 3 2 2 3 2 3" xfId="14844" xr:uid="{0B2D5D99-46EF-42CB-8082-CE86CBBA8520}"/>
    <cellStyle name="40% - akcent 3 3 2 2 3 2 3 2" xfId="30143" xr:uid="{E8C98190-91DD-4197-9D2F-9C8D3FE379AC}"/>
    <cellStyle name="40% - akcent 3 3 2 2 3 2 4" xfId="23163" xr:uid="{6F9009A4-3552-49A4-B9F6-7F124B466027}"/>
    <cellStyle name="40% - akcent 3 3 2 2 3 3" xfId="6769" xr:uid="{C40A280D-CBBA-492A-9F59-815684349CBD}"/>
    <cellStyle name="40% - akcent 3 3 2 2 3 3 2" xfId="22070" xr:uid="{AEBE52F9-1A61-408D-831F-5321F65B9870}"/>
    <cellStyle name="40% - akcent 3 3 2 2 3 4" xfId="10261" xr:uid="{77107CD0-7417-402D-924F-1C022925031E}"/>
    <cellStyle name="40% - akcent 3 3 2 2 3 4 2" xfId="25560" xr:uid="{5E088798-36E4-4596-AD65-C1DB9D66424A}"/>
    <cellStyle name="40% - akcent 3 3 2 2 3 5" xfId="13751" xr:uid="{ADC60B1D-03AA-4A14-A157-6DFA1D67C82C}"/>
    <cellStyle name="40% - akcent 3 3 2 2 3 5 2" xfId="29050" xr:uid="{D8606E6B-CB82-4871-A117-83EB9D5E5D51}"/>
    <cellStyle name="40% - akcent 3 3 2 2 3 6" xfId="18599" xr:uid="{0F08ABE5-B2F8-437D-B318-F9B5D8650F41}"/>
    <cellStyle name="40% - akcent 3 3 2 2 4" xfId="7860" xr:uid="{E119272C-67F3-40DD-8782-2433539BCFB8}"/>
    <cellStyle name="40% - akcent 3 3 2 2 4 2" xfId="11351" xr:uid="{7653A0E4-A2CF-476E-A191-5414C207BB88}"/>
    <cellStyle name="40% - akcent 3 3 2 2 4 2 2" xfId="26650" xr:uid="{08457E00-3F42-4563-B364-D321AB103224}"/>
    <cellStyle name="40% - akcent 3 3 2 2 4 3" xfId="14841" xr:uid="{0EF59CFC-7E62-4F8A-81F3-D421985C971F}"/>
    <cellStyle name="40% - akcent 3 3 2 2 4 3 2" xfId="30140" xr:uid="{C65B032A-BF63-454D-B624-5008A2701FC4}"/>
    <cellStyle name="40% - akcent 3 3 2 2 4 4" xfId="23160" xr:uid="{2E938BCC-0710-475E-8F26-34B673D83921}"/>
    <cellStyle name="40% - akcent 3 3 2 2 5" xfId="6223" xr:uid="{01A2520A-8B4A-4F3C-8306-84C779B92BBC}"/>
    <cellStyle name="40% - akcent 3 3 2 2 5 2" xfId="21524" xr:uid="{588D7E4E-72B2-4692-AF48-AF4C9B3D31DE}"/>
    <cellStyle name="40% - akcent 3 3 2 2 6" xfId="2968" xr:uid="{E49A3AC6-A889-4D98-8C84-FA04EC5C57DE}"/>
    <cellStyle name="40% - akcent 3 3 2 2 6 2" xfId="18596" xr:uid="{C09C6CA5-9EAB-4BE9-8C26-FFEB39D43885}"/>
    <cellStyle name="40% - akcent 3 3 2 2 7" xfId="9715" xr:uid="{415719C2-05D1-49F8-87C8-B09F57ED368F}"/>
    <cellStyle name="40% - akcent 3 3 2 2 7 2" xfId="25014" xr:uid="{DCFD908C-B717-461F-B72F-548F99EE21DE}"/>
    <cellStyle name="40% - akcent 3 3 2 2 8" xfId="13205" xr:uid="{1D1CAD53-C687-4890-B445-AED3DCC68033}"/>
    <cellStyle name="40% - akcent 3 3 2 2 8 2" xfId="28504" xr:uid="{CA20786E-20AA-4CE8-81A0-ADBF438D8C85}"/>
    <cellStyle name="40% - akcent 3 3 2 2 9" xfId="16813" xr:uid="{5B881382-E799-49E5-96D2-97062C701C23}"/>
    <cellStyle name="40% - akcent 3 3 2 20" xfId="16609" xr:uid="{0558B611-A460-4AEC-9D81-0C6961FCC396}"/>
    <cellStyle name="40% - akcent 3 3 2 3" xfId="1282" xr:uid="{5D986B8A-F7D0-417B-9E3C-8FCA9EE03D3C}"/>
    <cellStyle name="40% - akcent 3 3 2 3 2" xfId="2973" xr:uid="{78635FC2-19A5-4D2F-9D5A-3D7402F09838}"/>
    <cellStyle name="40% - akcent 3 3 2 3 2 2" xfId="7865" xr:uid="{8CB8DA68-2B3E-469F-8EF9-B439AC95B238}"/>
    <cellStyle name="40% - akcent 3 3 2 3 2 2 2" xfId="11356" xr:uid="{F7A81810-945B-4413-A1F8-C9225E1DE4C2}"/>
    <cellStyle name="40% - akcent 3 3 2 3 2 2 2 2" xfId="26655" xr:uid="{1E96E016-8D17-4B52-A0D6-347C6A3E3968}"/>
    <cellStyle name="40% - akcent 3 3 2 3 2 2 3" xfId="14846" xr:uid="{C129A68C-EA51-402C-87BD-6350D0B8B1F0}"/>
    <cellStyle name="40% - akcent 3 3 2 3 2 2 3 2" xfId="30145" xr:uid="{54CCD1C5-FBD6-4139-A8C2-9BCBD8CA5FE2}"/>
    <cellStyle name="40% - akcent 3 3 2 3 2 2 4" xfId="23165" xr:uid="{B83F64AF-0985-4DCA-A8D7-1C335AFA18DF}"/>
    <cellStyle name="40% - akcent 3 3 2 3 2 3" xfId="6771" xr:uid="{EF7A6C44-56E4-4645-9691-0848454BE6B4}"/>
    <cellStyle name="40% - akcent 3 3 2 3 2 3 2" xfId="22072" xr:uid="{5A6C0A0A-7514-4990-9A4F-3050B7D3A6D4}"/>
    <cellStyle name="40% - akcent 3 3 2 3 2 4" xfId="10263" xr:uid="{99455E0A-F65D-497C-996D-A96D5A5EFF96}"/>
    <cellStyle name="40% - akcent 3 3 2 3 2 4 2" xfId="25562" xr:uid="{93A4E8F4-91DA-4F72-BF8A-FE4E7C009745}"/>
    <cellStyle name="40% - akcent 3 3 2 3 2 5" xfId="13753" xr:uid="{A187DA10-9B87-4B97-A68D-4E485C767093}"/>
    <cellStyle name="40% - akcent 3 3 2 3 2 5 2" xfId="29052" xr:uid="{E027D3DD-D61A-4523-991C-BFD252E65CF6}"/>
    <cellStyle name="40% - akcent 3 3 2 3 2 6" xfId="18601" xr:uid="{0712F13B-927A-4E84-8DC4-6E4E552D0414}"/>
    <cellStyle name="40% - akcent 3 3 2 3 3" xfId="7864" xr:uid="{B5C1CD30-58FD-495C-BEFC-3441CBD0FD76}"/>
    <cellStyle name="40% - akcent 3 3 2 3 3 2" xfId="11355" xr:uid="{40851FC4-8B1D-4529-86DA-0C82525FF2BE}"/>
    <cellStyle name="40% - akcent 3 3 2 3 3 2 2" xfId="26654" xr:uid="{40329F44-A604-4864-86F4-58CEBD69D8F2}"/>
    <cellStyle name="40% - akcent 3 3 2 3 3 3" xfId="14845" xr:uid="{F80D3B6A-5E1C-4DD3-BCCA-01C9A9BE1121}"/>
    <cellStyle name="40% - akcent 3 3 2 3 3 3 2" xfId="30144" xr:uid="{1AD00D28-C3C0-4FF8-9D25-153964915E6F}"/>
    <cellStyle name="40% - akcent 3 3 2 3 3 4" xfId="23164" xr:uid="{D7305E7B-086B-4919-A6A5-01156A60FA9C}"/>
    <cellStyle name="40% - akcent 3 3 2 3 4" xfId="6420" xr:uid="{BCCA6702-6787-4838-A781-ED9095F903E5}"/>
    <cellStyle name="40% - akcent 3 3 2 3 4 2" xfId="21721" xr:uid="{963DE3B2-CD35-46EF-94CC-A59615366033}"/>
    <cellStyle name="40% - akcent 3 3 2 3 5" xfId="2972" xr:uid="{9285C354-44DF-46E0-BA04-BE843925D29C}"/>
    <cellStyle name="40% - akcent 3 3 2 3 5 2" xfId="18600" xr:uid="{CB25690A-62B2-4022-8E8A-067D30E62DC4}"/>
    <cellStyle name="40% - akcent 3 3 2 3 6" xfId="9912" xr:uid="{CA4D2B04-0556-4514-8ABA-AFEFEC79EE0E}"/>
    <cellStyle name="40% - akcent 3 3 2 3 6 2" xfId="25211" xr:uid="{A719AFD7-23AC-4C9A-A9A8-EE49B67F0B3B}"/>
    <cellStyle name="40% - akcent 3 3 2 3 7" xfId="13402" xr:uid="{6338AD63-E74B-4099-9A96-BA5F67238E8D}"/>
    <cellStyle name="40% - akcent 3 3 2 3 7 2" xfId="28701" xr:uid="{B80B6731-46F7-49FB-ABFF-9A67DD789FE0}"/>
    <cellStyle name="40% - akcent 3 3 2 3 8" xfId="16938" xr:uid="{31857B0E-B27D-4974-BEC8-F2B94A4E08EE}"/>
    <cellStyle name="40% - akcent 3 3 2 4" xfId="1403" xr:uid="{F1CB2036-137F-47E8-8CC1-0FBF3B3BE8E8}"/>
    <cellStyle name="40% - akcent 3 3 2 4 2" xfId="7866" xr:uid="{A082E7A6-A5D6-474E-9327-201B06E6F6F5}"/>
    <cellStyle name="40% - akcent 3 3 2 4 2 2" xfId="11357" xr:uid="{7090CD9C-7A7D-4435-9361-414AE374C5DC}"/>
    <cellStyle name="40% - akcent 3 3 2 4 2 2 2" xfId="26656" xr:uid="{68E80860-5301-4412-A507-E977325C4BC7}"/>
    <cellStyle name="40% - akcent 3 3 2 4 2 3" xfId="14847" xr:uid="{BC295F7F-D547-4F49-A0C9-37B33C9FEA50}"/>
    <cellStyle name="40% - akcent 3 3 2 4 2 3 2" xfId="30146" xr:uid="{2743AFCE-ABCF-4742-9D0B-FCE17C5FB773}"/>
    <cellStyle name="40% - akcent 3 3 2 4 2 4" xfId="23166" xr:uid="{954A459B-4010-4A7E-8ED7-E200F14E0BE4}"/>
    <cellStyle name="40% - akcent 3 3 2 4 3" xfId="6768" xr:uid="{6D410D84-AE35-4D06-BC7A-58155D3F1326}"/>
    <cellStyle name="40% - akcent 3 3 2 4 3 2" xfId="22069" xr:uid="{6CC2312D-79AA-41E9-A45A-1C36DC7EBE0F}"/>
    <cellStyle name="40% - akcent 3 3 2 4 4" xfId="2974" xr:uid="{1E0B96AC-85B9-4B75-B58A-B4E4C7A35377}"/>
    <cellStyle name="40% - akcent 3 3 2 4 4 2" xfId="18602" xr:uid="{F66826F0-EB22-47D8-ACBF-40F2EC728500}"/>
    <cellStyle name="40% - akcent 3 3 2 4 5" xfId="10260" xr:uid="{86C2450C-C2A8-45BB-9EAD-E8D002D7991B}"/>
    <cellStyle name="40% - akcent 3 3 2 4 5 2" xfId="25559" xr:uid="{8B55B933-80B4-4781-AE0C-EB90C3869D35}"/>
    <cellStyle name="40% - akcent 3 3 2 4 6" xfId="13750" xr:uid="{A4926939-516F-46D0-A441-622B541D01BA}"/>
    <cellStyle name="40% - akcent 3 3 2 4 6 2" xfId="29049" xr:uid="{9DD04356-665C-4540-A042-86F270160BD2}"/>
    <cellStyle name="40% - akcent 3 3 2 4 7" xfId="17059" xr:uid="{8E0CA28A-E06C-4D6A-BE3B-878987206D01}"/>
    <cellStyle name="40% - akcent 3 3 2 5" xfId="1557" xr:uid="{5FF52C2A-EF1F-4B0E-B41F-3C7342866B8E}"/>
    <cellStyle name="40% - akcent 3 3 2 5 2" xfId="7867" xr:uid="{D7F1FBC2-9721-46E8-B480-4C9D3DE21C3B}"/>
    <cellStyle name="40% - akcent 3 3 2 5 2 2" xfId="11358" xr:uid="{BCF6B834-745A-46C5-A37B-9388B4777389}"/>
    <cellStyle name="40% - akcent 3 3 2 5 2 2 2" xfId="26657" xr:uid="{09432C06-FFA2-4BC0-82C0-9B56E7FF264F}"/>
    <cellStyle name="40% - akcent 3 3 2 5 2 3" xfId="14848" xr:uid="{E8993997-D934-4CBE-AA6F-9081B1BE7C9E}"/>
    <cellStyle name="40% - akcent 3 3 2 5 2 3 2" xfId="30147" xr:uid="{71142876-4CB9-4A00-9B8F-EB202CC7B63D}"/>
    <cellStyle name="40% - akcent 3 3 2 5 2 4" xfId="23167" xr:uid="{5DC5B1E7-653D-4CB4-9A0E-E78241F95746}"/>
    <cellStyle name="40% - akcent 3 3 2 5 3" xfId="7522" xr:uid="{BCECDCFB-83FF-48A0-B535-F29D5CEA46B7}"/>
    <cellStyle name="40% - akcent 3 3 2 5 3 2" xfId="22823" xr:uid="{C181D066-16A8-432C-9387-B573727641D9}"/>
    <cellStyle name="40% - akcent 3 3 2 5 4" xfId="2975" xr:uid="{DE23FDFA-423E-47A4-97AF-F1BCCA28393C}"/>
    <cellStyle name="40% - akcent 3 3 2 5 4 2" xfId="18603" xr:uid="{14FE1D7B-FC38-4A20-8B74-D161BB7E10CD}"/>
    <cellStyle name="40% - akcent 3 3 2 5 5" xfId="11014" xr:uid="{4DF6141B-786C-44FC-910A-3FA4C37CF9E1}"/>
    <cellStyle name="40% - akcent 3 3 2 5 5 2" xfId="26313" xr:uid="{199799A7-CF80-407B-8F2A-CCA55AF77F9F}"/>
    <cellStyle name="40% - akcent 3 3 2 5 6" xfId="14504" xr:uid="{977061B1-A70D-42F3-A842-C1159DFB1A5A}"/>
    <cellStyle name="40% - akcent 3 3 2 5 6 2" xfId="29803" xr:uid="{E294E815-1779-4573-9C04-14FBE4122E79}"/>
    <cellStyle name="40% - akcent 3 3 2 5 7" xfId="17209" xr:uid="{5DE047E0-503B-4990-9731-1F8F7E3FC7E6}"/>
    <cellStyle name="40% - akcent 3 3 2 6" xfId="1806" xr:uid="{09DF8437-200B-4037-B85B-CD5667C3C0DD}"/>
    <cellStyle name="40% - akcent 3 3 2 6 2" xfId="7859" xr:uid="{11B2E72D-1EF9-436D-857D-77AA052106AF}"/>
    <cellStyle name="40% - akcent 3 3 2 6 2 2" xfId="23159" xr:uid="{1F94AF73-FE5C-40BF-984D-CFB0E7BE1F79}"/>
    <cellStyle name="40% - akcent 3 3 2 6 3" xfId="4998" xr:uid="{FCB02798-7A6C-4043-B097-13A643AD5A09}"/>
    <cellStyle name="40% - akcent 3 3 2 6 3 2" xfId="20299" xr:uid="{7E445B2C-CCB1-42FF-8135-4907DEB4F746}"/>
    <cellStyle name="40% - akcent 3 3 2 6 4" xfId="11350" xr:uid="{F88B7F02-E058-4C3F-BF82-C71CB2080B2C}"/>
    <cellStyle name="40% - akcent 3 3 2 6 4 2" xfId="26649" xr:uid="{FCDD395D-7989-4C7A-80E9-CE5AD81A40F9}"/>
    <cellStyle name="40% - akcent 3 3 2 6 5" xfId="14840" xr:uid="{0F7689B3-4D9E-4926-A979-461400EC9ED3}"/>
    <cellStyle name="40% - akcent 3 3 2 6 5 2" xfId="30139" xr:uid="{1000E648-D6A8-4745-9536-F759A30D9F87}"/>
    <cellStyle name="40% - akcent 3 3 2 6 6" xfId="17442" xr:uid="{778C5DA8-7F41-4EA7-B32B-42F58B4246B0}"/>
    <cellStyle name="40% - akcent 3 3 2 7" xfId="1950" xr:uid="{1E4063DA-D9BE-4B6B-B133-45EBDB87775B}"/>
    <cellStyle name="40% - akcent 3 3 2 7 2" xfId="4999" xr:uid="{A0FFBC31-D11F-42D2-8F9F-04F9CEC14026}"/>
    <cellStyle name="40% - akcent 3 3 2 7 2 2" xfId="20300" xr:uid="{EF1A3740-751A-418C-8BD8-F277123BD23E}"/>
    <cellStyle name="40% - akcent 3 3 2 7 3" xfId="17582" xr:uid="{2735CC22-DCFE-439F-8325-C7155F3D5020}"/>
    <cellStyle name="40% - akcent 3 3 2 8" xfId="2081" xr:uid="{FDB62059-90E6-4447-8938-D0399F13F7F0}"/>
    <cellStyle name="40% - akcent 3 3 2 8 2" xfId="5000" xr:uid="{41693433-6776-4928-99E6-17056BD21922}"/>
    <cellStyle name="40% - akcent 3 3 2 8 2 2" xfId="20301" xr:uid="{DDEA57A5-4B04-4E22-BF58-1B0DFD4EC5A7}"/>
    <cellStyle name="40% - akcent 3 3 2 8 3" xfId="17713" xr:uid="{A8DA7662-355B-41B6-A31A-B2D247E789A0}"/>
    <cellStyle name="40% - akcent 3 3 2 9" xfId="2206" xr:uid="{384409C0-A467-42F7-A2C0-CC5731E829C9}"/>
    <cellStyle name="40% - akcent 3 3 2 9 2" xfId="5001" xr:uid="{828BBA88-5E8F-4702-9FB2-080AB794A157}"/>
    <cellStyle name="40% - akcent 3 3 2 9 2 2" xfId="20302" xr:uid="{E6481F94-C73D-4FDD-8B14-8A780E484C81}"/>
    <cellStyle name="40% - akcent 3 3 2 9 3" xfId="17838" xr:uid="{F7BBDE39-2FA7-4827-8EA2-137BCB895DA1}"/>
    <cellStyle name="40% - akcent 3 3 20" xfId="16405" xr:uid="{3111D371-E7F4-411D-8F88-8A878B4B76CA}"/>
    <cellStyle name="40% - akcent 3 3 20 2" xfId="31704" xr:uid="{8A39DA37-E4B5-481A-9FC8-0E9413F9B3CE}"/>
    <cellStyle name="40% - akcent 3 3 21" xfId="900" xr:uid="{D0D8BE2C-BD9C-49B2-8C6A-1B2CE8D55E78}"/>
    <cellStyle name="40% - akcent 3 3 22" xfId="16568" xr:uid="{EDA44811-3F5E-45D5-9340-EEA3E3A9929B}"/>
    <cellStyle name="40% - akcent 3 3 23" xfId="658" xr:uid="{67B5FE44-7367-4798-BD22-4BCAA7E135A8}"/>
    <cellStyle name="40% - akcent 3 3 3" xfId="764" xr:uid="{F1548519-B723-43C1-8564-CE4053079410}"/>
    <cellStyle name="40% - akcent 3 3 3 10" xfId="2368" xr:uid="{ECFAB49C-8B81-435D-A5D3-372F306E834B}"/>
    <cellStyle name="40% - akcent 3 3 3 10 2" xfId="5002" xr:uid="{F27E13BD-D9EA-4B73-916B-EB3894749B9B}"/>
    <cellStyle name="40% - akcent 3 3 3 10 2 2" xfId="20303" xr:uid="{051A1A76-B54B-4694-8EAA-A4590DEFEFF5}"/>
    <cellStyle name="40% - akcent 3 3 3 10 3" xfId="18000" xr:uid="{A9D66AC7-D117-48E5-90DB-19561813AC8A}"/>
    <cellStyle name="40% - akcent 3 3 3 11" xfId="2518" xr:uid="{61043772-732C-423A-BEE1-E2FD2BB77291}"/>
    <cellStyle name="40% - akcent 3 3 3 11 2" xfId="5003" xr:uid="{7A6B62E9-F21F-4499-8CCB-BC9F64647188}"/>
    <cellStyle name="40% - akcent 3 3 3 11 2 2" xfId="20304" xr:uid="{34392815-86E0-47A1-B879-B94E95DF770C}"/>
    <cellStyle name="40% - akcent 3 3 3 11 3" xfId="18150" xr:uid="{48D9555B-3F1F-4CAA-BDE5-1B0B519ADE34}"/>
    <cellStyle name="40% - akcent 3 3 3 12" xfId="2668" xr:uid="{18E7941B-A0AF-4885-A291-BBF0AED69973}"/>
    <cellStyle name="40% - akcent 3 3 3 12 2" xfId="5004" xr:uid="{9A998061-6A27-4AD4-9CAA-64C9F9DA1461}"/>
    <cellStyle name="40% - akcent 3 3 3 12 2 2" xfId="20305" xr:uid="{42C6E624-9C6B-41CE-B1CE-18DECD6266FE}"/>
    <cellStyle name="40% - akcent 3 3 3 12 3" xfId="18300" xr:uid="{3A6FBA93-B450-4463-BE35-98A6D13F480A}"/>
    <cellStyle name="40% - akcent 3 3 3 13" xfId="5864" xr:uid="{B2D3B462-01DE-4731-B79C-3FB82F6B8AC1}"/>
    <cellStyle name="40% - akcent 3 3 3 13 2" xfId="21165" xr:uid="{CD3130DB-11EE-4004-B68F-7F463CC16702}"/>
    <cellStyle name="40% - akcent 3 3 3 14" xfId="5954" xr:uid="{C9BFF6FB-2245-4E03-ACE7-1B83E109984D}"/>
    <cellStyle name="40% - akcent 3 3 3 14 2" xfId="21255" xr:uid="{CC758769-DC22-4EAA-92DF-51ACC4749A08}"/>
    <cellStyle name="40% - akcent 3 3 3 15" xfId="2976" xr:uid="{2DF5CE0C-D1AA-44F7-AA0D-8D629D342DD2}"/>
    <cellStyle name="40% - akcent 3 3 3 15 2" xfId="18604" xr:uid="{28DD61AB-5E47-47DE-915D-0F3514211B0F}"/>
    <cellStyle name="40% - akcent 3 3 3 16" xfId="9446" xr:uid="{D5558A1C-E41B-433E-A9D3-0B1A06175A14}"/>
    <cellStyle name="40% - akcent 3 3 3 16 2" xfId="24745" xr:uid="{F7E03D03-9C51-481E-B70A-652A751084A9}"/>
    <cellStyle name="40% - akcent 3 3 3 17" xfId="12936" xr:uid="{EE64F535-32AD-4F98-8DCA-77C3E13EF495}"/>
    <cellStyle name="40% - akcent 3 3 3 17 2" xfId="28235" xr:uid="{585E60E3-E798-4FB2-9C44-65CCEC7E575B}"/>
    <cellStyle name="40% - akcent 3 3 3 18" xfId="16487" xr:uid="{C9F9F166-5B39-42E5-8D3D-A0748ED26933}"/>
    <cellStyle name="40% - akcent 3 3 3 18 2" xfId="31786" xr:uid="{B7096367-D2C4-40BA-9E1A-8F2153EF4B8D}"/>
    <cellStyle name="40% - akcent 3 3 3 19" xfId="982" xr:uid="{926FAEE2-89FC-4D89-9FA8-472383664B7D}"/>
    <cellStyle name="40% - akcent 3 3 3 2" xfId="1198" xr:uid="{3B09D364-167F-46D8-B425-A78C0A191CF2}"/>
    <cellStyle name="40% - akcent 3 3 3 2 2" xfId="2978" xr:uid="{26757AEB-C87F-48A3-A122-5977C81F5ADC}"/>
    <cellStyle name="40% - akcent 3 3 3 2 2 2" xfId="2979" xr:uid="{D33A0089-8551-42F9-B902-537510CC4A2B}"/>
    <cellStyle name="40% - akcent 3 3 3 2 2 2 2" xfId="7871" xr:uid="{3322245F-2524-4332-9D47-0F39117BD50E}"/>
    <cellStyle name="40% - akcent 3 3 3 2 2 2 2 2" xfId="11362" xr:uid="{F2704317-0FF3-4AE9-A975-860B1F9C89E5}"/>
    <cellStyle name="40% - akcent 3 3 3 2 2 2 2 2 2" xfId="26661" xr:uid="{1F16621B-312F-486E-9392-8B19066DDCDE}"/>
    <cellStyle name="40% - akcent 3 3 3 2 2 2 2 3" xfId="14852" xr:uid="{0DEB8D6C-7417-42C8-AE6C-7A7E12C59944}"/>
    <cellStyle name="40% - akcent 3 3 3 2 2 2 2 3 2" xfId="30151" xr:uid="{54C76BE1-3523-490B-8900-4E83776031AB}"/>
    <cellStyle name="40% - akcent 3 3 3 2 2 2 2 4" xfId="23171" xr:uid="{32F4666B-8888-4D1C-A09A-1686A0AE44B8}"/>
    <cellStyle name="40% - akcent 3 3 3 2 2 2 3" xfId="6774" xr:uid="{48F899AC-6D8C-4253-91CA-8A090724C1A3}"/>
    <cellStyle name="40% - akcent 3 3 3 2 2 2 3 2" xfId="22075" xr:uid="{1E204DFB-3522-486D-BD11-4BB0D180D37B}"/>
    <cellStyle name="40% - akcent 3 3 3 2 2 2 4" xfId="10266" xr:uid="{DCD272AF-F089-413F-A331-3346B28183DA}"/>
    <cellStyle name="40% - akcent 3 3 3 2 2 2 4 2" xfId="25565" xr:uid="{D9DF1E27-6C06-46EA-9A5D-6938E25E8FEC}"/>
    <cellStyle name="40% - akcent 3 3 3 2 2 2 5" xfId="13756" xr:uid="{4E037B90-E9FF-4B6D-9A5D-9336E704EC94}"/>
    <cellStyle name="40% - akcent 3 3 3 2 2 2 5 2" xfId="29055" xr:uid="{B17344C8-B178-4242-A68B-81290F88F3D7}"/>
    <cellStyle name="40% - akcent 3 3 3 2 2 2 6" xfId="18607" xr:uid="{451B9E9C-D33E-4F84-A00B-ECE76BDB7373}"/>
    <cellStyle name="40% - akcent 3 3 3 2 2 3" xfId="7870" xr:uid="{459B6F5E-158F-4155-832B-A0B8D88468A4}"/>
    <cellStyle name="40% - akcent 3 3 3 2 2 3 2" xfId="11361" xr:uid="{AB05BEE4-A258-4B42-98BF-BC05AD943323}"/>
    <cellStyle name="40% - akcent 3 3 3 2 2 3 2 2" xfId="26660" xr:uid="{886E1452-7260-4B82-9C6E-DC93D7D97B8F}"/>
    <cellStyle name="40% - akcent 3 3 3 2 2 3 3" xfId="14851" xr:uid="{B765C909-565C-4831-970A-3F59AE8138CA}"/>
    <cellStyle name="40% - akcent 3 3 3 2 2 3 3 2" xfId="30150" xr:uid="{DECFDB75-4710-4404-8079-2BF6F5B36C45}"/>
    <cellStyle name="40% - akcent 3 3 3 2 2 3 4" xfId="23170" xr:uid="{1DC1D767-4065-4561-9B5A-DBC898249C1A}"/>
    <cellStyle name="40% - akcent 3 3 3 2 2 4" xfId="6421" xr:uid="{8EDD7D24-F902-4B96-B832-EDB930B241F1}"/>
    <cellStyle name="40% - akcent 3 3 3 2 2 4 2" xfId="21722" xr:uid="{F4D1BDBA-978B-4BE8-8F7C-CCE76F2F6F39}"/>
    <cellStyle name="40% - akcent 3 3 3 2 2 5" xfId="9913" xr:uid="{96409F98-AD9B-45F0-AE20-81A669CBE906}"/>
    <cellStyle name="40% - akcent 3 3 3 2 2 5 2" xfId="25212" xr:uid="{9E08E0D2-39B3-4E51-AF6E-8BCD6A5941FF}"/>
    <cellStyle name="40% - akcent 3 3 3 2 2 6" xfId="13403" xr:uid="{8E86297E-5C9F-4E71-900F-BE183955D4AC}"/>
    <cellStyle name="40% - akcent 3 3 3 2 2 6 2" xfId="28702" xr:uid="{B0AFE549-765B-47AB-BF02-F138D02F4EAB}"/>
    <cellStyle name="40% - akcent 3 3 3 2 2 7" xfId="18606" xr:uid="{2A695BE8-CF94-472E-A2C1-C4A435933755}"/>
    <cellStyle name="40% - akcent 3 3 3 2 3" xfId="2980" xr:uid="{C16E94A6-8A6F-430F-9BD6-6E8076AFF773}"/>
    <cellStyle name="40% - akcent 3 3 3 2 3 2" xfId="7872" xr:uid="{BF2680D9-A2FB-434A-B456-A5F7A47ED2F2}"/>
    <cellStyle name="40% - akcent 3 3 3 2 3 2 2" xfId="11363" xr:uid="{AC3C2ABE-7721-45EB-9E3C-F0484C144475}"/>
    <cellStyle name="40% - akcent 3 3 3 2 3 2 2 2" xfId="26662" xr:uid="{513611A3-0A36-451C-B527-955B18F9778A}"/>
    <cellStyle name="40% - akcent 3 3 3 2 3 2 3" xfId="14853" xr:uid="{CC8C0985-360C-4F0F-AFCB-DEDEAB4078CB}"/>
    <cellStyle name="40% - akcent 3 3 3 2 3 2 3 2" xfId="30152" xr:uid="{E11EC7FD-6F6C-493A-A647-8C795B7F805B}"/>
    <cellStyle name="40% - akcent 3 3 3 2 3 2 4" xfId="23172" xr:uid="{E06AFACC-0389-4FD2-8181-A42CFE406A3F}"/>
    <cellStyle name="40% - akcent 3 3 3 2 3 3" xfId="6773" xr:uid="{18B079BB-3932-413F-8E98-D4A9A639D05F}"/>
    <cellStyle name="40% - akcent 3 3 3 2 3 3 2" xfId="22074" xr:uid="{3AE8B023-4CAF-4676-AA4E-6806044FBA22}"/>
    <cellStyle name="40% - akcent 3 3 3 2 3 4" xfId="10265" xr:uid="{D9FDF5F4-D7DC-484D-9DF8-515AAF3622B8}"/>
    <cellStyle name="40% - akcent 3 3 3 2 3 4 2" xfId="25564" xr:uid="{F33DEF5E-0C10-413B-8780-5F8087DB2858}"/>
    <cellStyle name="40% - akcent 3 3 3 2 3 5" xfId="13755" xr:uid="{BE0C82F9-045D-4D75-9CB6-D64431491C4E}"/>
    <cellStyle name="40% - akcent 3 3 3 2 3 5 2" xfId="29054" xr:uid="{367CEABD-64B2-483C-8C44-003B480CE91A}"/>
    <cellStyle name="40% - akcent 3 3 3 2 3 6" xfId="18608" xr:uid="{AF90BE64-50BA-4E29-A74B-C1F3A4D29505}"/>
    <cellStyle name="40% - akcent 3 3 3 2 4" xfId="7869" xr:uid="{64AF3B8E-7048-4879-B5A3-07644CA1B8AC}"/>
    <cellStyle name="40% - akcent 3 3 3 2 4 2" xfId="11360" xr:uid="{096A2447-3F8B-4BF8-93A1-21755DBE97DC}"/>
    <cellStyle name="40% - akcent 3 3 3 2 4 2 2" xfId="26659" xr:uid="{43ABEFA5-3DF8-4029-8EDE-7AD1F2B395BA}"/>
    <cellStyle name="40% - akcent 3 3 3 2 4 3" xfId="14850" xr:uid="{F9ED2DA5-3F9D-4CBA-946E-ED60D400098E}"/>
    <cellStyle name="40% - akcent 3 3 3 2 4 3 2" xfId="30149" xr:uid="{B1792B77-B784-43AA-B332-D62864C0EC3F}"/>
    <cellStyle name="40% - akcent 3 3 3 2 4 4" xfId="23169" xr:uid="{65EDE705-88E3-4A68-A7B6-200394E0E6F2}"/>
    <cellStyle name="40% - akcent 3 3 3 2 5" xfId="6264" xr:uid="{FF0DE45E-B880-44D6-B696-F68620798F76}"/>
    <cellStyle name="40% - akcent 3 3 3 2 5 2" xfId="21565" xr:uid="{D0964C7B-27D0-4362-B68B-B424D94DE4A4}"/>
    <cellStyle name="40% - akcent 3 3 3 2 6" xfId="2977" xr:uid="{1C3E5DBD-0FD6-4D3F-AA8E-5FDA76D4DF68}"/>
    <cellStyle name="40% - akcent 3 3 3 2 6 2" xfId="18605" xr:uid="{F31CF451-AA6C-45AA-8CA7-AA0A899B3869}"/>
    <cellStyle name="40% - akcent 3 3 3 2 7" xfId="9756" xr:uid="{7209B069-CEE3-41BF-BAB0-5AE603588CDC}"/>
    <cellStyle name="40% - akcent 3 3 3 2 7 2" xfId="25055" xr:uid="{DBAA3CCC-5413-40BE-8A6A-D744A753960D}"/>
    <cellStyle name="40% - akcent 3 3 3 2 8" xfId="13246" xr:uid="{EA93B47C-4318-40E4-9F6A-020E73316B6A}"/>
    <cellStyle name="40% - akcent 3 3 3 2 8 2" xfId="28545" xr:uid="{5BAFB47E-D6CB-4325-BE0A-D2D75DC28329}"/>
    <cellStyle name="40% - akcent 3 3 3 2 9" xfId="16854" xr:uid="{EE463DF5-CB9B-4463-85C5-6B0C0E76E9F7}"/>
    <cellStyle name="40% - akcent 3 3 3 20" xfId="16650" xr:uid="{C94F6F13-5F4E-40B0-94E7-2401799A3D4A}"/>
    <cellStyle name="40% - akcent 3 3 3 3" xfId="1323" xr:uid="{6181BA04-B3D1-439C-909D-1746EFEE6D11}"/>
    <cellStyle name="40% - akcent 3 3 3 3 2" xfId="2982" xr:uid="{7C795055-F5BE-46E7-9181-9A282AA735FB}"/>
    <cellStyle name="40% - akcent 3 3 3 3 2 2" xfId="7874" xr:uid="{64CDF7B7-E6AE-49F2-92D2-7C453B3A5B1C}"/>
    <cellStyle name="40% - akcent 3 3 3 3 2 2 2" xfId="11365" xr:uid="{D4721C26-84B7-472D-823C-42A63FC27895}"/>
    <cellStyle name="40% - akcent 3 3 3 3 2 2 2 2" xfId="26664" xr:uid="{82B685C1-1CCA-48AE-906E-9442DC068893}"/>
    <cellStyle name="40% - akcent 3 3 3 3 2 2 3" xfId="14855" xr:uid="{D84FBF50-5A7F-46FD-86EB-C4F9F531136C}"/>
    <cellStyle name="40% - akcent 3 3 3 3 2 2 3 2" xfId="30154" xr:uid="{4BA365A1-BF18-42B6-802E-81FF3919FAE2}"/>
    <cellStyle name="40% - akcent 3 3 3 3 2 2 4" xfId="23174" xr:uid="{5FA1C727-DC76-42B9-940E-6B73E2594F20}"/>
    <cellStyle name="40% - akcent 3 3 3 3 2 3" xfId="6775" xr:uid="{C90C30C5-EF1D-4078-A057-AF6FBEF939D4}"/>
    <cellStyle name="40% - akcent 3 3 3 3 2 3 2" xfId="22076" xr:uid="{10104459-2ACC-4E9B-BF32-788EBECC3B2F}"/>
    <cellStyle name="40% - akcent 3 3 3 3 2 4" xfId="10267" xr:uid="{03FC58A3-F63D-4609-86DE-5365D7DDCE2D}"/>
    <cellStyle name="40% - akcent 3 3 3 3 2 4 2" xfId="25566" xr:uid="{F5D6BA37-12B1-459F-B09C-C0EC2BC386ED}"/>
    <cellStyle name="40% - akcent 3 3 3 3 2 5" xfId="13757" xr:uid="{8AC357DA-BDD4-47CD-8C16-E938CCA3B235}"/>
    <cellStyle name="40% - akcent 3 3 3 3 2 5 2" xfId="29056" xr:uid="{1DBD86C1-6BA7-4731-9919-BE34C6079AC7}"/>
    <cellStyle name="40% - akcent 3 3 3 3 2 6" xfId="18610" xr:uid="{3C166A17-418C-4232-A55E-A6C85663ECB4}"/>
    <cellStyle name="40% - akcent 3 3 3 3 3" xfId="7873" xr:uid="{F2638470-2C0E-46B3-8464-56AB8B31099D}"/>
    <cellStyle name="40% - akcent 3 3 3 3 3 2" xfId="11364" xr:uid="{49E6AF62-82E3-40A6-8CC0-A84401573653}"/>
    <cellStyle name="40% - akcent 3 3 3 3 3 2 2" xfId="26663" xr:uid="{57A5AB87-CE55-457A-8971-47C2523B1762}"/>
    <cellStyle name="40% - akcent 3 3 3 3 3 3" xfId="14854" xr:uid="{687BE778-602A-4BF7-B5C5-EF7D431618FB}"/>
    <cellStyle name="40% - akcent 3 3 3 3 3 3 2" xfId="30153" xr:uid="{93BB544E-E544-4C73-8FE6-BB2B7E402F34}"/>
    <cellStyle name="40% - akcent 3 3 3 3 3 4" xfId="23173" xr:uid="{BE70FA28-0A7A-462B-8323-EE42718B6F0E}"/>
    <cellStyle name="40% - akcent 3 3 3 3 4" xfId="6422" xr:uid="{DCBD9C48-4E46-4660-AB9C-58E858DDCF71}"/>
    <cellStyle name="40% - akcent 3 3 3 3 4 2" xfId="21723" xr:uid="{47E6D774-B7E5-4A51-9D4A-657BAF48CCC9}"/>
    <cellStyle name="40% - akcent 3 3 3 3 5" xfId="2981" xr:uid="{F739B827-7DC3-462F-B9C5-D55C98E67BF1}"/>
    <cellStyle name="40% - akcent 3 3 3 3 5 2" xfId="18609" xr:uid="{ECB6316C-C151-4165-A959-BC59CC7C52DB}"/>
    <cellStyle name="40% - akcent 3 3 3 3 6" xfId="9914" xr:uid="{E7B43B41-3A8F-46D3-A111-4E1623780A18}"/>
    <cellStyle name="40% - akcent 3 3 3 3 6 2" xfId="25213" xr:uid="{48191E71-4BE2-4450-8289-0B1D6A4F3369}"/>
    <cellStyle name="40% - akcent 3 3 3 3 7" xfId="13404" xr:uid="{0429388D-077E-4F92-B38D-57EE2FDB7D0E}"/>
    <cellStyle name="40% - akcent 3 3 3 3 7 2" xfId="28703" xr:uid="{2D1E5AE4-49C9-444A-A602-7A4BC9FF34D0}"/>
    <cellStyle name="40% - akcent 3 3 3 3 8" xfId="16979" xr:uid="{A8F63C68-EE36-418E-A04D-89CCDDF38851}"/>
    <cellStyle name="40% - akcent 3 3 3 4" xfId="1444" xr:uid="{9AD3212C-A60F-4BA4-A405-6E5267D62B99}"/>
    <cellStyle name="40% - akcent 3 3 3 4 2" xfId="7875" xr:uid="{9EA8C52E-2DA5-4976-82A4-1D4C37FB4312}"/>
    <cellStyle name="40% - akcent 3 3 3 4 2 2" xfId="11366" xr:uid="{02661317-F5C8-4A27-810E-AC8ACB150223}"/>
    <cellStyle name="40% - akcent 3 3 3 4 2 2 2" xfId="26665" xr:uid="{C2EB4790-2183-4FD7-9B5C-522F5AA6B1F6}"/>
    <cellStyle name="40% - akcent 3 3 3 4 2 3" xfId="14856" xr:uid="{00278D72-98D4-4C32-865D-05A00797DE2A}"/>
    <cellStyle name="40% - akcent 3 3 3 4 2 3 2" xfId="30155" xr:uid="{D9110606-FF38-4A16-BED3-A8474EF4D377}"/>
    <cellStyle name="40% - akcent 3 3 3 4 2 4" xfId="23175" xr:uid="{9FA4C08B-043A-4B63-999A-EA4CB04F45D9}"/>
    <cellStyle name="40% - akcent 3 3 3 4 3" xfId="6772" xr:uid="{43596112-E91B-46C6-B60C-3A551D6C9941}"/>
    <cellStyle name="40% - akcent 3 3 3 4 3 2" xfId="22073" xr:uid="{DB4EB784-A31E-45E6-8DCD-57873A0EA51D}"/>
    <cellStyle name="40% - akcent 3 3 3 4 4" xfId="2983" xr:uid="{88289AEF-B741-473F-AE19-0BA289F0C9C4}"/>
    <cellStyle name="40% - akcent 3 3 3 4 4 2" xfId="18611" xr:uid="{8160EAF3-D371-439B-B556-0E8C083EE72C}"/>
    <cellStyle name="40% - akcent 3 3 3 4 5" xfId="10264" xr:uid="{A3CDCA2A-36E9-4D05-8C75-2BE195E31136}"/>
    <cellStyle name="40% - akcent 3 3 3 4 5 2" xfId="25563" xr:uid="{AE4AE473-272A-46F7-9B31-D2AF763C73CF}"/>
    <cellStyle name="40% - akcent 3 3 3 4 6" xfId="13754" xr:uid="{68C2B53D-6608-47FB-814F-14147699B0F5}"/>
    <cellStyle name="40% - akcent 3 3 3 4 6 2" xfId="29053" xr:uid="{64DB0800-9395-4953-8597-851456E20A35}"/>
    <cellStyle name="40% - akcent 3 3 3 4 7" xfId="17100" xr:uid="{CA3395D1-8B66-43A4-8659-90BC34B096FD}"/>
    <cellStyle name="40% - akcent 3 3 3 5" xfId="1598" xr:uid="{4D9ED753-41F2-4701-A41E-00A1EA68EA5C}"/>
    <cellStyle name="40% - akcent 3 3 3 5 2" xfId="7876" xr:uid="{6F974D39-F672-47A7-94D0-B833C26F2E48}"/>
    <cellStyle name="40% - akcent 3 3 3 5 2 2" xfId="11367" xr:uid="{BED1DF99-B64E-4E7F-9F92-4A06296977B3}"/>
    <cellStyle name="40% - akcent 3 3 3 5 2 2 2" xfId="26666" xr:uid="{987434D3-5BD3-4C83-89F0-4F4A52653367}"/>
    <cellStyle name="40% - akcent 3 3 3 5 2 3" xfId="14857" xr:uid="{697953FE-E871-47DE-86B8-F55D06690287}"/>
    <cellStyle name="40% - akcent 3 3 3 5 2 3 2" xfId="30156" xr:uid="{8ACF3B24-C75F-4107-9472-9FB1C03A0702}"/>
    <cellStyle name="40% - akcent 3 3 3 5 2 4" xfId="23176" xr:uid="{153472B1-94C3-43B2-9B12-6FD6906B72D9}"/>
    <cellStyle name="40% - akcent 3 3 3 5 3" xfId="7563" xr:uid="{26535D33-1864-4588-80F5-8DFCC5D59008}"/>
    <cellStyle name="40% - akcent 3 3 3 5 3 2" xfId="22864" xr:uid="{27F37957-3604-474B-A9E8-231FF300D737}"/>
    <cellStyle name="40% - akcent 3 3 3 5 4" xfId="2984" xr:uid="{079FEFD7-F09E-4045-884D-3ED47D5DD234}"/>
    <cellStyle name="40% - akcent 3 3 3 5 4 2" xfId="18612" xr:uid="{8B7BF48E-7920-4A03-9885-DFBD40BF58A6}"/>
    <cellStyle name="40% - akcent 3 3 3 5 5" xfId="11055" xr:uid="{ED90E01B-4F45-4282-B05E-BEB71A8340E6}"/>
    <cellStyle name="40% - akcent 3 3 3 5 5 2" xfId="26354" xr:uid="{21EFA104-C67F-4593-A489-1C796FE5EACB}"/>
    <cellStyle name="40% - akcent 3 3 3 5 6" xfId="14545" xr:uid="{3159B579-DDF2-45A1-B407-3C225C5718A5}"/>
    <cellStyle name="40% - akcent 3 3 3 5 6 2" xfId="29844" xr:uid="{112C83BB-12C3-4967-91FD-CAA03C074B5F}"/>
    <cellStyle name="40% - akcent 3 3 3 5 7" xfId="17250" xr:uid="{BC431872-5A87-4DA0-9EA9-576B7C815FBB}"/>
    <cellStyle name="40% - akcent 3 3 3 6" xfId="1847" xr:uid="{B9FF16DB-7F5D-461E-8B73-904FDFEE63D9}"/>
    <cellStyle name="40% - akcent 3 3 3 6 2" xfId="7868" xr:uid="{56252125-8D63-47DA-9D4B-DD2A58A4A491}"/>
    <cellStyle name="40% - akcent 3 3 3 6 2 2" xfId="23168" xr:uid="{65530649-1601-4E13-8EB0-DC662CA14740}"/>
    <cellStyle name="40% - akcent 3 3 3 6 3" xfId="5005" xr:uid="{8F705759-3AAC-4093-8485-5B4E5843F4D2}"/>
    <cellStyle name="40% - akcent 3 3 3 6 3 2" xfId="20306" xr:uid="{AC2B3553-2BF3-48B4-A41E-5161A04ED870}"/>
    <cellStyle name="40% - akcent 3 3 3 6 4" xfId="11359" xr:uid="{BE2BB566-6523-4D35-BACD-C69CFCBE6A81}"/>
    <cellStyle name="40% - akcent 3 3 3 6 4 2" xfId="26658" xr:uid="{E4CA3329-405E-480B-9D9E-C36ED710C431}"/>
    <cellStyle name="40% - akcent 3 3 3 6 5" xfId="14849" xr:uid="{EBA7CA69-E53D-4DC6-B6E9-0C90BD878780}"/>
    <cellStyle name="40% - akcent 3 3 3 6 5 2" xfId="30148" xr:uid="{CC913CDB-D84F-46BC-9854-F025247A0072}"/>
    <cellStyle name="40% - akcent 3 3 3 6 6" xfId="17483" xr:uid="{5A62CC39-65FC-448A-95A3-F3B1C94FA01A}"/>
    <cellStyle name="40% - akcent 3 3 3 7" xfId="1991" xr:uid="{F1E9BABC-0043-41E2-A0BE-6C267F089592}"/>
    <cellStyle name="40% - akcent 3 3 3 7 2" xfId="5006" xr:uid="{E6D0B4F5-B2A6-4532-85EC-B225A1E96165}"/>
    <cellStyle name="40% - akcent 3 3 3 7 2 2" xfId="20307" xr:uid="{75260A9B-569E-4F9A-9756-0203B3C20379}"/>
    <cellStyle name="40% - akcent 3 3 3 7 3" xfId="17623" xr:uid="{D2AB6E94-4BEF-4330-B160-3E99A061A143}"/>
    <cellStyle name="40% - akcent 3 3 3 8" xfId="2122" xr:uid="{044ED0E2-B0CE-41CD-98D3-322807D91D5C}"/>
    <cellStyle name="40% - akcent 3 3 3 8 2" xfId="5007" xr:uid="{ECA90C34-2075-438A-B19D-638E55D7BBB0}"/>
    <cellStyle name="40% - akcent 3 3 3 8 2 2" xfId="20308" xr:uid="{A2F51F11-314E-4579-90BE-011212DFC9A1}"/>
    <cellStyle name="40% - akcent 3 3 3 8 3" xfId="17754" xr:uid="{0400B008-337F-4858-90D1-CA445F48868D}"/>
    <cellStyle name="40% - akcent 3 3 3 9" xfId="2247" xr:uid="{E2694356-C027-490A-9402-1F68524D2631}"/>
    <cellStyle name="40% - akcent 3 3 3 9 2" xfId="5008" xr:uid="{8F0EADD3-69C6-4963-868A-135FA08B65EA}"/>
    <cellStyle name="40% - akcent 3 3 3 9 2 2" xfId="20309" xr:uid="{C91ADB9C-6470-4D46-9285-BD084602F7F4}"/>
    <cellStyle name="40% - akcent 3 3 3 9 3" xfId="17879" xr:uid="{A8805446-4771-4681-9F3E-B242725DF913}"/>
    <cellStyle name="40% - akcent 3 3 4" xfId="1106" xr:uid="{62BD0317-35DC-4A9B-92FE-90EB3817EF14}"/>
    <cellStyle name="40% - akcent 3 3 4 2" xfId="2986" xr:uid="{07C6F249-19FC-4457-BC5D-24A04151708C}"/>
    <cellStyle name="40% - akcent 3 3 4 2 2" xfId="2987" xr:uid="{110D93BC-392E-4CAB-BB1C-8793A4092D59}"/>
    <cellStyle name="40% - akcent 3 3 4 2 2 2" xfId="7879" xr:uid="{575DCC0E-51D5-494F-9572-B736F0681D5B}"/>
    <cellStyle name="40% - akcent 3 3 4 2 2 2 2" xfId="11370" xr:uid="{2DE18890-0131-48A6-A0F2-886A97C519A3}"/>
    <cellStyle name="40% - akcent 3 3 4 2 2 2 2 2" xfId="26669" xr:uid="{613CA36A-8F1A-4ACA-9C5C-A41CA5766B41}"/>
    <cellStyle name="40% - akcent 3 3 4 2 2 2 3" xfId="14860" xr:uid="{9A184E3A-EC15-43E2-AC6B-83D4F88C00C8}"/>
    <cellStyle name="40% - akcent 3 3 4 2 2 2 3 2" xfId="30159" xr:uid="{90D530EF-8C58-4E74-BEDE-BC679BF5110F}"/>
    <cellStyle name="40% - akcent 3 3 4 2 2 2 4" xfId="23179" xr:uid="{B908B26B-A335-4242-8096-EF5D860AE233}"/>
    <cellStyle name="40% - akcent 3 3 4 2 2 3" xfId="6777" xr:uid="{3022249E-474B-4810-8335-8318CD738B62}"/>
    <cellStyle name="40% - akcent 3 3 4 2 2 3 2" xfId="22078" xr:uid="{187EB8F6-464C-4C44-8A18-190A055789F1}"/>
    <cellStyle name="40% - akcent 3 3 4 2 2 4" xfId="10269" xr:uid="{C1EA7673-0914-499A-8AB5-15AEADBF1C7A}"/>
    <cellStyle name="40% - akcent 3 3 4 2 2 4 2" xfId="25568" xr:uid="{D7A305D7-AFF2-4675-A9D8-7EFC600CC05C}"/>
    <cellStyle name="40% - akcent 3 3 4 2 2 5" xfId="13759" xr:uid="{D819C031-E540-45A0-9643-4AED76FCF57E}"/>
    <cellStyle name="40% - akcent 3 3 4 2 2 5 2" xfId="29058" xr:uid="{8E06AFF0-FD4D-44E9-9276-DB602286FDD4}"/>
    <cellStyle name="40% - akcent 3 3 4 2 2 6" xfId="18615" xr:uid="{BE81AB1B-FB1B-4DAD-925C-AA957EC744AF}"/>
    <cellStyle name="40% - akcent 3 3 4 2 3" xfId="7878" xr:uid="{A2607C07-88A7-49E2-9BD5-851AE098E71D}"/>
    <cellStyle name="40% - akcent 3 3 4 2 3 2" xfId="11369" xr:uid="{F4D6B073-EB59-4661-8EAD-A3BCDF4B1C00}"/>
    <cellStyle name="40% - akcent 3 3 4 2 3 2 2" xfId="26668" xr:uid="{22586909-3149-4C30-AA97-4B7F53ACE1C2}"/>
    <cellStyle name="40% - akcent 3 3 4 2 3 3" xfId="14859" xr:uid="{65504EBC-C494-4A24-BA0A-D75F7B261286}"/>
    <cellStyle name="40% - akcent 3 3 4 2 3 3 2" xfId="30158" xr:uid="{8F116F0A-0687-4633-A597-C224E09E30D9}"/>
    <cellStyle name="40% - akcent 3 3 4 2 3 4" xfId="23178" xr:uid="{CEED9A09-7CED-48E4-BEB3-485297932C35}"/>
    <cellStyle name="40% - akcent 3 3 4 2 4" xfId="6423" xr:uid="{C70F1D0A-5327-417B-BBA7-65267F889F72}"/>
    <cellStyle name="40% - akcent 3 3 4 2 4 2" xfId="21724" xr:uid="{FA300EC1-DBAE-43CE-9816-9E3CED756773}"/>
    <cellStyle name="40% - akcent 3 3 4 2 5" xfId="9915" xr:uid="{419685F6-FEFB-495C-A1B1-56C0E49FE584}"/>
    <cellStyle name="40% - akcent 3 3 4 2 5 2" xfId="25214" xr:uid="{2C9B8E88-DC2E-4B24-A1DA-C8E2C2217CAE}"/>
    <cellStyle name="40% - akcent 3 3 4 2 6" xfId="13405" xr:uid="{900BC7A6-0999-4E61-8373-F7E3AE374C9B}"/>
    <cellStyle name="40% - akcent 3 3 4 2 6 2" xfId="28704" xr:uid="{4A1A2DF3-5044-4726-A2AB-9CF63459080F}"/>
    <cellStyle name="40% - akcent 3 3 4 2 7" xfId="18614" xr:uid="{6F884F85-4AC4-44E6-888F-66F975429E44}"/>
    <cellStyle name="40% - akcent 3 3 4 3" xfId="2988" xr:uid="{65E61EC8-7748-42EB-9EB8-33FC2AC65618}"/>
    <cellStyle name="40% - akcent 3 3 4 3 2" xfId="7880" xr:uid="{54BFDBFF-141C-4473-BA1A-EEACF8F3D4AA}"/>
    <cellStyle name="40% - akcent 3 3 4 3 2 2" xfId="11371" xr:uid="{3E2369D0-35C2-44B0-BD43-1E990F47B489}"/>
    <cellStyle name="40% - akcent 3 3 4 3 2 2 2" xfId="26670" xr:uid="{7F39FE81-D125-4169-BBA2-834D617D828C}"/>
    <cellStyle name="40% - akcent 3 3 4 3 2 3" xfId="14861" xr:uid="{5BFC8EC0-41B0-4117-8C26-C0EE08E3412D}"/>
    <cellStyle name="40% - akcent 3 3 4 3 2 3 2" xfId="30160" xr:uid="{7D8AE028-E138-446C-9D81-EFC14B6F5D7F}"/>
    <cellStyle name="40% - akcent 3 3 4 3 2 4" xfId="23180" xr:uid="{881EB36A-5AD9-418B-9578-96142EA01545}"/>
    <cellStyle name="40% - akcent 3 3 4 3 3" xfId="6776" xr:uid="{163F8F5F-DE5A-43E9-8E85-E4AD2A586F37}"/>
    <cellStyle name="40% - akcent 3 3 4 3 3 2" xfId="22077" xr:uid="{973AAF78-ECC7-431B-A213-213B0875F46E}"/>
    <cellStyle name="40% - akcent 3 3 4 3 4" xfId="10268" xr:uid="{A52FA3C2-2418-4A42-A237-1451A6B89E7C}"/>
    <cellStyle name="40% - akcent 3 3 4 3 4 2" xfId="25567" xr:uid="{D354D46D-B3D0-46E6-995C-64D4AEBA6310}"/>
    <cellStyle name="40% - akcent 3 3 4 3 5" xfId="13758" xr:uid="{AE4E2527-EA30-495D-AFE5-9B5C2DD674B2}"/>
    <cellStyle name="40% - akcent 3 3 4 3 5 2" xfId="29057" xr:uid="{AB20F820-5CA1-4A86-8AA3-E0F8EF0E428C}"/>
    <cellStyle name="40% - akcent 3 3 4 3 6" xfId="18616" xr:uid="{646CFE8C-8C65-4BE9-92FC-2678E8A1EF9B}"/>
    <cellStyle name="40% - akcent 3 3 4 4" xfId="7877" xr:uid="{4F0EAB1A-2F42-46E8-A53E-B94A46980E5D}"/>
    <cellStyle name="40% - akcent 3 3 4 4 2" xfId="11368" xr:uid="{BAC5AF35-4578-488E-813B-02091503D906}"/>
    <cellStyle name="40% - akcent 3 3 4 4 2 2" xfId="26667" xr:uid="{FEE6EA8B-BA6D-472F-8856-9E6391CA49DF}"/>
    <cellStyle name="40% - akcent 3 3 4 4 3" xfId="14858" xr:uid="{E99F8F9A-887D-4346-8430-5860DAC626D5}"/>
    <cellStyle name="40% - akcent 3 3 4 4 3 2" xfId="30157" xr:uid="{00191AE5-AB1F-4317-B308-3315A9233D70}"/>
    <cellStyle name="40% - akcent 3 3 4 4 4" xfId="23177" xr:uid="{9E468E5D-733C-4FF6-A294-4DE779BF21D7}"/>
    <cellStyle name="40% - akcent 3 3 4 5" xfId="6182" xr:uid="{95BD5E44-B155-41B8-BA4A-B3C11AAABA12}"/>
    <cellStyle name="40% - akcent 3 3 4 5 2" xfId="21483" xr:uid="{63B2AB52-C244-4AFE-8155-C05B92BACB63}"/>
    <cellStyle name="40% - akcent 3 3 4 6" xfId="2985" xr:uid="{FE3F6532-019D-419A-96C2-379D0E6F7FA7}"/>
    <cellStyle name="40% - akcent 3 3 4 6 2" xfId="18613" xr:uid="{67CBA506-8AB5-4CD5-BA68-032DC9EBD19F}"/>
    <cellStyle name="40% - akcent 3 3 4 7" xfId="9674" xr:uid="{06E4D1D3-E943-4B23-835C-74568444BC27}"/>
    <cellStyle name="40% - akcent 3 3 4 7 2" xfId="24973" xr:uid="{997B470F-2F06-4057-84FC-94322A1972A8}"/>
    <cellStyle name="40% - akcent 3 3 4 8" xfId="13164" xr:uid="{0422E4BC-251B-4E9C-896B-4C592E7A40E2}"/>
    <cellStyle name="40% - akcent 3 3 4 8 2" xfId="28463" xr:uid="{54C0F85B-4153-4C4C-B7F5-EC9DFA12CC01}"/>
    <cellStyle name="40% - akcent 3 3 4 9" xfId="16762" xr:uid="{7BC44969-3F6D-4197-B579-2566BC1C10BB}"/>
    <cellStyle name="40% - akcent 3 3 5" xfId="1237" xr:uid="{9A4FECF9-424B-499A-93E3-4B1556F1F607}"/>
    <cellStyle name="40% - akcent 3 3 5 2" xfId="2990" xr:uid="{CD4E2D22-D19D-49BE-A913-3F21F1008CEE}"/>
    <cellStyle name="40% - akcent 3 3 5 2 2" xfId="7882" xr:uid="{E7D275CB-017C-41E3-91A2-E6618659916C}"/>
    <cellStyle name="40% - akcent 3 3 5 2 2 2" xfId="11373" xr:uid="{4F0DBE45-C18B-47D1-AEC7-DF4F5E0E0774}"/>
    <cellStyle name="40% - akcent 3 3 5 2 2 2 2" xfId="26672" xr:uid="{233A12AA-721B-4D60-B591-87C8DEC89912}"/>
    <cellStyle name="40% - akcent 3 3 5 2 2 3" xfId="14863" xr:uid="{3E54FF79-07F6-493B-BDAF-E6BAC14F92EE}"/>
    <cellStyle name="40% - akcent 3 3 5 2 2 3 2" xfId="30162" xr:uid="{C7D8CF79-06F8-4AA2-8415-9224D64BFB18}"/>
    <cellStyle name="40% - akcent 3 3 5 2 2 4" xfId="23182" xr:uid="{EFDDD761-8152-45A4-9FDE-260C208714D3}"/>
    <cellStyle name="40% - akcent 3 3 5 2 3" xfId="6778" xr:uid="{47B28D9B-FC67-4783-9728-33593D389007}"/>
    <cellStyle name="40% - akcent 3 3 5 2 3 2" xfId="22079" xr:uid="{F0C054E8-03AC-4368-AA05-AF3234DACDCB}"/>
    <cellStyle name="40% - akcent 3 3 5 2 4" xfId="10270" xr:uid="{5B74FA45-9B17-4A4D-AFAB-60B090F4CB7D}"/>
    <cellStyle name="40% - akcent 3 3 5 2 4 2" xfId="25569" xr:uid="{06DD0D1B-A2C5-419D-BEC9-D9B32D1DB46D}"/>
    <cellStyle name="40% - akcent 3 3 5 2 5" xfId="13760" xr:uid="{550F4D26-FE69-4825-84BC-52210B72FD7B}"/>
    <cellStyle name="40% - akcent 3 3 5 2 5 2" xfId="29059" xr:uid="{D2E6DB88-D590-4A53-8C62-16C5027D3684}"/>
    <cellStyle name="40% - akcent 3 3 5 2 6" xfId="18618" xr:uid="{752DD7F5-448B-494B-8F6D-015A7AB89962}"/>
    <cellStyle name="40% - akcent 3 3 5 3" xfId="7881" xr:uid="{ABCB7B07-6BD1-48F8-B6D7-864251D9A8C2}"/>
    <cellStyle name="40% - akcent 3 3 5 3 2" xfId="11372" xr:uid="{D4BBF9C1-F5E5-4E63-8ED8-71EC7901E297}"/>
    <cellStyle name="40% - akcent 3 3 5 3 2 2" xfId="26671" xr:uid="{CCD632CD-0BF4-430A-B4FB-63A17BC086B7}"/>
    <cellStyle name="40% - akcent 3 3 5 3 3" xfId="14862" xr:uid="{F73D781F-2005-43A4-974C-DA55DAB4E2D4}"/>
    <cellStyle name="40% - akcent 3 3 5 3 3 2" xfId="30161" xr:uid="{A49CB82F-54F6-4FA9-85FB-AA34587FD8FF}"/>
    <cellStyle name="40% - akcent 3 3 5 3 4" xfId="23181" xr:uid="{CB7FFD70-E5D6-49D0-8BDC-9910C7AF3F8B}"/>
    <cellStyle name="40% - akcent 3 3 5 4" xfId="6424" xr:uid="{CBD7D8CB-82D4-4A29-944F-17C26E770CA5}"/>
    <cellStyle name="40% - akcent 3 3 5 4 2" xfId="21725" xr:uid="{DDDAA4E9-5828-4BDE-A807-AA7EDD599A37}"/>
    <cellStyle name="40% - akcent 3 3 5 5" xfId="2989" xr:uid="{5CFE487D-34B7-4C9D-8E8B-F7B05D7394CB}"/>
    <cellStyle name="40% - akcent 3 3 5 5 2" xfId="18617" xr:uid="{3B7A3284-BA1E-47F4-8924-77471E681EA4}"/>
    <cellStyle name="40% - akcent 3 3 5 6" xfId="9916" xr:uid="{89B91C4E-7739-437F-AB21-F4BD94D0062A}"/>
    <cellStyle name="40% - akcent 3 3 5 6 2" xfId="25215" xr:uid="{B823836D-99FD-48BF-961A-386CCDC968CB}"/>
    <cellStyle name="40% - akcent 3 3 5 7" xfId="13406" xr:uid="{468AC6E8-11A2-4389-A5CE-E6139218D809}"/>
    <cellStyle name="40% - akcent 3 3 5 7 2" xfId="28705" xr:uid="{8B5E4939-4401-4F08-93F1-2EED711BA91D}"/>
    <cellStyle name="40% - akcent 3 3 5 8" xfId="16893" xr:uid="{83C058B8-7EB9-475C-8928-D6C9B878F926}"/>
    <cellStyle name="40% - akcent 3 3 6" xfId="1362" xr:uid="{75693CA0-58C9-4771-A100-35B0C12FFB3C}"/>
    <cellStyle name="40% - akcent 3 3 6 2" xfId="7883" xr:uid="{6DA5A718-B02B-47A2-8AF6-40D21CD92150}"/>
    <cellStyle name="40% - akcent 3 3 6 2 2" xfId="11374" xr:uid="{104849F2-7AFC-4904-887E-FD131ED52790}"/>
    <cellStyle name="40% - akcent 3 3 6 2 2 2" xfId="26673" xr:uid="{B02AF663-EF41-4A5B-AF7B-9A197FBF68B4}"/>
    <cellStyle name="40% - akcent 3 3 6 2 3" xfId="14864" xr:uid="{B8017524-D7C2-4E6E-9145-506E7C3347CB}"/>
    <cellStyle name="40% - akcent 3 3 6 2 3 2" xfId="30163" xr:uid="{8FF78E2C-86F5-439C-A2AE-92D67BB70D41}"/>
    <cellStyle name="40% - akcent 3 3 6 2 4" xfId="23183" xr:uid="{0CA3F977-7EA2-43F6-8BBD-7AB03D4DD86E}"/>
    <cellStyle name="40% - akcent 3 3 6 3" xfId="6767" xr:uid="{10823C05-E3F8-4FBF-BBC3-6F8E9CF95EF9}"/>
    <cellStyle name="40% - akcent 3 3 6 3 2" xfId="22068" xr:uid="{78CF70D7-50CE-46A0-AEF4-E6B5A0D145FD}"/>
    <cellStyle name="40% - akcent 3 3 6 4" xfId="2991" xr:uid="{946C8FFF-C13A-436E-BE98-6BE12D6FC545}"/>
    <cellStyle name="40% - akcent 3 3 6 4 2" xfId="18619" xr:uid="{287EA4DC-F0FD-4F59-A37F-2E88FDCBF8CE}"/>
    <cellStyle name="40% - akcent 3 3 6 5" xfId="10259" xr:uid="{C717A8D7-9CE7-4C58-B03D-38546861733B}"/>
    <cellStyle name="40% - akcent 3 3 6 5 2" xfId="25558" xr:uid="{8F1A5696-FA03-41A7-9D07-049F156F4485}"/>
    <cellStyle name="40% - akcent 3 3 6 6" xfId="13749" xr:uid="{8F118AE1-6D4F-4379-A646-C20A9EC9B687}"/>
    <cellStyle name="40% - akcent 3 3 6 6 2" xfId="29048" xr:uid="{92615A51-C105-42CC-B464-B55BDB1B291D}"/>
    <cellStyle name="40% - akcent 3 3 6 7" xfId="17018" xr:uid="{A591B62A-787F-43A9-BAB4-FB8597A4C74C}"/>
    <cellStyle name="40% - akcent 3 3 7" xfId="1516" xr:uid="{9B99A712-4330-4008-8D7F-6F541E693A52}"/>
    <cellStyle name="40% - akcent 3 3 7 2" xfId="7884" xr:uid="{727573DA-CFF2-4379-AC43-6FDA635CE6F5}"/>
    <cellStyle name="40% - akcent 3 3 7 2 2" xfId="11375" xr:uid="{B3C2514D-271C-4CBE-A1B7-ABC5750925E5}"/>
    <cellStyle name="40% - akcent 3 3 7 2 2 2" xfId="26674" xr:uid="{AC0066FE-80A8-4606-8167-0668FE2F7438}"/>
    <cellStyle name="40% - akcent 3 3 7 2 3" xfId="14865" xr:uid="{AAF03AB1-3C31-4F91-BCEC-0DF47F7BDF9B}"/>
    <cellStyle name="40% - akcent 3 3 7 2 3 2" xfId="30164" xr:uid="{DEC753D4-A2EB-4D1C-879E-88D5AF97EDB1}"/>
    <cellStyle name="40% - akcent 3 3 7 2 4" xfId="23184" xr:uid="{012E5C31-19F8-4C21-B2AB-AFA8CF673D9B}"/>
    <cellStyle name="40% - akcent 3 3 7 3" xfId="7481" xr:uid="{7AB95AA3-AAB4-4027-AA85-CA2277626EC9}"/>
    <cellStyle name="40% - akcent 3 3 7 3 2" xfId="22782" xr:uid="{CDD5D616-DFC7-41FA-837F-7C32ED23508F}"/>
    <cellStyle name="40% - akcent 3 3 7 4" xfId="2992" xr:uid="{C39519A1-FF0C-4D1D-BFE0-C08DE5F7DE12}"/>
    <cellStyle name="40% - akcent 3 3 7 4 2" xfId="18620" xr:uid="{995307BC-2BF2-4203-AE4D-3EF5D3C16D57}"/>
    <cellStyle name="40% - akcent 3 3 7 5" xfId="10973" xr:uid="{C103CFB7-6D0E-42BC-BD8A-1D7604C48739}"/>
    <cellStyle name="40% - akcent 3 3 7 5 2" xfId="26272" xr:uid="{D2FF8D80-C4A5-476F-B242-4BF7140F5272}"/>
    <cellStyle name="40% - akcent 3 3 7 6" xfId="14463" xr:uid="{02137FE1-D09B-4DA9-8EB3-36A3B9CE2795}"/>
    <cellStyle name="40% - akcent 3 3 7 6 2" xfId="29762" xr:uid="{CF891782-F2BB-46D6-ADDA-C2978ED5FEB8}"/>
    <cellStyle name="40% - akcent 3 3 7 7" xfId="17168" xr:uid="{C2130A09-33C2-4AE4-A8FD-02A11AF1A765}"/>
    <cellStyle name="40% - akcent 3 3 8" xfId="1754" xr:uid="{7D070FE7-5A71-4ADA-9D0C-DBE9366309DC}"/>
    <cellStyle name="40% - akcent 3 3 8 2" xfId="7858" xr:uid="{224E8401-E75E-483C-A16C-AA7B9E0859F3}"/>
    <cellStyle name="40% - akcent 3 3 8 2 2" xfId="23158" xr:uid="{B317B53F-0F50-4CAC-AEB6-66352E7E9DA6}"/>
    <cellStyle name="40% - akcent 3 3 8 3" xfId="5009" xr:uid="{8B896B39-6E81-4849-8615-ACB18D51E2E2}"/>
    <cellStyle name="40% - akcent 3 3 8 3 2" xfId="20310" xr:uid="{E455FB7D-4856-4BC6-AA9E-06A029595304}"/>
    <cellStyle name="40% - akcent 3 3 8 4" xfId="11349" xr:uid="{3F02EF59-EF67-4B1D-855F-B93782C17190}"/>
    <cellStyle name="40% - akcent 3 3 8 4 2" xfId="26648" xr:uid="{DF420F1C-E832-4303-BF54-35FE96F79F40}"/>
    <cellStyle name="40% - akcent 3 3 8 5" xfId="14839" xr:uid="{93C5070F-3BAE-4571-A30A-A68C5F779993}"/>
    <cellStyle name="40% - akcent 3 3 8 5 2" xfId="30138" xr:uid="{77B8D8E5-A883-4947-A411-B695ED48B930}"/>
    <cellStyle name="40% - akcent 3 3 8 6" xfId="17391" xr:uid="{AFDEC9EE-7E4F-4C59-9DD2-4D1F369BC658}"/>
    <cellStyle name="40% - akcent 3 3 9" xfId="1894" xr:uid="{9B537A91-6AE7-4703-A635-77AE6B0C42C1}"/>
    <cellStyle name="40% - akcent 3 3 9 2" xfId="5010" xr:uid="{45C2A9DE-1EE2-4BA4-92E4-D275779CEF08}"/>
    <cellStyle name="40% - akcent 3 3 9 2 2" xfId="20311" xr:uid="{4B48419C-4C5C-48F3-8F74-3155ED79A6E3}"/>
    <cellStyle name="40% - akcent 3 3 9 3" xfId="17528" xr:uid="{19EB26A5-2B53-4049-A5C8-FB8301652724}"/>
    <cellStyle name="40% - akcent 4 2" xfId="35" xr:uid="{00000000-0005-0000-0000-00001E000000}"/>
    <cellStyle name="40% - akcent 4 2 2" xfId="538" xr:uid="{1B089DA4-6031-4000-A6B7-46A37628828C}"/>
    <cellStyle name="40% - akcent 4 3" xfId="217" xr:uid="{00000000-0005-0000-0000-00001F000000}"/>
    <cellStyle name="40% - akcent 4 3 10" xfId="2031" xr:uid="{FBCDE43D-1F55-43B4-9142-9DCE9D085D6D}"/>
    <cellStyle name="40% - akcent 4 3 10 2" xfId="5011" xr:uid="{E19FC73A-E12F-4551-B4EE-5A14AC82A4DB}"/>
    <cellStyle name="40% - akcent 4 3 10 2 2" xfId="20312" xr:uid="{9B6C1006-A90E-45DF-B0F5-61D77BB8C538}"/>
    <cellStyle name="40% - akcent 4 3 10 3" xfId="17663" xr:uid="{61830F59-DD2B-4AFC-B6E0-3FAB2263987F}"/>
    <cellStyle name="40% - akcent 4 3 11" xfId="2162" xr:uid="{556C9C88-D068-45AF-9234-37228F5F7FCE}"/>
    <cellStyle name="40% - akcent 4 3 11 2" xfId="5012" xr:uid="{B932F899-7847-491A-9933-B2AB98E6B535}"/>
    <cellStyle name="40% - akcent 4 3 11 2 2" xfId="20313" xr:uid="{CF31A3A3-CD16-45E3-8080-D9C11EB383A0}"/>
    <cellStyle name="40% - akcent 4 3 11 3" xfId="17794" xr:uid="{92923761-109B-4816-BCC7-3E4332403094}"/>
    <cellStyle name="40% - akcent 4 3 12" xfId="2287" xr:uid="{CFFD94DB-CC62-4F19-BFDF-D3E3ADD55BD7}"/>
    <cellStyle name="40% - akcent 4 3 12 2" xfId="5013" xr:uid="{C3798095-382A-4E01-876F-D011BBD43D35}"/>
    <cellStyle name="40% - akcent 4 3 12 2 2" xfId="20314" xr:uid="{09DA7CCC-D845-4C24-9AE1-279DF3B4173F}"/>
    <cellStyle name="40% - akcent 4 3 12 3" xfId="17919" xr:uid="{75813661-08A4-4D8D-90EE-EE3E26B5F335}"/>
    <cellStyle name="40% - akcent 4 3 13" xfId="2437" xr:uid="{F0A20197-0006-45FA-BA3D-86CD89A8040C}"/>
    <cellStyle name="40% - akcent 4 3 13 2" xfId="5014" xr:uid="{AD0BA303-7710-4B9F-B040-D324212D9F3E}"/>
    <cellStyle name="40% - akcent 4 3 13 2 2" xfId="20315" xr:uid="{EFA20AF5-2483-44CC-86A5-FF904F271515}"/>
    <cellStyle name="40% - akcent 4 3 13 3" xfId="18069" xr:uid="{A4C17AB2-DF1E-4B48-92C0-7DD78BD9B455}"/>
    <cellStyle name="40% - akcent 4 3 14" xfId="2587" xr:uid="{7D2DCFF0-6853-4420-8118-235FF79A321E}"/>
    <cellStyle name="40% - akcent 4 3 14 2" xfId="5015" xr:uid="{5F1AE753-1133-44E8-A9F8-8C1EF2F03DF2}"/>
    <cellStyle name="40% - akcent 4 3 14 2 2" xfId="20316" xr:uid="{2CB82C0F-5E02-4392-856F-FAD718E7E050}"/>
    <cellStyle name="40% - akcent 4 3 14 3" xfId="18219" xr:uid="{27A6B0B1-C7FB-4111-8371-D7B4C2F36920}"/>
    <cellStyle name="40% - akcent 4 3 15" xfId="5783" xr:uid="{F27B3573-C1A9-4CEA-8333-A5E4CF98EFD4}"/>
    <cellStyle name="40% - akcent 4 3 15 2" xfId="21084" xr:uid="{0CA929A8-3429-4070-B281-206BC84F07F8}"/>
    <cellStyle name="40% - akcent 4 3 16" xfId="5905" xr:uid="{17083776-47D2-42CF-BB4E-97942F501053}"/>
    <cellStyle name="40% - akcent 4 3 16 2" xfId="21206" xr:uid="{D68CB1B4-F869-4756-8E90-87CF24CB2A99}"/>
    <cellStyle name="40% - akcent 4 3 17" xfId="2993" xr:uid="{DA40C522-16B7-4F4D-AA11-ADB67AF036CE}"/>
    <cellStyle name="40% - akcent 4 3 17 2" xfId="18621" xr:uid="{020E2D81-B819-450D-9F1D-4FFFA831B326}"/>
    <cellStyle name="40% - akcent 4 3 18" xfId="9397" xr:uid="{7B2DD5F8-E32F-4EE3-965B-8740E1DE0578}"/>
    <cellStyle name="40% - akcent 4 3 18 2" xfId="24696" xr:uid="{1A04444A-E9B5-42C5-BB43-F942F97B6B1C}"/>
    <cellStyle name="40% - akcent 4 3 19" xfId="12887" xr:uid="{09B76327-4C54-48BC-B66E-279EF22C2B4E}"/>
    <cellStyle name="40% - akcent 4 3 19 2" xfId="28186" xr:uid="{5DD6A8D4-6535-405C-845E-48C4C33CDDA5}"/>
    <cellStyle name="40% - akcent 4 3 2" xfId="724" xr:uid="{08335103-7328-4375-B407-FF367B941CB7}"/>
    <cellStyle name="40% - akcent 4 3 2 10" xfId="2328" xr:uid="{ED90EF54-347B-4C1A-9106-5419273487E9}"/>
    <cellStyle name="40% - akcent 4 3 2 10 2" xfId="5016" xr:uid="{90D14920-EBBA-4748-A4AA-ADE752F502CC}"/>
    <cellStyle name="40% - akcent 4 3 2 10 2 2" xfId="20317" xr:uid="{5E8B3E46-4DB3-4950-98E2-F4506E62F883}"/>
    <cellStyle name="40% - akcent 4 3 2 10 3" xfId="17960" xr:uid="{B95DD187-2EB3-472A-A2A2-546BA81E417A}"/>
    <cellStyle name="40% - akcent 4 3 2 11" xfId="2478" xr:uid="{0386911E-FCB0-4C25-9086-AA9D6E263287}"/>
    <cellStyle name="40% - akcent 4 3 2 11 2" xfId="5017" xr:uid="{A38522E5-12BE-4A35-A97D-D3BBD15A6AE4}"/>
    <cellStyle name="40% - akcent 4 3 2 11 2 2" xfId="20318" xr:uid="{3FD260EB-339C-41F4-B468-39E7DB9F8402}"/>
    <cellStyle name="40% - akcent 4 3 2 11 3" xfId="18110" xr:uid="{55728049-665F-4CC0-818E-29E49F369C36}"/>
    <cellStyle name="40% - akcent 4 3 2 12" xfId="2628" xr:uid="{C7E45830-28B4-4C6B-ABE3-58226EE5A9E0}"/>
    <cellStyle name="40% - akcent 4 3 2 12 2" xfId="5018" xr:uid="{1E5BFA20-8B21-43C5-9139-AE2F77F1D4A7}"/>
    <cellStyle name="40% - akcent 4 3 2 12 2 2" xfId="20319" xr:uid="{B8B8D329-65F9-4922-A390-5E8F661312BF}"/>
    <cellStyle name="40% - akcent 4 3 2 12 3" xfId="18260" xr:uid="{D40E1D87-6F90-4F70-AA99-342DF708D83B}"/>
    <cellStyle name="40% - akcent 4 3 2 13" xfId="5824" xr:uid="{C5CEDA25-217B-4B53-A6F1-80A41149C473}"/>
    <cellStyle name="40% - akcent 4 3 2 13 2" xfId="21125" xr:uid="{B2D5F74F-6A89-4B35-A4F4-9498EA83A85E}"/>
    <cellStyle name="40% - akcent 4 3 2 14" xfId="5955" xr:uid="{924C62FF-0C64-4E98-AC47-D11B286565C5}"/>
    <cellStyle name="40% - akcent 4 3 2 14 2" xfId="21256" xr:uid="{A5E3B0C4-F54F-473D-8F1F-EC5944A2ECA2}"/>
    <cellStyle name="40% - akcent 4 3 2 15" xfId="2994" xr:uid="{14303164-3D30-4D2A-91C5-C0CA48B66EB0}"/>
    <cellStyle name="40% - akcent 4 3 2 15 2" xfId="18622" xr:uid="{5FDBB099-8DA1-483C-8246-BEFE6243166E}"/>
    <cellStyle name="40% - akcent 4 3 2 16" xfId="9447" xr:uid="{D5D8B8E6-C928-4553-922C-6AC439E922BF}"/>
    <cellStyle name="40% - akcent 4 3 2 16 2" xfId="24746" xr:uid="{F3615EEA-2C5D-430C-A8F2-958ECB46B24D}"/>
    <cellStyle name="40% - akcent 4 3 2 17" xfId="12937" xr:uid="{CCCC17E9-1906-408C-AEF3-1D60C1CDEE65}"/>
    <cellStyle name="40% - akcent 4 3 2 17 2" xfId="28236" xr:uid="{85A291B7-3832-4105-AEEA-802AAC68D1EB}"/>
    <cellStyle name="40% - akcent 4 3 2 18" xfId="16447" xr:uid="{7335D9E0-F435-44A9-9CDD-9E886C235A0B}"/>
    <cellStyle name="40% - akcent 4 3 2 18 2" xfId="31746" xr:uid="{D19D862C-4850-4818-8DF6-82967CDBF008}"/>
    <cellStyle name="40% - akcent 4 3 2 19" xfId="942" xr:uid="{8952C9B1-2176-41C1-8593-053AF42DB397}"/>
    <cellStyle name="40% - akcent 4 3 2 2" xfId="1158" xr:uid="{CE2EF0C0-1A9B-4EAC-BDD3-19FD47C4998E}"/>
    <cellStyle name="40% - akcent 4 3 2 2 2" xfId="2996" xr:uid="{9E27A1D4-1B0F-41A2-ADB9-6FB851E26A98}"/>
    <cellStyle name="40% - akcent 4 3 2 2 2 2" xfId="2997" xr:uid="{9AFD99F7-A7A6-41A4-AAB3-8644238A8BE0}"/>
    <cellStyle name="40% - akcent 4 3 2 2 2 2 2" xfId="7889" xr:uid="{8E0B7AB2-5530-4BFB-986B-CEEB44056F91}"/>
    <cellStyle name="40% - akcent 4 3 2 2 2 2 2 2" xfId="11380" xr:uid="{F397AF36-4210-4587-B8AC-F1F9BEA2297D}"/>
    <cellStyle name="40% - akcent 4 3 2 2 2 2 2 2 2" xfId="26679" xr:uid="{ECD5F358-D060-43D8-8438-F7F442A43F88}"/>
    <cellStyle name="40% - akcent 4 3 2 2 2 2 2 3" xfId="14870" xr:uid="{D6C58E68-45CB-4B11-9D96-4289A6D4EB44}"/>
    <cellStyle name="40% - akcent 4 3 2 2 2 2 2 3 2" xfId="30169" xr:uid="{037199F2-11FC-42CA-9311-236506D2214D}"/>
    <cellStyle name="40% - akcent 4 3 2 2 2 2 2 4" xfId="23189" xr:uid="{4071FE5A-5364-48BB-AF99-1C8D2133E8BA}"/>
    <cellStyle name="40% - akcent 4 3 2 2 2 2 3" xfId="6782" xr:uid="{C37631FB-AE7D-48EA-A457-67526642A0A5}"/>
    <cellStyle name="40% - akcent 4 3 2 2 2 2 3 2" xfId="22083" xr:uid="{DA3240D0-0EC4-40AA-B89F-636B52C847EC}"/>
    <cellStyle name="40% - akcent 4 3 2 2 2 2 4" xfId="10274" xr:uid="{B53B75ED-B8D8-48AB-B6DA-0BA986EE8E9A}"/>
    <cellStyle name="40% - akcent 4 3 2 2 2 2 4 2" xfId="25573" xr:uid="{69216CE8-E406-4CC3-860D-6FCBB27EDB6E}"/>
    <cellStyle name="40% - akcent 4 3 2 2 2 2 5" xfId="13764" xr:uid="{3E8D59F6-BE7B-458C-8FB0-F7440B095B39}"/>
    <cellStyle name="40% - akcent 4 3 2 2 2 2 5 2" xfId="29063" xr:uid="{195D8C1C-2EF8-47F2-A687-44B083CC5E72}"/>
    <cellStyle name="40% - akcent 4 3 2 2 2 2 6" xfId="18625" xr:uid="{17E5BADB-C075-48A3-B4E9-D958233977F7}"/>
    <cellStyle name="40% - akcent 4 3 2 2 2 3" xfId="7888" xr:uid="{A528C455-E3B9-4A4C-A0F9-1505142CBD4A}"/>
    <cellStyle name="40% - akcent 4 3 2 2 2 3 2" xfId="11379" xr:uid="{2BFE10D9-92E2-4463-B91A-3CFFC52F3547}"/>
    <cellStyle name="40% - akcent 4 3 2 2 2 3 2 2" xfId="26678" xr:uid="{D0D57BA7-DD4D-4721-8DED-77B20FBCCA46}"/>
    <cellStyle name="40% - akcent 4 3 2 2 2 3 3" xfId="14869" xr:uid="{00AE8555-2FB7-4D4F-86CA-4E5A7226774B}"/>
    <cellStyle name="40% - akcent 4 3 2 2 2 3 3 2" xfId="30168" xr:uid="{AD6A82E9-973A-4E05-87F5-56ABD9D393D3}"/>
    <cellStyle name="40% - akcent 4 3 2 2 2 3 4" xfId="23188" xr:uid="{0410477C-EE74-4EE3-A16F-8D4084EA1641}"/>
    <cellStyle name="40% - akcent 4 3 2 2 2 4" xfId="6425" xr:uid="{58241E49-8489-4604-9900-795BD176E775}"/>
    <cellStyle name="40% - akcent 4 3 2 2 2 4 2" xfId="21726" xr:uid="{15544917-5E20-46BA-AB6C-4C786A170F1A}"/>
    <cellStyle name="40% - akcent 4 3 2 2 2 5" xfId="9917" xr:uid="{7F369048-95D7-40AC-8B15-469BB9260EA6}"/>
    <cellStyle name="40% - akcent 4 3 2 2 2 5 2" xfId="25216" xr:uid="{15A6CA2D-CA27-47F8-A140-37E8626579EB}"/>
    <cellStyle name="40% - akcent 4 3 2 2 2 6" xfId="13407" xr:uid="{6B8ACA78-3D82-4E87-A696-74939928897F}"/>
    <cellStyle name="40% - akcent 4 3 2 2 2 6 2" xfId="28706" xr:uid="{2300F825-8B71-4E1A-8969-93B84FEAC201}"/>
    <cellStyle name="40% - akcent 4 3 2 2 2 7" xfId="18624" xr:uid="{699DCD42-96CF-4E45-AB2D-C6BC9FA690F1}"/>
    <cellStyle name="40% - akcent 4 3 2 2 3" xfId="2998" xr:uid="{E7195A3C-FFB6-4E07-8777-2A06CDEC1794}"/>
    <cellStyle name="40% - akcent 4 3 2 2 3 2" xfId="7890" xr:uid="{F66D1519-4D2A-4A5D-A631-6F69ACB0A1CE}"/>
    <cellStyle name="40% - akcent 4 3 2 2 3 2 2" xfId="11381" xr:uid="{A0055687-FE68-4C51-86AF-31C8644965D3}"/>
    <cellStyle name="40% - akcent 4 3 2 2 3 2 2 2" xfId="26680" xr:uid="{B26F11C0-452C-4B72-B97B-7E4EF3826F41}"/>
    <cellStyle name="40% - akcent 4 3 2 2 3 2 3" xfId="14871" xr:uid="{3067D799-38D3-4FE7-8679-E1A11F270F69}"/>
    <cellStyle name="40% - akcent 4 3 2 2 3 2 3 2" xfId="30170" xr:uid="{3C965644-3CC8-4892-913B-697D164DD594}"/>
    <cellStyle name="40% - akcent 4 3 2 2 3 2 4" xfId="23190" xr:uid="{81CC22BE-6459-44B8-8951-C4244F3D95A2}"/>
    <cellStyle name="40% - akcent 4 3 2 2 3 3" xfId="6781" xr:uid="{1B921F71-90B3-4BC9-A443-379DCFA67715}"/>
    <cellStyle name="40% - akcent 4 3 2 2 3 3 2" xfId="22082" xr:uid="{2DE4D759-A7CA-4C69-970E-25806BAF8A22}"/>
    <cellStyle name="40% - akcent 4 3 2 2 3 4" xfId="10273" xr:uid="{386E4926-5E11-4B57-8343-4DBDAB0F78D4}"/>
    <cellStyle name="40% - akcent 4 3 2 2 3 4 2" xfId="25572" xr:uid="{FABD7F7F-F031-4941-9BEA-747B1F00F41F}"/>
    <cellStyle name="40% - akcent 4 3 2 2 3 5" xfId="13763" xr:uid="{9C2F586E-5DBA-4A19-9E15-23B00EEA5571}"/>
    <cellStyle name="40% - akcent 4 3 2 2 3 5 2" xfId="29062" xr:uid="{9A35B0B0-65A0-48E3-86A9-69D0193D4ECB}"/>
    <cellStyle name="40% - akcent 4 3 2 2 3 6" xfId="18626" xr:uid="{6E2082AB-1BAF-46B0-8910-63730B6F8A66}"/>
    <cellStyle name="40% - akcent 4 3 2 2 4" xfId="7887" xr:uid="{DEEDEAA1-0460-46F7-9C87-C70213FA71EC}"/>
    <cellStyle name="40% - akcent 4 3 2 2 4 2" xfId="11378" xr:uid="{9053F208-559D-4CC7-83FE-45A1B9F00ED9}"/>
    <cellStyle name="40% - akcent 4 3 2 2 4 2 2" xfId="26677" xr:uid="{1EDED691-609B-42FA-A5FA-B17CBCDAF3DA}"/>
    <cellStyle name="40% - akcent 4 3 2 2 4 3" xfId="14868" xr:uid="{8B33AA96-E7A9-4E81-8F0C-C9D3B37CADC1}"/>
    <cellStyle name="40% - akcent 4 3 2 2 4 3 2" xfId="30167" xr:uid="{36D3D8F4-443B-4BBB-8B3B-BCB3EECDDC1F}"/>
    <cellStyle name="40% - akcent 4 3 2 2 4 4" xfId="23187" xr:uid="{0BAEF5E3-0B05-45EB-8B6B-C707BE362646}"/>
    <cellStyle name="40% - akcent 4 3 2 2 5" xfId="6224" xr:uid="{93DD5BF2-4ADE-44FE-B6B5-78C7840115EB}"/>
    <cellStyle name="40% - akcent 4 3 2 2 5 2" xfId="21525" xr:uid="{DC1A300B-CE95-40D3-8389-9CD772341C51}"/>
    <cellStyle name="40% - akcent 4 3 2 2 6" xfId="2995" xr:uid="{2F98BBBD-1BAC-4D0A-B6B9-AE597BF4A0E9}"/>
    <cellStyle name="40% - akcent 4 3 2 2 6 2" xfId="18623" xr:uid="{FD28D763-C78B-4AEE-8BCA-D3946B5F0498}"/>
    <cellStyle name="40% - akcent 4 3 2 2 7" xfId="9716" xr:uid="{8A482F07-D977-40AC-8599-C0EE84195885}"/>
    <cellStyle name="40% - akcent 4 3 2 2 7 2" xfId="25015" xr:uid="{CBA69C2A-890D-4066-9EF9-C3FA91E4DE66}"/>
    <cellStyle name="40% - akcent 4 3 2 2 8" xfId="13206" xr:uid="{D46C72CF-200B-40BC-85D4-938DE0D7C4F1}"/>
    <cellStyle name="40% - akcent 4 3 2 2 8 2" xfId="28505" xr:uid="{DBEDEC51-B280-4270-ADED-48BCCD0039C1}"/>
    <cellStyle name="40% - akcent 4 3 2 2 9" xfId="16814" xr:uid="{BBF03748-52A3-4C81-9C5A-E9E44301080E}"/>
    <cellStyle name="40% - akcent 4 3 2 20" xfId="16610" xr:uid="{2257E9E7-FE47-4911-93A4-08766AA7A889}"/>
    <cellStyle name="40% - akcent 4 3 2 3" xfId="1283" xr:uid="{408CB3E0-1E2F-4910-8873-44F63B130F97}"/>
    <cellStyle name="40% - akcent 4 3 2 3 2" xfId="3000" xr:uid="{E94A2BC6-9D79-49BC-B5BE-48798C16F811}"/>
    <cellStyle name="40% - akcent 4 3 2 3 2 2" xfId="7892" xr:uid="{70D8C0F9-9B61-4B31-A8C4-A8CEC4B8257F}"/>
    <cellStyle name="40% - akcent 4 3 2 3 2 2 2" xfId="11383" xr:uid="{001FE261-EDC3-4EE0-BB7F-E356A61065D5}"/>
    <cellStyle name="40% - akcent 4 3 2 3 2 2 2 2" xfId="26682" xr:uid="{1E0EB898-F118-4F08-9867-EA93593019A2}"/>
    <cellStyle name="40% - akcent 4 3 2 3 2 2 3" xfId="14873" xr:uid="{1BD81A61-24C3-42F6-8E69-20E14451D599}"/>
    <cellStyle name="40% - akcent 4 3 2 3 2 2 3 2" xfId="30172" xr:uid="{24A71E81-F418-4437-868A-CAC9211C2C50}"/>
    <cellStyle name="40% - akcent 4 3 2 3 2 2 4" xfId="23192" xr:uid="{386A12C4-3D19-4FD7-AFDE-41A7CB968187}"/>
    <cellStyle name="40% - akcent 4 3 2 3 2 3" xfId="6783" xr:uid="{B22B1287-8D23-423E-BE94-7720DC452403}"/>
    <cellStyle name="40% - akcent 4 3 2 3 2 3 2" xfId="22084" xr:uid="{F4136CFE-7798-4B30-B2D0-B98F00CC8B10}"/>
    <cellStyle name="40% - akcent 4 3 2 3 2 4" xfId="10275" xr:uid="{94B29EA3-378E-4D92-ABB1-F798FA188A2D}"/>
    <cellStyle name="40% - akcent 4 3 2 3 2 4 2" xfId="25574" xr:uid="{35168E4F-512C-4215-95ED-D02DF1D5BA3E}"/>
    <cellStyle name="40% - akcent 4 3 2 3 2 5" xfId="13765" xr:uid="{5476BE1F-09AB-4430-ADB0-0FD88F9C4B21}"/>
    <cellStyle name="40% - akcent 4 3 2 3 2 5 2" xfId="29064" xr:uid="{DEE399C9-DE2D-470E-B5F4-32F49F02872D}"/>
    <cellStyle name="40% - akcent 4 3 2 3 2 6" xfId="18628" xr:uid="{C05D0651-B650-4C08-A543-514490AB1CA6}"/>
    <cellStyle name="40% - akcent 4 3 2 3 3" xfId="7891" xr:uid="{25C5BEFD-1831-4E4A-8CFB-701FDD1120E9}"/>
    <cellStyle name="40% - akcent 4 3 2 3 3 2" xfId="11382" xr:uid="{CC4B6871-1CFA-4596-B469-31FF958BDFB9}"/>
    <cellStyle name="40% - akcent 4 3 2 3 3 2 2" xfId="26681" xr:uid="{F39496E7-00FA-472E-B20B-D2FE843B22CA}"/>
    <cellStyle name="40% - akcent 4 3 2 3 3 3" xfId="14872" xr:uid="{EDE6E42F-90E2-42ED-B163-4835DEE418EA}"/>
    <cellStyle name="40% - akcent 4 3 2 3 3 3 2" xfId="30171" xr:uid="{10B0CF7E-7634-44A5-B2BB-9CB39F755EBA}"/>
    <cellStyle name="40% - akcent 4 3 2 3 3 4" xfId="23191" xr:uid="{6D7EAC79-3C9E-45F7-8E07-9FC0C3956A97}"/>
    <cellStyle name="40% - akcent 4 3 2 3 4" xfId="6426" xr:uid="{645BB734-B774-4B5E-8F2D-C22BE19C5F84}"/>
    <cellStyle name="40% - akcent 4 3 2 3 4 2" xfId="21727" xr:uid="{B2E9F98F-2368-4426-B374-4597D1FB04E1}"/>
    <cellStyle name="40% - akcent 4 3 2 3 5" xfId="2999" xr:uid="{1908942E-9F20-44D8-9F2B-BB290E75F14B}"/>
    <cellStyle name="40% - akcent 4 3 2 3 5 2" xfId="18627" xr:uid="{B6030AB0-D274-4ED3-BBD1-C06570AD8B93}"/>
    <cellStyle name="40% - akcent 4 3 2 3 6" xfId="9918" xr:uid="{816246EE-1A03-4BD3-865A-8CF3839C8DA3}"/>
    <cellStyle name="40% - akcent 4 3 2 3 6 2" xfId="25217" xr:uid="{04FC32BB-C74E-4735-B9BA-76C07EC3A3A5}"/>
    <cellStyle name="40% - akcent 4 3 2 3 7" xfId="13408" xr:uid="{E80897C1-D7B3-4EE3-BA83-00D7F0C91D44}"/>
    <cellStyle name="40% - akcent 4 3 2 3 7 2" xfId="28707" xr:uid="{096F8FC3-7788-4A38-90E8-0C8D19A41763}"/>
    <cellStyle name="40% - akcent 4 3 2 3 8" xfId="16939" xr:uid="{AA1936EF-1FB3-432E-BC50-9D0F4BCC9253}"/>
    <cellStyle name="40% - akcent 4 3 2 4" xfId="1404" xr:uid="{A13BFEC0-313A-48FE-8448-52AFB6BFCF14}"/>
    <cellStyle name="40% - akcent 4 3 2 4 2" xfId="7893" xr:uid="{9D118C5A-D69D-4443-AAA4-57FA04BF73B1}"/>
    <cellStyle name="40% - akcent 4 3 2 4 2 2" xfId="11384" xr:uid="{A4C61EC9-B7FE-47C3-9C8D-58C90ACDA7DD}"/>
    <cellStyle name="40% - akcent 4 3 2 4 2 2 2" xfId="26683" xr:uid="{9B318C71-0639-4E36-813C-C9EBADD3817B}"/>
    <cellStyle name="40% - akcent 4 3 2 4 2 3" xfId="14874" xr:uid="{27FA1FE4-7274-415F-A391-63435E69B9CC}"/>
    <cellStyle name="40% - akcent 4 3 2 4 2 3 2" xfId="30173" xr:uid="{3F168C80-59C3-47BF-B0C9-7A6675FC9D0E}"/>
    <cellStyle name="40% - akcent 4 3 2 4 2 4" xfId="23193" xr:uid="{4E0B63E4-7152-4C26-AC6F-1E61082C0342}"/>
    <cellStyle name="40% - akcent 4 3 2 4 3" xfId="6780" xr:uid="{4517DC02-1378-4460-8EC7-8BC6199005D5}"/>
    <cellStyle name="40% - akcent 4 3 2 4 3 2" xfId="22081" xr:uid="{DE54038B-2216-4210-8C22-2C9B38F2789B}"/>
    <cellStyle name="40% - akcent 4 3 2 4 4" xfId="3001" xr:uid="{AA7A0ECA-A3ED-4205-90A8-CA4AEBDA09CA}"/>
    <cellStyle name="40% - akcent 4 3 2 4 4 2" xfId="18629" xr:uid="{C4BF9A17-307C-4003-834F-48EB3B4B71AF}"/>
    <cellStyle name="40% - akcent 4 3 2 4 5" xfId="10272" xr:uid="{F060C5A8-9B17-405E-8E61-61324DC3061D}"/>
    <cellStyle name="40% - akcent 4 3 2 4 5 2" xfId="25571" xr:uid="{8AFE0576-8F55-45F7-B9CA-9840FBA1A112}"/>
    <cellStyle name="40% - akcent 4 3 2 4 6" xfId="13762" xr:uid="{66ECCEF8-90DD-42BE-923F-DF19A499BAAA}"/>
    <cellStyle name="40% - akcent 4 3 2 4 6 2" xfId="29061" xr:uid="{644361EB-92A9-4B2E-910E-DC5D98CB8AA0}"/>
    <cellStyle name="40% - akcent 4 3 2 4 7" xfId="17060" xr:uid="{65C4159A-1587-4591-8AD8-F489D5EE29DB}"/>
    <cellStyle name="40% - akcent 4 3 2 5" xfId="1558" xr:uid="{AB783369-D90F-4559-A131-D1ABCF19448E}"/>
    <cellStyle name="40% - akcent 4 3 2 5 2" xfId="7894" xr:uid="{55CD59AB-19ED-4080-8909-082B64CB1684}"/>
    <cellStyle name="40% - akcent 4 3 2 5 2 2" xfId="11385" xr:uid="{CAF5D04E-08E7-46F5-BE0C-11E5AD495588}"/>
    <cellStyle name="40% - akcent 4 3 2 5 2 2 2" xfId="26684" xr:uid="{F81E5F2C-68DB-45E4-8458-772F16B39AC0}"/>
    <cellStyle name="40% - akcent 4 3 2 5 2 3" xfId="14875" xr:uid="{FAFBF75D-B45A-4825-8948-D9C159278077}"/>
    <cellStyle name="40% - akcent 4 3 2 5 2 3 2" xfId="30174" xr:uid="{C4CCB8A0-A268-4919-8819-1C391B30404A}"/>
    <cellStyle name="40% - akcent 4 3 2 5 2 4" xfId="23194" xr:uid="{F59ABB02-45AC-4404-AC22-3D633F9C1393}"/>
    <cellStyle name="40% - akcent 4 3 2 5 3" xfId="7523" xr:uid="{85BEB98D-696A-4AF6-889B-BFFD955F85F6}"/>
    <cellStyle name="40% - akcent 4 3 2 5 3 2" xfId="22824" xr:uid="{C65079C7-C981-4052-BBDA-F647AA0B9569}"/>
    <cellStyle name="40% - akcent 4 3 2 5 4" xfId="3002" xr:uid="{D09D481D-3EDB-4FF8-AB2E-CDAD4E732DD4}"/>
    <cellStyle name="40% - akcent 4 3 2 5 4 2" xfId="18630" xr:uid="{AD463B12-52C7-4171-9C81-5B18D826A08C}"/>
    <cellStyle name="40% - akcent 4 3 2 5 5" xfId="11015" xr:uid="{95BB8F46-0734-4310-B063-3B6AAA1A615C}"/>
    <cellStyle name="40% - akcent 4 3 2 5 5 2" xfId="26314" xr:uid="{C0E31F43-2DCF-46E5-9453-61E3826338AE}"/>
    <cellStyle name="40% - akcent 4 3 2 5 6" xfId="14505" xr:uid="{AE06F328-6CA2-4BCA-92B4-BD16D1A190CB}"/>
    <cellStyle name="40% - akcent 4 3 2 5 6 2" xfId="29804" xr:uid="{FF242771-09CD-4E39-9C72-741CB2E6BE7E}"/>
    <cellStyle name="40% - akcent 4 3 2 5 7" xfId="17210" xr:uid="{DF90F3CE-3364-43DF-AA07-6B122F3A3FE8}"/>
    <cellStyle name="40% - akcent 4 3 2 6" xfId="1807" xr:uid="{A915838C-86F0-4CAB-B832-93ECDA800B3E}"/>
    <cellStyle name="40% - akcent 4 3 2 6 2" xfId="7886" xr:uid="{A8F26700-625B-4489-B2B0-6EE40DF4365A}"/>
    <cellStyle name="40% - akcent 4 3 2 6 2 2" xfId="23186" xr:uid="{1D1F420E-8A1D-48B7-94DD-E5D7802B783B}"/>
    <cellStyle name="40% - akcent 4 3 2 6 3" xfId="5019" xr:uid="{A1BD2E2D-E6AA-4769-A87E-ABF0ABD8A1AC}"/>
    <cellStyle name="40% - akcent 4 3 2 6 3 2" xfId="20320" xr:uid="{A95F5E6F-A9D3-4980-91E5-2AFACB6490A3}"/>
    <cellStyle name="40% - akcent 4 3 2 6 4" xfId="11377" xr:uid="{DA58D684-2A4A-48D2-8208-FB247FA106A9}"/>
    <cellStyle name="40% - akcent 4 3 2 6 4 2" xfId="26676" xr:uid="{70371449-E63C-4245-8561-27B3CF17030C}"/>
    <cellStyle name="40% - akcent 4 3 2 6 5" xfId="14867" xr:uid="{3D793D41-C3BF-4C24-B036-9347EFF0C610}"/>
    <cellStyle name="40% - akcent 4 3 2 6 5 2" xfId="30166" xr:uid="{D9AD6545-308E-4663-B28A-A80664224C08}"/>
    <cellStyle name="40% - akcent 4 3 2 6 6" xfId="17443" xr:uid="{F7345E7C-C80B-4E7D-8F45-37E213B5DDE0}"/>
    <cellStyle name="40% - akcent 4 3 2 7" xfId="1951" xr:uid="{45CA663D-F884-4CFB-A0B9-2E3DF9B6B143}"/>
    <cellStyle name="40% - akcent 4 3 2 7 2" xfId="5020" xr:uid="{D89F395F-503F-4107-BB0F-314885330707}"/>
    <cellStyle name="40% - akcent 4 3 2 7 2 2" xfId="20321" xr:uid="{AD0F44BB-3F30-46CA-82AC-736A535A29C5}"/>
    <cellStyle name="40% - akcent 4 3 2 7 3" xfId="17583" xr:uid="{110BA181-3BB2-4EF4-B168-F930054818AA}"/>
    <cellStyle name="40% - akcent 4 3 2 8" xfId="2082" xr:uid="{37F12AA5-F761-4DE1-B4B0-AF65CC92EEEC}"/>
    <cellStyle name="40% - akcent 4 3 2 8 2" xfId="5021" xr:uid="{9CAC003F-D5E2-4B83-BAE9-461D3FD7075C}"/>
    <cellStyle name="40% - akcent 4 3 2 8 2 2" xfId="20322" xr:uid="{16B28619-F572-40A5-8E9A-D7DAE83BA972}"/>
    <cellStyle name="40% - akcent 4 3 2 8 3" xfId="17714" xr:uid="{7FA429C4-D3EF-43F4-914E-2F8DA1F463A9}"/>
    <cellStyle name="40% - akcent 4 3 2 9" xfId="2207" xr:uid="{B03E8B6A-E559-48C6-A645-B48BEA199F10}"/>
    <cellStyle name="40% - akcent 4 3 2 9 2" xfId="5022" xr:uid="{3925B42B-D8A1-4EA0-992E-FDFD58EA266C}"/>
    <cellStyle name="40% - akcent 4 3 2 9 2 2" xfId="20323" xr:uid="{EBA56970-BACC-4226-93CB-4730EAB51669}"/>
    <cellStyle name="40% - akcent 4 3 2 9 3" xfId="17839" xr:uid="{5A170F4E-BB9C-4CC2-95A4-AEFD53979298}"/>
    <cellStyle name="40% - akcent 4 3 20" xfId="16406" xr:uid="{00160D38-615B-4585-A2B8-251B1991ADCA}"/>
    <cellStyle name="40% - akcent 4 3 20 2" xfId="31705" xr:uid="{3931966A-199D-4A72-BFCD-D002CBC6DD5B}"/>
    <cellStyle name="40% - akcent 4 3 21" xfId="901" xr:uid="{D30D79C9-AD92-401C-B379-A591549736DA}"/>
    <cellStyle name="40% - akcent 4 3 22" xfId="16569" xr:uid="{1D770642-9339-442D-9FC6-AFF3A428BE7D}"/>
    <cellStyle name="40% - akcent 4 3 23" xfId="659" xr:uid="{266AE3BB-4605-4DF0-B79A-80A8FFAF3F30}"/>
    <cellStyle name="40% - akcent 4 3 3" xfId="765" xr:uid="{DCED79ED-8AAE-4583-8539-068A9AFFB5C0}"/>
    <cellStyle name="40% - akcent 4 3 3 10" xfId="2369" xr:uid="{ED122C37-B17E-4901-AF18-156251E3FEB4}"/>
    <cellStyle name="40% - akcent 4 3 3 10 2" xfId="5023" xr:uid="{EF1A1FA6-DDDF-4BD4-ACF9-CABA638EFCB2}"/>
    <cellStyle name="40% - akcent 4 3 3 10 2 2" xfId="20324" xr:uid="{1D276119-FE89-4D4F-9E96-AA215F15E940}"/>
    <cellStyle name="40% - akcent 4 3 3 10 3" xfId="18001" xr:uid="{4C8E5D1D-84EC-4895-A7CE-4AD4CCC6A78A}"/>
    <cellStyle name="40% - akcent 4 3 3 11" xfId="2519" xr:uid="{A0697FFE-0532-4D26-9573-BBBDA374FF45}"/>
    <cellStyle name="40% - akcent 4 3 3 11 2" xfId="5024" xr:uid="{55EAD50B-5B54-4B98-998A-1A7BF25567F7}"/>
    <cellStyle name="40% - akcent 4 3 3 11 2 2" xfId="20325" xr:uid="{0E9416D0-6FFC-4769-87BF-05249CF5F2B9}"/>
    <cellStyle name="40% - akcent 4 3 3 11 3" xfId="18151" xr:uid="{173F6675-994D-4F37-B2C5-F634F0D4CA61}"/>
    <cellStyle name="40% - akcent 4 3 3 12" xfId="2669" xr:uid="{269C2A3F-53CD-4415-A09B-D95AF4D1F088}"/>
    <cellStyle name="40% - akcent 4 3 3 12 2" xfId="5025" xr:uid="{021BE6C7-B29F-4537-9545-697B64DEDA02}"/>
    <cellStyle name="40% - akcent 4 3 3 12 2 2" xfId="20326" xr:uid="{1CC23C5A-6915-4109-BD04-8164132A7A79}"/>
    <cellStyle name="40% - akcent 4 3 3 12 3" xfId="18301" xr:uid="{79B99823-6D99-4EA6-9DAB-D7B3607D94F1}"/>
    <cellStyle name="40% - akcent 4 3 3 13" xfId="5865" xr:uid="{E6C2AEB6-FBE0-4536-81B1-3C615BC116BA}"/>
    <cellStyle name="40% - akcent 4 3 3 13 2" xfId="21166" xr:uid="{36C8F26D-4E1F-41EF-BED2-50F85455D6A4}"/>
    <cellStyle name="40% - akcent 4 3 3 14" xfId="5956" xr:uid="{1AFDB194-B859-4827-AA24-5281F3A11928}"/>
    <cellStyle name="40% - akcent 4 3 3 14 2" xfId="21257" xr:uid="{9F34F2FD-ABC9-4517-933B-CF169F870FA4}"/>
    <cellStyle name="40% - akcent 4 3 3 15" xfId="3003" xr:uid="{0275BDC7-1DF8-4117-8BEA-BAF5AAFC5B37}"/>
    <cellStyle name="40% - akcent 4 3 3 15 2" xfId="18631" xr:uid="{66ABFFC1-3037-4FAD-B49F-63095B3BD03F}"/>
    <cellStyle name="40% - akcent 4 3 3 16" xfId="9448" xr:uid="{966F4D62-3D7E-46CC-8698-C3D21B574485}"/>
    <cellStyle name="40% - akcent 4 3 3 16 2" xfId="24747" xr:uid="{3FC11FC7-8984-4E9A-8624-A7C6ADA83BF1}"/>
    <cellStyle name="40% - akcent 4 3 3 17" xfId="12938" xr:uid="{8E79BD97-76BF-425D-8C63-7EF18FD9109B}"/>
    <cellStyle name="40% - akcent 4 3 3 17 2" xfId="28237" xr:uid="{9ACE7A23-0284-462E-A153-D270F1DFDC70}"/>
    <cellStyle name="40% - akcent 4 3 3 18" xfId="16488" xr:uid="{D5A8EC30-9E97-43CF-AF0E-1CF01D580769}"/>
    <cellStyle name="40% - akcent 4 3 3 18 2" xfId="31787" xr:uid="{3E36DC59-E5E6-4A4C-9CBE-55EA6762A1BC}"/>
    <cellStyle name="40% - akcent 4 3 3 19" xfId="983" xr:uid="{D0B36F9A-B920-46AB-A849-2876A7282FC7}"/>
    <cellStyle name="40% - akcent 4 3 3 2" xfId="1199" xr:uid="{A4948533-CEF9-4543-89D5-0AA0D709089C}"/>
    <cellStyle name="40% - akcent 4 3 3 2 2" xfId="3005" xr:uid="{8A0F427B-F267-4803-A5E6-5758809E3167}"/>
    <cellStyle name="40% - akcent 4 3 3 2 2 2" xfId="3006" xr:uid="{470B7FC8-BEEB-4A8C-97F4-B0BA8659B0B2}"/>
    <cellStyle name="40% - akcent 4 3 3 2 2 2 2" xfId="7898" xr:uid="{4DA89598-DD6F-428C-B52F-9051F3DF0A58}"/>
    <cellStyle name="40% - akcent 4 3 3 2 2 2 2 2" xfId="11389" xr:uid="{535042F6-D4B1-46FE-AA71-DC56095B15D0}"/>
    <cellStyle name="40% - akcent 4 3 3 2 2 2 2 2 2" xfId="26688" xr:uid="{AFC9A8C6-8555-4637-A142-83687BA75847}"/>
    <cellStyle name="40% - akcent 4 3 3 2 2 2 2 3" xfId="14879" xr:uid="{9CE59E9F-8541-445D-BB85-408274913595}"/>
    <cellStyle name="40% - akcent 4 3 3 2 2 2 2 3 2" xfId="30178" xr:uid="{6EC923CA-8A99-4B23-AA0F-515DF3C67251}"/>
    <cellStyle name="40% - akcent 4 3 3 2 2 2 2 4" xfId="23198" xr:uid="{98A08E15-76E4-4792-9F1C-3C89092E0A85}"/>
    <cellStyle name="40% - akcent 4 3 3 2 2 2 3" xfId="6786" xr:uid="{4C323895-14D7-4D2E-9ABA-CA89A7601538}"/>
    <cellStyle name="40% - akcent 4 3 3 2 2 2 3 2" xfId="22087" xr:uid="{CCD4A3FF-2C34-4D21-973D-B7E471B2ABF6}"/>
    <cellStyle name="40% - akcent 4 3 3 2 2 2 4" xfId="10278" xr:uid="{41E59516-F9A0-4682-9EDC-E6125D91FED6}"/>
    <cellStyle name="40% - akcent 4 3 3 2 2 2 4 2" xfId="25577" xr:uid="{1B8BA141-A39E-4BD8-956B-68943294991C}"/>
    <cellStyle name="40% - akcent 4 3 3 2 2 2 5" xfId="13768" xr:uid="{C47C209A-079E-4C74-9DF6-48C5F7FDAE3D}"/>
    <cellStyle name="40% - akcent 4 3 3 2 2 2 5 2" xfId="29067" xr:uid="{ADEF40D1-87D2-4125-81FB-870391DCE0D1}"/>
    <cellStyle name="40% - akcent 4 3 3 2 2 2 6" xfId="18634" xr:uid="{BF58544F-180B-4086-B30B-F0D720FF3DB9}"/>
    <cellStyle name="40% - akcent 4 3 3 2 2 3" xfId="7897" xr:uid="{22F5F66B-D29D-4FFF-A8EF-5039BA10CBE1}"/>
    <cellStyle name="40% - akcent 4 3 3 2 2 3 2" xfId="11388" xr:uid="{2EF79A8F-C9A3-4601-BAEA-AC02EF220F21}"/>
    <cellStyle name="40% - akcent 4 3 3 2 2 3 2 2" xfId="26687" xr:uid="{0FD1DF7D-07D8-4ECB-BB52-6F9030E89B7B}"/>
    <cellStyle name="40% - akcent 4 3 3 2 2 3 3" xfId="14878" xr:uid="{BB28FA54-4105-4931-9FC0-3AE1C3A1A0D3}"/>
    <cellStyle name="40% - akcent 4 3 3 2 2 3 3 2" xfId="30177" xr:uid="{4B9D66AA-974F-4945-9961-A532948487E0}"/>
    <cellStyle name="40% - akcent 4 3 3 2 2 3 4" xfId="23197" xr:uid="{A1A396FC-41C6-4602-B1D4-1355C04A2B09}"/>
    <cellStyle name="40% - akcent 4 3 3 2 2 4" xfId="6427" xr:uid="{29CEEE16-F536-4ABF-8B32-D7E0DB385B6F}"/>
    <cellStyle name="40% - akcent 4 3 3 2 2 4 2" xfId="21728" xr:uid="{02168F44-1B59-45E7-9289-70E4A6725CD8}"/>
    <cellStyle name="40% - akcent 4 3 3 2 2 5" xfId="9919" xr:uid="{4D23027D-39CE-445C-BDF6-1139AE1A75D2}"/>
    <cellStyle name="40% - akcent 4 3 3 2 2 5 2" xfId="25218" xr:uid="{1184F1FE-F547-4D5D-9A72-F8E8BBA6286B}"/>
    <cellStyle name="40% - akcent 4 3 3 2 2 6" xfId="13409" xr:uid="{C9043AE5-7E7A-4E31-BC36-5A5DC9246A70}"/>
    <cellStyle name="40% - akcent 4 3 3 2 2 6 2" xfId="28708" xr:uid="{42C87A5E-E3A1-4074-AE5C-64B1C729D3B4}"/>
    <cellStyle name="40% - akcent 4 3 3 2 2 7" xfId="18633" xr:uid="{9207A0A3-FDAD-4700-800D-089A7EE449CD}"/>
    <cellStyle name="40% - akcent 4 3 3 2 3" xfId="3007" xr:uid="{1B8A84DC-D0B3-4EEA-B775-28E1B7B33EC1}"/>
    <cellStyle name="40% - akcent 4 3 3 2 3 2" xfId="7899" xr:uid="{3A1F3EDC-5E62-424C-832F-D6B37A336D64}"/>
    <cellStyle name="40% - akcent 4 3 3 2 3 2 2" xfId="11390" xr:uid="{B7A77DF0-91F3-4B07-BF71-0946D6A17A36}"/>
    <cellStyle name="40% - akcent 4 3 3 2 3 2 2 2" xfId="26689" xr:uid="{45D66814-3E56-4880-9E84-5E6E0330A71E}"/>
    <cellStyle name="40% - akcent 4 3 3 2 3 2 3" xfId="14880" xr:uid="{28D6F80C-F878-4D0B-9881-9B8F59BAA428}"/>
    <cellStyle name="40% - akcent 4 3 3 2 3 2 3 2" xfId="30179" xr:uid="{4A0102AB-09DB-4945-A5AC-BEE704BAD569}"/>
    <cellStyle name="40% - akcent 4 3 3 2 3 2 4" xfId="23199" xr:uid="{E85D4D9E-A442-4A90-9914-D779C64328B3}"/>
    <cellStyle name="40% - akcent 4 3 3 2 3 3" xfId="6785" xr:uid="{D54521FE-6903-4476-925B-17B7C3F0F134}"/>
    <cellStyle name="40% - akcent 4 3 3 2 3 3 2" xfId="22086" xr:uid="{AFBA53DA-77DD-4460-8CF1-781FC3D9A062}"/>
    <cellStyle name="40% - akcent 4 3 3 2 3 4" xfId="10277" xr:uid="{73D86540-646F-4B5B-987D-27FE4B815001}"/>
    <cellStyle name="40% - akcent 4 3 3 2 3 4 2" xfId="25576" xr:uid="{2075D809-5BC7-43E4-B8C6-DC668F93996A}"/>
    <cellStyle name="40% - akcent 4 3 3 2 3 5" xfId="13767" xr:uid="{856D0827-38C1-4F51-B7C4-59C037FFBB15}"/>
    <cellStyle name="40% - akcent 4 3 3 2 3 5 2" xfId="29066" xr:uid="{F63F0AB3-63A6-43A1-9D8A-15AC56AADB37}"/>
    <cellStyle name="40% - akcent 4 3 3 2 3 6" xfId="18635" xr:uid="{EC31160F-1389-4130-9A5B-46632F2C6CCC}"/>
    <cellStyle name="40% - akcent 4 3 3 2 4" xfId="7896" xr:uid="{003F48B6-467A-4940-8C58-E538DD1EAB88}"/>
    <cellStyle name="40% - akcent 4 3 3 2 4 2" xfId="11387" xr:uid="{79D6B2CB-57E9-4281-AC53-717AF5552C6F}"/>
    <cellStyle name="40% - akcent 4 3 3 2 4 2 2" xfId="26686" xr:uid="{2F66DBCE-DDFC-4C3C-B7D6-90E042C9ECAD}"/>
    <cellStyle name="40% - akcent 4 3 3 2 4 3" xfId="14877" xr:uid="{210849D5-559F-4958-86A3-1F6279DC73E1}"/>
    <cellStyle name="40% - akcent 4 3 3 2 4 3 2" xfId="30176" xr:uid="{30D70526-D9FE-474F-B52A-F02FDF885B4B}"/>
    <cellStyle name="40% - akcent 4 3 3 2 4 4" xfId="23196" xr:uid="{123816F5-6C3E-4E1B-862A-9E7941321992}"/>
    <cellStyle name="40% - akcent 4 3 3 2 5" xfId="6265" xr:uid="{A468F62B-D4F4-4194-B86A-491C4091102C}"/>
    <cellStyle name="40% - akcent 4 3 3 2 5 2" xfId="21566" xr:uid="{3C7017E1-ABD0-4FE9-895A-07DEEDD6F94E}"/>
    <cellStyle name="40% - akcent 4 3 3 2 6" xfId="3004" xr:uid="{DF338359-01F7-448B-A67A-63EA290ACD17}"/>
    <cellStyle name="40% - akcent 4 3 3 2 6 2" xfId="18632" xr:uid="{A8044F2A-F7AB-48F7-9EC1-434B48BA5521}"/>
    <cellStyle name="40% - akcent 4 3 3 2 7" xfId="9757" xr:uid="{A59D5897-5A4E-4AA0-A2F1-AAB2DC53F872}"/>
    <cellStyle name="40% - akcent 4 3 3 2 7 2" xfId="25056" xr:uid="{37B9A41C-76F7-4238-8720-F415DD5EEF3F}"/>
    <cellStyle name="40% - akcent 4 3 3 2 8" xfId="13247" xr:uid="{F55B0AC0-1E42-4C3A-8A29-93F5CD82411F}"/>
    <cellStyle name="40% - akcent 4 3 3 2 8 2" xfId="28546" xr:uid="{DEAAE58E-C356-4D79-A9D3-75FF02AB7CAA}"/>
    <cellStyle name="40% - akcent 4 3 3 2 9" xfId="16855" xr:uid="{93AED2E8-2F42-42CA-B9AA-F07AE64C9A47}"/>
    <cellStyle name="40% - akcent 4 3 3 20" xfId="16651" xr:uid="{5CEA1BE8-2808-4E23-B565-6C6ABE0D6BDE}"/>
    <cellStyle name="40% - akcent 4 3 3 3" xfId="1324" xr:uid="{F1A38359-E8D6-49F8-AF0E-04F97E7ADE54}"/>
    <cellStyle name="40% - akcent 4 3 3 3 2" xfId="3009" xr:uid="{CB7C8A11-EC1D-40D8-A8DA-05DBCF5E4D0A}"/>
    <cellStyle name="40% - akcent 4 3 3 3 2 2" xfId="7901" xr:uid="{1BBA2F4D-20EB-4DD9-9A21-97AC2D6BAABC}"/>
    <cellStyle name="40% - akcent 4 3 3 3 2 2 2" xfId="11392" xr:uid="{5DE8B4E0-1032-450D-B39A-9054A77937E2}"/>
    <cellStyle name="40% - akcent 4 3 3 3 2 2 2 2" xfId="26691" xr:uid="{E96664CA-6033-4DB2-BDB3-414748440A52}"/>
    <cellStyle name="40% - akcent 4 3 3 3 2 2 3" xfId="14882" xr:uid="{4155EF99-D2C8-4A78-8548-96DFEC6EE749}"/>
    <cellStyle name="40% - akcent 4 3 3 3 2 2 3 2" xfId="30181" xr:uid="{3834CC2D-06C1-4ACE-8485-E1572841648B}"/>
    <cellStyle name="40% - akcent 4 3 3 3 2 2 4" xfId="23201" xr:uid="{AA09231F-7D9A-44DE-851F-6FACC17F5070}"/>
    <cellStyle name="40% - akcent 4 3 3 3 2 3" xfId="6787" xr:uid="{54731601-66F2-4832-B428-0588F8D33F61}"/>
    <cellStyle name="40% - akcent 4 3 3 3 2 3 2" xfId="22088" xr:uid="{5C6C0D6C-9DC2-4CBC-A340-621E0A1DAF9E}"/>
    <cellStyle name="40% - akcent 4 3 3 3 2 4" xfId="10279" xr:uid="{32449020-41D6-4332-8FE4-C2FFD9FDCB43}"/>
    <cellStyle name="40% - akcent 4 3 3 3 2 4 2" xfId="25578" xr:uid="{81F376E2-22B1-4309-8F51-5F7D255DB987}"/>
    <cellStyle name="40% - akcent 4 3 3 3 2 5" xfId="13769" xr:uid="{F6EB2261-DA42-4085-B9AB-80627DCE8551}"/>
    <cellStyle name="40% - akcent 4 3 3 3 2 5 2" xfId="29068" xr:uid="{B7EAE39B-242F-4EDB-96A0-BCCDBF2248FB}"/>
    <cellStyle name="40% - akcent 4 3 3 3 2 6" xfId="18637" xr:uid="{AFD002DD-5337-4B03-BFEE-CB76AB07F065}"/>
    <cellStyle name="40% - akcent 4 3 3 3 3" xfId="7900" xr:uid="{0B30AD1C-3847-43BC-ABE5-CA35972F2BC4}"/>
    <cellStyle name="40% - akcent 4 3 3 3 3 2" xfId="11391" xr:uid="{13169F6C-BED2-4FB8-AF2F-33C43C366672}"/>
    <cellStyle name="40% - akcent 4 3 3 3 3 2 2" xfId="26690" xr:uid="{C3127579-587E-4C03-B928-EC82A3D405AD}"/>
    <cellStyle name="40% - akcent 4 3 3 3 3 3" xfId="14881" xr:uid="{B9AA19F9-7596-445F-A18E-B136760D649B}"/>
    <cellStyle name="40% - akcent 4 3 3 3 3 3 2" xfId="30180" xr:uid="{9D3CFEEF-94A7-4306-A226-BD118E6251CB}"/>
    <cellStyle name="40% - akcent 4 3 3 3 3 4" xfId="23200" xr:uid="{441A6015-F207-4CCE-BD7C-0D7B34F45AC7}"/>
    <cellStyle name="40% - akcent 4 3 3 3 4" xfId="6428" xr:uid="{F62E9952-DCF5-4465-A57D-2B43424B0D93}"/>
    <cellStyle name="40% - akcent 4 3 3 3 4 2" xfId="21729" xr:uid="{16C9013A-9A70-4602-81A0-24C5D65363EB}"/>
    <cellStyle name="40% - akcent 4 3 3 3 5" xfId="3008" xr:uid="{B5C9441B-C5D2-4DEF-BED7-9063DB44E5D5}"/>
    <cellStyle name="40% - akcent 4 3 3 3 5 2" xfId="18636" xr:uid="{01753874-D861-4589-8DA7-29B6878BDD44}"/>
    <cellStyle name="40% - akcent 4 3 3 3 6" xfId="9920" xr:uid="{06D48806-EABD-4346-A808-35A8D8B793F5}"/>
    <cellStyle name="40% - akcent 4 3 3 3 6 2" xfId="25219" xr:uid="{33332D77-D772-4F59-B273-BEBD54E2ED5A}"/>
    <cellStyle name="40% - akcent 4 3 3 3 7" xfId="13410" xr:uid="{F0CFAEA1-ABC1-47C1-B195-B9BAC80BA6AB}"/>
    <cellStyle name="40% - akcent 4 3 3 3 7 2" xfId="28709" xr:uid="{495E39F8-F38B-4061-B710-947D06581F58}"/>
    <cellStyle name="40% - akcent 4 3 3 3 8" xfId="16980" xr:uid="{7F3F7797-EE94-46A0-830B-73E5B6550B0C}"/>
    <cellStyle name="40% - akcent 4 3 3 4" xfId="1445" xr:uid="{A9AA3E2C-56EA-464A-9FA0-B6EC0683A20E}"/>
    <cellStyle name="40% - akcent 4 3 3 4 2" xfId="7902" xr:uid="{19DCAD7C-DAD9-4E78-B4F3-334311E1E807}"/>
    <cellStyle name="40% - akcent 4 3 3 4 2 2" xfId="11393" xr:uid="{2A52F431-28B2-4FD8-9325-5F6F5A712BD5}"/>
    <cellStyle name="40% - akcent 4 3 3 4 2 2 2" xfId="26692" xr:uid="{37D4C062-C0D4-4256-A27B-8EB2040F99DA}"/>
    <cellStyle name="40% - akcent 4 3 3 4 2 3" xfId="14883" xr:uid="{89179932-7A1B-4685-BED2-C0BE1DB0CA01}"/>
    <cellStyle name="40% - akcent 4 3 3 4 2 3 2" xfId="30182" xr:uid="{AAD06668-6EEB-427E-B901-F6ADF43DF090}"/>
    <cellStyle name="40% - akcent 4 3 3 4 2 4" xfId="23202" xr:uid="{4E91BD44-5E3A-46F2-BCB8-7FB57FC3FBF5}"/>
    <cellStyle name="40% - akcent 4 3 3 4 3" xfId="6784" xr:uid="{D69089BC-A2FA-415D-AE6E-C3163F0D7729}"/>
    <cellStyle name="40% - akcent 4 3 3 4 3 2" xfId="22085" xr:uid="{DF18B8D9-1512-451E-B81A-87FBE9FAAC1B}"/>
    <cellStyle name="40% - akcent 4 3 3 4 4" xfId="3010" xr:uid="{A907C848-21D2-4262-9B12-D52569F00B65}"/>
    <cellStyle name="40% - akcent 4 3 3 4 4 2" xfId="18638" xr:uid="{132D40C8-C2A9-41D8-8446-E23E8F6C1823}"/>
    <cellStyle name="40% - akcent 4 3 3 4 5" xfId="10276" xr:uid="{05F757B8-6FA0-4308-A6C3-1E08956585BD}"/>
    <cellStyle name="40% - akcent 4 3 3 4 5 2" xfId="25575" xr:uid="{C264FC3B-28D5-4FE4-BE7A-67C343842994}"/>
    <cellStyle name="40% - akcent 4 3 3 4 6" xfId="13766" xr:uid="{B91C6AE4-7965-42A9-92BE-862D0D9CA279}"/>
    <cellStyle name="40% - akcent 4 3 3 4 6 2" xfId="29065" xr:uid="{F9DC92CA-871F-4B2B-B3FD-82E163EB6EDE}"/>
    <cellStyle name="40% - akcent 4 3 3 4 7" xfId="17101" xr:uid="{A01E28B8-0834-4F09-831D-6A188700F972}"/>
    <cellStyle name="40% - akcent 4 3 3 5" xfId="1599" xr:uid="{AA06F006-F4C6-4C99-8173-BDCFE0BF9B13}"/>
    <cellStyle name="40% - akcent 4 3 3 5 2" xfId="7903" xr:uid="{5A4A77A6-2D20-41EA-8029-C5BDE9ED6F4C}"/>
    <cellStyle name="40% - akcent 4 3 3 5 2 2" xfId="11394" xr:uid="{F10B9A2A-9298-44D1-BF89-B95ECCA04716}"/>
    <cellStyle name="40% - akcent 4 3 3 5 2 2 2" xfId="26693" xr:uid="{C7ADE15C-F89B-4B33-BA42-DF516585D8B6}"/>
    <cellStyle name="40% - akcent 4 3 3 5 2 3" xfId="14884" xr:uid="{F215690B-A3C6-414F-867F-815757843F4B}"/>
    <cellStyle name="40% - akcent 4 3 3 5 2 3 2" xfId="30183" xr:uid="{460A210C-E1F5-45E7-A252-86FD723F7C27}"/>
    <cellStyle name="40% - akcent 4 3 3 5 2 4" xfId="23203" xr:uid="{E80D48EF-A155-45D3-8A3F-E31248AD6E63}"/>
    <cellStyle name="40% - akcent 4 3 3 5 3" xfId="7564" xr:uid="{DE6AA118-C83A-4B3E-9DE1-DAE7C96AA41D}"/>
    <cellStyle name="40% - akcent 4 3 3 5 3 2" xfId="22865" xr:uid="{960E693E-1055-4DF5-A8DE-29CCB50F6B2A}"/>
    <cellStyle name="40% - akcent 4 3 3 5 4" xfId="3011" xr:uid="{1D38E59A-773C-42EE-AC15-B84F6CB4F4BF}"/>
    <cellStyle name="40% - akcent 4 3 3 5 4 2" xfId="18639" xr:uid="{FFC10955-6546-4C52-BB61-8798D738053A}"/>
    <cellStyle name="40% - akcent 4 3 3 5 5" xfId="11056" xr:uid="{B6623FF3-3309-40FE-857B-8EFF14174B04}"/>
    <cellStyle name="40% - akcent 4 3 3 5 5 2" xfId="26355" xr:uid="{69C3AC40-BF72-4527-9948-7B1F0AA5FA83}"/>
    <cellStyle name="40% - akcent 4 3 3 5 6" xfId="14546" xr:uid="{614A63DA-2EC8-4C8F-AD43-3F1DDEE4AAFB}"/>
    <cellStyle name="40% - akcent 4 3 3 5 6 2" xfId="29845" xr:uid="{68EE13CC-02EB-465F-A70C-EA835804DE68}"/>
    <cellStyle name="40% - akcent 4 3 3 5 7" xfId="17251" xr:uid="{AEDA819B-032C-4093-B3D9-EC76EF4B2E35}"/>
    <cellStyle name="40% - akcent 4 3 3 6" xfId="1848" xr:uid="{5B126B81-DB34-4D26-B9A8-0EAFAA21FFD2}"/>
    <cellStyle name="40% - akcent 4 3 3 6 2" xfId="7895" xr:uid="{513A1C78-9F79-4096-87C7-A4F863CD4E77}"/>
    <cellStyle name="40% - akcent 4 3 3 6 2 2" xfId="23195" xr:uid="{C69F5A35-920C-4E6F-995E-4A5737A00494}"/>
    <cellStyle name="40% - akcent 4 3 3 6 3" xfId="5026" xr:uid="{6E4CAFDD-C0EA-4706-A8EA-4C011D2851CB}"/>
    <cellStyle name="40% - akcent 4 3 3 6 3 2" xfId="20327" xr:uid="{D6E9222E-4771-4121-925A-71C9E33DDD9D}"/>
    <cellStyle name="40% - akcent 4 3 3 6 4" xfId="11386" xr:uid="{77FB038A-4E22-4739-88CE-138ABD6F3BD0}"/>
    <cellStyle name="40% - akcent 4 3 3 6 4 2" xfId="26685" xr:uid="{71ACA339-6BDA-4D8B-B2D7-E46C4A91C53B}"/>
    <cellStyle name="40% - akcent 4 3 3 6 5" xfId="14876" xr:uid="{4FD486E0-BA39-4BBB-967A-87B8BBED3001}"/>
    <cellStyle name="40% - akcent 4 3 3 6 5 2" xfId="30175" xr:uid="{6DEAECF9-60ED-4DBF-9A46-C98849220801}"/>
    <cellStyle name="40% - akcent 4 3 3 6 6" xfId="17484" xr:uid="{33D60CA5-353F-4A87-A988-120E5EF64D53}"/>
    <cellStyle name="40% - akcent 4 3 3 7" xfId="1992" xr:uid="{D256D67E-A67F-4FB8-8CFE-616A926C31A6}"/>
    <cellStyle name="40% - akcent 4 3 3 7 2" xfId="5027" xr:uid="{ED34B33C-58A7-4C29-B0B2-D1CE9123F7C8}"/>
    <cellStyle name="40% - akcent 4 3 3 7 2 2" xfId="20328" xr:uid="{8267E37A-DDF8-44E2-9E0D-DF2FE7F4F090}"/>
    <cellStyle name="40% - akcent 4 3 3 7 3" xfId="17624" xr:uid="{DD84647E-36B6-4F83-A287-AD32BF432AB0}"/>
    <cellStyle name="40% - akcent 4 3 3 8" xfId="2123" xr:uid="{8508D840-347D-4D56-99E5-1C2B2EA1E2DD}"/>
    <cellStyle name="40% - akcent 4 3 3 8 2" xfId="5028" xr:uid="{AB714F52-1686-41DB-9FC9-A19EACC46022}"/>
    <cellStyle name="40% - akcent 4 3 3 8 2 2" xfId="20329" xr:uid="{12FA6E46-5FB8-48C0-A6D2-29026B2A858C}"/>
    <cellStyle name="40% - akcent 4 3 3 8 3" xfId="17755" xr:uid="{E0311370-17C7-425B-8795-8432F0C8DDB3}"/>
    <cellStyle name="40% - akcent 4 3 3 9" xfId="2248" xr:uid="{0E551451-5864-42BD-A1B6-181AF7BD6EDD}"/>
    <cellStyle name="40% - akcent 4 3 3 9 2" xfId="5029" xr:uid="{84EFB907-0A50-4138-9F66-ABFA69640010}"/>
    <cellStyle name="40% - akcent 4 3 3 9 2 2" xfId="20330" xr:uid="{91AD1C85-ED3E-4F9E-864F-7FF374E8BCC8}"/>
    <cellStyle name="40% - akcent 4 3 3 9 3" xfId="17880" xr:uid="{91D0F68F-AC46-4810-807F-2EC52457130A}"/>
    <cellStyle name="40% - akcent 4 3 4" xfId="1107" xr:uid="{8EF172B7-982D-4CF9-805B-51119499C151}"/>
    <cellStyle name="40% - akcent 4 3 4 2" xfId="3013" xr:uid="{60D113F4-8AB9-4251-99BA-5404F6868E75}"/>
    <cellStyle name="40% - akcent 4 3 4 2 2" xfId="3014" xr:uid="{9037D75E-0A04-4968-8B93-3EFED188A431}"/>
    <cellStyle name="40% - akcent 4 3 4 2 2 2" xfId="7906" xr:uid="{E4A5BB8E-E2EB-4A47-9D42-B6B516802CE5}"/>
    <cellStyle name="40% - akcent 4 3 4 2 2 2 2" xfId="11397" xr:uid="{013F4C3A-E48B-4F8E-B1CD-5E6B37A274D3}"/>
    <cellStyle name="40% - akcent 4 3 4 2 2 2 2 2" xfId="26696" xr:uid="{9C8976A4-F540-403C-B930-E4DFD37E3286}"/>
    <cellStyle name="40% - akcent 4 3 4 2 2 2 3" xfId="14887" xr:uid="{719DE66A-3B99-49C5-8BE0-F4FB14E79C10}"/>
    <cellStyle name="40% - akcent 4 3 4 2 2 2 3 2" xfId="30186" xr:uid="{57D206BA-4546-4EDD-A595-177ACAA3F0F3}"/>
    <cellStyle name="40% - akcent 4 3 4 2 2 2 4" xfId="23206" xr:uid="{3CB81A4E-E662-46B0-9FF1-8607F9A62B6D}"/>
    <cellStyle name="40% - akcent 4 3 4 2 2 3" xfId="6789" xr:uid="{F191FB78-FA71-42A7-9986-0DB49BC4AA45}"/>
    <cellStyle name="40% - akcent 4 3 4 2 2 3 2" xfId="22090" xr:uid="{258C038C-31B0-46C7-84F7-9C8582A0F209}"/>
    <cellStyle name="40% - akcent 4 3 4 2 2 4" xfId="10281" xr:uid="{C35912A4-248F-47BD-BA86-4A4552631B4C}"/>
    <cellStyle name="40% - akcent 4 3 4 2 2 4 2" xfId="25580" xr:uid="{32120525-4317-44C7-A4A8-4B1F96F61D7E}"/>
    <cellStyle name="40% - akcent 4 3 4 2 2 5" xfId="13771" xr:uid="{FE015255-FB3F-42AD-9776-D2E22A1C7FAC}"/>
    <cellStyle name="40% - akcent 4 3 4 2 2 5 2" xfId="29070" xr:uid="{5E0489DF-7961-4AC5-8F77-B683AD689254}"/>
    <cellStyle name="40% - akcent 4 3 4 2 2 6" xfId="18642" xr:uid="{6A5F7889-B0BD-43AD-916A-02B83276BB0A}"/>
    <cellStyle name="40% - akcent 4 3 4 2 3" xfId="7905" xr:uid="{A5AD63AB-8484-497E-B17D-2995F0E259CF}"/>
    <cellStyle name="40% - akcent 4 3 4 2 3 2" xfId="11396" xr:uid="{76AC48ED-90EF-4664-A33C-884B039A6CB5}"/>
    <cellStyle name="40% - akcent 4 3 4 2 3 2 2" xfId="26695" xr:uid="{3A1E6F28-CB4B-4DD4-90BD-EC51483A73F0}"/>
    <cellStyle name="40% - akcent 4 3 4 2 3 3" xfId="14886" xr:uid="{E4EE6C73-3691-4EC6-94DC-BCC728283D9A}"/>
    <cellStyle name="40% - akcent 4 3 4 2 3 3 2" xfId="30185" xr:uid="{2F90EBDE-43A0-4C8A-A47B-1F2289EBD1E3}"/>
    <cellStyle name="40% - akcent 4 3 4 2 3 4" xfId="23205" xr:uid="{3120CB52-1243-4158-A765-DD7300CA6044}"/>
    <cellStyle name="40% - akcent 4 3 4 2 4" xfId="6429" xr:uid="{7CE2B256-6829-490A-92B5-0E16603962C6}"/>
    <cellStyle name="40% - akcent 4 3 4 2 4 2" xfId="21730" xr:uid="{D293A23C-D884-4D91-939C-F3BD38BF2C7E}"/>
    <cellStyle name="40% - akcent 4 3 4 2 5" xfId="9921" xr:uid="{7AB7EF5F-F1AD-451D-AF6D-10DDD17081C7}"/>
    <cellStyle name="40% - akcent 4 3 4 2 5 2" xfId="25220" xr:uid="{7F0C87E7-14C8-488D-856C-916889750CB5}"/>
    <cellStyle name="40% - akcent 4 3 4 2 6" xfId="13411" xr:uid="{8A48715B-76BD-42FE-92B4-7CD8A6E6E252}"/>
    <cellStyle name="40% - akcent 4 3 4 2 6 2" xfId="28710" xr:uid="{FA6F805C-DAEB-4925-99D2-C5BCAF7000FB}"/>
    <cellStyle name="40% - akcent 4 3 4 2 7" xfId="18641" xr:uid="{187816B4-88EC-4C35-B15D-E7DFDEB71A19}"/>
    <cellStyle name="40% - akcent 4 3 4 3" xfId="3015" xr:uid="{8E295B82-EB78-4662-A4F6-63C0C7A4E20A}"/>
    <cellStyle name="40% - akcent 4 3 4 3 2" xfId="7907" xr:uid="{E63951D9-13A5-4D88-93ED-577A7F3FD7C3}"/>
    <cellStyle name="40% - akcent 4 3 4 3 2 2" xfId="11398" xr:uid="{453E10B5-59E9-4576-9B0B-F8986AF0DCDD}"/>
    <cellStyle name="40% - akcent 4 3 4 3 2 2 2" xfId="26697" xr:uid="{BE7B36E1-0519-4267-91EF-BF6C763D086D}"/>
    <cellStyle name="40% - akcent 4 3 4 3 2 3" xfId="14888" xr:uid="{F11C5018-C568-4ABD-9457-E3FF5C4ABC46}"/>
    <cellStyle name="40% - akcent 4 3 4 3 2 3 2" xfId="30187" xr:uid="{D9FCA565-B142-4531-8AAA-D8792C37C222}"/>
    <cellStyle name="40% - akcent 4 3 4 3 2 4" xfId="23207" xr:uid="{ECF5F583-FD76-48F3-8E14-A74BFB0ABAC1}"/>
    <cellStyle name="40% - akcent 4 3 4 3 3" xfId="6788" xr:uid="{2288C83B-D800-48F2-A13D-4E552489C239}"/>
    <cellStyle name="40% - akcent 4 3 4 3 3 2" xfId="22089" xr:uid="{1C8E904D-0001-44CA-AB16-888BA00D6FB3}"/>
    <cellStyle name="40% - akcent 4 3 4 3 4" xfId="10280" xr:uid="{D50B19F6-6B57-49F9-847D-C0E1DC032AC3}"/>
    <cellStyle name="40% - akcent 4 3 4 3 4 2" xfId="25579" xr:uid="{90DACEE5-7518-4185-A1B9-0684310060A7}"/>
    <cellStyle name="40% - akcent 4 3 4 3 5" xfId="13770" xr:uid="{9C1B05B9-A0A7-4A43-8C26-DE2D724A1E04}"/>
    <cellStyle name="40% - akcent 4 3 4 3 5 2" xfId="29069" xr:uid="{8BC8E28A-9E96-4010-99E2-080AB644C422}"/>
    <cellStyle name="40% - akcent 4 3 4 3 6" xfId="18643" xr:uid="{5D2CA774-E334-4B11-B467-F8B8FC017947}"/>
    <cellStyle name="40% - akcent 4 3 4 4" xfId="7904" xr:uid="{F1C865B7-AA02-4549-B803-36B43FCCFC74}"/>
    <cellStyle name="40% - akcent 4 3 4 4 2" xfId="11395" xr:uid="{4E9DE4E6-D7C3-44C9-83CB-50DA7923CE2F}"/>
    <cellStyle name="40% - akcent 4 3 4 4 2 2" xfId="26694" xr:uid="{C48F7806-AC79-4D97-9D94-014A953F2D0A}"/>
    <cellStyle name="40% - akcent 4 3 4 4 3" xfId="14885" xr:uid="{4274AC29-7625-4D67-8933-90361A6DEA63}"/>
    <cellStyle name="40% - akcent 4 3 4 4 3 2" xfId="30184" xr:uid="{E09EB867-A1FD-4834-99F6-05FE56CF9BF7}"/>
    <cellStyle name="40% - akcent 4 3 4 4 4" xfId="23204" xr:uid="{236FDD54-7991-4B3D-B312-38A348AE5999}"/>
    <cellStyle name="40% - akcent 4 3 4 5" xfId="6183" xr:uid="{99FBA172-E9BC-448E-A3A2-DEABEF46C1F6}"/>
    <cellStyle name="40% - akcent 4 3 4 5 2" xfId="21484" xr:uid="{85F616F3-A041-4FE7-8735-8A586F0D6151}"/>
    <cellStyle name="40% - akcent 4 3 4 6" xfId="3012" xr:uid="{5E4B4752-C4E3-4241-A09B-A17111D94B8D}"/>
    <cellStyle name="40% - akcent 4 3 4 6 2" xfId="18640" xr:uid="{AC093C3D-BAAE-4F26-84D7-213D6F7003CB}"/>
    <cellStyle name="40% - akcent 4 3 4 7" xfId="9675" xr:uid="{3857D269-CD40-40D7-9DA7-76B8F512F9D9}"/>
    <cellStyle name="40% - akcent 4 3 4 7 2" xfId="24974" xr:uid="{730CBAC4-EBFA-4B0C-88CE-BB418C0B7819}"/>
    <cellStyle name="40% - akcent 4 3 4 8" xfId="13165" xr:uid="{78B44379-3A46-4820-8B9A-5834712EF26D}"/>
    <cellStyle name="40% - akcent 4 3 4 8 2" xfId="28464" xr:uid="{98E9EBD6-8DBB-45AB-A924-C9D5911A001D}"/>
    <cellStyle name="40% - akcent 4 3 4 9" xfId="16763" xr:uid="{E919B8E8-2291-4D57-96F9-E7FFA03ECCC9}"/>
    <cellStyle name="40% - akcent 4 3 5" xfId="1238" xr:uid="{557B0DEB-C81B-4B90-95EF-930B099526EB}"/>
    <cellStyle name="40% - akcent 4 3 5 2" xfId="3017" xr:uid="{C6EC09CB-257F-4725-8244-5CBFDF9CDFE0}"/>
    <cellStyle name="40% - akcent 4 3 5 2 2" xfId="7909" xr:uid="{9172B037-9C21-4002-BCE1-C880A32EE2C3}"/>
    <cellStyle name="40% - akcent 4 3 5 2 2 2" xfId="11400" xr:uid="{DA56C371-6E0B-4B86-8745-60A746C590C1}"/>
    <cellStyle name="40% - akcent 4 3 5 2 2 2 2" xfId="26699" xr:uid="{0070AFA5-5FD8-40D7-8100-9E32E2933023}"/>
    <cellStyle name="40% - akcent 4 3 5 2 2 3" xfId="14890" xr:uid="{35640F34-8358-45EE-93FD-BD4A1499ED77}"/>
    <cellStyle name="40% - akcent 4 3 5 2 2 3 2" xfId="30189" xr:uid="{FE3B6F8F-B961-4F38-BFE1-4E40D359ED78}"/>
    <cellStyle name="40% - akcent 4 3 5 2 2 4" xfId="23209" xr:uid="{7E535383-7841-4D69-88F4-079701A01ABE}"/>
    <cellStyle name="40% - akcent 4 3 5 2 3" xfId="6790" xr:uid="{5EC911DF-3DBA-4475-BBB4-3B7D1FB7A4D9}"/>
    <cellStyle name="40% - akcent 4 3 5 2 3 2" xfId="22091" xr:uid="{964099A5-D41E-4DA0-AF55-97E2D3C645EB}"/>
    <cellStyle name="40% - akcent 4 3 5 2 4" xfId="10282" xr:uid="{40282151-4A2B-42DB-9116-50E3CB3CA6EB}"/>
    <cellStyle name="40% - akcent 4 3 5 2 4 2" xfId="25581" xr:uid="{9C8F9348-505D-4346-9928-90E3D1231FC1}"/>
    <cellStyle name="40% - akcent 4 3 5 2 5" xfId="13772" xr:uid="{208DAEE2-657B-498D-98DA-C9C81193F07F}"/>
    <cellStyle name="40% - akcent 4 3 5 2 5 2" xfId="29071" xr:uid="{31A256B3-17F4-42C5-87FF-24F7F7BDAD6B}"/>
    <cellStyle name="40% - akcent 4 3 5 2 6" xfId="18645" xr:uid="{B704EE7C-CEB0-48B7-A1CD-0AA5DB9CFD3C}"/>
    <cellStyle name="40% - akcent 4 3 5 3" xfId="7908" xr:uid="{910371BE-4FD1-49E2-BCF4-0687608C2319}"/>
    <cellStyle name="40% - akcent 4 3 5 3 2" xfId="11399" xr:uid="{19A5B777-D363-4DC7-A796-92E28F93F2D7}"/>
    <cellStyle name="40% - akcent 4 3 5 3 2 2" xfId="26698" xr:uid="{704A0D30-C482-4994-873E-EB4F805E45BC}"/>
    <cellStyle name="40% - akcent 4 3 5 3 3" xfId="14889" xr:uid="{E7E2F751-8D77-49DC-B879-734F6D4EE333}"/>
    <cellStyle name="40% - akcent 4 3 5 3 3 2" xfId="30188" xr:uid="{7178785F-1093-42E3-95FD-50D3B98D66A9}"/>
    <cellStyle name="40% - akcent 4 3 5 3 4" xfId="23208" xr:uid="{A0CF0E23-D6F4-45BE-A0A1-C9B76EFF4D69}"/>
    <cellStyle name="40% - akcent 4 3 5 4" xfId="6430" xr:uid="{7A13476A-F753-4524-8096-E775B525E9D9}"/>
    <cellStyle name="40% - akcent 4 3 5 4 2" xfId="21731" xr:uid="{7206690C-064C-4603-A272-6A5EB77806C5}"/>
    <cellStyle name="40% - akcent 4 3 5 5" xfId="3016" xr:uid="{39DCE001-6A24-4282-B02F-AD23B9C567AB}"/>
    <cellStyle name="40% - akcent 4 3 5 5 2" xfId="18644" xr:uid="{FFD2260C-EA71-49B2-8F18-33F8BCE77A01}"/>
    <cellStyle name="40% - akcent 4 3 5 6" xfId="9922" xr:uid="{EC20515B-3972-4E94-97D6-53BF81898468}"/>
    <cellStyle name="40% - akcent 4 3 5 6 2" xfId="25221" xr:uid="{996DCDF0-ABBA-4C91-9392-99B9B01B50E1}"/>
    <cellStyle name="40% - akcent 4 3 5 7" xfId="13412" xr:uid="{7C3744E5-FC8C-4A92-874D-63E9D07A0BDA}"/>
    <cellStyle name="40% - akcent 4 3 5 7 2" xfId="28711" xr:uid="{04C3AD79-045D-4BE8-838D-E526D61E8374}"/>
    <cellStyle name="40% - akcent 4 3 5 8" xfId="16894" xr:uid="{162526D6-F7A7-408A-8857-9EC16693F4C1}"/>
    <cellStyle name="40% - akcent 4 3 6" xfId="1363" xr:uid="{D2EC36E1-32DF-400B-B6AB-91ACECF71777}"/>
    <cellStyle name="40% - akcent 4 3 6 2" xfId="7910" xr:uid="{8152BE5C-9B96-41CE-84AF-D9335AF2E104}"/>
    <cellStyle name="40% - akcent 4 3 6 2 2" xfId="11401" xr:uid="{16F77F90-F675-4993-ACFF-54E872C37CB0}"/>
    <cellStyle name="40% - akcent 4 3 6 2 2 2" xfId="26700" xr:uid="{68458109-52AB-4829-BEFB-FA234D548480}"/>
    <cellStyle name="40% - akcent 4 3 6 2 3" xfId="14891" xr:uid="{6E3CBC0D-4CAB-46E9-9C70-CB70164DC7E8}"/>
    <cellStyle name="40% - akcent 4 3 6 2 3 2" xfId="30190" xr:uid="{EF483874-D83B-456A-B134-194F3A29D6A4}"/>
    <cellStyle name="40% - akcent 4 3 6 2 4" xfId="23210" xr:uid="{7AA1E826-66AA-4890-B2F7-62D3EA6CFE6E}"/>
    <cellStyle name="40% - akcent 4 3 6 3" xfId="6779" xr:uid="{F0BAD5A0-80F1-4708-9112-8549DCEE2722}"/>
    <cellStyle name="40% - akcent 4 3 6 3 2" xfId="22080" xr:uid="{71715FEA-C6D9-4CC6-B5C6-B47884A49914}"/>
    <cellStyle name="40% - akcent 4 3 6 4" xfId="3018" xr:uid="{30F01C8F-3B27-4CA9-9AC3-AAF46B4E31D2}"/>
    <cellStyle name="40% - akcent 4 3 6 4 2" xfId="18646" xr:uid="{2AB91C0D-77A2-40FC-957B-998DF2DD6A50}"/>
    <cellStyle name="40% - akcent 4 3 6 5" xfId="10271" xr:uid="{7B4F9EB2-0C3C-458D-9D04-F4AE25A9341D}"/>
    <cellStyle name="40% - akcent 4 3 6 5 2" xfId="25570" xr:uid="{5B1FFB23-37BA-492B-877C-5EAD348BCE63}"/>
    <cellStyle name="40% - akcent 4 3 6 6" xfId="13761" xr:uid="{CD3AF175-E66C-4EFF-8DBC-B4D7D709AA1D}"/>
    <cellStyle name="40% - akcent 4 3 6 6 2" xfId="29060" xr:uid="{41E3F992-1D43-4BF6-B09A-8DFEB289BC57}"/>
    <cellStyle name="40% - akcent 4 3 6 7" xfId="17019" xr:uid="{841E169B-174F-40EB-B06D-0B3D2CA26E2B}"/>
    <cellStyle name="40% - akcent 4 3 7" xfId="1517" xr:uid="{68D0E212-DA36-4560-903F-2213DB19D983}"/>
    <cellStyle name="40% - akcent 4 3 7 2" xfId="7911" xr:uid="{2F3D3F7D-9DC5-4B9C-9E0D-BDC56EAFC11A}"/>
    <cellStyle name="40% - akcent 4 3 7 2 2" xfId="11402" xr:uid="{37EDBF99-8EB9-40E8-9CAE-76FE542EB5D8}"/>
    <cellStyle name="40% - akcent 4 3 7 2 2 2" xfId="26701" xr:uid="{25569761-A449-4F20-BD4E-9F1B4B2AFBF0}"/>
    <cellStyle name="40% - akcent 4 3 7 2 3" xfId="14892" xr:uid="{6F37AA12-5EAF-4191-88BD-44D05071CD69}"/>
    <cellStyle name="40% - akcent 4 3 7 2 3 2" xfId="30191" xr:uid="{F2EC0BAF-81FA-46B1-B08A-6FDA287699D0}"/>
    <cellStyle name="40% - akcent 4 3 7 2 4" xfId="23211" xr:uid="{D959F571-43AE-4428-80DA-EA8FE8A00788}"/>
    <cellStyle name="40% - akcent 4 3 7 3" xfId="7482" xr:uid="{7F1F2F45-27BC-4995-B40C-5B1E375D3C2C}"/>
    <cellStyle name="40% - akcent 4 3 7 3 2" xfId="22783" xr:uid="{39D58DA4-9233-47DF-8478-399DCB04B82D}"/>
    <cellStyle name="40% - akcent 4 3 7 4" xfId="3019" xr:uid="{5E4B955F-B4F2-467B-A8BE-29FE51759A63}"/>
    <cellStyle name="40% - akcent 4 3 7 4 2" xfId="18647" xr:uid="{5A97734F-A1F3-4A27-AC25-6C5A76A6F5B3}"/>
    <cellStyle name="40% - akcent 4 3 7 5" xfId="10974" xr:uid="{1CD741D2-F0B5-4B0E-8550-22F7EE365BF1}"/>
    <cellStyle name="40% - akcent 4 3 7 5 2" xfId="26273" xr:uid="{DFF6B471-9F05-4099-A053-9DA1D960D99F}"/>
    <cellStyle name="40% - akcent 4 3 7 6" xfId="14464" xr:uid="{455BE9EC-9E8D-49DC-8057-63E78D639A61}"/>
    <cellStyle name="40% - akcent 4 3 7 6 2" xfId="29763" xr:uid="{76557780-BD0B-4E26-9148-C80D797D3940}"/>
    <cellStyle name="40% - akcent 4 3 7 7" xfId="17169" xr:uid="{A78E838B-49D8-431E-AF0B-E329F832FB3C}"/>
    <cellStyle name="40% - akcent 4 3 8" xfId="1755" xr:uid="{E3AB969B-9FF9-4ADB-9054-621DF92F2D72}"/>
    <cellStyle name="40% - akcent 4 3 8 2" xfId="7885" xr:uid="{D8E2FB7F-4219-4284-B34E-B270007DAAFE}"/>
    <cellStyle name="40% - akcent 4 3 8 2 2" xfId="23185" xr:uid="{294E7FC2-DBB8-49F8-8771-8249D423722C}"/>
    <cellStyle name="40% - akcent 4 3 8 3" xfId="5030" xr:uid="{0635699C-F4D3-49BA-99F7-85A1DCCC4BB8}"/>
    <cellStyle name="40% - akcent 4 3 8 3 2" xfId="20331" xr:uid="{0FBA142F-96D3-4F3B-BB9E-1EBD8A1AF397}"/>
    <cellStyle name="40% - akcent 4 3 8 4" xfId="11376" xr:uid="{7D6AA6C5-F699-40D4-9ACE-0DE4E234063E}"/>
    <cellStyle name="40% - akcent 4 3 8 4 2" xfId="26675" xr:uid="{8B651815-8EA2-4DF2-B1C3-D49912A450CD}"/>
    <cellStyle name="40% - akcent 4 3 8 5" xfId="14866" xr:uid="{3EB644B1-BFEA-4B3A-AD0D-1C358DA7593E}"/>
    <cellStyle name="40% - akcent 4 3 8 5 2" xfId="30165" xr:uid="{981D800A-D152-4D88-B4BF-C7B7956BF62A}"/>
    <cellStyle name="40% - akcent 4 3 8 6" xfId="17392" xr:uid="{8FD7DC27-8A28-4A6E-A344-9AE3959483F6}"/>
    <cellStyle name="40% - akcent 4 3 9" xfId="1895" xr:uid="{376FA32D-5317-4217-AEDC-D07A9261A496}"/>
    <cellStyle name="40% - akcent 4 3 9 2" xfId="5031" xr:uid="{26B7FFF5-99B3-4AA8-86E5-EC4832EDB6BD}"/>
    <cellStyle name="40% - akcent 4 3 9 2 2" xfId="20332" xr:uid="{F9800F2E-BCE1-43EF-B434-5C49C89D1E52}"/>
    <cellStyle name="40% - akcent 4 3 9 3" xfId="17529" xr:uid="{7BD7D3F6-F304-41B2-A709-C029BDF0322E}"/>
    <cellStyle name="40% - akcent 5 2" xfId="36" xr:uid="{00000000-0005-0000-0000-000020000000}"/>
    <cellStyle name="40% - akcent 5 2 2" xfId="539" xr:uid="{49FF80B1-207C-4821-8A2A-02AF76030F0A}"/>
    <cellStyle name="40% - akcent 5 3" xfId="218" xr:uid="{00000000-0005-0000-0000-000021000000}"/>
    <cellStyle name="40% - akcent 5 3 10" xfId="2032" xr:uid="{E287557B-7C74-48F5-85A6-B2BFAD8F7179}"/>
    <cellStyle name="40% - akcent 5 3 10 2" xfId="5032" xr:uid="{626E7B63-341D-4594-A5AA-1D53D9E5385F}"/>
    <cellStyle name="40% - akcent 5 3 10 2 2" xfId="20333" xr:uid="{5B07E5DA-14F2-4641-B4A8-FE8A10C6C205}"/>
    <cellStyle name="40% - akcent 5 3 10 3" xfId="17664" xr:uid="{A1598B7C-33E0-41A7-9BA1-5F8EE5F7A4A8}"/>
    <cellStyle name="40% - akcent 5 3 11" xfId="2163" xr:uid="{753BE2FE-F748-4483-AA79-272D361B22C6}"/>
    <cellStyle name="40% - akcent 5 3 11 2" xfId="5033" xr:uid="{E6748642-8154-4D67-B1C9-58B34463A3A0}"/>
    <cellStyle name="40% - akcent 5 3 11 2 2" xfId="20334" xr:uid="{219FC5FA-0FA9-4E94-8FA4-60A8650A98FE}"/>
    <cellStyle name="40% - akcent 5 3 11 3" xfId="17795" xr:uid="{8590F2AE-E10F-4328-B746-8BC07C8C34C2}"/>
    <cellStyle name="40% - akcent 5 3 12" xfId="2288" xr:uid="{339D705F-F950-4065-99E4-40E9AD6BA4FB}"/>
    <cellStyle name="40% - akcent 5 3 12 2" xfId="5034" xr:uid="{AC88B6C6-AF4E-4525-94BE-6213A3E2804F}"/>
    <cellStyle name="40% - akcent 5 3 12 2 2" xfId="20335" xr:uid="{D74C530A-20C9-417C-AB16-11D21EDF3DED}"/>
    <cellStyle name="40% - akcent 5 3 12 3" xfId="17920" xr:uid="{451B7786-E486-4902-8D24-8A56821E37AE}"/>
    <cellStyle name="40% - akcent 5 3 13" xfId="2438" xr:uid="{90DF0F05-8FAA-4E4C-BEFF-E9FADE8AFDCE}"/>
    <cellStyle name="40% - akcent 5 3 13 2" xfId="5035" xr:uid="{E63E4DEF-DED8-467E-A4E8-FD03D16D8BA0}"/>
    <cellStyle name="40% - akcent 5 3 13 2 2" xfId="20336" xr:uid="{7159F367-AC28-4CF5-A0B0-B56C69803564}"/>
    <cellStyle name="40% - akcent 5 3 13 3" xfId="18070" xr:uid="{6814B41C-C2C6-47A0-82A1-CA5DD31F93B6}"/>
    <cellStyle name="40% - akcent 5 3 14" xfId="2588" xr:uid="{38D1EE16-2789-419A-AE71-455D3FD7E036}"/>
    <cellStyle name="40% - akcent 5 3 14 2" xfId="5036" xr:uid="{72BDE3A8-32D8-46A6-AF08-8776CE382B0D}"/>
    <cellStyle name="40% - akcent 5 3 14 2 2" xfId="20337" xr:uid="{8FFDA86D-D2AE-4825-B9E3-12D14B532E81}"/>
    <cellStyle name="40% - akcent 5 3 14 3" xfId="18220" xr:uid="{A56C0B2C-1558-47C8-905D-8EE4FCF9863A}"/>
    <cellStyle name="40% - akcent 5 3 15" xfId="5784" xr:uid="{5478F3EE-22AE-4E60-86FE-D746CEA4B111}"/>
    <cellStyle name="40% - akcent 5 3 15 2" xfId="21085" xr:uid="{0BE2583E-EB95-4F87-B343-215493E20D2B}"/>
    <cellStyle name="40% - akcent 5 3 16" xfId="5906" xr:uid="{959B4DE1-2ED7-4B30-9E96-0159AA3DCE28}"/>
    <cellStyle name="40% - akcent 5 3 16 2" xfId="21207" xr:uid="{2BF6F450-C721-4096-929A-9BDD9646A64F}"/>
    <cellStyle name="40% - akcent 5 3 17" xfId="3020" xr:uid="{5DE11F38-0EE0-4828-A40E-66859304B159}"/>
    <cellStyle name="40% - akcent 5 3 17 2" xfId="18648" xr:uid="{6C218C8E-FEAF-4637-8EDB-2DED25CAF524}"/>
    <cellStyle name="40% - akcent 5 3 18" xfId="9398" xr:uid="{411FA744-3278-4167-B78E-53DCB48F0B70}"/>
    <cellStyle name="40% - akcent 5 3 18 2" xfId="24697" xr:uid="{9E42A418-B83F-4D33-B2FC-45472D33E6A0}"/>
    <cellStyle name="40% - akcent 5 3 19" xfId="12888" xr:uid="{4537E6FF-4610-4A43-B099-90BFDE4DDD92}"/>
    <cellStyle name="40% - akcent 5 3 19 2" xfId="28187" xr:uid="{6A957E3C-654D-4236-A4D0-C3C4DA9AFE72}"/>
    <cellStyle name="40% - akcent 5 3 2" xfId="725" xr:uid="{10E1E300-25CD-4978-8E07-C63BF27E3857}"/>
    <cellStyle name="40% - akcent 5 3 2 10" xfId="2329" xr:uid="{9058364B-CBF7-4084-A316-960CC2A646C9}"/>
    <cellStyle name="40% - akcent 5 3 2 10 2" xfId="5037" xr:uid="{326C377C-69F4-4A96-9404-4E9E278BBB04}"/>
    <cellStyle name="40% - akcent 5 3 2 10 2 2" xfId="20338" xr:uid="{BBE7A62E-CE3B-4134-B198-739004D35948}"/>
    <cellStyle name="40% - akcent 5 3 2 10 3" xfId="17961" xr:uid="{A8E7DAF9-97E5-4F4B-97D4-25286AC35576}"/>
    <cellStyle name="40% - akcent 5 3 2 11" xfId="2479" xr:uid="{AB10E04C-DD8D-4DB9-9FC6-6B2B343FBDB5}"/>
    <cellStyle name="40% - akcent 5 3 2 11 2" xfId="5038" xr:uid="{3D6B6CD2-BC1D-4C71-9332-09273F62A7D2}"/>
    <cellStyle name="40% - akcent 5 3 2 11 2 2" xfId="20339" xr:uid="{D8A4F991-A576-49FF-A5D6-DD3194151452}"/>
    <cellStyle name="40% - akcent 5 3 2 11 3" xfId="18111" xr:uid="{B799C134-476E-4CC7-8A0D-FB91AD4C03F1}"/>
    <cellStyle name="40% - akcent 5 3 2 12" xfId="2629" xr:uid="{F790024E-E1A5-44CE-950D-E5244DBF0AC3}"/>
    <cellStyle name="40% - akcent 5 3 2 12 2" xfId="5039" xr:uid="{4FB84AE1-9348-4DFA-922E-3CB72EC83247}"/>
    <cellStyle name="40% - akcent 5 3 2 12 2 2" xfId="20340" xr:uid="{679581A2-8B79-4DEC-AFF5-6F1B99E8E44A}"/>
    <cellStyle name="40% - akcent 5 3 2 12 3" xfId="18261" xr:uid="{B6F9C89F-5D81-49C2-BFF4-ABE8CC3A6B04}"/>
    <cellStyle name="40% - akcent 5 3 2 13" xfId="5825" xr:uid="{FD7BC537-901E-4277-BB69-77D090B8CED8}"/>
    <cellStyle name="40% - akcent 5 3 2 13 2" xfId="21126" xr:uid="{F05B4C4F-2662-4815-813A-78588C0D5D6C}"/>
    <cellStyle name="40% - akcent 5 3 2 14" xfId="5957" xr:uid="{85193A51-4E21-42A7-998C-2827BAA50197}"/>
    <cellStyle name="40% - akcent 5 3 2 14 2" xfId="21258" xr:uid="{CA569D5C-DCBD-4B59-8951-A792BB0ED83E}"/>
    <cellStyle name="40% - akcent 5 3 2 15" xfId="3021" xr:uid="{4F788E8B-F2D4-449A-92B6-B53FED3CE746}"/>
    <cellStyle name="40% - akcent 5 3 2 15 2" xfId="18649" xr:uid="{94D599F5-BED0-487D-8F3A-0D6068D87515}"/>
    <cellStyle name="40% - akcent 5 3 2 16" xfId="9449" xr:uid="{B93DBE04-9654-44A1-BA1E-77B71CA5AE45}"/>
    <cellStyle name="40% - akcent 5 3 2 16 2" xfId="24748" xr:uid="{74CD1B90-269C-4C7F-9AFC-6F4B9BB42FD6}"/>
    <cellStyle name="40% - akcent 5 3 2 17" xfId="12939" xr:uid="{6BACE78E-9146-4033-8386-11D8F49E9551}"/>
    <cellStyle name="40% - akcent 5 3 2 17 2" xfId="28238" xr:uid="{782659EA-B6DF-49B2-A369-93888EE22400}"/>
    <cellStyle name="40% - akcent 5 3 2 18" xfId="16448" xr:uid="{F00FA775-3BE9-4F70-9B11-91F89B893FB7}"/>
    <cellStyle name="40% - akcent 5 3 2 18 2" xfId="31747" xr:uid="{0C693D19-EDE1-47E8-A248-E5E01F388CF6}"/>
    <cellStyle name="40% - akcent 5 3 2 19" xfId="943" xr:uid="{FF09F6A4-FE4B-4BF2-A3C9-0FE859C1F5C7}"/>
    <cellStyle name="40% - akcent 5 3 2 2" xfId="1159" xr:uid="{439832AE-5FC7-4F9C-84FF-0C7108BD944B}"/>
    <cellStyle name="40% - akcent 5 3 2 2 2" xfId="3023" xr:uid="{FB5DF59B-26F5-4927-8590-63995AD68067}"/>
    <cellStyle name="40% - akcent 5 3 2 2 2 2" xfId="3024" xr:uid="{DF23D0E9-E66E-4398-B34D-588805385990}"/>
    <cellStyle name="40% - akcent 5 3 2 2 2 2 2" xfId="7916" xr:uid="{3E27E971-1339-4BA0-AE92-6DA57D60261A}"/>
    <cellStyle name="40% - akcent 5 3 2 2 2 2 2 2" xfId="11407" xr:uid="{B67B2B59-A1FC-416A-9A41-53EC46D27E38}"/>
    <cellStyle name="40% - akcent 5 3 2 2 2 2 2 2 2" xfId="26706" xr:uid="{F7ADF386-AB0D-4808-9BCE-FFEF1C1C09E3}"/>
    <cellStyle name="40% - akcent 5 3 2 2 2 2 2 3" xfId="14897" xr:uid="{C6C9892C-136F-493B-8E1B-2EAB3C245AF4}"/>
    <cellStyle name="40% - akcent 5 3 2 2 2 2 2 3 2" xfId="30196" xr:uid="{0F27CC4B-D337-4A96-9F20-3E8E656CE521}"/>
    <cellStyle name="40% - akcent 5 3 2 2 2 2 2 4" xfId="23216" xr:uid="{E0726626-EA69-482D-9105-492E7A6BE1C2}"/>
    <cellStyle name="40% - akcent 5 3 2 2 2 2 3" xfId="6794" xr:uid="{0731CFB2-A0E8-4B11-8511-A4C9D168B01F}"/>
    <cellStyle name="40% - akcent 5 3 2 2 2 2 3 2" xfId="22095" xr:uid="{F3B96111-44E8-41BF-98E5-B8CCCEAA2F64}"/>
    <cellStyle name="40% - akcent 5 3 2 2 2 2 4" xfId="10286" xr:uid="{DF88903A-B547-4218-A205-C315C22844E8}"/>
    <cellStyle name="40% - akcent 5 3 2 2 2 2 4 2" xfId="25585" xr:uid="{88738CCF-7F46-4D3D-B923-EFD45F0AA739}"/>
    <cellStyle name="40% - akcent 5 3 2 2 2 2 5" xfId="13776" xr:uid="{916BE584-6868-4E9E-833C-0504CF2B5031}"/>
    <cellStyle name="40% - akcent 5 3 2 2 2 2 5 2" xfId="29075" xr:uid="{980A7FE5-CB87-44BB-BCDC-C609AAC9E505}"/>
    <cellStyle name="40% - akcent 5 3 2 2 2 2 6" xfId="18652" xr:uid="{F6B03D10-1388-46B2-B537-DFB7296ECA81}"/>
    <cellStyle name="40% - akcent 5 3 2 2 2 3" xfId="7915" xr:uid="{9AC010D5-AD96-4A51-B179-E3A167C71E8F}"/>
    <cellStyle name="40% - akcent 5 3 2 2 2 3 2" xfId="11406" xr:uid="{FE7A581C-EF1B-49CD-9E38-280F8081846C}"/>
    <cellStyle name="40% - akcent 5 3 2 2 2 3 2 2" xfId="26705" xr:uid="{50137063-3BF8-45E8-ADC8-500975CDABE8}"/>
    <cellStyle name="40% - akcent 5 3 2 2 2 3 3" xfId="14896" xr:uid="{E8AB988D-7E68-49AF-A640-4B93322BA584}"/>
    <cellStyle name="40% - akcent 5 3 2 2 2 3 3 2" xfId="30195" xr:uid="{21DE1449-AF78-4DD4-A482-FE0E6951FE81}"/>
    <cellStyle name="40% - akcent 5 3 2 2 2 3 4" xfId="23215" xr:uid="{DD3C83E6-6709-4DB0-BE5E-D025B03D6886}"/>
    <cellStyle name="40% - akcent 5 3 2 2 2 4" xfId="6431" xr:uid="{EB64E549-2BA2-4FB3-9FF9-7BA2B9129E43}"/>
    <cellStyle name="40% - akcent 5 3 2 2 2 4 2" xfId="21732" xr:uid="{34116224-F91D-4B6A-8751-297D3857BB44}"/>
    <cellStyle name="40% - akcent 5 3 2 2 2 5" xfId="9923" xr:uid="{9CC3229D-E991-469E-A252-3D8A413075A7}"/>
    <cellStyle name="40% - akcent 5 3 2 2 2 5 2" xfId="25222" xr:uid="{8550F9F4-1B85-436F-AA00-0AE105B0767A}"/>
    <cellStyle name="40% - akcent 5 3 2 2 2 6" xfId="13413" xr:uid="{50984558-8293-4B36-887E-539DEBC49FC2}"/>
    <cellStyle name="40% - akcent 5 3 2 2 2 6 2" xfId="28712" xr:uid="{5588F8F4-3E95-4F2C-BE24-B941AF866713}"/>
    <cellStyle name="40% - akcent 5 3 2 2 2 7" xfId="18651" xr:uid="{7F870C53-BF74-4300-B839-FB88947CCEE4}"/>
    <cellStyle name="40% - akcent 5 3 2 2 3" xfId="3025" xr:uid="{FAAC330D-6F75-4B13-8299-6DDAA4C64A38}"/>
    <cellStyle name="40% - akcent 5 3 2 2 3 2" xfId="7917" xr:uid="{A4EE4485-1267-40D7-9083-000D1A502654}"/>
    <cellStyle name="40% - akcent 5 3 2 2 3 2 2" xfId="11408" xr:uid="{3DE900A4-5DA1-4614-94A0-6932BF49D91B}"/>
    <cellStyle name="40% - akcent 5 3 2 2 3 2 2 2" xfId="26707" xr:uid="{8AA25836-4F99-4F94-8BE6-C65917F149FD}"/>
    <cellStyle name="40% - akcent 5 3 2 2 3 2 3" xfId="14898" xr:uid="{9F4EE0F3-A70B-4D86-9767-C3714E99672D}"/>
    <cellStyle name="40% - akcent 5 3 2 2 3 2 3 2" xfId="30197" xr:uid="{2BF3073A-7537-421D-A948-385D4D37BC40}"/>
    <cellStyle name="40% - akcent 5 3 2 2 3 2 4" xfId="23217" xr:uid="{61A17646-D22B-4ED9-A100-1F838182E04C}"/>
    <cellStyle name="40% - akcent 5 3 2 2 3 3" xfId="6793" xr:uid="{28C164C4-9DEE-4B20-9440-5DEBD8D9F1C5}"/>
    <cellStyle name="40% - akcent 5 3 2 2 3 3 2" xfId="22094" xr:uid="{07028DB9-4604-444D-ADA6-5E4C77646A6D}"/>
    <cellStyle name="40% - akcent 5 3 2 2 3 4" xfId="10285" xr:uid="{1326E525-2E03-434F-BC41-79E637077388}"/>
    <cellStyle name="40% - akcent 5 3 2 2 3 4 2" xfId="25584" xr:uid="{B33A553F-893F-472D-83ED-795CB3981C2F}"/>
    <cellStyle name="40% - akcent 5 3 2 2 3 5" xfId="13775" xr:uid="{5453B45E-E0D5-4EF0-90FE-5ACAC98E3BA0}"/>
    <cellStyle name="40% - akcent 5 3 2 2 3 5 2" xfId="29074" xr:uid="{1899379D-B84F-4CBD-85E8-85AE5469140A}"/>
    <cellStyle name="40% - akcent 5 3 2 2 3 6" xfId="18653" xr:uid="{F4F52F1F-1C6E-4963-AB3F-7AE2BA13D325}"/>
    <cellStyle name="40% - akcent 5 3 2 2 4" xfId="7914" xr:uid="{4AA7D263-DD42-4F60-AAA0-99CF0E19BF2F}"/>
    <cellStyle name="40% - akcent 5 3 2 2 4 2" xfId="11405" xr:uid="{DC1B604C-2D27-47EF-AEB5-0E67BEE9D095}"/>
    <cellStyle name="40% - akcent 5 3 2 2 4 2 2" xfId="26704" xr:uid="{083565D0-C838-44F1-AF94-B65BCD08336F}"/>
    <cellStyle name="40% - akcent 5 3 2 2 4 3" xfId="14895" xr:uid="{66B6CE0A-35FC-400A-ABB3-7B9238B17129}"/>
    <cellStyle name="40% - akcent 5 3 2 2 4 3 2" xfId="30194" xr:uid="{23667463-8A66-428D-BBD5-7334F4364199}"/>
    <cellStyle name="40% - akcent 5 3 2 2 4 4" xfId="23214" xr:uid="{FA5EFFE8-9724-42D7-ADD7-7B1D7CB43754}"/>
    <cellStyle name="40% - akcent 5 3 2 2 5" xfId="6225" xr:uid="{0319E5B0-6794-4D50-A886-452DF24971C8}"/>
    <cellStyle name="40% - akcent 5 3 2 2 5 2" xfId="21526" xr:uid="{0F1C678F-320C-4121-BA9F-7BBDE533BDB6}"/>
    <cellStyle name="40% - akcent 5 3 2 2 6" xfId="3022" xr:uid="{E4F02655-E222-4968-993C-F635F2BEDA3F}"/>
    <cellStyle name="40% - akcent 5 3 2 2 6 2" xfId="18650" xr:uid="{450118CE-4974-498A-A571-B500ECEC3193}"/>
    <cellStyle name="40% - akcent 5 3 2 2 7" xfId="9717" xr:uid="{3FFE922C-6E79-4B3E-AE42-EBE7A28B5EED}"/>
    <cellStyle name="40% - akcent 5 3 2 2 7 2" xfId="25016" xr:uid="{1F8AB7EF-AAFF-49C1-BC8F-74E47E4136AB}"/>
    <cellStyle name="40% - akcent 5 3 2 2 8" xfId="13207" xr:uid="{6501C9E5-E3B6-40AA-8C68-1A179E30743E}"/>
    <cellStyle name="40% - akcent 5 3 2 2 8 2" xfId="28506" xr:uid="{74E35B3D-7BCC-454D-8457-224374CEC2C6}"/>
    <cellStyle name="40% - akcent 5 3 2 2 9" xfId="16815" xr:uid="{416CDBD7-64AF-4F2E-B81B-C53F2E2D5B45}"/>
    <cellStyle name="40% - akcent 5 3 2 20" xfId="16611" xr:uid="{F6D06311-0A5D-4F89-9E95-364764DF6DA5}"/>
    <cellStyle name="40% - akcent 5 3 2 3" xfId="1284" xr:uid="{A89AB649-1F43-4884-B9B6-C1E696E9D0E7}"/>
    <cellStyle name="40% - akcent 5 3 2 3 2" xfId="3027" xr:uid="{25910338-95CD-4982-8001-C275F026F49A}"/>
    <cellStyle name="40% - akcent 5 3 2 3 2 2" xfId="7919" xr:uid="{76253048-5971-4805-B7EA-1FDB2356C26D}"/>
    <cellStyle name="40% - akcent 5 3 2 3 2 2 2" xfId="11410" xr:uid="{D25863D5-3145-4ECB-B17B-4AF2E1601CD0}"/>
    <cellStyle name="40% - akcent 5 3 2 3 2 2 2 2" xfId="26709" xr:uid="{08B1675B-6CCE-46E0-87FF-BAD15A7A8946}"/>
    <cellStyle name="40% - akcent 5 3 2 3 2 2 3" xfId="14900" xr:uid="{CDB2FBF4-FA3F-4F63-AC5C-1F73CC225B8F}"/>
    <cellStyle name="40% - akcent 5 3 2 3 2 2 3 2" xfId="30199" xr:uid="{B65716E2-45D7-4A5B-8B77-C2B827321F10}"/>
    <cellStyle name="40% - akcent 5 3 2 3 2 2 4" xfId="23219" xr:uid="{5F34A9A6-5C81-43D5-A96E-A31E932A501C}"/>
    <cellStyle name="40% - akcent 5 3 2 3 2 3" xfId="6795" xr:uid="{4951D467-7C5A-47B7-9A53-92357AB0BF01}"/>
    <cellStyle name="40% - akcent 5 3 2 3 2 3 2" xfId="22096" xr:uid="{72C9E9CC-C363-4CBA-B56F-7ECB8963EB56}"/>
    <cellStyle name="40% - akcent 5 3 2 3 2 4" xfId="10287" xr:uid="{42602B88-068B-4026-B6F6-AA3976C63598}"/>
    <cellStyle name="40% - akcent 5 3 2 3 2 4 2" xfId="25586" xr:uid="{83B6F2A9-331B-4AD0-AA12-110BCCF92FE4}"/>
    <cellStyle name="40% - akcent 5 3 2 3 2 5" xfId="13777" xr:uid="{FDA87529-DE3F-4486-9A61-CD863E5DEEBA}"/>
    <cellStyle name="40% - akcent 5 3 2 3 2 5 2" xfId="29076" xr:uid="{7F4044D5-83A2-48C5-8904-428AD1B9179F}"/>
    <cellStyle name="40% - akcent 5 3 2 3 2 6" xfId="18655" xr:uid="{55E009F6-4FF5-4695-A34E-558B6FC05166}"/>
    <cellStyle name="40% - akcent 5 3 2 3 3" xfId="7918" xr:uid="{49CDFBE6-368D-4802-8A03-BDA8E854678A}"/>
    <cellStyle name="40% - akcent 5 3 2 3 3 2" xfId="11409" xr:uid="{C28FF8A7-13AA-4F44-BB4C-BEAB9FB662BF}"/>
    <cellStyle name="40% - akcent 5 3 2 3 3 2 2" xfId="26708" xr:uid="{0272194F-56F7-4D1B-8A72-D5C1ACC5D588}"/>
    <cellStyle name="40% - akcent 5 3 2 3 3 3" xfId="14899" xr:uid="{490407AE-E19B-474C-B720-BCD6BEB0BBB7}"/>
    <cellStyle name="40% - akcent 5 3 2 3 3 3 2" xfId="30198" xr:uid="{05DC100A-4F0A-4A51-A6FA-9627F5FC59DE}"/>
    <cellStyle name="40% - akcent 5 3 2 3 3 4" xfId="23218" xr:uid="{9EFCEFD0-3D98-4170-B0A8-E61F39FAAC9E}"/>
    <cellStyle name="40% - akcent 5 3 2 3 4" xfId="6432" xr:uid="{E1FB6C47-5966-4BD0-B4A9-E6AA33EA29CA}"/>
    <cellStyle name="40% - akcent 5 3 2 3 4 2" xfId="21733" xr:uid="{DAA10F37-A961-42BF-9B54-D15D6FDF5479}"/>
    <cellStyle name="40% - akcent 5 3 2 3 5" xfId="3026" xr:uid="{27FBD888-2177-4F1F-9B46-3B715DA5DF6C}"/>
    <cellStyle name="40% - akcent 5 3 2 3 5 2" xfId="18654" xr:uid="{EB630150-A15D-4E94-97FA-7FE8D55DB87B}"/>
    <cellStyle name="40% - akcent 5 3 2 3 6" xfId="9924" xr:uid="{84D7DF7D-9A7D-4110-AFD8-6C6CA4C85D9E}"/>
    <cellStyle name="40% - akcent 5 3 2 3 6 2" xfId="25223" xr:uid="{4A8D4479-81FD-4C6D-9DBB-7ADC36B59CB2}"/>
    <cellStyle name="40% - akcent 5 3 2 3 7" xfId="13414" xr:uid="{6DE3DE7D-8C0B-40F5-9329-0C82B2655F9E}"/>
    <cellStyle name="40% - akcent 5 3 2 3 7 2" xfId="28713" xr:uid="{9799FB0D-A9E2-4BAC-B872-AABBC712ED86}"/>
    <cellStyle name="40% - akcent 5 3 2 3 8" xfId="16940" xr:uid="{45E8D4B3-2FB6-4964-A1E3-50232485E22E}"/>
    <cellStyle name="40% - akcent 5 3 2 4" xfId="1405" xr:uid="{C2271CB3-E985-417A-8D63-2D0EE3E57620}"/>
    <cellStyle name="40% - akcent 5 3 2 4 2" xfId="7920" xr:uid="{10F1D87C-9F77-4357-88F5-6417074599F1}"/>
    <cellStyle name="40% - akcent 5 3 2 4 2 2" xfId="11411" xr:uid="{79EB46B2-F8D5-489D-AAF8-20BBF987B042}"/>
    <cellStyle name="40% - akcent 5 3 2 4 2 2 2" xfId="26710" xr:uid="{F5542D67-60CF-4691-B600-727CB4BFFE63}"/>
    <cellStyle name="40% - akcent 5 3 2 4 2 3" xfId="14901" xr:uid="{B537305F-9BF9-4CCC-9F31-FC1F804A1241}"/>
    <cellStyle name="40% - akcent 5 3 2 4 2 3 2" xfId="30200" xr:uid="{946BAED3-2A81-419C-B81F-7AD66B7AB93B}"/>
    <cellStyle name="40% - akcent 5 3 2 4 2 4" xfId="23220" xr:uid="{5DDCDF06-3869-4EE8-A9F1-37E2469DB628}"/>
    <cellStyle name="40% - akcent 5 3 2 4 3" xfId="6792" xr:uid="{357C4C24-39C0-48BE-9D6E-531C57546B84}"/>
    <cellStyle name="40% - akcent 5 3 2 4 3 2" xfId="22093" xr:uid="{5B2843E9-8B93-4CE9-BF0C-782E4F514494}"/>
    <cellStyle name="40% - akcent 5 3 2 4 4" xfId="3028" xr:uid="{7FB2E7E9-CCCE-4D83-8255-9EF665F76DE1}"/>
    <cellStyle name="40% - akcent 5 3 2 4 4 2" xfId="18656" xr:uid="{0A0AC66E-F2FE-4609-B678-74281E60CFB4}"/>
    <cellStyle name="40% - akcent 5 3 2 4 5" xfId="10284" xr:uid="{E2965C78-42D0-46D0-8317-F17227D69634}"/>
    <cellStyle name="40% - akcent 5 3 2 4 5 2" xfId="25583" xr:uid="{C8C8724F-98BB-46D5-B4EB-872D2437CED2}"/>
    <cellStyle name="40% - akcent 5 3 2 4 6" xfId="13774" xr:uid="{64379EEE-99D7-44E5-9FFF-20F53BCCE884}"/>
    <cellStyle name="40% - akcent 5 3 2 4 6 2" xfId="29073" xr:uid="{F4A26D93-0BF0-434D-9498-5D4670537753}"/>
    <cellStyle name="40% - akcent 5 3 2 4 7" xfId="17061" xr:uid="{615E8B4B-6606-447D-B0BA-47CD0A3339C2}"/>
    <cellStyle name="40% - akcent 5 3 2 5" xfId="1559" xr:uid="{632DA960-CF38-41FD-BCBA-3270847BBD33}"/>
    <cellStyle name="40% - akcent 5 3 2 5 2" xfId="7921" xr:uid="{CE684C4A-EF57-4F55-B254-16BCA91313D1}"/>
    <cellStyle name="40% - akcent 5 3 2 5 2 2" xfId="11412" xr:uid="{0CCB02FF-FB0E-4696-BFAF-3A5B605A52E7}"/>
    <cellStyle name="40% - akcent 5 3 2 5 2 2 2" xfId="26711" xr:uid="{844A839A-D670-433C-9BA8-FED207976171}"/>
    <cellStyle name="40% - akcent 5 3 2 5 2 3" xfId="14902" xr:uid="{3AE64E66-9B9D-4D17-844C-17B821DD4DC3}"/>
    <cellStyle name="40% - akcent 5 3 2 5 2 3 2" xfId="30201" xr:uid="{EEB5194B-4560-4872-A609-E7D938E9284C}"/>
    <cellStyle name="40% - akcent 5 3 2 5 2 4" xfId="23221" xr:uid="{E65B0635-2F6A-41B2-8FD3-FC3F1F297637}"/>
    <cellStyle name="40% - akcent 5 3 2 5 3" xfId="7524" xr:uid="{1F033C15-F2F3-4BA5-8BD7-4FD6E851AA6F}"/>
    <cellStyle name="40% - akcent 5 3 2 5 3 2" xfId="22825" xr:uid="{6BAB5542-8983-4090-84BF-B3EC09BD3769}"/>
    <cellStyle name="40% - akcent 5 3 2 5 4" xfId="3029" xr:uid="{07A76986-13CB-4543-9A7E-1504BB801A8E}"/>
    <cellStyle name="40% - akcent 5 3 2 5 4 2" xfId="18657" xr:uid="{31BAB530-7D99-48BD-9BD6-8AE54FF74F71}"/>
    <cellStyle name="40% - akcent 5 3 2 5 5" xfId="11016" xr:uid="{D7098E6C-BC32-4097-8DEE-FD5A1ED6BE4B}"/>
    <cellStyle name="40% - akcent 5 3 2 5 5 2" xfId="26315" xr:uid="{60188C85-F641-4C3A-8FB7-5FD87BF050B2}"/>
    <cellStyle name="40% - akcent 5 3 2 5 6" xfId="14506" xr:uid="{CD1FE03D-0673-49B3-8539-5DEBF4D4D0D1}"/>
    <cellStyle name="40% - akcent 5 3 2 5 6 2" xfId="29805" xr:uid="{1C1B059D-E5F7-4779-98D2-1E81588C9ABA}"/>
    <cellStyle name="40% - akcent 5 3 2 5 7" xfId="17211" xr:uid="{F003AE69-932A-4962-AB7E-02552A848B91}"/>
    <cellStyle name="40% - akcent 5 3 2 6" xfId="1808" xr:uid="{C179D3D0-F940-4C52-B860-A56CF0FFF448}"/>
    <cellStyle name="40% - akcent 5 3 2 6 2" xfId="7913" xr:uid="{92F9633D-31BF-47A7-9C54-EE466F1FA541}"/>
    <cellStyle name="40% - akcent 5 3 2 6 2 2" xfId="23213" xr:uid="{9BE2869D-BC98-4868-A91F-33E781263D68}"/>
    <cellStyle name="40% - akcent 5 3 2 6 3" xfId="5040" xr:uid="{A0354D7F-B155-49A1-BC32-1509AD40BFDF}"/>
    <cellStyle name="40% - akcent 5 3 2 6 3 2" xfId="20341" xr:uid="{C3E18FC8-9B09-400C-AE3C-ACCC0682742B}"/>
    <cellStyle name="40% - akcent 5 3 2 6 4" xfId="11404" xr:uid="{AA2B7455-A571-4F85-B42A-DA0B6A398DB9}"/>
    <cellStyle name="40% - akcent 5 3 2 6 4 2" xfId="26703" xr:uid="{00798AC4-46AC-4A35-867F-0E95F72A9FF6}"/>
    <cellStyle name="40% - akcent 5 3 2 6 5" xfId="14894" xr:uid="{FD4D499E-D861-47E9-9209-673146D534F1}"/>
    <cellStyle name="40% - akcent 5 3 2 6 5 2" xfId="30193" xr:uid="{1F6C2D92-24AA-4A77-969E-F94333DC6CF1}"/>
    <cellStyle name="40% - akcent 5 3 2 6 6" xfId="17444" xr:uid="{81396AF1-24D2-4701-A3C6-EA90B33DA4CF}"/>
    <cellStyle name="40% - akcent 5 3 2 7" xfId="1952" xr:uid="{8533B212-9CB7-4939-88DD-20FCF94614AC}"/>
    <cellStyle name="40% - akcent 5 3 2 7 2" xfId="5041" xr:uid="{3B2E5E34-9A6C-4F63-BC52-C96126941244}"/>
    <cellStyle name="40% - akcent 5 3 2 7 2 2" xfId="20342" xr:uid="{E96B60C4-5CAA-4CC4-A454-E79FC67F5E07}"/>
    <cellStyle name="40% - akcent 5 3 2 7 3" xfId="17584" xr:uid="{1F90CB63-E701-4089-9848-68E901C6B77A}"/>
    <cellStyle name="40% - akcent 5 3 2 8" xfId="2083" xr:uid="{05EA7E01-5884-4590-8840-926D869D2835}"/>
    <cellStyle name="40% - akcent 5 3 2 8 2" xfId="5042" xr:uid="{ECC7EE43-8946-43B2-B762-2C12D4D3066D}"/>
    <cellStyle name="40% - akcent 5 3 2 8 2 2" xfId="20343" xr:uid="{6FBF89A6-2992-4E3A-97FB-9A99B9753833}"/>
    <cellStyle name="40% - akcent 5 3 2 8 3" xfId="17715" xr:uid="{4EE827CD-226C-4D0F-ADDF-D9809731DEFE}"/>
    <cellStyle name="40% - akcent 5 3 2 9" xfId="2208" xr:uid="{061B265C-295F-432A-85D2-9C97A53D8DE5}"/>
    <cellStyle name="40% - akcent 5 3 2 9 2" xfId="5043" xr:uid="{70CBDA3D-5401-4837-BD51-1F43CE7F85B6}"/>
    <cellStyle name="40% - akcent 5 3 2 9 2 2" xfId="20344" xr:uid="{DC711853-5787-4094-8066-6A1B2EC3F381}"/>
    <cellStyle name="40% - akcent 5 3 2 9 3" xfId="17840" xr:uid="{5FDCC2A4-A8FA-4355-8960-C0B01FAFE884}"/>
    <cellStyle name="40% - akcent 5 3 20" xfId="16407" xr:uid="{F152B4A5-038B-47DC-9B73-5AF57788FE8B}"/>
    <cellStyle name="40% - akcent 5 3 20 2" xfId="31706" xr:uid="{F8EB2114-E83C-44B9-A517-F704C33786AD}"/>
    <cellStyle name="40% - akcent 5 3 21" xfId="902" xr:uid="{392AC605-7271-4160-9A32-8DA81A7471CD}"/>
    <cellStyle name="40% - akcent 5 3 22" xfId="16570" xr:uid="{5D9762DA-7883-4BD2-BB7F-5A609B233FEE}"/>
    <cellStyle name="40% - akcent 5 3 23" xfId="660" xr:uid="{443CA806-B330-4CC6-97BD-89AAEC0ED229}"/>
    <cellStyle name="40% - akcent 5 3 3" xfId="766" xr:uid="{8FD5BC9B-BFA0-42DF-B83E-1DC89E193A51}"/>
    <cellStyle name="40% - akcent 5 3 3 10" xfId="2370" xr:uid="{F13E4914-41E4-44BD-942C-2FCFBD1F8557}"/>
    <cellStyle name="40% - akcent 5 3 3 10 2" xfId="5044" xr:uid="{0CB89D09-7C95-498B-BFD6-01E311B7C22B}"/>
    <cellStyle name="40% - akcent 5 3 3 10 2 2" xfId="20345" xr:uid="{AD982B51-5FA0-419A-B74A-6C2EEA54EFBF}"/>
    <cellStyle name="40% - akcent 5 3 3 10 3" xfId="18002" xr:uid="{C890DC54-A646-44EB-AADD-08956EDEA963}"/>
    <cellStyle name="40% - akcent 5 3 3 11" xfId="2520" xr:uid="{13553DE2-E4A3-43F8-9D71-924FE71D3683}"/>
    <cellStyle name="40% - akcent 5 3 3 11 2" xfId="5045" xr:uid="{E7295083-E720-448E-B778-E956191047AA}"/>
    <cellStyle name="40% - akcent 5 3 3 11 2 2" xfId="20346" xr:uid="{A69A300E-09BD-454D-B642-63220C5F8969}"/>
    <cellStyle name="40% - akcent 5 3 3 11 3" xfId="18152" xr:uid="{4A193240-CD32-45F2-B43E-038916DA85D2}"/>
    <cellStyle name="40% - akcent 5 3 3 12" xfId="2670" xr:uid="{FE998C4D-616F-4DB6-AF2D-A0AF028F60DC}"/>
    <cellStyle name="40% - akcent 5 3 3 12 2" xfId="5046" xr:uid="{0814EAA4-7A86-4F6E-AEE6-5D9F79D35E7C}"/>
    <cellStyle name="40% - akcent 5 3 3 12 2 2" xfId="20347" xr:uid="{24555B9C-FEFA-41D9-8FFD-FBC839F7D250}"/>
    <cellStyle name="40% - akcent 5 3 3 12 3" xfId="18302" xr:uid="{DEFE559C-28B0-4DDC-A199-458B67FB75FF}"/>
    <cellStyle name="40% - akcent 5 3 3 13" xfId="5866" xr:uid="{A89674E6-B44E-4DB5-80B6-5BAB35129760}"/>
    <cellStyle name="40% - akcent 5 3 3 13 2" xfId="21167" xr:uid="{30C29285-C0AD-4577-9E05-1F369D16F69F}"/>
    <cellStyle name="40% - akcent 5 3 3 14" xfId="5958" xr:uid="{C8C38B12-6BD7-4773-A52E-003554C21FBC}"/>
    <cellStyle name="40% - akcent 5 3 3 14 2" xfId="21259" xr:uid="{0C8F0292-39F7-43D2-84F7-6F7AA9F112F1}"/>
    <cellStyle name="40% - akcent 5 3 3 15" xfId="3030" xr:uid="{B77886A0-3FFB-4779-8F63-CE74FA1064F5}"/>
    <cellStyle name="40% - akcent 5 3 3 15 2" xfId="18658" xr:uid="{671CC74F-2523-4415-A319-12D0D0BF3DD7}"/>
    <cellStyle name="40% - akcent 5 3 3 16" xfId="9450" xr:uid="{94E81AED-D246-412F-997A-4D7D48FC6DEE}"/>
    <cellStyle name="40% - akcent 5 3 3 16 2" xfId="24749" xr:uid="{17D03F96-6DE8-4BD1-A810-6824D8F96199}"/>
    <cellStyle name="40% - akcent 5 3 3 17" xfId="12940" xr:uid="{792041C6-DA92-45CB-B472-EB9662F49CB7}"/>
    <cellStyle name="40% - akcent 5 3 3 17 2" xfId="28239" xr:uid="{106ED0C1-9622-4A2D-A305-B875071C5F87}"/>
    <cellStyle name="40% - akcent 5 3 3 18" xfId="16489" xr:uid="{F1924079-E184-4A56-AD3F-D1CE21AE19C8}"/>
    <cellStyle name="40% - akcent 5 3 3 18 2" xfId="31788" xr:uid="{016E3AF1-EAE2-45C4-8263-1FF33CEDB4F3}"/>
    <cellStyle name="40% - akcent 5 3 3 19" xfId="984" xr:uid="{2C0445EB-AD3B-4248-86F6-9F891BFA39C1}"/>
    <cellStyle name="40% - akcent 5 3 3 2" xfId="1200" xr:uid="{54346278-F86E-4900-9C58-81CD03B4CC22}"/>
    <cellStyle name="40% - akcent 5 3 3 2 2" xfId="3032" xr:uid="{2B47F52B-AB20-44EA-AA09-7A2B61659342}"/>
    <cellStyle name="40% - akcent 5 3 3 2 2 2" xfId="3033" xr:uid="{8B091D03-6B03-403D-A59C-51F7B0D61435}"/>
    <cellStyle name="40% - akcent 5 3 3 2 2 2 2" xfId="7925" xr:uid="{1DCF04E3-2E7C-4A6C-B5AD-C6AAC69DF98D}"/>
    <cellStyle name="40% - akcent 5 3 3 2 2 2 2 2" xfId="11416" xr:uid="{3599F702-A1FF-41F0-A282-396FEFFC48C5}"/>
    <cellStyle name="40% - akcent 5 3 3 2 2 2 2 2 2" xfId="26715" xr:uid="{88F6F2E2-97ED-4131-A74F-82E5AAE1AA69}"/>
    <cellStyle name="40% - akcent 5 3 3 2 2 2 2 3" xfId="14906" xr:uid="{33FC438E-A433-458D-81CB-E2E2C041632D}"/>
    <cellStyle name="40% - akcent 5 3 3 2 2 2 2 3 2" xfId="30205" xr:uid="{D41425ED-4639-4D38-9DE3-5C78A750E4A8}"/>
    <cellStyle name="40% - akcent 5 3 3 2 2 2 2 4" xfId="23225" xr:uid="{026D859D-768F-4D32-AF22-1E9161C65805}"/>
    <cellStyle name="40% - akcent 5 3 3 2 2 2 3" xfId="6798" xr:uid="{1755E4A3-AB09-4ADD-B484-428A22CFF7C2}"/>
    <cellStyle name="40% - akcent 5 3 3 2 2 2 3 2" xfId="22099" xr:uid="{C1AEB04B-C7F7-4F3A-BAF2-CBDAAA020EB8}"/>
    <cellStyle name="40% - akcent 5 3 3 2 2 2 4" xfId="10290" xr:uid="{A91DB8D3-6E61-4BD4-BCAF-192DEB89C3B8}"/>
    <cellStyle name="40% - akcent 5 3 3 2 2 2 4 2" xfId="25589" xr:uid="{4B881BA2-DC25-4069-A56B-E0C58FC51C31}"/>
    <cellStyle name="40% - akcent 5 3 3 2 2 2 5" xfId="13780" xr:uid="{CFCF884E-DFF7-4E8D-B632-3F053C42D9B4}"/>
    <cellStyle name="40% - akcent 5 3 3 2 2 2 5 2" xfId="29079" xr:uid="{27A710F1-7C47-4810-80BD-8A79C057B6FE}"/>
    <cellStyle name="40% - akcent 5 3 3 2 2 2 6" xfId="18661" xr:uid="{5AB46D5E-811A-47AC-A048-7C53E771B6BE}"/>
    <cellStyle name="40% - akcent 5 3 3 2 2 3" xfId="7924" xr:uid="{6BBF94A1-D67D-433A-98F8-AF9FDDDCC5EF}"/>
    <cellStyle name="40% - akcent 5 3 3 2 2 3 2" xfId="11415" xr:uid="{1A26721C-EEFD-4CD2-AE8F-DF4EBF48BD35}"/>
    <cellStyle name="40% - akcent 5 3 3 2 2 3 2 2" xfId="26714" xr:uid="{D3D07C06-BC12-4108-A944-631E7C0CCDFC}"/>
    <cellStyle name="40% - akcent 5 3 3 2 2 3 3" xfId="14905" xr:uid="{1DBC064F-D60D-4492-9777-D85FC7DE7C85}"/>
    <cellStyle name="40% - akcent 5 3 3 2 2 3 3 2" xfId="30204" xr:uid="{5D4E9E67-0F59-4FDE-AC7D-76E1BC9E01C3}"/>
    <cellStyle name="40% - akcent 5 3 3 2 2 3 4" xfId="23224" xr:uid="{2CBBAEB2-E562-4219-8B5D-9F23D5DE2A6B}"/>
    <cellStyle name="40% - akcent 5 3 3 2 2 4" xfId="6433" xr:uid="{EA7F2B64-1043-4694-9E87-561EDB8F795E}"/>
    <cellStyle name="40% - akcent 5 3 3 2 2 4 2" xfId="21734" xr:uid="{119D0CBF-31BD-4033-B805-53404833C9FA}"/>
    <cellStyle name="40% - akcent 5 3 3 2 2 5" xfId="9925" xr:uid="{A07AA591-0DD1-497F-9EC8-B2AA3CCF8D17}"/>
    <cellStyle name="40% - akcent 5 3 3 2 2 5 2" xfId="25224" xr:uid="{FC8E3191-7A12-4888-8FE2-497B3CE527F5}"/>
    <cellStyle name="40% - akcent 5 3 3 2 2 6" xfId="13415" xr:uid="{88F4917E-8995-4B5B-B50C-E27A0E37EB10}"/>
    <cellStyle name="40% - akcent 5 3 3 2 2 6 2" xfId="28714" xr:uid="{BD2B5D1B-4AAF-47B7-8146-A6C8726585D8}"/>
    <cellStyle name="40% - akcent 5 3 3 2 2 7" xfId="18660" xr:uid="{9B74F03D-73DA-4532-BAF2-02B14F77B074}"/>
    <cellStyle name="40% - akcent 5 3 3 2 3" xfId="3034" xr:uid="{55ECB3B4-3B0E-43B3-82DE-39BB072C2A7C}"/>
    <cellStyle name="40% - akcent 5 3 3 2 3 2" xfId="7926" xr:uid="{D8C9253E-6DE6-41F9-9EDF-BB37B4C6BA09}"/>
    <cellStyle name="40% - akcent 5 3 3 2 3 2 2" xfId="11417" xr:uid="{671DC0D7-55B9-47A5-9D4E-87172E7DD101}"/>
    <cellStyle name="40% - akcent 5 3 3 2 3 2 2 2" xfId="26716" xr:uid="{3080022B-60F9-444D-8B5C-119A2B4839BF}"/>
    <cellStyle name="40% - akcent 5 3 3 2 3 2 3" xfId="14907" xr:uid="{62B13D9C-CB95-4C5B-92E9-942DDBC7D0D5}"/>
    <cellStyle name="40% - akcent 5 3 3 2 3 2 3 2" xfId="30206" xr:uid="{C5B57F21-EF7C-4DF3-8D76-CCF35776E05C}"/>
    <cellStyle name="40% - akcent 5 3 3 2 3 2 4" xfId="23226" xr:uid="{AEB90972-5E66-40E9-9FEF-B0DADA50AB9D}"/>
    <cellStyle name="40% - akcent 5 3 3 2 3 3" xfId="6797" xr:uid="{F1924F25-6159-4666-9535-FBDBE38F7703}"/>
    <cellStyle name="40% - akcent 5 3 3 2 3 3 2" xfId="22098" xr:uid="{9E9BDAA1-3D47-4F96-B725-7EBB5761C9EF}"/>
    <cellStyle name="40% - akcent 5 3 3 2 3 4" xfId="10289" xr:uid="{E8F6C962-BF5C-40BA-A496-C7E69D33B916}"/>
    <cellStyle name="40% - akcent 5 3 3 2 3 4 2" xfId="25588" xr:uid="{097C519B-9C1D-4D2B-A467-1FEDF320A19E}"/>
    <cellStyle name="40% - akcent 5 3 3 2 3 5" xfId="13779" xr:uid="{AE196BF9-FFEB-4F80-9390-489168D4423B}"/>
    <cellStyle name="40% - akcent 5 3 3 2 3 5 2" xfId="29078" xr:uid="{4EACDF69-C97C-4170-95B2-A5E4A52172D0}"/>
    <cellStyle name="40% - akcent 5 3 3 2 3 6" xfId="18662" xr:uid="{58C37274-DF3F-4881-A692-5985100DF9FC}"/>
    <cellStyle name="40% - akcent 5 3 3 2 4" xfId="7923" xr:uid="{A1472DB0-6535-49FB-B942-C52F22934139}"/>
    <cellStyle name="40% - akcent 5 3 3 2 4 2" xfId="11414" xr:uid="{9C747760-C7F1-4333-918E-CC1715AEF42B}"/>
    <cellStyle name="40% - akcent 5 3 3 2 4 2 2" xfId="26713" xr:uid="{F1C41E79-3B37-4271-8CBB-1ADD00877ACB}"/>
    <cellStyle name="40% - akcent 5 3 3 2 4 3" xfId="14904" xr:uid="{55D0D210-85E2-4E35-B801-803D83F55F0F}"/>
    <cellStyle name="40% - akcent 5 3 3 2 4 3 2" xfId="30203" xr:uid="{7B104266-830B-4DE4-BDBC-35CCEBE8FCC5}"/>
    <cellStyle name="40% - akcent 5 3 3 2 4 4" xfId="23223" xr:uid="{2E07446A-E4E6-4FC4-B075-1D294C7378E4}"/>
    <cellStyle name="40% - akcent 5 3 3 2 5" xfId="6266" xr:uid="{9220F5E6-289F-4331-BAC4-5590EE579B97}"/>
    <cellStyle name="40% - akcent 5 3 3 2 5 2" xfId="21567" xr:uid="{9B0E2223-4FCA-4E8A-86D9-78D18E6FAA59}"/>
    <cellStyle name="40% - akcent 5 3 3 2 6" xfId="3031" xr:uid="{06B2FB8C-0126-4589-9887-EBA8457D3FE3}"/>
    <cellStyle name="40% - akcent 5 3 3 2 6 2" xfId="18659" xr:uid="{E1F9C01F-068B-435B-9F2D-D0E7A45CA688}"/>
    <cellStyle name="40% - akcent 5 3 3 2 7" xfId="9758" xr:uid="{E9A1918D-ADAB-4464-93B4-7E20E2547BEF}"/>
    <cellStyle name="40% - akcent 5 3 3 2 7 2" xfId="25057" xr:uid="{AB5F25EA-E16F-422B-A4B4-FFE62A1AFA6D}"/>
    <cellStyle name="40% - akcent 5 3 3 2 8" xfId="13248" xr:uid="{15753B60-E45A-4E2C-9958-B2E56258AB02}"/>
    <cellStyle name="40% - akcent 5 3 3 2 8 2" xfId="28547" xr:uid="{FABA5729-E938-41E1-AD1A-1E8C57E12FF4}"/>
    <cellStyle name="40% - akcent 5 3 3 2 9" xfId="16856" xr:uid="{F5889401-F5FA-417A-8E67-216E7E8A2EF4}"/>
    <cellStyle name="40% - akcent 5 3 3 20" xfId="16652" xr:uid="{0D797190-4D74-4EFC-9035-A3827E07EF2A}"/>
    <cellStyle name="40% - akcent 5 3 3 3" xfId="1325" xr:uid="{2591D4A2-A04B-4C33-B235-42846698F484}"/>
    <cellStyle name="40% - akcent 5 3 3 3 2" xfId="3036" xr:uid="{E16CA93A-01CD-421F-B451-F0E11A8EA52D}"/>
    <cellStyle name="40% - akcent 5 3 3 3 2 2" xfId="7928" xr:uid="{30D4AB11-EEEE-445C-8C12-BD7A9B661B79}"/>
    <cellStyle name="40% - akcent 5 3 3 3 2 2 2" xfId="11419" xr:uid="{00196569-3413-4629-9B6D-F487B70F418F}"/>
    <cellStyle name="40% - akcent 5 3 3 3 2 2 2 2" xfId="26718" xr:uid="{A61CD56B-CB95-4FFC-A361-94F97EBE944C}"/>
    <cellStyle name="40% - akcent 5 3 3 3 2 2 3" xfId="14909" xr:uid="{EA54030F-46EC-4162-8EEF-6CFC43A5A608}"/>
    <cellStyle name="40% - akcent 5 3 3 3 2 2 3 2" xfId="30208" xr:uid="{2651E9C6-A2B6-4655-92E1-BC6A49A44F55}"/>
    <cellStyle name="40% - akcent 5 3 3 3 2 2 4" xfId="23228" xr:uid="{462FE6D1-5ABA-4B46-BA4A-110DFFBC8B43}"/>
    <cellStyle name="40% - akcent 5 3 3 3 2 3" xfId="6799" xr:uid="{751F8CEC-6518-4DCE-9234-6A5A3073E678}"/>
    <cellStyle name="40% - akcent 5 3 3 3 2 3 2" xfId="22100" xr:uid="{C45B728E-1789-46E5-B703-B88A63AE76FA}"/>
    <cellStyle name="40% - akcent 5 3 3 3 2 4" xfId="10291" xr:uid="{25420362-23E1-4816-97FD-A18489D3DF60}"/>
    <cellStyle name="40% - akcent 5 3 3 3 2 4 2" xfId="25590" xr:uid="{B5FFD51D-0A45-45FC-863C-49703F63F926}"/>
    <cellStyle name="40% - akcent 5 3 3 3 2 5" xfId="13781" xr:uid="{A24D9BF5-CBC9-493D-9593-0146265921F4}"/>
    <cellStyle name="40% - akcent 5 3 3 3 2 5 2" xfId="29080" xr:uid="{3EE5D8C0-15D9-4DDC-8F30-E6947A7CCB16}"/>
    <cellStyle name="40% - akcent 5 3 3 3 2 6" xfId="18664" xr:uid="{295C39AE-8952-4953-A60A-3F1E7990C018}"/>
    <cellStyle name="40% - akcent 5 3 3 3 3" xfId="7927" xr:uid="{758D1BB7-EF82-48CB-8DF6-EBE9DAA49E81}"/>
    <cellStyle name="40% - akcent 5 3 3 3 3 2" xfId="11418" xr:uid="{E006D7F4-902B-48AD-8E86-CBFFC36D3C41}"/>
    <cellStyle name="40% - akcent 5 3 3 3 3 2 2" xfId="26717" xr:uid="{6823F952-AF06-4F89-A5F3-CFD7675925F2}"/>
    <cellStyle name="40% - akcent 5 3 3 3 3 3" xfId="14908" xr:uid="{526DB1FD-3330-40FF-A605-F8DCD9327B31}"/>
    <cellStyle name="40% - akcent 5 3 3 3 3 3 2" xfId="30207" xr:uid="{7E1F06DB-35FE-4BB7-AFBA-C9162A23F9B6}"/>
    <cellStyle name="40% - akcent 5 3 3 3 3 4" xfId="23227" xr:uid="{F8052FCA-9FC1-44B4-B2A2-624F76D68DAB}"/>
    <cellStyle name="40% - akcent 5 3 3 3 4" xfId="6434" xr:uid="{BF01C127-FEF5-4ECD-BA36-CF57835CA2C8}"/>
    <cellStyle name="40% - akcent 5 3 3 3 4 2" xfId="21735" xr:uid="{826F9584-F2EC-444A-A2DA-24F42A02C736}"/>
    <cellStyle name="40% - akcent 5 3 3 3 5" xfId="3035" xr:uid="{14C11D87-C420-4FCB-813A-30B0C16E2FD3}"/>
    <cellStyle name="40% - akcent 5 3 3 3 5 2" xfId="18663" xr:uid="{72404025-0F33-41C0-820F-552038A9D423}"/>
    <cellStyle name="40% - akcent 5 3 3 3 6" xfId="9926" xr:uid="{7AF4D80C-BA29-4719-8C56-94CA0828C9EB}"/>
    <cellStyle name="40% - akcent 5 3 3 3 6 2" xfId="25225" xr:uid="{C1FE18C6-1EB7-4F0C-96BE-9F8A0FB8281C}"/>
    <cellStyle name="40% - akcent 5 3 3 3 7" xfId="13416" xr:uid="{AE619C17-526D-43F5-B6B9-E0814458A86C}"/>
    <cellStyle name="40% - akcent 5 3 3 3 7 2" xfId="28715" xr:uid="{B8BFF415-8E76-4B69-9AAD-A479115B0383}"/>
    <cellStyle name="40% - akcent 5 3 3 3 8" xfId="16981" xr:uid="{DDA05C18-157C-447B-9BA2-A500EC2DBC5A}"/>
    <cellStyle name="40% - akcent 5 3 3 4" xfId="1446" xr:uid="{7E4DDEC7-E1A3-47B6-AFBC-6A5AAF221861}"/>
    <cellStyle name="40% - akcent 5 3 3 4 2" xfId="7929" xr:uid="{E8350117-C000-4296-BE6E-BD16DE460DC4}"/>
    <cellStyle name="40% - akcent 5 3 3 4 2 2" xfId="11420" xr:uid="{7DA2A086-DCEB-499E-BB86-D3D55651E384}"/>
    <cellStyle name="40% - akcent 5 3 3 4 2 2 2" xfId="26719" xr:uid="{95C81FBD-0C44-4F6E-B23A-2C233B467AFD}"/>
    <cellStyle name="40% - akcent 5 3 3 4 2 3" xfId="14910" xr:uid="{16BE2687-7A2F-458F-88A6-D267C4438B0A}"/>
    <cellStyle name="40% - akcent 5 3 3 4 2 3 2" xfId="30209" xr:uid="{DF88DC35-A2D9-49DC-B6ED-3A2E34C39B00}"/>
    <cellStyle name="40% - akcent 5 3 3 4 2 4" xfId="23229" xr:uid="{B97D10CF-D792-4B28-9086-3FBA9C18758B}"/>
    <cellStyle name="40% - akcent 5 3 3 4 3" xfId="6796" xr:uid="{2F6ED810-843C-4810-9B8D-E351DC7730C3}"/>
    <cellStyle name="40% - akcent 5 3 3 4 3 2" xfId="22097" xr:uid="{02F8970A-2DF6-474E-94BF-A95D571F568E}"/>
    <cellStyle name="40% - akcent 5 3 3 4 4" xfId="3037" xr:uid="{60FF860F-0E99-4B32-AC63-3B3DAD9A060F}"/>
    <cellStyle name="40% - akcent 5 3 3 4 4 2" xfId="18665" xr:uid="{9EF7DAF4-CF67-47F1-AB45-1EA057B0924F}"/>
    <cellStyle name="40% - akcent 5 3 3 4 5" xfId="10288" xr:uid="{14C77728-3CC0-4279-9BEF-813291A8FD04}"/>
    <cellStyle name="40% - akcent 5 3 3 4 5 2" xfId="25587" xr:uid="{B119F5B8-1FAB-4D4E-B43F-CD8AF1381210}"/>
    <cellStyle name="40% - akcent 5 3 3 4 6" xfId="13778" xr:uid="{60B4641F-2095-4B01-B7D2-ACCD6B248ED1}"/>
    <cellStyle name="40% - akcent 5 3 3 4 6 2" xfId="29077" xr:uid="{B68127CC-13B7-4082-A165-9F08CE26F60A}"/>
    <cellStyle name="40% - akcent 5 3 3 4 7" xfId="17102" xr:uid="{6626E2F9-A1F9-445D-AB72-B82442DE0A61}"/>
    <cellStyle name="40% - akcent 5 3 3 5" xfId="1600" xr:uid="{8BEE2C01-D754-403A-9507-585CCB48A005}"/>
    <cellStyle name="40% - akcent 5 3 3 5 2" xfId="7930" xr:uid="{CB3BEAE9-CE2F-4B74-A3BF-3CFF2E7BE034}"/>
    <cellStyle name="40% - akcent 5 3 3 5 2 2" xfId="11421" xr:uid="{0C04698C-CEE2-49EB-BFB5-0D84DAEDCC9D}"/>
    <cellStyle name="40% - akcent 5 3 3 5 2 2 2" xfId="26720" xr:uid="{93383AE7-F5CF-4EC0-8939-A4DD9F1549E2}"/>
    <cellStyle name="40% - akcent 5 3 3 5 2 3" xfId="14911" xr:uid="{7F9D3124-FFC9-49D9-A2FB-152F132E6FC4}"/>
    <cellStyle name="40% - akcent 5 3 3 5 2 3 2" xfId="30210" xr:uid="{1DBA91E4-EA45-48BE-BC77-80E97FBF3BDE}"/>
    <cellStyle name="40% - akcent 5 3 3 5 2 4" xfId="23230" xr:uid="{2320CC22-AF91-4EF0-A48C-EE174BB24E5F}"/>
    <cellStyle name="40% - akcent 5 3 3 5 3" xfId="7565" xr:uid="{D9A49403-A81A-43CB-A2FA-139679217013}"/>
    <cellStyle name="40% - akcent 5 3 3 5 3 2" xfId="22866" xr:uid="{544EAB4B-8214-494B-A841-4AE2BED0369E}"/>
    <cellStyle name="40% - akcent 5 3 3 5 4" xfId="3038" xr:uid="{F9694CE1-5DAE-4511-94CE-0A00FBDB6037}"/>
    <cellStyle name="40% - akcent 5 3 3 5 4 2" xfId="18666" xr:uid="{D0CBD762-940B-4051-8D77-76A1839DE70F}"/>
    <cellStyle name="40% - akcent 5 3 3 5 5" xfId="11057" xr:uid="{C1902CC3-DD80-4241-9369-A2D6838C7394}"/>
    <cellStyle name="40% - akcent 5 3 3 5 5 2" xfId="26356" xr:uid="{FBFC0532-B00A-449A-A0B1-C7BA74538091}"/>
    <cellStyle name="40% - akcent 5 3 3 5 6" xfId="14547" xr:uid="{00503C6C-412F-446C-A1DA-FBE2D43D6792}"/>
    <cellStyle name="40% - akcent 5 3 3 5 6 2" xfId="29846" xr:uid="{AB6B1D74-F8FE-4993-8ABD-AC9C7B9FACC7}"/>
    <cellStyle name="40% - akcent 5 3 3 5 7" xfId="17252" xr:uid="{E7506A61-7118-446E-9012-14DBC2A8F839}"/>
    <cellStyle name="40% - akcent 5 3 3 6" xfId="1849" xr:uid="{006AC3FB-4092-4C94-941E-642585A698EB}"/>
    <cellStyle name="40% - akcent 5 3 3 6 2" xfId="7922" xr:uid="{BB1BC454-7DBD-42E9-B189-DD524E546040}"/>
    <cellStyle name="40% - akcent 5 3 3 6 2 2" xfId="23222" xr:uid="{1CBD59FA-EC86-47B3-BC0D-2E91658D09E2}"/>
    <cellStyle name="40% - akcent 5 3 3 6 3" xfId="5047" xr:uid="{3361CBDF-9F8B-4648-AC4E-6CC557DE57E5}"/>
    <cellStyle name="40% - akcent 5 3 3 6 3 2" xfId="20348" xr:uid="{3A8F6C35-CD5D-4BB2-A576-F53BB6F4F733}"/>
    <cellStyle name="40% - akcent 5 3 3 6 4" xfId="11413" xr:uid="{3083E810-503D-42FC-B92C-D8C08D3C7BFF}"/>
    <cellStyle name="40% - akcent 5 3 3 6 4 2" xfId="26712" xr:uid="{9CDBDCD7-112B-4B56-9F7E-01793664EB5B}"/>
    <cellStyle name="40% - akcent 5 3 3 6 5" xfId="14903" xr:uid="{0F84F031-65FE-4264-B3F7-5DAF5B350B41}"/>
    <cellStyle name="40% - akcent 5 3 3 6 5 2" xfId="30202" xr:uid="{4734115F-B47F-4E5A-B8B9-7D0640539CA5}"/>
    <cellStyle name="40% - akcent 5 3 3 6 6" xfId="17485" xr:uid="{8E125D81-8A48-4360-A255-52CD4FC3B278}"/>
    <cellStyle name="40% - akcent 5 3 3 7" xfId="1993" xr:uid="{25275042-5345-486D-9718-E59A0BB8D93E}"/>
    <cellStyle name="40% - akcent 5 3 3 7 2" xfId="5048" xr:uid="{ED4EE5D1-BBB6-410B-8B81-011711163B08}"/>
    <cellStyle name="40% - akcent 5 3 3 7 2 2" xfId="20349" xr:uid="{F18FF5A1-9394-4A73-8F5F-D674B4DABFB3}"/>
    <cellStyle name="40% - akcent 5 3 3 7 3" xfId="17625" xr:uid="{0674A20E-3912-47E1-B3FE-4461BDA6D417}"/>
    <cellStyle name="40% - akcent 5 3 3 8" xfId="2124" xr:uid="{0C304DD3-5292-4C94-A1F2-DDD598A83158}"/>
    <cellStyle name="40% - akcent 5 3 3 8 2" xfId="5049" xr:uid="{B47265E9-9C07-4B7A-B4EF-9FD702917A92}"/>
    <cellStyle name="40% - akcent 5 3 3 8 2 2" xfId="20350" xr:uid="{3C6C97B7-B3FF-434B-84F4-8177EEC40A18}"/>
    <cellStyle name="40% - akcent 5 3 3 8 3" xfId="17756" xr:uid="{87F0AC43-DAE3-4D13-BB2D-163277424C7F}"/>
    <cellStyle name="40% - akcent 5 3 3 9" xfId="2249" xr:uid="{AC91FBE6-BBD1-49F8-9968-1E691694FCE8}"/>
    <cellStyle name="40% - akcent 5 3 3 9 2" xfId="5050" xr:uid="{B8BCA421-F59D-42FD-A004-6BE6305EEE03}"/>
    <cellStyle name="40% - akcent 5 3 3 9 2 2" xfId="20351" xr:uid="{FAB01DFB-8547-4B33-91E8-9F98C3A9F823}"/>
    <cellStyle name="40% - akcent 5 3 3 9 3" xfId="17881" xr:uid="{61619DB7-E151-4D69-A535-798976CDA7D9}"/>
    <cellStyle name="40% - akcent 5 3 4" xfId="1108" xr:uid="{963A7F98-FAFA-4F6E-8A1B-4A08D6CBD1D1}"/>
    <cellStyle name="40% - akcent 5 3 4 2" xfId="3040" xr:uid="{7CA49F42-6324-4109-8082-073172A04D37}"/>
    <cellStyle name="40% - akcent 5 3 4 2 2" xfId="3041" xr:uid="{CB1AF8B9-DDEA-4B49-8F89-CF91473CA053}"/>
    <cellStyle name="40% - akcent 5 3 4 2 2 2" xfId="7933" xr:uid="{954C4BF0-307A-42B4-830C-D16A99D780EF}"/>
    <cellStyle name="40% - akcent 5 3 4 2 2 2 2" xfId="11424" xr:uid="{2CDCD9BE-32FA-4253-8870-E87C3A5AB236}"/>
    <cellStyle name="40% - akcent 5 3 4 2 2 2 2 2" xfId="26723" xr:uid="{43839584-9E2F-49D7-B527-92D0E49A976B}"/>
    <cellStyle name="40% - akcent 5 3 4 2 2 2 3" xfId="14914" xr:uid="{9756C47E-9CA3-47F5-931D-F6DD2EC2D983}"/>
    <cellStyle name="40% - akcent 5 3 4 2 2 2 3 2" xfId="30213" xr:uid="{6D8011DF-6CFC-4C4A-B9EC-B223AE5C0964}"/>
    <cellStyle name="40% - akcent 5 3 4 2 2 2 4" xfId="23233" xr:uid="{3DD97B6F-EA14-418F-9155-8C8A67D53E34}"/>
    <cellStyle name="40% - akcent 5 3 4 2 2 3" xfId="6801" xr:uid="{AC400DBC-E6EF-4899-87A4-808F2957A3DA}"/>
    <cellStyle name="40% - akcent 5 3 4 2 2 3 2" xfId="22102" xr:uid="{7F7CA409-D0ED-4408-94D2-D59D054EE33F}"/>
    <cellStyle name="40% - akcent 5 3 4 2 2 4" xfId="10293" xr:uid="{023D3A64-A83A-4336-AB31-A27544EB554D}"/>
    <cellStyle name="40% - akcent 5 3 4 2 2 4 2" xfId="25592" xr:uid="{C186263E-5D06-4469-8418-9F425C8658D3}"/>
    <cellStyle name="40% - akcent 5 3 4 2 2 5" xfId="13783" xr:uid="{929C5F24-DF85-4BB4-8C6C-74449F06F719}"/>
    <cellStyle name="40% - akcent 5 3 4 2 2 5 2" xfId="29082" xr:uid="{725DB1AF-C9BD-4962-A937-F89EF5670480}"/>
    <cellStyle name="40% - akcent 5 3 4 2 2 6" xfId="18669" xr:uid="{E4195201-47B3-49B5-95C9-E5FD5161354D}"/>
    <cellStyle name="40% - akcent 5 3 4 2 3" xfId="7932" xr:uid="{C0C2B643-200B-49B7-9EAB-83261F12E3DE}"/>
    <cellStyle name="40% - akcent 5 3 4 2 3 2" xfId="11423" xr:uid="{2CA2E7E8-1091-43EE-8CFE-C04DF2E9D2E8}"/>
    <cellStyle name="40% - akcent 5 3 4 2 3 2 2" xfId="26722" xr:uid="{3F4C8538-680F-4B1A-97D4-01AB40868D2A}"/>
    <cellStyle name="40% - akcent 5 3 4 2 3 3" xfId="14913" xr:uid="{F1DFCBF9-7C3E-4916-9FB9-7F5A8402EE6E}"/>
    <cellStyle name="40% - akcent 5 3 4 2 3 3 2" xfId="30212" xr:uid="{E362A854-032D-4D3A-86B6-C51D7B476C5C}"/>
    <cellStyle name="40% - akcent 5 3 4 2 3 4" xfId="23232" xr:uid="{BD04BEEC-19B6-4F23-B306-C3D9F7D929A9}"/>
    <cellStyle name="40% - akcent 5 3 4 2 4" xfId="6435" xr:uid="{B9C6750B-1F8D-4A3F-9209-F830836EBE32}"/>
    <cellStyle name="40% - akcent 5 3 4 2 4 2" xfId="21736" xr:uid="{9DF0D372-B28B-48BE-885D-1488212BBE8E}"/>
    <cellStyle name="40% - akcent 5 3 4 2 5" xfId="9927" xr:uid="{79E01F0E-6E0B-44FB-AE2B-56B63E44E9D7}"/>
    <cellStyle name="40% - akcent 5 3 4 2 5 2" xfId="25226" xr:uid="{DCAB600A-527C-4096-8897-5F3909089E50}"/>
    <cellStyle name="40% - akcent 5 3 4 2 6" xfId="13417" xr:uid="{0EBE85DF-88F8-44CD-9743-D8DF5F6A68C4}"/>
    <cellStyle name="40% - akcent 5 3 4 2 6 2" xfId="28716" xr:uid="{13FD0B2A-620F-4173-BAC4-B1EAC566437C}"/>
    <cellStyle name="40% - akcent 5 3 4 2 7" xfId="18668" xr:uid="{4F3B6E81-45B8-45F0-A5D7-3CFF1C48B302}"/>
    <cellStyle name="40% - akcent 5 3 4 3" xfId="3042" xr:uid="{36379682-F11E-4667-AC99-7DEE7A0A72B4}"/>
    <cellStyle name="40% - akcent 5 3 4 3 2" xfId="7934" xr:uid="{0BCBF7FE-1C4B-482C-A2F4-32020CE2C654}"/>
    <cellStyle name="40% - akcent 5 3 4 3 2 2" xfId="11425" xr:uid="{5E624FE8-56F8-4D2A-90E5-BE4FFA46629E}"/>
    <cellStyle name="40% - akcent 5 3 4 3 2 2 2" xfId="26724" xr:uid="{65F2D798-1706-432D-9072-5AD9A620FE2D}"/>
    <cellStyle name="40% - akcent 5 3 4 3 2 3" xfId="14915" xr:uid="{1ADFA05D-502C-4571-8FBF-41CB4DB21972}"/>
    <cellStyle name="40% - akcent 5 3 4 3 2 3 2" xfId="30214" xr:uid="{9946BDA8-F471-4B63-8D9E-43CFA7D16909}"/>
    <cellStyle name="40% - akcent 5 3 4 3 2 4" xfId="23234" xr:uid="{6FCB8679-64FB-49AB-9B0A-121CE0997B23}"/>
    <cellStyle name="40% - akcent 5 3 4 3 3" xfId="6800" xr:uid="{C53DF0AF-D281-4573-8263-44AED7F59B63}"/>
    <cellStyle name="40% - akcent 5 3 4 3 3 2" xfId="22101" xr:uid="{7A3BD203-0472-47F2-BCE9-1BCA771F897F}"/>
    <cellStyle name="40% - akcent 5 3 4 3 4" xfId="10292" xr:uid="{A4A11C74-8432-49F0-84F3-3EE741369772}"/>
    <cellStyle name="40% - akcent 5 3 4 3 4 2" xfId="25591" xr:uid="{40B442FA-6D1C-48FE-B428-FE1B2CCFCED0}"/>
    <cellStyle name="40% - akcent 5 3 4 3 5" xfId="13782" xr:uid="{C6175352-717F-459E-A8A4-9B719F1C341C}"/>
    <cellStyle name="40% - akcent 5 3 4 3 5 2" xfId="29081" xr:uid="{949C2523-8D7E-4EE9-AE15-E434F7087A8D}"/>
    <cellStyle name="40% - akcent 5 3 4 3 6" xfId="18670" xr:uid="{721ACAB5-A23A-46AB-9923-5D6A7D5AE596}"/>
    <cellStyle name="40% - akcent 5 3 4 4" xfId="7931" xr:uid="{7AF34B6C-01BB-4B96-A7B5-BA4CC880A1DB}"/>
    <cellStyle name="40% - akcent 5 3 4 4 2" xfId="11422" xr:uid="{9CB273D6-9BD0-4613-972E-C9E5DB5F4EBE}"/>
    <cellStyle name="40% - akcent 5 3 4 4 2 2" xfId="26721" xr:uid="{B2468815-AF75-4ACA-A96E-7B1218D57C66}"/>
    <cellStyle name="40% - akcent 5 3 4 4 3" xfId="14912" xr:uid="{AA483F9B-958D-4456-B62F-D2478076DBE3}"/>
    <cellStyle name="40% - akcent 5 3 4 4 3 2" xfId="30211" xr:uid="{1EC38B45-5D26-41F1-83C7-FA0D3D010026}"/>
    <cellStyle name="40% - akcent 5 3 4 4 4" xfId="23231" xr:uid="{16D6BCD6-82FF-4449-8B22-E6931BD75113}"/>
    <cellStyle name="40% - akcent 5 3 4 5" xfId="6184" xr:uid="{097ABC3A-6DFC-4301-B702-D1B0E98AC346}"/>
    <cellStyle name="40% - akcent 5 3 4 5 2" xfId="21485" xr:uid="{0D2C2BBC-86DA-4A81-A01C-6C280A23889E}"/>
    <cellStyle name="40% - akcent 5 3 4 6" xfId="3039" xr:uid="{D88E7853-7801-4F79-88BD-31E99F0A5AC1}"/>
    <cellStyle name="40% - akcent 5 3 4 6 2" xfId="18667" xr:uid="{D9D552BE-7148-4E7C-B10B-CF2F977D9E2A}"/>
    <cellStyle name="40% - akcent 5 3 4 7" xfId="9676" xr:uid="{F2914B2C-BB4D-451A-A805-991341632F6E}"/>
    <cellStyle name="40% - akcent 5 3 4 7 2" xfId="24975" xr:uid="{D7D93A5C-AD0B-4C5E-BF3B-FCBC559FBC86}"/>
    <cellStyle name="40% - akcent 5 3 4 8" xfId="13166" xr:uid="{43A49132-852F-4A2A-A1A2-6FD923726BD4}"/>
    <cellStyle name="40% - akcent 5 3 4 8 2" xfId="28465" xr:uid="{CE4569B9-14CC-4864-804E-678B4A72BF43}"/>
    <cellStyle name="40% - akcent 5 3 4 9" xfId="16764" xr:uid="{09FC46AF-276E-4800-B7D5-CFD93881F06E}"/>
    <cellStyle name="40% - akcent 5 3 5" xfId="1239" xr:uid="{610BC15D-99CA-47C4-819B-E4EB797CF55A}"/>
    <cellStyle name="40% - akcent 5 3 5 2" xfId="3044" xr:uid="{FD34ED70-01B0-4022-A14D-9626C7D94CED}"/>
    <cellStyle name="40% - akcent 5 3 5 2 2" xfId="7936" xr:uid="{60A1E273-7EC4-4F53-A214-13B0E1D9F21B}"/>
    <cellStyle name="40% - akcent 5 3 5 2 2 2" xfId="11427" xr:uid="{2264AB8C-F399-4C67-B01D-AF6E86556EE1}"/>
    <cellStyle name="40% - akcent 5 3 5 2 2 2 2" xfId="26726" xr:uid="{ACD89B76-487B-465B-BB2F-1847779319BE}"/>
    <cellStyle name="40% - akcent 5 3 5 2 2 3" xfId="14917" xr:uid="{F0F2459D-CFCE-4991-809D-67CCAB015F75}"/>
    <cellStyle name="40% - akcent 5 3 5 2 2 3 2" xfId="30216" xr:uid="{30861AE5-C307-482A-BC5D-C6AC507744BA}"/>
    <cellStyle name="40% - akcent 5 3 5 2 2 4" xfId="23236" xr:uid="{CE1AA2CC-F9AC-4D4C-A491-042B4EB0B4B4}"/>
    <cellStyle name="40% - akcent 5 3 5 2 3" xfId="6802" xr:uid="{13F42FBA-EF29-439C-BFD4-E5888524C8EB}"/>
    <cellStyle name="40% - akcent 5 3 5 2 3 2" xfId="22103" xr:uid="{508364C5-2A39-463B-8477-0EB0F025579E}"/>
    <cellStyle name="40% - akcent 5 3 5 2 4" xfId="10294" xr:uid="{86053EC5-338D-428B-841D-BB5BF3F28649}"/>
    <cellStyle name="40% - akcent 5 3 5 2 4 2" xfId="25593" xr:uid="{D4CED9E3-C10A-479E-9419-AE4D2D530A58}"/>
    <cellStyle name="40% - akcent 5 3 5 2 5" xfId="13784" xr:uid="{B538CDE4-CB9F-43AA-A859-CD503EF57E1F}"/>
    <cellStyle name="40% - akcent 5 3 5 2 5 2" xfId="29083" xr:uid="{5A79F7C6-C314-4B41-8B74-D0B93817A36C}"/>
    <cellStyle name="40% - akcent 5 3 5 2 6" xfId="18672" xr:uid="{367E7731-916E-4067-90EC-C19D953768E5}"/>
    <cellStyle name="40% - akcent 5 3 5 3" xfId="7935" xr:uid="{5C5D692D-7B3A-4AC2-97A4-0C3EDD4B47CE}"/>
    <cellStyle name="40% - akcent 5 3 5 3 2" xfId="11426" xr:uid="{EE3FE97A-7F60-4072-8C7C-F8983C67CA87}"/>
    <cellStyle name="40% - akcent 5 3 5 3 2 2" xfId="26725" xr:uid="{85C4415C-E97C-46AE-8061-8513247CF854}"/>
    <cellStyle name="40% - akcent 5 3 5 3 3" xfId="14916" xr:uid="{6EAFBABB-0C6A-45BD-9A88-5911C69250E3}"/>
    <cellStyle name="40% - akcent 5 3 5 3 3 2" xfId="30215" xr:uid="{0605CA43-2596-4730-A58E-7955D09553B1}"/>
    <cellStyle name="40% - akcent 5 3 5 3 4" xfId="23235" xr:uid="{A16798B6-7C71-410D-8418-30B281730DAC}"/>
    <cellStyle name="40% - akcent 5 3 5 4" xfId="6436" xr:uid="{C6B98CFD-7124-43E2-811D-229B8A7F45B9}"/>
    <cellStyle name="40% - akcent 5 3 5 4 2" xfId="21737" xr:uid="{DB4530D6-4DB9-41E1-A24C-43CA78112ADF}"/>
    <cellStyle name="40% - akcent 5 3 5 5" xfId="3043" xr:uid="{D049EE67-ACEC-4D57-A067-5E9E38F7934E}"/>
    <cellStyle name="40% - akcent 5 3 5 5 2" xfId="18671" xr:uid="{87F2E497-B789-42E1-9A1B-CDFB6E68FBBC}"/>
    <cellStyle name="40% - akcent 5 3 5 6" xfId="9928" xr:uid="{28A14873-5EAB-4D37-A06C-33934A519372}"/>
    <cellStyle name="40% - akcent 5 3 5 6 2" xfId="25227" xr:uid="{6BE5ED20-06E7-4DE4-B8FF-05D581DBAC0E}"/>
    <cellStyle name="40% - akcent 5 3 5 7" xfId="13418" xr:uid="{A24E87EB-9839-42C2-9AF6-2A53814AD2A7}"/>
    <cellStyle name="40% - akcent 5 3 5 7 2" xfId="28717" xr:uid="{6BEBAD88-8DA6-4EAC-BB37-0A07E33B5613}"/>
    <cellStyle name="40% - akcent 5 3 5 8" xfId="16895" xr:uid="{177B215A-4610-4624-901B-6EA5E280E4F0}"/>
    <cellStyle name="40% - akcent 5 3 6" xfId="1364" xr:uid="{D24EDBAC-8593-4C52-BDED-9B00F9ECBD30}"/>
    <cellStyle name="40% - akcent 5 3 6 2" xfId="7937" xr:uid="{AD08A1E3-63EF-4BA5-AAE0-F1542556B68B}"/>
    <cellStyle name="40% - akcent 5 3 6 2 2" xfId="11428" xr:uid="{EF6A368A-9BE4-4FCF-B591-E828E2F12C9B}"/>
    <cellStyle name="40% - akcent 5 3 6 2 2 2" xfId="26727" xr:uid="{B4776DBA-7FDB-4BCF-BAA2-F5982462504A}"/>
    <cellStyle name="40% - akcent 5 3 6 2 3" xfId="14918" xr:uid="{CE40468D-5A4A-4D41-BA6A-C5D269078FA0}"/>
    <cellStyle name="40% - akcent 5 3 6 2 3 2" xfId="30217" xr:uid="{03FE2E1F-F8B3-4CB9-929B-9D9AC71A1A2B}"/>
    <cellStyle name="40% - akcent 5 3 6 2 4" xfId="23237" xr:uid="{98D8D022-EE0A-4430-A600-FBE6FCB14251}"/>
    <cellStyle name="40% - akcent 5 3 6 3" xfId="6791" xr:uid="{B5B01EAB-26D4-472A-8BAE-2828F52AD033}"/>
    <cellStyle name="40% - akcent 5 3 6 3 2" xfId="22092" xr:uid="{BC8691A2-097A-424A-9E1D-B48A2F288B6C}"/>
    <cellStyle name="40% - akcent 5 3 6 4" xfId="3045" xr:uid="{93A66028-CDB7-4EA4-9627-CA470C6ABCB2}"/>
    <cellStyle name="40% - akcent 5 3 6 4 2" xfId="18673" xr:uid="{173CAE9F-6F9B-477F-B13F-2306E57D5E73}"/>
    <cellStyle name="40% - akcent 5 3 6 5" xfId="10283" xr:uid="{B3DA2167-7F0B-4A88-A270-D5C3D71B2B4C}"/>
    <cellStyle name="40% - akcent 5 3 6 5 2" xfId="25582" xr:uid="{2EE9A417-0C18-452F-8BCE-EFCA17D68F74}"/>
    <cellStyle name="40% - akcent 5 3 6 6" xfId="13773" xr:uid="{FD1FA0A1-3F46-4755-893B-6C2B779EB3EC}"/>
    <cellStyle name="40% - akcent 5 3 6 6 2" xfId="29072" xr:uid="{3A9D0E25-17F5-4960-8FBF-0BDD90F42E07}"/>
    <cellStyle name="40% - akcent 5 3 6 7" xfId="17020" xr:uid="{BFD247AB-63ED-43EA-AA38-C93128E39D67}"/>
    <cellStyle name="40% - akcent 5 3 7" xfId="1518" xr:uid="{8715C38F-015F-4A0F-9482-5C90B18174F2}"/>
    <cellStyle name="40% - akcent 5 3 7 2" xfId="7938" xr:uid="{FFA078EB-74B3-483E-8C6A-2A00BCCBCD4B}"/>
    <cellStyle name="40% - akcent 5 3 7 2 2" xfId="11429" xr:uid="{2BA5F9E0-0BD9-4DE8-9E38-C8A5ECA34A7E}"/>
    <cellStyle name="40% - akcent 5 3 7 2 2 2" xfId="26728" xr:uid="{022E2D96-991E-4C65-B989-AB2ED1338FBD}"/>
    <cellStyle name="40% - akcent 5 3 7 2 3" xfId="14919" xr:uid="{CFD0A5B0-A168-405A-9E19-17FBB913F640}"/>
    <cellStyle name="40% - akcent 5 3 7 2 3 2" xfId="30218" xr:uid="{FE53B898-27B7-41F4-922C-47682A10F3FB}"/>
    <cellStyle name="40% - akcent 5 3 7 2 4" xfId="23238" xr:uid="{A791A411-A412-4FF4-B975-DD20FD78D14D}"/>
    <cellStyle name="40% - akcent 5 3 7 3" xfId="7483" xr:uid="{7898189B-2B32-4166-9CF7-4D568B7B5D45}"/>
    <cellStyle name="40% - akcent 5 3 7 3 2" xfId="22784" xr:uid="{53B19C37-AD46-45B0-9C8A-D38786F11C93}"/>
    <cellStyle name="40% - akcent 5 3 7 4" xfId="3046" xr:uid="{4A4826C2-DF2A-4098-90B2-FE657A65073A}"/>
    <cellStyle name="40% - akcent 5 3 7 4 2" xfId="18674" xr:uid="{EF6ED749-C45A-4541-BC70-92A56FE557DA}"/>
    <cellStyle name="40% - akcent 5 3 7 5" xfId="10975" xr:uid="{DE1983AA-AA96-451E-A540-FC3E6B086AF9}"/>
    <cellStyle name="40% - akcent 5 3 7 5 2" xfId="26274" xr:uid="{E1C0B943-0A98-401B-9D00-139F20B22406}"/>
    <cellStyle name="40% - akcent 5 3 7 6" xfId="14465" xr:uid="{DF5B0CB1-195E-442F-BBCC-31A54A253E1A}"/>
    <cellStyle name="40% - akcent 5 3 7 6 2" xfId="29764" xr:uid="{2D5DC0A3-4405-4F29-B282-BE4BAD0EE5EF}"/>
    <cellStyle name="40% - akcent 5 3 7 7" xfId="17170" xr:uid="{FA8B011D-1631-4327-89A3-B2A78846DFEF}"/>
    <cellStyle name="40% - akcent 5 3 8" xfId="1756" xr:uid="{154C53F3-E0BB-4924-BAB0-5AFD09DDB263}"/>
    <cellStyle name="40% - akcent 5 3 8 2" xfId="7912" xr:uid="{48A51064-C65A-4A6E-B033-DD79B5AFC2BA}"/>
    <cellStyle name="40% - akcent 5 3 8 2 2" xfId="23212" xr:uid="{C554D598-2EC9-4A6A-A45A-28C9E3E619B9}"/>
    <cellStyle name="40% - akcent 5 3 8 3" xfId="5051" xr:uid="{8827471F-0C4E-4178-81D5-B91F0570D0A9}"/>
    <cellStyle name="40% - akcent 5 3 8 3 2" xfId="20352" xr:uid="{D03B0B24-B213-4621-A3C3-C2A730025577}"/>
    <cellStyle name="40% - akcent 5 3 8 4" xfId="11403" xr:uid="{07FC0F57-B314-47EE-BFCA-E4BBC2A75857}"/>
    <cellStyle name="40% - akcent 5 3 8 4 2" xfId="26702" xr:uid="{4765F01F-BE1E-479D-81D0-D318295FAC24}"/>
    <cellStyle name="40% - akcent 5 3 8 5" xfId="14893" xr:uid="{7AA7D778-865A-4962-B153-B07B6594F5AB}"/>
    <cellStyle name="40% - akcent 5 3 8 5 2" xfId="30192" xr:uid="{4D98742E-DD64-44AF-9541-BC37316AF3B4}"/>
    <cellStyle name="40% - akcent 5 3 8 6" xfId="17393" xr:uid="{2B6175A4-E9AE-483C-A697-43719784A96C}"/>
    <cellStyle name="40% - akcent 5 3 9" xfId="1896" xr:uid="{DD9D1453-1FB5-4A6C-9094-77107C620BBC}"/>
    <cellStyle name="40% - akcent 5 3 9 2" xfId="5052" xr:uid="{25DA04F1-00C8-4191-B5EC-5C61F52D2139}"/>
    <cellStyle name="40% - akcent 5 3 9 2 2" xfId="20353" xr:uid="{CB01BD8B-2ABF-4573-AD6E-B24C53EE4A77}"/>
    <cellStyle name="40% - akcent 5 3 9 3" xfId="17530" xr:uid="{A01DC75B-E976-42FC-8BDC-582D263A8C79}"/>
    <cellStyle name="40% - akcent 6 2" xfId="37" xr:uid="{00000000-0005-0000-0000-000022000000}"/>
    <cellStyle name="40% - akcent 6 2 2" xfId="540" xr:uid="{0A049E3B-4DA1-423C-8C02-9802628113D1}"/>
    <cellStyle name="40% - akcent 6 3" xfId="219" xr:uid="{00000000-0005-0000-0000-000023000000}"/>
    <cellStyle name="40% - akcent 6 3 10" xfId="2033" xr:uid="{2A7EA28B-94F2-4A59-8E63-792319CF77E0}"/>
    <cellStyle name="40% - akcent 6 3 10 2" xfId="5053" xr:uid="{D64892C8-4320-4F62-B06B-644B0AE0B448}"/>
    <cellStyle name="40% - akcent 6 3 10 2 2" xfId="20354" xr:uid="{880EE5B5-EEDB-4F1A-BC1A-0AD14589EE32}"/>
    <cellStyle name="40% - akcent 6 3 10 3" xfId="17665" xr:uid="{47946233-67FB-40A6-89AE-0D0C6D4CDB40}"/>
    <cellStyle name="40% - akcent 6 3 11" xfId="2164" xr:uid="{EC286BC6-2D0D-46CF-BDDA-EFA28EFF1EAA}"/>
    <cellStyle name="40% - akcent 6 3 11 2" xfId="5054" xr:uid="{AA869784-8412-455B-A764-B27969C1FE1E}"/>
    <cellStyle name="40% - akcent 6 3 11 2 2" xfId="20355" xr:uid="{510C89F2-39FC-45A4-96DA-CF8CDCCB4BB6}"/>
    <cellStyle name="40% - akcent 6 3 11 3" xfId="17796" xr:uid="{DA47C310-29D5-474C-B8DE-048C523D0E26}"/>
    <cellStyle name="40% - akcent 6 3 12" xfId="2289" xr:uid="{FF6BD380-C78F-4BBE-B4C1-F60D0A2F2B10}"/>
    <cellStyle name="40% - akcent 6 3 12 2" xfId="5055" xr:uid="{4B81741F-BD52-452C-85C6-13AFF324F427}"/>
    <cellStyle name="40% - akcent 6 3 12 2 2" xfId="20356" xr:uid="{5D472678-57B5-4489-92D9-42AF34A5B3B4}"/>
    <cellStyle name="40% - akcent 6 3 12 3" xfId="17921" xr:uid="{C5E4C1D9-637B-42C3-8211-1DEF50C7F2DB}"/>
    <cellStyle name="40% - akcent 6 3 13" xfId="2439" xr:uid="{43B18C16-FABF-4412-9F04-C8C8090E0972}"/>
    <cellStyle name="40% - akcent 6 3 13 2" xfId="5056" xr:uid="{9469200B-6A79-4186-8FB4-0A61C3D6C4F7}"/>
    <cellStyle name="40% - akcent 6 3 13 2 2" xfId="20357" xr:uid="{4011BC1F-63A8-41DD-AAFC-5F48740FE8FF}"/>
    <cellStyle name="40% - akcent 6 3 13 3" xfId="18071" xr:uid="{46A746D4-FB7B-4651-86FB-261F5B3E983A}"/>
    <cellStyle name="40% - akcent 6 3 14" xfId="2589" xr:uid="{097F40D3-8D7C-495D-82BA-F6D8E98D57AA}"/>
    <cellStyle name="40% - akcent 6 3 14 2" xfId="5057" xr:uid="{EBAA73F8-CA62-41AC-ACAA-43D94F940B5E}"/>
    <cellStyle name="40% - akcent 6 3 14 2 2" xfId="20358" xr:uid="{3AD722AD-0AEE-4ADD-8817-F4E0E7ACA1E8}"/>
    <cellStyle name="40% - akcent 6 3 14 3" xfId="18221" xr:uid="{B674B19C-3831-4A50-A027-240388F33126}"/>
    <cellStyle name="40% - akcent 6 3 15" xfId="5785" xr:uid="{B1C24D6B-DEE6-4614-813C-360C2BD4BB9A}"/>
    <cellStyle name="40% - akcent 6 3 15 2" xfId="21086" xr:uid="{C75A6E95-D877-4408-87F3-CD153591C0EE}"/>
    <cellStyle name="40% - akcent 6 3 16" xfId="5907" xr:uid="{B1BAC180-D13C-44DE-8230-1995BDC6FB87}"/>
    <cellStyle name="40% - akcent 6 3 16 2" xfId="21208" xr:uid="{EAA020BF-97AD-40CB-8BEE-1DEF927808F6}"/>
    <cellStyle name="40% - akcent 6 3 17" xfId="3047" xr:uid="{50BBE80C-B621-415C-8244-C0F5E13E0813}"/>
    <cellStyle name="40% - akcent 6 3 17 2" xfId="18675" xr:uid="{2E46EE5D-9282-4E3E-B522-640CAC2CCD82}"/>
    <cellStyle name="40% - akcent 6 3 18" xfId="9399" xr:uid="{F6F13865-BCEF-4375-AAC5-2A8E31547CBA}"/>
    <cellStyle name="40% - akcent 6 3 18 2" xfId="24698" xr:uid="{0F1F7524-8234-4061-B5B2-8818254087B9}"/>
    <cellStyle name="40% - akcent 6 3 19" xfId="12889" xr:uid="{B75B6AEC-645D-4EBF-BCB7-1B2711219843}"/>
    <cellStyle name="40% - akcent 6 3 19 2" xfId="28188" xr:uid="{05492836-D5C3-4CED-B0CB-B2C8F0467815}"/>
    <cellStyle name="40% - akcent 6 3 2" xfId="726" xr:uid="{CD68A3F6-59B9-4B7B-ABE7-A45D665C8F82}"/>
    <cellStyle name="40% - akcent 6 3 2 10" xfId="2330" xr:uid="{AB2C8D13-F10D-4D8D-9A6C-815FCA85BC41}"/>
    <cellStyle name="40% - akcent 6 3 2 10 2" xfId="5058" xr:uid="{11E00C4B-6DDE-4362-8247-896BF5BBB13C}"/>
    <cellStyle name="40% - akcent 6 3 2 10 2 2" xfId="20359" xr:uid="{0BE89AB9-F325-428D-BF9F-B335E05E7D72}"/>
    <cellStyle name="40% - akcent 6 3 2 10 3" xfId="17962" xr:uid="{6A892E26-5488-4D42-ACC2-DBC24AF9C5B5}"/>
    <cellStyle name="40% - akcent 6 3 2 11" xfId="2480" xr:uid="{836B3F47-3CB0-4232-89A8-5BB4C5768FE1}"/>
    <cellStyle name="40% - akcent 6 3 2 11 2" xfId="5059" xr:uid="{13A453F8-2EEE-4A9C-8B41-EBCC893CB09E}"/>
    <cellStyle name="40% - akcent 6 3 2 11 2 2" xfId="20360" xr:uid="{2DF1B0FC-F2E8-4B79-9B40-8A123AD8AE04}"/>
    <cellStyle name="40% - akcent 6 3 2 11 3" xfId="18112" xr:uid="{9C7191FC-4DF2-4BD0-9FDD-E784FBD05C82}"/>
    <cellStyle name="40% - akcent 6 3 2 12" xfId="2630" xr:uid="{BBE53EB1-F755-4FA8-9B59-BED55AFD4DD1}"/>
    <cellStyle name="40% - akcent 6 3 2 12 2" xfId="5060" xr:uid="{3AD17009-DAF8-4109-8C63-DB4BDA4EB135}"/>
    <cellStyle name="40% - akcent 6 3 2 12 2 2" xfId="20361" xr:uid="{64B071C8-3EBF-4AA2-910C-B82B46B519AC}"/>
    <cellStyle name="40% - akcent 6 3 2 12 3" xfId="18262" xr:uid="{7CE2F2CB-DDFE-40C8-B93A-E69BA54EA3E9}"/>
    <cellStyle name="40% - akcent 6 3 2 13" xfId="5826" xr:uid="{8906B9A7-72F8-43C3-9436-07CE9766A407}"/>
    <cellStyle name="40% - akcent 6 3 2 13 2" xfId="21127" xr:uid="{32A56466-0D3C-49BA-AFD6-555532C9C9EF}"/>
    <cellStyle name="40% - akcent 6 3 2 14" xfId="5959" xr:uid="{678415E0-8C7F-4E0D-8747-C48E31EC224C}"/>
    <cellStyle name="40% - akcent 6 3 2 14 2" xfId="21260" xr:uid="{DA2DB37C-A5C6-4178-911B-E40CD6AA6ECC}"/>
    <cellStyle name="40% - akcent 6 3 2 15" xfId="3048" xr:uid="{AE32BE67-BCA8-4CD9-933B-B90F62BA46A6}"/>
    <cellStyle name="40% - akcent 6 3 2 15 2" xfId="18676" xr:uid="{B3B4AD5E-9ACA-4529-9AF3-7271D24A5289}"/>
    <cellStyle name="40% - akcent 6 3 2 16" xfId="9451" xr:uid="{2BF99CFE-E16B-4EF2-90C2-BAB86EB17DD4}"/>
    <cellStyle name="40% - akcent 6 3 2 16 2" xfId="24750" xr:uid="{D9ADA4B8-4970-4590-A744-50D76E17A98F}"/>
    <cellStyle name="40% - akcent 6 3 2 17" xfId="12941" xr:uid="{02322FC6-42D4-431A-BCF4-6378788A4171}"/>
    <cellStyle name="40% - akcent 6 3 2 17 2" xfId="28240" xr:uid="{DFE3AF92-7509-469E-A33A-27EABC9CF678}"/>
    <cellStyle name="40% - akcent 6 3 2 18" xfId="16449" xr:uid="{80AF6669-0077-4ED0-BDD8-CD51E19858DC}"/>
    <cellStyle name="40% - akcent 6 3 2 18 2" xfId="31748" xr:uid="{02DB9FEA-C847-4C15-B6BC-2180A95DCDAB}"/>
    <cellStyle name="40% - akcent 6 3 2 19" xfId="944" xr:uid="{4F37CD1E-651E-4101-8245-D6131289FFF1}"/>
    <cellStyle name="40% - akcent 6 3 2 2" xfId="1160" xr:uid="{EFCCE6D0-38E5-45D2-830F-198D32C003D4}"/>
    <cellStyle name="40% - akcent 6 3 2 2 2" xfId="3050" xr:uid="{C24BEFC6-0CC6-4E9C-9B4D-5FE7B5C2E004}"/>
    <cellStyle name="40% - akcent 6 3 2 2 2 2" xfId="3051" xr:uid="{8D1C6DA0-9F9C-455C-A067-301946AA5EE3}"/>
    <cellStyle name="40% - akcent 6 3 2 2 2 2 2" xfId="7943" xr:uid="{C504FE47-256E-4BC5-9279-448E62887BD4}"/>
    <cellStyle name="40% - akcent 6 3 2 2 2 2 2 2" xfId="11434" xr:uid="{3CBD5A8B-C5EA-4973-9B25-06BCCDD903D6}"/>
    <cellStyle name="40% - akcent 6 3 2 2 2 2 2 2 2" xfId="26733" xr:uid="{3AF91608-141E-4992-89D7-D2C8733F5052}"/>
    <cellStyle name="40% - akcent 6 3 2 2 2 2 2 3" xfId="14924" xr:uid="{BCCF5490-516E-4FCD-9874-23AC5ACEB1DE}"/>
    <cellStyle name="40% - akcent 6 3 2 2 2 2 2 3 2" xfId="30223" xr:uid="{9B2F6634-4A2A-44D2-9302-90105E32522C}"/>
    <cellStyle name="40% - akcent 6 3 2 2 2 2 2 4" xfId="23243" xr:uid="{BF1A44BD-E973-458E-A34E-68E23477321A}"/>
    <cellStyle name="40% - akcent 6 3 2 2 2 2 3" xfId="6806" xr:uid="{8F52C91D-B280-44EC-BE16-D1E9ADDD4577}"/>
    <cellStyle name="40% - akcent 6 3 2 2 2 2 3 2" xfId="22107" xr:uid="{6742867C-10B2-4170-A250-697A59C334E9}"/>
    <cellStyle name="40% - akcent 6 3 2 2 2 2 4" xfId="10298" xr:uid="{09A5D662-C28F-4AEF-890F-653CDCC4415A}"/>
    <cellStyle name="40% - akcent 6 3 2 2 2 2 4 2" xfId="25597" xr:uid="{80977202-C366-4354-B519-3FB3EAFE0FA2}"/>
    <cellStyle name="40% - akcent 6 3 2 2 2 2 5" xfId="13788" xr:uid="{EA1F6D46-83C2-40DE-9A37-8105C9EC4550}"/>
    <cellStyle name="40% - akcent 6 3 2 2 2 2 5 2" xfId="29087" xr:uid="{A6D83960-FB64-4911-89C7-6B909B8E3EC6}"/>
    <cellStyle name="40% - akcent 6 3 2 2 2 2 6" xfId="18679" xr:uid="{5DC8FA01-9A01-4382-B98D-A592EAEDFB69}"/>
    <cellStyle name="40% - akcent 6 3 2 2 2 3" xfId="7942" xr:uid="{0B50E0BF-B572-48F5-9AF4-48BA9121795F}"/>
    <cellStyle name="40% - akcent 6 3 2 2 2 3 2" xfId="11433" xr:uid="{40E5456D-7622-43E1-A31D-B377FA95D41C}"/>
    <cellStyle name="40% - akcent 6 3 2 2 2 3 2 2" xfId="26732" xr:uid="{7DA63DA5-162D-4BFB-A5DD-63FC616D1970}"/>
    <cellStyle name="40% - akcent 6 3 2 2 2 3 3" xfId="14923" xr:uid="{0CA7EFF7-7865-4DAD-9C75-3FD5CE9014A4}"/>
    <cellStyle name="40% - akcent 6 3 2 2 2 3 3 2" xfId="30222" xr:uid="{B9756E28-7AFB-45D4-9A55-4B081435DB9C}"/>
    <cellStyle name="40% - akcent 6 3 2 2 2 3 4" xfId="23242" xr:uid="{2B8DF80A-3F1D-426F-A8B7-33AC6555AF7A}"/>
    <cellStyle name="40% - akcent 6 3 2 2 2 4" xfId="6437" xr:uid="{7431E9EB-FACB-44BA-9D69-96FFDE5BE22B}"/>
    <cellStyle name="40% - akcent 6 3 2 2 2 4 2" xfId="21738" xr:uid="{91DE379A-6BC7-4D53-B2AB-4899685DC7D8}"/>
    <cellStyle name="40% - akcent 6 3 2 2 2 5" xfId="9929" xr:uid="{297B4844-740F-4041-859A-76160F662B5F}"/>
    <cellStyle name="40% - akcent 6 3 2 2 2 5 2" xfId="25228" xr:uid="{E2031D6B-CD3A-4D3C-9AC1-7D2C7B13ECC0}"/>
    <cellStyle name="40% - akcent 6 3 2 2 2 6" xfId="13419" xr:uid="{B34C3A31-89B1-42EE-9FA8-C7DF0308C1FD}"/>
    <cellStyle name="40% - akcent 6 3 2 2 2 6 2" xfId="28718" xr:uid="{F2914835-2D9F-4D02-B424-1D662AF1245B}"/>
    <cellStyle name="40% - akcent 6 3 2 2 2 7" xfId="18678" xr:uid="{B331DD5D-DF27-4ECD-BA43-01CED58E5A94}"/>
    <cellStyle name="40% - akcent 6 3 2 2 3" xfId="3052" xr:uid="{B14DC74C-F0AF-4DD2-AD13-5F0A17239D73}"/>
    <cellStyle name="40% - akcent 6 3 2 2 3 2" xfId="7944" xr:uid="{B3311558-E42E-46BB-8B66-43FD9F0E51B4}"/>
    <cellStyle name="40% - akcent 6 3 2 2 3 2 2" xfId="11435" xr:uid="{8BEA96B4-3A40-4140-9C88-122C36F7C274}"/>
    <cellStyle name="40% - akcent 6 3 2 2 3 2 2 2" xfId="26734" xr:uid="{7A7EAC34-230C-422C-8825-10762A9AAE2E}"/>
    <cellStyle name="40% - akcent 6 3 2 2 3 2 3" xfId="14925" xr:uid="{CD526E36-E44C-4C20-AD03-453108BEB05C}"/>
    <cellStyle name="40% - akcent 6 3 2 2 3 2 3 2" xfId="30224" xr:uid="{731677C7-A095-4064-BC1D-8F1AD3859739}"/>
    <cellStyle name="40% - akcent 6 3 2 2 3 2 4" xfId="23244" xr:uid="{375782DE-D870-4276-A06B-E04751ADA2CE}"/>
    <cellStyle name="40% - akcent 6 3 2 2 3 3" xfId="6805" xr:uid="{1E2E9055-6DE2-47DB-A38B-312D86C38AF0}"/>
    <cellStyle name="40% - akcent 6 3 2 2 3 3 2" xfId="22106" xr:uid="{41F258F9-0087-4B7B-8058-CE2607019F5E}"/>
    <cellStyle name="40% - akcent 6 3 2 2 3 4" xfId="10297" xr:uid="{AADE8AB8-84F5-4766-886D-ED71EA2DBCA0}"/>
    <cellStyle name="40% - akcent 6 3 2 2 3 4 2" xfId="25596" xr:uid="{6189FFF4-C02B-432B-A33F-22536744C46F}"/>
    <cellStyle name="40% - akcent 6 3 2 2 3 5" xfId="13787" xr:uid="{42FF1D7E-C9D6-4605-AF87-B9C6A2788EB2}"/>
    <cellStyle name="40% - akcent 6 3 2 2 3 5 2" xfId="29086" xr:uid="{8507B089-6FFA-40B9-BA3B-90583945A704}"/>
    <cellStyle name="40% - akcent 6 3 2 2 3 6" xfId="18680" xr:uid="{67119278-2893-46B3-A5C4-546E3C014350}"/>
    <cellStyle name="40% - akcent 6 3 2 2 4" xfId="7941" xr:uid="{068FC81A-AFA5-4B25-B5E9-E8886FFE389F}"/>
    <cellStyle name="40% - akcent 6 3 2 2 4 2" xfId="11432" xr:uid="{BDBBCF78-2DD5-44AE-9686-58D89646A6A6}"/>
    <cellStyle name="40% - akcent 6 3 2 2 4 2 2" xfId="26731" xr:uid="{15E9D646-CF2E-4B9B-BEA6-9F874B77D959}"/>
    <cellStyle name="40% - akcent 6 3 2 2 4 3" xfId="14922" xr:uid="{A80C7BE5-EE56-444B-96B7-814463CC5307}"/>
    <cellStyle name="40% - akcent 6 3 2 2 4 3 2" xfId="30221" xr:uid="{3B4B818A-CF79-4EB1-BE75-1EFE4A6949B2}"/>
    <cellStyle name="40% - akcent 6 3 2 2 4 4" xfId="23241" xr:uid="{005C91C6-8308-4588-B93C-A301B6E90C1C}"/>
    <cellStyle name="40% - akcent 6 3 2 2 5" xfId="6226" xr:uid="{489ADCD4-6EFF-440D-BF2E-6E0D01611C4F}"/>
    <cellStyle name="40% - akcent 6 3 2 2 5 2" xfId="21527" xr:uid="{6B4A3E8F-7536-45F3-97B3-1A9E1016EC26}"/>
    <cellStyle name="40% - akcent 6 3 2 2 6" xfId="3049" xr:uid="{7628CA38-5897-4F85-8AF6-7504CA33CE50}"/>
    <cellStyle name="40% - akcent 6 3 2 2 6 2" xfId="18677" xr:uid="{E82E661F-53CD-46C7-AEAE-020B948A9F13}"/>
    <cellStyle name="40% - akcent 6 3 2 2 7" xfId="9718" xr:uid="{11D2053A-D9C4-4C22-90D9-9C0B6225B516}"/>
    <cellStyle name="40% - akcent 6 3 2 2 7 2" xfId="25017" xr:uid="{013B28F0-9548-4E67-9E1F-73C99B04F511}"/>
    <cellStyle name="40% - akcent 6 3 2 2 8" xfId="13208" xr:uid="{F8E930CC-9B92-471C-8B54-CF60AD456C60}"/>
    <cellStyle name="40% - akcent 6 3 2 2 8 2" xfId="28507" xr:uid="{81A8FD83-ED19-4981-8813-AE27A0568E87}"/>
    <cellStyle name="40% - akcent 6 3 2 2 9" xfId="16816" xr:uid="{F31D750B-66E9-46D2-8997-5F7039991A56}"/>
    <cellStyle name="40% - akcent 6 3 2 20" xfId="16612" xr:uid="{43194A6E-1F54-41EE-AD31-785C85A98D98}"/>
    <cellStyle name="40% - akcent 6 3 2 3" xfId="1285" xr:uid="{488A6C47-8231-41BC-A700-3CD057797E5E}"/>
    <cellStyle name="40% - akcent 6 3 2 3 2" xfId="3054" xr:uid="{DE350CA5-7A05-4E23-99F0-F20F47A29655}"/>
    <cellStyle name="40% - akcent 6 3 2 3 2 2" xfId="7946" xr:uid="{3ACA103D-4A7A-4FC5-94A6-7E07B765B4EA}"/>
    <cellStyle name="40% - akcent 6 3 2 3 2 2 2" xfId="11437" xr:uid="{5CCC4D07-BE66-41BB-AD86-15C91F39FCF4}"/>
    <cellStyle name="40% - akcent 6 3 2 3 2 2 2 2" xfId="26736" xr:uid="{A063D0CF-B5C7-4618-BEF4-36A01348FF91}"/>
    <cellStyle name="40% - akcent 6 3 2 3 2 2 3" xfId="14927" xr:uid="{9376C0F3-3E81-44FE-BE77-ECC5B2263643}"/>
    <cellStyle name="40% - akcent 6 3 2 3 2 2 3 2" xfId="30226" xr:uid="{6D739889-0404-4913-AD5D-F395B86B7073}"/>
    <cellStyle name="40% - akcent 6 3 2 3 2 2 4" xfId="23246" xr:uid="{DE4ACAA1-5E50-458E-9DC3-5CC8EB57FB5B}"/>
    <cellStyle name="40% - akcent 6 3 2 3 2 3" xfId="6807" xr:uid="{271928EC-7CAF-4EC5-9306-0A3202F9666B}"/>
    <cellStyle name="40% - akcent 6 3 2 3 2 3 2" xfId="22108" xr:uid="{C681FFDE-F818-4377-B767-D082138367FF}"/>
    <cellStyle name="40% - akcent 6 3 2 3 2 4" xfId="10299" xr:uid="{B687C084-A812-49E4-A853-77571661A4E1}"/>
    <cellStyle name="40% - akcent 6 3 2 3 2 4 2" xfId="25598" xr:uid="{08FFDCDE-23DB-4644-85CD-D5D2D1AAC06C}"/>
    <cellStyle name="40% - akcent 6 3 2 3 2 5" xfId="13789" xr:uid="{31A79BD0-D0DC-4EA3-9F79-9641971886E3}"/>
    <cellStyle name="40% - akcent 6 3 2 3 2 5 2" xfId="29088" xr:uid="{A1620D7B-55CA-4AA9-B1C5-383E50F32595}"/>
    <cellStyle name="40% - akcent 6 3 2 3 2 6" xfId="18682" xr:uid="{2CCD36F9-B6EB-4092-8CDE-77EA6A92530D}"/>
    <cellStyle name="40% - akcent 6 3 2 3 3" xfId="7945" xr:uid="{5A82E754-E654-4BC2-ABD4-7B313855FFD4}"/>
    <cellStyle name="40% - akcent 6 3 2 3 3 2" xfId="11436" xr:uid="{A5E049CC-C36A-46CF-A15A-D70207D835F9}"/>
    <cellStyle name="40% - akcent 6 3 2 3 3 2 2" xfId="26735" xr:uid="{3F0AB6C6-F912-47C6-95D7-99EF8C651B30}"/>
    <cellStyle name="40% - akcent 6 3 2 3 3 3" xfId="14926" xr:uid="{B2B0E730-0C0E-4530-8BE9-4E9F3F322412}"/>
    <cellStyle name="40% - akcent 6 3 2 3 3 3 2" xfId="30225" xr:uid="{02756BEA-5056-4315-A6D1-07D3A728C571}"/>
    <cellStyle name="40% - akcent 6 3 2 3 3 4" xfId="23245" xr:uid="{E99FEBED-196C-4C4B-82EB-2AC6BB9CBF81}"/>
    <cellStyle name="40% - akcent 6 3 2 3 4" xfId="6438" xr:uid="{ED7FF9FF-3BCC-40CF-B066-100B9E76F94D}"/>
    <cellStyle name="40% - akcent 6 3 2 3 4 2" xfId="21739" xr:uid="{40C95E93-886E-44A3-8E2E-84F0A81D66A6}"/>
    <cellStyle name="40% - akcent 6 3 2 3 5" xfId="3053" xr:uid="{C743E6AC-F41A-443B-B2A1-4383EB72C473}"/>
    <cellStyle name="40% - akcent 6 3 2 3 5 2" xfId="18681" xr:uid="{52527A08-5553-4061-B00C-F5C279495625}"/>
    <cellStyle name="40% - akcent 6 3 2 3 6" xfId="9930" xr:uid="{B058CCC1-52C2-429C-9E01-D22933013B21}"/>
    <cellStyle name="40% - akcent 6 3 2 3 6 2" xfId="25229" xr:uid="{8B1E1FAE-1E39-4FC4-AF02-768592478E5F}"/>
    <cellStyle name="40% - akcent 6 3 2 3 7" xfId="13420" xr:uid="{514E9D61-2EF8-4E1D-B703-512BF1CF0664}"/>
    <cellStyle name="40% - akcent 6 3 2 3 7 2" xfId="28719" xr:uid="{C0B030CC-3830-46E4-AEFE-7EEFF7318BDA}"/>
    <cellStyle name="40% - akcent 6 3 2 3 8" xfId="16941" xr:uid="{D1856010-53B2-4261-8259-8CB11058A5CA}"/>
    <cellStyle name="40% - akcent 6 3 2 4" xfId="1406" xr:uid="{4B98F1C6-BB7C-4CE4-800B-5E37C0263DC9}"/>
    <cellStyle name="40% - akcent 6 3 2 4 2" xfId="7947" xr:uid="{F07B2BB1-345E-4196-A017-05C562A37BA5}"/>
    <cellStyle name="40% - akcent 6 3 2 4 2 2" xfId="11438" xr:uid="{3BF89587-917D-4434-B783-011D578CC3B3}"/>
    <cellStyle name="40% - akcent 6 3 2 4 2 2 2" xfId="26737" xr:uid="{C6109EA7-C789-4EF4-A25E-68F67F4D39F9}"/>
    <cellStyle name="40% - akcent 6 3 2 4 2 3" xfId="14928" xr:uid="{B58BC012-417D-4172-B782-167F21E9D421}"/>
    <cellStyle name="40% - akcent 6 3 2 4 2 3 2" xfId="30227" xr:uid="{AB473E43-F771-48A4-BB8B-620F403A24A5}"/>
    <cellStyle name="40% - akcent 6 3 2 4 2 4" xfId="23247" xr:uid="{54278C0E-8E1B-442B-99B5-ECEE9972DA1E}"/>
    <cellStyle name="40% - akcent 6 3 2 4 3" xfId="6804" xr:uid="{51B78D6A-4FB1-44F3-8919-21B770D30406}"/>
    <cellStyle name="40% - akcent 6 3 2 4 3 2" xfId="22105" xr:uid="{59D9E5F4-77B1-4886-8B8E-1726DF1C7986}"/>
    <cellStyle name="40% - akcent 6 3 2 4 4" xfId="3055" xr:uid="{3329D20A-9183-4992-B765-37D5158D111E}"/>
    <cellStyle name="40% - akcent 6 3 2 4 4 2" xfId="18683" xr:uid="{0C57C6EA-D133-4E58-A2F8-A6157C798D3F}"/>
    <cellStyle name="40% - akcent 6 3 2 4 5" xfId="10296" xr:uid="{93904308-79D4-4804-94A9-B9CA8A618A0B}"/>
    <cellStyle name="40% - akcent 6 3 2 4 5 2" xfId="25595" xr:uid="{D2FE3381-040D-4290-BD28-E7B28280D3F9}"/>
    <cellStyle name="40% - akcent 6 3 2 4 6" xfId="13786" xr:uid="{6BEBB6C2-6A3A-4335-93EC-95E4AEA1F2D1}"/>
    <cellStyle name="40% - akcent 6 3 2 4 6 2" xfId="29085" xr:uid="{B254C28C-C0A4-4E82-A7D8-B8F6B897F9A9}"/>
    <cellStyle name="40% - akcent 6 3 2 4 7" xfId="17062" xr:uid="{348EBF5B-B3D0-4B28-B917-A21D583D0DEB}"/>
    <cellStyle name="40% - akcent 6 3 2 5" xfId="1560" xr:uid="{55C81182-562D-4A2B-B1F8-3B6FA8960734}"/>
    <cellStyle name="40% - akcent 6 3 2 5 2" xfId="7948" xr:uid="{7C93D4EE-3A84-48C3-8228-DA465C50BECB}"/>
    <cellStyle name="40% - akcent 6 3 2 5 2 2" xfId="11439" xr:uid="{1D6C67A9-3D18-4690-8E95-B4190646283E}"/>
    <cellStyle name="40% - akcent 6 3 2 5 2 2 2" xfId="26738" xr:uid="{C96F2961-49CC-4ABD-B6DB-9D4B26C14B3B}"/>
    <cellStyle name="40% - akcent 6 3 2 5 2 3" xfId="14929" xr:uid="{FD36196E-1350-4073-9D88-227B8A072738}"/>
    <cellStyle name="40% - akcent 6 3 2 5 2 3 2" xfId="30228" xr:uid="{88C46C3F-CAA1-43A1-AF2E-20EBF87DC9BB}"/>
    <cellStyle name="40% - akcent 6 3 2 5 2 4" xfId="23248" xr:uid="{DF84DB29-7464-41B2-8B2B-C9A5593A492E}"/>
    <cellStyle name="40% - akcent 6 3 2 5 3" xfId="7525" xr:uid="{9EC58DD3-CE02-47ED-A78F-14290057A6E2}"/>
    <cellStyle name="40% - akcent 6 3 2 5 3 2" xfId="22826" xr:uid="{60CB45C9-F9EC-4664-9487-E1E9B9B0F3DE}"/>
    <cellStyle name="40% - akcent 6 3 2 5 4" xfId="3056" xr:uid="{7EABCB67-6D75-47CA-9FF4-41AD3EC1FF5B}"/>
    <cellStyle name="40% - akcent 6 3 2 5 4 2" xfId="18684" xr:uid="{F711ED5F-FCB0-4064-AB8B-942E778FD360}"/>
    <cellStyle name="40% - akcent 6 3 2 5 5" xfId="11017" xr:uid="{069DD3F2-490E-4AC6-9552-CCA79DD7680D}"/>
    <cellStyle name="40% - akcent 6 3 2 5 5 2" xfId="26316" xr:uid="{74330D16-4E1A-4C83-B30B-90985F5B797F}"/>
    <cellStyle name="40% - akcent 6 3 2 5 6" xfId="14507" xr:uid="{344E61C6-78DC-4994-B5C0-F996BA9453CE}"/>
    <cellStyle name="40% - akcent 6 3 2 5 6 2" xfId="29806" xr:uid="{FD82B9C8-A50A-4434-93F5-EEA12E33E066}"/>
    <cellStyle name="40% - akcent 6 3 2 5 7" xfId="17212" xr:uid="{5530D3FA-9A12-496D-95B0-0B78922F516F}"/>
    <cellStyle name="40% - akcent 6 3 2 6" xfId="1809" xr:uid="{974E6E90-9C48-4730-B86F-BDF07AA0918E}"/>
    <cellStyle name="40% - akcent 6 3 2 6 2" xfId="7940" xr:uid="{7BEBCE1F-E727-4B90-BEBD-C8ACE9B170DA}"/>
    <cellStyle name="40% - akcent 6 3 2 6 2 2" xfId="23240" xr:uid="{04CD9D48-3211-4431-A276-50C4D31EA308}"/>
    <cellStyle name="40% - akcent 6 3 2 6 3" xfId="5061" xr:uid="{E277A054-DF0F-44D4-8197-5539089CBFC8}"/>
    <cellStyle name="40% - akcent 6 3 2 6 3 2" xfId="20362" xr:uid="{B626DBA4-1D25-457B-9049-A8154B3364C4}"/>
    <cellStyle name="40% - akcent 6 3 2 6 4" xfId="11431" xr:uid="{167CF224-02A6-4AC5-B1B0-5D4658620C63}"/>
    <cellStyle name="40% - akcent 6 3 2 6 4 2" xfId="26730" xr:uid="{5868C0E8-77AE-470B-A24D-7749EE1F0126}"/>
    <cellStyle name="40% - akcent 6 3 2 6 5" xfId="14921" xr:uid="{1C282351-355D-41DB-85C9-9F3E12D7E5A4}"/>
    <cellStyle name="40% - akcent 6 3 2 6 5 2" xfId="30220" xr:uid="{C27FD85E-CC4B-43ED-98AF-1F161E521BC5}"/>
    <cellStyle name="40% - akcent 6 3 2 6 6" xfId="17445" xr:uid="{F776B777-AF1F-4365-91D3-C7FFE1E2AE1C}"/>
    <cellStyle name="40% - akcent 6 3 2 7" xfId="1953" xr:uid="{7CDBCC31-1A55-4123-AC68-093EBA7DF7B9}"/>
    <cellStyle name="40% - akcent 6 3 2 7 2" xfId="5062" xr:uid="{F410AEE7-446A-47D2-A0F6-F6D7442CF784}"/>
    <cellStyle name="40% - akcent 6 3 2 7 2 2" xfId="20363" xr:uid="{96A0DB3A-0259-406D-8C09-59F105B439CC}"/>
    <cellStyle name="40% - akcent 6 3 2 7 3" xfId="17585" xr:uid="{F799397E-88D8-48F6-8955-94B1C9FB254D}"/>
    <cellStyle name="40% - akcent 6 3 2 8" xfId="2084" xr:uid="{6347D3F7-BA1E-4D6E-A414-8586E64D0E2C}"/>
    <cellStyle name="40% - akcent 6 3 2 8 2" xfId="5063" xr:uid="{EEE46C52-BC2E-4451-9DF7-9944822B45A6}"/>
    <cellStyle name="40% - akcent 6 3 2 8 2 2" xfId="20364" xr:uid="{AE5386E9-5259-4166-810E-80A3C2A75E5B}"/>
    <cellStyle name="40% - akcent 6 3 2 8 3" xfId="17716" xr:uid="{ED2C61C1-F956-47C0-8807-13B169F89A16}"/>
    <cellStyle name="40% - akcent 6 3 2 9" xfId="2209" xr:uid="{1D58FA79-B47D-45C0-9878-C6FFA592762D}"/>
    <cellStyle name="40% - akcent 6 3 2 9 2" xfId="5064" xr:uid="{356070C1-5193-417F-A1B6-163DB41425AC}"/>
    <cellStyle name="40% - akcent 6 3 2 9 2 2" xfId="20365" xr:uid="{FCD1065D-8E2B-4F2E-A581-B3E4EF9CB282}"/>
    <cellStyle name="40% - akcent 6 3 2 9 3" xfId="17841" xr:uid="{BCFD3BFD-E4BB-443B-BF9F-C7A7FBA91EF5}"/>
    <cellStyle name="40% - akcent 6 3 20" xfId="16408" xr:uid="{35607F9A-0AAB-4CB4-A2AC-66383E73D3F6}"/>
    <cellStyle name="40% - akcent 6 3 20 2" xfId="31707" xr:uid="{CF449502-3B46-4F6E-807E-68BBBC5C52D2}"/>
    <cellStyle name="40% - akcent 6 3 21" xfId="903" xr:uid="{C2993491-D932-4208-957E-FB85199541AC}"/>
    <cellStyle name="40% - akcent 6 3 22" xfId="16571" xr:uid="{772CEA4A-C61C-4EF3-8A0B-C1FD3974E802}"/>
    <cellStyle name="40% - akcent 6 3 23" xfId="661" xr:uid="{8B6FCB6E-D445-4611-BE4E-33FEDC8BF4B8}"/>
    <cellStyle name="40% - akcent 6 3 3" xfId="767" xr:uid="{5E54E065-1687-4113-A178-49531A39E53A}"/>
    <cellStyle name="40% - akcent 6 3 3 10" xfId="2371" xr:uid="{0B8CF6FE-A797-4B97-9C95-23CA19775996}"/>
    <cellStyle name="40% - akcent 6 3 3 10 2" xfId="5065" xr:uid="{61FFD08C-465E-463C-A73D-CB6807515C08}"/>
    <cellStyle name="40% - akcent 6 3 3 10 2 2" xfId="20366" xr:uid="{069C17BB-46C5-4F2D-983A-1103A8B1C7B2}"/>
    <cellStyle name="40% - akcent 6 3 3 10 3" xfId="18003" xr:uid="{08B871B1-2DC9-4C14-B1B9-52B71751D72C}"/>
    <cellStyle name="40% - akcent 6 3 3 11" xfId="2521" xr:uid="{05CC4BD6-A5F6-4D2F-9D9A-62B9C2E8EC4E}"/>
    <cellStyle name="40% - akcent 6 3 3 11 2" xfId="5066" xr:uid="{10593916-5E36-4EF4-8535-60DDBAEDDF6C}"/>
    <cellStyle name="40% - akcent 6 3 3 11 2 2" xfId="20367" xr:uid="{20660841-D84D-48A9-8C52-AAD7AA16F329}"/>
    <cellStyle name="40% - akcent 6 3 3 11 3" xfId="18153" xr:uid="{EFB80766-8A69-494D-9A13-0182386D0E96}"/>
    <cellStyle name="40% - akcent 6 3 3 12" xfId="2671" xr:uid="{21632BEA-9ACC-4F10-BFD3-0CAF5AABB3CE}"/>
    <cellStyle name="40% - akcent 6 3 3 12 2" xfId="5067" xr:uid="{945FF8B2-3642-42F0-9CA9-830499581C7B}"/>
    <cellStyle name="40% - akcent 6 3 3 12 2 2" xfId="20368" xr:uid="{29CF42A7-2A87-49C1-8625-C413405CA411}"/>
    <cellStyle name="40% - akcent 6 3 3 12 3" xfId="18303" xr:uid="{C7EB35FD-F47F-4DF0-9454-BC58EF275514}"/>
    <cellStyle name="40% - akcent 6 3 3 13" xfId="5867" xr:uid="{EA592C6E-AABD-45F9-A7B6-B073E798DE29}"/>
    <cellStyle name="40% - akcent 6 3 3 13 2" xfId="21168" xr:uid="{F42D6439-1984-44A1-9427-682C8D5B6F08}"/>
    <cellStyle name="40% - akcent 6 3 3 14" xfId="5960" xr:uid="{878AE171-5FF9-45DF-9041-322EA9C40089}"/>
    <cellStyle name="40% - akcent 6 3 3 14 2" xfId="21261" xr:uid="{61FFF888-828C-4455-9FEA-769E807C110D}"/>
    <cellStyle name="40% - akcent 6 3 3 15" xfId="3057" xr:uid="{5FDC8526-3A85-46D5-BEF7-B2A4F1BF9F43}"/>
    <cellStyle name="40% - akcent 6 3 3 15 2" xfId="18685" xr:uid="{901811FD-89B0-4B0F-B6F0-ADEB3D7C4E0B}"/>
    <cellStyle name="40% - akcent 6 3 3 16" xfId="9452" xr:uid="{1F0D6581-F33C-42ED-B112-E2F44895CFB8}"/>
    <cellStyle name="40% - akcent 6 3 3 16 2" xfId="24751" xr:uid="{98F2C760-2A09-4BCC-83A7-143C094DAB55}"/>
    <cellStyle name="40% - akcent 6 3 3 17" xfId="12942" xr:uid="{FE7ACBBA-6B68-4EFD-AEED-FAA0A5F8503C}"/>
    <cellStyle name="40% - akcent 6 3 3 17 2" xfId="28241" xr:uid="{7E00A09C-4AF7-4943-B34A-414AF7E9CB70}"/>
    <cellStyle name="40% - akcent 6 3 3 18" xfId="16490" xr:uid="{277387F0-EBC9-41D6-B16D-6555C61062F6}"/>
    <cellStyle name="40% - akcent 6 3 3 18 2" xfId="31789" xr:uid="{919F3036-B3E9-4CA9-8174-AC55A5DA070F}"/>
    <cellStyle name="40% - akcent 6 3 3 19" xfId="985" xr:uid="{DD5F0341-3E4C-4E52-9F39-6408A1426E27}"/>
    <cellStyle name="40% - akcent 6 3 3 2" xfId="1201" xr:uid="{96C33467-EA50-4335-875C-15B2BD5836D8}"/>
    <cellStyle name="40% - akcent 6 3 3 2 2" xfId="3059" xr:uid="{1B1DA784-83D1-47DC-B755-1F69C6431668}"/>
    <cellStyle name="40% - akcent 6 3 3 2 2 2" xfId="3060" xr:uid="{D2CEDB02-FA01-4C36-9C38-0FB4D00D8E7A}"/>
    <cellStyle name="40% - akcent 6 3 3 2 2 2 2" xfId="7952" xr:uid="{0A5DDD96-200A-4857-A339-1F6837E1BC55}"/>
    <cellStyle name="40% - akcent 6 3 3 2 2 2 2 2" xfId="11443" xr:uid="{685FA839-AB29-4823-8FA2-5963E1679757}"/>
    <cellStyle name="40% - akcent 6 3 3 2 2 2 2 2 2" xfId="26742" xr:uid="{2E91DB0D-06F4-4B5C-9333-31195E63E233}"/>
    <cellStyle name="40% - akcent 6 3 3 2 2 2 2 3" xfId="14933" xr:uid="{57966EAF-BA01-4D65-A77C-7CC66A588328}"/>
    <cellStyle name="40% - akcent 6 3 3 2 2 2 2 3 2" xfId="30232" xr:uid="{E0E7AAF9-A3CF-4B21-B799-D01B3F33E312}"/>
    <cellStyle name="40% - akcent 6 3 3 2 2 2 2 4" xfId="23252" xr:uid="{4067902F-A9AA-417F-9A71-2519F930BF29}"/>
    <cellStyle name="40% - akcent 6 3 3 2 2 2 3" xfId="6810" xr:uid="{36A467EA-F11B-43E3-A3B1-5E275CBDAB5E}"/>
    <cellStyle name="40% - akcent 6 3 3 2 2 2 3 2" xfId="22111" xr:uid="{412542BB-DDDF-4DC5-AB43-E16691EF00BF}"/>
    <cellStyle name="40% - akcent 6 3 3 2 2 2 4" xfId="10302" xr:uid="{49B9DBE0-5F92-46B6-B4F5-EC3DF2085015}"/>
    <cellStyle name="40% - akcent 6 3 3 2 2 2 4 2" xfId="25601" xr:uid="{183A3B38-574E-48AC-9B5C-7BA3F57CF7A8}"/>
    <cellStyle name="40% - akcent 6 3 3 2 2 2 5" xfId="13792" xr:uid="{D5F7BBD7-93F0-465F-9F0C-2D34B3155A5C}"/>
    <cellStyle name="40% - akcent 6 3 3 2 2 2 5 2" xfId="29091" xr:uid="{F688BA51-0F32-47F4-AA90-B25E998F5B68}"/>
    <cellStyle name="40% - akcent 6 3 3 2 2 2 6" xfId="18688" xr:uid="{8E11EBD9-D654-4A71-826D-F453FD28867F}"/>
    <cellStyle name="40% - akcent 6 3 3 2 2 3" xfId="7951" xr:uid="{1D771041-3D5C-4DC8-8559-690BC0A04BEB}"/>
    <cellStyle name="40% - akcent 6 3 3 2 2 3 2" xfId="11442" xr:uid="{F8DEBF79-C602-48F4-B352-78DCA14A4464}"/>
    <cellStyle name="40% - akcent 6 3 3 2 2 3 2 2" xfId="26741" xr:uid="{FE814CF9-643E-4C09-960E-0D364246027D}"/>
    <cellStyle name="40% - akcent 6 3 3 2 2 3 3" xfId="14932" xr:uid="{E8584E17-665E-4D7A-9E9C-3A31499E8700}"/>
    <cellStyle name="40% - akcent 6 3 3 2 2 3 3 2" xfId="30231" xr:uid="{E692D46C-DA89-4D65-B4B2-857063482FA1}"/>
    <cellStyle name="40% - akcent 6 3 3 2 2 3 4" xfId="23251" xr:uid="{F13CAE2B-9D99-4E81-BF0E-71ACA1274D23}"/>
    <cellStyle name="40% - akcent 6 3 3 2 2 4" xfId="6439" xr:uid="{AEA5E036-CCD7-44F5-89B8-9B30F83166C3}"/>
    <cellStyle name="40% - akcent 6 3 3 2 2 4 2" xfId="21740" xr:uid="{976173E0-DC93-448B-92DF-9E91F5DE345B}"/>
    <cellStyle name="40% - akcent 6 3 3 2 2 5" xfId="9931" xr:uid="{3F106439-8A2F-4584-8B21-CA523207478C}"/>
    <cellStyle name="40% - akcent 6 3 3 2 2 5 2" xfId="25230" xr:uid="{CEC25DB1-6063-4D3A-B622-2FC2C5D8272F}"/>
    <cellStyle name="40% - akcent 6 3 3 2 2 6" xfId="13421" xr:uid="{6BDF3C68-4718-4192-9A14-B408CE5C2100}"/>
    <cellStyle name="40% - akcent 6 3 3 2 2 6 2" xfId="28720" xr:uid="{44E135C0-252B-44EC-9B82-D44C58188813}"/>
    <cellStyle name="40% - akcent 6 3 3 2 2 7" xfId="18687" xr:uid="{B5F698FB-56B7-496B-A2E6-6D851D997744}"/>
    <cellStyle name="40% - akcent 6 3 3 2 3" xfId="3061" xr:uid="{900FF13B-4A37-4A2A-94F5-39575F5E093C}"/>
    <cellStyle name="40% - akcent 6 3 3 2 3 2" xfId="7953" xr:uid="{E2EB5F46-BAFC-4BF6-B0FD-66CD74975100}"/>
    <cellStyle name="40% - akcent 6 3 3 2 3 2 2" xfId="11444" xr:uid="{F7A23460-4779-416C-A8AC-3A60F5DAC1CB}"/>
    <cellStyle name="40% - akcent 6 3 3 2 3 2 2 2" xfId="26743" xr:uid="{591CDF6D-6817-4B21-A8B3-87F54150900F}"/>
    <cellStyle name="40% - akcent 6 3 3 2 3 2 3" xfId="14934" xr:uid="{86C9147A-2CBB-495F-9F3C-D54C3C21F941}"/>
    <cellStyle name="40% - akcent 6 3 3 2 3 2 3 2" xfId="30233" xr:uid="{34C947C3-8884-4F8D-AED6-EB79997BE104}"/>
    <cellStyle name="40% - akcent 6 3 3 2 3 2 4" xfId="23253" xr:uid="{D443B533-C13A-4C2F-975B-F1763A5715BC}"/>
    <cellStyle name="40% - akcent 6 3 3 2 3 3" xfId="6809" xr:uid="{3FDF44CC-F61C-4203-B71D-7BFD41D25A9D}"/>
    <cellStyle name="40% - akcent 6 3 3 2 3 3 2" xfId="22110" xr:uid="{1D1E6D6E-755F-4AE3-9BF9-DF2922AD1EC9}"/>
    <cellStyle name="40% - akcent 6 3 3 2 3 4" xfId="10301" xr:uid="{1D3A612A-89E9-4D4F-B65B-7D155AB50A99}"/>
    <cellStyle name="40% - akcent 6 3 3 2 3 4 2" xfId="25600" xr:uid="{6C27EA47-97B0-494B-83CA-C4CE70E8A9DC}"/>
    <cellStyle name="40% - akcent 6 3 3 2 3 5" xfId="13791" xr:uid="{9A8D7118-C7D3-48D6-8E31-AA8A0F17C8AD}"/>
    <cellStyle name="40% - akcent 6 3 3 2 3 5 2" xfId="29090" xr:uid="{720C5B2E-1173-407C-993C-19041D2115EB}"/>
    <cellStyle name="40% - akcent 6 3 3 2 3 6" xfId="18689" xr:uid="{A3CEE096-3ACD-402A-910E-8B780E18D8C2}"/>
    <cellStyle name="40% - akcent 6 3 3 2 4" xfId="7950" xr:uid="{7767FA51-FED8-470A-8C19-790144BABCE8}"/>
    <cellStyle name="40% - akcent 6 3 3 2 4 2" xfId="11441" xr:uid="{85C083EB-6D7F-4170-B440-9FB025F29F13}"/>
    <cellStyle name="40% - akcent 6 3 3 2 4 2 2" xfId="26740" xr:uid="{107B23E2-343C-44AA-9C15-59FB66AB6E3C}"/>
    <cellStyle name="40% - akcent 6 3 3 2 4 3" xfId="14931" xr:uid="{A24A2EF6-06C8-4AE3-BC47-E2DE4A49CB22}"/>
    <cellStyle name="40% - akcent 6 3 3 2 4 3 2" xfId="30230" xr:uid="{122284DB-32F7-41BB-AEE1-E50D688B8D8F}"/>
    <cellStyle name="40% - akcent 6 3 3 2 4 4" xfId="23250" xr:uid="{CD6037FA-8D2D-40B0-B91C-B213057E70D3}"/>
    <cellStyle name="40% - akcent 6 3 3 2 5" xfId="6267" xr:uid="{1CB158A7-9D16-480B-87C3-79ACE58FB678}"/>
    <cellStyle name="40% - akcent 6 3 3 2 5 2" xfId="21568" xr:uid="{AB63E6AC-255E-46D8-BB7D-829A02035269}"/>
    <cellStyle name="40% - akcent 6 3 3 2 6" xfId="3058" xr:uid="{BEE2CC71-DEB5-459C-9C0D-2A199BF09F73}"/>
    <cellStyle name="40% - akcent 6 3 3 2 6 2" xfId="18686" xr:uid="{8773649B-8981-441A-8AB8-EB40CF0B19D6}"/>
    <cellStyle name="40% - akcent 6 3 3 2 7" xfId="9759" xr:uid="{949F5D58-696D-4360-B54C-2131B6BF2609}"/>
    <cellStyle name="40% - akcent 6 3 3 2 7 2" xfId="25058" xr:uid="{305C73D6-4972-4041-AE1C-6BE8970FDD5F}"/>
    <cellStyle name="40% - akcent 6 3 3 2 8" xfId="13249" xr:uid="{A46F0A5D-7014-4002-80A4-A9D9299D5E40}"/>
    <cellStyle name="40% - akcent 6 3 3 2 8 2" xfId="28548" xr:uid="{2ACD4D3F-90A1-428E-9591-EB131D8178D2}"/>
    <cellStyle name="40% - akcent 6 3 3 2 9" xfId="16857" xr:uid="{FBA79491-3AFE-43C6-A9B9-0E40F634CB89}"/>
    <cellStyle name="40% - akcent 6 3 3 20" xfId="16653" xr:uid="{BCC67DE5-F2F2-46BC-84F0-7BB08AE81224}"/>
    <cellStyle name="40% - akcent 6 3 3 3" xfId="1326" xr:uid="{D2A7C8C0-9F0C-4801-8279-92C7C4165EE5}"/>
    <cellStyle name="40% - akcent 6 3 3 3 2" xfId="3063" xr:uid="{F2121644-A565-4574-9800-4AD55976491B}"/>
    <cellStyle name="40% - akcent 6 3 3 3 2 2" xfId="7955" xr:uid="{4D0362C1-F48E-4ED7-B67F-0AAA50D8D06C}"/>
    <cellStyle name="40% - akcent 6 3 3 3 2 2 2" xfId="11446" xr:uid="{D9B6ADA1-9521-499B-A16E-D40F3EFD0196}"/>
    <cellStyle name="40% - akcent 6 3 3 3 2 2 2 2" xfId="26745" xr:uid="{2308CEA2-5FFD-4586-BA5E-F6F8B76F78F1}"/>
    <cellStyle name="40% - akcent 6 3 3 3 2 2 3" xfId="14936" xr:uid="{1E229B73-98F5-4905-9D71-41908B9189AB}"/>
    <cellStyle name="40% - akcent 6 3 3 3 2 2 3 2" xfId="30235" xr:uid="{29CDF9FE-485B-42F2-8272-B01F6AD3EA25}"/>
    <cellStyle name="40% - akcent 6 3 3 3 2 2 4" xfId="23255" xr:uid="{6903CBBA-7433-451C-9A75-9710494D2044}"/>
    <cellStyle name="40% - akcent 6 3 3 3 2 3" xfId="6811" xr:uid="{F6E2036F-B8E8-4244-BE0A-12FDF8297F32}"/>
    <cellStyle name="40% - akcent 6 3 3 3 2 3 2" xfId="22112" xr:uid="{39A54876-E18D-42AC-B5FC-0D9905689E36}"/>
    <cellStyle name="40% - akcent 6 3 3 3 2 4" xfId="10303" xr:uid="{1DAFB259-3F32-4104-AC21-836642EAF81A}"/>
    <cellStyle name="40% - akcent 6 3 3 3 2 4 2" xfId="25602" xr:uid="{9BB66A97-7924-426A-A9BD-ABD80819F370}"/>
    <cellStyle name="40% - akcent 6 3 3 3 2 5" xfId="13793" xr:uid="{92BA9612-7B27-463E-A307-8A8EB7F6A4B7}"/>
    <cellStyle name="40% - akcent 6 3 3 3 2 5 2" xfId="29092" xr:uid="{6C5141C9-036C-4DAE-A83B-F81221ED9491}"/>
    <cellStyle name="40% - akcent 6 3 3 3 2 6" xfId="18691" xr:uid="{6E4DCA9C-9E0E-4D48-9421-EEBCABDAFF66}"/>
    <cellStyle name="40% - akcent 6 3 3 3 3" xfId="7954" xr:uid="{47D636AC-1E3F-41CA-BC71-5446DA4A2321}"/>
    <cellStyle name="40% - akcent 6 3 3 3 3 2" xfId="11445" xr:uid="{90CF417B-FC6A-4E1A-8CC9-BF44C13E46FF}"/>
    <cellStyle name="40% - akcent 6 3 3 3 3 2 2" xfId="26744" xr:uid="{002FD920-4152-4471-A705-B1F2A2884D86}"/>
    <cellStyle name="40% - akcent 6 3 3 3 3 3" xfId="14935" xr:uid="{9DB083F7-1818-4BBD-B3D8-A735B748B279}"/>
    <cellStyle name="40% - akcent 6 3 3 3 3 3 2" xfId="30234" xr:uid="{6DE11AEC-7A30-4B9F-903D-998E0FBD9DAB}"/>
    <cellStyle name="40% - akcent 6 3 3 3 3 4" xfId="23254" xr:uid="{6786CD99-A1F9-453D-93AE-2431066C3963}"/>
    <cellStyle name="40% - akcent 6 3 3 3 4" xfId="6440" xr:uid="{F6A5B3AE-11C5-464A-A5F1-921FF2182C3C}"/>
    <cellStyle name="40% - akcent 6 3 3 3 4 2" xfId="21741" xr:uid="{5871B2A2-47BF-4E50-BBAE-43BB9CB688C9}"/>
    <cellStyle name="40% - akcent 6 3 3 3 5" xfId="3062" xr:uid="{3C25A0F2-2019-486D-95DD-DF44FF97FF6D}"/>
    <cellStyle name="40% - akcent 6 3 3 3 5 2" xfId="18690" xr:uid="{970856D3-7EB0-4ED0-A1F4-468B69F42D47}"/>
    <cellStyle name="40% - akcent 6 3 3 3 6" xfId="9932" xr:uid="{A8AC8ED4-1BEB-43B0-B1D4-0F8E457A069B}"/>
    <cellStyle name="40% - akcent 6 3 3 3 6 2" xfId="25231" xr:uid="{67ADF946-0DB4-4244-B1BF-08722A04F441}"/>
    <cellStyle name="40% - akcent 6 3 3 3 7" xfId="13422" xr:uid="{45D8F66F-5E06-4D07-80C3-4EDC2A2A5C88}"/>
    <cellStyle name="40% - akcent 6 3 3 3 7 2" xfId="28721" xr:uid="{3334ED84-D359-4CF7-8FCA-4BD2374EA8E6}"/>
    <cellStyle name="40% - akcent 6 3 3 3 8" xfId="16982" xr:uid="{3673A055-8FD4-4FEE-8121-470591C6AE4D}"/>
    <cellStyle name="40% - akcent 6 3 3 4" xfId="1447" xr:uid="{3B7614B9-EFD0-4FB1-BC71-FDC619EF63A9}"/>
    <cellStyle name="40% - akcent 6 3 3 4 2" xfId="7956" xr:uid="{9B1F1539-86AB-4E47-B811-D4A1F1348DD2}"/>
    <cellStyle name="40% - akcent 6 3 3 4 2 2" xfId="11447" xr:uid="{13100290-CF44-4A0C-8B14-2A2040789D60}"/>
    <cellStyle name="40% - akcent 6 3 3 4 2 2 2" xfId="26746" xr:uid="{89E4D567-58CE-40C9-BF9C-951C308141DD}"/>
    <cellStyle name="40% - akcent 6 3 3 4 2 3" xfId="14937" xr:uid="{3C5DFFC6-E2A8-4E98-8730-D97E60D56F05}"/>
    <cellStyle name="40% - akcent 6 3 3 4 2 3 2" xfId="30236" xr:uid="{14C72F52-A3D9-4AE4-AEC4-78CB4E9373B8}"/>
    <cellStyle name="40% - akcent 6 3 3 4 2 4" xfId="23256" xr:uid="{E704AEA0-60EE-40D5-B47E-5D8574256F5B}"/>
    <cellStyle name="40% - akcent 6 3 3 4 3" xfId="6808" xr:uid="{1FF33659-F004-46BF-9F85-1E4A8D382E00}"/>
    <cellStyle name="40% - akcent 6 3 3 4 3 2" xfId="22109" xr:uid="{0AF83683-1E59-4207-AD8F-C7E3B12FBBA9}"/>
    <cellStyle name="40% - akcent 6 3 3 4 4" xfId="3064" xr:uid="{25D1D6C8-FF7E-4445-9E49-F55996A2EC83}"/>
    <cellStyle name="40% - akcent 6 3 3 4 4 2" xfId="18692" xr:uid="{5A178869-0779-450D-A7C2-A29F132395C9}"/>
    <cellStyle name="40% - akcent 6 3 3 4 5" xfId="10300" xr:uid="{ED89D59A-9416-4CBC-B9E5-AB37D8A03275}"/>
    <cellStyle name="40% - akcent 6 3 3 4 5 2" xfId="25599" xr:uid="{63945EB0-AD48-4AB8-A779-C068F03E004A}"/>
    <cellStyle name="40% - akcent 6 3 3 4 6" xfId="13790" xr:uid="{89BDAC8D-BC07-4895-8CC0-ED5400CACCCC}"/>
    <cellStyle name="40% - akcent 6 3 3 4 6 2" xfId="29089" xr:uid="{E7978A14-D0E8-4D78-933C-35C693F51414}"/>
    <cellStyle name="40% - akcent 6 3 3 4 7" xfId="17103" xr:uid="{4D31DABC-736B-4096-BD09-A6EA0A78F0E7}"/>
    <cellStyle name="40% - akcent 6 3 3 5" xfId="1601" xr:uid="{61F35A79-B827-4CCF-86DC-1CC4FA9A6861}"/>
    <cellStyle name="40% - akcent 6 3 3 5 2" xfId="7957" xr:uid="{C6F2F93A-EE6E-4EDF-AF44-F9F3BC1E6176}"/>
    <cellStyle name="40% - akcent 6 3 3 5 2 2" xfId="11448" xr:uid="{D86C7FB0-FA58-4DF4-956C-59A7FA73BA92}"/>
    <cellStyle name="40% - akcent 6 3 3 5 2 2 2" xfId="26747" xr:uid="{12B66C16-E0A6-4402-B923-E3505515FE82}"/>
    <cellStyle name="40% - akcent 6 3 3 5 2 3" xfId="14938" xr:uid="{2179CC70-0E0B-4312-A8F5-6ACFBC09D032}"/>
    <cellStyle name="40% - akcent 6 3 3 5 2 3 2" xfId="30237" xr:uid="{C01C2ED9-F28C-4C21-9A7E-25922C2B4290}"/>
    <cellStyle name="40% - akcent 6 3 3 5 2 4" xfId="23257" xr:uid="{3926B04B-F9DA-4A4B-8B16-3A680A867A37}"/>
    <cellStyle name="40% - akcent 6 3 3 5 3" xfId="7566" xr:uid="{86F68F8B-231C-46FF-95D8-7EC02AB369C3}"/>
    <cellStyle name="40% - akcent 6 3 3 5 3 2" xfId="22867" xr:uid="{4C77F2E1-6EDD-42C2-A18C-8CBCB8E58BAF}"/>
    <cellStyle name="40% - akcent 6 3 3 5 4" xfId="3065" xr:uid="{053D58E6-1205-4121-8DC7-C5D8134EEFDE}"/>
    <cellStyle name="40% - akcent 6 3 3 5 4 2" xfId="18693" xr:uid="{BCD5557C-E024-41A4-9D0A-30B076ADF917}"/>
    <cellStyle name="40% - akcent 6 3 3 5 5" xfId="11058" xr:uid="{EFC26A51-D3A5-488F-9ED9-E16EA95083B6}"/>
    <cellStyle name="40% - akcent 6 3 3 5 5 2" xfId="26357" xr:uid="{FFF56306-AEC8-40DB-AD36-8E77848E03CD}"/>
    <cellStyle name="40% - akcent 6 3 3 5 6" xfId="14548" xr:uid="{D678FC81-4B77-4B7A-BFBA-5B8915DE7C71}"/>
    <cellStyle name="40% - akcent 6 3 3 5 6 2" xfId="29847" xr:uid="{535CE3C7-B8C3-4917-9593-389C1FE531F1}"/>
    <cellStyle name="40% - akcent 6 3 3 5 7" xfId="17253" xr:uid="{37513629-D40F-40FE-A783-16CD556B50A1}"/>
    <cellStyle name="40% - akcent 6 3 3 6" xfId="1850" xr:uid="{ACA6009A-3174-4A65-968E-0F8C8505C774}"/>
    <cellStyle name="40% - akcent 6 3 3 6 2" xfId="7949" xr:uid="{1D4E47B2-7960-4D2A-96AE-0D22834DA28F}"/>
    <cellStyle name="40% - akcent 6 3 3 6 2 2" xfId="23249" xr:uid="{D7F1C0F1-4603-4AF9-A34A-62525175D152}"/>
    <cellStyle name="40% - akcent 6 3 3 6 3" xfId="5068" xr:uid="{03A43827-41B2-469D-A825-FB43792B7938}"/>
    <cellStyle name="40% - akcent 6 3 3 6 3 2" xfId="20369" xr:uid="{69B7FAED-8352-47B4-9969-C2569EC037DD}"/>
    <cellStyle name="40% - akcent 6 3 3 6 4" xfId="11440" xr:uid="{C4704A62-280C-4A14-A192-DCBC44E6E525}"/>
    <cellStyle name="40% - akcent 6 3 3 6 4 2" xfId="26739" xr:uid="{B9DB307E-4767-412E-A99B-52A86632AAB8}"/>
    <cellStyle name="40% - akcent 6 3 3 6 5" xfId="14930" xr:uid="{92904A9B-F8BD-4E23-B61E-EAF516BD6FE2}"/>
    <cellStyle name="40% - akcent 6 3 3 6 5 2" xfId="30229" xr:uid="{32B09602-3AB7-42DD-96BC-B4BF9B42751F}"/>
    <cellStyle name="40% - akcent 6 3 3 6 6" xfId="17486" xr:uid="{D44EAE0D-CA82-481C-8762-964EA09579C1}"/>
    <cellStyle name="40% - akcent 6 3 3 7" xfId="1994" xr:uid="{D0E97C40-580E-413A-9228-9FDFEF675AA7}"/>
    <cellStyle name="40% - akcent 6 3 3 7 2" xfId="5069" xr:uid="{FF0708ED-2F29-4AFE-9846-08F438F52542}"/>
    <cellStyle name="40% - akcent 6 3 3 7 2 2" xfId="20370" xr:uid="{104FC27A-10BF-4281-8037-500F2C436BD5}"/>
    <cellStyle name="40% - akcent 6 3 3 7 3" xfId="17626" xr:uid="{585CB5A0-3259-4305-BD6B-B916E71B2334}"/>
    <cellStyle name="40% - akcent 6 3 3 8" xfId="2125" xr:uid="{632BEDF0-3C6F-41AC-BBE4-A5738C533726}"/>
    <cellStyle name="40% - akcent 6 3 3 8 2" xfId="5070" xr:uid="{BAAE92BB-31D5-4D2D-B101-5A19194D9F47}"/>
    <cellStyle name="40% - akcent 6 3 3 8 2 2" xfId="20371" xr:uid="{0637E8BF-8727-4247-8212-B1EECBB62407}"/>
    <cellStyle name="40% - akcent 6 3 3 8 3" xfId="17757" xr:uid="{59568726-0A95-4ABA-A36B-78D1905BC58F}"/>
    <cellStyle name="40% - akcent 6 3 3 9" xfId="2250" xr:uid="{F803E54F-48AA-472C-802E-08AEB55F2A39}"/>
    <cellStyle name="40% - akcent 6 3 3 9 2" xfId="5071" xr:uid="{558118B8-FBB5-4F2E-AAA0-58AA5F8A151D}"/>
    <cellStyle name="40% - akcent 6 3 3 9 2 2" xfId="20372" xr:uid="{E786C70D-1D83-4A59-AFD9-5936B72322F3}"/>
    <cellStyle name="40% - akcent 6 3 3 9 3" xfId="17882" xr:uid="{F9849370-521F-463A-84CE-498B05D25037}"/>
    <cellStyle name="40% - akcent 6 3 4" xfId="1109" xr:uid="{FD5F77B5-856F-4D12-B154-C83042637563}"/>
    <cellStyle name="40% - akcent 6 3 4 2" xfId="3067" xr:uid="{EDCFB7D6-EEBE-4A67-A6AD-9471DCCCF385}"/>
    <cellStyle name="40% - akcent 6 3 4 2 2" xfId="3068" xr:uid="{2A42B580-87BC-4152-8565-69A0106FCD4F}"/>
    <cellStyle name="40% - akcent 6 3 4 2 2 2" xfId="7960" xr:uid="{F714174F-CDD2-4694-B196-823845EFA272}"/>
    <cellStyle name="40% - akcent 6 3 4 2 2 2 2" xfId="11451" xr:uid="{74569F9F-A539-4798-A6E6-6FBFC92FEF99}"/>
    <cellStyle name="40% - akcent 6 3 4 2 2 2 2 2" xfId="26750" xr:uid="{30101980-7911-422B-935C-BA6AE6C5310E}"/>
    <cellStyle name="40% - akcent 6 3 4 2 2 2 3" xfId="14941" xr:uid="{191DA0CB-E4EC-4934-B66F-8FFF4A049808}"/>
    <cellStyle name="40% - akcent 6 3 4 2 2 2 3 2" xfId="30240" xr:uid="{4EFB3D1E-AED7-4307-A9D5-AFDBBFF9F3AD}"/>
    <cellStyle name="40% - akcent 6 3 4 2 2 2 4" xfId="23260" xr:uid="{6189E53C-77BD-4A08-92D2-0E142AA7E845}"/>
    <cellStyle name="40% - akcent 6 3 4 2 2 3" xfId="6813" xr:uid="{7D8F8C7B-54BE-4561-A5AD-0F94F4FBC808}"/>
    <cellStyle name="40% - akcent 6 3 4 2 2 3 2" xfId="22114" xr:uid="{5189D1D5-82C6-4A2A-8A82-6FDA992F37E3}"/>
    <cellStyle name="40% - akcent 6 3 4 2 2 4" xfId="10305" xr:uid="{07C557D8-2590-45E0-B3CC-36260E180762}"/>
    <cellStyle name="40% - akcent 6 3 4 2 2 4 2" xfId="25604" xr:uid="{1F90F11D-C9A5-4DFD-996A-2BA722393066}"/>
    <cellStyle name="40% - akcent 6 3 4 2 2 5" xfId="13795" xr:uid="{2A3D742C-6857-4EF3-9B59-4676D8382AC1}"/>
    <cellStyle name="40% - akcent 6 3 4 2 2 5 2" xfId="29094" xr:uid="{C2896E06-8C04-4C6D-981A-28DCF5C3D44E}"/>
    <cellStyle name="40% - akcent 6 3 4 2 2 6" xfId="18696" xr:uid="{41DDADEF-C695-43A3-9B63-590FDC2975E6}"/>
    <cellStyle name="40% - akcent 6 3 4 2 3" xfId="7959" xr:uid="{A3643BFF-5851-4AB2-9587-812ABF4C988B}"/>
    <cellStyle name="40% - akcent 6 3 4 2 3 2" xfId="11450" xr:uid="{A5BEDA5F-2D53-4958-B173-8C0803722FD8}"/>
    <cellStyle name="40% - akcent 6 3 4 2 3 2 2" xfId="26749" xr:uid="{4C747F68-E912-406B-A81E-5B57B375F8E7}"/>
    <cellStyle name="40% - akcent 6 3 4 2 3 3" xfId="14940" xr:uid="{FE0F2939-CAA1-431B-96F7-78298D0539DA}"/>
    <cellStyle name="40% - akcent 6 3 4 2 3 3 2" xfId="30239" xr:uid="{099B3B06-679C-4B88-ABF9-72527A14DAC0}"/>
    <cellStyle name="40% - akcent 6 3 4 2 3 4" xfId="23259" xr:uid="{C1E70D5C-35B3-4B35-A6E0-A2AB27C7B165}"/>
    <cellStyle name="40% - akcent 6 3 4 2 4" xfId="6441" xr:uid="{1C4EA563-F4A2-4D27-A02A-27B9BC9359A0}"/>
    <cellStyle name="40% - akcent 6 3 4 2 4 2" xfId="21742" xr:uid="{9D2FD8F0-AF8D-45FC-A3E5-29944A3ECFBD}"/>
    <cellStyle name="40% - akcent 6 3 4 2 5" xfId="9933" xr:uid="{AD305EDE-7825-455A-98E9-0BC7897C39DB}"/>
    <cellStyle name="40% - akcent 6 3 4 2 5 2" xfId="25232" xr:uid="{94777855-4376-4445-BACD-8562132C0735}"/>
    <cellStyle name="40% - akcent 6 3 4 2 6" xfId="13423" xr:uid="{3404B9D4-8C9F-4CDA-A335-39F24010C6BE}"/>
    <cellStyle name="40% - akcent 6 3 4 2 6 2" xfId="28722" xr:uid="{B7EAA14F-8C58-452E-925C-E07EA2F8B7BF}"/>
    <cellStyle name="40% - akcent 6 3 4 2 7" xfId="18695" xr:uid="{D21CEF0E-F44E-4FEF-AEB2-8DE25BE4D062}"/>
    <cellStyle name="40% - akcent 6 3 4 3" xfId="3069" xr:uid="{A0B57FBF-4716-4242-B340-CB9896B70316}"/>
    <cellStyle name="40% - akcent 6 3 4 3 2" xfId="7961" xr:uid="{B36EBE80-9AF6-4ADD-8628-3BD9F74AB398}"/>
    <cellStyle name="40% - akcent 6 3 4 3 2 2" xfId="11452" xr:uid="{9E597DB1-1403-4281-8B89-136450081D1E}"/>
    <cellStyle name="40% - akcent 6 3 4 3 2 2 2" xfId="26751" xr:uid="{00A7AF06-39CD-4B70-8C52-DB02BE475FD7}"/>
    <cellStyle name="40% - akcent 6 3 4 3 2 3" xfId="14942" xr:uid="{0BA0EADB-3AB3-4D92-85E6-044914DB4D48}"/>
    <cellStyle name="40% - akcent 6 3 4 3 2 3 2" xfId="30241" xr:uid="{9E061C36-BCD0-4025-ACC2-07D9870A4D2C}"/>
    <cellStyle name="40% - akcent 6 3 4 3 2 4" xfId="23261" xr:uid="{DC3B84FB-6360-446B-BDFF-7C011F0DEBFE}"/>
    <cellStyle name="40% - akcent 6 3 4 3 3" xfId="6812" xr:uid="{93D88224-A248-4127-8E72-B6CB6D2CA0D4}"/>
    <cellStyle name="40% - akcent 6 3 4 3 3 2" xfId="22113" xr:uid="{1AC0E4F3-0A23-4766-BCDF-79840DBD580D}"/>
    <cellStyle name="40% - akcent 6 3 4 3 4" xfId="10304" xr:uid="{1A067C37-6ACC-41BA-807E-22FF2E5D9D8F}"/>
    <cellStyle name="40% - akcent 6 3 4 3 4 2" xfId="25603" xr:uid="{B76991A7-30DD-4EFF-B3B9-5DF30E169E35}"/>
    <cellStyle name="40% - akcent 6 3 4 3 5" xfId="13794" xr:uid="{74F75F20-8749-43E4-9519-5BC14195942D}"/>
    <cellStyle name="40% - akcent 6 3 4 3 5 2" xfId="29093" xr:uid="{B1F79202-D308-4A90-93F8-ADFF0E15E9A1}"/>
    <cellStyle name="40% - akcent 6 3 4 3 6" xfId="18697" xr:uid="{22AC8EE4-80D3-4145-B8E7-47C6549CED87}"/>
    <cellStyle name="40% - akcent 6 3 4 4" xfId="7958" xr:uid="{F3E8F8D5-228C-41E2-8D22-5A452D20B94B}"/>
    <cellStyle name="40% - akcent 6 3 4 4 2" xfId="11449" xr:uid="{740CD133-8B78-4707-BCD9-41AB6694826D}"/>
    <cellStyle name="40% - akcent 6 3 4 4 2 2" xfId="26748" xr:uid="{0E1C8A8F-0F62-483D-9E39-A3D271677F57}"/>
    <cellStyle name="40% - akcent 6 3 4 4 3" xfId="14939" xr:uid="{46E741EA-48BE-4601-8981-4CA25D1C3A69}"/>
    <cellStyle name="40% - akcent 6 3 4 4 3 2" xfId="30238" xr:uid="{6F1A859A-F740-43A6-9A49-978DD990CD9B}"/>
    <cellStyle name="40% - akcent 6 3 4 4 4" xfId="23258" xr:uid="{541B791B-031A-47A9-ACFA-58B75368DC94}"/>
    <cellStyle name="40% - akcent 6 3 4 5" xfId="6185" xr:uid="{0907A93E-726C-466E-B520-56C95373093F}"/>
    <cellStyle name="40% - akcent 6 3 4 5 2" xfId="21486" xr:uid="{B0CE8E71-5575-4D84-9630-7D9E6753AE40}"/>
    <cellStyle name="40% - akcent 6 3 4 6" xfId="3066" xr:uid="{D55D311D-9CB1-4586-A251-7349C1B62911}"/>
    <cellStyle name="40% - akcent 6 3 4 6 2" xfId="18694" xr:uid="{8FD5648F-B24C-4415-B7AD-CE927760430D}"/>
    <cellStyle name="40% - akcent 6 3 4 7" xfId="9677" xr:uid="{7C002900-20F8-4E75-B3D8-5F427416BC81}"/>
    <cellStyle name="40% - akcent 6 3 4 7 2" xfId="24976" xr:uid="{99C11380-DBBA-4490-B829-6B2401DF4D68}"/>
    <cellStyle name="40% - akcent 6 3 4 8" xfId="13167" xr:uid="{9E6546A8-110B-47B4-AD86-45F905885BFB}"/>
    <cellStyle name="40% - akcent 6 3 4 8 2" xfId="28466" xr:uid="{17BAB8B4-75CC-42B9-9F64-4588C456DACB}"/>
    <cellStyle name="40% - akcent 6 3 4 9" xfId="16765" xr:uid="{7B2A31C2-E9F2-45B3-90C8-7E6669BDDB47}"/>
    <cellStyle name="40% - akcent 6 3 5" xfId="1240" xr:uid="{4294C5B1-6F7F-475E-AA81-33BA2691A648}"/>
    <cellStyle name="40% - akcent 6 3 5 2" xfId="3071" xr:uid="{E5870667-A311-4C1B-89D9-9AC033ADA944}"/>
    <cellStyle name="40% - akcent 6 3 5 2 2" xfId="7963" xr:uid="{612CA583-7B7A-4823-8D19-754C5D1DE10D}"/>
    <cellStyle name="40% - akcent 6 3 5 2 2 2" xfId="11454" xr:uid="{121CFDD4-3B29-44BA-B780-4C166E973CC9}"/>
    <cellStyle name="40% - akcent 6 3 5 2 2 2 2" xfId="26753" xr:uid="{2138C556-4E2C-4C60-A2F9-B36EB897B062}"/>
    <cellStyle name="40% - akcent 6 3 5 2 2 3" xfId="14944" xr:uid="{FFF8F0F0-5574-4BA4-BA2F-3FF037F91D83}"/>
    <cellStyle name="40% - akcent 6 3 5 2 2 3 2" xfId="30243" xr:uid="{7F030AB9-4F61-47DE-985C-36243438DB92}"/>
    <cellStyle name="40% - akcent 6 3 5 2 2 4" xfId="23263" xr:uid="{9AC0DB7D-0B03-48E2-840C-72E6A42F54E5}"/>
    <cellStyle name="40% - akcent 6 3 5 2 3" xfId="6814" xr:uid="{1801FAF2-4F67-4436-B5A1-1A366A631587}"/>
    <cellStyle name="40% - akcent 6 3 5 2 3 2" xfId="22115" xr:uid="{65788C60-A12D-4235-9742-80137C1560EE}"/>
    <cellStyle name="40% - akcent 6 3 5 2 4" xfId="10306" xr:uid="{CBF29AB6-D9C2-48E8-B5C8-E5F61F49DE5D}"/>
    <cellStyle name="40% - akcent 6 3 5 2 4 2" xfId="25605" xr:uid="{7D86691A-60BE-4E7D-947F-ECEF9D839105}"/>
    <cellStyle name="40% - akcent 6 3 5 2 5" xfId="13796" xr:uid="{E8D1DE30-65CD-4CD5-A7D1-8E17AB6B2950}"/>
    <cellStyle name="40% - akcent 6 3 5 2 5 2" xfId="29095" xr:uid="{2805580F-8CA4-45AD-80C8-CDFAAA7343A3}"/>
    <cellStyle name="40% - akcent 6 3 5 2 6" xfId="18699" xr:uid="{6F05EF8B-024F-4D9B-A43E-51A565AE5941}"/>
    <cellStyle name="40% - akcent 6 3 5 3" xfId="7962" xr:uid="{EA733731-8B5B-43DB-865D-6B173A538EF5}"/>
    <cellStyle name="40% - akcent 6 3 5 3 2" xfId="11453" xr:uid="{6317FC3E-7AD5-4992-8DBF-C44C1E5018F4}"/>
    <cellStyle name="40% - akcent 6 3 5 3 2 2" xfId="26752" xr:uid="{DE278D9D-E3C6-4BED-8704-E7E3AC44B01A}"/>
    <cellStyle name="40% - akcent 6 3 5 3 3" xfId="14943" xr:uid="{6740EC2E-346C-4A8E-B7BC-4D790D39F99B}"/>
    <cellStyle name="40% - akcent 6 3 5 3 3 2" xfId="30242" xr:uid="{EEE1CEB8-16E1-49CC-BC9B-7CA1936EEC0C}"/>
    <cellStyle name="40% - akcent 6 3 5 3 4" xfId="23262" xr:uid="{28068D3D-B8EE-4716-9823-08C68413D324}"/>
    <cellStyle name="40% - akcent 6 3 5 4" xfId="6442" xr:uid="{F3E91D09-C211-4ECA-8920-F5B4DF871C0F}"/>
    <cellStyle name="40% - akcent 6 3 5 4 2" xfId="21743" xr:uid="{AF027A85-DFAE-4B76-8AF5-E88C10AC6CDD}"/>
    <cellStyle name="40% - akcent 6 3 5 5" xfId="3070" xr:uid="{D55F4DA0-3268-4EC5-B793-6B9A694E44DD}"/>
    <cellStyle name="40% - akcent 6 3 5 5 2" xfId="18698" xr:uid="{67E854F6-5F6B-4606-951F-42D43D7C2BF1}"/>
    <cellStyle name="40% - akcent 6 3 5 6" xfId="9934" xr:uid="{C677B2A2-D2FE-4ED6-8100-4A793331D5D4}"/>
    <cellStyle name="40% - akcent 6 3 5 6 2" xfId="25233" xr:uid="{988BF8E4-F959-4471-A45F-2E1849428925}"/>
    <cellStyle name="40% - akcent 6 3 5 7" xfId="13424" xr:uid="{D067F5BA-312E-4892-8834-339F0BEE4F07}"/>
    <cellStyle name="40% - akcent 6 3 5 7 2" xfId="28723" xr:uid="{3F187F06-F9F4-4800-A7C6-697D00EBBAE4}"/>
    <cellStyle name="40% - akcent 6 3 5 8" xfId="16896" xr:uid="{6006D27F-D0B2-4EF5-8C35-F1F7BB22C85D}"/>
    <cellStyle name="40% - akcent 6 3 6" xfId="1365" xr:uid="{1AB22142-FCA3-493D-86EC-8AE2F3F259B3}"/>
    <cellStyle name="40% - akcent 6 3 6 2" xfId="7964" xr:uid="{96E60069-0B24-4731-B6A9-1433033CD1C3}"/>
    <cellStyle name="40% - akcent 6 3 6 2 2" xfId="11455" xr:uid="{38272A9F-65D1-4630-BA65-8436D5D3CE12}"/>
    <cellStyle name="40% - akcent 6 3 6 2 2 2" xfId="26754" xr:uid="{D2C6FC7F-2884-4A98-B5A1-9D5B367AE7B3}"/>
    <cellStyle name="40% - akcent 6 3 6 2 3" xfId="14945" xr:uid="{8A16440B-5957-4730-BC9A-24734323C1C4}"/>
    <cellStyle name="40% - akcent 6 3 6 2 3 2" xfId="30244" xr:uid="{038A1707-20F7-42BF-8FBA-6765E7D966D0}"/>
    <cellStyle name="40% - akcent 6 3 6 2 4" xfId="23264" xr:uid="{A8E079CF-DC8E-4A7E-A132-0CFBE3A48F4E}"/>
    <cellStyle name="40% - akcent 6 3 6 3" xfId="6803" xr:uid="{27A94CF8-F3AF-46E4-94AC-A47497AEFE10}"/>
    <cellStyle name="40% - akcent 6 3 6 3 2" xfId="22104" xr:uid="{48524661-AA1B-484A-B074-9704D8E01366}"/>
    <cellStyle name="40% - akcent 6 3 6 4" xfId="3072" xr:uid="{445F88B9-B400-4A83-8533-FCC8AB3A6AD6}"/>
    <cellStyle name="40% - akcent 6 3 6 4 2" xfId="18700" xr:uid="{A2D3CD7E-8915-4949-844F-30D943138561}"/>
    <cellStyle name="40% - akcent 6 3 6 5" xfId="10295" xr:uid="{87505574-6570-44C7-A3CD-E4B0EF9B9537}"/>
    <cellStyle name="40% - akcent 6 3 6 5 2" xfId="25594" xr:uid="{25F72F77-4DC2-4888-B68F-041BE3E6DE50}"/>
    <cellStyle name="40% - akcent 6 3 6 6" xfId="13785" xr:uid="{CA86073A-D780-46AB-8704-E0EC9F9F9DBB}"/>
    <cellStyle name="40% - akcent 6 3 6 6 2" xfId="29084" xr:uid="{80673372-BFE9-4055-82CF-D78DE325D5B6}"/>
    <cellStyle name="40% - akcent 6 3 6 7" xfId="17021" xr:uid="{7B5C74F5-4DF5-4FBF-B319-9285083B8174}"/>
    <cellStyle name="40% - akcent 6 3 7" xfId="1519" xr:uid="{9378A8FF-3BD1-4CF6-84FD-F565E26B33AD}"/>
    <cellStyle name="40% - akcent 6 3 7 2" xfId="7965" xr:uid="{C50186C3-4D1F-4BEA-8EBE-EB853A8A6CD7}"/>
    <cellStyle name="40% - akcent 6 3 7 2 2" xfId="11456" xr:uid="{3303DED6-B3A0-4F64-BF5D-3FBB762E52EA}"/>
    <cellStyle name="40% - akcent 6 3 7 2 2 2" xfId="26755" xr:uid="{73B96A08-C0EE-40CE-9E1D-4D54DB495FAE}"/>
    <cellStyle name="40% - akcent 6 3 7 2 3" xfId="14946" xr:uid="{066AC696-663D-4EC4-847C-3023128214CC}"/>
    <cellStyle name="40% - akcent 6 3 7 2 3 2" xfId="30245" xr:uid="{A79F7967-C935-43EE-8C02-258675400BA3}"/>
    <cellStyle name="40% - akcent 6 3 7 2 4" xfId="23265" xr:uid="{6935C9BF-F250-4DEB-A1C4-D1F3969F53BF}"/>
    <cellStyle name="40% - akcent 6 3 7 3" xfId="7484" xr:uid="{6B961338-3452-4DF2-8A1E-FAAAB767607E}"/>
    <cellStyle name="40% - akcent 6 3 7 3 2" xfId="22785" xr:uid="{5286081C-4280-4864-A550-9CF3485DEC61}"/>
    <cellStyle name="40% - akcent 6 3 7 4" xfId="3073" xr:uid="{67D7644C-5EA0-4B92-9973-8159911095E3}"/>
    <cellStyle name="40% - akcent 6 3 7 4 2" xfId="18701" xr:uid="{BF75D8C3-19D7-4C33-AB3B-F44FC0187A17}"/>
    <cellStyle name="40% - akcent 6 3 7 5" xfId="10976" xr:uid="{BB7DFAD8-9E47-401F-BDA5-F83208B2C992}"/>
    <cellStyle name="40% - akcent 6 3 7 5 2" xfId="26275" xr:uid="{E85CC626-4B8E-4BEA-A85E-DC4A95C7C1B1}"/>
    <cellStyle name="40% - akcent 6 3 7 6" xfId="14466" xr:uid="{E6336E7C-FA90-45B9-A01D-C6177A599D2D}"/>
    <cellStyle name="40% - akcent 6 3 7 6 2" xfId="29765" xr:uid="{340FCAE2-ADB2-4FC7-9EBB-7A78A077E3A5}"/>
    <cellStyle name="40% - akcent 6 3 7 7" xfId="17171" xr:uid="{5CDB816E-0B7C-43C8-BE3A-C2BD61DFD5DF}"/>
    <cellStyle name="40% - akcent 6 3 8" xfId="1757" xr:uid="{E7A000FC-26A9-47DB-93DB-D733257AA4C2}"/>
    <cellStyle name="40% - akcent 6 3 8 2" xfId="7939" xr:uid="{98DDCFE9-B537-4D83-ABB7-7AC6372E1DB9}"/>
    <cellStyle name="40% - akcent 6 3 8 2 2" xfId="23239" xr:uid="{8615A3E5-1DF1-49A3-8583-6B30E3011488}"/>
    <cellStyle name="40% - akcent 6 3 8 3" xfId="5072" xr:uid="{FDEE5ED3-F51C-41BC-9BFA-46616E752568}"/>
    <cellStyle name="40% - akcent 6 3 8 3 2" xfId="20373" xr:uid="{2D41EB29-9ADA-420E-81CE-802A0916D345}"/>
    <cellStyle name="40% - akcent 6 3 8 4" xfId="11430" xr:uid="{039DF5B8-0869-4145-B928-D92EB45DEC37}"/>
    <cellStyle name="40% - akcent 6 3 8 4 2" xfId="26729" xr:uid="{9380948B-F147-4351-BEE5-5934A84BFBD0}"/>
    <cellStyle name="40% - akcent 6 3 8 5" xfId="14920" xr:uid="{E46C7D56-8876-4FEC-8BB2-539FD0F53EB8}"/>
    <cellStyle name="40% - akcent 6 3 8 5 2" xfId="30219" xr:uid="{4514425F-6A95-4726-9F9A-EB1702C79D2E}"/>
    <cellStyle name="40% - akcent 6 3 8 6" xfId="17394" xr:uid="{E0582017-C028-4B5B-946E-EE253A41B37E}"/>
    <cellStyle name="40% - akcent 6 3 9" xfId="1897" xr:uid="{7E5F761B-A822-4511-BC36-C7AD4DB5ED44}"/>
    <cellStyle name="40% - akcent 6 3 9 2" xfId="5073" xr:uid="{F74FE3E2-9436-46BA-B6A3-02673F865391}"/>
    <cellStyle name="40% - akcent 6 3 9 2 2" xfId="20374" xr:uid="{8F523803-FC59-4E06-A77B-7648A5B2B562}"/>
    <cellStyle name="40% - akcent 6 3 9 3" xfId="17531" xr:uid="{45A6C974-621C-46E4-9601-C34175454952}"/>
    <cellStyle name="60% - Accent1" xfId="38" xr:uid="{00000000-0005-0000-0000-000024000000}"/>
    <cellStyle name="60% - Accent1 2" xfId="380" xr:uid="{D64C133C-0459-4FA1-B038-322831554446}"/>
    <cellStyle name="60% - Accent1 3" xfId="541" xr:uid="{1E15291B-42E5-4500-8E24-649FCEAAAB94}"/>
    <cellStyle name="60% - Accent2" xfId="39" xr:uid="{00000000-0005-0000-0000-000025000000}"/>
    <cellStyle name="60% - Accent2 2" xfId="381" xr:uid="{D2D2E571-5B1A-4E0B-877F-89B22F59DF4D}"/>
    <cellStyle name="60% - Accent2 3" xfId="542" xr:uid="{19DCDC58-491C-4D4E-B9E8-75B73ECCBCF4}"/>
    <cellStyle name="60% - Accent3" xfId="40" xr:uid="{00000000-0005-0000-0000-000026000000}"/>
    <cellStyle name="60% - Accent3 2" xfId="382" xr:uid="{0FD826C8-E1BB-4B3B-89EA-ED4F43D3D0BC}"/>
    <cellStyle name="60% - Accent3 3" xfId="543" xr:uid="{C21E78A2-F9D7-4863-B9D2-5F0EBC043D3E}"/>
    <cellStyle name="60% - Accent4" xfId="41" xr:uid="{00000000-0005-0000-0000-000027000000}"/>
    <cellStyle name="60% - Accent4 2" xfId="383" xr:uid="{79C069EF-74CA-41F0-9CA7-7ED9A50D434A}"/>
    <cellStyle name="60% - Accent4 3" xfId="544" xr:uid="{2B0ECB34-01CE-4A0F-9493-BADA66B03EC8}"/>
    <cellStyle name="60% - Accent5" xfId="42" xr:uid="{00000000-0005-0000-0000-000028000000}"/>
    <cellStyle name="60% - Accent5 2" xfId="384" xr:uid="{9696DF57-C87A-4D46-B1BB-FF4854785A9D}"/>
    <cellStyle name="60% - Accent5 3" xfId="545" xr:uid="{1DAA07E4-E3AD-4706-8735-7214440F1FFD}"/>
    <cellStyle name="60% - Accent6" xfId="43" xr:uid="{00000000-0005-0000-0000-000029000000}"/>
    <cellStyle name="60% - Accent6 2" xfId="385" xr:uid="{9008BD53-5E2C-4264-9296-E3B33196C854}"/>
    <cellStyle name="60% - Accent6 3" xfId="546" xr:uid="{B159A81B-2369-46F1-AA90-9C4903BEAF8E}"/>
    <cellStyle name="60% - akcent 1 2" xfId="44" xr:uid="{00000000-0005-0000-0000-00002A000000}"/>
    <cellStyle name="60% - akcent 1 2 2" xfId="547" xr:uid="{3D248211-D6B6-48A1-B306-8ABE9CCB392B}"/>
    <cellStyle name="60% - akcent 1 3" xfId="220" xr:uid="{00000000-0005-0000-0000-00002B000000}"/>
    <cellStyle name="60% - akcent 1 3 2" xfId="662" xr:uid="{2993A875-0EA9-4FEF-B484-02E76F57A266}"/>
    <cellStyle name="60% - akcent 2 2" xfId="45" xr:uid="{00000000-0005-0000-0000-00002C000000}"/>
    <cellStyle name="60% - akcent 2 2 2" xfId="548" xr:uid="{F51C89C9-10AB-4CA4-9D15-17C872BC90E7}"/>
    <cellStyle name="60% - akcent 2 3" xfId="221" xr:uid="{00000000-0005-0000-0000-00002D000000}"/>
    <cellStyle name="60% - akcent 2 3 2" xfId="663" xr:uid="{DC0C9428-4477-423E-9FC6-4466C4CEFA4B}"/>
    <cellStyle name="60% - akcent 3 2" xfId="46" xr:uid="{00000000-0005-0000-0000-00002E000000}"/>
    <cellStyle name="60% - akcent 3 2 2" xfId="549" xr:uid="{BDA880A3-E125-407E-89CF-786E8EFEBA44}"/>
    <cellStyle name="60% - akcent 3 3" xfId="222" xr:uid="{00000000-0005-0000-0000-00002F000000}"/>
    <cellStyle name="60% - akcent 3 3 2" xfId="664" xr:uid="{42B021D6-ECF6-4B98-AFBA-2C02F6DB0505}"/>
    <cellStyle name="60% - akcent 4 2" xfId="47" xr:uid="{00000000-0005-0000-0000-000030000000}"/>
    <cellStyle name="60% - akcent 4 2 2" xfId="550" xr:uid="{FC4C7E85-4162-4B4D-9E0C-5A4997E2FB57}"/>
    <cellStyle name="60% - akcent 4 3" xfId="223" xr:uid="{00000000-0005-0000-0000-000031000000}"/>
    <cellStyle name="60% - akcent 4 3 2" xfId="665" xr:uid="{EBE91D62-0AD9-4117-8A80-1D227059200C}"/>
    <cellStyle name="60% - akcent 5 2" xfId="48" xr:uid="{00000000-0005-0000-0000-000032000000}"/>
    <cellStyle name="60% - akcent 5 2 2" xfId="551" xr:uid="{BB3E11FE-1261-431D-B9DE-D7E75A6C229D}"/>
    <cellStyle name="60% - akcent 5 3" xfId="224" xr:uid="{00000000-0005-0000-0000-000033000000}"/>
    <cellStyle name="60% - akcent 5 3 2" xfId="666" xr:uid="{FB8949F8-51FD-4821-AFDA-82E5758B1983}"/>
    <cellStyle name="60% - akcent 6 2" xfId="49" xr:uid="{00000000-0005-0000-0000-000034000000}"/>
    <cellStyle name="60% - akcent 6 2 2" xfId="552" xr:uid="{8B982C73-A204-4341-8523-AEF60D5C0C17}"/>
    <cellStyle name="60% - akcent 6 3" xfId="225" xr:uid="{00000000-0005-0000-0000-000035000000}"/>
    <cellStyle name="60% - akcent 6 3 2" xfId="667" xr:uid="{45689028-D8EE-4FE4-89EE-754718CB92CF}"/>
    <cellStyle name="Accent1" xfId="50" xr:uid="{00000000-0005-0000-0000-000036000000}"/>
    <cellStyle name="Accent1 2" xfId="553" xr:uid="{E4A7DE78-6956-44BA-AB72-FF9BD904D4FB}"/>
    <cellStyle name="Accent2" xfId="51" xr:uid="{00000000-0005-0000-0000-000037000000}"/>
    <cellStyle name="Accent2 2" xfId="554" xr:uid="{959842DE-EF74-4A48-BDF3-3BFB2AA78AF9}"/>
    <cellStyle name="Accent3" xfId="52" xr:uid="{00000000-0005-0000-0000-000038000000}"/>
    <cellStyle name="Accent3 2" xfId="555" xr:uid="{08FDCA21-E0B9-49D0-9CA0-0543A4FD906C}"/>
    <cellStyle name="Accent4" xfId="53" xr:uid="{00000000-0005-0000-0000-000039000000}"/>
    <cellStyle name="Accent4 2" xfId="556" xr:uid="{633C5367-632B-4495-AB02-AD83891EF4C5}"/>
    <cellStyle name="Accent5" xfId="54" xr:uid="{00000000-0005-0000-0000-00003A000000}"/>
    <cellStyle name="Accent5 2" xfId="557" xr:uid="{53F6E19D-A0F4-4A71-82A1-3AA4330FB0B8}"/>
    <cellStyle name="Accent6" xfId="55" xr:uid="{00000000-0005-0000-0000-00003B000000}"/>
    <cellStyle name="Accent6 2" xfId="558" xr:uid="{FC19A83B-6A2F-4A57-8B61-DBBB7A3A1579}"/>
    <cellStyle name="AF Column - IBM Cognos" xfId="386" xr:uid="{2128FC90-64B6-4E81-BBC9-5BB622990851}"/>
    <cellStyle name="AF Column - IBM Cognos 2" xfId="447" xr:uid="{54865F4F-77E9-42BD-8FD6-308135E315D8}"/>
    <cellStyle name="AF Data - IBM Cognos" xfId="387" xr:uid="{16DD1146-290B-45FB-95B2-C90DCD375A63}"/>
    <cellStyle name="AF Data - IBM Cognos 2" xfId="448" xr:uid="{C119782B-75F4-4ABC-8D4A-D1FAA3B93F07}"/>
    <cellStyle name="AF Data 0 - IBM Cognos" xfId="388" xr:uid="{C04F145B-AFC9-421D-85B3-C21325937727}"/>
    <cellStyle name="AF Data 0 - IBM Cognos 2" xfId="449" xr:uid="{C1A11E98-2008-45F5-8612-A87D862EC757}"/>
    <cellStyle name="AF Data 1 - IBM Cognos" xfId="389" xr:uid="{CA9C65E1-6648-412E-A871-20BA433EAA53}"/>
    <cellStyle name="AF Data 1 - IBM Cognos 2" xfId="450" xr:uid="{5CDC72C8-DD0F-4A64-AF6B-8D51CB632DA3}"/>
    <cellStyle name="AF Data 2 - IBM Cognos" xfId="390" xr:uid="{DBF89FB8-9AD9-49BF-B532-B6EB8B48EF0A}"/>
    <cellStyle name="AF Data 2 - IBM Cognos 2" xfId="451" xr:uid="{5CD2E117-6DEB-4F76-8F47-CC7A655F3A33}"/>
    <cellStyle name="AF Data 3 - IBM Cognos" xfId="391" xr:uid="{4CF75F9B-A823-4240-8F4D-CEBC3EAC3942}"/>
    <cellStyle name="AF Data 3 - IBM Cognos 2" xfId="452" xr:uid="{F3D050B9-06C4-40E4-AE13-A81A595F7B4A}"/>
    <cellStyle name="AF Data 4 - IBM Cognos" xfId="392" xr:uid="{0F4F99B5-8C0C-40EF-961A-2FC162669F95}"/>
    <cellStyle name="AF Data 4 - IBM Cognos 2" xfId="453" xr:uid="{FC653406-08A7-4072-BCE9-969E7825F4F7}"/>
    <cellStyle name="AF Data 5 - IBM Cognos" xfId="393" xr:uid="{B2B26DA4-C456-4CDE-A312-E8E107B7275C}"/>
    <cellStyle name="AF Data 5 - IBM Cognos 2" xfId="454" xr:uid="{558DF3BD-CA0B-4919-87C4-C5B218C3524A}"/>
    <cellStyle name="AF Data Leaf - IBM Cognos" xfId="394" xr:uid="{04980C38-59A6-45C1-99B9-A14127FD005A}"/>
    <cellStyle name="AF Data Leaf - IBM Cognos 2" xfId="455" xr:uid="{A0A2FCC9-9391-4B50-92DF-4120FE839FAD}"/>
    <cellStyle name="AF Header - IBM Cognos" xfId="395" xr:uid="{FBC884CB-2288-4018-958F-1B7A7D20322B}"/>
    <cellStyle name="AF Header - IBM Cognos 2" xfId="456" xr:uid="{0812CB5E-5854-4A3A-B8FD-1571B5F1F9E6}"/>
    <cellStyle name="AF Header 0 - IBM Cognos" xfId="396" xr:uid="{5EADA38D-AEED-4F8C-B5A4-AF8FCCF24E25}"/>
    <cellStyle name="AF Header 0 - IBM Cognos 2" xfId="457" xr:uid="{5F157E33-07CE-4E01-97B7-DE1A4F558896}"/>
    <cellStyle name="AF Header 1 - IBM Cognos" xfId="397" xr:uid="{B68E6F58-EC1B-4638-819B-BBC795DDEF98}"/>
    <cellStyle name="AF Header 1 - IBM Cognos 2" xfId="458" xr:uid="{645BD92B-E234-4A20-AA82-F7285559786C}"/>
    <cellStyle name="AF Header 2 - IBM Cognos" xfId="398" xr:uid="{D3AAADF4-D09A-4004-BC51-4C4E2F7DDF9B}"/>
    <cellStyle name="AF Header 2 - IBM Cognos 2" xfId="459" xr:uid="{049CF2A7-2711-41D2-8168-1068805D0869}"/>
    <cellStyle name="AF Header 3 - IBM Cognos" xfId="399" xr:uid="{9BE7AF02-A620-4C89-85C5-B238F0CC85B6}"/>
    <cellStyle name="AF Header 3 - IBM Cognos 2" xfId="460" xr:uid="{91D8518B-D240-474E-8149-908185CA0EC4}"/>
    <cellStyle name="AF Header 4 - IBM Cognos" xfId="400" xr:uid="{E7A70540-590B-4142-A509-A110F1F5CC0D}"/>
    <cellStyle name="AF Header 4 - IBM Cognos 2" xfId="461" xr:uid="{FF8BAAF1-9639-4F1D-926C-3EE96CFC4D7A}"/>
    <cellStyle name="AF Header 5 - IBM Cognos" xfId="401" xr:uid="{425B832C-E3EA-461A-AFFE-F279C9785B35}"/>
    <cellStyle name="AF Header 5 - IBM Cognos 2" xfId="462" xr:uid="{D34583DF-1C64-4DF4-86D4-F7676A0E8E9C}"/>
    <cellStyle name="AF Header Leaf - IBM Cognos" xfId="402" xr:uid="{AADDFC03-4855-4642-8174-AF705C484CDF}"/>
    <cellStyle name="AF Header Leaf - IBM Cognos 2" xfId="463" xr:uid="{73C86415-5732-4A1E-AC95-7DD66D092F72}"/>
    <cellStyle name="AF Row - IBM Cognos" xfId="403" xr:uid="{0E566191-1A84-4969-8307-577051C00ED2}"/>
    <cellStyle name="AF Row - IBM Cognos 2" xfId="464" xr:uid="{88159E9B-6E1D-496D-A64B-10AC4F2F1858}"/>
    <cellStyle name="AF Row 0 - IBM Cognos" xfId="404" xr:uid="{3EB74BCB-5F22-4419-BF91-8FA3711F5E2F}"/>
    <cellStyle name="AF Row 0 - IBM Cognos 2" xfId="465" xr:uid="{A4A37FF9-B7CD-4C7F-8DF1-5E21B80710AD}"/>
    <cellStyle name="AF Row 1 - IBM Cognos" xfId="405" xr:uid="{68BFA6D2-1C56-4590-8D83-1D413D84BF94}"/>
    <cellStyle name="AF Row 1 - IBM Cognos 2" xfId="466" xr:uid="{98F04924-0B8B-4E5E-80C2-0AA31CDBC3C4}"/>
    <cellStyle name="AF Row 2 - IBM Cognos" xfId="406" xr:uid="{6438BF25-450E-4984-94F7-AB4C7C70C217}"/>
    <cellStyle name="AF Row 2 - IBM Cognos 2" xfId="467" xr:uid="{C5EFC927-9A52-4370-AA95-F68FE8E7465A}"/>
    <cellStyle name="AF Row 3 - IBM Cognos" xfId="407" xr:uid="{2320B212-0FB5-471F-A90F-58B3348503E9}"/>
    <cellStyle name="AF Row 3 - IBM Cognos 2" xfId="468" xr:uid="{CDD9B1E4-ED8C-4B35-A46E-A5E9DDEA88B1}"/>
    <cellStyle name="AF Row 4 - IBM Cognos" xfId="408" xr:uid="{8FBF35A9-752E-4746-9255-C83B66F97C56}"/>
    <cellStyle name="AF Row 4 - IBM Cognos 2" xfId="469" xr:uid="{2A400192-1035-4D2E-86A2-60DB0F6C7B16}"/>
    <cellStyle name="AF Row 5 - IBM Cognos" xfId="409" xr:uid="{23B40F2E-B43C-41A7-A9B7-091E666F5D93}"/>
    <cellStyle name="AF Row 5 - IBM Cognos 2" xfId="470" xr:uid="{FAC5A38E-9990-4CDB-903A-35C3EBB2DD25}"/>
    <cellStyle name="AF Row Leaf - IBM Cognos" xfId="410" xr:uid="{5011A9F7-E2CA-42EF-B14A-10922CDC62BB}"/>
    <cellStyle name="AF Row Leaf - IBM Cognos 2" xfId="471" xr:uid="{FE568AE4-5600-4A68-8CAD-60B9F824389C}"/>
    <cellStyle name="AF Subnm - IBM Cognos" xfId="411" xr:uid="{AD3BDC15-1EF2-4B1E-AF00-7BF551976B0B}"/>
    <cellStyle name="AF Subnm - IBM Cognos 2" xfId="472" xr:uid="{85E9286C-B29B-4E2E-B335-DFB64A9C2384}"/>
    <cellStyle name="AF Title - IBM Cognos" xfId="412" xr:uid="{5AA963EA-DF1E-4542-A552-3F3F5054F0F6}"/>
    <cellStyle name="AF Title - IBM Cognos 2" xfId="473" xr:uid="{8F1D95F4-D3E1-4E80-AFAE-AA69E024EEAC}"/>
    <cellStyle name="Akcent 1 2" xfId="56" xr:uid="{00000000-0005-0000-0000-00003C000000}"/>
    <cellStyle name="Akcent 1 2 2" xfId="559" xr:uid="{34E3851B-BBB5-4C3E-B12C-F02A03B2CA52}"/>
    <cellStyle name="Akcent 1 3" xfId="226" xr:uid="{00000000-0005-0000-0000-00003D000000}"/>
    <cellStyle name="Akcent 1 3 2" xfId="668" xr:uid="{AB4B9437-82B0-49E0-9A66-974691C6C0F9}"/>
    <cellStyle name="Akcent 2 2" xfId="57" xr:uid="{00000000-0005-0000-0000-00003E000000}"/>
    <cellStyle name="Akcent 2 2 2" xfId="560" xr:uid="{DE756443-17DB-4112-9142-512DB1ABE09B}"/>
    <cellStyle name="Akcent 2 3" xfId="227" xr:uid="{00000000-0005-0000-0000-00003F000000}"/>
    <cellStyle name="Akcent 2 3 2" xfId="669" xr:uid="{2445557E-C0CA-4D86-B318-ED8E32FF356D}"/>
    <cellStyle name="Akcent 3 2" xfId="58" xr:uid="{00000000-0005-0000-0000-000040000000}"/>
    <cellStyle name="Akcent 3 2 2" xfId="561" xr:uid="{1BF909BE-E136-4F01-AB29-9A9E5EC06E76}"/>
    <cellStyle name="Akcent 3 3" xfId="228" xr:uid="{00000000-0005-0000-0000-000041000000}"/>
    <cellStyle name="Akcent 3 3 2" xfId="670" xr:uid="{B61BBA98-3233-4E17-A0D0-F9D9C2B18BCC}"/>
    <cellStyle name="Akcent 4 2" xfId="59" xr:uid="{00000000-0005-0000-0000-000042000000}"/>
    <cellStyle name="Akcent 4 2 2" xfId="562" xr:uid="{E9678E5F-599A-4DF5-87E3-A87F7357984E}"/>
    <cellStyle name="Akcent 4 3" xfId="229" xr:uid="{00000000-0005-0000-0000-000043000000}"/>
    <cellStyle name="Akcent 4 3 2" xfId="671" xr:uid="{EE213172-DBC1-415A-884A-0A66A0980E07}"/>
    <cellStyle name="Akcent 5 2" xfId="60" xr:uid="{00000000-0005-0000-0000-000044000000}"/>
    <cellStyle name="Akcent 5 2 2" xfId="563" xr:uid="{75BFEB6D-D765-4F6C-8F76-672D1C38922E}"/>
    <cellStyle name="Akcent 5 3" xfId="230" xr:uid="{00000000-0005-0000-0000-000045000000}"/>
    <cellStyle name="Akcent 5 3 2" xfId="672" xr:uid="{AC2C9C1A-FF79-404B-9919-4CF1C9C329B7}"/>
    <cellStyle name="Akcent 6 2" xfId="61" xr:uid="{00000000-0005-0000-0000-000046000000}"/>
    <cellStyle name="Akcent 6 2 2" xfId="564" xr:uid="{69542863-DB36-452E-B19F-2510D41BB352}"/>
    <cellStyle name="Akcent 6 3" xfId="231" xr:uid="{00000000-0005-0000-0000-000047000000}"/>
    <cellStyle name="Akcent 6 3 2" xfId="673" xr:uid="{582925E2-2C2D-478F-8FBC-3DA3B1646DB1}"/>
    <cellStyle name="Bad" xfId="62" xr:uid="{00000000-0005-0000-0000-000048000000}"/>
    <cellStyle name="Bad 2" xfId="565" xr:uid="{35199694-3C85-4863-814C-36910371FC0F}"/>
    <cellStyle name="Calculated Column - IBM Cognos" xfId="413" xr:uid="{E8D4257F-BEFA-4E57-AA9A-BAD62C913005}"/>
    <cellStyle name="Calculated Column - IBM Cognos 2" xfId="474" xr:uid="{37B075DC-4FE1-4A57-8E1D-C380AD053317}"/>
    <cellStyle name="Calculated Column Name - IBM Cognos" xfId="414" xr:uid="{8D329346-4B48-4704-AB10-055AE53A3A6A}"/>
    <cellStyle name="Calculated Column Name - IBM Cognos 2" xfId="475" xr:uid="{B64F157C-1845-40FC-993C-078A387A14D9}"/>
    <cellStyle name="Calculated Row - IBM Cognos" xfId="415" xr:uid="{C8A9D3CC-74FD-4A15-901D-D81D8CD391B2}"/>
    <cellStyle name="Calculated Row - IBM Cognos 2" xfId="476" xr:uid="{69226352-B236-4AEF-AA71-4B574BAEEB3A}"/>
    <cellStyle name="Calculated Row Name - IBM Cognos" xfId="416" xr:uid="{A4262C66-AEDB-47C0-BA9C-16CA3060DAEA}"/>
    <cellStyle name="Calculated Row Name - IBM Cognos 2" xfId="477" xr:uid="{01FB48F0-BA52-4827-BCA5-68107C6B9C58}"/>
    <cellStyle name="Calculation" xfId="63" xr:uid="{00000000-0005-0000-0000-000049000000}"/>
    <cellStyle name="Calculation 2" xfId="566" xr:uid="{4E33ECF3-2D60-41A8-ACBD-2150452B1767}"/>
    <cellStyle name="Check Cell" xfId="64" xr:uid="{00000000-0005-0000-0000-00004A000000}"/>
    <cellStyle name="Check Cell 2" xfId="835" xr:uid="{9FB927B6-B9E2-4901-96C9-35282133A218}"/>
    <cellStyle name="Check Cell 2 2" xfId="2723" xr:uid="{9199D6E2-5E9D-4417-860A-AB2C446BCE72}"/>
    <cellStyle name="Check Cell 3" xfId="567" xr:uid="{622E2B1D-432E-49CE-B6B4-3A9B229EEEAD}"/>
    <cellStyle name="Column Name - IBM Cognos" xfId="417" xr:uid="{11CDC531-9A9F-465A-A3D5-1A64ECBC5790}"/>
    <cellStyle name="Column Name - IBM Cognos 2" xfId="478" xr:uid="{DB8C54DC-51A1-4954-9748-46ED32799246}"/>
    <cellStyle name="Column Template - IBM Cognos" xfId="418" xr:uid="{9F45CF2E-444B-45B1-8CE5-D09EF7DAED53}"/>
    <cellStyle name="Column Template - IBM Cognos 2" xfId="479" xr:uid="{5F74FCC5-C71C-43B6-9E61-285B36739EDB}"/>
    <cellStyle name="Comma [0] 2" xfId="445" xr:uid="{752D27E6-70EA-4311-AC1F-7493B7396FBA}"/>
    <cellStyle name="Comma [0] 3" xfId="502" xr:uid="{31E196CA-C787-4BE3-89DD-3F150F42908D}"/>
    <cellStyle name="Comma 2" xfId="444" xr:uid="{303C55FF-AD3F-4718-9E3E-AFCF1C178F7E}"/>
    <cellStyle name="CRMBoldStyle" xfId="374" xr:uid="{A6B26491-630C-46B7-9D41-0738992CCAEF}"/>
    <cellStyle name="CRMBottomBorderStyle" xfId="376" xr:uid="{6D800059-327E-443F-8AD1-825D0C26DA77}"/>
    <cellStyle name="CRMTopBorderStyle" xfId="375" xr:uid="{6FDBD632-D4EE-45A4-BCAA-CFDEEE2C4739}"/>
    <cellStyle name="Currency [0] 2" xfId="443" xr:uid="{EED69EE9-85A2-428A-9FE6-10D1FF4F310A}"/>
    <cellStyle name="Currency 2" xfId="442" xr:uid="{A6881565-91D3-4E7F-A7BF-D30450BFA22D}"/>
    <cellStyle name="Dane wejściowe 2" xfId="65" xr:uid="{00000000-0005-0000-0000-00004B000000}"/>
    <cellStyle name="Dane wejściowe 2 2" xfId="568" xr:uid="{1D9E6C6B-84C0-4E23-A064-C1F129843EC5}"/>
    <cellStyle name="Dane wejściowe 3" xfId="232" xr:uid="{00000000-0005-0000-0000-00004C000000}"/>
    <cellStyle name="Dane wejściowe 3 2" xfId="674" xr:uid="{AE4C52CC-5A48-41A3-B7C8-603187FD51F5}"/>
    <cellStyle name="Dane wyjściowe 2" xfId="66" xr:uid="{00000000-0005-0000-0000-00004D000000}"/>
    <cellStyle name="Dane wyjściowe 2 2" xfId="569" xr:uid="{DA84B322-DED6-4B19-9381-4F750B2AAE5A}"/>
    <cellStyle name="Dane wyjściowe 3" xfId="233" xr:uid="{00000000-0005-0000-0000-00004E000000}"/>
    <cellStyle name="Dane wyjściowe 3 2" xfId="675" xr:uid="{A53EB79B-82E8-434F-B58C-A1945D525B4B}"/>
    <cellStyle name="Differs From Base - IBM Cognos" xfId="419" xr:uid="{D34F4B4A-BDB9-48F8-8EE8-8377D4F785B0}"/>
    <cellStyle name="Differs From Base - IBM Cognos 2" xfId="480" xr:uid="{6DD5EF6A-6720-4149-A9A6-46AA588EE1B2}"/>
    <cellStyle name="Dobre 2" xfId="67" xr:uid="{00000000-0005-0000-0000-00004F000000}"/>
    <cellStyle name="Dobre 2 2" xfId="570" xr:uid="{782BC81C-E6F1-438D-8BA9-8242C17CEC48}"/>
    <cellStyle name="Dobre 3" xfId="234" xr:uid="{00000000-0005-0000-0000-000050000000}"/>
    <cellStyle name="Dobre 3 2" xfId="676" xr:uid="{A81C64D2-E00C-414A-B840-0D19B8DB530E}"/>
    <cellStyle name="Dziesiętny" xfId="272" builtinId="3"/>
    <cellStyle name="Dziesiętny 10" xfId="249" xr:uid="{00000000-0005-0000-0000-000052000000}"/>
    <cellStyle name="Dziesiętny 10 10" xfId="2702" xr:uid="{C656B381-6B03-4A14-AA9B-7DC1C6A8F949}"/>
    <cellStyle name="Dziesiętny 10 11" xfId="18334" xr:uid="{C6F479A7-652F-40AC-BA32-9FF591F9C57F}"/>
    <cellStyle name="Dziesiętny 10 12" xfId="803" xr:uid="{249C8111-0ABB-4C55-B211-D923051DC72A}"/>
    <cellStyle name="Dziesiętny 10 2" xfId="363" xr:uid="{092C864C-A284-4AD4-BBEF-F64A8E2FB199}"/>
    <cellStyle name="Dziesiętny 10 2 2" xfId="3076" xr:uid="{BBF800E1-189A-4EB7-B83E-1172A213F90A}"/>
    <cellStyle name="Dziesiętny 10 2 2 2" xfId="7968" xr:uid="{DDFEBA16-E77B-44AE-AAC4-2357474F9B77}"/>
    <cellStyle name="Dziesiętny 10 2 2 2 2" xfId="11459" xr:uid="{64605380-C73C-486B-A079-3D865BB248C3}"/>
    <cellStyle name="Dziesiętny 10 2 2 2 2 2" xfId="26758" xr:uid="{2A77FF7E-F6F2-4A11-9FB9-CE2700685417}"/>
    <cellStyle name="Dziesiętny 10 2 2 2 2 2 2" xfId="304" xr:uid="{433C9C8D-57EC-43B3-BE7C-E85A757BBA5C}"/>
    <cellStyle name="Dziesiętny 10 2 2 2 3" xfId="14949" xr:uid="{1E8A15C8-9172-4B55-90E5-740F3D7F8C5B}"/>
    <cellStyle name="Dziesiętny 10 2 2 2 3 2" xfId="30248" xr:uid="{D1FBB55C-833E-455C-80D6-CEE9F077A3B5}"/>
    <cellStyle name="Dziesiętny 10 2 2 2 4" xfId="23268" xr:uid="{0AB3B293-6A23-42AE-A0DB-D0A7C8B730ED}"/>
    <cellStyle name="Dziesiętny 10 2 2 3" xfId="6816" xr:uid="{2B50D43F-D368-4D89-A5FE-A0BF75B5B3D8}"/>
    <cellStyle name="Dziesiętny 10 2 2 3 2" xfId="22117" xr:uid="{B6ABECE7-6DEB-459F-9195-504168D3C6C2}"/>
    <cellStyle name="Dziesiętny 10 2 2 4" xfId="10308" xr:uid="{D2C5E2EF-F722-4348-92AF-B5FDF7391CDC}"/>
    <cellStyle name="Dziesiętny 10 2 2 4 2" xfId="25607" xr:uid="{EC930563-14EF-4225-AB88-75EEEB69466F}"/>
    <cellStyle name="Dziesiętny 10 2 2 5" xfId="13798" xr:uid="{F5650E21-6CF0-4907-AC5C-DEC6BC68B9D4}"/>
    <cellStyle name="Dziesiętny 10 2 2 5 2" xfId="29097" xr:uid="{62C9354D-D878-46AA-A1D9-9818F8F298FC}"/>
    <cellStyle name="Dziesiętny 10 2 2 6" xfId="18704" xr:uid="{F75221C7-43A9-4F1A-A60E-F8690034C518}"/>
    <cellStyle name="Dziesiętny 10 2 3" xfId="7967" xr:uid="{A3875068-FE47-41C5-A58E-462F45ED734D}"/>
    <cellStyle name="Dziesiętny 10 2 3 2" xfId="11458" xr:uid="{B98DDE64-B226-45DD-B21E-EA33310F4412}"/>
    <cellStyle name="Dziesiętny 10 2 3 2 2" xfId="26757" xr:uid="{C523A65E-D380-46CF-9690-BCC48690D854}"/>
    <cellStyle name="Dziesiętny 10 2 3 3" xfId="14948" xr:uid="{CFA84E9D-B8D4-4EDF-8791-3D33B667BD00}"/>
    <cellStyle name="Dziesiętny 10 2 3 3 2" xfId="30247" xr:uid="{25717CE1-F2E9-4ADC-82F2-0516516163F7}"/>
    <cellStyle name="Dziesiętny 10 2 3 4" xfId="23267" xr:uid="{890CDF21-DBD3-492F-9096-86DCE07356D3}"/>
    <cellStyle name="Dziesiętny 10 2 4" xfId="6298" xr:uid="{DA9CA7F4-9179-4F3D-8680-CA43A426A6D2}"/>
    <cellStyle name="Dziesiętny 10 2 4 2" xfId="21599" xr:uid="{5759319F-C00F-415E-9738-5E0E92F7BF75}"/>
    <cellStyle name="Dziesiętny 10 2 5" xfId="9790" xr:uid="{04EE3B3F-18D3-4D9C-9948-AD3DE3447B4A}"/>
    <cellStyle name="Dziesiętny 10 2 5 2" xfId="25089" xr:uid="{47DC811C-4A6C-480A-AA09-AC2253EE4C89}"/>
    <cellStyle name="Dziesiętny 10 2 6" xfId="13280" xr:uid="{1227507D-E0E6-4A99-B1D1-C6FD1CFDA3BE}"/>
    <cellStyle name="Dziesiętny 10 2 6 2" xfId="28579" xr:uid="{62523977-91AF-4EAC-94D8-08708CC6BCEF}"/>
    <cellStyle name="Dziesiętny 10 2 7" xfId="18703" xr:uid="{0D8642ED-116A-40BD-9591-88C65F47B0D3}"/>
    <cellStyle name="Dziesiętny 10 2 8" xfId="3075" xr:uid="{586DB224-62AF-492F-862D-B4749DDC2151}"/>
    <cellStyle name="Dziesiętny 10 3" xfId="3077" xr:uid="{6572882C-26A7-44FD-99B7-77CD958158D9}"/>
    <cellStyle name="Dziesiętny 10 3 2" xfId="7969" xr:uid="{6B2D5708-CDC0-4056-9519-D6A736036A2B}"/>
    <cellStyle name="Dziesiętny 10 3 2 2" xfId="11460" xr:uid="{B041A463-BCCF-47A7-836C-4BCE1A3CBAF9}"/>
    <cellStyle name="Dziesiętny 10 3 2 2 2" xfId="26759" xr:uid="{62FD538D-9F98-4C38-A3E8-C31966518D7B}"/>
    <cellStyle name="Dziesiętny 10 3 2 3" xfId="14950" xr:uid="{EEF04440-2F26-411D-A1B5-24A66A565D8F}"/>
    <cellStyle name="Dziesiętny 10 3 2 3 2" xfId="30249" xr:uid="{5B450B7A-3FEE-440C-9AC1-CB4D900C6C3A}"/>
    <cellStyle name="Dziesiętny 10 3 2 4" xfId="23269" xr:uid="{B83CE447-9B8C-462D-A828-EF0F856D8DF1}"/>
    <cellStyle name="Dziesiętny 10 3 3" xfId="6815" xr:uid="{5BEDB5AA-6C92-4D14-BE5A-F22CFE5A6569}"/>
    <cellStyle name="Dziesiętny 10 3 3 2" xfId="22116" xr:uid="{55A279AE-864D-4C96-895A-9730554DC17E}"/>
    <cellStyle name="Dziesiętny 10 3 4" xfId="10307" xr:uid="{58E82946-FE4B-46C0-B6AD-0CFADF825500}"/>
    <cellStyle name="Dziesiętny 10 3 4 2" xfId="25606" xr:uid="{B0B1B581-80D9-4CFE-85AB-7F186835851B}"/>
    <cellStyle name="Dziesiętny 10 3 5" xfId="13797" xr:uid="{D47EEE71-13FC-41A9-A775-D48468306961}"/>
    <cellStyle name="Dziesiętny 10 3 5 2" xfId="29096" xr:uid="{5797C3D0-324C-4727-A204-698E309A9167}"/>
    <cellStyle name="Dziesiętny 10 3 6" xfId="18705" xr:uid="{04FFEA73-9934-4156-A747-FC58D41A9D29}"/>
    <cellStyle name="Dziesiętny 10 4" xfId="3078" xr:uid="{3757F9BA-2799-4FA4-9124-313988A106D9}"/>
    <cellStyle name="Dziesiętny 10 4 2" xfId="7970" xr:uid="{B10C857E-7E48-4B30-880C-37FCA515BCA5}"/>
    <cellStyle name="Dziesiętny 10 4 2 2" xfId="11461" xr:uid="{85B4EEDE-23DE-443F-8AD3-6738FFABEAF9}"/>
    <cellStyle name="Dziesiętny 10 4 2 2 2" xfId="26760" xr:uid="{A0004015-050A-45A4-BB39-3622AF4C39AC}"/>
    <cellStyle name="Dziesiętny 10 4 2 3" xfId="14951" xr:uid="{91BC85B2-4C98-45EF-A775-944761F3AEAB}"/>
    <cellStyle name="Dziesiętny 10 4 2 3 2" xfId="30250" xr:uid="{161D1F87-3C86-4205-9668-DB40C27D53CD}"/>
    <cellStyle name="Dziesiętny 10 4 2 4" xfId="23270" xr:uid="{7011C0CF-91D2-4C02-AC01-FD5AFA9D0688}"/>
    <cellStyle name="Dziesiętny 10 4 3" xfId="7597" xr:uid="{9926F205-6794-4406-9907-02EAA77D7FE4}"/>
    <cellStyle name="Dziesiętny 10 4 3 2" xfId="22898" xr:uid="{CA3218BD-420B-4368-ADA2-5F1B6F89CF71}"/>
    <cellStyle name="Dziesiętny 10 4 4" xfId="11089" xr:uid="{A28E2FF6-EABD-414C-8A27-507865264CD3}"/>
    <cellStyle name="Dziesiętny 10 4 4 2" xfId="26388" xr:uid="{83A21213-131F-4456-8B31-EDD58B1DA1A1}"/>
    <cellStyle name="Dziesiętny 10 4 5" xfId="14579" xr:uid="{E0DA566C-52E1-466F-8AD4-43A0CFCEBBCA}"/>
    <cellStyle name="Dziesiętny 10 4 5 2" xfId="29878" xr:uid="{B73D9ECE-66F9-4C92-B4D4-1C744B8831E2}"/>
    <cellStyle name="Dziesiętny 10 4 6" xfId="18706" xr:uid="{5E7ED48A-EED1-4C95-8AB1-2DFAA8179F0F}"/>
    <cellStyle name="Dziesiętny 10 5" xfId="7966" xr:uid="{61F4BC52-5FE2-4662-99EA-FA68F9E88FC3}"/>
    <cellStyle name="Dziesiętny 10 5 2" xfId="11457" xr:uid="{BF9258D8-ACC6-4ECE-A0B9-E8102F2F0B77}"/>
    <cellStyle name="Dziesiętny 10 5 2 2" xfId="26756" xr:uid="{3636C7AA-74DE-4801-9920-78DD275556E9}"/>
    <cellStyle name="Dziesiętny 10 5 3" xfId="14947" xr:uid="{71B5F32E-C4A4-4494-8C77-B516C6E7133F}"/>
    <cellStyle name="Dziesiętny 10 5 3 2" xfId="30246" xr:uid="{BC10F2CF-1BF8-46DE-BF70-9CAFCA8F52E3}"/>
    <cellStyle name="Dziesiętny 10 5 4" xfId="23266" xr:uid="{BF41C7BF-A9EE-4EB3-ACBD-2CA5650ECF40}"/>
    <cellStyle name="Dziesiętny 10 6" xfId="5961" xr:uid="{D7A48F25-D31C-4AC1-B8F6-F6B02D686A93}"/>
    <cellStyle name="Dziesiętny 10 6 2" xfId="21262" xr:uid="{284BE181-E3AD-4167-919C-FE37FF9A26B2}"/>
    <cellStyle name="Dziesiętny 10 7" xfId="3074" xr:uid="{B51B1C5A-F5BD-4105-86E5-555FC7C77B44}"/>
    <cellStyle name="Dziesiętny 10 7 2" xfId="18702" xr:uid="{C3506EC6-F2D2-4711-B030-1B1824BF09D9}"/>
    <cellStyle name="Dziesiętny 10 8" xfId="9453" xr:uid="{DDE36C13-DEDE-472E-A4D1-24AAA5803EC4}"/>
    <cellStyle name="Dziesiętny 10 8 2" xfId="24752" xr:uid="{1CD7BDF2-DF91-41CD-BDC5-AF37847DE3E1}"/>
    <cellStyle name="Dziesiętny 10 9" xfId="12943" xr:uid="{D112CA17-ED72-48FA-8765-0D0519830E3D}"/>
    <cellStyle name="Dziesiętny 10 9 2" xfId="28242" xr:uid="{A3F01015-D3BA-4020-BE1D-93DAFCAE567C}"/>
    <cellStyle name="Dziesiętny 11" xfId="806" xr:uid="{04BE286E-F4E4-4040-99C9-5FFF068FFD1B}"/>
    <cellStyle name="Dziesiętny 11 10" xfId="2705" xr:uid="{314A2A19-9ACC-4904-AC1D-550E60A14A6C}"/>
    <cellStyle name="Dziesiętny 11 11" xfId="18337" xr:uid="{DDC90DF5-5B46-436E-A627-B53A39856147}"/>
    <cellStyle name="Dziesiętny 11 2" xfId="3080" xr:uid="{69F942D3-39CF-469A-B559-5B5345052A89}"/>
    <cellStyle name="Dziesiętny 11 2 2" xfId="3081" xr:uid="{376844C0-C8F6-455C-BE14-95E1150157E2}"/>
    <cellStyle name="Dziesiętny 11 2 2 2" xfId="7973" xr:uid="{56695E3C-2ABF-4F7E-92DD-605BB4B754D2}"/>
    <cellStyle name="Dziesiętny 11 2 2 2 2" xfId="11464" xr:uid="{AB44A123-5D8B-4B04-BAF7-D519B46EE760}"/>
    <cellStyle name="Dziesiętny 11 2 2 2 2 2" xfId="26763" xr:uid="{B3B44EA6-58C0-462B-B305-CF90DCC9CD33}"/>
    <cellStyle name="Dziesiętny 11 2 2 2 3" xfId="14954" xr:uid="{C53256C1-314B-480E-AB4E-921D1B54A947}"/>
    <cellStyle name="Dziesiętny 11 2 2 2 3 2" xfId="30253" xr:uid="{077DF02C-B639-49EA-AE49-48366E993BA3}"/>
    <cellStyle name="Dziesiętny 11 2 2 2 4" xfId="23273" xr:uid="{CE97B973-B051-4552-B7B8-057154A172E3}"/>
    <cellStyle name="Dziesiętny 11 2 2 3" xfId="6818" xr:uid="{CC285F2C-5246-4E8B-BB77-F0EED23D9231}"/>
    <cellStyle name="Dziesiętny 11 2 2 3 2" xfId="22119" xr:uid="{6BB89B2F-F180-477E-B9BF-35F6B412D2EF}"/>
    <cellStyle name="Dziesiętny 11 2 2 4" xfId="10310" xr:uid="{F4135B75-C2B0-4C68-BEF2-0A9211F0A344}"/>
    <cellStyle name="Dziesiętny 11 2 2 4 2" xfId="25609" xr:uid="{E76895E5-D41E-450C-B502-5B774D67133F}"/>
    <cellStyle name="Dziesiętny 11 2 2 5" xfId="13800" xr:uid="{2DBD18C3-0A10-4B1B-887E-5948B28DDA2E}"/>
    <cellStyle name="Dziesiętny 11 2 2 5 2" xfId="29099" xr:uid="{DB83B41E-FA11-4CAD-9744-3729352EA706}"/>
    <cellStyle name="Dziesiętny 11 2 2 6" xfId="18709" xr:uid="{71C86452-43C9-4FF7-950F-ABB11F695673}"/>
    <cellStyle name="Dziesiętny 11 2 3" xfId="7972" xr:uid="{D95FD152-BC28-4CA1-A992-D22A7C502B43}"/>
    <cellStyle name="Dziesiętny 11 2 3 2" xfId="11463" xr:uid="{E9323614-E541-44D2-A81F-425D80AFBA4B}"/>
    <cellStyle name="Dziesiętny 11 2 3 2 2" xfId="26762" xr:uid="{64A68E3D-081A-41E5-B698-94402D84354E}"/>
    <cellStyle name="Dziesiętny 11 2 3 3" xfId="14953" xr:uid="{58651344-72B8-403C-BACB-68C576068D94}"/>
    <cellStyle name="Dziesiętny 11 2 3 3 2" xfId="30252" xr:uid="{ED4AA4D8-0E22-4B39-A093-867203A8DFF6}"/>
    <cellStyle name="Dziesiętny 11 2 3 4" xfId="23272" xr:uid="{8C55EAB4-144B-4056-AE48-A98B5DD7AAD6}"/>
    <cellStyle name="Dziesiętny 11 2 4" xfId="6301" xr:uid="{EFFE9DB0-16BA-487F-8618-2B6F1481EDCD}"/>
    <cellStyle name="Dziesiętny 11 2 4 2" xfId="21602" xr:uid="{E876C4F3-30F7-4F42-9323-65FAF96511AE}"/>
    <cellStyle name="Dziesiętny 11 2 5" xfId="9793" xr:uid="{5A5DFE37-5FE4-40F0-9C0A-8A2B4D3EBD15}"/>
    <cellStyle name="Dziesiętny 11 2 5 2" xfId="25092" xr:uid="{C775CC46-A951-4E14-9A5B-4446D5ED8DB9}"/>
    <cellStyle name="Dziesiętny 11 2 6" xfId="13283" xr:uid="{5822E467-34B6-4FF0-BE45-2279EF604025}"/>
    <cellStyle name="Dziesiętny 11 2 6 2" xfId="28582" xr:uid="{C8910DB7-6EB5-41E5-BC86-F153F91BBD52}"/>
    <cellStyle name="Dziesiętny 11 2 7" xfId="18708" xr:uid="{E42C737D-9717-4FF1-898C-3B73F4AAF7E8}"/>
    <cellStyle name="Dziesiętny 11 3" xfId="3082" xr:uid="{CC7440C7-853C-4E1A-ACF0-79E69E983A27}"/>
    <cellStyle name="Dziesiętny 11 3 2" xfId="7974" xr:uid="{819DC7FB-5C67-4E0E-B907-7CCC6463C632}"/>
    <cellStyle name="Dziesiętny 11 3 2 2" xfId="11465" xr:uid="{5958D35B-6871-4305-8E6B-21D47B76F853}"/>
    <cellStyle name="Dziesiętny 11 3 2 2 2" xfId="26764" xr:uid="{CA199F81-4D67-4BE0-9575-5407513E6124}"/>
    <cellStyle name="Dziesiętny 11 3 2 3" xfId="14955" xr:uid="{701BE523-EE5E-4EA6-8F8C-C231154DC7AA}"/>
    <cellStyle name="Dziesiętny 11 3 2 3 2" xfId="30254" xr:uid="{C634DBEB-03CA-4EAF-B6A0-17DC7D122825}"/>
    <cellStyle name="Dziesiętny 11 3 2 4" xfId="23274" xr:uid="{505C4C5C-E212-452A-85C6-1FB738C8B96F}"/>
    <cellStyle name="Dziesiętny 11 3 3" xfId="6817" xr:uid="{7FAF8FB4-31BF-46B0-B8ED-C3CC5B2ABCC3}"/>
    <cellStyle name="Dziesiętny 11 3 3 2" xfId="22118" xr:uid="{93B7D660-3379-4161-A6AF-56D125F72083}"/>
    <cellStyle name="Dziesiętny 11 3 4" xfId="10309" xr:uid="{63A53D9A-05E9-4618-8F47-DED50207FC03}"/>
    <cellStyle name="Dziesiętny 11 3 4 2" xfId="25608" xr:uid="{F2FFD8FD-01DE-44D9-8133-726DA78E6E2F}"/>
    <cellStyle name="Dziesiętny 11 3 5" xfId="13799" xr:uid="{862CA8C7-580D-4AA6-AAB3-551562CBFD4D}"/>
    <cellStyle name="Dziesiętny 11 3 5 2" xfId="29098" xr:uid="{E4A88AE0-B906-4D1D-9C26-B4E6AA02933C}"/>
    <cellStyle name="Dziesiętny 11 3 6" xfId="18710" xr:uid="{F9ED20E6-6D04-4ECB-A372-8212F3E9A470}"/>
    <cellStyle name="Dziesiętny 11 4" xfId="3083" xr:uid="{ADFFFCBF-A41E-42AE-B46A-D2F93BCB9BE7}"/>
    <cellStyle name="Dziesiętny 11 4 2" xfId="7975" xr:uid="{75D61748-FE8B-4CFE-A99D-53FA83B81B24}"/>
    <cellStyle name="Dziesiętny 11 4 2 2" xfId="11466" xr:uid="{D40500C3-D79C-4AC2-BE67-470EACE33352}"/>
    <cellStyle name="Dziesiętny 11 4 2 2 2" xfId="26765" xr:uid="{4C7AF861-F1E7-474D-A4CB-A48B1D05945A}"/>
    <cellStyle name="Dziesiętny 11 4 2 3" xfId="14956" xr:uid="{5F649E76-3EBF-4BD6-8AED-F1377C7E859B}"/>
    <cellStyle name="Dziesiętny 11 4 2 3 2" xfId="30255" xr:uid="{C4A68F74-EC71-4C07-9883-16AD9B2EC9FC}"/>
    <cellStyle name="Dziesiętny 11 4 2 4" xfId="23275" xr:uid="{1627F121-B5FF-4C87-B1CC-90F68884E673}"/>
    <cellStyle name="Dziesiętny 11 4 3" xfId="7600" xr:uid="{C9D7D65E-7FD2-40EE-85FB-50764DF361CD}"/>
    <cellStyle name="Dziesiętny 11 4 3 2" xfId="22901" xr:uid="{DDDED351-74FD-4259-80BA-A469E6DE1997}"/>
    <cellStyle name="Dziesiętny 11 4 4" xfId="11092" xr:uid="{0A76D71E-E968-4090-A01D-3B0627A92313}"/>
    <cellStyle name="Dziesiętny 11 4 4 2" xfId="26391" xr:uid="{DD7F24C8-71DB-47E0-814E-63EC7B9FD39E}"/>
    <cellStyle name="Dziesiętny 11 4 5" xfId="14582" xr:uid="{0DDBEBB7-1757-42E8-B8C9-6C106002DB10}"/>
    <cellStyle name="Dziesiętny 11 4 5 2" xfId="29881" xr:uid="{6F7552F8-80B0-4C83-A4B0-9EFF3F4A2940}"/>
    <cellStyle name="Dziesiętny 11 4 6" xfId="18711" xr:uid="{470D89D6-13E3-4217-92A2-2E99FE52A01C}"/>
    <cellStyle name="Dziesiętny 11 5" xfId="7971" xr:uid="{EBFB8AEC-66E6-45A7-8C83-240CB840E6B9}"/>
    <cellStyle name="Dziesiętny 11 5 2" xfId="11462" xr:uid="{4CCAF49B-600D-4A1E-8A0E-01E72FBD92C3}"/>
    <cellStyle name="Dziesiętny 11 5 2 2" xfId="26761" xr:uid="{1DEAC32B-D8ED-468D-9486-8E5E7B6E927A}"/>
    <cellStyle name="Dziesiętny 11 5 3" xfId="14952" xr:uid="{C1E685BB-A52A-4A76-AD13-5F352BE5F0AE}"/>
    <cellStyle name="Dziesiętny 11 5 3 2" xfId="30251" xr:uid="{66061C66-1A8A-4A4B-9FD9-3A7BC35AF68E}"/>
    <cellStyle name="Dziesiętny 11 5 4" xfId="23271" xr:uid="{FAEDA41F-3C9A-4D63-BB0E-C84AFE7D18E8}"/>
    <cellStyle name="Dziesiętny 11 6" xfId="5962" xr:uid="{25D8A2A8-D24C-419C-8837-49F02BCC3175}"/>
    <cellStyle name="Dziesiętny 11 6 2" xfId="21263" xr:uid="{0F98FFC5-DBE0-4754-A573-E0B39A51C1C0}"/>
    <cellStyle name="Dziesiętny 11 7" xfId="3079" xr:uid="{F690F8D8-09CC-4742-BEC5-1C97DFC4E3B6}"/>
    <cellStyle name="Dziesiętny 11 7 2" xfId="18707" xr:uid="{BC3B1682-291E-4B61-83A3-E4DDF8DE9B89}"/>
    <cellStyle name="Dziesiętny 11 8" xfId="9454" xr:uid="{D5A49F86-9CB7-47D2-AAFB-8D0318F355A3}"/>
    <cellStyle name="Dziesiętny 11 8 2" xfId="24753" xr:uid="{DCB5BC04-F60E-4AC9-8FA5-35D6C12D5071}"/>
    <cellStyle name="Dziesiętny 11 9" xfId="12944" xr:uid="{9D237915-C087-4D63-AE2F-C8BA5ED8BCA9}"/>
    <cellStyle name="Dziesiętny 11 9 2" xfId="28243" xr:uid="{E937FC65-E17F-4F15-AE39-86878B4712DA}"/>
    <cellStyle name="Dziesiętny 12" xfId="7641" xr:uid="{FEC7E5BB-9558-4C2B-9E7E-5A76FB573357}"/>
    <cellStyle name="Dziesiętny 14" xfId="512" xr:uid="{118C1DCC-A491-43B0-8B2B-D80BED2487EE}"/>
    <cellStyle name="Dziesiętny 2" xfId="2" xr:uid="{00000000-0005-0000-0000-000053000000}"/>
    <cellStyle name="Dziesiętny 2 10" xfId="505" xr:uid="{75922ABE-8F81-44D3-849C-8FD995DDBB88}"/>
    <cellStyle name="Dziesiętny 2 15" xfId="514" xr:uid="{D7DFFD44-904C-4464-84E1-419618CA84A2}"/>
    <cellStyle name="Dziesiętny 2 2" xfId="68" xr:uid="{00000000-0005-0000-0000-000054000000}"/>
    <cellStyle name="Dziesiętny 2 2 2" xfId="121" xr:uid="{00000000-0005-0000-0000-000055000000}"/>
    <cellStyle name="Dziesiętny 2 2 2 2" xfId="318" xr:uid="{76431D90-16FE-431F-86C7-D13672C9EF90}"/>
    <cellStyle name="Dziesiętny 2 2 2 2 2" xfId="3085" xr:uid="{4A081BC7-DA8D-40D8-8F8B-D81BAACE77DA}"/>
    <cellStyle name="Dziesiętny 2 2 2 2 3" xfId="3084" xr:uid="{8E25C729-9787-4306-BFB8-B67360E4F306}"/>
    <cellStyle name="Dziesiętny 2 2 2 3" xfId="3086" xr:uid="{4B95FACC-79C0-43E9-B04B-8D9CC7B46DFD}"/>
    <cellStyle name="Dziesiętny 2 2 2 4" xfId="589" xr:uid="{D158E7F4-DBD5-4442-AF80-19C59F6BCDE8}"/>
    <cellStyle name="Dziesiętny 2 2 3" xfId="122" xr:uid="{00000000-0005-0000-0000-000056000000}"/>
    <cellStyle name="Dziesiętny 2 2 3 2" xfId="319" xr:uid="{CFD9DC8E-40B8-4B5D-A1A6-0534EE459190}"/>
    <cellStyle name="Dziesiętny 2 2 3 2 2" xfId="3088" xr:uid="{270A352B-610B-4EEE-B1B3-D1CFBAB1287D}"/>
    <cellStyle name="Dziesiętny 2 2 3 2 3" xfId="3087" xr:uid="{3B0CE0AF-C0D0-49A9-BA80-93DDA7A81EAC}"/>
    <cellStyle name="Dziesiętny 2 2 3 3" xfId="3089" xr:uid="{61BF8388-A4F0-488E-BFB9-1C1C6069BE4C}"/>
    <cellStyle name="Dziesiętny 2 2 3 4" xfId="590" xr:uid="{F3161F8D-C650-449D-8A69-5E783C82BCC3}"/>
    <cellStyle name="Dziesiętny 2 2 4" xfId="252" xr:uid="{00000000-0005-0000-0000-000057000000}"/>
    <cellStyle name="Dziesiętny 2 2 4 2" xfId="366" xr:uid="{41E39542-153C-4811-A319-AC361C85E3CE}"/>
    <cellStyle name="Dziesiętny 2 2 4 2 2" xfId="3091" xr:uid="{8CE92099-CF0F-4961-AADD-45F269FBE664}"/>
    <cellStyle name="Dziesiętny 2 2 4 3" xfId="3090" xr:uid="{E34DEBE6-75C0-46BE-8AF9-BB8389306EA8}"/>
    <cellStyle name="Dziesiętny 2 2 5" xfId="315" xr:uid="{76E7FE77-01D1-4688-8E8A-D85CC537D2DA}"/>
    <cellStyle name="Dziesiętny 2 2 5 2" xfId="3092" xr:uid="{4D5A1B75-FA04-4982-99A3-3CD07A5E30DE}"/>
    <cellStyle name="Dziesiętny 2 2 6" xfId="571" xr:uid="{9E6997F5-5CE6-4147-A9A3-7833B0657EEC}"/>
    <cellStyle name="Dziesiętny 2 2 7" xfId="510" xr:uid="{AC4C1F60-CE11-467F-B91D-1D03DFF6B906}"/>
    <cellStyle name="Dziesiętny 2 3" xfId="69" xr:uid="{00000000-0005-0000-0000-000058000000}"/>
    <cellStyle name="Dziesiętny 2 3 10" xfId="1476" xr:uid="{1291E0DE-D2FF-4A6B-B3AD-64D37B74B612}"/>
    <cellStyle name="Dziesiętny 2 3 10 2" xfId="3095" xr:uid="{DD0177E0-73E5-4A77-BBE8-AED861E5F66B}"/>
    <cellStyle name="Dziesiętny 2 3 10 2 2" xfId="7978" xr:uid="{2A0A9BEA-F06E-4E6C-B0A5-D379CD172E0D}"/>
    <cellStyle name="Dziesiętny 2 3 10 2 2 2" xfId="11469" xr:uid="{CDDE5701-650E-4E3D-B870-B17999E6F403}"/>
    <cellStyle name="Dziesiętny 2 3 10 2 2 2 2" xfId="26768" xr:uid="{803BB334-C0AD-4686-9D59-5E09AC91EE71}"/>
    <cellStyle name="Dziesiętny 2 3 10 2 2 3" xfId="14959" xr:uid="{3A4359F0-AF55-44E0-9B67-550CBB1B13CB}"/>
    <cellStyle name="Dziesiętny 2 3 10 2 2 3 2" xfId="30258" xr:uid="{2A7552F9-17CE-4884-912C-67F733F192AD}"/>
    <cellStyle name="Dziesiętny 2 3 10 2 2 4" xfId="23278" xr:uid="{FAE2D4F4-F688-4695-9D27-25468B477C17}"/>
    <cellStyle name="Dziesiętny 2 3 10 2 3" xfId="6820" xr:uid="{34C42D1E-60D2-4E1C-97F5-AF96CC033F5A}"/>
    <cellStyle name="Dziesiętny 2 3 10 2 3 2" xfId="22121" xr:uid="{F5095F99-DFDC-4F80-A287-B46150E8197D}"/>
    <cellStyle name="Dziesiętny 2 3 10 2 4" xfId="10312" xr:uid="{24221E34-64C7-43DE-B2DE-48BE872CC3A5}"/>
    <cellStyle name="Dziesiętny 2 3 10 2 4 2" xfId="25611" xr:uid="{34AF27C9-2851-4BF8-885D-521DDA3C21A0}"/>
    <cellStyle name="Dziesiętny 2 3 10 2 5" xfId="13802" xr:uid="{0C128F9E-E641-4538-9044-7C140E7318B3}"/>
    <cellStyle name="Dziesiętny 2 3 10 2 5 2" xfId="29101" xr:uid="{7D6D5CC5-40D1-4F9A-BF62-9C55187D25CC}"/>
    <cellStyle name="Dziesiętny 2 3 10 2 6" xfId="18714" xr:uid="{0AEDFE02-9919-40EE-B7AD-1EE4438651E6}"/>
    <cellStyle name="Dziesiętny 2 3 10 3" xfId="7977" xr:uid="{1510E930-B5F3-4FA0-B464-35459B7AC319}"/>
    <cellStyle name="Dziesiętny 2 3 10 3 2" xfId="11468" xr:uid="{09E94BC9-8E3B-4F0B-9B10-49AF8F09DEDA}"/>
    <cellStyle name="Dziesiętny 2 3 10 3 2 2" xfId="26767" xr:uid="{66AF11A8-CF3C-40C9-BA98-C3E37D009D40}"/>
    <cellStyle name="Dziesiętny 2 3 10 3 3" xfId="14958" xr:uid="{8CE387AB-1DA2-4EAE-AC05-4685E5AC8BA9}"/>
    <cellStyle name="Dziesiętny 2 3 10 3 3 2" xfId="30257" xr:uid="{5B8C4DD0-2B5E-49A3-B797-B41DBB79D394}"/>
    <cellStyle name="Dziesiętny 2 3 10 3 4" xfId="23277" xr:uid="{252969C0-7DB7-4958-993E-6741B35119AD}"/>
    <cellStyle name="Dziesiętny 2 3 10 4" xfId="6119" xr:uid="{5876036B-9F14-41C4-B317-A7CDEA44E683}"/>
    <cellStyle name="Dziesiętny 2 3 10 4 2" xfId="21420" xr:uid="{39DC65DE-9753-4059-8622-7CAE31C6F1D1}"/>
    <cellStyle name="Dziesiętny 2 3 10 5" xfId="3094" xr:uid="{4D190005-B8C1-413F-A0FA-BBC8FF06F793}"/>
    <cellStyle name="Dziesiętny 2 3 10 5 2" xfId="18713" xr:uid="{8146C6F2-E34D-4E75-960E-FB39E5045EDC}"/>
    <cellStyle name="Dziesiętny 2 3 10 6" xfId="9611" xr:uid="{258DC06F-D2FE-450F-B0AF-6D464BE8FDE4}"/>
    <cellStyle name="Dziesiętny 2 3 10 6 2" xfId="24910" xr:uid="{9A9B4B59-39C7-48E6-AF63-3F6E41ACD084}"/>
    <cellStyle name="Dziesiętny 2 3 10 7" xfId="13101" xr:uid="{4B1C3952-6152-492F-85DA-DCF6D4AAF5BE}"/>
    <cellStyle name="Dziesiętny 2 3 10 7 2" xfId="28400" xr:uid="{07FA0E79-2C0B-40EC-8AEE-570FA9FB827E}"/>
    <cellStyle name="Dziesiętny 2 3 10 8" xfId="17132" xr:uid="{66F24838-7C29-4244-89C1-2F754237AED3}"/>
    <cellStyle name="Dziesiętny 2 3 11" xfId="1664" xr:uid="{4A6FD1AF-AF50-4A28-B2E9-9AE9322169BF}"/>
    <cellStyle name="Dziesiętny 2 3 11 2" xfId="3097" xr:uid="{489AFDBC-5DB8-4B7D-955C-AE3A8F74EB3D}"/>
    <cellStyle name="Dziesiętny 2 3 11 2 2" xfId="7980" xr:uid="{064D6DD4-EA0F-42CA-BC37-2A843BA06C42}"/>
    <cellStyle name="Dziesiętny 2 3 11 2 2 2" xfId="11471" xr:uid="{FC65BAEA-F735-4284-A2C9-AC3E11FC02C0}"/>
    <cellStyle name="Dziesiętny 2 3 11 2 2 2 2" xfId="26770" xr:uid="{CD798457-4DC0-48F9-8639-4AA46A429A4D}"/>
    <cellStyle name="Dziesiętny 2 3 11 2 2 3" xfId="14961" xr:uid="{2DF04C4A-39D3-43A3-82BA-649F759E371E}"/>
    <cellStyle name="Dziesiętny 2 3 11 2 2 3 2" xfId="30260" xr:uid="{077CE853-6C04-4340-A5F8-D7B3D517DE3D}"/>
    <cellStyle name="Dziesiętny 2 3 11 2 2 4" xfId="23280" xr:uid="{0383EA38-0EC1-4C1B-B2D5-E1499EA94381}"/>
    <cellStyle name="Dziesiętny 2 3 11 2 3" xfId="6821" xr:uid="{CC6856DB-A1BF-4320-A309-D86D2DC6CE70}"/>
    <cellStyle name="Dziesiętny 2 3 11 2 3 2" xfId="22122" xr:uid="{6558971E-F788-4BDE-9B3F-483ACBD47F80}"/>
    <cellStyle name="Dziesiętny 2 3 11 2 4" xfId="10313" xr:uid="{0153F54A-C7F8-41C5-BB5B-B3E77B69FDCD}"/>
    <cellStyle name="Dziesiętny 2 3 11 2 4 2" xfId="25612" xr:uid="{8C95C70A-D511-46B6-A1F4-AB6E45A683B7}"/>
    <cellStyle name="Dziesiętny 2 3 11 2 5" xfId="13803" xr:uid="{542A52CE-7282-4614-A721-B699775B459A}"/>
    <cellStyle name="Dziesiętny 2 3 11 2 5 2" xfId="29102" xr:uid="{1985814E-EB22-45C1-B32A-29095BACAD81}"/>
    <cellStyle name="Dziesiętny 2 3 11 2 6" xfId="18716" xr:uid="{6F7AC3A9-E999-4FFC-A7D6-76EFDE6CD813}"/>
    <cellStyle name="Dziesiętny 2 3 11 3" xfId="7979" xr:uid="{904C79C2-522F-4AAB-B935-DBD3B5BB907A}"/>
    <cellStyle name="Dziesiętny 2 3 11 3 2" xfId="11470" xr:uid="{2C83180A-D377-488F-81C8-DF163CD543B3}"/>
    <cellStyle name="Dziesiętny 2 3 11 3 2 2" xfId="26769" xr:uid="{E863EF54-CCA7-486A-91C3-A1B9419CFBA0}"/>
    <cellStyle name="Dziesiętny 2 3 11 3 3" xfId="14960" xr:uid="{F00036DC-075D-4436-9144-5B463C769D05}"/>
    <cellStyle name="Dziesiętny 2 3 11 3 3 2" xfId="30259" xr:uid="{576BFD74-2712-4F57-8070-BC65612854FB}"/>
    <cellStyle name="Dziesiętny 2 3 11 3 4" xfId="23279" xr:uid="{AEDCB24D-F25B-4785-A989-C4971C661588}"/>
    <cellStyle name="Dziesiętny 2 3 11 4" xfId="6146" xr:uid="{235DE834-3AEC-493A-A46C-9473D4D908B8}"/>
    <cellStyle name="Dziesiętny 2 3 11 4 2" xfId="21447" xr:uid="{7F54FDB5-EFB4-4D29-98A6-24C0196B8DED}"/>
    <cellStyle name="Dziesiętny 2 3 11 5" xfId="3096" xr:uid="{05B31585-39D7-4CD2-8641-B91C9BF0F884}"/>
    <cellStyle name="Dziesiętny 2 3 11 5 2" xfId="18715" xr:uid="{92616846-7492-4088-9B3C-C501B4D9268C}"/>
    <cellStyle name="Dziesiętny 2 3 11 6" xfId="9638" xr:uid="{27B65EB0-F7A6-4603-BE3D-8A4F65F740F3}"/>
    <cellStyle name="Dziesiętny 2 3 11 6 2" xfId="24937" xr:uid="{971B4CE8-C31F-4BA1-B631-C3EF0D840345}"/>
    <cellStyle name="Dziesiętny 2 3 11 7" xfId="13128" xr:uid="{01068035-2A63-416E-988A-96B1711DC0C0}"/>
    <cellStyle name="Dziesiętny 2 3 11 7 2" xfId="28427" xr:uid="{2C8E5E9E-FC2E-4B46-8873-C571F17ACBC8}"/>
    <cellStyle name="Dziesiętny 2 3 11 8" xfId="17314" xr:uid="{61AC5BB7-5514-410E-9976-7DD9A26C886C}"/>
    <cellStyle name="Dziesiętny 2 3 12" xfId="1716" xr:uid="{461B5F46-EA6F-4B41-85D9-96F9B72BDD53}"/>
    <cellStyle name="Dziesiętny 2 3 12 2" xfId="3099" xr:uid="{FD6A2487-C6C2-4507-8CDB-B348C548E621}"/>
    <cellStyle name="Dziesiętny 2 3 12 2 2" xfId="7982" xr:uid="{59537F0A-82A4-448B-9295-22FB830F6D38}"/>
    <cellStyle name="Dziesiętny 2 3 12 2 2 2" xfId="11473" xr:uid="{82AC52E4-AE85-4049-8B97-89FC44C41E3C}"/>
    <cellStyle name="Dziesiętny 2 3 12 2 2 2 2" xfId="26772" xr:uid="{D919FA0E-AB64-4CEB-B4CC-004070C05C18}"/>
    <cellStyle name="Dziesiętny 2 3 12 2 2 3" xfId="14963" xr:uid="{6E5B557A-2F4C-45AF-BA1A-CAE070FF08FB}"/>
    <cellStyle name="Dziesiętny 2 3 12 2 2 3 2" xfId="30262" xr:uid="{99A013D2-EC69-48ED-A26E-4EA928A84E6F}"/>
    <cellStyle name="Dziesiętny 2 3 12 2 2 4" xfId="23282" xr:uid="{557F046F-BB79-46B6-BA72-A0013EC13E36}"/>
    <cellStyle name="Dziesiętny 2 3 12 2 3" xfId="6822" xr:uid="{9C9560CE-2FC7-4E66-B177-F3D028D69D03}"/>
    <cellStyle name="Dziesiętny 2 3 12 2 3 2" xfId="22123" xr:uid="{A27A4CAF-3FEC-412D-A69A-0E6015BAD3FD}"/>
    <cellStyle name="Dziesiętny 2 3 12 2 4" xfId="10314" xr:uid="{E81FFF11-2B62-4ED2-9556-E5DE6BD0BFF0}"/>
    <cellStyle name="Dziesiętny 2 3 12 2 4 2" xfId="25613" xr:uid="{768B98B5-D78C-4C17-B37A-D5F738EAEC16}"/>
    <cellStyle name="Dziesiętny 2 3 12 2 5" xfId="13804" xr:uid="{BEF60FEF-D520-41F0-9A7B-203D56840D07}"/>
    <cellStyle name="Dziesiętny 2 3 12 2 5 2" xfId="29103" xr:uid="{6B02FF85-5C30-4515-A3B9-B5EEAF834D4E}"/>
    <cellStyle name="Dziesiętny 2 3 12 2 6" xfId="18718" xr:uid="{76EF1905-FBBE-4547-AF4D-1566D2F963B4}"/>
    <cellStyle name="Dziesiętny 2 3 12 3" xfId="7981" xr:uid="{D0107855-5028-42DC-81F9-C4F5CD7CD52F}"/>
    <cellStyle name="Dziesiętny 2 3 12 3 2" xfId="11472" xr:uid="{5F036B82-05C5-4D47-A4C1-8E1DB6A59C42}"/>
    <cellStyle name="Dziesiętny 2 3 12 3 2 2" xfId="26771" xr:uid="{A9816833-66F6-4011-9DFB-DE97A69D3B28}"/>
    <cellStyle name="Dziesiętny 2 3 12 3 3" xfId="14962" xr:uid="{7794BA12-C1CE-4DC7-BF04-B29BECC46281}"/>
    <cellStyle name="Dziesiętny 2 3 12 3 3 2" xfId="30261" xr:uid="{2828D22F-DA76-447B-A911-84196633AEEA}"/>
    <cellStyle name="Dziesiętny 2 3 12 3 4" xfId="23281" xr:uid="{EEA8A515-7774-4649-8FEF-2D12C93BD87E}"/>
    <cellStyle name="Dziesiętny 2 3 12 4" xfId="6343" xr:uid="{4BE651E9-B671-429F-9D64-C1C9239BD9E9}"/>
    <cellStyle name="Dziesiętny 2 3 12 4 2" xfId="21644" xr:uid="{F5477D39-C2E3-46DD-86DE-F92FAEA51900}"/>
    <cellStyle name="Dziesiętny 2 3 12 5" xfId="3098" xr:uid="{6F80808A-26FC-4C52-B15C-E34BBD305A80}"/>
    <cellStyle name="Dziesiętny 2 3 12 5 2" xfId="18717" xr:uid="{13235A23-BE10-474A-B7F7-59725B66753D}"/>
    <cellStyle name="Dziesiętny 2 3 12 6" xfId="9835" xr:uid="{604FC0D8-CF68-49DE-9BE4-4D90DF1B1ABF}"/>
    <cellStyle name="Dziesiętny 2 3 12 6 2" xfId="25134" xr:uid="{CCD7FB0A-4AAC-4132-ABDC-FA961928CBF4}"/>
    <cellStyle name="Dziesiętny 2 3 12 7" xfId="13325" xr:uid="{46A8247E-9F0F-4D55-B737-AE7F1609078B}"/>
    <cellStyle name="Dziesiętny 2 3 12 7 2" xfId="28624" xr:uid="{8437937A-9C91-4EF5-BB6A-EBDC3405CEC6}"/>
    <cellStyle name="Dziesiętny 2 3 12 8" xfId="17361" xr:uid="{6D22D064-8BC8-41B9-BB80-7C0D22FE6C22}"/>
    <cellStyle name="Dziesiętny 2 3 13" xfId="1880" xr:uid="{B224CE5B-9E1D-45A1-B1EB-B9A9C40DF9B3}"/>
    <cellStyle name="Dziesiętny 2 3 13 2" xfId="3101" xr:uid="{966A6CEE-0BB6-4FBA-AA2F-BB195D00381C}"/>
    <cellStyle name="Dziesiętny 2 3 13 2 2" xfId="7984" xr:uid="{3BAF11D5-463A-4224-B26D-A13EEBCD7FD4}"/>
    <cellStyle name="Dziesiętny 2 3 13 2 2 2" xfId="11475" xr:uid="{12F740B8-031A-43F4-9DAD-8EB5F0BDDC07}"/>
    <cellStyle name="Dziesiętny 2 3 13 2 2 2 2" xfId="26774" xr:uid="{2EFB5575-EA31-4928-B0B6-FB16BD3F7C39}"/>
    <cellStyle name="Dziesiętny 2 3 13 2 2 3" xfId="14965" xr:uid="{E67E2FE5-F13B-4BE4-AF77-906CE407287C}"/>
    <cellStyle name="Dziesiętny 2 3 13 2 2 3 2" xfId="30264" xr:uid="{698C16C0-7B1E-4BC1-AEA4-14D37C1928B2}"/>
    <cellStyle name="Dziesiętny 2 3 13 2 2 4" xfId="23284" xr:uid="{5E9EFCF1-9C92-4054-AA5F-AF8F9FEB3E20}"/>
    <cellStyle name="Dziesiętny 2 3 13 2 3" xfId="6823" xr:uid="{0BB7CA6D-4B0D-410C-B41E-0C68A8D0CF05}"/>
    <cellStyle name="Dziesiętny 2 3 13 2 3 2" xfId="22124" xr:uid="{D215A6C5-D907-479A-A2D2-AA7B8B5ACB41}"/>
    <cellStyle name="Dziesiętny 2 3 13 2 4" xfId="10315" xr:uid="{2F40D75C-A52B-4E9A-BEE3-A4CBE56A0250}"/>
    <cellStyle name="Dziesiętny 2 3 13 2 4 2" xfId="25614" xr:uid="{76E5E26C-606C-4CA1-AA07-2FAFBA52F4A5}"/>
    <cellStyle name="Dziesiętny 2 3 13 2 5" xfId="13805" xr:uid="{BBE8CDC6-1621-4F6D-89FD-0644DE350BFF}"/>
    <cellStyle name="Dziesiętny 2 3 13 2 5 2" xfId="29104" xr:uid="{79BF9C81-BFDD-428E-9087-438D9666384B}"/>
    <cellStyle name="Dziesiętny 2 3 13 2 6" xfId="18720" xr:uid="{279EF93E-5C3E-48A9-99D5-5A42D025F713}"/>
    <cellStyle name="Dziesiętny 2 3 13 3" xfId="7983" xr:uid="{DD77A0BC-A375-4D23-A6AD-D4BE01199C84}"/>
    <cellStyle name="Dziesiętny 2 3 13 3 2" xfId="11474" xr:uid="{1D7A016F-980B-4D6B-B006-799440DDB09C}"/>
    <cellStyle name="Dziesiętny 2 3 13 3 2 2" xfId="26773" xr:uid="{6E95AD77-C460-459A-A9AC-6446AFD02ED9}"/>
    <cellStyle name="Dziesiętny 2 3 13 3 3" xfId="14964" xr:uid="{F1D9C6BD-F518-4ED2-9004-A695D4DE2209}"/>
    <cellStyle name="Dziesiętny 2 3 13 3 3 2" xfId="30263" xr:uid="{69B1313A-46C6-4B7E-8147-4DD076985324}"/>
    <cellStyle name="Dziesiętny 2 3 13 3 4" xfId="23283" xr:uid="{67CF6F3D-019F-4E8C-BFD5-483A8006C117}"/>
    <cellStyle name="Dziesiętny 2 3 13 4" xfId="6642" xr:uid="{355354D9-DF3D-4E9F-BED8-E686CBE69183}"/>
    <cellStyle name="Dziesiętny 2 3 13 4 2" xfId="21943" xr:uid="{DC21AED9-D2AC-4CA5-84EB-2B3B03EFA09C}"/>
    <cellStyle name="Dziesiętny 2 3 13 5" xfId="3100" xr:uid="{600606D4-E249-4DEB-BC68-5E115DF9A9BC}"/>
    <cellStyle name="Dziesiętny 2 3 13 5 2" xfId="18719" xr:uid="{77D2A6A1-41D1-4453-911B-BB6E058F2187}"/>
    <cellStyle name="Dziesiętny 2 3 13 6" xfId="10134" xr:uid="{0410834F-F1D5-436F-913B-7AB7AE32D0ED}"/>
    <cellStyle name="Dziesiętny 2 3 13 6 2" xfId="25433" xr:uid="{D1AB352A-6F1A-4565-99ED-58989C3586C2}"/>
    <cellStyle name="Dziesiętny 2 3 13 7" xfId="13624" xr:uid="{2A76F1A7-F9D0-42E9-84CB-5DB327D62511}"/>
    <cellStyle name="Dziesiętny 2 3 13 7 2" xfId="28923" xr:uid="{51416ECD-3505-4581-96F7-4D8F957AEF7A}"/>
    <cellStyle name="Dziesiętny 2 3 13 8" xfId="17516" xr:uid="{7E9B836C-DF7D-43A5-B4A4-78E61E9E4604}"/>
    <cellStyle name="Dziesiętny 2 3 14" xfId="1638" xr:uid="{E0F31677-A439-4858-ABF7-2D56018B6A70}"/>
    <cellStyle name="Dziesiętny 2 3 14 2" xfId="7985" xr:uid="{D473F14D-3592-49F1-8FE5-F1656DA328DF}"/>
    <cellStyle name="Dziesiętny 2 3 14 2 2" xfId="11476" xr:uid="{A274465C-B244-4806-8800-9A4F9FE83602}"/>
    <cellStyle name="Dziesiętny 2 3 14 2 2 2" xfId="26775" xr:uid="{328189AF-E35B-4451-9A2C-43825958AC74}"/>
    <cellStyle name="Dziesiętny 2 3 14 2 3" xfId="14966" xr:uid="{4D66C568-D115-4B72-954C-22433AF16D37}"/>
    <cellStyle name="Dziesiętny 2 3 14 2 3 2" xfId="30265" xr:uid="{8118FBFF-9E4A-4331-8DCA-E8ADA64E301F}"/>
    <cellStyle name="Dziesiętny 2 3 14 2 4" xfId="23285" xr:uid="{FFDC78FF-E557-44BA-A93F-F7A756EFE441}"/>
    <cellStyle name="Dziesiętny 2 3 14 3" xfId="6819" xr:uid="{15B7E391-7B32-4EFD-B77A-A1AADA27910B}"/>
    <cellStyle name="Dziesiętny 2 3 14 3 2" xfId="22120" xr:uid="{18F24855-BC2F-482E-8AAD-175097641699}"/>
    <cellStyle name="Dziesiętny 2 3 14 4" xfId="3102" xr:uid="{E1427C3C-5775-49C9-8E8E-43979C2C1864}"/>
    <cellStyle name="Dziesiętny 2 3 14 4 2" xfId="18721" xr:uid="{8546156F-8D56-4D3F-BEC2-29B7E1D678B8}"/>
    <cellStyle name="Dziesiętny 2 3 14 5" xfId="10311" xr:uid="{2B51A299-BEEB-462E-BB98-AD8D153DDFC2}"/>
    <cellStyle name="Dziesiętny 2 3 14 5 2" xfId="25610" xr:uid="{84E5D8F1-96C9-4795-85CA-8242C7A163AA}"/>
    <cellStyle name="Dziesiętny 2 3 14 6" xfId="13801" xr:uid="{8A33813A-B779-4ECF-8D77-440E65A28067}"/>
    <cellStyle name="Dziesiętny 2 3 14 6 2" xfId="29100" xr:uid="{DACD1D54-DBF2-4368-9955-7582D5C0E5A3}"/>
    <cellStyle name="Dziesiętny 2 3 14 7" xfId="17290" xr:uid="{130FEE69-22E9-4CAB-B24E-53969F8CE5B8}"/>
    <cellStyle name="Dziesiętny 2 3 15" xfId="1734" xr:uid="{4E352237-2E21-4961-A8C4-2A4BC763748B}"/>
    <cellStyle name="Dziesiętny 2 3 15 2" xfId="7986" xr:uid="{6D06A406-E2E5-4B58-B987-CD8A87A0700D}"/>
    <cellStyle name="Dziesiętny 2 3 15 2 2" xfId="11477" xr:uid="{6B5D8B07-3811-46B0-93F8-F958D51B9EA8}"/>
    <cellStyle name="Dziesiętny 2 3 15 2 2 2" xfId="26776" xr:uid="{CAC35ED6-BA59-4C6C-932F-8E12BE755862}"/>
    <cellStyle name="Dziesiętny 2 3 15 2 3" xfId="14967" xr:uid="{7EF4B136-0516-4A36-83C1-4C6B8F28E620}"/>
    <cellStyle name="Dziesiętny 2 3 15 2 3 2" xfId="30266" xr:uid="{A423D49E-293D-4044-98D9-02080656101E}"/>
    <cellStyle name="Dziesiętny 2 3 15 2 4" xfId="23286" xr:uid="{0844C5B3-4CE0-49FA-A0D6-7364601778F4}"/>
    <cellStyle name="Dziesiętny 2 3 15 3" xfId="7445" xr:uid="{C4E10E26-0D4A-4773-8447-9799DDF8BE30}"/>
    <cellStyle name="Dziesiętny 2 3 15 3 2" xfId="22746" xr:uid="{E97CC88E-07AF-4E91-B1F5-05F63F5BB8C1}"/>
    <cellStyle name="Dziesiętny 2 3 15 4" xfId="3103" xr:uid="{3A33C9F6-A82C-40F8-ABFD-4C0CAC370A62}"/>
    <cellStyle name="Dziesiętny 2 3 15 4 2" xfId="18722" xr:uid="{76849B99-5A43-4162-A055-CBD76D97E762}"/>
    <cellStyle name="Dziesiętny 2 3 15 5" xfId="10937" xr:uid="{FDE61B0C-17B6-4C90-A636-442C7465E444}"/>
    <cellStyle name="Dziesiętny 2 3 15 5 2" xfId="26236" xr:uid="{5B198ED0-0C49-49D1-A78F-B750622F5F23}"/>
    <cellStyle name="Dziesiętny 2 3 15 6" xfId="14427" xr:uid="{B28E1013-2508-43E9-8522-9735CBE65454}"/>
    <cellStyle name="Dziesiętny 2 3 15 6 2" xfId="29726" xr:uid="{DEF69312-5E62-4549-A817-4BDA8389F66B}"/>
    <cellStyle name="Dziesiętny 2 3 15 7" xfId="17376" xr:uid="{C27B48EA-B30A-4D1F-88EB-CD167A8C5413}"/>
    <cellStyle name="Dziesiętny 2 3 16" xfId="2400" xr:uid="{275F5954-645D-48A7-95A6-16B007A2D2E8}"/>
    <cellStyle name="Dziesiętny 2 3 16 2" xfId="7976" xr:uid="{605832E2-1E6E-4675-8FBE-3021002D094A}"/>
    <cellStyle name="Dziesiętny 2 3 16 2 2" xfId="23276" xr:uid="{CA03F886-3E62-4EC7-AEAE-067394B1AC29}"/>
    <cellStyle name="Dziesiętny 2 3 16 3" xfId="5074" xr:uid="{71A86117-3557-4FF1-A97E-3B4D7BBC2A0E}"/>
    <cellStyle name="Dziesiętny 2 3 16 3 2" xfId="20375" xr:uid="{4D84AA1C-C34E-4B28-BD03-BE1B1996C953}"/>
    <cellStyle name="Dziesiętny 2 3 16 4" xfId="11467" xr:uid="{B4DDC40D-36D4-4206-B8FD-66DD6D7AD93B}"/>
    <cellStyle name="Dziesiętny 2 3 16 4 2" xfId="26766" xr:uid="{AB217638-B9B1-40DE-8F5C-95DFA1839A2F}"/>
    <cellStyle name="Dziesiętny 2 3 16 5" xfId="14957" xr:uid="{6028BE01-72CF-4257-8491-07A272D83A8A}"/>
    <cellStyle name="Dziesiętny 2 3 16 5 2" xfId="30256" xr:uid="{2FC85B7C-49F5-485A-BECF-C0C50DBA0911}"/>
    <cellStyle name="Dziesiętny 2 3 16 6" xfId="18032" xr:uid="{4A8E0A08-942B-49AB-8641-BF4B1CA58B82}"/>
    <cellStyle name="Dziesiętny 2 3 17" xfId="2550" xr:uid="{A026C29E-ECCC-4630-8FDE-50ED97A7088B}"/>
    <cellStyle name="Dziesiętny 2 3 17 2" xfId="5075" xr:uid="{D12EB9DC-D309-4F4F-A690-934E54174945}"/>
    <cellStyle name="Dziesiętny 2 3 17 2 2" xfId="20376" xr:uid="{3954CAB7-A007-4FAB-9BB5-17BE04719073}"/>
    <cellStyle name="Dziesiętny 2 3 17 3" xfId="18182" xr:uid="{D658EFC8-4B20-4B97-956F-78204CE7F49C}"/>
    <cellStyle name="Dziesiętny 2 3 18" xfId="5746" xr:uid="{CE8F7CC0-0D3B-45A1-9A29-AF0B79471E10}"/>
    <cellStyle name="Dziesiętny 2 3 18 2" xfId="21047" xr:uid="{9BE0A785-EAF8-4726-846E-E85D3C0EB349}"/>
    <cellStyle name="Dziesiętny 2 3 19" xfId="5908" xr:uid="{B3AB904F-0903-4D8F-B7D8-F96C447DD516}"/>
    <cellStyle name="Dziesiętny 2 3 19 2" xfId="21209" xr:uid="{E3B86493-00E3-43C9-898E-3A08503C3762}"/>
    <cellStyle name="Dziesiętny 2 3 2" xfId="123" xr:uid="{00000000-0005-0000-0000-000059000000}"/>
    <cellStyle name="Dziesiętny 2 3 2 10" xfId="1699" xr:uid="{32EA22BD-57CE-453C-8E6F-B5F12EB6AA3B}"/>
    <cellStyle name="Dziesiętny 2 3 2 10 2" xfId="3106" xr:uid="{B43E1F68-B118-434A-9332-163FF891FD9B}"/>
    <cellStyle name="Dziesiętny 2 3 2 10 2 2" xfId="7989" xr:uid="{572BCEEE-4C1A-41A1-B39B-588483FD85B2}"/>
    <cellStyle name="Dziesiętny 2 3 2 10 2 2 2" xfId="11480" xr:uid="{A27B87DE-0F3B-4B97-BFA3-903CA9C102E4}"/>
    <cellStyle name="Dziesiętny 2 3 2 10 2 2 2 2" xfId="26779" xr:uid="{6C47D0A4-A170-4A26-8945-6499E9EFAD68}"/>
    <cellStyle name="Dziesiętny 2 3 2 10 2 2 3" xfId="14970" xr:uid="{38E083D5-D7DF-4C2F-8306-9F5462424538}"/>
    <cellStyle name="Dziesiętny 2 3 2 10 2 2 3 2" xfId="30269" xr:uid="{CA2B3E05-7290-4658-9AC9-33964E66B870}"/>
    <cellStyle name="Dziesiętny 2 3 2 10 2 2 4" xfId="23289" xr:uid="{7BF7D6FF-3FCB-4A5F-BEC8-B1B22B8DD502}"/>
    <cellStyle name="Dziesiętny 2 3 2 10 2 3" xfId="6825" xr:uid="{A60D8B2C-314B-497D-9ECF-7DAAA365DE8D}"/>
    <cellStyle name="Dziesiętny 2 3 2 10 2 3 2" xfId="22126" xr:uid="{D7110BED-BD83-4BE9-939C-771347957E73}"/>
    <cellStyle name="Dziesiętny 2 3 2 10 2 4" xfId="10317" xr:uid="{F0E85E71-2938-4440-9BEF-05DFFB7A20DC}"/>
    <cellStyle name="Dziesiętny 2 3 2 10 2 4 2" xfId="25616" xr:uid="{41FF612C-49FC-4804-B1EF-C41E98A0164C}"/>
    <cellStyle name="Dziesiętny 2 3 2 10 2 5" xfId="13807" xr:uid="{50B97796-6B37-4BC9-8E07-4401BB55F419}"/>
    <cellStyle name="Dziesiętny 2 3 2 10 2 5 2" xfId="29106" xr:uid="{4163D499-62D2-4229-BB5E-33E901BF893C}"/>
    <cellStyle name="Dziesiętny 2 3 2 10 2 6" xfId="18725" xr:uid="{4D09FD8F-C9C7-4601-8EA5-D992A348C949}"/>
    <cellStyle name="Dziesiętny 2 3 2 10 3" xfId="7988" xr:uid="{2C3F913D-3484-4091-91CA-C17756CCD331}"/>
    <cellStyle name="Dziesiętny 2 3 2 10 3 2" xfId="11479" xr:uid="{D67B3154-B49E-4D89-8CA5-6A08A858AA21}"/>
    <cellStyle name="Dziesiętny 2 3 2 10 3 2 2" xfId="26778" xr:uid="{A338FFC3-FD3A-40EC-929A-49166D1E0648}"/>
    <cellStyle name="Dziesiętny 2 3 2 10 3 3" xfId="14969" xr:uid="{974C6F1F-D985-416E-8D42-438FC8B7D523}"/>
    <cellStyle name="Dziesiętny 2 3 2 10 3 3 2" xfId="30268" xr:uid="{D000C01B-823B-4650-999F-A516E69E3FC9}"/>
    <cellStyle name="Dziesiętny 2 3 2 10 3 4" xfId="23288" xr:uid="{4DFF4B1D-0766-4657-97ED-ED2CA36DC5B5}"/>
    <cellStyle name="Dziesiętny 2 3 2 10 4" xfId="6652" xr:uid="{3281E979-593C-45D3-B230-958DC639329E}"/>
    <cellStyle name="Dziesiętny 2 3 2 10 4 2" xfId="21953" xr:uid="{FB79F0B4-3E95-43DD-8BE9-5D4207E0E9F1}"/>
    <cellStyle name="Dziesiętny 2 3 2 10 5" xfId="3105" xr:uid="{B77B63CA-535B-4C74-8987-57CAC755A154}"/>
    <cellStyle name="Dziesiętny 2 3 2 10 5 2" xfId="18724" xr:uid="{1AB5E7E5-BC50-4A76-8398-DE1FF9551F47}"/>
    <cellStyle name="Dziesiętny 2 3 2 10 6" xfId="10144" xr:uid="{B53D9CBA-522E-495B-B9DC-3C9698160382}"/>
    <cellStyle name="Dziesiętny 2 3 2 10 6 2" xfId="25443" xr:uid="{FAD4C271-93C8-4CF8-83DD-B500EC8BEBB5}"/>
    <cellStyle name="Dziesiętny 2 3 2 10 7" xfId="13634" xr:uid="{DAFE77D3-591D-401E-932F-E33739C9F82A}"/>
    <cellStyle name="Dziesiętny 2 3 2 10 7 2" xfId="28933" xr:uid="{5EDC7457-7D99-4D43-A236-5B722EEE230D}"/>
    <cellStyle name="Dziesiętny 2 3 2 10 8" xfId="17346" xr:uid="{CBF3EA16-057B-40EB-A3B8-601E2710914B}"/>
    <cellStyle name="Dziesiętny 2 3 2 11" xfId="1657" xr:uid="{5DB6A40C-6D2D-45BF-9E81-13DFC1B9A944}"/>
    <cellStyle name="Dziesiętny 2 3 2 11 2" xfId="7990" xr:uid="{56C0B4F0-A348-489E-936B-93742AF5883C}"/>
    <cellStyle name="Dziesiętny 2 3 2 11 2 2" xfId="11481" xr:uid="{31633F1E-E293-43EC-9F71-D2BED522AB74}"/>
    <cellStyle name="Dziesiętny 2 3 2 11 2 2 2" xfId="26780" xr:uid="{C2A9EAFB-2ED4-4C15-A1CB-7C5525FF3143}"/>
    <cellStyle name="Dziesiętny 2 3 2 11 2 3" xfId="14971" xr:uid="{FAEA3757-DE40-4ED7-80F1-BF820C1D4DED}"/>
    <cellStyle name="Dziesiętny 2 3 2 11 2 3 2" xfId="30270" xr:uid="{1FABB6C1-BBB6-4B52-952C-9521861BE7C5}"/>
    <cellStyle name="Dziesiętny 2 3 2 11 2 4" xfId="23290" xr:uid="{467F857B-DB3C-456C-86FE-124F381FD32D}"/>
    <cellStyle name="Dziesiętny 2 3 2 11 3" xfId="6824" xr:uid="{A73EC521-1C85-45E5-B0C8-96DBDF248431}"/>
    <cellStyle name="Dziesiętny 2 3 2 11 3 2" xfId="22125" xr:uid="{C0E17F5C-515F-43F2-B169-F5DF1D3C8262}"/>
    <cellStyle name="Dziesiętny 2 3 2 11 4" xfId="3107" xr:uid="{5CF21E21-E895-41C2-B5C4-E7E8602753D0}"/>
    <cellStyle name="Dziesiętny 2 3 2 11 4 2" xfId="18726" xr:uid="{E45D181A-8C2D-4008-B4EF-2974C8F7CB8F}"/>
    <cellStyle name="Dziesiętny 2 3 2 11 5" xfId="10316" xr:uid="{042E9245-169D-4CEE-B689-B578597B5DB5}"/>
    <cellStyle name="Dziesiętny 2 3 2 11 5 2" xfId="25615" xr:uid="{8593E95C-2E58-4BAC-AFBA-18E95F5B6277}"/>
    <cellStyle name="Dziesiętny 2 3 2 11 6" xfId="13806" xr:uid="{E0837452-4E43-4148-9D5F-F1D502AAE0C3}"/>
    <cellStyle name="Dziesiętny 2 3 2 11 6 2" xfId="29105" xr:uid="{BD6BCE0C-2529-4FFD-8D54-65E6C953E2A0}"/>
    <cellStyle name="Dziesiętny 2 3 2 11 7" xfId="17307" xr:uid="{0E659E5A-9897-40E5-8917-984EF35E5E58}"/>
    <cellStyle name="Dziesiętny 2 3 2 12" xfId="1663" xr:uid="{0BB52056-B453-4270-9630-FFC2E9306834}"/>
    <cellStyle name="Dziesiętny 2 3 2 12 2" xfId="7991" xr:uid="{4C093425-F449-410A-BBF4-44D88120FF75}"/>
    <cellStyle name="Dziesiętny 2 3 2 12 2 2" xfId="11482" xr:uid="{22574F89-C72E-428F-9845-BF49315EE21C}"/>
    <cellStyle name="Dziesiętny 2 3 2 12 2 2 2" xfId="26781" xr:uid="{AD01B6AD-4DFE-4E91-B772-E73207171205}"/>
    <cellStyle name="Dziesiętny 2 3 2 12 2 3" xfId="14972" xr:uid="{9FB99D74-F19D-4FFB-BDCF-40F670221874}"/>
    <cellStyle name="Dziesiętny 2 3 2 12 2 3 2" xfId="30271" xr:uid="{A73F4044-50C9-465A-9602-B0E428388704}"/>
    <cellStyle name="Dziesiętny 2 3 2 12 2 4" xfId="23291" xr:uid="{3CF0978A-CD76-4D8C-BE0A-C1C4D83B5CC0}"/>
    <cellStyle name="Dziesiętny 2 3 2 12 3" xfId="7462" xr:uid="{EA9397B1-A3EC-452B-8FA9-7BD6C0053763}"/>
    <cellStyle name="Dziesiętny 2 3 2 12 3 2" xfId="22763" xr:uid="{1C274ED0-5BCD-46A7-8B35-911C7E41F8F5}"/>
    <cellStyle name="Dziesiętny 2 3 2 12 4" xfId="3108" xr:uid="{6D52FD88-A56A-473A-9356-314612207464}"/>
    <cellStyle name="Dziesiętny 2 3 2 12 4 2" xfId="18727" xr:uid="{52424926-B418-461C-AD39-F1E4586FD426}"/>
    <cellStyle name="Dziesiętny 2 3 2 12 5" xfId="10954" xr:uid="{9F7BE294-2DEE-40F3-8BD5-6A7D8FC59748}"/>
    <cellStyle name="Dziesiętny 2 3 2 12 5 2" xfId="26253" xr:uid="{CA9B8AF7-5259-401E-8FA2-244B024F2A8F}"/>
    <cellStyle name="Dziesiętny 2 3 2 12 6" xfId="14444" xr:uid="{BC40E778-5979-43EC-8FB0-E0F68000C257}"/>
    <cellStyle name="Dziesiętny 2 3 2 12 6 2" xfId="29743" xr:uid="{DAB84629-EBEE-43B9-80CC-78E89743846E}"/>
    <cellStyle name="Dziesiętny 2 3 2 12 7" xfId="17313" xr:uid="{1250B8DB-D89B-4EC6-8394-9BDF5472CA24}"/>
    <cellStyle name="Dziesiętny 2 3 2 13" xfId="1883" xr:uid="{995946FA-B272-411B-9A74-9C02AA6999D4}"/>
    <cellStyle name="Dziesiętny 2 3 2 13 2" xfId="7987" xr:uid="{11091825-580B-432F-B0FD-745F6202AE24}"/>
    <cellStyle name="Dziesiętny 2 3 2 13 2 2" xfId="23287" xr:uid="{86037FCC-C6B4-4802-B8FD-409B4C1B703F}"/>
    <cellStyle name="Dziesiętny 2 3 2 13 3" xfId="5076" xr:uid="{45D40781-D5CC-4533-BE3F-5A9438AABECC}"/>
    <cellStyle name="Dziesiętny 2 3 2 13 3 2" xfId="20377" xr:uid="{321EF92E-5513-4D98-8D15-38451ACE98E1}"/>
    <cellStyle name="Dziesiętny 2 3 2 13 4" xfId="11478" xr:uid="{36EF87EE-51D2-436B-9A22-9019D7ED92D3}"/>
    <cellStyle name="Dziesiętny 2 3 2 13 4 2" xfId="26777" xr:uid="{F6BEFDE0-3E4C-4368-954B-4AD08B05182F}"/>
    <cellStyle name="Dziesiętny 2 3 2 13 5" xfId="14968" xr:uid="{B4FDD37E-D136-4643-8F0F-8D3C0437611C}"/>
    <cellStyle name="Dziesiętny 2 3 2 13 5 2" xfId="30267" xr:uid="{731A9ACD-264F-49C3-9BC3-6EED79E8DCB8}"/>
    <cellStyle name="Dziesiętny 2 3 2 13 6" xfId="17517" xr:uid="{7E95B376-8E1E-40DA-A765-E397C6A3FBD0}"/>
    <cellStyle name="Dziesiętny 2 3 2 14" xfId="2417" xr:uid="{0CC030E9-352E-4BDB-A9C7-DF922C613A3B}"/>
    <cellStyle name="Dziesiętny 2 3 2 14 2" xfId="5077" xr:uid="{BA7CED66-4F77-49C7-9E1B-83139BDB3AA2}"/>
    <cellStyle name="Dziesiętny 2 3 2 14 2 2" xfId="20378" xr:uid="{93B48FB8-D8D9-4709-9BDA-B8662A89EA24}"/>
    <cellStyle name="Dziesiętny 2 3 2 14 3" xfId="18049" xr:uid="{06029DA7-6A90-466B-9FF7-4C1B7497992E}"/>
    <cellStyle name="Dziesiętny 2 3 2 15" xfId="2567" xr:uid="{C4BF889C-4BA3-4FD3-BBAC-2B768473DFE0}"/>
    <cellStyle name="Dziesiętny 2 3 2 15 2" xfId="5078" xr:uid="{27B7DDF1-7B7E-479A-A876-70959EF935DE}"/>
    <cellStyle name="Dziesiętny 2 3 2 15 2 2" xfId="20379" xr:uid="{BED71DA8-260E-4326-AE8E-33E03F2D4C94}"/>
    <cellStyle name="Dziesiętny 2 3 2 15 3" xfId="18199" xr:uid="{D65DEC87-C1B6-4A21-8A7F-34CB47DBDE6C}"/>
    <cellStyle name="Dziesiętny 2 3 2 16" xfId="5763" xr:uid="{FDCFA3F9-8CB7-4393-8EDB-27064C700CB4}"/>
    <cellStyle name="Dziesiętny 2 3 2 16 2" xfId="21064" xr:uid="{ADBDE52F-F3E1-4969-ACBE-91EBC973EBD2}"/>
    <cellStyle name="Dziesiętny 2 3 2 17" xfId="5909" xr:uid="{93A17AF6-D148-4096-9106-4F3BC088A755}"/>
    <cellStyle name="Dziesiętny 2 3 2 17 2" xfId="21210" xr:uid="{154B69E1-097C-4E68-B4E4-7AF10ACAE2F1}"/>
    <cellStyle name="Dziesiętny 2 3 2 18" xfId="3104" xr:uid="{9D760CD6-E7FC-4805-8117-14253FC1210D}"/>
    <cellStyle name="Dziesiętny 2 3 2 18 2" xfId="18723" xr:uid="{65900AFE-EE00-43C4-9C5D-271D122B7139}"/>
    <cellStyle name="Dziesiętny 2 3 2 19" xfId="9401" xr:uid="{E039E6CE-E07B-4AF9-B268-6612F6D232FC}"/>
    <cellStyle name="Dziesiętny 2 3 2 19 2" xfId="24700" xr:uid="{CA095F24-A91F-4BEC-942B-6772DAEAFCEF}"/>
    <cellStyle name="Dziesiętny 2 3 2 2" xfId="702" xr:uid="{E2FEC75B-EA3B-4FD2-932B-AAEFC7135F05}"/>
    <cellStyle name="Dziesiętny 2 3 2 2 10" xfId="2308" xr:uid="{16213F89-15C5-4C22-AA08-63AADA9178EE}"/>
    <cellStyle name="Dziesiętny 2 3 2 2 10 2" xfId="5079" xr:uid="{75155E1F-C98E-4F74-ADB5-E67B43067FFC}"/>
    <cellStyle name="Dziesiętny 2 3 2 2 10 2 2" xfId="20380" xr:uid="{EDC1AE1A-27A4-464C-84F3-B5A52557B1D5}"/>
    <cellStyle name="Dziesiętny 2 3 2 2 10 3" xfId="17940" xr:uid="{0C390648-2712-4128-B19A-2BF57EEDAB01}"/>
    <cellStyle name="Dziesiętny 2 3 2 2 11" xfId="2458" xr:uid="{D10B7171-CC78-4692-A160-22B9C65AC2CE}"/>
    <cellStyle name="Dziesiętny 2 3 2 2 11 2" xfId="5080" xr:uid="{8BFD03CE-74D7-4B06-91EA-2C7BF8D6519E}"/>
    <cellStyle name="Dziesiętny 2 3 2 2 11 2 2" xfId="20381" xr:uid="{5B97D2CD-D9FC-47D4-A4C2-053F7A1ED195}"/>
    <cellStyle name="Dziesiętny 2 3 2 2 11 3" xfId="18090" xr:uid="{E7C50CF0-ED26-43B6-A111-7AEA1F2EBC63}"/>
    <cellStyle name="Dziesiętny 2 3 2 2 12" xfId="2608" xr:uid="{9ACE1512-EF81-4623-A9FA-71F16AE04A3D}"/>
    <cellStyle name="Dziesiętny 2 3 2 2 12 2" xfId="5081" xr:uid="{90289E7F-377B-4F7C-A732-2742E7B94FD6}"/>
    <cellStyle name="Dziesiętny 2 3 2 2 12 2 2" xfId="20382" xr:uid="{DF369F48-0275-4563-970E-760990983315}"/>
    <cellStyle name="Dziesiętny 2 3 2 2 12 3" xfId="18240" xr:uid="{4738F0EE-86C6-4E24-9F16-701473C70A37}"/>
    <cellStyle name="Dziesiętny 2 3 2 2 13" xfId="5804" xr:uid="{6C300A67-2818-4142-8293-8B6DE507B6C5}"/>
    <cellStyle name="Dziesiętny 2 3 2 2 13 2" xfId="21105" xr:uid="{E5093DE7-01EF-4E99-9F01-8ADE3ABDEA3F}"/>
    <cellStyle name="Dziesiętny 2 3 2 2 14" xfId="5963" xr:uid="{1CE41DAC-874E-4810-BFF4-4B0A7F86F32B}"/>
    <cellStyle name="Dziesiętny 2 3 2 2 14 2" xfId="21264" xr:uid="{4F4AC909-4DAD-4573-B636-72EEC575AA3B}"/>
    <cellStyle name="Dziesiętny 2 3 2 2 15" xfId="3109" xr:uid="{093AE8C8-1A63-4FEC-B466-8C76E6EB25CB}"/>
    <cellStyle name="Dziesiętny 2 3 2 2 15 2" xfId="18728" xr:uid="{8186518E-A34F-4751-BA63-312C0337D2E2}"/>
    <cellStyle name="Dziesiętny 2 3 2 2 16" xfId="9455" xr:uid="{8E2E49E1-5628-4EDE-9A51-365B5E0B434F}"/>
    <cellStyle name="Dziesiętny 2 3 2 2 16 2" xfId="24754" xr:uid="{91EE8D51-3B52-432F-9250-76A438AD7602}"/>
    <cellStyle name="Dziesiętny 2 3 2 2 17" xfId="12945" xr:uid="{B2E09C07-430E-4FDB-AB23-C9BD57622F0B}"/>
    <cellStyle name="Dziesiętny 2 3 2 2 17 2" xfId="28244" xr:uid="{72D8E55A-0E0C-4835-AB8F-41AED2EAF8EB}"/>
    <cellStyle name="Dziesiętny 2 3 2 2 18" xfId="16427" xr:uid="{CE0E1D96-E74D-4A6F-AFE8-35605575BEF6}"/>
    <cellStyle name="Dziesiętny 2 3 2 2 18 2" xfId="31726" xr:uid="{C4A5C82F-8F0C-4BDD-9966-0DE634633E5D}"/>
    <cellStyle name="Dziesiętny 2 3 2 2 19" xfId="922" xr:uid="{1BA408B1-177B-44B8-A9A5-E232295938A8}"/>
    <cellStyle name="Dziesiętny 2 3 2 2 2" xfId="1138" xr:uid="{62C2FF93-95E8-41A1-8F6D-448E663A6434}"/>
    <cellStyle name="Dziesiętny 2 3 2 2 2 2" xfId="3111" xr:uid="{F8601678-D008-4320-A5C2-F3FF59BF7B97}"/>
    <cellStyle name="Dziesiętny 2 3 2 2 2 2 2" xfId="3112" xr:uid="{DE910554-4E0E-4721-B7B6-E738CA39F731}"/>
    <cellStyle name="Dziesiętny 2 3 2 2 2 2 2 2" xfId="7995" xr:uid="{EF5F0E0E-661D-4ADD-AA54-D1E9F116B37D}"/>
    <cellStyle name="Dziesiętny 2 3 2 2 2 2 2 2 2" xfId="11486" xr:uid="{53F820D1-C295-4A14-990D-D95EFFEEAA4C}"/>
    <cellStyle name="Dziesiętny 2 3 2 2 2 2 2 2 2 2" xfId="26785" xr:uid="{12F78B82-EFE4-4F25-9591-F1C79B8C0615}"/>
    <cellStyle name="Dziesiętny 2 3 2 2 2 2 2 2 3" xfId="14976" xr:uid="{F18679C6-4668-41C0-8D6B-4D4D160FE432}"/>
    <cellStyle name="Dziesiętny 2 3 2 2 2 2 2 2 3 2" xfId="30275" xr:uid="{9113BFC6-8317-44E3-B3E3-4AB8E72A9E09}"/>
    <cellStyle name="Dziesiętny 2 3 2 2 2 2 2 2 4" xfId="23295" xr:uid="{3CB2BFDB-2CC1-4E2B-AC5C-7D72321CCCAC}"/>
    <cellStyle name="Dziesiętny 2 3 2 2 2 2 2 3" xfId="6828" xr:uid="{5896957C-9795-4C7B-B9C7-508B8AE9D2DE}"/>
    <cellStyle name="Dziesiętny 2 3 2 2 2 2 2 3 2" xfId="22129" xr:uid="{21A77B40-150B-4A40-B51F-572CDDAC1CDC}"/>
    <cellStyle name="Dziesiętny 2 3 2 2 2 2 2 4" xfId="10320" xr:uid="{03DD3889-1A50-4949-8EF3-63AC2B3CA89A}"/>
    <cellStyle name="Dziesiętny 2 3 2 2 2 2 2 4 2" xfId="25619" xr:uid="{71D9A0AE-123E-47EA-9215-56A10CE97AD5}"/>
    <cellStyle name="Dziesiętny 2 3 2 2 2 2 2 5" xfId="13810" xr:uid="{E1DBEE57-0D06-4BCA-AC4E-2D40823EAE96}"/>
    <cellStyle name="Dziesiętny 2 3 2 2 2 2 2 5 2" xfId="29109" xr:uid="{5E66C981-1F75-4ABC-8778-EA693406610E}"/>
    <cellStyle name="Dziesiętny 2 3 2 2 2 2 2 6" xfId="18731" xr:uid="{7AE25682-DE3E-41F2-8D37-17337BF0D313}"/>
    <cellStyle name="Dziesiętny 2 3 2 2 2 2 3" xfId="7994" xr:uid="{A94C2925-1FFA-4A7C-BB3E-EB1D13B13E16}"/>
    <cellStyle name="Dziesiętny 2 3 2 2 2 2 3 2" xfId="11485" xr:uid="{DA825AD6-6499-4CB8-A0F4-A3E3CE51D6F2}"/>
    <cellStyle name="Dziesiętny 2 3 2 2 2 2 3 2 2" xfId="26784" xr:uid="{8BD089AA-CF2B-4A9B-B66C-D54927D049BE}"/>
    <cellStyle name="Dziesiętny 2 3 2 2 2 2 3 3" xfId="14975" xr:uid="{DFAA4065-92A7-4575-BE79-900967F76A88}"/>
    <cellStyle name="Dziesiętny 2 3 2 2 2 2 3 3 2" xfId="30274" xr:uid="{4571F81B-1760-46EE-B088-8A08E36B0655}"/>
    <cellStyle name="Dziesiętny 2 3 2 2 2 2 3 4" xfId="23294" xr:uid="{73121053-DD32-46E0-9BDF-4ABDD23CA66D}"/>
    <cellStyle name="Dziesiętny 2 3 2 2 2 2 4" xfId="6443" xr:uid="{5E007AB6-AD0B-4BB4-B366-86EBEE5ABDEE}"/>
    <cellStyle name="Dziesiętny 2 3 2 2 2 2 4 2" xfId="21744" xr:uid="{25EF9702-243C-40CB-87FB-3D0C2D06A43E}"/>
    <cellStyle name="Dziesiętny 2 3 2 2 2 2 5" xfId="9935" xr:uid="{7495165A-8AA5-4620-8417-B1C59CB5809D}"/>
    <cellStyle name="Dziesiętny 2 3 2 2 2 2 5 2" xfId="25234" xr:uid="{8BA8F771-4114-4364-80E9-0B3011BB9D3F}"/>
    <cellStyle name="Dziesiętny 2 3 2 2 2 2 6" xfId="13425" xr:uid="{00D6B3E7-AB2B-4DC6-819F-864C43C4EE15}"/>
    <cellStyle name="Dziesiętny 2 3 2 2 2 2 6 2" xfId="28724" xr:uid="{A3970EA6-8093-49BD-BE3F-95F733094CCA}"/>
    <cellStyle name="Dziesiętny 2 3 2 2 2 2 7" xfId="18730" xr:uid="{3097E4AB-717C-4B6B-996A-8E59DD1C0AC2}"/>
    <cellStyle name="Dziesiętny 2 3 2 2 2 3" xfId="3113" xr:uid="{FD24CA0C-ACA5-46EB-B516-E05624D841CA}"/>
    <cellStyle name="Dziesiętny 2 3 2 2 2 3 2" xfId="7996" xr:uid="{F74F55EA-3577-46D3-A135-7677865CCC41}"/>
    <cellStyle name="Dziesiętny 2 3 2 2 2 3 2 2" xfId="11487" xr:uid="{620A2AF0-1C7E-43F3-9555-DE4AC4A7F5A8}"/>
    <cellStyle name="Dziesiętny 2 3 2 2 2 3 2 2 2" xfId="26786" xr:uid="{3809AF16-854A-4C66-B503-4B9D65F8020B}"/>
    <cellStyle name="Dziesiętny 2 3 2 2 2 3 2 3" xfId="14977" xr:uid="{DA3EAA0E-0E2D-4DF2-A5FB-4CDEF65D663F}"/>
    <cellStyle name="Dziesiętny 2 3 2 2 2 3 2 3 2" xfId="30276" xr:uid="{9A43E0BA-C52D-4475-83CC-AC59B2EF3B70}"/>
    <cellStyle name="Dziesiętny 2 3 2 2 2 3 2 4" xfId="23296" xr:uid="{4709C5E0-DFF7-4113-A7BA-ADDF45DF1100}"/>
    <cellStyle name="Dziesiętny 2 3 2 2 2 3 3" xfId="6827" xr:uid="{A07AF4A6-67D5-410A-8632-42A179EBBF6F}"/>
    <cellStyle name="Dziesiętny 2 3 2 2 2 3 3 2" xfId="22128" xr:uid="{694B488F-221A-4021-9084-3FBBDA5D8A46}"/>
    <cellStyle name="Dziesiętny 2 3 2 2 2 3 4" xfId="10319" xr:uid="{F430300A-A6C0-48C4-82D4-031F1E243FAC}"/>
    <cellStyle name="Dziesiętny 2 3 2 2 2 3 4 2" xfId="25618" xr:uid="{202453A8-A3E6-4F09-921E-7B0BD7B43663}"/>
    <cellStyle name="Dziesiętny 2 3 2 2 2 3 5" xfId="13809" xr:uid="{02F315ED-8681-4DBA-A63A-065ACBC13C08}"/>
    <cellStyle name="Dziesiętny 2 3 2 2 2 3 5 2" xfId="29108" xr:uid="{0F84AF2D-9AC0-4883-A29E-C86DA68DFD49}"/>
    <cellStyle name="Dziesiętny 2 3 2 2 2 3 6" xfId="18732" xr:uid="{F1D53C1E-40F7-4BC8-9908-0694A0F401D2}"/>
    <cellStyle name="Dziesiętny 2 3 2 2 2 4" xfId="7993" xr:uid="{19B74FF4-BD33-4B1B-97E8-D0BBDACF397B}"/>
    <cellStyle name="Dziesiętny 2 3 2 2 2 4 2" xfId="11484" xr:uid="{8D530235-4674-4FCC-9747-62A5EF31694B}"/>
    <cellStyle name="Dziesiętny 2 3 2 2 2 4 2 2" xfId="26783" xr:uid="{2CD975E3-CF8C-4D0E-BBA2-19558E785153}"/>
    <cellStyle name="Dziesiętny 2 3 2 2 2 4 3" xfId="14974" xr:uid="{D7D2E167-18EF-4CCA-A313-ABC8989378C2}"/>
    <cellStyle name="Dziesiętny 2 3 2 2 2 4 3 2" xfId="30273" xr:uid="{EB55C627-4C0B-42D6-8C7C-A2C7A01EEEFC}"/>
    <cellStyle name="Dziesiętny 2 3 2 2 2 4 4" xfId="23293" xr:uid="{C8F0CB8A-D7CF-4B60-A9C4-DD44FB506BAF}"/>
    <cellStyle name="Dziesiętny 2 3 2 2 2 5" xfId="6204" xr:uid="{98EC069B-4E4C-4428-BC0E-197C1B0A5552}"/>
    <cellStyle name="Dziesiętny 2 3 2 2 2 5 2" xfId="21505" xr:uid="{058A1C5D-8DE0-410D-A308-98EA30883E55}"/>
    <cellStyle name="Dziesiętny 2 3 2 2 2 6" xfId="3110" xr:uid="{8D86A09B-B50D-4B29-B1D1-71A73EF6C972}"/>
    <cellStyle name="Dziesiętny 2 3 2 2 2 6 2" xfId="18729" xr:uid="{FE53C413-7C76-4FE5-9E7A-2F1E254CC643}"/>
    <cellStyle name="Dziesiętny 2 3 2 2 2 7" xfId="9696" xr:uid="{FF96CD6C-E113-4B3B-863A-8EFDB17D4A7C}"/>
    <cellStyle name="Dziesiętny 2 3 2 2 2 7 2" xfId="24995" xr:uid="{930D8C4C-4859-4093-938B-16D40B09823C}"/>
    <cellStyle name="Dziesiętny 2 3 2 2 2 8" xfId="13186" xr:uid="{1E11C9CF-2AF7-4518-93D2-6D629034CD04}"/>
    <cellStyle name="Dziesiętny 2 3 2 2 2 8 2" xfId="28485" xr:uid="{99DAC4D1-CCF1-4A7A-B72C-07915437CC75}"/>
    <cellStyle name="Dziesiętny 2 3 2 2 2 9" xfId="16794" xr:uid="{E8012D17-4B69-4794-864F-FA17C6B0A3D7}"/>
    <cellStyle name="Dziesiętny 2 3 2 2 20" xfId="16590" xr:uid="{700E853F-3BCB-4987-804D-E62685116562}"/>
    <cellStyle name="Dziesiętny 2 3 2 2 3" xfId="1263" xr:uid="{702E5FBF-391A-4952-BACD-09D4ACE7D2E2}"/>
    <cellStyle name="Dziesiętny 2 3 2 2 3 2" xfId="3115" xr:uid="{C8CDE399-3D1D-454B-96D7-FC9CE520A910}"/>
    <cellStyle name="Dziesiętny 2 3 2 2 3 2 2" xfId="7998" xr:uid="{FE6AC550-3EFD-4A1A-8554-10DB530901E2}"/>
    <cellStyle name="Dziesiętny 2 3 2 2 3 2 2 2" xfId="11489" xr:uid="{6ED54C82-1083-4AAC-BA16-32CA7FD6CEA7}"/>
    <cellStyle name="Dziesiętny 2 3 2 2 3 2 2 2 2" xfId="26788" xr:uid="{CE4284B2-35F8-4C8B-86B9-14BD52A70605}"/>
    <cellStyle name="Dziesiętny 2 3 2 2 3 2 2 3" xfId="14979" xr:uid="{1777C324-5E4F-432B-A32E-35371469F813}"/>
    <cellStyle name="Dziesiętny 2 3 2 2 3 2 2 3 2" xfId="30278" xr:uid="{C47006E2-28BA-48D3-BC35-BB5F52091A8E}"/>
    <cellStyle name="Dziesiętny 2 3 2 2 3 2 2 4" xfId="23298" xr:uid="{E4D05456-D8B6-427B-A41E-9A699752E653}"/>
    <cellStyle name="Dziesiętny 2 3 2 2 3 2 3" xfId="6829" xr:uid="{2AFCA9F9-4A3A-4017-9288-9AEAE4034575}"/>
    <cellStyle name="Dziesiętny 2 3 2 2 3 2 3 2" xfId="22130" xr:uid="{1D773C90-8054-41D2-ACDA-B5802E35E2B6}"/>
    <cellStyle name="Dziesiętny 2 3 2 2 3 2 4" xfId="10321" xr:uid="{584BA9D8-2551-4506-8FF8-6D7B179563BA}"/>
    <cellStyle name="Dziesiętny 2 3 2 2 3 2 4 2" xfId="25620" xr:uid="{62E7EB28-D588-469A-A3B9-26B1A3A2B771}"/>
    <cellStyle name="Dziesiętny 2 3 2 2 3 2 5" xfId="13811" xr:uid="{C4A3B87A-182D-421E-AEEA-C255F246606C}"/>
    <cellStyle name="Dziesiętny 2 3 2 2 3 2 5 2" xfId="29110" xr:uid="{76DC2DE3-66A7-4A9D-85B8-3609640F22BA}"/>
    <cellStyle name="Dziesiętny 2 3 2 2 3 2 6" xfId="18734" xr:uid="{8B98BFFA-0DD9-442C-AE17-B7D7FAB04C14}"/>
    <cellStyle name="Dziesiętny 2 3 2 2 3 3" xfId="7997" xr:uid="{BF8D6271-8336-4B1D-9FC3-54DECE57D992}"/>
    <cellStyle name="Dziesiętny 2 3 2 2 3 3 2" xfId="11488" xr:uid="{84C24811-0F8A-4285-B776-B6D4EC385209}"/>
    <cellStyle name="Dziesiętny 2 3 2 2 3 3 2 2" xfId="26787" xr:uid="{7C60E1C6-341C-4FEB-8A8A-278B401DECAA}"/>
    <cellStyle name="Dziesiętny 2 3 2 2 3 3 3" xfId="14978" xr:uid="{A17F6ECA-0B59-47DD-9BCD-E52E2D851879}"/>
    <cellStyle name="Dziesiętny 2 3 2 2 3 3 3 2" xfId="30277" xr:uid="{BAC15F74-4534-48B4-934F-13FA0644C4B1}"/>
    <cellStyle name="Dziesiętny 2 3 2 2 3 3 4" xfId="23297" xr:uid="{10144F1E-A4A5-45C8-8EA9-2BFFBA16427E}"/>
    <cellStyle name="Dziesiętny 2 3 2 2 3 4" xfId="6444" xr:uid="{0146DF66-7C5A-4A6C-BF94-C608B0286055}"/>
    <cellStyle name="Dziesiętny 2 3 2 2 3 4 2" xfId="21745" xr:uid="{A825EE28-3A9C-4867-9478-5A923D628EC2}"/>
    <cellStyle name="Dziesiętny 2 3 2 2 3 5" xfId="3114" xr:uid="{D5077FC0-6DF3-4054-A000-102032BC96F1}"/>
    <cellStyle name="Dziesiętny 2 3 2 2 3 5 2" xfId="18733" xr:uid="{EA0AFA4E-ABF0-42E0-ACA0-C73BFAA72804}"/>
    <cellStyle name="Dziesiętny 2 3 2 2 3 6" xfId="9936" xr:uid="{6A3B3B3C-F205-41C9-902A-F74B6E803E8F}"/>
    <cellStyle name="Dziesiętny 2 3 2 2 3 6 2" xfId="25235" xr:uid="{6E6C4B85-A8BF-46DF-BE20-C000183F5515}"/>
    <cellStyle name="Dziesiętny 2 3 2 2 3 7" xfId="13426" xr:uid="{FA12FBFE-79A6-44BF-9B39-BA739CB2BBE0}"/>
    <cellStyle name="Dziesiętny 2 3 2 2 3 7 2" xfId="28725" xr:uid="{87800DB0-57B5-43A5-9266-EE5CB5483B08}"/>
    <cellStyle name="Dziesiętny 2 3 2 2 3 8" xfId="16919" xr:uid="{675B3078-B86B-4F7E-82DA-87EA00F36D1B}"/>
    <cellStyle name="Dziesiętny 2 3 2 2 4" xfId="1384" xr:uid="{C7C268D7-0E7B-42AC-A0D5-B2525402D618}"/>
    <cellStyle name="Dziesiętny 2 3 2 2 4 2" xfId="3117" xr:uid="{290A0B76-E876-403D-897F-B6C599DB3380}"/>
    <cellStyle name="Dziesiętny 2 3 2 2 4 2 2" xfId="8000" xr:uid="{1988D86D-7A71-4733-AAEE-F24FDB991E79}"/>
    <cellStyle name="Dziesiętny 2 3 2 2 4 2 2 2" xfId="11491" xr:uid="{338999A3-5524-48D4-A60A-C8D5C039B4BE}"/>
    <cellStyle name="Dziesiętny 2 3 2 2 4 2 2 2 2" xfId="26790" xr:uid="{B2C68016-DC3B-4FEC-9067-E7B59C7AF174}"/>
    <cellStyle name="Dziesiętny 2 3 2 2 4 2 2 3" xfId="14981" xr:uid="{C8639CEE-5855-4E6F-9C99-1A2AF0AA9DDD}"/>
    <cellStyle name="Dziesiętny 2 3 2 2 4 2 2 3 2" xfId="30280" xr:uid="{BE4F8218-658E-4614-9726-A7C3B5562167}"/>
    <cellStyle name="Dziesiętny 2 3 2 2 4 2 2 4" xfId="23300" xr:uid="{71602E29-C889-42B9-89EE-4051A5582F89}"/>
    <cellStyle name="Dziesiętny 2 3 2 2 4 2 3" xfId="6830" xr:uid="{B2E28CDB-0641-4069-BEBB-C8B9FC91C518}"/>
    <cellStyle name="Dziesiętny 2 3 2 2 4 2 3 2" xfId="22131" xr:uid="{7C2D404B-0D13-4CEF-888D-4A1B16DF295D}"/>
    <cellStyle name="Dziesiętny 2 3 2 2 4 2 4" xfId="10322" xr:uid="{65B0DCB4-3058-4D20-AC9C-1A7D8B592DDF}"/>
    <cellStyle name="Dziesiętny 2 3 2 2 4 2 4 2" xfId="25621" xr:uid="{83849A5B-77B9-45FD-86B4-856504E0C13C}"/>
    <cellStyle name="Dziesiętny 2 3 2 2 4 2 5" xfId="13812" xr:uid="{314975E9-DBDF-4096-B988-D8B4E1FFD945}"/>
    <cellStyle name="Dziesiętny 2 3 2 2 4 2 5 2" xfId="29111" xr:uid="{3BA73888-13EF-4D05-920F-4E13D28BEEC4}"/>
    <cellStyle name="Dziesiętny 2 3 2 2 4 2 6" xfId="18736" xr:uid="{847624AA-79C1-4D49-A700-CC7FAF0D7C16}"/>
    <cellStyle name="Dziesiętny 2 3 2 2 4 3" xfId="7999" xr:uid="{E5CFD654-59B1-421D-8282-7EFE2F512424}"/>
    <cellStyle name="Dziesiętny 2 3 2 2 4 3 2" xfId="11490" xr:uid="{19805771-22C1-45FE-8CB8-BCC099F681C8}"/>
    <cellStyle name="Dziesiętny 2 3 2 2 4 3 2 2" xfId="26789" xr:uid="{982A231A-0E67-4793-B420-B5F271CAD1A9}"/>
    <cellStyle name="Dziesiętny 2 3 2 2 4 3 3" xfId="14980" xr:uid="{04D62509-717E-4AE2-9F8F-5E62FE570487}"/>
    <cellStyle name="Dziesiętny 2 3 2 2 4 3 3 2" xfId="30279" xr:uid="{2B94FC27-10B8-456F-830D-A310C66CBECB}"/>
    <cellStyle name="Dziesiętny 2 3 2 2 4 3 4" xfId="23299" xr:uid="{DB5B3641-39D9-41CC-A54B-B05E0350792C}"/>
    <cellStyle name="Dziesiętny 2 3 2 2 4 4" xfId="6625" xr:uid="{C14DF6AA-6A36-4424-92B9-AE4892A7283C}"/>
    <cellStyle name="Dziesiętny 2 3 2 2 4 4 2" xfId="21926" xr:uid="{83C9769C-114E-453D-AEC7-DC6BE98FFE33}"/>
    <cellStyle name="Dziesiętny 2 3 2 2 4 5" xfId="3116" xr:uid="{E7A2DCE7-87C0-44AD-B7AA-D9DB3E6073CD}"/>
    <cellStyle name="Dziesiętny 2 3 2 2 4 5 2" xfId="18735" xr:uid="{B241D92A-7C5C-4627-9D25-738EB66B549B}"/>
    <cellStyle name="Dziesiętny 2 3 2 2 4 6" xfId="10117" xr:uid="{88E5579D-5C84-4F38-9B04-4D20BDB68E6E}"/>
    <cellStyle name="Dziesiętny 2 3 2 2 4 6 2" xfId="25416" xr:uid="{9652D925-7BB7-40FF-9E3F-B8109F826744}"/>
    <cellStyle name="Dziesiętny 2 3 2 2 4 7" xfId="13607" xr:uid="{337BC4C9-2D31-4006-9BF4-2BA35044E369}"/>
    <cellStyle name="Dziesiętny 2 3 2 2 4 7 2" xfId="28906" xr:uid="{CBB0821F-B810-4A63-85EC-CAD03510E256}"/>
    <cellStyle name="Dziesiętny 2 3 2 2 4 8" xfId="17040" xr:uid="{106B1A9C-CE15-41D2-A531-54F0E23C2E4C}"/>
    <cellStyle name="Dziesiętny 2 3 2 2 5" xfId="1538" xr:uid="{B986C10B-2D3D-4677-9C58-58FD47CFBF45}"/>
    <cellStyle name="Dziesiętny 2 3 2 2 5 2" xfId="8001" xr:uid="{81E221A9-069F-4622-BEDB-D95B5BDC1150}"/>
    <cellStyle name="Dziesiętny 2 3 2 2 5 2 2" xfId="11492" xr:uid="{AE1AA8E2-CAA1-4615-B3D4-3A7C44CB34F8}"/>
    <cellStyle name="Dziesiętny 2 3 2 2 5 2 2 2" xfId="26791" xr:uid="{4162FDF8-8848-4DEF-80B6-386882C853F8}"/>
    <cellStyle name="Dziesiętny 2 3 2 2 5 2 3" xfId="14982" xr:uid="{3A757910-4F15-43AF-94F1-D926BAB61F5E}"/>
    <cellStyle name="Dziesiętny 2 3 2 2 5 2 3 2" xfId="30281" xr:uid="{1D8C2EFE-B6C4-4D56-8EB9-8D14B6CA8C31}"/>
    <cellStyle name="Dziesiętny 2 3 2 2 5 2 4" xfId="23301" xr:uid="{C4EBA031-7989-4314-B34A-A97130B3217C}"/>
    <cellStyle name="Dziesiętny 2 3 2 2 5 3" xfId="6826" xr:uid="{AB6C3063-88A0-4B11-AF28-987863E944B7}"/>
    <cellStyle name="Dziesiętny 2 3 2 2 5 3 2" xfId="22127" xr:uid="{ADEFDC82-CEC9-41F9-9D6B-A950F71B275C}"/>
    <cellStyle name="Dziesiętny 2 3 2 2 5 4" xfId="3118" xr:uid="{D1F15236-6BCE-4E42-B7BE-2E6B68FE4A3E}"/>
    <cellStyle name="Dziesiętny 2 3 2 2 5 4 2" xfId="18737" xr:uid="{FF2312E0-F003-4FCF-AD1E-F2B96101AA30}"/>
    <cellStyle name="Dziesiętny 2 3 2 2 5 5" xfId="10318" xr:uid="{C7A509C1-E603-46EB-BA18-4D2591E1973C}"/>
    <cellStyle name="Dziesiętny 2 3 2 2 5 5 2" xfId="25617" xr:uid="{A797F008-B425-48DF-BADF-B201C29767F4}"/>
    <cellStyle name="Dziesiętny 2 3 2 2 5 6" xfId="13808" xr:uid="{E88769D6-825E-4D32-AFD1-9B926C76F560}"/>
    <cellStyle name="Dziesiętny 2 3 2 2 5 6 2" xfId="29107" xr:uid="{98A4FF76-B25D-488E-953B-2149F251CD2A}"/>
    <cellStyle name="Dziesiętny 2 3 2 2 5 7" xfId="17190" xr:uid="{47C20A10-9B31-41BC-9D69-DF811038535B}"/>
    <cellStyle name="Dziesiętny 2 3 2 2 6" xfId="1787" xr:uid="{B1268F61-1BE2-4ACE-B925-CBF6B922F76B}"/>
    <cellStyle name="Dziesiętny 2 3 2 2 6 2" xfId="8002" xr:uid="{214CB72C-D629-4FAF-BACE-10518C63726E}"/>
    <cellStyle name="Dziesiętny 2 3 2 2 6 2 2" xfId="11493" xr:uid="{DB7F06BB-4691-478F-8E1B-F47DD206C07D}"/>
    <cellStyle name="Dziesiętny 2 3 2 2 6 2 2 2" xfId="26792" xr:uid="{8AF3355A-271A-4520-94C4-A8E3CEDF1AB9}"/>
    <cellStyle name="Dziesiętny 2 3 2 2 6 2 3" xfId="14983" xr:uid="{CDA267F8-71AC-491C-8717-324FF51B3F43}"/>
    <cellStyle name="Dziesiętny 2 3 2 2 6 2 3 2" xfId="30282" xr:uid="{0B8E180F-625C-419B-961F-2E8F73AFD417}"/>
    <cellStyle name="Dziesiętny 2 3 2 2 6 2 4" xfId="23302" xr:uid="{61019128-86DD-4D1E-85AE-3137CA978961}"/>
    <cellStyle name="Dziesiętny 2 3 2 2 6 3" xfId="7503" xr:uid="{040E2F9F-79AB-4294-BE98-5E4339492C28}"/>
    <cellStyle name="Dziesiętny 2 3 2 2 6 3 2" xfId="22804" xr:uid="{0823D834-DCF8-4EB4-A8BD-2CBB888580A7}"/>
    <cellStyle name="Dziesiętny 2 3 2 2 6 4" xfId="3119" xr:uid="{A856972D-AF66-4CC8-8F24-8A32081FF803}"/>
    <cellStyle name="Dziesiętny 2 3 2 2 6 4 2" xfId="18738" xr:uid="{12C0300B-5E82-4C89-9A9E-8EAA1A005C9D}"/>
    <cellStyle name="Dziesiętny 2 3 2 2 6 5" xfId="10995" xr:uid="{FE6D786C-80A2-4265-9CD2-074C9204FB3F}"/>
    <cellStyle name="Dziesiętny 2 3 2 2 6 5 2" xfId="26294" xr:uid="{CEBB599F-395E-4106-A4D7-D9042732B240}"/>
    <cellStyle name="Dziesiętny 2 3 2 2 6 6" xfId="14485" xr:uid="{2FA9EA43-7F58-4DFA-A9CD-2D892AA4BA8A}"/>
    <cellStyle name="Dziesiętny 2 3 2 2 6 6 2" xfId="29784" xr:uid="{42B749BF-05FF-493D-ADAD-F09D70F6A472}"/>
    <cellStyle name="Dziesiętny 2 3 2 2 6 7" xfId="17423" xr:uid="{5E7BC0CD-6B93-4C90-99F1-8D47A081431E}"/>
    <cellStyle name="Dziesiętny 2 3 2 2 7" xfId="1931" xr:uid="{A326483A-91AE-45DE-83AC-6E3E2A47557C}"/>
    <cellStyle name="Dziesiętny 2 3 2 2 7 2" xfId="7992" xr:uid="{518BB668-78CE-4ED6-A809-CC994531CB71}"/>
    <cellStyle name="Dziesiętny 2 3 2 2 7 2 2" xfId="23292" xr:uid="{1E69E157-3DCF-466C-8145-9DCEECBDBF1A}"/>
    <cellStyle name="Dziesiętny 2 3 2 2 7 3" xfId="5082" xr:uid="{AAE891FF-6016-4758-BB4F-01E4178EA558}"/>
    <cellStyle name="Dziesiętny 2 3 2 2 7 3 2" xfId="20383" xr:uid="{5F92A238-496A-4397-A87D-2604EDE2CA96}"/>
    <cellStyle name="Dziesiętny 2 3 2 2 7 4" xfId="11483" xr:uid="{A596E1B1-675E-4F77-941D-E607280133D3}"/>
    <cellStyle name="Dziesiętny 2 3 2 2 7 4 2" xfId="26782" xr:uid="{180E19D6-C509-4158-8B78-D076DE79C151}"/>
    <cellStyle name="Dziesiętny 2 3 2 2 7 5" xfId="14973" xr:uid="{FA81059A-2EE7-49E3-A85E-DCCB25C5AE90}"/>
    <cellStyle name="Dziesiętny 2 3 2 2 7 5 2" xfId="30272" xr:uid="{B61C60A2-5EA0-40AF-8D14-A830B9B90215}"/>
    <cellStyle name="Dziesiętny 2 3 2 2 7 6" xfId="17563" xr:uid="{DA51FC17-9FCD-4586-A4DB-AFFD25085482}"/>
    <cellStyle name="Dziesiętny 2 3 2 2 8" xfId="2062" xr:uid="{2C7521AF-3994-4AA7-9FEE-803B533A94A8}"/>
    <cellStyle name="Dziesiętny 2 3 2 2 8 2" xfId="5083" xr:uid="{E5715476-35EB-47AE-9C1F-8C244363676B}"/>
    <cellStyle name="Dziesiętny 2 3 2 2 8 2 2" xfId="20384" xr:uid="{0DCC8677-8B3D-41AD-9CD8-3C34EE43AD2E}"/>
    <cellStyle name="Dziesiętny 2 3 2 2 8 3" xfId="17694" xr:uid="{414BA3F1-09B1-4942-A8B3-2F14A6441DC9}"/>
    <cellStyle name="Dziesiętny 2 3 2 2 9" xfId="2187" xr:uid="{42112E31-9DA2-485C-A078-CE015E98F7E5}"/>
    <cellStyle name="Dziesiętny 2 3 2 2 9 2" xfId="5084" xr:uid="{45967E34-406D-4CF7-9335-72C5A6658343}"/>
    <cellStyle name="Dziesiętny 2 3 2 2 9 2 2" xfId="20385" xr:uid="{98DFD57E-70C8-450D-9422-E2EA7BDC7AFA}"/>
    <cellStyle name="Dziesiętny 2 3 2 2 9 3" xfId="17819" xr:uid="{21AE1045-7476-448E-B026-D9072E491BB7}"/>
    <cellStyle name="Dziesiętny 2 3 2 20" xfId="12891" xr:uid="{152EAC93-025A-4D6B-ABD7-ED3FED7EC186}"/>
    <cellStyle name="Dziesiętny 2 3 2 20 2" xfId="28190" xr:uid="{6C01207D-6F48-44BE-8092-7DEB11B88D98}"/>
    <cellStyle name="Dziesiętny 2 3 2 21" xfId="16386" xr:uid="{7D74D0E8-2252-4E1A-B1DC-CA308AF3871C}"/>
    <cellStyle name="Dziesiętny 2 3 2 21 2" xfId="31685" xr:uid="{7D08283F-4258-4C09-A900-D170EA7F85C4}"/>
    <cellStyle name="Dziesiętny 2 3 2 22" xfId="880" xr:uid="{2D44E010-C721-459C-BD72-DD34CE5B6338}"/>
    <cellStyle name="Dziesiętny 2 3 2 23" xfId="16549" xr:uid="{14DED362-7162-4E7C-B62F-865A301A0F3C}"/>
    <cellStyle name="Dziesiętny 2 3 2 24" xfId="591" xr:uid="{2510DD58-778A-4963-9436-AB26B5A09331}"/>
    <cellStyle name="Dziesiętny 2 3 2 3" xfId="745" xr:uid="{DFA83C44-A38C-4DC6-884E-0739F67C8677}"/>
    <cellStyle name="Dziesiętny 2 3 2 3 10" xfId="2349" xr:uid="{59BFA85F-178C-488B-BAB5-8805829B5268}"/>
    <cellStyle name="Dziesiętny 2 3 2 3 10 2" xfId="5085" xr:uid="{87057A0A-C924-4142-B1F1-7541BEEE41C3}"/>
    <cellStyle name="Dziesiętny 2 3 2 3 10 2 2" xfId="20386" xr:uid="{16DEDB3D-7DB8-405B-BB7D-3D8B181D750A}"/>
    <cellStyle name="Dziesiętny 2 3 2 3 10 3" xfId="17981" xr:uid="{9AC3F1E8-11B8-43EE-945D-0455FC414863}"/>
    <cellStyle name="Dziesiętny 2 3 2 3 11" xfId="2499" xr:uid="{E621B386-1F02-41AC-B1EF-880FEC0828E1}"/>
    <cellStyle name="Dziesiętny 2 3 2 3 11 2" xfId="5086" xr:uid="{2F72170C-5B1A-4834-A37B-E06C8BE94A51}"/>
    <cellStyle name="Dziesiętny 2 3 2 3 11 2 2" xfId="20387" xr:uid="{69ED8321-9F6B-4525-A152-8F6B1C6A0540}"/>
    <cellStyle name="Dziesiętny 2 3 2 3 11 3" xfId="18131" xr:uid="{9ACF849B-B681-42D2-8C46-67ACDCA9D4B5}"/>
    <cellStyle name="Dziesiętny 2 3 2 3 12" xfId="2649" xr:uid="{EA2E744F-4D2D-4095-80AA-C9AFEC1C3955}"/>
    <cellStyle name="Dziesiętny 2 3 2 3 12 2" xfId="5087" xr:uid="{C6DF1FBB-1C01-43D7-8483-500FD7997020}"/>
    <cellStyle name="Dziesiętny 2 3 2 3 12 2 2" xfId="20388" xr:uid="{94E1C8D5-62F6-4F88-A5C3-10862C2A292C}"/>
    <cellStyle name="Dziesiętny 2 3 2 3 12 3" xfId="18281" xr:uid="{1E5F4EC4-6878-41C5-8E8B-E1CEB22100DB}"/>
    <cellStyle name="Dziesiętny 2 3 2 3 13" xfId="5845" xr:uid="{7B7CF8DC-474D-4D1B-A2AD-2E9B4D1E2F2C}"/>
    <cellStyle name="Dziesiętny 2 3 2 3 13 2" xfId="21146" xr:uid="{D5BBED3F-2F06-4BCE-A548-B2D942ABE866}"/>
    <cellStyle name="Dziesiętny 2 3 2 3 14" xfId="5964" xr:uid="{C947CA91-41FE-4BDF-8D10-BBB0A6B853E5}"/>
    <cellStyle name="Dziesiętny 2 3 2 3 14 2" xfId="21265" xr:uid="{4C68A890-3A17-4401-93D5-73CFB1EA6D58}"/>
    <cellStyle name="Dziesiętny 2 3 2 3 15" xfId="3120" xr:uid="{6221CA91-AE53-46D8-8FBE-69C519FA1F76}"/>
    <cellStyle name="Dziesiętny 2 3 2 3 15 2" xfId="18739" xr:uid="{2078957A-104D-4596-9932-05265E615BCE}"/>
    <cellStyle name="Dziesiętny 2 3 2 3 16" xfId="9456" xr:uid="{5B64EFC2-8071-4CC4-8F5D-3304DE624A74}"/>
    <cellStyle name="Dziesiętny 2 3 2 3 16 2" xfId="24755" xr:uid="{A97C6410-FDA0-4956-8984-132C171586B2}"/>
    <cellStyle name="Dziesiętny 2 3 2 3 17" xfId="12946" xr:uid="{6EFF88FD-5439-4F53-BEFF-71A2ECA2F6ED}"/>
    <cellStyle name="Dziesiętny 2 3 2 3 17 2" xfId="28245" xr:uid="{CBDA1787-B4F4-4861-BA55-955B5683A34C}"/>
    <cellStyle name="Dziesiętny 2 3 2 3 18" xfId="16468" xr:uid="{472A6AF5-C241-41AC-A806-3D9E588BF0F1}"/>
    <cellStyle name="Dziesiętny 2 3 2 3 18 2" xfId="31767" xr:uid="{6DE990AB-2761-47A6-B607-A9B41253BDB3}"/>
    <cellStyle name="Dziesiętny 2 3 2 3 19" xfId="963" xr:uid="{583975AC-2206-4901-AC46-ED6E6BE4DA4F}"/>
    <cellStyle name="Dziesiętny 2 3 2 3 2" xfId="1179" xr:uid="{E6943524-2E8A-40E4-999B-61CAA982CD62}"/>
    <cellStyle name="Dziesiętny 2 3 2 3 2 2" xfId="3122" xr:uid="{FB059814-74A2-41A2-B3C7-E2338BD8F60C}"/>
    <cellStyle name="Dziesiętny 2 3 2 3 2 2 2" xfId="3123" xr:uid="{83230365-70B6-4234-B0A8-00367BC61384}"/>
    <cellStyle name="Dziesiętny 2 3 2 3 2 2 2 2" xfId="8006" xr:uid="{4EC8B187-43CD-4824-AD9E-18D72489B252}"/>
    <cellStyle name="Dziesiętny 2 3 2 3 2 2 2 2 2" xfId="11497" xr:uid="{4E58749E-33CF-47E0-AC61-2312BA20EB1B}"/>
    <cellStyle name="Dziesiętny 2 3 2 3 2 2 2 2 2 2" xfId="26796" xr:uid="{E0633BFF-144C-42B3-A2E9-D91E8E3FBDE3}"/>
    <cellStyle name="Dziesiętny 2 3 2 3 2 2 2 2 3" xfId="14987" xr:uid="{2F11AFC4-FD2C-4ECB-8B6F-2F514D859FEA}"/>
    <cellStyle name="Dziesiętny 2 3 2 3 2 2 2 2 3 2" xfId="30286" xr:uid="{B87DD591-8E98-4AD4-9C7C-C86391BE1DD9}"/>
    <cellStyle name="Dziesiętny 2 3 2 3 2 2 2 2 4" xfId="23306" xr:uid="{23EFE33E-A54F-4AD7-B6D5-C1D4097FE0E4}"/>
    <cellStyle name="Dziesiętny 2 3 2 3 2 2 2 3" xfId="6833" xr:uid="{4F1EEE99-521E-4F00-83B4-25B981C623B6}"/>
    <cellStyle name="Dziesiętny 2 3 2 3 2 2 2 3 2" xfId="22134" xr:uid="{BB265457-7A37-42AB-BF45-CF3E153E6398}"/>
    <cellStyle name="Dziesiętny 2 3 2 3 2 2 2 4" xfId="10325" xr:uid="{32A0FF70-CF18-4002-9127-CD4BB0D76226}"/>
    <cellStyle name="Dziesiętny 2 3 2 3 2 2 2 4 2" xfId="25624" xr:uid="{FDDCC6A0-D19B-471F-B844-6126C2C8D7E1}"/>
    <cellStyle name="Dziesiętny 2 3 2 3 2 2 2 5" xfId="13815" xr:uid="{70FA1DDE-2F77-441A-A4CA-50A792D409DB}"/>
    <cellStyle name="Dziesiętny 2 3 2 3 2 2 2 5 2" xfId="29114" xr:uid="{299563B5-C33F-490D-BC37-ECD85B49CA2F}"/>
    <cellStyle name="Dziesiętny 2 3 2 3 2 2 2 6" xfId="18742" xr:uid="{1BE8A8A9-DFA8-4150-A7BB-DE37FDD2D7FD}"/>
    <cellStyle name="Dziesiętny 2 3 2 3 2 2 3" xfId="8005" xr:uid="{5F6F7155-DBBD-45EE-AD09-91E6DD61418B}"/>
    <cellStyle name="Dziesiętny 2 3 2 3 2 2 3 2" xfId="11496" xr:uid="{D2D1AF12-BC29-4327-9A2B-0A4E3ED98CDE}"/>
    <cellStyle name="Dziesiętny 2 3 2 3 2 2 3 2 2" xfId="26795" xr:uid="{FDA531AA-E322-4BAB-9EB2-A44E62991C56}"/>
    <cellStyle name="Dziesiętny 2 3 2 3 2 2 3 3" xfId="14986" xr:uid="{C86BB5DF-434A-4DA7-A602-779228C0DBBF}"/>
    <cellStyle name="Dziesiętny 2 3 2 3 2 2 3 3 2" xfId="30285" xr:uid="{6C479A0C-E798-4765-B4CB-C5C84E0909CC}"/>
    <cellStyle name="Dziesiętny 2 3 2 3 2 2 3 4" xfId="23305" xr:uid="{590C9FC5-4524-4C8B-8A8A-DFBA49A64BC6}"/>
    <cellStyle name="Dziesiętny 2 3 2 3 2 2 4" xfId="6445" xr:uid="{1B64EC16-6404-48A2-88A9-8CBC220B9678}"/>
    <cellStyle name="Dziesiętny 2 3 2 3 2 2 4 2" xfId="21746" xr:uid="{5B22A291-F6AA-4413-95AF-DF85577139E6}"/>
    <cellStyle name="Dziesiętny 2 3 2 3 2 2 5" xfId="9937" xr:uid="{2FC280C7-7458-41EA-AF59-B5EC3A222B4C}"/>
    <cellStyle name="Dziesiętny 2 3 2 3 2 2 5 2" xfId="25236" xr:uid="{C9D98125-4F33-48F0-AAD3-782EAEFBB6CE}"/>
    <cellStyle name="Dziesiętny 2 3 2 3 2 2 6" xfId="13427" xr:uid="{CF15F153-296E-43CF-81BC-F45CD8F6A28E}"/>
    <cellStyle name="Dziesiętny 2 3 2 3 2 2 6 2" xfId="28726" xr:uid="{C77EF5E5-81C2-4BB3-A423-04D161367388}"/>
    <cellStyle name="Dziesiętny 2 3 2 3 2 2 7" xfId="18741" xr:uid="{D1824148-DFF7-42A3-AC28-35687B230B59}"/>
    <cellStyle name="Dziesiętny 2 3 2 3 2 3" xfId="3124" xr:uid="{A16D207F-61E6-4512-99DC-F7057A9978AB}"/>
    <cellStyle name="Dziesiętny 2 3 2 3 2 3 2" xfId="8007" xr:uid="{1EF7DDBD-0FD7-470E-9A9A-2F297E693428}"/>
    <cellStyle name="Dziesiętny 2 3 2 3 2 3 2 2" xfId="11498" xr:uid="{C0BDDE7A-9A0A-437B-BE36-439AB02D5242}"/>
    <cellStyle name="Dziesiętny 2 3 2 3 2 3 2 2 2" xfId="26797" xr:uid="{6DDA74EB-F9F3-4D55-9778-EE4AAB927F28}"/>
    <cellStyle name="Dziesiętny 2 3 2 3 2 3 2 3" xfId="14988" xr:uid="{D79A72C5-0268-4E52-95FC-4B986A16E8CB}"/>
    <cellStyle name="Dziesiętny 2 3 2 3 2 3 2 3 2" xfId="30287" xr:uid="{9BF9618B-D304-478A-9C40-CC4713C06396}"/>
    <cellStyle name="Dziesiętny 2 3 2 3 2 3 2 4" xfId="23307" xr:uid="{7B8359E9-2AFF-4F96-BB8A-54327F2733E8}"/>
    <cellStyle name="Dziesiętny 2 3 2 3 2 3 3" xfId="6832" xr:uid="{CB4087BA-AB36-411F-AA5D-A4761A7E760A}"/>
    <cellStyle name="Dziesiętny 2 3 2 3 2 3 3 2" xfId="22133" xr:uid="{FD45757C-439B-4FB4-BE15-348AA0B6D89F}"/>
    <cellStyle name="Dziesiętny 2 3 2 3 2 3 4" xfId="10324" xr:uid="{F7BE6DE8-4464-4E85-9F37-4D8DB0DE2137}"/>
    <cellStyle name="Dziesiętny 2 3 2 3 2 3 4 2" xfId="25623" xr:uid="{E2057656-AECE-4CB2-8265-BB27156C8B26}"/>
    <cellStyle name="Dziesiętny 2 3 2 3 2 3 5" xfId="13814" xr:uid="{C079F977-E3BD-4A74-B13D-572A8605D32B}"/>
    <cellStyle name="Dziesiętny 2 3 2 3 2 3 5 2" xfId="29113" xr:uid="{A481FB15-C1DA-40B0-AFF5-AB6D762572BA}"/>
    <cellStyle name="Dziesiętny 2 3 2 3 2 3 6" xfId="18743" xr:uid="{680A9005-D462-4674-BCC2-9FD4BC80EB6E}"/>
    <cellStyle name="Dziesiętny 2 3 2 3 2 4" xfId="8004" xr:uid="{265EDCE3-BD0F-401D-B847-4B79A90B4304}"/>
    <cellStyle name="Dziesiętny 2 3 2 3 2 4 2" xfId="11495" xr:uid="{620B7738-B49E-40D7-9C33-992CFF3EFF8E}"/>
    <cellStyle name="Dziesiętny 2 3 2 3 2 4 2 2" xfId="26794" xr:uid="{F465B1DD-45E1-46D1-9CF6-2C4A8CC42455}"/>
    <cellStyle name="Dziesiętny 2 3 2 3 2 4 3" xfId="14985" xr:uid="{CA3F1BBC-9201-489E-BE52-4060B710B3C9}"/>
    <cellStyle name="Dziesiętny 2 3 2 3 2 4 3 2" xfId="30284" xr:uid="{D9A97DDA-502C-4CD2-B914-A27FCC2D3AE9}"/>
    <cellStyle name="Dziesiętny 2 3 2 3 2 4 4" xfId="23304" xr:uid="{30C6C7A2-221D-4D87-A7FD-71142A883C9B}"/>
    <cellStyle name="Dziesiętny 2 3 2 3 2 5" xfId="6245" xr:uid="{238B8030-F90B-4F8B-BBAF-6F1E1B241785}"/>
    <cellStyle name="Dziesiętny 2 3 2 3 2 5 2" xfId="21546" xr:uid="{F92BF63A-E4CA-415F-AF33-EC2A49C4259C}"/>
    <cellStyle name="Dziesiętny 2 3 2 3 2 6" xfId="3121" xr:uid="{CB7435CB-0808-44C6-BBD5-5755719F3ED9}"/>
    <cellStyle name="Dziesiętny 2 3 2 3 2 6 2" xfId="18740" xr:uid="{B1D4EF99-51B3-424A-A556-DB22F401801E}"/>
    <cellStyle name="Dziesiętny 2 3 2 3 2 7" xfId="9737" xr:uid="{BC832E99-CCA0-4997-B833-7AEB93DC22D5}"/>
    <cellStyle name="Dziesiętny 2 3 2 3 2 7 2" xfId="25036" xr:uid="{25752E57-A986-4571-B8E4-45418CBEF2DE}"/>
    <cellStyle name="Dziesiętny 2 3 2 3 2 8" xfId="13227" xr:uid="{9172000E-AF27-4002-97BD-7D7A3DC8DE56}"/>
    <cellStyle name="Dziesiętny 2 3 2 3 2 8 2" xfId="28526" xr:uid="{17D4ADB4-6123-46FB-A1B0-9A8BC91D4AC0}"/>
    <cellStyle name="Dziesiętny 2 3 2 3 2 9" xfId="16835" xr:uid="{42D1A3C8-E30A-40AA-A20B-86B55B67216D}"/>
    <cellStyle name="Dziesiętny 2 3 2 3 20" xfId="16631" xr:uid="{878B630B-5C52-4329-9C48-1AE56CDAD7D1}"/>
    <cellStyle name="Dziesiętny 2 3 2 3 3" xfId="1304" xr:uid="{7F536FA8-05E0-4E3E-A0A0-8AE5E536C8DA}"/>
    <cellStyle name="Dziesiętny 2 3 2 3 3 2" xfId="3126" xr:uid="{23F52094-9798-4132-89FA-47C2E1E0BFCC}"/>
    <cellStyle name="Dziesiętny 2 3 2 3 3 2 2" xfId="8009" xr:uid="{5BF43999-F59E-40EF-ACDB-CA47C05EB919}"/>
    <cellStyle name="Dziesiętny 2 3 2 3 3 2 2 2" xfId="11500" xr:uid="{7917BA7A-A7BB-43D9-A4F2-B90B7BDBCA5E}"/>
    <cellStyle name="Dziesiętny 2 3 2 3 3 2 2 2 2" xfId="26799" xr:uid="{7289EC2A-737D-4340-841A-E956C5C6066E}"/>
    <cellStyle name="Dziesiętny 2 3 2 3 3 2 2 3" xfId="14990" xr:uid="{9D05770C-E31B-4CC7-8B82-352334029098}"/>
    <cellStyle name="Dziesiętny 2 3 2 3 3 2 2 3 2" xfId="30289" xr:uid="{4D357E1C-A400-4BDF-8B21-DA4CF4B05F5F}"/>
    <cellStyle name="Dziesiętny 2 3 2 3 3 2 2 4" xfId="23309" xr:uid="{557C0D19-21EB-4B3E-9ADF-B509A7D4EAAE}"/>
    <cellStyle name="Dziesiętny 2 3 2 3 3 2 3" xfId="6834" xr:uid="{8FB20B72-AAA1-4CFA-8A8A-9BCEC1B38C6F}"/>
    <cellStyle name="Dziesiętny 2 3 2 3 3 2 3 2" xfId="22135" xr:uid="{D362C4D0-3E93-4F32-94B8-96EA3BD63A50}"/>
    <cellStyle name="Dziesiętny 2 3 2 3 3 2 4" xfId="10326" xr:uid="{381035F0-40F9-4CFB-A5B3-D64E3011B9AA}"/>
    <cellStyle name="Dziesiętny 2 3 2 3 3 2 4 2" xfId="25625" xr:uid="{4DB360A1-49C3-46C8-833A-697C54F77C94}"/>
    <cellStyle name="Dziesiętny 2 3 2 3 3 2 5" xfId="13816" xr:uid="{7DD03A84-C109-4EAE-9B81-ADB84FA1246E}"/>
    <cellStyle name="Dziesiętny 2 3 2 3 3 2 5 2" xfId="29115" xr:uid="{AD396D79-1563-40DA-B206-781B3776DAF0}"/>
    <cellStyle name="Dziesiętny 2 3 2 3 3 2 6" xfId="18745" xr:uid="{8319F9A7-3A47-484D-8BE9-334646439009}"/>
    <cellStyle name="Dziesiętny 2 3 2 3 3 3" xfId="8008" xr:uid="{19305D48-3644-4F85-ACAC-F3BE09922C23}"/>
    <cellStyle name="Dziesiętny 2 3 2 3 3 3 2" xfId="11499" xr:uid="{BBBAD5CC-E466-4852-953C-3BAF671C3952}"/>
    <cellStyle name="Dziesiętny 2 3 2 3 3 3 2 2" xfId="26798" xr:uid="{A1AF668F-4052-4499-BEFB-15EFBBACCD72}"/>
    <cellStyle name="Dziesiętny 2 3 2 3 3 3 3" xfId="14989" xr:uid="{91002873-9599-4513-BAE3-8C64E010494D}"/>
    <cellStyle name="Dziesiętny 2 3 2 3 3 3 3 2" xfId="30288" xr:uid="{6A028EA8-D87B-49F5-8DDB-5E5452057D9E}"/>
    <cellStyle name="Dziesiętny 2 3 2 3 3 3 4" xfId="23308" xr:uid="{066BB134-D3BC-48B8-8EC0-46357BB398DD}"/>
    <cellStyle name="Dziesiętny 2 3 2 3 3 4" xfId="6446" xr:uid="{6826A288-D2EE-47F5-ACAB-00DA2AC6ECFA}"/>
    <cellStyle name="Dziesiętny 2 3 2 3 3 4 2" xfId="21747" xr:uid="{7B173218-BA1F-49DF-A184-549BB5EBB01B}"/>
    <cellStyle name="Dziesiętny 2 3 2 3 3 5" xfId="3125" xr:uid="{9E6B1371-09F8-419C-82F6-55EE71B6A6D3}"/>
    <cellStyle name="Dziesiętny 2 3 2 3 3 5 2" xfId="18744" xr:uid="{D08FD0AC-BD86-41BA-B624-62CF60750CEA}"/>
    <cellStyle name="Dziesiętny 2 3 2 3 3 6" xfId="9938" xr:uid="{752B6149-68B7-4536-9902-3DC8888B4A0B}"/>
    <cellStyle name="Dziesiętny 2 3 2 3 3 6 2" xfId="25237" xr:uid="{55507750-6B76-44AC-93DD-43ECC768F10F}"/>
    <cellStyle name="Dziesiętny 2 3 2 3 3 7" xfId="13428" xr:uid="{27A7DBBC-5BD9-44B8-A74C-C49B61E9013B}"/>
    <cellStyle name="Dziesiętny 2 3 2 3 3 7 2" xfId="28727" xr:uid="{77B8E6A2-E787-4641-BFB0-D8C12E6B4009}"/>
    <cellStyle name="Dziesiętny 2 3 2 3 3 8" xfId="16960" xr:uid="{ECD9832C-4125-4955-A0F9-0AEC88D908CB}"/>
    <cellStyle name="Dziesiętny 2 3 2 3 4" xfId="1425" xr:uid="{25C6311F-EE86-4068-AEA5-4B807B594A48}"/>
    <cellStyle name="Dziesiętny 2 3 2 3 4 2" xfId="8010" xr:uid="{31C2E567-16A8-4605-89F1-56632A87F5AA}"/>
    <cellStyle name="Dziesiętny 2 3 2 3 4 2 2" xfId="11501" xr:uid="{871CF3E1-F276-44A8-9B46-FCB5FEA40ECD}"/>
    <cellStyle name="Dziesiętny 2 3 2 3 4 2 2 2" xfId="26800" xr:uid="{BDA03183-8ADD-4DC5-9565-A210767E6401}"/>
    <cellStyle name="Dziesiętny 2 3 2 3 4 2 3" xfId="14991" xr:uid="{D6A5EAED-7BA0-4AF2-9400-14CECB303B88}"/>
    <cellStyle name="Dziesiętny 2 3 2 3 4 2 3 2" xfId="30290" xr:uid="{455B8CDB-5F75-4DBD-8DB1-C86E77BF86E6}"/>
    <cellStyle name="Dziesiętny 2 3 2 3 4 2 4" xfId="23310" xr:uid="{2200A88D-5D18-46AD-8257-70C078A8D141}"/>
    <cellStyle name="Dziesiętny 2 3 2 3 4 3" xfId="6831" xr:uid="{D3CB5D84-6F25-4526-A357-D6F7D293BD47}"/>
    <cellStyle name="Dziesiętny 2 3 2 3 4 3 2" xfId="22132" xr:uid="{8872957A-327D-409C-8A70-4C8F87DF4285}"/>
    <cellStyle name="Dziesiętny 2 3 2 3 4 4" xfId="3127" xr:uid="{EF8EDCE5-C8BD-40DC-A1C9-1557714C209C}"/>
    <cellStyle name="Dziesiętny 2 3 2 3 4 4 2" xfId="18746" xr:uid="{29492B77-5E10-40A5-A6D8-C79E112B2A90}"/>
    <cellStyle name="Dziesiętny 2 3 2 3 4 5" xfId="10323" xr:uid="{2866C538-0174-4C3B-9815-5AC4A72C2828}"/>
    <cellStyle name="Dziesiętny 2 3 2 3 4 5 2" xfId="25622" xr:uid="{0FCE6225-DA73-4579-9821-F613090477D1}"/>
    <cellStyle name="Dziesiętny 2 3 2 3 4 6" xfId="13813" xr:uid="{00E919C1-6274-4AE0-8342-B4DF48410022}"/>
    <cellStyle name="Dziesiętny 2 3 2 3 4 6 2" xfId="29112" xr:uid="{0A7A62BB-26F3-42D4-94C7-42D5794E16F6}"/>
    <cellStyle name="Dziesiętny 2 3 2 3 4 7" xfId="17081" xr:uid="{832CD96C-1515-407F-82A3-C57B5E060E6C}"/>
    <cellStyle name="Dziesiętny 2 3 2 3 5" xfId="1579" xr:uid="{CF239055-EAB8-4606-B6C6-FF3AF76E8F9F}"/>
    <cellStyle name="Dziesiętny 2 3 2 3 5 2" xfId="8011" xr:uid="{755C27FB-9178-4B02-BF4A-5E7953EE3D60}"/>
    <cellStyle name="Dziesiętny 2 3 2 3 5 2 2" xfId="11502" xr:uid="{D3BF06FF-8124-4DA7-A386-1AE7F50B193F}"/>
    <cellStyle name="Dziesiętny 2 3 2 3 5 2 2 2" xfId="26801" xr:uid="{2BA811B7-C3C8-4CCA-A5EE-4085C78F0DEC}"/>
    <cellStyle name="Dziesiętny 2 3 2 3 5 2 3" xfId="14992" xr:uid="{308C96AF-E8B6-4D8D-A92D-DFFABF11A79A}"/>
    <cellStyle name="Dziesiętny 2 3 2 3 5 2 3 2" xfId="30291" xr:uid="{797DA170-34B9-4D30-ACD0-F569E6140A43}"/>
    <cellStyle name="Dziesiętny 2 3 2 3 5 2 4" xfId="23311" xr:uid="{A0E068CE-6959-4020-AB5D-02766527E681}"/>
    <cellStyle name="Dziesiętny 2 3 2 3 5 3" xfId="7544" xr:uid="{988856A3-E652-4A81-A51F-AB90745FC359}"/>
    <cellStyle name="Dziesiętny 2 3 2 3 5 3 2" xfId="22845" xr:uid="{B93F79EA-AF42-4116-89BC-913E160C50D6}"/>
    <cellStyle name="Dziesiętny 2 3 2 3 5 4" xfId="3128" xr:uid="{641A1A14-B715-46DB-8773-92C718D1C2E7}"/>
    <cellStyle name="Dziesiętny 2 3 2 3 5 4 2" xfId="18747" xr:uid="{541AEDE9-CBE3-4D1E-BFC9-6EEE50623B6B}"/>
    <cellStyle name="Dziesiętny 2 3 2 3 5 5" xfId="11036" xr:uid="{1082FC8C-448B-4DDE-B785-A8C98B315155}"/>
    <cellStyle name="Dziesiętny 2 3 2 3 5 5 2" xfId="26335" xr:uid="{89D85714-CA67-41AD-8BB0-E3FB8585B8FC}"/>
    <cellStyle name="Dziesiętny 2 3 2 3 5 6" xfId="14526" xr:uid="{B8762A92-FC06-437A-8E51-DC70E32725EA}"/>
    <cellStyle name="Dziesiętny 2 3 2 3 5 6 2" xfId="29825" xr:uid="{FE491A9F-4947-4C6D-8E2C-9A5A26A6626F}"/>
    <cellStyle name="Dziesiętny 2 3 2 3 5 7" xfId="17231" xr:uid="{3A76093F-E6F6-4D67-873E-C9F4663D42D8}"/>
    <cellStyle name="Dziesiętny 2 3 2 3 6" xfId="1828" xr:uid="{54197FD7-5A58-49DE-A524-56CA87CFAD17}"/>
    <cellStyle name="Dziesiętny 2 3 2 3 6 2" xfId="8003" xr:uid="{318E246D-FDE6-4BB3-BC63-47287F2A1E6A}"/>
    <cellStyle name="Dziesiętny 2 3 2 3 6 2 2" xfId="23303" xr:uid="{D600FB9F-FEC2-4195-AB61-E87DA2DADFED}"/>
    <cellStyle name="Dziesiętny 2 3 2 3 6 3" xfId="5088" xr:uid="{8D524C99-71E7-48BA-854B-385188892AA5}"/>
    <cellStyle name="Dziesiętny 2 3 2 3 6 3 2" xfId="20389" xr:uid="{4FFF69BD-E32E-491F-B2D5-655D46A7CFF6}"/>
    <cellStyle name="Dziesiętny 2 3 2 3 6 4" xfId="11494" xr:uid="{B871494C-A15A-43BC-98BA-680CF1F54C0D}"/>
    <cellStyle name="Dziesiętny 2 3 2 3 6 4 2" xfId="26793" xr:uid="{8B7AD8F0-29CD-474B-9F95-1DA8C053E4A3}"/>
    <cellStyle name="Dziesiętny 2 3 2 3 6 5" xfId="14984" xr:uid="{39A367C4-69DC-4D50-A4E8-15071F2B947E}"/>
    <cellStyle name="Dziesiętny 2 3 2 3 6 5 2" xfId="30283" xr:uid="{86F67417-69BD-47B8-9077-70CF8A730A0F}"/>
    <cellStyle name="Dziesiętny 2 3 2 3 6 6" xfId="17464" xr:uid="{E8EABD90-22B5-4F2B-9597-0FC7603633B4}"/>
    <cellStyle name="Dziesiętny 2 3 2 3 7" xfId="1972" xr:uid="{050E301F-BAE4-4626-B77B-6C66CBBBE2D8}"/>
    <cellStyle name="Dziesiętny 2 3 2 3 7 2" xfId="5089" xr:uid="{FF5DC0EC-4CAD-4E04-9BA1-901A66F210A5}"/>
    <cellStyle name="Dziesiętny 2 3 2 3 7 2 2" xfId="20390" xr:uid="{00120343-5BFE-43B7-B39E-9C6EAFD61843}"/>
    <cellStyle name="Dziesiętny 2 3 2 3 7 3" xfId="17604" xr:uid="{2D8C6124-5506-42DA-A503-D446148D24EF}"/>
    <cellStyle name="Dziesiętny 2 3 2 3 8" xfId="2103" xr:uid="{4CE8623D-D5D7-46E8-B8A0-8B65C578432D}"/>
    <cellStyle name="Dziesiętny 2 3 2 3 8 2" xfId="5090" xr:uid="{BD55972C-CE8A-4289-8674-BAAC93A6B0FD}"/>
    <cellStyle name="Dziesiętny 2 3 2 3 8 2 2" xfId="20391" xr:uid="{B1CA08F3-EC77-4538-8A1E-B11FDD57BD67}"/>
    <cellStyle name="Dziesiętny 2 3 2 3 8 3" xfId="17735" xr:uid="{62BE48C1-80C6-4B14-9376-560367C1BA35}"/>
    <cellStyle name="Dziesiętny 2 3 2 3 9" xfId="2228" xr:uid="{9B2C211E-C3EB-428B-B6B3-0BDFE78D0A65}"/>
    <cellStyle name="Dziesiętny 2 3 2 3 9 2" xfId="5091" xr:uid="{3B48EF06-8212-4043-93AE-FFA0D3EC7CA4}"/>
    <cellStyle name="Dziesiętny 2 3 2 3 9 2 2" xfId="20392" xr:uid="{C0C5BCCA-51A0-4DBE-A389-80B1975F92B5}"/>
    <cellStyle name="Dziesiętny 2 3 2 3 9 3" xfId="17860" xr:uid="{9B68CBC8-0FF8-4E00-802C-31E85E290688}"/>
    <cellStyle name="Dziesiętny 2 3 2 4" xfId="788" xr:uid="{69DCE791-3012-49DB-BBF8-9DA7C0D7D4FC}"/>
    <cellStyle name="Dziesiętny 2 3 2 4 10" xfId="2391" xr:uid="{6C6C8AF6-269A-4616-90E0-EA6B1F2E1261}"/>
    <cellStyle name="Dziesiętny 2 3 2 4 10 2" xfId="5092" xr:uid="{D589A6E2-EE16-474B-8CF9-2246A3E19726}"/>
    <cellStyle name="Dziesiętny 2 3 2 4 10 2 2" xfId="20393" xr:uid="{F37DCB2E-4D35-4D25-AFB0-EE72358F0862}"/>
    <cellStyle name="Dziesiętny 2 3 2 4 10 3" xfId="18023" xr:uid="{121CF0D6-2091-4373-A53C-67FA85A39271}"/>
    <cellStyle name="Dziesiętny 2 3 2 4 11" xfId="2541" xr:uid="{383A070D-A04D-4DC5-A567-4FD23AA4A3CD}"/>
    <cellStyle name="Dziesiętny 2 3 2 4 11 2" xfId="5093" xr:uid="{865CE988-72A4-4905-B3FD-B8A2A65CC817}"/>
    <cellStyle name="Dziesiętny 2 3 2 4 11 2 2" xfId="20394" xr:uid="{C4B4D951-71B4-4B3B-95FB-51B46A27C557}"/>
    <cellStyle name="Dziesiętny 2 3 2 4 11 3" xfId="18173" xr:uid="{02E82E5D-7ECC-4B10-A731-50DA454139D8}"/>
    <cellStyle name="Dziesiętny 2 3 2 4 12" xfId="2691" xr:uid="{C13AAF4B-DC0D-4027-A6C8-8B1C76E7DD7C}"/>
    <cellStyle name="Dziesiętny 2 3 2 4 12 2" xfId="5094" xr:uid="{56D391FD-14BA-4572-9236-12BD0A1CE6C5}"/>
    <cellStyle name="Dziesiętny 2 3 2 4 12 2 2" xfId="20395" xr:uid="{08016444-27D5-4BC1-A73E-721CFB1743B5}"/>
    <cellStyle name="Dziesiętny 2 3 2 4 12 3" xfId="18323" xr:uid="{3D67084D-D4E4-4EDF-8AC1-678F71BC69C0}"/>
    <cellStyle name="Dziesiętny 2 3 2 4 13" xfId="5887" xr:uid="{78CC1C3E-DEB6-4024-AB2D-0CF63AAD195F}"/>
    <cellStyle name="Dziesiętny 2 3 2 4 13 2" xfId="21188" xr:uid="{956F5BC0-AD9B-45B9-93D3-073979BC9AE7}"/>
    <cellStyle name="Dziesiętny 2 3 2 4 14" xfId="5965" xr:uid="{9A225441-4558-44EE-B01C-74B5D6BEEC91}"/>
    <cellStyle name="Dziesiętny 2 3 2 4 14 2" xfId="21266" xr:uid="{B2FE719C-A941-4522-8EB3-24A8746C951F}"/>
    <cellStyle name="Dziesiętny 2 3 2 4 15" xfId="3129" xr:uid="{8F9DE41D-ECF8-44E0-99C5-41FF8AAB45AC}"/>
    <cellStyle name="Dziesiętny 2 3 2 4 15 2" xfId="18748" xr:uid="{0F01E8BA-2B83-4CD9-A557-E979578A1164}"/>
    <cellStyle name="Dziesiętny 2 3 2 4 16" xfId="9457" xr:uid="{B2797B9C-E42F-4741-924A-8AB271D58BD4}"/>
    <cellStyle name="Dziesiętny 2 3 2 4 16 2" xfId="24756" xr:uid="{0CB8B7D5-CF9D-494D-9EB2-A4C0B357B90A}"/>
    <cellStyle name="Dziesiętny 2 3 2 4 17" xfId="12947" xr:uid="{8FC99CEB-92D5-4E26-88F1-21A824DEA9DB}"/>
    <cellStyle name="Dziesiętny 2 3 2 4 17 2" xfId="28246" xr:uid="{EFA3A248-3A79-40D0-8EB8-1975D3C2D2CB}"/>
    <cellStyle name="Dziesiętny 2 3 2 4 18" xfId="16510" xr:uid="{C1C486DD-9C06-42CC-96F9-0CA4F287C949}"/>
    <cellStyle name="Dziesiętny 2 3 2 4 18 2" xfId="31809" xr:uid="{FA1B981A-4EC5-4A3E-8C89-4FED2A326EC8}"/>
    <cellStyle name="Dziesiętny 2 3 2 4 19" xfId="1005" xr:uid="{E46278D7-B2E3-473B-A814-53F9BD6E3D0A}"/>
    <cellStyle name="Dziesiętny 2 3 2 4 2" xfId="1221" xr:uid="{AE13B05C-C54E-42D9-9709-EF07154738ED}"/>
    <cellStyle name="Dziesiętny 2 3 2 4 2 2" xfId="3131" xr:uid="{7FA2ACE2-1303-411C-AD59-1C82A7688016}"/>
    <cellStyle name="Dziesiętny 2 3 2 4 2 2 2" xfId="3132" xr:uid="{62875360-807F-4D6B-A112-9AF81E34850E}"/>
    <cellStyle name="Dziesiętny 2 3 2 4 2 2 2 2" xfId="8015" xr:uid="{4B9354F6-1DC5-4075-A76A-91F3089F0ABD}"/>
    <cellStyle name="Dziesiętny 2 3 2 4 2 2 2 2 2" xfId="11506" xr:uid="{D362AEC7-037F-472E-AD58-7AE7FCE2265D}"/>
    <cellStyle name="Dziesiętny 2 3 2 4 2 2 2 2 2 2" xfId="26805" xr:uid="{3E56045E-DFFE-4F62-92F1-7B320DB1569F}"/>
    <cellStyle name="Dziesiętny 2 3 2 4 2 2 2 2 3" xfId="14996" xr:uid="{364A742A-D31B-43B4-9CA5-09447B4877A7}"/>
    <cellStyle name="Dziesiętny 2 3 2 4 2 2 2 2 3 2" xfId="30295" xr:uid="{1BDDE24E-9113-4E8A-969B-52BB74E4D998}"/>
    <cellStyle name="Dziesiętny 2 3 2 4 2 2 2 2 4" xfId="23315" xr:uid="{4FA36B4A-5192-4AC4-97F7-2E3EEBF3364F}"/>
    <cellStyle name="Dziesiętny 2 3 2 4 2 2 2 3" xfId="6837" xr:uid="{B15ADA3D-0CBF-47CA-86D0-4B69C301ED1C}"/>
    <cellStyle name="Dziesiętny 2 3 2 4 2 2 2 3 2" xfId="22138" xr:uid="{91EEE626-B937-490B-ABAB-CE0AA387FCFA}"/>
    <cellStyle name="Dziesiętny 2 3 2 4 2 2 2 4" xfId="10329" xr:uid="{30EE5A3D-C522-4BF0-AC01-16C5F9F6EB95}"/>
    <cellStyle name="Dziesiętny 2 3 2 4 2 2 2 4 2" xfId="25628" xr:uid="{092EA0CF-51C9-4C2C-96B5-12A3ED640122}"/>
    <cellStyle name="Dziesiętny 2 3 2 4 2 2 2 5" xfId="13819" xr:uid="{5D82A957-E809-452B-81E8-763490A551B7}"/>
    <cellStyle name="Dziesiętny 2 3 2 4 2 2 2 5 2" xfId="29118" xr:uid="{882B5CAA-8C4B-4210-9A1B-D7A4379EFDCE}"/>
    <cellStyle name="Dziesiętny 2 3 2 4 2 2 2 6" xfId="18751" xr:uid="{AE3758B7-A7D7-4D3E-878F-0228791400F6}"/>
    <cellStyle name="Dziesiętny 2 3 2 4 2 2 3" xfId="8014" xr:uid="{8E1237B9-8D31-4C3C-BF5E-B459668EBDD6}"/>
    <cellStyle name="Dziesiętny 2 3 2 4 2 2 3 2" xfId="11505" xr:uid="{2B9CB01E-F41D-47AC-89B4-6F500C479D7B}"/>
    <cellStyle name="Dziesiętny 2 3 2 4 2 2 3 2 2" xfId="26804" xr:uid="{4E7CC988-98A6-484F-96C7-C3B207FA1349}"/>
    <cellStyle name="Dziesiętny 2 3 2 4 2 2 3 3" xfId="14995" xr:uid="{9C31EDA6-ACA2-49A8-931D-92EC1CDBB220}"/>
    <cellStyle name="Dziesiętny 2 3 2 4 2 2 3 3 2" xfId="30294" xr:uid="{E142CD12-5EF9-49D4-82A1-704DEF1ECDDF}"/>
    <cellStyle name="Dziesiętny 2 3 2 4 2 2 3 4" xfId="23314" xr:uid="{4DD4FFE8-10A8-4702-9400-F6E2ACF5B658}"/>
    <cellStyle name="Dziesiętny 2 3 2 4 2 2 4" xfId="6447" xr:uid="{F5D16881-C2F7-4BC3-84A1-2A26DBAD1742}"/>
    <cellStyle name="Dziesiętny 2 3 2 4 2 2 4 2" xfId="21748" xr:uid="{ECE757C0-8C84-4246-B446-993799689435}"/>
    <cellStyle name="Dziesiętny 2 3 2 4 2 2 5" xfId="9939" xr:uid="{417A80DB-668B-475C-B1A1-9DB1AAE52928}"/>
    <cellStyle name="Dziesiętny 2 3 2 4 2 2 5 2" xfId="25238" xr:uid="{CF249DF5-378D-4107-BFDB-8D0A8CB6C3BC}"/>
    <cellStyle name="Dziesiętny 2 3 2 4 2 2 6" xfId="13429" xr:uid="{3B67BC67-3662-4AAA-83F9-6003DCEDDDEF}"/>
    <cellStyle name="Dziesiętny 2 3 2 4 2 2 6 2" xfId="28728" xr:uid="{E09E81C3-3F21-4E79-900C-D48C408D5D19}"/>
    <cellStyle name="Dziesiętny 2 3 2 4 2 2 7" xfId="18750" xr:uid="{F05C9E25-DF75-44D3-B14B-92981BC8EE1A}"/>
    <cellStyle name="Dziesiętny 2 3 2 4 2 3" xfId="3133" xr:uid="{9286DA9C-20CE-4D41-A5E0-1FC966BF7E0F}"/>
    <cellStyle name="Dziesiętny 2 3 2 4 2 3 2" xfId="8016" xr:uid="{A4844B09-EE18-49B0-82FA-F9E647E6295C}"/>
    <cellStyle name="Dziesiętny 2 3 2 4 2 3 2 2" xfId="11507" xr:uid="{F6D65A12-69D3-4083-8167-731BEDA03D2C}"/>
    <cellStyle name="Dziesiętny 2 3 2 4 2 3 2 2 2" xfId="26806" xr:uid="{F01CC06B-F7F2-49BC-8644-6A8437EF702F}"/>
    <cellStyle name="Dziesiętny 2 3 2 4 2 3 2 3" xfId="14997" xr:uid="{7CE175C5-34D0-4A4F-A402-0AD85FD99E6D}"/>
    <cellStyle name="Dziesiętny 2 3 2 4 2 3 2 3 2" xfId="30296" xr:uid="{4250CE5E-9988-4F0E-95B1-095CF131F9F4}"/>
    <cellStyle name="Dziesiętny 2 3 2 4 2 3 2 4" xfId="23316" xr:uid="{C8060A21-668A-4192-A893-B859C34624AE}"/>
    <cellStyle name="Dziesiętny 2 3 2 4 2 3 3" xfId="6836" xr:uid="{23E1BB8B-5E0E-43D0-8D8B-E5F3AF1F0B24}"/>
    <cellStyle name="Dziesiętny 2 3 2 4 2 3 3 2" xfId="22137" xr:uid="{71D0EC7C-E50C-4806-BBA7-2FFD804DDC14}"/>
    <cellStyle name="Dziesiętny 2 3 2 4 2 3 4" xfId="10328" xr:uid="{F0019DBE-1EF7-42AF-93C3-CE5646E2E8C4}"/>
    <cellStyle name="Dziesiętny 2 3 2 4 2 3 4 2" xfId="25627" xr:uid="{774AEDE7-1588-40A6-9317-7017E7A1E77F}"/>
    <cellStyle name="Dziesiętny 2 3 2 4 2 3 5" xfId="13818" xr:uid="{49480EEA-0A87-40F8-A2D9-FBF95217C097}"/>
    <cellStyle name="Dziesiętny 2 3 2 4 2 3 5 2" xfId="29117" xr:uid="{6C7D63F6-1C31-4E50-A1AF-4587BACB2D55}"/>
    <cellStyle name="Dziesiętny 2 3 2 4 2 3 6" xfId="18752" xr:uid="{372BC9CD-CFFD-44B9-9E16-E989AF20C1E4}"/>
    <cellStyle name="Dziesiętny 2 3 2 4 2 4" xfId="8013" xr:uid="{BE1FD339-38F7-4E8C-9EDE-C435C8A8314A}"/>
    <cellStyle name="Dziesiętny 2 3 2 4 2 4 2" xfId="11504" xr:uid="{E553ADC9-8BAD-40C2-93D9-ABE100F651C8}"/>
    <cellStyle name="Dziesiętny 2 3 2 4 2 4 2 2" xfId="26803" xr:uid="{B96B45FA-777B-4F36-A4DC-04F35300D8B4}"/>
    <cellStyle name="Dziesiętny 2 3 2 4 2 4 3" xfId="14994" xr:uid="{85EFAB41-ED21-4010-BC83-671969E14D25}"/>
    <cellStyle name="Dziesiętny 2 3 2 4 2 4 3 2" xfId="30293" xr:uid="{612D52C2-F3A0-4D2F-A129-CC64F39C69B4}"/>
    <cellStyle name="Dziesiętny 2 3 2 4 2 4 4" xfId="23313" xr:uid="{C7E4E600-7BFF-438C-8793-3DC04A4CBB94}"/>
    <cellStyle name="Dziesiętny 2 3 2 4 2 5" xfId="6287" xr:uid="{477EC075-4BEF-45D4-A1F9-D214268FA7E5}"/>
    <cellStyle name="Dziesiętny 2 3 2 4 2 5 2" xfId="21588" xr:uid="{75EE987A-19E4-4ABA-93BA-80B5B7F3A113}"/>
    <cellStyle name="Dziesiętny 2 3 2 4 2 6" xfId="3130" xr:uid="{5EDCB3E1-6011-4299-8341-66D22B219D44}"/>
    <cellStyle name="Dziesiętny 2 3 2 4 2 6 2" xfId="18749" xr:uid="{3BA9CE4D-27C4-4150-A7F2-0CEF29E0C453}"/>
    <cellStyle name="Dziesiętny 2 3 2 4 2 7" xfId="9779" xr:uid="{2F7F6D09-37F1-4255-8145-EBD5E043CEFA}"/>
    <cellStyle name="Dziesiętny 2 3 2 4 2 7 2" xfId="25078" xr:uid="{A3810797-A8A3-4FD7-BB78-4E1C04B6E701}"/>
    <cellStyle name="Dziesiętny 2 3 2 4 2 8" xfId="13269" xr:uid="{54C586EC-A646-4B8D-B148-68721560A242}"/>
    <cellStyle name="Dziesiętny 2 3 2 4 2 8 2" xfId="28568" xr:uid="{D4034173-F2C4-469C-AF13-A1701833581F}"/>
    <cellStyle name="Dziesiętny 2 3 2 4 2 9" xfId="16877" xr:uid="{FD2BBE3B-3A49-4139-981D-E8642CA4B823}"/>
    <cellStyle name="Dziesiętny 2 3 2 4 20" xfId="16673" xr:uid="{DE84D7D8-1D38-42A9-844B-C02F65D2AC22}"/>
    <cellStyle name="Dziesiętny 2 3 2 4 3" xfId="1346" xr:uid="{54CFD9B6-DD95-45A2-8C1C-AAC2390CDD88}"/>
    <cellStyle name="Dziesiętny 2 3 2 4 3 2" xfId="3135" xr:uid="{045FBBF2-6228-42F1-95D6-28CDAF5F2597}"/>
    <cellStyle name="Dziesiętny 2 3 2 4 3 2 2" xfId="8018" xr:uid="{2032DE71-EF4D-43BD-96D8-1F92D4FC8505}"/>
    <cellStyle name="Dziesiętny 2 3 2 4 3 2 2 2" xfId="11509" xr:uid="{C342F58D-1742-48B7-838A-D4074B1D0B41}"/>
    <cellStyle name="Dziesiętny 2 3 2 4 3 2 2 2 2" xfId="26808" xr:uid="{5C1E8FD2-BECE-4843-831C-71761BC907A0}"/>
    <cellStyle name="Dziesiętny 2 3 2 4 3 2 2 3" xfId="14999" xr:uid="{F4007A28-3548-4C00-9BE7-5A4D59750ED5}"/>
    <cellStyle name="Dziesiętny 2 3 2 4 3 2 2 3 2" xfId="30298" xr:uid="{AFD0AC23-58AD-4D14-888C-7B517D2C72A5}"/>
    <cellStyle name="Dziesiętny 2 3 2 4 3 2 2 4" xfId="23318" xr:uid="{729D2A81-B845-4C97-B97B-4728DDF92DD5}"/>
    <cellStyle name="Dziesiętny 2 3 2 4 3 2 3" xfId="6838" xr:uid="{407A1BA5-4B81-4560-8188-87F0DF82EC4F}"/>
    <cellStyle name="Dziesiętny 2 3 2 4 3 2 3 2" xfId="22139" xr:uid="{30480FA5-4BD0-45B8-A654-0F79882A0F11}"/>
    <cellStyle name="Dziesiętny 2 3 2 4 3 2 4" xfId="10330" xr:uid="{C5E08563-C94A-4267-A521-1FD7B5C69D04}"/>
    <cellStyle name="Dziesiętny 2 3 2 4 3 2 4 2" xfId="25629" xr:uid="{0D6E71F2-7252-4757-84E8-AAF13A8105E7}"/>
    <cellStyle name="Dziesiętny 2 3 2 4 3 2 5" xfId="13820" xr:uid="{15361385-9127-4918-8B23-750232A1DFBD}"/>
    <cellStyle name="Dziesiętny 2 3 2 4 3 2 5 2" xfId="29119" xr:uid="{F4C7FCDB-433A-46C8-B3D2-8524FF1D7998}"/>
    <cellStyle name="Dziesiętny 2 3 2 4 3 2 6" xfId="18754" xr:uid="{5E7036C7-DF4C-46F7-A83F-EA7C4D9044CD}"/>
    <cellStyle name="Dziesiętny 2 3 2 4 3 3" xfId="8017" xr:uid="{38310BB6-1479-4DFE-BD69-D7F2FC29D434}"/>
    <cellStyle name="Dziesiętny 2 3 2 4 3 3 2" xfId="11508" xr:uid="{A38326B8-26DA-4A44-ADF3-939769032A85}"/>
    <cellStyle name="Dziesiętny 2 3 2 4 3 3 2 2" xfId="26807" xr:uid="{7D15CC30-16D0-4E4B-B8B6-03D766F17DBD}"/>
    <cellStyle name="Dziesiętny 2 3 2 4 3 3 3" xfId="14998" xr:uid="{72BE26DC-790D-483F-B29B-3EB19BE1BE91}"/>
    <cellStyle name="Dziesiętny 2 3 2 4 3 3 3 2" xfId="30297" xr:uid="{5CEB163B-0C13-48BD-AB28-4E7667E17E6B}"/>
    <cellStyle name="Dziesiętny 2 3 2 4 3 3 4" xfId="23317" xr:uid="{621A9A5E-EA1C-46F1-8C56-E10B8DFADB26}"/>
    <cellStyle name="Dziesiętny 2 3 2 4 3 4" xfId="6448" xr:uid="{E8C74B75-CDA8-4808-8DB7-38037733473B}"/>
    <cellStyle name="Dziesiętny 2 3 2 4 3 4 2" xfId="21749" xr:uid="{665425BD-F699-471F-9907-7E47DF33AB81}"/>
    <cellStyle name="Dziesiętny 2 3 2 4 3 5" xfId="3134" xr:uid="{891FC817-2579-48DE-9C26-120A41AD0C51}"/>
    <cellStyle name="Dziesiętny 2 3 2 4 3 5 2" xfId="18753" xr:uid="{5F092D00-26B9-482C-A753-EDD4E5A57C96}"/>
    <cellStyle name="Dziesiętny 2 3 2 4 3 6" xfId="9940" xr:uid="{39BA304C-6D7D-43F7-8F4F-97002524761A}"/>
    <cellStyle name="Dziesiętny 2 3 2 4 3 6 2" xfId="25239" xr:uid="{D3F674BF-A1F7-435E-9AF6-F3A23AF33ED0}"/>
    <cellStyle name="Dziesiętny 2 3 2 4 3 7" xfId="13430" xr:uid="{9AD41D55-F8D2-408E-A067-64990679F9BA}"/>
    <cellStyle name="Dziesiętny 2 3 2 4 3 7 2" xfId="28729" xr:uid="{F1CF0CC5-F5CE-48E6-B5CF-7E12DD104993}"/>
    <cellStyle name="Dziesiętny 2 3 2 4 3 8" xfId="17002" xr:uid="{3B0ACACC-51F5-4F43-987B-EC1457ED2DEB}"/>
    <cellStyle name="Dziesiętny 2 3 2 4 4" xfId="1467" xr:uid="{84D8BCB9-E282-4DF4-9896-73BEDCB557DD}"/>
    <cellStyle name="Dziesiętny 2 3 2 4 4 2" xfId="8019" xr:uid="{90A8BD42-ABBB-49C1-8872-5ACA6C956485}"/>
    <cellStyle name="Dziesiętny 2 3 2 4 4 2 2" xfId="11510" xr:uid="{3168E24A-567C-4B41-B870-AFFB6E06D199}"/>
    <cellStyle name="Dziesiętny 2 3 2 4 4 2 2 2" xfId="26809" xr:uid="{934F6019-EF45-4D6F-B8AA-AEA3AD78A34E}"/>
    <cellStyle name="Dziesiętny 2 3 2 4 4 2 3" xfId="15000" xr:uid="{E77DD89C-8D87-4A7E-897C-139CF466908A}"/>
    <cellStyle name="Dziesiętny 2 3 2 4 4 2 3 2" xfId="30299" xr:uid="{10F6F1F3-D257-440C-9BF7-ADF74849A71C}"/>
    <cellStyle name="Dziesiętny 2 3 2 4 4 2 4" xfId="23319" xr:uid="{BD2D7617-C0D3-42B2-9E48-CD71EFDA44DD}"/>
    <cellStyle name="Dziesiętny 2 3 2 4 4 3" xfId="6835" xr:uid="{F5A497C1-6AB7-4783-BE88-51135708B2BA}"/>
    <cellStyle name="Dziesiętny 2 3 2 4 4 3 2" xfId="22136" xr:uid="{211BD6D4-5E60-417A-9712-1FDB8703BFF2}"/>
    <cellStyle name="Dziesiętny 2 3 2 4 4 4" xfId="3136" xr:uid="{B9E88425-1C31-4401-B756-5324238CA083}"/>
    <cellStyle name="Dziesiętny 2 3 2 4 4 4 2" xfId="18755" xr:uid="{9AE733FE-27B0-42EF-B0AB-397261B0D21F}"/>
    <cellStyle name="Dziesiętny 2 3 2 4 4 5" xfId="10327" xr:uid="{E2311A62-7A73-4F7A-9974-B2C538AD205C}"/>
    <cellStyle name="Dziesiętny 2 3 2 4 4 5 2" xfId="25626" xr:uid="{A0B7F544-3D60-474E-8143-F0CC2652236B}"/>
    <cellStyle name="Dziesiętny 2 3 2 4 4 6" xfId="13817" xr:uid="{60411E37-3668-46A6-9C7B-B0804A1400AF}"/>
    <cellStyle name="Dziesiętny 2 3 2 4 4 6 2" xfId="29116" xr:uid="{51F50C7F-325A-42CE-8833-A1AC2A47AE01}"/>
    <cellStyle name="Dziesiętny 2 3 2 4 4 7" xfId="17123" xr:uid="{9C8B119B-E029-483D-9ECA-8A847AB1D9E4}"/>
    <cellStyle name="Dziesiętny 2 3 2 4 5" xfId="1621" xr:uid="{260D89C9-79B8-413E-B3F1-4A96A7C7BD28}"/>
    <cellStyle name="Dziesiętny 2 3 2 4 5 2" xfId="8020" xr:uid="{90480CC9-ECEC-4C54-AB62-AE69A481BB55}"/>
    <cellStyle name="Dziesiętny 2 3 2 4 5 2 2" xfId="11511" xr:uid="{718E4EB9-9622-4719-A37B-1F7D3410689C}"/>
    <cellStyle name="Dziesiętny 2 3 2 4 5 2 2 2" xfId="26810" xr:uid="{F06A5559-78AD-4605-BC9F-DDB6A6DB070E}"/>
    <cellStyle name="Dziesiętny 2 3 2 4 5 2 3" xfId="15001" xr:uid="{182A8F0F-F575-4A46-851C-B47E739F4A29}"/>
    <cellStyle name="Dziesiętny 2 3 2 4 5 2 3 2" xfId="30300" xr:uid="{400275DD-7D89-41FD-BE05-6E607EADB05B}"/>
    <cellStyle name="Dziesiętny 2 3 2 4 5 2 4" xfId="23320" xr:uid="{489B9273-E417-45C8-9010-BC1719EEE20D}"/>
    <cellStyle name="Dziesiętny 2 3 2 4 5 3" xfId="7586" xr:uid="{1FF0B104-DD1A-429B-A73C-2FD12106A4B4}"/>
    <cellStyle name="Dziesiętny 2 3 2 4 5 3 2" xfId="22887" xr:uid="{F7C9F4C9-2B3D-474E-8913-5148A680FC7E}"/>
    <cellStyle name="Dziesiętny 2 3 2 4 5 4" xfId="3137" xr:uid="{9065B79D-DC24-4FAA-B0F2-952272CBDE69}"/>
    <cellStyle name="Dziesiętny 2 3 2 4 5 4 2" xfId="18756" xr:uid="{93C35F84-DF3F-47AE-A873-F1DF09B70077}"/>
    <cellStyle name="Dziesiętny 2 3 2 4 5 5" xfId="11078" xr:uid="{B4AD2688-F6B5-4021-865F-70412AD341F1}"/>
    <cellStyle name="Dziesiętny 2 3 2 4 5 5 2" xfId="26377" xr:uid="{56C948F0-6D25-4623-9848-DFDAC36CCA19}"/>
    <cellStyle name="Dziesiętny 2 3 2 4 5 6" xfId="14568" xr:uid="{7F0D8F1D-AE82-405C-96D4-818E668F7719}"/>
    <cellStyle name="Dziesiętny 2 3 2 4 5 6 2" xfId="29867" xr:uid="{3C9B02A7-4E98-41A3-930A-04941D20DA6C}"/>
    <cellStyle name="Dziesiętny 2 3 2 4 5 7" xfId="17273" xr:uid="{0D45B061-F216-4AB0-8CF9-EA31B4682BBD}"/>
    <cellStyle name="Dziesiętny 2 3 2 4 6" xfId="1871" xr:uid="{37339084-52CD-49FC-A4D0-E160A7AF7475}"/>
    <cellStyle name="Dziesiętny 2 3 2 4 6 2" xfId="8012" xr:uid="{67FBCAFD-FC0B-4BB5-978A-C5C64B020F3E}"/>
    <cellStyle name="Dziesiętny 2 3 2 4 6 2 2" xfId="23312" xr:uid="{C0B3B926-0CEF-444C-801E-20D0E343CB12}"/>
    <cellStyle name="Dziesiętny 2 3 2 4 6 3" xfId="5095" xr:uid="{96DC5B1C-6F99-49C9-BE6D-58932C9208FA}"/>
    <cellStyle name="Dziesiętny 2 3 2 4 6 3 2" xfId="20396" xr:uid="{0C554106-A652-4757-944E-E40F9831436C}"/>
    <cellStyle name="Dziesiętny 2 3 2 4 6 4" xfId="11503" xr:uid="{9A68F743-1D99-4101-A8F6-2EA010558CBE}"/>
    <cellStyle name="Dziesiętny 2 3 2 4 6 4 2" xfId="26802" xr:uid="{3F8B436E-4677-4A80-A27A-A15061600ABD}"/>
    <cellStyle name="Dziesiętny 2 3 2 4 6 5" xfId="14993" xr:uid="{93570A01-ABD4-47B1-ADAE-D7F46A393F69}"/>
    <cellStyle name="Dziesiętny 2 3 2 4 6 5 2" xfId="30292" xr:uid="{3851E7FD-979F-4904-A7CC-6363044C3A49}"/>
    <cellStyle name="Dziesiętny 2 3 2 4 6 6" xfId="17507" xr:uid="{A5B22D2E-9BB6-434D-9B4B-50A078E700AB}"/>
    <cellStyle name="Dziesiętny 2 3 2 4 7" xfId="2014" xr:uid="{D432219C-4E82-4D96-AB92-75B5E2BC029D}"/>
    <cellStyle name="Dziesiętny 2 3 2 4 7 2" xfId="5096" xr:uid="{4D78777D-82F4-4C70-BA2E-B420FC12E76A}"/>
    <cellStyle name="Dziesiętny 2 3 2 4 7 2 2" xfId="20397" xr:uid="{4B862B58-A135-46B3-90AA-3510988ABDC9}"/>
    <cellStyle name="Dziesiętny 2 3 2 4 7 3" xfId="17646" xr:uid="{1768A282-2265-48FB-9FBF-B687C49D4FD5}"/>
    <cellStyle name="Dziesiętny 2 3 2 4 8" xfId="2145" xr:uid="{C6746D22-6E29-4695-83B8-E019AEFD106D}"/>
    <cellStyle name="Dziesiętny 2 3 2 4 8 2" xfId="5097" xr:uid="{95360F91-A2F7-424F-8FED-98DEE50D50E0}"/>
    <cellStyle name="Dziesiętny 2 3 2 4 8 2 2" xfId="20398" xr:uid="{302DA940-61A6-4653-B69B-D8723C88BC14}"/>
    <cellStyle name="Dziesiętny 2 3 2 4 8 3" xfId="17777" xr:uid="{7C10A9A2-7472-47E3-B20D-AE68085E3D78}"/>
    <cellStyle name="Dziesiętny 2 3 2 4 9" xfId="2270" xr:uid="{D41B7C4C-8C9B-414E-B8B9-A629CCBF25F1}"/>
    <cellStyle name="Dziesiętny 2 3 2 4 9 2" xfId="5098" xr:uid="{7659945A-9E52-4956-8376-773D94F04590}"/>
    <cellStyle name="Dziesiętny 2 3 2 4 9 2 2" xfId="20399" xr:uid="{BDDDE252-C0CC-4F34-B446-2E83F21E51EA}"/>
    <cellStyle name="Dziesiętny 2 3 2 4 9 3" xfId="17902" xr:uid="{1C2070DD-0BE7-421E-B1B2-16823AA595C9}"/>
    <cellStyle name="Dziesiętny 2 3 2 5" xfId="837" xr:uid="{341A8CF2-B54E-475C-80C3-C273E6820E86}"/>
    <cellStyle name="Dziesiętny 2 3 2 5 10" xfId="1060" xr:uid="{83D12D88-4042-487F-B800-3825CCEF0937}"/>
    <cellStyle name="Dziesiętny 2 3 2 5 11" xfId="16720" xr:uid="{010EB95F-7659-4C28-AA27-603BE44EBF21}"/>
    <cellStyle name="Dziesiętny 2 3 2 5 2" xfId="2725" xr:uid="{60BF231A-DF31-4294-A99C-2753C21EA7D3}"/>
    <cellStyle name="Dziesiętny 2 3 2 5 2 2" xfId="3140" xr:uid="{500210AF-172E-464E-88B2-5A6F431E8D31}"/>
    <cellStyle name="Dziesiętny 2 3 2 5 2 2 2" xfId="8023" xr:uid="{718B84C8-EA50-41D0-8C16-40A7AE5BEEF1}"/>
    <cellStyle name="Dziesiętny 2 3 2 5 2 2 2 2" xfId="11514" xr:uid="{0A4A80A5-237F-491A-9D41-44F56CB40837}"/>
    <cellStyle name="Dziesiętny 2 3 2 5 2 2 2 2 2" xfId="26813" xr:uid="{2E2AC2FC-7424-4926-A179-6EAE44D52A8E}"/>
    <cellStyle name="Dziesiętny 2 3 2 5 2 2 2 3" xfId="15004" xr:uid="{C99E691E-B220-45AF-8D7D-6D5BF64E99BD}"/>
    <cellStyle name="Dziesiętny 2 3 2 5 2 2 2 3 2" xfId="30303" xr:uid="{A98C1C9E-F006-4A50-9008-01DA5E80108A}"/>
    <cellStyle name="Dziesiętny 2 3 2 5 2 2 2 4" xfId="23323" xr:uid="{9B7E9561-CEAC-4833-A9A8-A1A69057FA4D}"/>
    <cellStyle name="Dziesiętny 2 3 2 5 2 2 3" xfId="6840" xr:uid="{D42D3EBB-B5D4-4F39-8CC7-7103A1C6D47D}"/>
    <cellStyle name="Dziesiętny 2 3 2 5 2 2 3 2" xfId="22141" xr:uid="{53BB2A41-82DB-40B4-88F8-BAC1723CE1A4}"/>
    <cellStyle name="Dziesiętny 2 3 2 5 2 2 4" xfId="10332" xr:uid="{D47293B4-1784-46E4-8B65-78008C378CE2}"/>
    <cellStyle name="Dziesiętny 2 3 2 5 2 2 4 2" xfId="25631" xr:uid="{A28710C6-38D3-4682-97FB-C06A23916397}"/>
    <cellStyle name="Dziesiętny 2 3 2 5 2 2 5" xfId="13822" xr:uid="{9E06818E-DD2C-46DE-899D-B8240442285F}"/>
    <cellStyle name="Dziesiętny 2 3 2 5 2 2 5 2" xfId="29121" xr:uid="{1EC6297B-D58F-4DDD-B128-377A59E8622C}"/>
    <cellStyle name="Dziesiętny 2 3 2 5 2 2 6" xfId="18759" xr:uid="{859EBAA7-9D19-460C-B633-ED7AF96D746C}"/>
    <cellStyle name="Dziesiętny 2 3 2 5 2 3" xfId="8022" xr:uid="{2A2B0A1C-2233-43DE-952F-30D425653887}"/>
    <cellStyle name="Dziesiętny 2 3 2 5 2 3 2" xfId="11513" xr:uid="{1F7B5A63-954F-4EF7-8D54-18C1D7BF2A41}"/>
    <cellStyle name="Dziesiętny 2 3 2 5 2 3 2 2" xfId="26812" xr:uid="{CF7D24C3-A209-4698-9A97-16CDC95CE3D1}"/>
    <cellStyle name="Dziesiętny 2 3 2 5 2 3 3" xfId="15003" xr:uid="{100FB7D0-837A-4BD6-9079-39477C7A8CEE}"/>
    <cellStyle name="Dziesiętny 2 3 2 5 2 3 3 2" xfId="30302" xr:uid="{8E2461FF-A901-4666-B903-56BA71168622}"/>
    <cellStyle name="Dziesiętny 2 3 2 5 2 3 4" xfId="23322" xr:uid="{04968055-CEEB-4757-87BA-5F4684C3C187}"/>
    <cellStyle name="Dziesiętny 2 3 2 5 2 4" xfId="6317" xr:uid="{3F1B7D0D-A1E1-4CA7-B4C6-2551DFB82CE2}"/>
    <cellStyle name="Dziesiętny 2 3 2 5 2 4 2" xfId="21618" xr:uid="{6B1B9E22-1FF7-4B0A-B791-ACC546C6403F}"/>
    <cellStyle name="Dziesiętny 2 3 2 5 2 5" xfId="3139" xr:uid="{EA9CBD5F-61B7-4DA5-87DE-C7A85C785804}"/>
    <cellStyle name="Dziesiętny 2 3 2 5 2 5 2" xfId="18758" xr:uid="{31060C07-BE4A-474D-941F-67491CA18BA4}"/>
    <cellStyle name="Dziesiętny 2 3 2 5 2 6" xfId="9809" xr:uid="{FBB2871D-24BB-4C55-801E-AA8244346744}"/>
    <cellStyle name="Dziesiętny 2 3 2 5 2 6 2" xfId="25108" xr:uid="{253F0B14-3C42-4794-8398-7089823AD3D2}"/>
    <cellStyle name="Dziesiętny 2 3 2 5 2 7" xfId="13299" xr:uid="{0DB29870-E632-4A07-B759-4496E1F169F5}"/>
    <cellStyle name="Dziesiętny 2 3 2 5 2 7 2" xfId="28598" xr:uid="{25109C76-6B40-47F0-BB67-B25D2DD180B2}"/>
    <cellStyle name="Dziesiętny 2 3 2 5 2 8" xfId="18353" xr:uid="{1B1660F1-DA89-456C-A5F4-C0FC88842D2C}"/>
    <cellStyle name="Dziesiętny 2 3 2 5 3" xfId="3141" xr:uid="{15F85B00-6458-4F2E-BABF-D0849B1839F1}"/>
    <cellStyle name="Dziesiętny 2 3 2 5 3 2" xfId="8024" xr:uid="{EE6A43F3-4D1A-48E0-A646-EA8CBB698A64}"/>
    <cellStyle name="Dziesiętny 2 3 2 5 3 2 2" xfId="11515" xr:uid="{81B2BA06-298E-41A0-98B1-0951A054225D}"/>
    <cellStyle name="Dziesiętny 2 3 2 5 3 2 2 2" xfId="26814" xr:uid="{084E9E79-2F84-4972-B708-502A28F2776A}"/>
    <cellStyle name="Dziesiętny 2 3 2 5 3 2 3" xfId="15005" xr:uid="{617EA223-A973-4D61-8685-A3E724316850}"/>
    <cellStyle name="Dziesiętny 2 3 2 5 3 2 3 2" xfId="30304" xr:uid="{37D2E3DC-2AAF-40B8-B870-E8783DDBD61F}"/>
    <cellStyle name="Dziesiętny 2 3 2 5 3 2 4" xfId="23324" xr:uid="{D21CB805-6359-489A-AFF1-A0568FD09D39}"/>
    <cellStyle name="Dziesiętny 2 3 2 5 3 3" xfId="6839" xr:uid="{D045C9AE-949C-4362-9ACA-198F144F5F10}"/>
    <cellStyle name="Dziesiętny 2 3 2 5 3 3 2" xfId="22140" xr:uid="{CDC2D1E6-69AF-4B5B-A9D7-75957CFDAC31}"/>
    <cellStyle name="Dziesiętny 2 3 2 5 3 4" xfId="10331" xr:uid="{CD93C3E5-46E9-4FA8-819F-0B979BD1F156}"/>
    <cellStyle name="Dziesiętny 2 3 2 5 3 4 2" xfId="25630" xr:uid="{FDA320CC-F539-4B22-937F-15F4797676CA}"/>
    <cellStyle name="Dziesiętny 2 3 2 5 3 5" xfId="13821" xr:uid="{42638C52-8B48-44EE-8CAE-76DCAFE6424D}"/>
    <cellStyle name="Dziesiętny 2 3 2 5 3 5 2" xfId="29120" xr:uid="{CA8BE5F1-E5E5-49BC-8AD3-A16A9E927428}"/>
    <cellStyle name="Dziesiętny 2 3 2 5 3 6" xfId="18760" xr:uid="{38FBC129-75E1-4C92-A150-FC6D91AAF0B8}"/>
    <cellStyle name="Dziesiętny 2 3 2 5 4" xfId="3142" xr:uid="{F85A9EF3-C340-44FB-8467-5DC559B24595}"/>
    <cellStyle name="Dziesiętny 2 3 2 5 4 2" xfId="8025" xr:uid="{BA3C3321-D85C-4583-B0E8-3167FED92466}"/>
    <cellStyle name="Dziesiętny 2 3 2 5 4 2 2" xfId="11516" xr:uid="{4DE82E49-F850-4B07-8B72-4B09A4ADC49F}"/>
    <cellStyle name="Dziesiętny 2 3 2 5 4 2 2 2" xfId="26815" xr:uid="{6C7061A6-0E86-4D60-912A-946D58552015}"/>
    <cellStyle name="Dziesiętny 2 3 2 5 4 2 3" xfId="15006" xr:uid="{16AB1F97-3BA6-4153-95C3-B24ECCDF7342}"/>
    <cellStyle name="Dziesiętny 2 3 2 5 4 2 3 2" xfId="30305" xr:uid="{ED635717-230E-4EAF-B1D5-30099162FA7E}"/>
    <cellStyle name="Dziesiętny 2 3 2 5 4 2 4" xfId="23325" xr:uid="{B28B7FA1-D60B-4645-83DC-5756011D4B45}"/>
    <cellStyle name="Dziesiętny 2 3 2 5 4 3" xfId="7616" xr:uid="{FBA64598-F8B0-43BD-88C9-55394490980C}"/>
    <cellStyle name="Dziesiętny 2 3 2 5 4 3 2" xfId="22917" xr:uid="{C6582854-F99E-44BC-AE85-2207B58F72F5}"/>
    <cellStyle name="Dziesiętny 2 3 2 5 4 4" xfId="11108" xr:uid="{68AAE152-447D-43B0-B704-ECACE8FBD26A}"/>
    <cellStyle name="Dziesiętny 2 3 2 5 4 4 2" xfId="26407" xr:uid="{639BBD83-8986-4337-B8B8-2F436076502B}"/>
    <cellStyle name="Dziesiętny 2 3 2 5 4 5" xfId="14598" xr:uid="{5E718EB5-0403-47B3-840E-960F48BD8253}"/>
    <cellStyle name="Dziesiętny 2 3 2 5 4 5 2" xfId="29897" xr:uid="{6667A7D7-D872-4D67-887E-4E88E4764F67}"/>
    <cellStyle name="Dziesiętny 2 3 2 5 4 6" xfId="18761" xr:uid="{D266A32B-0A75-47A2-BE3E-1C9F772F22EC}"/>
    <cellStyle name="Dziesiętny 2 3 2 5 5" xfId="8021" xr:uid="{387C6897-97E3-4FFC-AD6C-3B8BBAE3EE5C}"/>
    <cellStyle name="Dziesiętny 2 3 2 5 5 2" xfId="11512" xr:uid="{99169EDC-00C7-4ED5-9B6D-0DD0A7CFBC4C}"/>
    <cellStyle name="Dziesiętny 2 3 2 5 5 2 2" xfId="26811" xr:uid="{18F76248-BA2A-4994-BB1C-DB62B3D4817A}"/>
    <cellStyle name="Dziesiętny 2 3 2 5 5 3" xfId="15002" xr:uid="{A801AD9D-62B2-4B0B-9E29-E060F11C9D53}"/>
    <cellStyle name="Dziesiętny 2 3 2 5 5 3 2" xfId="30301" xr:uid="{603310C2-392C-4E9F-891B-E84BEE63BBA0}"/>
    <cellStyle name="Dziesiętny 2 3 2 5 5 4" xfId="23321" xr:uid="{66C7DD57-4CC3-4D5C-972D-58E228899D63}"/>
    <cellStyle name="Dziesiętny 2 3 2 5 6" xfId="5966" xr:uid="{12E6619E-D231-4C4D-86CC-703622F0FC38}"/>
    <cellStyle name="Dziesiętny 2 3 2 5 6 2" xfId="21267" xr:uid="{8E0D862A-00A5-46C3-AEB6-5EB8873EA9A9}"/>
    <cellStyle name="Dziesiętny 2 3 2 5 7" xfId="3138" xr:uid="{EBB077CA-95F2-4F40-9A0E-8674F4CC98A9}"/>
    <cellStyle name="Dziesiętny 2 3 2 5 7 2" xfId="18757" xr:uid="{D924900B-1221-427A-8FB7-3F38E2E77F15}"/>
    <cellStyle name="Dziesiętny 2 3 2 5 8" xfId="9458" xr:uid="{DC12CDEE-660C-4B5D-B8B2-E51D35812580}"/>
    <cellStyle name="Dziesiętny 2 3 2 5 8 2" xfId="24757" xr:uid="{133E8CF4-A029-4517-AE1F-C29EF6C4D351}"/>
    <cellStyle name="Dziesiętny 2 3 2 5 9" xfId="12948" xr:uid="{934AEF57-325D-4BC0-87E3-B6FB1B1CF10B}"/>
    <cellStyle name="Dziesiętny 2 3 2 5 9 2" xfId="28247" xr:uid="{C08BD3C1-8171-4769-B618-61D6A1776FBD}"/>
    <cellStyle name="Dziesiętny 2 3 2 6" xfId="1071" xr:uid="{87C14CD1-57D3-4A17-817C-9A2C5F82AF5A}"/>
    <cellStyle name="Dziesiętny 2 3 2 6 2" xfId="3144" xr:uid="{A26CAD5B-F79D-47E2-A46C-94AF8B04BD51}"/>
    <cellStyle name="Dziesiętny 2 3 2 6 2 2" xfId="8027" xr:uid="{1C64EACC-7354-48DD-8A19-F97F604D4245}"/>
    <cellStyle name="Dziesiętny 2 3 2 6 2 2 2" xfId="11518" xr:uid="{03700F04-6CF8-49B6-A28E-5F88D5E70D34}"/>
    <cellStyle name="Dziesiętny 2 3 2 6 2 2 2 2" xfId="26817" xr:uid="{7E52DA97-0384-4CA3-AA0C-9050BA2CEDF6}"/>
    <cellStyle name="Dziesiętny 2 3 2 6 2 2 3" xfId="15008" xr:uid="{65EE000E-BDB0-4531-9591-0F03E5F07906}"/>
    <cellStyle name="Dziesiętny 2 3 2 6 2 2 3 2" xfId="30307" xr:uid="{21516BC7-99F0-4FB1-9E8E-92DC90348C87}"/>
    <cellStyle name="Dziesiętny 2 3 2 6 2 2 4" xfId="23327" xr:uid="{D2F2389D-0DAD-4792-B00E-D4C93191118B}"/>
    <cellStyle name="Dziesiętny 2 3 2 6 2 3" xfId="6841" xr:uid="{6A183B8F-DB36-4D89-98E5-B0CA118CA773}"/>
    <cellStyle name="Dziesiętny 2 3 2 6 2 3 2" xfId="22142" xr:uid="{6F7D4E7F-EDC3-47CF-A774-0687E2533351}"/>
    <cellStyle name="Dziesiętny 2 3 2 6 2 4" xfId="10333" xr:uid="{BA30C1EC-CADE-4E51-96D2-1647065BE642}"/>
    <cellStyle name="Dziesiętny 2 3 2 6 2 4 2" xfId="25632" xr:uid="{0BFC5340-BBC6-46FE-90A3-D41E62AE65BD}"/>
    <cellStyle name="Dziesiętny 2 3 2 6 2 5" xfId="13823" xr:uid="{FBD78D2D-5B98-4E74-8A21-19E7260F0C0F}"/>
    <cellStyle name="Dziesiętny 2 3 2 6 2 5 2" xfId="29122" xr:uid="{8DC6B612-0999-4A26-A90E-991AB543AA39}"/>
    <cellStyle name="Dziesiętny 2 3 2 6 2 6" xfId="18763" xr:uid="{DA91E4DF-EF9B-4A3F-8941-E2BA85BFD05A}"/>
    <cellStyle name="Dziesiętny 2 3 2 6 3" xfId="8026" xr:uid="{12857DAF-0C39-4530-8D6C-79CFE9ED1C7C}"/>
    <cellStyle name="Dziesiętny 2 3 2 6 3 2" xfId="11517" xr:uid="{D73C30A0-0B9C-4BA5-B25D-73A08382A198}"/>
    <cellStyle name="Dziesiętny 2 3 2 6 3 2 2" xfId="26816" xr:uid="{CA20546E-40AF-4619-9706-D83E76F83843}"/>
    <cellStyle name="Dziesiętny 2 3 2 6 3 3" xfId="15007" xr:uid="{BA4451BB-5320-45AB-AD9C-3D518C529ADB}"/>
    <cellStyle name="Dziesiętny 2 3 2 6 3 3 2" xfId="30306" xr:uid="{FFB0F27E-BE41-4275-993F-AD4E61A56111}"/>
    <cellStyle name="Dziesiętny 2 3 2 6 3 4" xfId="23326" xr:uid="{FC17A889-E125-4F03-A6F7-9F34EF87CB79}"/>
    <cellStyle name="Dziesiętny 2 3 2 6 4" xfId="6109" xr:uid="{9420433B-001B-4BFA-9A3A-F05E4ED71AE8}"/>
    <cellStyle name="Dziesiętny 2 3 2 6 4 2" xfId="21410" xr:uid="{13AA4A88-95CD-4C49-B268-6404F905201D}"/>
    <cellStyle name="Dziesiętny 2 3 2 6 5" xfId="3143" xr:uid="{2B01B684-0F5A-46B9-B570-626D10EF8652}"/>
    <cellStyle name="Dziesiętny 2 3 2 6 5 2" xfId="18762" xr:uid="{6363BC73-11C8-4C13-AC71-FBE56DCA2ECB}"/>
    <cellStyle name="Dziesiętny 2 3 2 6 6" xfId="9601" xr:uid="{10F9B32D-E384-4EA5-B127-754A286ACC68}"/>
    <cellStyle name="Dziesiętny 2 3 2 6 6 2" xfId="24900" xr:uid="{0A11A6CE-86BF-45BF-98F5-4B0808097E9C}"/>
    <cellStyle name="Dziesiętny 2 3 2 6 7" xfId="13091" xr:uid="{4EE6458F-A149-4A33-B0DB-DCCD5E48C4BE}"/>
    <cellStyle name="Dziesiętny 2 3 2 6 7 2" xfId="28390" xr:uid="{83A27AF4-D843-44AD-A122-911452BB5583}"/>
    <cellStyle name="Dziesiętny 2 3 2 6 8" xfId="16731" xr:uid="{60700979-7E3A-4752-B24B-A35345163ECC}"/>
    <cellStyle name="Dziesiętny 2 3 2 7" xfId="1061" xr:uid="{9F2248B1-9CBE-4884-9F0C-D3A5A8CF40E3}"/>
    <cellStyle name="Dziesiętny 2 3 2 7 2" xfId="3146" xr:uid="{B5239339-C24B-4F34-AA9F-0174749AB70C}"/>
    <cellStyle name="Dziesiętny 2 3 2 7 2 2" xfId="8029" xr:uid="{0C8DCBAA-FA65-4F51-AF46-35C086564EC7}"/>
    <cellStyle name="Dziesiętny 2 3 2 7 2 2 2" xfId="11520" xr:uid="{11F584F5-2192-4A43-BECF-C44551B0EC50}"/>
    <cellStyle name="Dziesiętny 2 3 2 7 2 2 2 2" xfId="26819" xr:uid="{0964F576-FDC1-477A-895F-6DC44AD07F24}"/>
    <cellStyle name="Dziesiętny 2 3 2 7 2 2 3" xfId="15010" xr:uid="{3AEAAC87-9473-4080-A7D6-1CAFF9C085C8}"/>
    <cellStyle name="Dziesiętny 2 3 2 7 2 2 3 2" xfId="30309" xr:uid="{7B18EE9D-D3F0-408E-ACAB-F57B029B689D}"/>
    <cellStyle name="Dziesiętny 2 3 2 7 2 2 4" xfId="23329" xr:uid="{632C21BC-48FA-43CB-B6AC-09E18926554E}"/>
    <cellStyle name="Dziesiętny 2 3 2 7 2 3" xfId="6842" xr:uid="{18370EC0-763D-4C68-A7B1-07F63C4FADA4}"/>
    <cellStyle name="Dziesiętny 2 3 2 7 2 3 2" xfId="22143" xr:uid="{44EAF504-E4C8-4C59-B869-4C00F62EF97A}"/>
    <cellStyle name="Dziesiętny 2 3 2 7 2 4" xfId="10334" xr:uid="{07916CCB-1933-4F15-B725-6A3B36DC7BE7}"/>
    <cellStyle name="Dziesiętny 2 3 2 7 2 4 2" xfId="25633" xr:uid="{EC2BA375-A211-4687-B430-5AAD9CF6A3ED}"/>
    <cellStyle name="Dziesiętny 2 3 2 7 2 5" xfId="13824" xr:uid="{8DE1B7C4-314A-4586-863F-9E0B7C6DEC66}"/>
    <cellStyle name="Dziesiętny 2 3 2 7 2 5 2" xfId="29123" xr:uid="{37AF71F2-216F-454C-AF3C-B25104F4E7A2}"/>
    <cellStyle name="Dziesiętny 2 3 2 7 2 6" xfId="18765" xr:uid="{1F0A8C04-CB97-4FC2-A37D-B026E6E7ADE3}"/>
    <cellStyle name="Dziesiętny 2 3 2 7 3" xfId="8028" xr:uid="{E6D0A2E8-19C5-40EA-AF3C-19C88F4E86AF}"/>
    <cellStyle name="Dziesiętny 2 3 2 7 3 2" xfId="11519" xr:uid="{5887881C-762D-4111-9DD4-7AD559B319BB}"/>
    <cellStyle name="Dziesiętny 2 3 2 7 3 2 2" xfId="26818" xr:uid="{84F5C756-7441-426A-9279-44B4ED695B3B}"/>
    <cellStyle name="Dziesiętny 2 3 2 7 3 3" xfId="15009" xr:uid="{5BA93D69-4855-487D-86A9-BC15C3131E4A}"/>
    <cellStyle name="Dziesiętny 2 3 2 7 3 3 2" xfId="30308" xr:uid="{BB697DB9-EE90-4488-9E52-D34C8386B55F}"/>
    <cellStyle name="Dziesiętny 2 3 2 7 3 4" xfId="23328" xr:uid="{F5D90928-760C-4CC0-B07B-D52EE673D993}"/>
    <cellStyle name="Dziesiętny 2 3 2 7 4" xfId="6136" xr:uid="{5C39CCAE-141D-4345-AADE-24C2E600F64E}"/>
    <cellStyle name="Dziesiętny 2 3 2 7 4 2" xfId="21437" xr:uid="{0BDB78FE-70C9-4E81-B896-EA8981511768}"/>
    <cellStyle name="Dziesiętny 2 3 2 7 5" xfId="3145" xr:uid="{CA925273-4AD1-4E70-8310-97D690E78CAC}"/>
    <cellStyle name="Dziesiętny 2 3 2 7 5 2" xfId="18764" xr:uid="{6BCDE874-E779-4576-A410-CEC118E8AC92}"/>
    <cellStyle name="Dziesiętny 2 3 2 7 6" xfId="9628" xr:uid="{B2B144DF-E573-4156-9C83-FEEEF105B91F}"/>
    <cellStyle name="Dziesiętny 2 3 2 7 6 2" xfId="24927" xr:uid="{669AB9B3-A084-4529-A007-32C67D84E42E}"/>
    <cellStyle name="Dziesiętny 2 3 2 7 7" xfId="13118" xr:uid="{6AE55075-9FE8-49FA-8CFD-AD9DA2088825}"/>
    <cellStyle name="Dziesiętny 2 3 2 7 7 2" xfId="28417" xr:uid="{E5FEA48D-AD7F-48F1-8F70-07B586B1E90B}"/>
    <cellStyle name="Dziesiętny 2 3 2 7 8" xfId="16721" xr:uid="{21F9B468-D3A2-4EFF-BA58-06700848497E}"/>
    <cellStyle name="Dziesiętny 2 3 2 8" xfId="1495" xr:uid="{003C6F53-C9B1-4AA4-97A1-4EA9BEC000C8}"/>
    <cellStyle name="Dziesiętny 2 3 2 8 2" xfId="3148" xr:uid="{586749CE-E52B-4E15-938D-B24F1E49A3F1}"/>
    <cellStyle name="Dziesiętny 2 3 2 8 2 2" xfId="8031" xr:uid="{F8CCA54A-DB9B-4939-9602-9A87028BC77A}"/>
    <cellStyle name="Dziesiętny 2 3 2 8 2 2 2" xfId="11522" xr:uid="{0F2303C9-B45A-40CF-9AEC-2E15BB672683}"/>
    <cellStyle name="Dziesiętny 2 3 2 8 2 2 2 2" xfId="26821" xr:uid="{063EBB24-8F5D-43CC-B45A-BCE550FE3BCF}"/>
    <cellStyle name="Dziesiętny 2 3 2 8 2 2 3" xfId="15012" xr:uid="{FE3DF58F-85ED-40FA-AAEF-4BA46168E3DE}"/>
    <cellStyle name="Dziesiętny 2 3 2 8 2 2 3 2" xfId="30311" xr:uid="{D408C515-15D8-40EF-8553-C1D717673122}"/>
    <cellStyle name="Dziesiętny 2 3 2 8 2 2 4" xfId="23331" xr:uid="{4EB7FD5F-B831-4262-8B66-776EC87B9874}"/>
    <cellStyle name="Dziesiętny 2 3 2 8 2 3" xfId="6843" xr:uid="{8A96CAFB-20AA-4FE8-A017-4A2CC6545093}"/>
    <cellStyle name="Dziesiętny 2 3 2 8 2 3 2" xfId="22144" xr:uid="{BFF213FB-7207-4B65-AF1B-29AC5174B818}"/>
    <cellStyle name="Dziesiętny 2 3 2 8 2 4" xfId="10335" xr:uid="{A73A94AC-7D08-4B7D-8B39-E9459A3C0664}"/>
    <cellStyle name="Dziesiętny 2 3 2 8 2 4 2" xfId="25634" xr:uid="{7DC49F4E-F632-4FA7-A688-BEE6194749E5}"/>
    <cellStyle name="Dziesiętny 2 3 2 8 2 5" xfId="13825" xr:uid="{9F2A59F2-0439-46AF-AC38-BF6A0D0EBEEE}"/>
    <cellStyle name="Dziesiętny 2 3 2 8 2 5 2" xfId="29124" xr:uid="{9996EC99-73FB-4D73-A44E-C2858BB3BB6B}"/>
    <cellStyle name="Dziesiętny 2 3 2 8 2 6" xfId="18767" xr:uid="{4546AAC1-CCE0-428E-BE51-0CFF12B703D8}"/>
    <cellStyle name="Dziesiętny 2 3 2 8 3" xfId="8030" xr:uid="{E3EE15F1-6D72-4AA7-BF61-801972F5E410}"/>
    <cellStyle name="Dziesiętny 2 3 2 8 3 2" xfId="11521" xr:uid="{0A8DE89A-9357-45CE-BC52-AA46786E537A}"/>
    <cellStyle name="Dziesiętny 2 3 2 8 3 2 2" xfId="26820" xr:uid="{00909542-8F19-4DF2-A4EF-1E256EEB8728}"/>
    <cellStyle name="Dziesiętny 2 3 2 8 3 3" xfId="15011" xr:uid="{BD22A7E5-7F01-4750-9962-67751F01BC3C}"/>
    <cellStyle name="Dziesiętny 2 3 2 8 3 3 2" xfId="30310" xr:uid="{244B3C48-82DE-4CE1-A76F-4C51BC5C5493}"/>
    <cellStyle name="Dziesiętny 2 3 2 8 3 4" xfId="23330" xr:uid="{1D8E0DD4-5B94-4DE4-9F7E-3A0FDF3AD0C7}"/>
    <cellStyle name="Dziesiętny 2 3 2 8 4" xfId="6163" xr:uid="{096BE229-826C-46A2-A8C7-41984189A27E}"/>
    <cellStyle name="Dziesiętny 2 3 2 8 4 2" xfId="21464" xr:uid="{459C012F-F25E-4E95-B2C7-EC349A03F1E2}"/>
    <cellStyle name="Dziesiętny 2 3 2 8 5" xfId="3147" xr:uid="{E4702481-9D3F-4C77-A748-4B2B05291E0C}"/>
    <cellStyle name="Dziesiętny 2 3 2 8 5 2" xfId="18766" xr:uid="{7C6EF5FF-3D83-4F64-A4B0-6CE1DD507141}"/>
    <cellStyle name="Dziesiętny 2 3 2 8 6" xfId="9655" xr:uid="{C9011F54-E3F2-4544-8F96-50CBDE457747}"/>
    <cellStyle name="Dziesiętny 2 3 2 8 6 2" xfId="24954" xr:uid="{66CF2AAE-75F2-4C91-96D6-13DD35BA9F04}"/>
    <cellStyle name="Dziesiętny 2 3 2 8 7" xfId="13145" xr:uid="{07A9798E-00DA-4419-84F3-67D5A6068BE9}"/>
    <cellStyle name="Dziesiętny 2 3 2 8 7 2" xfId="28444" xr:uid="{28FACE70-6DC6-484D-BCE5-7A773871E6E9}"/>
    <cellStyle name="Dziesiętny 2 3 2 8 8" xfId="17149" xr:uid="{A874CE5E-295D-4C82-A0B2-DFFB4AD81271}"/>
    <cellStyle name="Dziesiętny 2 3 2 9" xfId="1700" xr:uid="{0BFA52BC-389D-4C36-8CFE-BC91FC496D70}"/>
    <cellStyle name="Dziesiętny 2 3 2 9 2" xfId="3150" xr:uid="{2E4977F4-E77C-4853-AD20-276406FE7DFD}"/>
    <cellStyle name="Dziesiętny 2 3 2 9 2 2" xfId="8033" xr:uid="{A0419350-847B-4D81-A4DA-72420ED4AB71}"/>
    <cellStyle name="Dziesiętny 2 3 2 9 2 2 2" xfId="11524" xr:uid="{4B3A0506-C3E4-4674-9CB1-570074494CFC}"/>
    <cellStyle name="Dziesiętny 2 3 2 9 2 2 2 2" xfId="26823" xr:uid="{FAE06D60-DDC7-4D61-8A50-332E1BABCF37}"/>
    <cellStyle name="Dziesiętny 2 3 2 9 2 2 3" xfId="15014" xr:uid="{552CDEE0-ADBE-4488-BC1A-CAA5698329C5}"/>
    <cellStyle name="Dziesiętny 2 3 2 9 2 2 3 2" xfId="30313" xr:uid="{C29F94A1-1DEC-4F0C-8479-BA1DED55AFDB}"/>
    <cellStyle name="Dziesiętny 2 3 2 9 2 2 4" xfId="23333" xr:uid="{07E1F39E-D059-42D9-8E53-8BECFB1FD62B}"/>
    <cellStyle name="Dziesiętny 2 3 2 9 2 3" xfId="6844" xr:uid="{85C35F70-E7A9-4D2E-947A-9930AF5CD2F3}"/>
    <cellStyle name="Dziesiętny 2 3 2 9 2 3 2" xfId="22145" xr:uid="{DEA1E84E-C5BF-4BA2-8F7F-EBAEFBD19C3C}"/>
    <cellStyle name="Dziesiętny 2 3 2 9 2 4" xfId="10336" xr:uid="{EF902011-A7E2-4829-B7DC-8F6ED7931308}"/>
    <cellStyle name="Dziesiętny 2 3 2 9 2 4 2" xfId="25635" xr:uid="{DABD5FCA-2166-49CE-98EA-FF24EB193B5A}"/>
    <cellStyle name="Dziesiętny 2 3 2 9 2 5" xfId="13826" xr:uid="{E061962F-34D9-46CD-84EF-23E98D46E4AC}"/>
    <cellStyle name="Dziesiętny 2 3 2 9 2 5 2" xfId="29125" xr:uid="{3FE30DFF-475F-45B3-A64A-3FFEC1052D1B}"/>
    <cellStyle name="Dziesiętny 2 3 2 9 2 6" xfId="18769" xr:uid="{BE8FD16C-1EBB-40F6-BE57-090240AD86B5}"/>
    <cellStyle name="Dziesiętny 2 3 2 9 3" xfId="8032" xr:uid="{FBC58B2E-2FEB-4F15-8F6A-B99A8A7A2655}"/>
    <cellStyle name="Dziesiętny 2 3 2 9 3 2" xfId="11523" xr:uid="{8BB43F10-0EAA-47D2-95AD-75EEDB585C49}"/>
    <cellStyle name="Dziesiętny 2 3 2 9 3 2 2" xfId="26822" xr:uid="{57DD1D60-EFD2-4B8B-ADC3-A24748E6B9B9}"/>
    <cellStyle name="Dziesiętny 2 3 2 9 3 3" xfId="15013" xr:uid="{BA9A2261-AE40-46BF-A292-623CB6E9773D}"/>
    <cellStyle name="Dziesiętny 2 3 2 9 3 3 2" xfId="30312" xr:uid="{22C6F114-D02F-47B5-865C-D7F6EE6EBC29}"/>
    <cellStyle name="Dziesiętny 2 3 2 9 3 4" xfId="23332" xr:uid="{D8D98E98-872B-4A4F-8FDF-D3741897AF2E}"/>
    <cellStyle name="Dziesiętny 2 3 2 9 4" xfId="6353" xr:uid="{EEE006E5-DD54-40E1-94E0-5B7B456A4101}"/>
    <cellStyle name="Dziesiętny 2 3 2 9 4 2" xfId="21654" xr:uid="{3CA42810-01CC-45D3-A815-5CC80FC2B673}"/>
    <cellStyle name="Dziesiętny 2 3 2 9 5" xfId="3149" xr:uid="{C49F45E3-7D7A-4C8D-B000-5278DE983693}"/>
    <cellStyle name="Dziesiętny 2 3 2 9 5 2" xfId="18768" xr:uid="{C2899B87-DF46-4CFC-9171-56F9D0B3A808}"/>
    <cellStyle name="Dziesiętny 2 3 2 9 6" xfId="9845" xr:uid="{D082314C-CE1B-436E-8532-9C6A383FB75D}"/>
    <cellStyle name="Dziesiętny 2 3 2 9 6 2" xfId="25144" xr:uid="{804048E9-10FD-40E2-9AAA-C2B2C8207DA5}"/>
    <cellStyle name="Dziesiętny 2 3 2 9 7" xfId="13335" xr:uid="{3C46A035-EDDD-43B0-AF99-9FE299A03388}"/>
    <cellStyle name="Dziesiętny 2 3 2 9 7 2" xfId="28634" xr:uid="{D8C0797A-6DF2-494B-B16E-67C746ED08F2}"/>
    <cellStyle name="Dziesiętny 2 3 2 9 8" xfId="17347" xr:uid="{86C5A977-9947-4EA6-94F0-7C9076FE51E4}"/>
    <cellStyle name="Dziesiętny 2 3 20" xfId="3093" xr:uid="{2676DFA7-B8E3-499F-A0C1-CA890D221BC7}"/>
    <cellStyle name="Dziesiętny 2 3 20 2" xfId="18712" xr:uid="{F1254AF9-613A-4029-862A-C7B9EC8E74D5}"/>
    <cellStyle name="Dziesiętny 2 3 21" xfId="9400" xr:uid="{3394CE82-656B-496E-BA63-B0ACDFECF10D}"/>
    <cellStyle name="Dziesiętny 2 3 21 2" xfId="24699" xr:uid="{9D514BBE-9A65-46FC-AC03-58A927E03996}"/>
    <cellStyle name="Dziesiętny 2 3 22" xfId="12890" xr:uid="{3B7E231E-06D3-4122-8D1F-6C1D86E07CBA}"/>
    <cellStyle name="Dziesiętny 2 3 22 2" xfId="28189" xr:uid="{59616BA3-9DC9-4829-83CA-895B45D47B3D}"/>
    <cellStyle name="Dziesiętny 2 3 23" xfId="16369" xr:uid="{2C65BACF-7AE2-4679-AA66-1C7AD0D41739}"/>
    <cellStyle name="Dziesiętny 2 3 23 2" xfId="31668" xr:uid="{F00A8A3F-0D96-4D9E-9476-2B2465F3EB3B}"/>
    <cellStyle name="Dziesiętny 2 3 24" xfId="862" xr:uid="{E20A3195-77CC-4FE4-BE9B-BB0FAE4F710B}"/>
    <cellStyle name="Dziesiętny 2 3 25" xfId="16532" xr:uid="{D22AC05F-6A21-48C4-B699-5D8A69F569A5}"/>
    <cellStyle name="Dziesiętny 2 3 26" xfId="572" xr:uid="{F9F2F95F-2F22-4858-B985-2D2EFE95CBB9}"/>
    <cellStyle name="Dziesiętny 2 3 3" xfId="124" xr:uid="{00000000-0005-0000-0000-00005A000000}"/>
    <cellStyle name="Dziesiętny 2 3 3 2" xfId="3151" xr:uid="{51660FDE-9D7A-4183-B0BB-D83B2D20A825}"/>
    <cellStyle name="Dziesiętny 2 3 3 2 2" xfId="3152" xr:uid="{AECE8C30-F3DB-4270-98D6-A63E9EDECB23}"/>
    <cellStyle name="Dziesiętny 2 3 3 2 2 2" xfId="8035" xr:uid="{0E1DFCE4-5414-434D-BC23-0C30C88523DF}"/>
    <cellStyle name="Dziesiętny 2 3 3 2 2 2 2" xfId="11526" xr:uid="{08325692-BBE2-4947-BF5A-5E97F4D9CAF7}"/>
    <cellStyle name="Dziesiętny 2 3 3 2 2 2 2 2" xfId="26825" xr:uid="{99290594-9B83-40DD-BCF5-67CEF3CF2F8D}"/>
    <cellStyle name="Dziesiętny 2 3 3 2 2 2 3" xfId="15016" xr:uid="{2439ABA7-53FC-40A2-8201-02590A075A83}"/>
    <cellStyle name="Dziesiętny 2 3 3 2 2 2 3 2" xfId="30315" xr:uid="{1162D74E-9F7A-45D5-93AD-86A6CB139CDD}"/>
    <cellStyle name="Dziesiętny 2 3 3 2 2 2 4" xfId="23335" xr:uid="{BD2EC0EA-F831-4ED3-95A5-8FF2CCC3EF5F}"/>
    <cellStyle name="Dziesiętny 2 3 3 2 2 3" xfId="6845" xr:uid="{FCE100D7-7056-4288-9B40-638F4BC115FA}"/>
    <cellStyle name="Dziesiętny 2 3 3 2 2 3 2" xfId="22146" xr:uid="{FDE77FA7-9AB8-417B-B54B-8639912AFAA1}"/>
    <cellStyle name="Dziesiętny 2 3 3 2 2 4" xfId="10337" xr:uid="{7D50DE79-26BB-4B90-8A1B-DA25A37C81E7}"/>
    <cellStyle name="Dziesiętny 2 3 3 2 2 4 2" xfId="25636" xr:uid="{446E00DD-16AF-4F66-96A0-9F1F7D8A9A09}"/>
    <cellStyle name="Dziesiętny 2 3 3 2 2 5" xfId="13827" xr:uid="{A5159BDA-5ED8-4121-AD58-66C702DBF832}"/>
    <cellStyle name="Dziesiętny 2 3 3 2 2 5 2" xfId="29126" xr:uid="{9C99E581-104F-4515-BC24-51D4E432E320}"/>
    <cellStyle name="Dziesiętny 2 3 3 2 2 6" xfId="18771" xr:uid="{7E6446CC-CAE1-40C0-95BE-223C90F09C69}"/>
    <cellStyle name="Dziesiętny 2 3 3 2 3" xfId="8034" xr:uid="{5B40EB3B-E599-4D87-B0B1-15B912454F96}"/>
    <cellStyle name="Dziesiętny 2 3 3 2 3 2" xfId="11525" xr:uid="{29DD907F-D278-4CEA-BFB8-E99C854427D6}"/>
    <cellStyle name="Dziesiętny 2 3 3 2 3 2 2" xfId="26824" xr:uid="{3B461FFD-BC24-4302-9243-3C505A58F711}"/>
    <cellStyle name="Dziesiętny 2 3 3 2 3 3" xfId="15015" xr:uid="{6FBECA8E-ED55-4F16-9349-4CF43C6A9B8E}"/>
    <cellStyle name="Dziesiętny 2 3 3 2 3 3 2" xfId="30314" xr:uid="{2E88F6E5-AFD5-4CA9-B259-EDC9B6263CA1}"/>
    <cellStyle name="Dziesiętny 2 3 3 2 3 4" xfId="23334" xr:uid="{D30D40DB-ECE7-4CEB-8FE2-23582A896936}"/>
    <cellStyle name="Dziesiętny 2 3 3 2 4" xfId="6626" xr:uid="{A0F742FE-BD31-45DC-9E8E-D967045D8FE8}"/>
    <cellStyle name="Dziesiętny 2 3 3 2 4 2" xfId="21927" xr:uid="{0A279717-A6F1-488A-A4B1-1181FA63FB70}"/>
    <cellStyle name="Dziesiętny 2 3 3 2 5" xfId="10118" xr:uid="{5ABDEF28-96FE-4F1A-ADF8-0B63960A397B}"/>
    <cellStyle name="Dziesiętny 2 3 3 2 5 2" xfId="25417" xr:uid="{3129C405-B2A7-4BA7-8615-8D0A1818CBA0}"/>
    <cellStyle name="Dziesiętny 2 3 3 2 6" xfId="13608" xr:uid="{F16DCB01-B0EE-4321-A6CA-5CD5FCE1C267}"/>
    <cellStyle name="Dziesiętny 2 3 3 2 6 2" xfId="28907" xr:uid="{1AC08139-7857-4C14-88FA-0B3FD74431F4}"/>
    <cellStyle name="Dziesiętny 2 3 3 2 7" xfId="18770" xr:uid="{9897F578-D5A6-4F32-AC84-E33D9CCABF63}"/>
    <cellStyle name="Dziesiętny 2 3 3 3" xfId="592" xr:uid="{09F9C950-06E1-44BA-922E-4A22A4565790}"/>
    <cellStyle name="Dziesiętny 2 3 4" xfId="684" xr:uid="{BEDC8CE1-5BF5-48F4-984D-C976A3FD47CA}"/>
    <cellStyle name="Dziesiętny 2 3 4 10" xfId="2291" xr:uid="{A9C99685-E1C7-4CA5-B954-BCDB17CBD363}"/>
    <cellStyle name="Dziesiętny 2 3 4 10 2" xfId="5099" xr:uid="{4145C55B-7B46-4904-B372-358A81E3A625}"/>
    <cellStyle name="Dziesiętny 2 3 4 10 2 2" xfId="20400" xr:uid="{4ACEC03B-55AF-4D31-A0C7-4490F714EF9E}"/>
    <cellStyle name="Dziesiętny 2 3 4 10 3" xfId="17923" xr:uid="{06FB3A1B-F015-4EBC-ABAC-21E4492D2DE7}"/>
    <cellStyle name="Dziesiętny 2 3 4 11" xfId="2441" xr:uid="{A9A763B5-E190-4310-A9EC-304C9D80497F}"/>
    <cellStyle name="Dziesiętny 2 3 4 11 2" xfId="5100" xr:uid="{41D51A4F-1B13-4CF2-98EB-7115D8ADBF8B}"/>
    <cellStyle name="Dziesiętny 2 3 4 11 2 2" xfId="20401" xr:uid="{616F8429-455D-44D2-964E-41232C616D7A}"/>
    <cellStyle name="Dziesiętny 2 3 4 11 3" xfId="18073" xr:uid="{ABB4011A-D994-480F-A026-48CB46126084}"/>
    <cellStyle name="Dziesiętny 2 3 4 12" xfId="2591" xr:uid="{5D8E2451-FDCE-4134-B822-CB482DB826C9}"/>
    <cellStyle name="Dziesiętny 2 3 4 12 2" xfId="5101" xr:uid="{90EA5743-8FA5-4E93-A378-F5232D77051F}"/>
    <cellStyle name="Dziesiętny 2 3 4 12 2 2" xfId="20402" xr:uid="{EFD3E40E-7B72-498E-9883-3A438D0EF6D2}"/>
    <cellStyle name="Dziesiętny 2 3 4 12 3" xfId="18223" xr:uid="{769E6906-528F-434E-A863-9C232A2075CD}"/>
    <cellStyle name="Dziesiętny 2 3 4 13" xfId="5787" xr:uid="{9B23FF61-0ED9-452E-B054-5C194C4E4017}"/>
    <cellStyle name="Dziesiętny 2 3 4 13 2" xfId="21088" xr:uid="{4438F7B7-F524-49D8-B11E-ACD29782EEB1}"/>
    <cellStyle name="Dziesiętny 2 3 4 14" xfId="5967" xr:uid="{007E0298-FD2E-4AB8-96D3-76BE6AC3077C}"/>
    <cellStyle name="Dziesiętny 2 3 4 14 2" xfId="21268" xr:uid="{01937A8C-5623-42B1-8D5B-023202105352}"/>
    <cellStyle name="Dziesiętny 2 3 4 15" xfId="3153" xr:uid="{33DD7D22-D092-4E5D-89EF-9E8EDAB79CBC}"/>
    <cellStyle name="Dziesiętny 2 3 4 15 2" xfId="18772" xr:uid="{F6E05E39-0DBE-4225-8667-5A037291F7E7}"/>
    <cellStyle name="Dziesiętny 2 3 4 16" xfId="9459" xr:uid="{2DC46D13-B62E-4C67-A7B9-46A5728F18AF}"/>
    <cellStyle name="Dziesiętny 2 3 4 16 2" xfId="24758" xr:uid="{D591F586-6EE3-4CE6-AC14-ED49F1565FCF}"/>
    <cellStyle name="Dziesiętny 2 3 4 17" xfId="12949" xr:uid="{2958A5D6-7D68-4A6A-8C91-1D06101D01EE}"/>
    <cellStyle name="Dziesiętny 2 3 4 17 2" xfId="28248" xr:uid="{81B78A1E-4E86-4ACD-9F0C-60743D11E494}"/>
    <cellStyle name="Dziesiętny 2 3 4 18" xfId="16410" xr:uid="{4BC0FB54-E13E-4A0F-BD64-2A2713B5BC42}"/>
    <cellStyle name="Dziesiętny 2 3 4 18 2" xfId="31709" xr:uid="{98EE7F52-6ADE-4A11-8602-5782A241D79E}"/>
    <cellStyle name="Dziesiętny 2 3 4 19" xfId="905" xr:uid="{E3186188-0029-41BD-A352-6FD01F274FED}"/>
    <cellStyle name="Dziesiętny 2 3 4 2" xfId="1120" xr:uid="{BDEDF8BC-BCC3-400A-9C4A-B475FFC01849}"/>
    <cellStyle name="Dziesiętny 2 3 4 2 2" xfId="3155" xr:uid="{2241E8BF-8AD7-4B2A-8C93-3AA84B6D024B}"/>
    <cellStyle name="Dziesiętny 2 3 4 2 2 2" xfId="3156" xr:uid="{204E928D-9237-436E-92A1-1C16E2A93441}"/>
    <cellStyle name="Dziesiętny 2 3 4 2 2 2 2" xfId="8039" xr:uid="{423A2771-A938-4866-B935-2DE28CAE0884}"/>
    <cellStyle name="Dziesiętny 2 3 4 2 2 2 2 2" xfId="11530" xr:uid="{52F187F8-A01C-4B42-8237-77649348B3D9}"/>
    <cellStyle name="Dziesiętny 2 3 4 2 2 2 2 2 2" xfId="26829" xr:uid="{5DFDC523-F6C8-4446-B5E3-68439D149D8E}"/>
    <cellStyle name="Dziesiętny 2 3 4 2 2 2 2 3" xfId="15020" xr:uid="{77E505DA-10BB-4A33-A8C2-9D23ABEBDB0A}"/>
    <cellStyle name="Dziesiętny 2 3 4 2 2 2 2 3 2" xfId="30319" xr:uid="{8BC6D243-14E7-4C9D-90CD-3D09655BF7B6}"/>
    <cellStyle name="Dziesiętny 2 3 4 2 2 2 2 4" xfId="23339" xr:uid="{0DE31E08-3F21-4C28-87A2-8B5DBD07C8FB}"/>
    <cellStyle name="Dziesiętny 2 3 4 2 2 2 3" xfId="6848" xr:uid="{48DB57B6-B106-4FA1-A649-41005F88943D}"/>
    <cellStyle name="Dziesiętny 2 3 4 2 2 2 3 2" xfId="22149" xr:uid="{9E8A3801-F021-4653-B45F-8049181C7E63}"/>
    <cellStyle name="Dziesiętny 2 3 4 2 2 2 4" xfId="10340" xr:uid="{FD1DE2AA-63F3-43CE-8B03-9E97948630A6}"/>
    <cellStyle name="Dziesiętny 2 3 4 2 2 2 4 2" xfId="25639" xr:uid="{6DF7C7AA-8066-41E9-9172-2D869B7DEF42}"/>
    <cellStyle name="Dziesiętny 2 3 4 2 2 2 5" xfId="13830" xr:uid="{8D21D803-4150-43F6-8A1C-3C9A706B6EC2}"/>
    <cellStyle name="Dziesiętny 2 3 4 2 2 2 5 2" xfId="29129" xr:uid="{C8CCF309-AA06-4840-9655-41967C4613B5}"/>
    <cellStyle name="Dziesiętny 2 3 4 2 2 2 6" xfId="18775" xr:uid="{11BECCAE-078D-4DE3-ACD0-D31B338B49D8}"/>
    <cellStyle name="Dziesiętny 2 3 4 2 2 3" xfId="8038" xr:uid="{0B8CC439-8A9F-45BE-A9C0-F3E17F439EEE}"/>
    <cellStyle name="Dziesiętny 2 3 4 2 2 3 2" xfId="11529" xr:uid="{D3BE6AC8-913E-4E25-91DA-B1DBE35AF413}"/>
    <cellStyle name="Dziesiętny 2 3 4 2 2 3 2 2" xfId="26828" xr:uid="{27710699-67B0-4626-A49A-4CE70E0CB1FE}"/>
    <cellStyle name="Dziesiętny 2 3 4 2 2 3 3" xfId="15019" xr:uid="{CB7551D2-6AB1-4987-9CD3-4392F0BABEE7}"/>
    <cellStyle name="Dziesiętny 2 3 4 2 2 3 3 2" xfId="30318" xr:uid="{C05881FF-B09F-46FA-ACB0-DFA4939E16AF}"/>
    <cellStyle name="Dziesiętny 2 3 4 2 2 3 4" xfId="23338" xr:uid="{21D0416C-9EE4-4236-B63E-C098C6FC9F19}"/>
    <cellStyle name="Dziesiętny 2 3 4 2 2 4" xfId="6449" xr:uid="{A12DE966-02BE-4979-BDD1-F835DCFA7BCE}"/>
    <cellStyle name="Dziesiętny 2 3 4 2 2 4 2" xfId="21750" xr:uid="{EC08FF7C-9CBB-4FC1-BD6D-09642EF3A6E4}"/>
    <cellStyle name="Dziesiętny 2 3 4 2 2 5" xfId="9941" xr:uid="{E3C2F200-F22C-4034-8728-E8444B6FCE90}"/>
    <cellStyle name="Dziesiętny 2 3 4 2 2 5 2" xfId="25240" xr:uid="{578C42E7-2E79-456D-9AF5-281A27E3277D}"/>
    <cellStyle name="Dziesiętny 2 3 4 2 2 6" xfId="13431" xr:uid="{1CBF8087-9B6D-4AA4-8755-11DBA8218716}"/>
    <cellStyle name="Dziesiętny 2 3 4 2 2 6 2" xfId="28730" xr:uid="{F6143AE7-2BAE-4924-B86C-504C46568C90}"/>
    <cellStyle name="Dziesiętny 2 3 4 2 2 7" xfId="18774" xr:uid="{C83603FE-378D-496A-B21B-CBF921B0B2A7}"/>
    <cellStyle name="Dziesiętny 2 3 4 2 3" xfId="3157" xr:uid="{B43510F4-3592-443F-A880-903F5DE9B77D}"/>
    <cellStyle name="Dziesiętny 2 3 4 2 3 2" xfId="8040" xr:uid="{58ADCE90-939C-45D1-BB1C-E6428F66F451}"/>
    <cellStyle name="Dziesiętny 2 3 4 2 3 2 2" xfId="11531" xr:uid="{91DD0B7A-01A0-4FFC-B244-60D5E1511E84}"/>
    <cellStyle name="Dziesiętny 2 3 4 2 3 2 2 2" xfId="26830" xr:uid="{948B6550-1580-429E-B3E5-834AF1AB41C4}"/>
    <cellStyle name="Dziesiętny 2 3 4 2 3 2 3" xfId="15021" xr:uid="{0A98A0A2-6F9A-4930-85B6-27D6C6884618}"/>
    <cellStyle name="Dziesiętny 2 3 4 2 3 2 3 2" xfId="30320" xr:uid="{6A785121-5C7E-4CA6-B535-9075F294563D}"/>
    <cellStyle name="Dziesiętny 2 3 4 2 3 2 4" xfId="23340" xr:uid="{6A269C08-F6FA-4938-8FF8-30217A0EC6F9}"/>
    <cellStyle name="Dziesiętny 2 3 4 2 3 3" xfId="6847" xr:uid="{A5852BAD-525F-4156-B29C-7AFAE88836CA}"/>
    <cellStyle name="Dziesiętny 2 3 4 2 3 3 2" xfId="22148" xr:uid="{6B347E45-5904-4BFD-B7CC-64ABDB670C3D}"/>
    <cellStyle name="Dziesiętny 2 3 4 2 3 4" xfId="10339" xr:uid="{193D1559-1A18-44D9-9BE9-7359F74B704D}"/>
    <cellStyle name="Dziesiętny 2 3 4 2 3 4 2" xfId="25638" xr:uid="{22AD15D9-40F0-40FD-8B23-2A3FACB24740}"/>
    <cellStyle name="Dziesiętny 2 3 4 2 3 5" xfId="13829" xr:uid="{98BFF7ED-2493-48C6-8B9B-9D8AFAD7E1EE}"/>
    <cellStyle name="Dziesiętny 2 3 4 2 3 5 2" xfId="29128" xr:uid="{7602BE96-8F4A-4D8E-9541-A834D376E4DB}"/>
    <cellStyle name="Dziesiętny 2 3 4 2 3 6" xfId="18776" xr:uid="{A981D9B7-AD60-46EB-9FC1-F3797862B5E9}"/>
    <cellStyle name="Dziesiętny 2 3 4 2 4" xfId="8037" xr:uid="{439FE626-189E-4AB5-B4D1-6F7D7F346FC9}"/>
    <cellStyle name="Dziesiętny 2 3 4 2 4 2" xfId="11528" xr:uid="{0A1D8C21-4F3D-4555-8FB0-1281714E7F47}"/>
    <cellStyle name="Dziesiętny 2 3 4 2 4 2 2" xfId="26827" xr:uid="{7EAED872-205F-4704-99FB-59366AE7D496}"/>
    <cellStyle name="Dziesiętny 2 3 4 2 4 3" xfId="15018" xr:uid="{321CD0C6-68F5-4019-97F5-552EEA3D33E7}"/>
    <cellStyle name="Dziesiętny 2 3 4 2 4 3 2" xfId="30317" xr:uid="{A03A044C-5C4C-4DDA-A508-655AB5A09CAF}"/>
    <cellStyle name="Dziesiętny 2 3 4 2 4 4" xfId="23337" xr:uid="{03B39342-0E56-4090-A3F4-DCF67DCEA767}"/>
    <cellStyle name="Dziesiętny 2 3 4 2 5" xfId="6187" xr:uid="{51B9DA3F-5CF9-4F4C-B304-B8DCCD6595B3}"/>
    <cellStyle name="Dziesiętny 2 3 4 2 5 2" xfId="21488" xr:uid="{0DC33250-6596-44C8-A09D-F9C95E4D0FFA}"/>
    <cellStyle name="Dziesiętny 2 3 4 2 6" xfId="3154" xr:uid="{8B725893-ACA0-480F-B174-9B7593D660A8}"/>
    <cellStyle name="Dziesiętny 2 3 4 2 6 2" xfId="18773" xr:uid="{2B0EE81E-9422-4DB6-8BD4-8EBDC1C914ED}"/>
    <cellStyle name="Dziesiętny 2 3 4 2 7" xfId="9679" xr:uid="{78B7B512-4BA8-4B26-AC1B-F6651B37613A}"/>
    <cellStyle name="Dziesiętny 2 3 4 2 7 2" xfId="24978" xr:uid="{EB6EF723-63D7-4BD4-A992-C0DEA9F68731}"/>
    <cellStyle name="Dziesiętny 2 3 4 2 8" xfId="13169" xr:uid="{30C8A979-4972-47ED-8C20-793C76C067FD}"/>
    <cellStyle name="Dziesiętny 2 3 4 2 8 2" xfId="28468" xr:uid="{F437357F-B5C2-4C44-81D3-4F6F462FDE7E}"/>
    <cellStyle name="Dziesiętny 2 3 4 2 9" xfId="16776" xr:uid="{DA12EF86-49B8-4B30-82CD-B99FE4CAE896}"/>
    <cellStyle name="Dziesiętny 2 3 4 20" xfId="16573" xr:uid="{F8A92BED-5FFD-4EFD-9777-F56927989A41}"/>
    <cellStyle name="Dziesiętny 2 3 4 3" xfId="1245" xr:uid="{058CCF78-29A1-4583-B058-0BE96CD485D1}"/>
    <cellStyle name="Dziesiętny 2 3 4 3 2" xfId="3159" xr:uid="{238A72FF-4C41-4E74-AE95-90DAC6314AD3}"/>
    <cellStyle name="Dziesiętny 2 3 4 3 2 2" xfId="8042" xr:uid="{5D1938D6-13D6-4A53-8142-B2CCD1D1B71C}"/>
    <cellStyle name="Dziesiętny 2 3 4 3 2 2 2" xfId="11533" xr:uid="{19829010-3F0D-40EB-80CC-8104E383F492}"/>
    <cellStyle name="Dziesiętny 2 3 4 3 2 2 2 2" xfId="26832" xr:uid="{715A9F24-D80C-40B8-BDD9-6C721291E4B4}"/>
    <cellStyle name="Dziesiętny 2 3 4 3 2 2 3" xfId="15023" xr:uid="{0285D17A-1075-4B73-B12F-E037E4E35607}"/>
    <cellStyle name="Dziesiętny 2 3 4 3 2 2 3 2" xfId="30322" xr:uid="{EFFE8786-20C7-4F9A-999D-F9C66C5E8773}"/>
    <cellStyle name="Dziesiętny 2 3 4 3 2 2 4" xfId="23342" xr:uid="{9B068EE4-CB62-41FD-A75B-80B9FB66711D}"/>
    <cellStyle name="Dziesiętny 2 3 4 3 2 3" xfId="6849" xr:uid="{35D90D23-E9C7-41A2-8B1D-6F53860171F0}"/>
    <cellStyle name="Dziesiętny 2 3 4 3 2 3 2" xfId="22150" xr:uid="{0462F8D7-4907-4F94-8B3C-9323B15AF1E4}"/>
    <cellStyle name="Dziesiętny 2 3 4 3 2 4" xfId="10341" xr:uid="{82EE75AF-16B9-44A8-9543-06EE00D3C695}"/>
    <cellStyle name="Dziesiętny 2 3 4 3 2 4 2" xfId="25640" xr:uid="{A85CAB76-704B-4DE5-9E9E-7316E8950A91}"/>
    <cellStyle name="Dziesiętny 2 3 4 3 2 5" xfId="13831" xr:uid="{94357C75-793C-47F6-B9FF-D2016995D189}"/>
    <cellStyle name="Dziesiętny 2 3 4 3 2 5 2" xfId="29130" xr:uid="{77F5813F-9744-4198-9B7C-47A0481EAA50}"/>
    <cellStyle name="Dziesiętny 2 3 4 3 2 6" xfId="18778" xr:uid="{DD7E79FE-B3D7-48BA-8892-CD1BE0A104C6}"/>
    <cellStyle name="Dziesiętny 2 3 4 3 3" xfId="8041" xr:uid="{B7E7C25C-EA65-4DBB-B69B-7909A0F0DD82}"/>
    <cellStyle name="Dziesiętny 2 3 4 3 3 2" xfId="11532" xr:uid="{98742F67-CB26-495B-9152-2C0CE6A27477}"/>
    <cellStyle name="Dziesiętny 2 3 4 3 3 2 2" xfId="26831" xr:uid="{FF02D7E4-EB3C-44DA-96DA-224DD80BC046}"/>
    <cellStyle name="Dziesiętny 2 3 4 3 3 3" xfId="15022" xr:uid="{5230066D-52E6-4CB0-9225-7CF9F646B2A3}"/>
    <cellStyle name="Dziesiętny 2 3 4 3 3 3 2" xfId="30321" xr:uid="{8651EC8B-8CC5-474D-9328-D8584B8EE766}"/>
    <cellStyle name="Dziesiętny 2 3 4 3 3 4" xfId="23341" xr:uid="{D5F0CB9D-5269-4326-8A28-6C20A2BC0ED8}"/>
    <cellStyle name="Dziesiętny 2 3 4 3 4" xfId="6450" xr:uid="{FB6D23D8-E4C9-4B67-901F-90660E1BBF7C}"/>
    <cellStyle name="Dziesiętny 2 3 4 3 4 2" xfId="21751" xr:uid="{F681E85B-9CBF-4C53-AC94-3363B142F70D}"/>
    <cellStyle name="Dziesiętny 2 3 4 3 5" xfId="3158" xr:uid="{942C5DFD-43D4-4A1F-836C-9D04F28E857B}"/>
    <cellStyle name="Dziesiętny 2 3 4 3 5 2" xfId="18777" xr:uid="{5ED59DB6-1D8F-437F-AF94-56346CCA9970}"/>
    <cellStyle name="Dziesiętny 2 3 4 3 6" xfId="9942" xr:uid="{954FBB34-2B7B-410A-865D-3B74916C9D47}"/>
    <cellStyle name="Dziesiętny 2 3 4 3 6 2" xfId="25241" xr:uid="{94CEEC83-FF54-4D8E-80E6-74EC03C8404D}"/>
    <cellStyle name="Dziesiętny 2 3 4 3 7" xfId="13432" xr:uid="{9BADD8DA-7F95-4A80-AADD-4C3E609BF2CA}"/>
    <cellStyle name="Dziesiętny 2 3 4 3 7 2" xfId="28731" xr:uid="{CD8075E1-D5BB-4C92-A474-3489B463767C}"/>
    <cellStyle name="Dziesiętny 2 3 4 3 8" xfId="16901" xr:uid="{F195C12B-89F5-4D73-93E6-4BF40FA6F9B6}"/>
    <cellStyle name="Dziesiętny 2 3 4 4" xfId="1367" xr:uid="{A0C1B7BE-B4D4-48BF-966C-EE9005808AF3}"/>
    <cellStyle name="Dziesiętny 2 3 4 4 2" xfId="8043" xr:uid="{5FAB28ED-C84F-4A43-8BF6-A30F7B68DD06}"/>
    <cellStyle name="Dziesiętny 2 3 4 4 2 2" xfId="11534" xr:uid="{8F46DDA0-929D-4C95-91E8-F28FABE5F114}"/>
    <cellStyle name="Dziesiętny 2 3 4 4 2 2 2" xfId="26833" xr:uid="{403506CE-D39D-4280-A1E6-3A3B176CC87D}"/>
    <cellStyle name="Dziesiętny 2 3 4 4 2 3" xfId="15024" xr:uid="{7AFF2471-7827-4E69-B261-2D1D27FDA71A}"/>
    <cellStyle name="Dziesiętny 2 3 4 4 2 3 2" xfId="30323" xr:uid="{E5303B18-B497-4180-83E7-1EDEA4098FBB}"/>
    <cellStyle name="Dziesiętny 2 3 4 4 2 4" xfId="23343" xr:uid="{9D80F1B0-814A-4B1C-B6CE-56DA7FFA99C6}"/>
    <cellStyle name="Dziesiętny 2 3 4 4 3" xfId="6846" xr:uid="{B965989A-0FD1-406C-A998-4B8F6D96F25E}"/>
    <cellStyle name="Dziesiętny 2 3 4 4 3 2" xfId="22147" xr:uid="{CB83AE0C-26F4-4B43-84E9-0238C34E6B8A}"/>
    <cellStyle name="Dziesiętny 2 3 4 4 4" xfId="3160" xr:uid="{9439925F-A2DD-4506-9229-107A050A4EEB}"/>
    <cellStyle name="Dziesiętny 2 3 4 4 4 2" xfId="18779" xr:uid="{7E101158-8783-4799-9632-94A67676416A}"/>
    <cellStyle name="Dziesiętny 2 3 4 4 5" xfId="10338" xr:uid="{288C6355-633A-4EBA-9338-3F0B3F4985F7}"/>
    <cellStyle name="Dziesiętny 2 3 4 4 5 2" xfId="25637" xr:uid="{C81D9CC7-F3A9-48B2-B880-1B4DB268F47A}"/>
    <cellStyle name="Dziesiętny 2 3 4 4 6" xfId="13828" xr:uid="{304D5A27-3747-40D8-AA9A-8090AA6F6B5D}"/>
    <cellStyle name="Dziesiętny 2 3 4 4 6 2" xfId="29127" xr:uid="{A842935F-DE8F-4011-818D-0387250D0BCF}"/>
    <cellStyle name="Dziesiętny 2 3 4 4 7" xfId="17023" xr:uid="{A9A6091B-123A-4C15-88D6-B4D9E4BC22ED}"/>
    <cellStyle name="Dziesiętny 2 3 4 5" xfId="1521" xr:uid="{9B589BCE-1265-4842-A9ED-CBF7427E0BFA}"/>
    <cellStyle name="Dziesiętny 2 3 4 5 2" xfId="8044" xr:uid="{99B7B1AA-88F7-48AA-9C6C-A178551575BF}"/>
    <cellStyle name="Dziesiętny 2 3 4 5 2 2" xfId="11535" xr:uid="{15F5478E-8EE1-4B1F-B3B6-16E1F0BAB71F}"/>
    <cellStyle name="Dziesiętny 2 3 4 5 2 2 2" xfId="26834" xr:uid="{B641B13C-BDC6-45BB-84C3-0B916ACE94C4}"/>
    <cellStyle name="Dziesiętny 2 3 4 5 2 3" xfId="15025" xr:uid="{3A586F6F-03EC-404F-B072-0930A39FC9EC}"/>
    <cellStyle name="Dziesiętny 2 3 4 5 2 3 2" xfId="30324" xr:uid="{EC99BA43-C1E0-4AB1-B8F1-3007F594F0F0}"/>
    <cellStyle name="Dziesiętny 2 3 4 5 2 4" xfId="23344" xr:uid="{706CF3FD-089D-4356-A90A-F39FAA301D0A}"/>
    <cellStyle name="Dziesiętny 2 3 4 5 3" xfId="7486" xr:uid="{AB6E6066-E93F-4912-97A9-B66EE95D1AA7}"/>
    <cellStyle name="Dziesiętny 2 3 4 5 3 2" xfId="22787" xr:uid="{04452A43-6EB0-4421-8C2D-65CDE104F73D}"/>
    <cellStyle name="Dziesiętny 2 3 4 5 4" xfId="3161" xr:uid="{97B5FB06-B558-4283-9D3D-247CDB90C7BA}"/>
    <cellStyle name="Dziesiętny 2 3 4 5 4 2" xfId="18780" xr:uid="{5A09C040-BF65-4FAC-B79A-4853CF493666}"/>
    <cellStyle name="Dziesiętny 2 3 4 5 5" xfId="10978" xr:uid="{2BDC758F-C188-424B-81AE-3D453695CEC9}"/>
    <cellStyle name="Dziesiętny 2 3 4 5 5 2" xfId="26277" xr:uid="{D007129E-8888-4951-99AE-C774FA6BBFAB}"/>
    <cellStyle name="Dziesiętny 2 3 4 5 6" xfId="14468" xr:uid="{F517F94D-5BFF-45A2-8F58-8295A8C538A4}"/>
    <cellStyle name="Dziesiętny 2 3 4 5 6 2" xfId="29767" xr:uid="{5D40E4FA-7755-421D-AE3F-ABF926080783}"/>
    <cellStyle name="Dziesiętny 2 3 4 5 7" xfId="17173" xr:uid="{D323724D-28D6-4F64-93C6-2F8D51DAD3E8}"/>
    <cellStyle name="Dziesiętny 2 3 4 6" xfId="1769" xr:uid="{704FB992-A2DD-4088-B552-3A109257E10D}"/>
    <cellStyle name="Dziesiętny 2 3 4 6 2" xfId="8036" xr:uid="{602A8A05-A21B-461C-88D4-5FE28289F521}"/>
    <cellStyle name="Dziesiętny 2 3 4 6 2 2" xfId="23336" xr:uid="{B1BF9B03-25B6-4ACD-99D2-D1FB9ACE58C7}"/>
    <cellStyle name="Dziesiętny 2 3 4 6 3" xfId="5102" xr:uid="{B2D9AE89-DF9C-40D8-A112-AB9699A3291B}"/>
    <cellStyle name="Dziesiętny 2 3 4 6 3 2" xfId="20403" xr:uid="{EBB98A9C-61BD-4970-AC8B-E9D36847082F}"/>
    <cellStyle name="Dziesiętny 2 3 4 6 4" xfId="11527" xr:uid="{0DFA8AA9-C4EB-4BE9-BDCC-19A066315F27}"/>
    <cellStyle name="Dziesiętny 2 3 4 6 4 2" xfId="26826" xr:uid="{267B8F2F-F431-4353-8084-4F4EA890B075}"/>
    <cellStyle name="Dziesiętny 2 3 4 6 5" xfId="15017" xr:uid="{80C154E9-A054-4741-9E0B-81FE8249DE59}"/>
    <cellStyle name="Dziesiętny 2 3 4 6 5 2" xfId="30316" xr:uid="{A5C70382-9FBA-4F7D-9634-2A881EBF5060}"/>
    <cellStyle name="Dziesiętny 2 3 4 6 6" xfId="17406" xr:uid="{3412B770-3DF4-4C29-935A-CCD1CEBCDB58}"/>
    <cellStyle name="Dziesiętny 2 3 4 7" xfId="1913" xr:uid="{AEE5B349-0CE3-446B-9B35-D6AE7BCB0F5E}"/>
    <cellStyle name="Dziesiętny 2 3 4 7 2" xfId="5103" xr:uid="{36A1A501-9D70-4022-93E3-B622115CC60A}"/>
    <cellStyle name="Dziesiętny 2 3 4 7 2 2" xfId="20404" xr:uid="{9B91C8AD-7CAA-4D6D-93C8-D8F6E6BFD365}"/>
    <cellStyle name="Dziesiętny 2 3 4 7 3" xfId="17545" xr:uid="{3253ABD6-81C1-4015-B149-DA94C42E4C0E}"/>
    <cellStyle name="Dziesiętny 2 3 4 8" xfId="2044" xr:uid="{69AF424F-952F-4900-A68D-8F6D2D1F2615}"/>
    <cellStyle name="Dziesiętny 2 3 4 8 2" xfId="5104" xr:uid="{BF742B94-1716-4EB9-9B8E-09613C151EDC}"/>
    <cellStyle name="Dziesiętny 2 3 4 8 2 2" xfId="20405" xr:uid="{9022AC7E-C219-4F79-9D04-20205E25ED9F}"/>
    <cellStyle name="Dziesiętny 2 3 4 8 3" xfId="17676" xr:uid="{33D9A8BC-A679-4A29-AAFB-95371D73D31A}"/>
    <cellStyle name="Dziesiętny 2 3 4 9" xfId="2169" xr:uid="{9A5DE3E9-85BA-4A62-8EBD-95BF57B8249C}"/>
    <cellStyle name="Dziesiętny 2 3 4 9 2" xfId="5105" xr:uid="{4BEFB026-62CF-4D4B-ADAF-422D88A7641C}"/>
    <cellStyle name="Dziesiętny 2 3 4 9 2 2" xfId="20406" xr:uid="{D8F7CB2E-C1DB-4566-B353-40DECF392963}"/>
    <cellStyle name="Dziesiętny 2 3 4 9 3" xfId="17801" xr:uid="{30D5C586-E7A4-4FFE-AE1D-820894576367}"/>
    <cellStyle name="Dziesiętny 2 3 5" xfId="728" xr:uid="{32A2D279-F06C-42A5-8DC3-8FE359557F6D}"/>
    <cellStyle name="Dziesiętny 2 3 5 10" xfId="2332" xr:uid="{A4718094-6667-4ADF-B0FD-FDF663368469}"/>
    <cellStyle name="Dziesiętny 2 3 5 10 2" xfId="5106" xr:uid="{4DCFFC84-9048-49B5-BEC1-B2F471C41398}"/>
    <cellStyle name="Dziesiętny 2 3 5 10 2 2" xfId="20407" xr:uid="{45893E61-71C3-4D80-BF81-200CD3A9CE41}"/>
    <cellStyle name="Dziesiętny 2 3 5 10 3" xfId="17964" xr:uid="{1670FFCB-BD16-4B30-B094-0EE758C29BC3}"/>
    <cellStyle name="Dziesiętny 2 3 5 11" xfId="2482" xr:uid="{23B766E4-371B-489A-A9BD-95021AC730B7}"/>
    <cellStyle name="Dziesiętny 2 3 5 11 2" xfId="5107" xr:uid="{28F5412E-5828-4471-AA3F-9F200D16B268}"/>
    <cellStyle name="Dziesiętny 2 3 5 11 2 2" xfId="20408" xr:uid="{F0C69D21-C017-4EAD-B49C-E72400F361A5}"/>
    <cellStyle name="Dziesiętny 2 3 5 11 3" xfId="18114" xr:uid="{1FCFAD3D-4EFE-4216-9B94-67B78E9D7575}"/>
    <cellStyle name="Dziesiętny 2 3 5 12" xfId="2632" xr:uid="{1D6BD99E-856C-4D95-ADC5-89DBB51D0E52}"/>
    <cellStyle name="Dziesiętny 2 3 5 12 2" xfId="5108" xr:uid="{B4F99885-09A6-4712-9340-04BCAFDB00A0}"/>
    <cellStyle name="Dziesiętny 2 3 5 12 2 2" xfId="20409" xr:uid="{4C01629E-5BB2-480E-84B8-26109B9B22CE}"/>
    <cellStyle name="Dziesiętny 2 3 5 12 3" xfId="18264" xr:uid="{BA0DAB23-AA15-41E0-839B-58C8C3E1A1CC}"/>
    <cellStyle name="Dziesiętny 2 3 5 13" xfId="5828" xr:uid="{6C7B1C2A-682F-4C1A-AE47-9D27D40FE9D4}"/>
    <cellStyle name="Dziesiętny 2 3 5 13 2" xfId="21129" xr:uid="{C67844E7-813B-47CC-8688-5DEC784EFF5C}"/>
    <cellStyle name="Dziesiętny 2 3 5 14" xfId="5968" xr:uid="{EFA69405-833E-43BA-BA80-8A84672232F3}"/>
    <cellStyle name="Dziesiętny 2 3 5 14 2" xfId="21269" xr:uid="{24EE02FF-FC46-44D1-B8E8-EAC58F79053B}"/>
    <cellStyle name="Dziesiętny 2 3 5 15" xfId="3162" xr:uid="{C20D43D9-3179-4E86-A2DF-C760C4F6197E}"/>
    <cellStyle name="Dziesiętny 2 3 5 15 2" xfId="18781" xr:uid="{26D17172-F913-408C-B3B1-96A43D06D196}"/>
    <cellStyle name="Dziesiętny 2 3 5 16" xfId="9460" xr:uid="{90330438-012F-401D-8ED2-9B6B4C9AA21C}"/>
    <cellStyle name="Dziesiętny 2 3 5 16 2" xfId="24759" xr:uid="{62D8023E-E739-4023-AA2A-602E8EC9CA14}"/>
    <cellStyle name="Dziesiętny 2 3 5 17" xfId="12950" xr:uid="{093FC1CB-2406-43A2-962E-9BBBDB35A9B6}"/>
    <cellStyle name="Dziesiętny 2 3 5 17 2" xfId="28249" xr:uid="{508DD9F9-98B7-4A56-AC90-D803ABBF077F}"/>
    <cellStyle name="Dziesiętny 2 3 5 18" xfId="16451" xr:uid="{39F32048-0A99-4A2E-AA40-AA34EE58508A}"/>
    <cellStyle name="Dziesiętny 2 3 5 18 2" xfId="31750" xr:uid="{578E24CA-7879-47B8-B21A-24514B54AA90}"/>
    <cellStyle name="Dziesiętny 2 3 5 19" xfId="946" xr:uid="{8539F650-8E16-4CB5-9AAF-AD92602B5CAB}"/>
    <cellStyle name="Dziesiętny 2 3 5 2" xfId="1162" xr:uid="{35C48491-B97C-4E73-8CF6-F5E7B8C8AC7E}"/>
    <cellStyle name="Dziesiętny 2 3 5 2 2" xfId="3164" xr:uid="{9071CDF3-FB10-4075-B6C8-DA3BF6FB2DAC}"/>
    <cellStyle name="Dziesiętny 2 3 5 2 2 2" xfId="3165" xr:uid="{074E73DC-3D76-4F38-82E5-05B4EB06A586}"/>
    <cellStyle name="Dziesiętny 2 3 5 2 2 2 2" xfId="8048" xr:uid="{B1CEF63F-97BC-4277-A30D-0D26D0159430}"/>
    <cellStyle name="Dziesiętny 2 3 5 2 2 2 2 2" xfId="11539" xr:uid="{DFBD3FE6-9A6B-4589-9D56-1E7AD3EB08F2}"/>
    <cellStyle name="Dziesiętny 2 3 5 2 2 2 2 2 2" xfId="26838" xr:uid="{CDFF8754-AC33-4F2B-AF07-06D6819BD2E1}"/>
    <cellStyle name="Dziesiętny 2 3 5 2 2 2 2 3" xfId="15029" xr:uid="{92175807-4ECD-4ABD-A5C6-CE49BB21C28C}"/>
    <cellStyle name="Dziesiętny 2 3 5 2 2 2 2 3 2" xfId="30328" xr:uid="{CFF364EE-726C-4EEA-AAEC-C39A0A0445CF}"/>
    <cellStyle name="Dziesiętny 2 3 5 2 2 2 2 4" xfId="23348" xr:uid="{E008CDCD-BD90-40DD-9D91-71965CBA8E70}"/>
    <cellStyle name="Dziesiętny 2 3 5 2 2 2 3" xfId="6852" xr:uid="{83F46BD5-3CB3-4E84-AE04-CBB5B2212196}"/>
    <cellStyle name="Dziesiętny 2 3 5 2 2 2 3 2" xfId="22153" xr:uid="{D67050FB-1FC4-4276-ADF4-82DA201D88FD}"/>
    <cellStyle name="Dziesiętny 2 3 5 2 2 2 4" xfId="10344" xr:uid="{58EA8736-D98C-4EB8-8F79-25B4A186D85E}"/>
    <cellStyle name="Dziesiętny 2 3 5 2 2 2 4 2" xfId="25643" xr:uid="{51F2F894-DE8C-469C-A85E-8B44C404CDC8}"/>
    <cellStyle name="Dziesiętny 2 3 5 2 2 2 5" xfId="13834" xr:uid="{35950128-AB3B-40DA-A54A-ECE6983F0601}"/>
    <cellStyle name="Dziesiętny 2 3 5 2 2 2 5 2" xfId="29133" xr:uid="{3FC85B7F-AB6D-45D3-8E7D-54141A2C7000}"/>
    <cellStyle name="Dziesiętny 2 3 5 2 2 2 6" xfId="18784" xr:uid="{FA693B21-0768-4C88-A67C-C1078B699530}"/>
    <cellStyle name="Dziesiętny 2 3 5 2 2 3" xfId="8047" xr:uid="{A8CBF6A8-B276-4C2C-BB3D-56D742A6CD55}"/>
    <cellStyle name="Dziesiętny 2 3 5 2 2 3 2" xfId="11538" xr:uid="{215F6031-7FD6-4428-A6EB-778C031BABE6}"/>
    <cellStyle name="Dziesiętny 2 3 5 2 2 3 2 2" xfId="26837" xr:uid="{76D575BD-DCA8-4453-896D-2AB6B0D3B823}"/>
    <cellStyle name="Dziesiętny 2 3 5 2 2 3 3" xfId="15028" xr:uid="{12FE2571-6826-468F-BB0D-9084CA757FA4}"/>
    <cellStyle name="Dziesiętny 2 3 5 2 2 3 3 2" xfId="30327" xr:uid="{69689AD9-6CF7-427E-BD05-FEA3249CBFFE}"/>
    <cellStyle name="Dziesiętny 2 3 5 2 2 3 4" xfId="23347" xr:uid="{E7A68D06-D0F2-448D-8379-B8BC58C0CC19}"/>
    <cellStyle name="Dziesiętny 2 3 5 2 2 4" xfId="6451" xr:uid="{F8033E03-BF01-4D13-96F6-0DD4EF1770DF}"/>
    <cellStyle name="Dziesiętny 2 3 5 2 2 4 2" xfId="21752" xr:uid="{7429930B-A9D3-4FB7-94CD-ACD4C2BE8872}"/>
    <cellStyle name="Dziesiętny 2 3 5 2 2 5" xfId="9943" xr:uid="{52827008-0822-4D7D-836D-D2E55FEDB51C}"/>
    <cellStyle name="Dziesiętny 2 3 5 2 2 5 2" xfId="25242" xr:uid="{7060A9C8-0A0B-4965-8CAA-316485E789F5}"/>
    <cellStyle name="Dziesiętny 2 3 5 2 2 6" xfId="13433" xr:uid="{96592E44-F568-4BF1-81A9-BE9FB18D0F30}"/>
    <cellStyle name="Dziesiętny 2 3 5 2 2 6 2" xfId="28732" xr:uid="{B7457548-EF03-443E-B10B-A0AFBB302EB9}"/>
    <cellStyle name="Dziesiętny 2 3 5 2 2 7" xfId="18783" xr:uid="{71DD5647-F72A-46E4-8711-DCCB70382DD3}"/>
    <cellStyle name="Dziesiętny 2 3 5 2 3" xfId="3166" xr:uid="{2E1C4B69-294F-4BD9-AC35-B375C0FA2811}"/>
    <cellStyle name="Dziesiętny 2 3 5 2 3 2" xfId="8049" xr:uid="{F0E18D33-3F7E-4FF3-865D-D4B0DDFA89B4}"/>
    <cellStyle name="Dziesiętny 2 3 5 2 3 2 2" xfId="11540" xr:uid="{F6503A29-C2A1-40D2-9EAA-4ABBE47BBAB3}"/>
    <cellStyle name="Dziesiętny 2 3 5 2 3 2 2 2" xfId="26839" xr:uid="{48D779B7-CEDF-4AB3-92D9-D20AC6375FF9}"/>
    <cellStyle name="Dziesiętny 2 3 5 2 3 2 3" xfId="15030" xr:uid="{D0D23663-2EA9-4ACE-8586-19861CCFA5C2}"/>
    <cellStyle name="Dziesiętny 2 3 5 2 3 2 3 2" xfId="30329" xr:uid="{308283C0-6272-47DD-8270-1FC51D974D9C}"/>
    <cellStyle name="Dziesiętny 2 3 5 2 3 2 4" xfId="23349" xr:uid="{81F28B6E-7A84-457D-9958-D5D77C6B2EBA}"/>
    <cellStyle name="Dziesiętny 2 3 5 2 3 3" xfId="6851" xr:uid="{A3A4292B-9F21-42DC-92BB-57CF3B48A66A}"/>
    <cellStyle name="Dziesiętny 2 3 5 2 3 3 2" xfId="22152" xr:uid="{8473F1B7-773E-4CFF-BB00-76AC01A622E0}"/>
    <cellStyle name="Dziesiętny 2 3 5 2 3 4" xfId="10343" xr:uid="{011AA9A7-108E-42F0-BF98-3B6F200759E2}"/>
    <cellStyle name="Dziesiętny 2 3 5 2 3 4 2" xfId="25642" xr:uid="{80D3E8C8-928A-40C9-BBDB-CCDA794C3AF8}"/>
    <cellStyle name="Dziesiętny 2 3 5 2 3 5" xfId="13833" xr:uid="{D66F6FBB-51D3-4E31-AB50-E21335D03663}"/>
    <cellStyle name="Dziesiętny 2 3 5 2 3 5 2" xfId="29132" xr:uid="{702832D8-D9A9-4C2F-B581-79805C3B53F4}"/>
    <cellStyle name="Dziesiętny 2 3 5 2 3 6" xfId="18785" xr:uid="{7F816774-58F9-43EF-8698-89382159789F}"/>
    <cellStyle name="Dziesiętny 2 3 5 2 4" xfId="8046" xr:uid="{3CB60535-B6AD-4711-B9F0-F62C658D862D}"/>
    <cellStyle name="Dziesiętny 2 3 5 2 4 2" xfId="11537" xr:uid="{E3AAAF56-8FB6-47EC-981F-FAB4F105DB89}"/>
    <cellStyle name="Dziesiętny 2 3 5 2 4 2 2" xfId="26836" xr:uid="{4B907F83-7EFF-47B6-9F2F-878EFAC8C6B5}"/>
    <cellStyle name="Dziesiętny 2 3 5 2 4 3" xfId="15027" xr:uid="{A48B3BC9-D9B6-4B3F-BD95-BDDCEA9424E0}"/>
    <cellStyle name="Dziesiętny 2 3 5 2 4 3 2" xfId="30326" xr:uid="{833D3E2E-74D7-4589-A0CB-72A3F5569723}"/>
    <cellStyle name="Dziesiętny 2 3 5 2 4 4" xfId="23346" xr:uid="{06417B68-C5FF-4F40-AA45-C8430B779A89}"/>
    <cellStyle name="Dziesiętny 2 3 5 2 5" xfId="6228" xr:uid="{CB846301-20EF-4DDC-A907-9CCBE91122E4}"/>
    <cellStyle name="Dziesiętny 2 3 5 2 5 2" xfId="21529" xr:uid="{DC6A2D4A-2AAF-4FDC-B071-D2AA06B07AE7}"/>
    <cellStyle name="Dziesiętny 2 3 5 2 6" xfId="3163" xr:uid="{F9C6FC31-2BC7-4760-88F0-79C8927C1A58}"/>
    <cellStyle name="Dziesiętny 2 3 5 2 6 2" xfId="18782" xr:uid="{54DE1027-DC48-4E7A-BF70-FE1652DBBFB7}"/>
    <cellStyle name="Dziesiętny 2 3 5 2 7" xfId="9720" xr:uid="{DBCF058E-7AEE-4AF0-9D14-60C1C4A96C67}"/>
    <cellStyle name="Dziesiętny 2 3 5 2 7 2" xfId="25019" xr:uid="{04970FF8-167E-4C61-BBA9-E4D356D363E9}"/>
    <cellStyle name="Dziesiętny 2 3 5 2 8" xfId="13210" xr:uid="{F1F6DC46-1442-47FC-A4A4-3A10F00EA5FF}"/>
    <cellStyle name="Dziesiętny 2 3 5 2 8 2" xfId="28509" xr:uid="{80C95CA7-3943-41FF-ACEB-7E2FF996BE53}"/>
    <cellStyle name="Dziesiętny 2 3 5 2 9" xfId="16818" xr:uid="{DAA0E827-956E-4DF3-9701-B144B5376DCD}"/>
    <cellStyle name="Dziesiętny 2 3 5 20" xfId="16614" xr:uid="{2EDDAF98-DAC3-4A68-88C4-656A5481A997}"/>
    <cellStyle name="Dziesiętny 2 3 5 3" xfId="1287" xr:uid="{8185575E-547C-46FA-BED5-C47E337A6FF2}"/>
    <cellStyle name="Dziesiętny 2 3 5 3 2" xfId="3168" xr:uid="{7B580A4A-6321-49BC-A000-3993D08F501E}"/>
    <cellStyle name="Dziesiętny 2 3 5 3 2 2" xfId="8051" xr:uid="{A5A64255-63ED-40D5-9A88-F4C36DB76700}"/>
    <cellStyle name="Dziesiętny 2 3 5 3 2 2 2" xfId="11542" xr:uid="{471B67A9-CC9E-4384-9899-FB5D53EF593D}"/>
    <cellStyle name="Dziesiętny 2 3 5 3 2 2 2 2" xfId="26841" xr:uid="{AB3D3B65-02CA-4CA0-9FA8-79534FC61A58}"/>
    <cellStyle name="Dziesiętny 2 3 5 3 2 2 3" xfId="15032" xr:uid="{137FDB9E-8DF9-4BD7-99AB-EA4ACAC321FA}"/>
    <cellStyle name="Dziesiętny 2 3 5 3 2 2 3 2" xfId="30331" xr:uid="{0B97A1FC-046E-4BE9-AEB5-981528AEFC62}"/>
    <cellStyle name="Dziesiętny 2 3 5 3 2 2 4" xfId="23351" xr:uid="{8F2A05A1-00A5-459F-AB65-D56DC4F196FD}"/>
    <cellStyle name="Dziesiętny 2 3 5 3 2 3" xfId="6853" xr:uid="{21DD117B-C436-450D-8DA3-3C29AB024D98}"/>
    <cellStyle name="Dziesiętny 2 3 5 3 2 3 2" xfId="22154" xr:uid="{F6500503-286D-499B-8D93-5D2D4373D4A5}"/>
    <cellStyle name="Dziesiętny 2 3 5 3 2 4" xfId="10345" xr:uid="{E53AAACF-1B61-44B8-AE17-F57124208CB3}"/>
    <cellStyle name="Dziesiętny 2 3 5 3 2 4 2" xfId="25644" xr:uid="{4F2DCB26-E58B-4915-9C09-BFD59ECE8527}"/>
    <cellStyle name="Dziesiętny 2 3 5 3 2 5" xfId="13835" xr:uid="{A4546177-3828-4F16-AE26-701DB35E3E40}"/>
    <cellStyle name="Dziesiętny 2 3 5 3 2 5 2" xfId="29134" xr:uid="{6073783B-30CE-45D2-88FC-E8EBBED8B45B}"/>
    <cellStyle name="Dziesiętny 2 3 5 3 2 6" xfId="18787" xr:uid="{10DBDE5F-186D-4C5A-A6F0-97A67F4BD34B}"/>
    <cellStyle name="Dziesiętny 2 3 5 3 3" xfId="8050" xr:uid="{1232991B-D0BB-4338-AF5B-9A0AF52B4C70}"/>
    <cellStyle name="Dziesiętny 2 3 5 3 3 2" xfId="11541" xr:uid="{214B649E-62F4-4051-A0C7-DF6BDDB3F702}"/>
    <cellStyle name="Dziesiętny 2 3 5 3 3 2 2" xfId="26840" xr:uid="{CD4D92F6-0FAD-49AA-A2F3-B305412C03C2}"/>
    <cellStyle name="Dziesiętny 2 3 5 3 3 3" xfId="15031" xr:uid="{2DD6D42B-5B09-43D4-9B68-CB3064A99491}"/>
    <cellStyle name="Dziesiętny 2 3 5 3 3 3 2" xfId="30330" xr:uid="{593AE572-5578-48FA-9FD8-5F08B85FD246}"/>
    <cellStyle name="Dziesiętny 2 3 5 3 3 4" xfId="23350" xr:uid="{DBE2BE9B-1C2E-49CC-86BD-83E74A412EC0}"/>
    <cellStyle name="Dziesiętny 2 3 5 3 4" xfId="6452" xr:uid="{71865F77-CCA2-4210-8730-29F4FB525A12}"/>
    <cellStyle name="Dziesiętny 2 3 5 3 4 2" xfId="21753" xr:uid="{F6A47B99-BC0A-46A2-A4E4-6719E1FD9CEC}"/>
    <cellStyle name="Dziesiętny 2 3 5 3 5" xfId="3167" xr:uid="{C5C147C2-3960-4F38-9B1A-E52F02EFB9EC}"/>
    <cellStyle name="Dziesiętny 2 3 5 3 5 2" xfId="18786" xr:uid="{36C30368-6EE2-4CEF-ADEF-F9B91AD4B9AC}"/>
    <cellStyle name="Dziesiętny 2 3 5 3 6" xfId="9944" xr:uid="{47311751-2686-494C-AE8B-2D78F2C780E3}"/>
    <cellStyle name="Dziesiętny 2 3 5 3 6 2" xfId="25243" xr:uid="{854B91D2-541A-4597-87E2-84344CC0C1D4}"/>
    <cellStyle name="Dziesiętny 2 3 5 3 7" xfId="13434" xr:uid="{62FF8139-105E-4F90-BFFB-4FE685D63E20}"/>
    <cellStyle name="Dziesiętny 2 3 5 3 7 2" xfId="28733" xr:uid="{068C82FA-CE9E-42E4-9D48-00830BE3BDDB}"/>
    <cellStyle name="Dziesiętny 2 3 5 3 8" xfId="16943" xr:uid="{FC3F2354-5781-429D-AA97-98468383AD73}"/>
    <cellStyle name="Dziesiętny 2 3 5 4" xfId="1408" xr:uid="{F7DA21AA-95D3-4BEC-99D2-75AF28AE0335}"/>
    <cellStyle name="Dziesiętny 2 3 5 4 2" xfId="8052" xr:uid="{FF039539-4FAA-4409-B7B9-7D752DA27486}"/>
    <cellStyle name="Dziesiętny 2 3 5 4 2 2" xfId="11543" xr:uid="{A9C36C98-F783-4F0C-ABA8-1ECBE8B2EE5D}"/>
    <cellStyle name="Dziesiętny 2 3 5 4 2 2 2" xfId="26842" xr:uid="{5AB0313F-A365-466E-8A4B-EB1FCECCEFE2}"/>
    <cellStyle name="Dziesiętny 2 3 5 4 2 3" xfId="15033" xr:uid="{7B612051-C44E-4203-A4BD-15498925FE89}"/>
    <cellStyle name="Dziesiętny 2 3 5 4 2 3 2" xfId="30332" xr:uid="{96517194-B0CA-406D-AE77-1D48888AA340}"/>
    <cellStyle name="Dziesiętny 2 3 5 4 2 4" xfId="23352" xr:uid="{B641594A-72FF-4DDC-8776-4770140F81CD}"/>
    <cellStyle name="Dziesiętny 2 3 5 4 3" xfId="6850" xr:uid="{414CAE9B-E8E4-4FDE-AD92-5BA277692DA4}"/>
    <cellStyle name="Dziesiętny 2 3 5 4 3 2" xfId="22151" xr:uid="{5DA7678F-5D22-4C88-A85C-1866B912AAD9}"/>
    <cellStyle name="Dziesiętny 2 3 5 4 4" xfId="3169" xr:uid="{B278A79D-D311-4744-8057-BFD51BF032B8}"/>
    <cellStyle name="Dziesiętny 2 3 5 4 4 2" xfId="18788" xr:uid="{F8433261-27FA-4EBD-B6A0-02A8D80701FD}"/>
    <cellStyle name="Dziesiętny 2 3 5 4 5" xfId="10342" xr:uid="{E4E61863-19CA-4DB0-830C-60324E1FA507}"/>
    <cellStyle name="Dziesiętny 2 3 5 4 5 2" xfId="25641" xr:uid="{803237E4-29AF-4855-B56E-52C2530BA805}"/>
    <cellStyle name="Dziesiętny 2 3 5 4 6" xfId="13832" xr:uid="{1AABCC0A-DE2C-47D3-9FA1-D95213342DD0}"/>
    <cellStyle name="Dziesiętny 2 3 5 4 6 2" xfId="29131" xr:uid="{88D1CBB0-D815-439A-8D95-BE33032E856A}"/>
    <cellStyle name="Dziesiętny 2 3 5 4 7" xfId="17064" xr:uid="{11406179-09D6-4219-B0A3-158F5509F6EF}"/>
    <cellStyle name="Dziesiętny 2 3 5 5" xfId="1562" xr:uid="{634062AA-73A6-4F3A-89DA-DFDEDBC4DB56}"/>
    <cellStyle name="Dziesiętny 2 3 5 5 2" xfId="8053" xr:uid="{6706D5FF-C555-4C59-BC21-7E025BDE8193}"/>
    <cellStyle name="Dziesiętny 2 3 5 5 2 2" xfId="11544" xr:uid="{779A39C7-3966-4D9D-80C2-C5CD3FDB6F32}"/>
    <cellStyle name="Dziesiętny 2 3 5 5 2 2 2" xfId="26843" xr:uid="{D77D01A5-72B4-4379-96A4-23310E4950A1}"/>
    <cellStyle name="Dziesiętny 2 3 5 5 2 3" xfId="15034" xr:uid="{8150437E-40AD-4B82-A187-FBAF16AB76C0}"/>
    <cellStyle name="Dziesiętny 2 3 5 5 2 3 2" xfId="30333" xr:uid="{8BF9FD6E-516B-4A69-836C-760BBA3211CC}"/>
    <cellStyle name="Dziesiętny 2 3 5 5 2 4" xfId="23353" xr:uid="{517761E7-284C-4CAD-B03D-2B9C282FD977}"/>
    <cellStyle name="Dziesiętny 2 3 5 5 3" xfId="7527" xr:uid="{601F0239-8774-4B5F-A057-59E4CB086957}"/>
    <cellStyle name="Dziesiętny 2 3 5 5 3 2" xfId="22828" xr:uid="{68DD58A8-CE91-4D86-90EA-5D7DDD19FF8D}"/>
    <cellStyle name="Dziesiętny 2 3 5 5 4" xfId="3170" xr:uid="{F1393436-8113-4C26-BA50-1FA0CEEDEA94}"/>
    <cellStyle name="Dziesiętny 2 3 5 5 4 2" xfId="18789" xr:uid="{FA655ACE-1644-458B-858F-1436682C5801}"/>
    <cellStyle name="Dziesiętny 2 3 5 5 5" xfId="11019" xr:uid="{D985F47A-792E-459D-94DC-817EB1AA3D7B}"/>
    <cellStyle name="Dziesiętny 2 3 5 5 5 2" xfId="26318" xr:uid="{035AA766-0F7D-451F-9F08-A8A9FA720A68}"/>
    <cellStyle name="Dziesiętny 2 3 5 5 6" xfId="14509" xr:uid="{DA924E80-59A1-4FFF-807D-20FB09A87D36}"/>
    <cellStyle name="Dziesiętny 2 3 5 5 6 2" xfId="29808" xr:uid="{A9C89E42-EE61-4A96-8FEF-E836775853AC}"/>
    <cellStyle name="Dziesiętny 2 3 5 5 7" xfId="17214" xr:uid="{2CFAFF93-E5F7-4D11-AB40-6B9EE326DB77}"/>
    <cellStyle name="Dziesiętny 2 3 5 6" xfId="1811" xr:uid="{7CDA8269-7CFF-4DBC-92F8-090CF1C9B144}"/>
    <cellStyle name="Dziesiętny 2 3 5 6 2" xfId="8045" xr:uid="{E750B39F-93B8-4565-803E-DEB9D506AE30}"/>
    <cellStyle name="Dziesiętny 2 3 5 6 2 2" xfId="23345" xr:uid="{CA21BD6A-352D-4E25-B389-B03DA2930702}"/>
    <cellStyle name="Dziesiętny 2 3 5 6 3" xfId="5109" xr:uid="{E9529DD6-CBC3-4017-9A1D-3B323A7B360B}"/>
    <cellStyle name="Dziesiętny 2 3 5 6 3 2" xfId="20410" xr:uid="{FC95C757-809B-4641-BA98-D67EAE6FA497}"/>
    <cellStyle name="Dziesiętny 2 3 5 6 4" xfId="11536" xr:uid="{A6B8A562-6C21-4EBD-AE04-4D1A492D01F6}"/>
    <cellStyle name="Dziesiętny 2 3 5 6 4 2" xfId="26835" xr:uid="{079FD9B1-D615-44FD-B658-E1BA8043C156}"/>
    <cellStyle name="Dziesiętny 2 3 5 6 5" xfId="15026" xr:uid="{E214D4A6-7BFE-41A9-A26F-AE317BF35D2E}"/>
    <cellStyle name="Dziesiętny 2 3 5 6 5 2" xfId="30325" xr:uid="{73C660BD-B48D-426E-8E37-30D4D1F67F4B}"/>
    <cellStyle name="Dziesiętny 2 3 5 6 6" xfId="17447" xr:uid="{28CD7DDC-BA1B-402B-AC56-F62DCBB3AE00}"/>
    <cellStyle name="Dziesiętny 2 3 5 7" xfId="1955" xr:uid="{66D75381-7802-41E6-BE44-CCB09307787E}"/>
    <cellStyle name="Dziesiętny 2 3 5 7 2" xfId="5110" xr:uid="{4F00458D-D1D0-4C9B-8CB1-9B3FFE21EF19}"/>
    <cellStyle name="Dziesiętny 2 3 5 7 2 2" xfId="20411" xr:uid="{8CD0FB6E-453A-4F12-AAB0-33156236B902}"/>
    <cellStyle name="Dziesiętny 2 3 5 7 3" xfId="17587" xr:uid="{7DCE6218-01C8-4DB3-B502-9831707289FF}"/>
    <cellStyle name="Dziesiętny 2 3 5 8" xfId="2086" xr:uid="{E6958E19-7C88-4CD3-9B70-BF6A0A9CE8E2}"/>
    <cellStyle name="Dziesiętny 2 3 5 8 2" xfId="5111" xr:uid="{79177686-E7A6-4D12-877B-2A7D71D72DF7}"/>
    <cellStyle name="Dziesiętny 2 3 5 8 2 2" xfId="20412" xr:uid="{9B158CA4-4FB0-49C5-B2E9-9FE1EF5E6420}"/>
    <cellStyle name="Dziesiętny 2 3 5 8 3" xfId="17718" xr:uid="{AFE947AE-F220-4B11-86BE-1120C59DC8A8}"/>
    <cellStyle name="Dziesiętny 2 3 5 9" xfId="2211" xr:uid="{95FF2F59-D5A8-4288-BA26-167172EE8775}"/>
    <cellStyle name="Dziesiętny 2 3 5 9 2" xfId="5112" xr:uid="{75F9E578-C65C-488A-83AC-7BBE6461C6A6}"/>
    <cellStyle name="Dziesiętny 2 3 5 9 2 2" xfId="20413" xr:uid="{F5B549FC-BF69-4D01-A948-321B2268E64A}"/>
    <cellStyle name="Dziesiętny 2 3 5 9 3" xfId="17843" xr:uid="{63426CE5-370E-472B-BFB2-7FD0CF5B8299}"/>
    <cellStyle name="Dziesiętny 2 3 6" xfId="769" xr:uid="{2C7DE109-3042-424A-BD36-967D41440FB0}"/>
    <cellStyle name="Dziesiętny 2 3 6 10" xfId="2373" xr:uid="{9396CA5E-A703-4EDB-BC74-417D75F5AABC}"/>
    <cellStyle name="Dziesiętny 2 3 6 10 2" xfId="5113" xr:uid="{5C797DEC-56B9-4E6A-93A2-B0EF40CEE497}"/>
    <cellStyle name="Dziesiętny 2 3 6 10 2 2" xfId="20414" xr:uid="{2DCBDA25-2DDA-4F5E-B3A1-05832B219A10}"/>
    <cellStyle name="Dziesiętny 2 3 6 10 3" xfId="18005" xr:uid="{14CFC4FC-9C5D-4189-8B63-CD0B38DF2A00}"/>
    <cellStyle name="Dziesiętny 2 3 6 11" xfId="2523" xr:uid="{299C868C-C375-42CF-85D8-408288D2FB5A}"/>
    <cellStyle name="Dziesiętny 2 3 6 11 2" xfId="5114" xr:uid="{E76BCF84-A37C-491F-9B9D-2792244EE764}"/>
    <cellStyle name="Dziesiętny 2 3 6 11 2 2" xfId="20415" xr:uid="{FF13A449-5794-45BA-AA8D-82133E579841}"/>
    <cellStyle name="Dziesiętny 2 3 6 11 3" xfId="18155" xr:uid="{82E83E42-344E-422C-B380-647922E9E156}"/>
    <cellStyle name="Dziesiętny 2 3 6 12" xfId="2673" xr:uid="{4B5A79FB-0233-4F60-9F93-B1DF895B17AF}"/>
    <cellStyle name="Dziesiętny 2 3 6 12 2" xfId="5115" xr:uid="{FCD4198B-E918-4DEC-9AF0-898A0EE25182}"/>
    <cellStyle name="Dziesiętny 2 3 6 12 2 2" xfId="20416" xr:uid="{12DB033A-ECBD-4778-B7EB-22CE79581090}"/>
    <cellStyle name="Dziesiętny 2 3 6 12 3" xfId="18305" xr:uid="{FDB148A9-42AF-4D92-AFFF-8E2A46799882}"/>
    <cellStyle name="Dziesiętny 2 3 6 13" xfId="5869" xr:uid="{D20E8033-C8D3-4608-9926-202D41AB8805}"/>
    <cellStyle name="Dziesiętny 2 3 6 13 2" xfId="21170" xr:uid="{976B4552-7FD7-4A36-AD05-8EC73C33424A}"/>
    <cellStyle name="Dziesiętny 2 3 6 14" xfId="5969" xr:uid="{4575C3EB-DF4B-4A4F-92B6-BC962148E29B}"/>
    <cellStyle name="Dziesiętny 2 3 6 14 2" xfId="21270" xr:uid="{250DCA37-267D-48C6-9F40-EB0A596A3871}"/>
    <cellStyle name="Dziesiętny 2 3 6 15" xfId="3171" xr:uid="{467EC508-BD67-4662-A566-0F8135D5FFD4}"/>
    <cellStyle name="Dziesiętny 2 3 6 15 2" xfId="18790" xr:uid="{2BD42A5E-A62B-4A7D-BF44-C1F7EFD361C7}"/>
    <cellStyle name="Dziesiętny 2 3 6 16" xfId="9461" xr:uid="{F2541105-E08C-4597-B51D-58C2195ECF25}"/>
    <cellStyle name="Dziesiętny 2 3 6 16 2" xfId="24760" xr:uid="{95782554-B721-4D77-A3D9-52008D7EE0EE}"/>
    <cellStyle name="Dziesiętny 2 3 6 17" xfId="12951" xr:uid="{DB2C898F-4299-4A32-99D4-48DA1FA3EC5C}"/>
    <cellStyle name="Dziesiętny 2 3 6 17 2" xfId="28250" xr:uid="{FDC5C18B-FD46-4733-9FAD-70BBAEE5039C}"/>
    <cellStyle name="Dziesiętny 2 3 6 18" xfId="16492" xr:uid="{D0512122-DEFC-4CC7-A9E6-F804D274233E}"/>
    <cellStyle name="Dziesiętny 2 3 6 18 2" xfId="31791" xr:uid="{95E7CA70-ADB1-41D0-8F50-6778A2EBBAE3}"/>
    <cellStyle name="Dziesiętny 2 3 6 19" xfId="987" xr:uid="{0D8B5C8D-7425-4FA0-8FF2-761C7C262207}"/>
    <cellStyle name="Dziesiętny 2 3 6 2" xfId="1203" xr:uid="{4996C9A7-E5E1-445E-9021-BD427407FE8D}"/>
    <cellStyle name="Dziesiętny 2 3 6 2 2" xfId="3173" xr:uid="{6B8B304F-5A3D-46F6-930E-E668F7E0F977}"/>
    <cellStyle name="Dziesiętny 2 3 6 2 2 2" xfId="3174" xr:uid="{ADB0F061-D5DA-47F5-ABBF-841CDDFACF7B}"/>
    <cellStyle name="Dziesiętny 2 3 6 2 2 2 2" xfId="8057" xr:uid="{0D152FA7-746D-4529-A085-38E107C59892}"/>
    <cellStyle name="Dziesiętny 2 3 6 2 2 2 2 2" xfId="11548" xr:uid="{E7E50491-D1C9-4759-9977-E7F1153FD9CF}"/>
    <cellStyle name="Dziesiętny 2 3 6 2 2 2 2 2 2" xfId="26847" xr:uid="{C20F61C5-729C-4B07-884C-CF2508EC9751}"/>
    <cellStyle name="Dziesiętny 2 3 6 2 2 2 2 3" xfId="15038" xr:uid="{65D0F8DA-685E-4027-858E-76BC26AC2F7B}"/>
    <cellStyle name="Dziesiętny 2 3 6 2 2 2 2 3 2" xfId="30337" xr:uid="{EA4D7EAF-2E45-46CE-A79C-CBAC19439FE1}"/>
    <cellStyle name="Dziesiętny 2 3 6 2 2 2 2 4" xfId="23357" xr:uid="{338E282E-5C9A-4F88-BEEC-39787EAED81E}"/>
    <cellStyle name="Dziesiętny 2 3 6 2 2 2 3" xfId="6856" xr:uid="{B924FD65-7199-4B78-9D38-FEF0A524A8A0}"/>
    <cellStyle name="Dziesiętny 2 3 6 2 2 2 3 2" xfId="22157" xr:uid="{A3252194-5452-411B-B0ED-334F452FB1F2}"/>
    <cellStyle name="Dziesiętny 2 3 6 2 2 2 4" xfId="10348" xr:uid="{903C2953-DF43-4A19-AF40-0C67412C9FEA}"/>
    <cellStyle name="Dziesiętny 2 3 6 2 2 2 4 2" xfId="25647" xr:uid="{241A7D8A-0F02-485F-9D44-D3C65EF19AB7}"/>
    <cellStyle name="Dziesiętny 2 3 6 2 2 2 5" xfId="13838" xr:uid="{EE7D3A5B-F959-4C70-90A0-D8D4455893E0}"/>
    <cellStyle name="Dziesiętny 2 3 6 2 2 2 5 2" xfId="29137" xr:uid="{A1699F40-5C11-4124-AA7A-E20E0328112A}"/>
    <cellStyle name="Dziesiętny 2 3 6 2 2 2 6" xfId="18793" xr:uid="{27E66376-2456-4538-855A-BB4A98830527}"/>
    <cellStyle name="Dziesiętny 2 3 6 2 2 3" xfId="8056" xr:uid="{F3FE4133-D227-4B8D-AB09-F881830AFCB9}"/>
    <cellStyle name="Dziesiętny 2 3 6 2 2 3 2" xfId="11547" xr:uid="{F0EA9C97-39B3-44E8-BCE5-3A69A79B7570}"/>
    <cellStyle name="Dziesiętny 2 3 6 2 2 3 2 2" xfId="26846" xr:uid="{4BDBD09D-832D-4072-9219-101640349DED}"/>
    <cellStyle name="Dziesiętny 2 3 6 2 2 3 3" xfId="15037" xr:uid="{B1BF5999-A8F5-4BCE-AC71-39C53158C5BB}"/>
    <cellStyle name="Dziesiętny 2 3 6 2 2 3 3 2" xfId="30336" xr:uid="{05B15192-7C0E-4D91-BCE2-44CF47955F58}"/>
    <cellStyle name="Dziesiętny 2 3 6 2 2 3 4" xfId="23356" xr:uid="{41D869AC-A05B-4F70-8D81-28C619538E54}"/>
    <cellStyle name="Dziesiętny 2 3 6 2 2 4" xfId="6453" xr:uid="{A530D7A8-E436-4008-8425-74024C8AACFB}"/>
    <cellStyle name="Dziesiętny 2 3 6 2 2 4 2" xfId="21754" xr:uid="{FDEAF034-CB9C-46E8-9C37-CC28D26EE6F0}"/>
    <cellStyle name="Dziesiętny 2 3 6 2 2 5" xfId="9945" xr:uid="{5F29058C-4FBC-4EEF-93FE-B267AA477AAC}"/>
    <cellStyle name="Dziesiętny 2 3 6 2 2 5 2" xfId="25244" xr:uid="{714109D0-EBB6-4868-84B1-696E5CC66E9C}"/>
    <cellStyle name="Dziesiętny 2 3 6 2 2 6" xfId="13435" xr:uid="{73AC1865-ED3B-4237-A2B6-36F926B8DAD4}"/>
    <cellStyle name="Dziesiętny 2 3 6 2 2 6 2" xfId="28734" xr:uid="{AC7D0D79-868B-4BB7-860C-75E79AF48A0E}"/>
    <cellStyle name="Dziesiętny 2 3 6 2 2 7" xfId="18792" xr:uid="{1574E9D4-D34D-499E-B779-08E910A78A65}"/>
    <cellStyle name="Dziesiętny 2 3 6 2 3" xfId="3175" xr:uid="{BABF0A22-FCCF-409A-89E4-99DB08ECA6B5}"/>
    <cellStyle name="Dziesiętny 2 3 6 2 3 2" xfId="8058" xr:uid="{5D5FE45B-BDF5-438E-B981-8BBF76A4B316}"/>
    <cellStyle name="Dziesiętny 2 3 6 2 3 2 2" xfId="11549" xr:uid="{B5BDAC4E-E7C7-401F-9796-B053E17FBDAA}"/>
    <cellStyle name="Dziesiętny 2 3 6 2 3 2 2 2" xfId="26848" xr:uid="{811AAED1-656A-4857-9ACE-F73FEDCBE92E}"/>
    <cellStyle name="Dziesiętny 2 3 6 2 3 2 3" xfId="15039" xr:uid="{00F0BC10-447F-484A-8C33-85EF9FDF0D9F}"/>
    <cellStyle name="Dziesiętny 2 3 6 2 3 2 3 2" xfId="30338" xr:uid="{1E9CFA9A-BE68-4893-A553-BE5962FCF483}"/>
    <cellStyle name="Dziesiętny 2 3 6 2 3 2 4" xfId="23358" xr:uid="{BBF1C71D-C3AA-4E42-AD25-43E06C09E982}"/>
    <cellStyle name="Dziesiętny 2 3 6 2 3 3" xfId="6855" xr:uid="{C9D47842-8FA8-46D1-BFA7-DAC07828009A}"/>
    <cellStyle name="Dziesiętny 2 3 6 2 3 3 2" xfId="22156" xr:uid="{265B9872-2485-4883-99FE-D22B33C78DA9}"/>
    <cellStyle name="Dziesiętny 2 3 6 2 3 4" xfId="10347" xr:uid="{E35094E2-46D1-4752-8642-79A56C52013F}"/>
    <cellStyle name="Dziesiętny 2 3 6 2 3 4 2" xfId="25646" xr:uid="{99935E85-DC53-4C0A-9C96-D18EFAB9810F}"/>
    <cellStyle name="Dziesiętny 2 3 6 2 3 5" xfId="13837" xr:uid="{2E80E27F-D32A-4C59-B188-87D610113DCB}"/>
    <cellStyle name="Dziesiętny 2 3 6 2 3 5 2" xfId="29136" xr:uid="{C5B64D03-C093-479C-8800-69BEA9EF275F}"/>
    <cellStyle name="Dziesiętny 2 3 6 2 3 6" xfId="18794" xr:uid="{EBBFDD12-5885-426F-A7F4-0B0433DC347F}"/>
    <cellStyle name="Dziesiętny 2 3 6 2 4" xfId="8055" xr:uid="{4C8915E8-31BF-4CDE-95B9-66D98C440574}"/>
    <cellStyle name="Dziesiętny 2 3 6 2 4 2" xfId="11546" xr:uid="{3433D291-F297-4BEE-B6E3-FD688C35D3A6}"/>
    <cellStyle name="Dziesiętny 2 3 6 2 4 2 2" xfId="26845" xr:uid="{E87EB9B8-FFF2-47A0-A953-214C9FEBF023}"/>
    <cellStyle name="Dziesiętny 2 3 6 2 4 3" xfId="15036" xr:uid="{BF585FE5-990E-46F5-910A-BDD9F2E992CE}"/>
    <cellStyle name="Dziesiętny 2 3 6 2 4 3 2" xfId="30335" xr:uid="{98E6279B-C7E7-4926-9DA0-3F517E6DE0B8}"/>
    <cellStyle name="Dziesiętny 2 3 6 2 4 4" xfId="23355" xr:uid="{BCD369F8-0075-4F48-9B44-C6552827711E}"/>
    <cellStyle name="Dziesiętny 2 3 6 2 5" xfId="6269" xr:uid="{EFBDC8EA-2D46-4C2A-A558-EA2D0ED11526}"/>
    <cellStyle name="Dziesiętny 2 3 6 2 5 2" xfId="21570" xr:uid="{A3A769F0-3BDD-4775-8AD7-10B19A4D4AEE}"/>
    <cellStyle name="Dziesiętny 2 3 6 2 6" xfId="3172" xr:uid="{93E27C31-07E4-4A40-8D7B-0EBD7EB2E05E}"/>
    <cellStyle name="Dziesiętny 2 3 6 2 6 2" xfId="18791" xr:uid="{C84DD933-5F49-472B-AF53-4D328E6B27D4}"/>
    <cellStyle name="Dziesiętny 2 3 6 2 7" xfId="9761" xr:uid="{D0CB1D57-8595-4549-8959-7288B42074A6}"/>
    <cellStyle name="Dziesiętny 2 3 6 2 7 2" xfId="25060" xr:uid="{5000C24E-4B32-4E2D-BEBD-B2310558FF5C}"/>
    <cellStyle name="Dziesiętny 2 3 6 2 8" xfId="13251" xr:uid="{D2987A80-2394-4DAC-A063-2368300965AE}"/>
    <cellStyle name="Dziesiętny 2 3 6 2 8 2" xfId="28550" xr:uid="{CE954416-A9D4-4D0F-8A74-6071E808A545}"/>
    <cellStyle name="Dziesiętny 2 3 6 2 9" xfId="16859" xr:uid="{0F85A6C1-8074-491D-93AF-A59AAE1447F5}"/>
    <cellStyle name="Dziesiętny 2 3 6 20" xfId="16655" xr:uid="{81B2619D-3446-45EC-B788-F494B0AF711E}"/>
    <cellStyle name="Dziesiętny 2 3 6 3" xfId="1328" xr:uid="{327D5401-5D46-4A60-B6D6-294C8165DCB0}"/>
    <cellStyle name="Dziesiętny 2 3 6 3 2" xfId="3177" xr:uid="{254DDBA4-2E65-4E60-9E17-4658D1471300}"/>
    <cellStyle name="Dziesiętny 2 3 6 3 2 2" xfId="8060" xr:uid="{EFDBC215-EC3C-4A36-BA47-CD9BF72CEA5A}"/>
    <cellStyle name="Dziesiętny 2 3 6 3 2 2 2" xfId="11551" xr:uid="{6862422D-1B10-4583-A36A-B149B1B75ECF}"/>
    <cellStyle name="Dziesiętny 2 3 6 3 2 2 2 2" xfId="26850" xr:uid="{252F13EB-B21A-4821-9233-A64D5CB8102A}"/>
    <cellStyle name="Dziesiętny 2 3 6 3 2 2 3" xfId="15041" xr:uid="{7831A7EF-FEBC-41D2-9B5B-0E9B4ECB6FA0}"/>
    <cellStyle name="Dziesiętny 2 3 6 3 2 2 3 2" xfId="30340" xr:uid="{12E0544A-525E-4AA8-A7E3-C5CAAA06F94D}"/>
    <cellStyle name="Dziesiętny 2 3 6 3 2 2 4" xfId="23360" xr:uid="{374C7608-3231-48EC-9BB5-844531E0E2F3}"/>
    <cellStyle name="Dziesiętny 2 3 6 3 2 3" xfId="6857" xr:uid="{3FC7877E-CECA-41C1-A8B9-94B7DA1D0871}"/>
    <cellStyle name="Dziesiętny 2 3 6 3 2 3 2" xfId="22158" xr:uid="{A0BE5CE5-F819-44B4-B841-1DB195172F85}"/>
    <cellStyle name="Dziesiętny 2 3 6 3 2 4" xfId="10349" xr:uid="{E52C3BD7-5F8E-4E27-9454-9573B63D414D}"/>
    <cellStyle name="Dziesiętny 2 3 6 3 2 4 2" xfId="25648" xr:uid="{60B12130-E90C-45D2-8F79-380EBF822859}"/>
    <cellStyle name="Dziesiętny 2 3 6 3 2 5" xfId="13839" xr:uid="{CC6699F7-F24E-4698-983F-397BF1EF8384}"/>
    <cellStyle name="Dziesiętny 2 3 6 3 2 5 2" xfId="29138" xr:uid="{3492A49A-DDCD-48D9-800F-3C4BC0663D72}"/>
    <cellStyle name="Dziesiętny 2 3 6 3 2 6" xfId="18796" xr:uid="{7C02B52B-2EE4-44ED-B225-C0C90D3A8D96}"/>
    <cellStyle name="Dziesiętny 2 3 6 3 3" xfId="8059" xr:uid="{91188D82-1F20-4A93-A81F-54AED846D461}"/>
    <cellStyle name="Dziesiętny 2 3 6 3 3 2" xfId="11550" xr:uid="{7F69EA5A-D0D8-4C2A-98E9-E02291FEBF08}"/>
    <cellStyle name="Dziesiętny 2 3 6 3 3 2 2" xfId="26849" xr:uid="{8B95D03E-0E46-40F7-9A13-A7C50951ABE9}"/>
    <cellStyle name="Dziesiętny 2 3 6 3 3 3" xfId="15040" xr:uid="{154314CA-3399-435D-A3CE-7548538918E5}"/>
    <cellStyle name="Dziesiętny 2 3 6 3 3 3 2" xfId="30339" xr:uid="{66E93059-9ACF-40E0-9599-D4958A5E4290}"/>
    <cellStyle name="Dziesiętny 2 3 6 3 3 4" xfId="23359" xr:uid="{08D58371-AC8C-43D5-9E87-05B172FB3DD8}"/>
    <cellStyle name="Dziesiętny 2 3 6 3 4" xfId="6454" xr:uid="{283F485D-889B-4224-8484-107F55DF1E52}"/>
    <cellStyle name="Dziesiętny 2 3 6 3 4 2" xfId="21755" xr:uid="{EBCE2414-8D11-4B67-A79B-EDC2C9D97E64}"/>
    <cellStyle name="Dziesiętny 2 3 6 3 5" xfId="3176" xr:uid="{78670168-E733-4F86-9944-9FF07506103C}"/>
    <cellStyle name="Dziesiętny 2 3 6 3 5 2" xfId="18795" xr:uid="{666A1C36-9918-4E74-9BCF-E5CB41367A28}"/>
    <cellStyle name="Dziesiętny 2 3 6 3 6" xfId="9946" xr:uid="{65627766-FE10-4619-B986-99AC6BF4C0E0}"/>
    <cellStyle name="Dziesiętny 2 3 6 3 6 2" xfId="25245" xr:uid="{C976BD43-1B6D-49E2-B995-1437F169B97F}"/>
    <cellStyle name="Dziesiętny 2 3 6 3 7" xfId="13436" xr:uid="{76303FCC-1F81-4415-A53C-5D0A27292929}"/>
    <cellStyle name="Dziesiętny 2 3 6 3 7 2" xfId="28735" xr:uid="{B9A1C980-2EF6-468D-8F65-77C1676F191E}"/>
    <cellStyle name="Dziesiętny 2 3 6 3 8" xfId="16984" xr:uid="{22BE75FF-AEA2-4ACD-939B-287CE60874DB}"/>
    <cellStyle name="Dziesiętny 2 3 6 4" xfId="1449" xr:uid="{4E5A6FF5-386E-4DDF-93A8-B30A83C69BFD}"/>
    <cellStyle name="Dziesiętny 2 3 6 4 2" xfId="8061" xr:uid="{2BEE0D0F-7297-45BB-A71E-EC65F39D0CA6}"/>
    <cellStyle name="Dziesiętny 2 3 6 4 2 2" xfId="11552" xr:uid="{0F768F18-FD11-450A-9B71-4863432D8042}"/>
    <cellStyle name="Dziesiętny 2 3 6 4 2 2 2" xfId="26851" xr:uid="{BE9F2DAD-AF96-46C3-88EE-5AA5F60ADB58}"/>
    <cellStyle name="Dziesiętny 2 3 6 4 2 3" xfId="15042" xr:uid="{C4AE47AC-E600-499F-B1DE-048C9667CF39}"/>
    <cellStyle name="Dziesiętny 2 3 6 4 2 3 2" xfId="30341" xr:uid="{78279FC8-B0B9-4E27-811E-8F6C95211B57}"/>
    <cellStyle name="Dziesiętny 2 3 6 4 2 4" xfId="23361" xr:uid="{08A25B97-2D83-49A1-8B95-850FE1CC4CE7}"/>
    <cellStyle name="Dziesiętny 2 3 6 4 3" xfId="6854" xr:uid="{A3F500B2-5AF0-4867-81FD-3CFEB8908C41}"/>
    <cellStyle name="Dziesiętny 2 3 6 4 3 2" xfId="22155" xr:uid="{8803E06A-4530-455B-9619-4B338A2AAB2E}"/>
    <cellStyle name="Dziesiętny 2 3 6 4 4" xfId="3178" xr:uid="{154C3E7A-2C18-444E-B1CF-F504466AC392}"/>
    <cellStyle name="Dziesiętny 2 3 6 4 4 2" xfId="18797" xr:uid="{3F3DC1AE-D377-4399-8B5C-4EAAC227AD21}"/>
    <cellStyle name="Dziesiętny 2 3 6 4 5" xfId="10346" xr:uid="{158B3443-170A-4F0C-AA01-EE6E6643701E}"/>
    <cellStyle name="Dziesiętny 2 3 6 4 5 2" xfId="25645" xr:uid="{AA548BAF-87E9-4AFA-90AA-76C01B4EF1E5}"/>
    <cellStyle name="Dziesiętny 2 3 6 4 6" xfId="13836" xr:uid="{6C244A30-5CF0-48E3-A1AA-1FA49C5F5E47}"/>
    <cellStyle name="Dziesiętny 2 3 6 4 6 2" xfId="29135" xr:uid="{8FA5B0F9-E3B0-44AD-A420-0F4F5EB33FEB}"/>
    <cellStyle name="Dziesiętny 2 3 6 4 7" xfId="17105" xr:uid="{E0E45B86-D372-4E9C-8FCC-3B182B89C9B9}"/>
    <cellStyle name="Dziesiętny 2 3 6 5" xfId="1603" xr:uid="{1E50B681-3527-4444-A7E5-05843BFA5DD9}"/>
    <cellStyle name="Dziesiętny 2 3 6 5 2" xfId="8062" xr:uid="{920B2BAB-183D-472B-A205-77092219F7C5}"/>
    <cellStyle name="Dziesiętny 2 3 6 5 2 2" xfId="11553" xr:uid="{D0D52076-4A75-4143-B41B-6F3A19B1D034}"/>
    <cellStyle name="Dziesiętny 2 3 6 5 2 2 2" xfId="26852" xr:uid="{1C355F7B-7502-4F7C-B799-8AA122634BD7}"/>
    <cellStyle name="Dziesiętny 2 3 6 5 2 3" xfId="15043" xr:uid="{90509103-5776-4690-B9E7-B558AB6AE67B}"/>
    <cellStyle name="Dziesiętny 2 3 6 5 2 3 2" xfId="30342" xr:uid="{1017000C-6383-4DE6-AE96-2D8FE28492A2}"/>
    <cellStyle name="Dziesiętny 2 3 6 5 2 4" xfId="23362" xr:uid="{7F0A9411-DCC2-484E-950D-260455819E07}"/>
    <cellStyle name="Dziesiętny 2 3 6 5 3" xfId="7568" xr:uid="{0B066765-7A87-4EA8-9C42-A46A0D1B7CC2}"/>
    <cellStyle name="Dziesiętny 2 3 6 5 3 2" xfId="22869" xr:uid="{C4B9F79B-78CE-4373-A351-B424124DC594}"/>
    <cellStyle name="Dziesiętny 2 3 6 5 4" xfId="3179" xr:uid="{527269C8-4B44-4FBC-913A-F9D972F24AF2}"/>
    <cellStyle name="Dziesiętny 2 3 6 5 4 2" xfId="18798" xr:uid="{5675511E-74D5-49CB-A48F-18759EE0D187}"/>
    <cellStyle name="Dziesiętny 2 3 6 5 5" xfId="11060" xr:uid="{D9788EB4-8429-46D4-A5A0-4FA1F2ABD569}"/>
    <cellStyle name="Dziesiętny 2 3 6 5 5 2" xfId="26359" xr:uid="{29A5793E-1081-4245-A327-CF6DFF757429}"/>
    <cellStyle name="Dziesiętny 2 3 6 5 6" xfId="14550" xr:uid="{5F2F134F-D381-47DE-B8C1-6716FE83DD67}"/>
    <cellStyle name="Dziesiętny 2 3 6 5 6 2" xfId="29849" xr:uid="{F874AC91-FA1E-4993-9B0E-C2E6AA532A42}"/>
    <cellStyle name="Dziesiętny 2 3 6 5 7" xfId="17255" xr:uid="{6A54ACC2-70EF-4386-9DE4-0384862BC9DC}"/>
    <cellStyle name="Dziesiętny 2 3 6 6" xfId="1852" xr:uid="{22392729-0B4F-4F44-8847-8FF55A69FE1D}"/>
    <cellStyle name="Dziesiętny 2 3 6 6 2" xfId="8054" xr:uid="{AD53CEF1-8E7B-4A74-BD42-22F3879B4058}"/>
    <cellStyle name="Dziesiętny 2 3 6 6 2 2" xfId="23354" xr:uid="{58C46090-A542-4D70-9581-8A15D5BFEEB6}"/>
    <cellStyle name="Dziesiętny 2 3 6 6 3" xfId="5116" xr:uid="{C5D07129-A036-4EA8-A35A-2FC39D8D20B5}"/>
    <cellStyle name="Dziesiętny 2 3 6 6 3 2" xfId="20417" xr:uid="{958475D9-4403-402A-9028-5CCF79D93F88}"/>
    <cellStyle name="Dziesiętny 2 3 6 6 4" xfId="11545" xr:uid="{5120A419-EF99-4479-BCFF-6BA6DC1F4F96}"/>
    <cellStyle name="Dziesiętny 2 3 6 6 4 2" xfId="26844" xr:uid="{6D22398E-203A-4A39-A6F6-7D85AB2E848E}"/>
    <cellStyle name="Dziesiętny 2 3 6 6 5" xfId="15035" xr:uid="{9A0D5482-335D-458B-8ED3-DCEB99A9D587}"/>
    <cellStyle name="Dziesiętny 2 3 6 6 5 2" xfId="30334" xr:uid="{31011B5D-1AA5-45EA-9B04-E342116BA98A}"/>
    <cellStyle name="Dziesiętny 2 3 6 6 6" xfId="17488" xr:uid="{2C21F1B0-9FFF-4F40-8D89-107C51B4EEA4}"/>
    <cellStyle name="Dziesiętny 2 3 6 7" xfId="1996" xr:uid="{463303F6-99B3-44C5-9FEC-AA6E6B2A180D}"/>
    <cellStyle name="Dziesiętny 2 3 6 7 2" xfId="5117" xr:uid="{D187AB7A-1A6B-4917-8043-3EE38575A883}"/>
    <cellStyle name="Dziesiętny 2 3 6 7 2 2" xfId="20418" xr:uid="{DAC35B0D-8CDE-48CE-818C-887DE292178B}"/>
    <cellStyle name="Dziesiętny 2 3 6 7 3" xfId="17628" xr:uid="{77C0A5E9-7426-4952-A58D-04557BEEAAAB}"/>
    <cellStyle name="Dziesiętny 2 3 6 8" xfId="2127" xr:uid="{6AC3849C-0547-495C-A5E6-EEC6B7AE95A4}"/>
    <cellStyle name="Dziesiętny 2 3 6 8 2" xfId="5118" xr:uid="{2EE699C8-316F-458D-877B-9FE67FBFC352}"/>
    <cellStyle name="Dziesiętny 2 3 6 8 2 2" xfId="20419" xr:uid="{567ADA19-1808-4BF2-A147-BAA074E2AA4C}"/>
    <cellStyle name="Dziesiętny 2 3 6 8 3" xfId="17759" xr:uid="{DE7AF773-FD78-48B0-BA86-257502C25950}"/>
    <cellStyle name="Dziesiętny 2 3 6 9" xfId="2252" xr:uid="{7894CF83-B60A-49E5-BF9A-0FB31BD0EAF7}"/>
    <cellStyle name="Dziesiętny 2 3 6 9 2" xfId="5119" xr:uid="{B2FBF50D-4A27-4182-82BE-844C3EB52376}"/>
    <cellStyle name="Dziesiętny 2 3 6 9 2 2" xfId="20420" xr:uid="{9905098C-DC59-4B9D-9398-B7269DE24449}"/>
    <cellStyle name="Dziesiętny 2 3 6 9 3" xfId="17884" xr:uid="{54D1DF48-4CE3-4BC1-9B60-222377D2C755}"/>
    <cellStyle name="Dziesiętny 2 3 7" xfId="822" xr:uid="{9E52D7C1-569F-44C8-B88E-6B8846D3879E}"/>
    <cellStyle name="Dziesiętny 2 3 7 10" xfId="1032" xr:uid="{1F5FE2F3-071C-4957-B61C-6310FEF2B089}"/>
    <cellStyle name="Dziesiętny 2 3 7 11" xfId="16697" xr:uid="{AE440F79-5A1E-4F0C-A738-C3B0B288B47D}"/>
    <cellStyle name="Dziesiętny 2 3 7 2" xfId="2711" xr:uid="{A2620E2D-13D4-4735-ACCC-00B90C686F14}"/>
    <cellStyle name="Dziesiętny 2 3 7 2 2" xfId="3182" xr:uid="{B6238371-2B35-4A08-96C3-4739DC0D0AF1}"/>
    <cellStyle name="Dziesiętny 2 3 7 2 2 2" xfId="8065" xr:uid="{99FD7A12-F4F6-4DD6-B7DF-03E7569FAD93}"/>
    <cellStyle name="Dziesiętny 2 3 7 2 2 2 2" xfId="11556" xr:uid="{2132D97D-EE8B-4D6B-B62C-188780A03127}"/>
    <cellStyle name="Dziesiętny 2 3 7 2 2 2 2 2" xfId="26855" xr:uid="{BD9AF987-A9C3-47D0-9A00-45A986863F9D}"/>
    <cellStyle name="Dziesiętny 2 3 7 2 2 2 3" xfId="15046" xr:uid="{9989F5FC-302B-4DE5-8252-E944BBB87452}"/>
    <cellStyle name="Dziesiętny 2 3 7 2 2 2 3 2" xfId="30345" xr:uid="{3E089539-0533-41C7-9ABD-FA36B5BA4CC4}"/>
    <cellStyle name="Dziesiętny 2 3 7 2 2 2 4" xfId="23365" xr:uid="{A9EABE7C-2204-4038-B2DF-B64FE5507595}"/>
    <cellStyle name="Dziesiętny 2 3 7 2 2 3" xfId="6859" xr:uid="{80C67BD8-5EB6-4AAF-9E39-6ACD0A703601}"/>
    <cellStyle name="Dziesiętny 2 3 7 2 2 3 2" xfId="22160" xr:uid="{B42532AA-F2F5-4F0A-ACA2-E96F4B217C77}"/>
    <cellStyle name="Dziesiętny 2 3 7 2 2 4" xfId="10351" xr:uid="{C230931C-FC40-4DCD-A3BD-E3C1E6000EF3}"/>
    <cellStyle name="Dziesiętny 2 3 7 2 2 4 2" xfId="25650" xr:uid="{EAAC4568-156C-4120-B899-A8ADA887CDC7}"/>
    <cellStyle name="Dziesiętny 2 3 7 2 2 5" xfId="13841" xr:uid="{46D2B109-07BC-41AB-B455-AA8147034C18}"/>
    <cellStyle name="Dziesiętny 2 3 7 2 2 5 2" xfId="29140" xr:uid="{8566F8BA-7E34-4FD4-AFD7-BED717B10592}"/>
    <cellStyle name="Dziesiętny 2 3 7 2 2 6" xfId="18801" xr:uid="{A2AD922C-5C48-4846-ADD3-6AFAC343308E}"/>
    <cellStyle name="Dziesiętny 2 3 7 2 3" xfId="8064" xr:uid="{9D8BE6E8-BD3F-4D58-A57C-D93493233B93}"/>
    <cellStyle name="Dziesiętny 2 3 7 2 3 2" xfId="11555" xr:uid="{3CCB7BC5-0892-4800-9B3B-11085A70AD8D}"/>
    <cellStyle name="Dziesiętny 2 3 7 2 3 2 2" xfId="26854" xr:uid="{DF6208FE-874B-489C-807D-7AD0FB15CA98}"/>
    <cellStyle name="Dziesiętny 2 3 7 2 3 3" xfId="15045" xr:uid="{7C072644-C12E-4103-9AAE-88D64684F81F}"/>
    <cellStyle name="Dziesiętny 2 3 7 2 3 3 2" xfId="30344" xr:uid="{66A6507A-AD1B-46AC-BB3D-E417FFBD97DC}"/>
    <cellStyle name="Dziesiętny 2 3 7 2 3 4" xfId="23364" xr:uid="{F82CFCC9-F537-460E-9DE1-6E7301E641F5}"/>
    <cellStyle name="Dziesiętny 2 3 7 2 4" xfId="6306" xr:uid="{6C33BE55-AA5D-4B9B-A119-A1096C068506}"/>
    <cellStyle name="Dziesiętny 2 3 7 2 4 2" xfId="21607" xr:uid="{2F01B896-14DE-4900-83A4-C91D3EB56E0D}"/>
    <cellStyle name="Dziesiętny 2 3 7 2 5" xfId="3181" xr:uid="{0FB4DF62-30E8-48D5-99F2-B6FCA600388B}"/>
    <cellStyle name="Dziesiętny 2 3 7 2 5 2" xfId="18800" xr:uid="{AF5D5036-D167-4A6A-92FF-3D6F6B2545A1}"/>
    <cellStyle name="Dziesiętny 2 3 7 2 6" xfId="9798" xr:uid="{6E5BDF46-0B63-4F8C-9EF4-7832A50C3E94}"/>
    <cellStyle name="Dziesiętny 2 3 7 2 6 2" xfId="25097" xr:uid="{3FF947D5-ED2D-4A90-A16C-70B29A7FBFE5}"/>
    <cellStyle name="Dziesiętny 2 3 7 2 7" xfId="13288" xr:uid="{B015FE51-F094-426D-A6CF-9A22AB4D9779}"/>
    <cellStyle name="Dziesiętny 2 3 7 2 7 2" xfId="28587" xr:uid="{DCC4B581-CC73-4115-B7A6-FD8B36C8E790}"/>
    <cellStyle name="Dziesiętny 2 3 7 2 8" xfId="18342" xr:uid="{8C5D1550-C76E-4C85-B7B5-3E2D3FA313B1}"/>
    <cellStyle name="Dziesiętny 2 3 7 3" xfId="3183" xr:uid="{16DDE899-67E2-43CE-B946-FC9B9414F0F6}"/>
    <cellStyle name="Dziesiętny 2 3 7 3 2" xfId="8066" xr:uid="{87814D1C-BDC1-4ED5-810F-E2536E5F7C65}"/>
    <cellStyle name="Dziesiętny 2 3 7 3 2 2" xfId="11557" xr:uid="{4B3C62FF-61A4-419E-AE42-54A9CEB1699C}"/>
    <cellStyle name="Dziesiętny 2 3 7 3 2 2 2" xfId="26856" xr:uid="{DCB3E4AD-8CD4-4704-90AB-53E44D7969F4}"/>
    <cellStyle name="Dziesiętny 2 3 7 3 2 3" xfId="15047" xr:uid="{9A562939-2AC3-492F-8502-91F8E8FC85FA}"/>
    <cellStyle name="Dziesiętny 2 3 7 3 2 3 2" xfId="30346" xr:uid="{023B7409-CFE8-453D-87E2-6C0D3017DEBC}"/>
    <cellStyle name="Dziesiętny 2 3 7 3 2 4" xfId="23366" xr:uid="{AC626056-91D6-475F-A6D5-D5B5C80095E7}"/>
    <cellStyle name="Dziesiętny 2 3 7 3 3" xfId="6858" xr:uid="{C7DBD365-FC02-4BE4-850E-7710513EADE7}"/>
    <cellStyle name="Dziesiętny 2 3 7 3 3 2" xfId="22159" xr:uid="{487D780A-FDFC-40E1-AA55-A930679E20B2}"/>
    <cellStyle name="Dziesiętny 2 3 7 3 4" xfId="10350" xr:uid="{EF27464C-E969-4B65-9FAC-B7219ECA065C}"/>
    <cellStyle name="Dziesiętny 2 3 7 3 4 2" xfId="25649" xr:uid="{4E2FF572-3E1D-4D5F-B430-4A032A01E2ED}"/>
    <cellStyle name="Dziesiętny 2 3 7 3 5" xfId="13840" xr:uid="{9A0D9D83-88D5-4094-8FA1-FC7DFB1D3D57}"/>
    <cellStyle name="Dziesiętny 2 3 7 3 5 2" xfId="29139" xr:uid="{0302CCF8-9719-4045-90AF-D20F1FD29465}"/>
    <cellStyle name="Dziesiętny 2 3 7 3 6" xfId="18802" xr:uid="{6F6A4D46-3976-4EB0-A723-A2CC6AE842CE}"/>
    <cellStyle name="Dziesiętny 2 3 7 4" xfId="3184" xr:uid="{37CDDE65-6E4C-483D-9B14-21F1A8A5BD01}"/>
    <cellStyle name="Dziesiętny 2 3 7 4 2" xfId="8067" xr:uid="{5093B64A-E47B-4E67-BDC3-9233A7EDEC4E}"/>
    <cellStyle name="Dziesiętny 2 3 7 4 2 2" xfId="11558" xr:uid="{0B492999-ACA6-467C-8527-B925776940DA}"/>
    <cellStyle name="Dziesiętny 2 3 7 4 2 2 2" xfId="26857" xr:uid="{D1D98C5A-3B38-4ECD-AD1F-E79B9B3AF67E}"/>
    <cellStyle name="Dziesiętny 2 3 7 4 2 3" xfId="15048" xr:uid="{46A3BEF8-22D0-4ADA-A533-A963F2BEFF62}"/>
    <cellStyle name="Dziesiętny 2 3 7 4 2 3 2" xfId="30347" xr:uid="{EDBB59DF-E6E5-4DEA-81EB-297C13E1156B}"/>
    <cellStyle name="Dziesiętny 2 3 7 4 2 4" xfId="23367" xr:uid="{F727B4FE-5E8C-4B73-A2F1-7FE457AB2CDE}"/>
    <cellStyle name="Dziesiętny 2 3 7 4 3" xfId="7605" xr:uid="{4AC91AA1-87F6-4DA5-BE73-423C2FAA1437}"/>
    <cellStyle name="Dziesiętny 2 3 7 4 3 2" xfId="22906" xr:uid="{C318A257-C8D8-48E0-B599-9FEEA6114A8F}"/>
    <cellStyle name="Dziesiętny 2 3 7 4 4" xfId="11097" xr:uid="{D749E58B-267A-40CC-A9B8-F595D72A9D98}"/>
    <cellStyle name="Dziesiętny 2 3 7 4 4 2" xfId="26396" xr:uid="{EBE27A0D-0940-463C-80E3-EA70B932150E}"/>
    <cellStyle name="Dziesiętny 2 3 7 4 5" xfId="14587" xr:uid="{77D65257-AE91-4ADB-B829-E1BFC1419683}"/>
    <cellStyle name="Dziesiętny 2 3 7 4 5 2" xfId="29886" xr:uid="{2FA98661-7672-41B3-856B-C1AD518CAA02}"/>
    <cellStyle name="Dziesiętny 2 3 7 4 6" xfId="18803" xr:uid="{8D492B6D-B6B5-49F3-A33B-D525DE985657}"/>
    <cellStyle name="Dziesiętny 2 3 7 5" xfId="8063" xr:uid="{61F1C569-BB6B-4431-AAB7-DDB7AE780B39}"/>
    <cellStyle name="Dziesiętny 2 3 7 5 2" xfId="11554" xr:uid="{7B91D4E8-72B5-4F41-A0F5-0412E5166FA9}"/>
    <cellStyle name="Dziesiętny 2 3 7 5 2 2" xfId="26853" xr:uid="{024CF720-3724-48A9-B631-770925D35763}"/>
    <cellStyle name="Dziesiętny 2 3 7 5 3" xfId="15044" xr:uid="{337173A1-AF95-4B1B-BFD4-4943E9BC142F}"/>
    <cellStyle name="Dziesiętny 2 3 7 5 3 2" xfId="30343" xr:uid="{C7013D11-559F-4C39-B9A6-3F6D908C7910}"/>
    <cellStyle name="Dziesiętny 2 3 7 5 4" xfId="23363" xr:uid="{23AAE78C-C951-4AE8-AC92-0D151977EBEE}"/>
    <cellStyle name="Dziesiętny 2 3 7 6" xfId="5970" xr:uid="{B2FB17CA-47E9-40B8-A0F0-359E31025B46}"/>
    <cellStyle name="Dziesiętny 2 3 7 6 2" xfId="21271" xr:uid="{EA5436E4-D574-4321-B800-0D626A3E9F5E}"/>
    <cellStyle name="Dziesiętny 2 3 7 7" xfId="3180" xr:uid="{62DD849C-F518-4C9B-A4AE-5C0F8862B476}"/>
    <cellStyle name="Dziesiętny 2 3 7 7 2" xfId="18799" xr:uid="{E859440C-1865-4D7D-A6B0-F4E85B828B32}"/>
    <cellStyle name="Dziesiętny 2 3 7 8" xfId="9462" xr:uid="{6A770FEF-1111-4ABC-86F2-76E28F53EECC}"/>
    <cellStyle name="Dziesiętny 2 3 7 8 2" xfId="24761" xr:uid="{88C85FAD-5406-49AC-A51F-2F0BDC0E3E14}"/>
    <cellStyle name="Dziesiętny 2 3 7 9" xfId="12952" xr:uid="{4AA45A2E-9022-44C7-A1E3-481358564D26}"/>
    <cellStyle name="Dziesiętny 2 3 7 9 2" xfId="28251" xr:uid="{D86E33E4-0FD9-4109-BE06-140D1FABA8F4}"/>
    <cellStyle name="Dziesiętny 2 3 8" xfId="836" xr:uid="{5F1C4634-1FE2-4D6E-AEC3-0437C334E2DB}"/>
    <cellStyle name="Dziesiętny 2 3 8 10" xfId="1093" xr:uid="{115A9C2B-4AAB-438C-9339-6C80DF8E7EE7}"/>
    <cellStyle name="Dziesiętny 2 3 8 11" xfId="16751" xr:uid="{EDF750EF-A13F-4FC1-96DB-677798EA08A4}"/>
    <cellStyle name="Dziesiętny 2 3 8 2" xfId="2724" xr:uid="{915A4661-966B-47DC-84D6-8E89C07D7B92}"/>
    <cellStyle name="Dziesiętny 2 3 8 2 2" xfId="3187" xr:uid="{9FB1BE9F-35E8-4686-AF63-52DFB71A09F5}"/>
    <cellStyle name="Dziesiętny 2 3 8 2 2 2" xfId="8070" xr:uid="{CF864BEB-86E6-42D8-B238-2E1A70DD5B2E}"/>
    <cellStyle name="Dziesiętny 2 3 8 2 2 2 2" xfId="11561" xr:uid="{502945CD-E8A5-4530-93A1-4AA108D56558}"/>
    <cellStyle name="Dziesiętny 2 3 8 2 2 2 2 2" xfId="26860" xr:uid="{1AD7DA3D-ABDF-4B6A-AD73-D4C3E7E91F2C}"/>
    <cellStyle name="Dziesiętny 2 3 8 2 2 2 3" xfId="15051" xr:uid="{2C4064E3-B191-4DB8-8730-36DE5F9A40C1}"/>
    <cellStyle name="Dziesiętny 2 3 8 2 2 2 3 2" xfId="30350" xr:uid="{EAA6ACBB-8767-4739-8C89-7A0BD0DEC18B}"/>
    <cellStyle name="Dziesiętny 2 3 8 2 2 2 4" xfId="23370" xr:uid="{BA0BD433-C367-484D-8EC2-944D3953DF1A}"/>
    <cellStyle name="Dziesiętny 2 3 8 2 2 3" xfId="6861" xr:uid="{298168B0-A08C-4689-8BE7-2193942A0A2E}"/>
    <cellStyle name="Dziesiętny 2 3 8 2 2 3 2" xfId="22162" xr:uid="{D31A12E5-03CE-47C9-A05E-08783DEC31F4}"/>
    <cellStyle name="Dziesiętny 2 3 8 2 2 4" xfId="10353" xr:uid="{F7D3AC01-EFBA-4F90-9699-8B9B36920B40}"/>
    <cellStyle name="Dziesiętny 2 3 8 2 2 4 2" xfId="25652" xr:uid="{9E3C4F04-22F3-4360-852D-5A07D0B516E7}"/>
    <cellStyle name="Dziesiętny 2 3 8 2 2 5" xfId="13843" xr:uid="{00AFEEC9-FE55-404D-A073-E5AB81E73875}"/>
    <cellStyle name="Dziesiętny 2 3 8 2 2 5 2" xfId="29142" xr:uid="{9ECBFDC1-66DB-42B7-8D71-3F0DDCC1BA15}"/>
    <cellStyle name="Dziesiętny 2 3 8 2 2 6" xfId="18806" xr:uid="{15BC37BC-6DBA-449C-AB76-841F0DFB323E}"/>
    <cellStyle name="Dziesiętny 2 3 8 2 3" xfId="8069" xr:uid="{4B4091F4-A3F2-4506-B04F-72E2DF0A6254}"/>
    <cellStyle name="Dziesiętny 2 3 8 2 3 2" xfId="11560" xr:uid="{F64FECBF-F6F5-4719-AC39-784935192F2C}"/>
    <cellStyle name="Dziesiętny 2 3 8 2 3 2 2" xfId="26859" xr:uid="{40C034F1-1EFD-4D7A-81BB-9CA147690620}"/>
    <cellStyle name="Dziesiętny 2 3 8 2 3 3" xfId="15050" xr:uid="{7B36014E-8788-4731-937C-9F05933281D7}"/>
    <cellStyle name="Dziesiętny 2 3 8 2 3 3 2" xfId="30349" xr:uid="{BD29DE1A-5A4E-4D42-BE5B-D36493188CA8}"/>
    <cellStyle name="Dziesiętny 2 3 8 2 3 4" xfId="23369" xr:uid="{0632EDEB-8F6A-43B3-AF07-E10F5977AC7B}"/>
    <cellStyle name="Dziesiętny 2 3 8 2 4" xfId="6316" xr:uid="{F63FF24D-6656-4727-BC2A-1AC7CF64BA71}"/>
    <cellStyle name="Dziesiętny 2 3 8 2 4 2" xfId="21617" xr:uid="{40062346-867A-4241-A518-F974E8478DF6}"/>
    <cellStyle name="Dziesiętny 2 3 8 2 5" xfId="3186" xr:uid="{B216E7C1-7F05-4954-9F2F-58D8C65713DE}"/>
    <cellStyle name="Dziesiętny 2 3 8 2 5 2" xfId="18805" xr:uid="{20167AE4-546C-49ED-A396-B2BE4659EE2B}"/>
    <cellStyle name="Dziesiętny 2 3 8 2 6" xfId="9808" xr:uid="{65B32764-B952-43ED-A6AD-6F34E7387ABB}"/>
    <cellStyle name="Dziesiętny 2 3 8 2 6 2" xfId="25107" xr:uid="{FCC88B53-BA13-43E8-A595-A7DF300A60E5}"/>
    <cellStyle name="Dziesiętny 2 3 8 2 7" xfId="13298" xr:uid="{051FD4A1-43F8-4EAB-9A0A-324BB4EA6BB1}"/>
    <cellStyle name="Dziesiętny 2 3 8 2 7 2" xfId="28597" xr:uid="{2DDF2A38-0FE1-45A6-896F-EBAD89D86F09}"/>
    <cellStyle name="Dziesiętny 2 3 8 2 8" xfId="18352" xr:uid="{F645C9BD-8F48-43FF-AEFD-51D52323371D}"/>
    <cellStyle name="Dziesiętny 2 3 8 3" xfId="3188" xr:uid="{5841B072-9DC6-44D5-BB8F-F2E74A824A6F}"/>
    <cellStyle name="Dziesiętny 2 3 8 3 2" xfId="8071" xr:uid="{9F0DFB04-1DD0-4F52-80BE-18111A56BD88}"/>
    <cellStyle name="Dziesiętny 2 3 8 3 2 2" xfId="11562" xr:uid="{3D946B15-C4CB-471E-BCF8-7F52C0E9531A}"/>
    <cellStyle name="Dziesiętny 2 3 8 3 2 2 2" xfId="26861" xr:uid="{47A91FEB-C571-436F-97B4-912FDA71B29E}"/>
    <cellStyle name="Dziesiętny 2 3 8 3 2 3" xfId="15052" xr:uid="{74FD37CF-6F32-4742-8B33-FF61EC90ECE3}"/>
    <cellStyle name="Dziesiętny 2 3 8 3 2 3 2" xfId="30351" xr:uid="{0EB31605-7428-439F-B350-2C8BBE2C507C}"/>
    <cellStyle name="Dziesiętny 2 3 8 3 2 4" xfId="23371" xr:uid="{DBBF75B8-4878-4782-B39D-4ACB66203097}"/>
    <cellStyle name="Dziesiętny 2 3 8 3 3" xfId="6860" xr:uid="{AA83225A-02EA-4BD1-9C6E-6BFC036EDEEF}"/>
    <cellStyle name="Dziesiętny 2 3 8 3 3 2" xfId="22161" xr:uid="{14DC519B-8080-4F08-8B7B-C1D8F0F184DB}"/>
    <cellStyle name="Dziesiętny 2 3 8 3 4" xfId="10352" xr:uid="{7D5C62FF-40FB-483F-99AB-9C2CAC0BD383}"/>
    <cellStyle name="Dziesiętny 2 3 8 3 4 2" xfId="25651" xr:uid="{A1AFD674-0E46-4E95-81B2-E26FAE2D93B8}"/>
    <cellStyle name="Dziesiętny 2 3 8 3 5" xfId="13842" xr:uid="{5BF7DAF5-F75E-42AE-929A-78C3DA03360E}"/>
    <cellStyle name="Dziesiętny 2 3 8 3 5 2" xfId="29141" xr:uid="{0C8C0C66-33CB-4350-9D10-B21243916DF4}"/>
    <cellStyle name="Dziesiętny 2 3 8 3 6" xfId="18807" xr:uid="{7B136F1D-7620-4C5C-9740-09508E208AB6}"/>
    <cellStyle name="Dziesiętny 2 3 8 4" xfId="3189" xr:uid="{578D7ED0-0E16-4CCA-A90D-06B8F109391D}"/>
    <cellStyle name="Dziesiętny 2 3 8 4 2" xfId="8072" xr:uid="{1A1294BB-5391-41E3-8E7A-DFCA8308826B}"/>
    <cellStyle name="Dziesiętny 2 3 8 4 2 2" xfId="11563" xr:uid="{E602A003-27BB-41D1-B4B6-03F3FFB4F4BE}"/>
    <cellStyle name="Dziesiętny 2 3 8 4 2 2 2" xfId="26862" xr:uid="{0D945635-1C14-4242-A767-9D7FA6E5D2AA}"/>
    <cellStyle name="Dziesiętny 2 3 8 4 2 3" xfId="15053" xr:uid="{55E4BE64-BF05-417C-B910-65B6D5A7AF6A}"/>
    <cellStyle name="Dziesiętny 2 3 8 4 2 3 2" xfId="30352" xr:uid="{1925D779-2427-45A7-9328-0C12F61D4613}"/>
    <cellStyle name="Dziesiętny 2 3 8 4 2 4" xfId="23372" xr:uid="{968933E5-89F4-4FF9-9FAF-2AEDB7BA6F1F}"/>
    <cellStyle name="Dziesiętny 2 3 8 4 3" xfId="7615" xr:uid="{F2A87A55-2200-4D73-A20A-993D782EF252}"/>
    <cellStyle name="Dziesiętny 2 3 8 4 3 2" xfId="22916" xr:uid="{46FEF570-B739-4715-95ED-885B7F4C4CF0}"/>
    <cellStyle name="Dziesiętny 2 3 8 4 4" xfId="11107" xr:uid="{C00DBAE0-D7D6-4A57-8BFB-C4057BD41F46}"/>
    <cellStyle name="Dziesiętny 2 3 8 4 4 2" xfId="26406" xr:uid="{A32B393E-9C3D-4EFF-9A15-8ED0D8C6E180}"/>
    <cellStyle name="Dziesiętny 2 3 8 4 5" xfId="14597" xr:uid="{D8817559-13DE-4B3E-BFF1-F1D30305D543}"/>
    <cellStyle name="Dziesiętny 2 3 8 4 5 2" xfId="29896" xr:uid="{D02F2A22-3870-463E-8D8F-CF1C5590C553}"/>
    <cellStyle name="Dziesiętny 2 3 8 4 6" xfId="18808" xr:uid="{FF4C03F2-8E17-497A-984C-BFE0EAE1C3D6}"/>
    <cellStyle name="Dziesiętny 2 3 8 5" xfId="8068" xr:uid="{A605A047-BC3A-4AC9-954B-7739A95F8246}"/>
    <cellStyle name="Dziesiętny 2 3 8 5 2" xfId="11559" xr:uid="{499C572D-56E2-4549-BEC6-3D85789921AB}"/>
    <cellStyle name="Dziesiętny 2 3 8 5 2 2" xfId="26858" xr:uid="{A94B4B45-5540-4E60-A007-5647DCB86CA9}"/>
    <cellStyle name="Dziesiętny 2 3 8 5 3" xfId="15049" xr:uid="{CF6D2CD8-8AD5-493D-B72E-863F1D5E48A1}"/>
    <cellStyle name="Dziesiętny 2 3 8 5 3 2" xfId="30348" xr:uid="{D0389C15-3738-4420-B42D-FB82ED62B240}"/>
    <cellStyle name="Dziesiętny 2 3 8 5 4" xfId="23368" xr:uid="{D3074DE0-F516-47B6-82A6-949718B9C22D}"/>
    <cellStyle name="Dziesiętny 2 3 8 6" xfId="5971" xr:uid="{A848357F-2ACE-43C9-88B8-7BCC313A04BA}"/>
    <cellStyle name="Dziesiętny 2 3 8 6 2" xfId="21272" xr:uid="{18BAE6CE-C3DB-4C40-9309-309553AB0FDC}"/>
    <cellStyle name="Dziesiętny 2 3 8 7" xfId="3185" xr:uid="{AF6C96C4-82B3-4DF8-B68C-63267809C861}"/>
    <cellStyle name="Dziesiętny 2 3 8 7 2" xfId="18804" xr:uid="{92D58F55-8DC8-403C-AD91-5DCFF3837D31}"/>
    <cellStyle name="Dziesiętny 2 3 8 8" xfId="9463" xr:uid="{B8A1E99C-39EF-4BEF-BE32-A491C6C68F45}"/>
    <cellStyle name="Dziesiętny 2 3 8 8 2" xfId="24762" xr:uid="{50E81F4E-12DE-414B-98A6-250C4A1C08BC}"/>
    <cellStyle name="Dziesiętny 2 3 8 9" xfId="12953" xr:uid="{4764E97C-7FCE-4BF0-9316-7F993E350720}"/>
    <cellStyle name="Dziesiętny 2 3 8 9 2" xfId="28252" xr:uid="{7473B338-3755-4E07-B649-BAD3F3525EA7}"/>
    <cellStyle name="Dziesiętny 2 3 9" xfId="1025" xr:uid="{3E3C3D0C-F64A-4195-B710-F70309A011D9}"/>
    <cellStyle name="Dziesiętny 2 3 9 2" xfId="3191" xr:uid="{3D5B18FF-0F31-4BAC-88A5-6DB71B485D45}"/>
    <cellStyle name="Dziesiętny 2 3 9 2 2" xfId="8074" xr:uid="{7FDE496B-4E89-435D-9F12-4B0C89006C3C}"/>
    <cellStyle name="Dziesiętny 2 3 9 2 2 2" xfId="11565" xr:uid="{B5A68E99-8DAE-4A1F-85FE-206B4A08CD52}"/>
    <cellStyle name="Dziesiętny 2 3 9 2 2 2 2" xfId="26864" xr:uid="{C4090FC9-A69E-452A-901D-73AEC39B117D}"/>
    <cellStyle name="Dziesiętny 2 3 9 2 2 3" xfId="15055" xr:uid="{D5F027D9-3D13-41B1-93C5-C36A15DC0B91}"/>
    <cellStyle name="Dziesiętny 2 3 9 2 2 3 2" xfId="30354" xr:uid="{798B3DE8-3C2B-4462-9E49-62FBDD1961E6}"/>
    <cellStyle name="Dziesiętny 2 3 9 2 2 4" xfId="23374" xr:uid="{8695EA92-548D-4EFA-BBDA-15A614F6B427}"/>
    <cellStyle name="Dziesiętny 2 3 9 2 3" xfId="6862" xr:uid="{91A7B621-BFA4-46DC-9BA3-B6DC0D79A006}"/>
    <cellStyle name="Dziesiętny 2 3 9 2 3 2" xfId="22163" xr:uid="{1C94723B-3802-4398-8E9A-9D9D24977340}"/>
    <cellStyle name="Dziesiętny 2 3 9 2 4" xfId="10354" xr:uid="{4EEB7DFE-10E0-46A0-A82A-01AB0B5D324F}"/>
    <cellStyle name="Dziesiętny 2 3 9 2 4 2" xfId="25653" xr:uid="{42F95161-0631-4B97-B9B1-17DBBFC3EE8C}"/>
    <cellStyle name="Dziesiętny 2 3 9 2 5" xfId="13844" xr:uid="{6CDFAE98-4B12-4F5B-B888-5BD742FA0C3D}"/>
    <cellStyle name="Dziesiętny 2 3 9 2 5 2" xfId="29143" xr:uid="{501B1716-B567-4FD3-84DE-5A759B9855AB}"/>
    <cellStyle name="Dziesiętny 2 3 9 2 6" xfId="18810" xr:uid="{1CFF5D12-546A-45A9-A779-5BA13A87BC85}"/>
    <cellStyle name="Dziesiętny 2 3 9 3" xfId="8073" xr:uid="{D1B4D140-846E-4DC3-A1DE-11778496ADC1}"/>
    <cellStyle name="Dziesiętny 2 3 9 3 2" xfId="11564" xr:uid="{C3E723C3-E759-4FBC-85B4-C4889199494C}"/>
    <cellStyle name="Dziesiętny 2 3 9 3 2 2" xfId="26863" xr:uid="{790147C0-0C15-4642-A985-8F617C5D4857}"/>
    <cellStyle name="Dziesiętny 2 3 9 3 3" xfId="15054" xr:uid="{E499342C-A97D-4549-98D8-DF898EAFC9F0}"/>
    <cellStyle name="Dziesiętny 2 3 9 3 3 2" xfId="30353" xr:uid="{023D0D26-C31E-4822-BC93-BD14A11173D3}"/>
    <cellStyle name="Dziesiętny 2 3 9 3 4" xfId="23373" xr:uid="{6453B377-2B58-4B7B-9135-BFC59FBDD181}"/>
    <cellStyle name="Dziesiętny 2 3 9 4" xfId="6092" xr:uid="{64D2431A-5603-4F7F-996A-B86C7FFED5F0}"/>
    <cellStyle name="Dziesiętny 2 3 9 4 2" xfId="21393" xr:uid="{F431A5AF-219C-4F64-A3D8-3C3E97DDBCD5}"/>
    <cellStyle name="Dziesiętny 2 3 9 5" xfId="3190" xr:uid="{D7052827-09BC-4137-B426-48312A0824FE}"/>
    <cellStyle name="Dziesiętny 2 3 9 5 2" xfId="18809" xr:uid="{979479E6-D210-40B0-B7EA-0A8D0A9519B1}"/>
    <cellStyle name="Dziesiętny 2 3 9 6" xfId="9584" xr:uid="{98753956-C030-4BD4-AD74-9AC49C71D1B9}"/>
    <cellStyle name="Dziesiętny 2 3 9 6 2" xfId="24883" xr:uid="{0153A26A-FAAF-4731-896A-3E2901879B27}"/>
    <cellStyle name="Dziesiętny 2 3 9 7" xfId="13074" xr:uid="{0E1F10DA-F93C-46C9-A26E-4365C0CB15A5}"/>
    <cellStyle name="Dziesiętny 2 3 9 7 2" xfId="28373" xr:uid="{8055DAE6-16D3-46C8-B661-C26702F0F47D}"/>
    <cellStyle name="Dziesiętny 2 3 9 8" xfId="16690" xr:uid="{626C4C13-26E3-4697-851E-A85FF4D029CD}"/>
    <cellStyle name="Dziesiętny 2 4" xfId="125" xr:uid="{00000000-0005-0000-0000-00005B000000}"/>
    <cellStyle name="Dziesiętny 2 4 2" xfId="593" xr:uid="{854EE87D-E317-4A05-858F-345BE5169162}"/>
    <cellStyle name="Dziesiętny 2 5" xfId="126" xr:uid="{00000000-0005-0000-0000-00005C000000}"/>
    <cellStyle name="Dziesiętny 2 5 10" xfId="1631" xr:uid="{0573E745-A297-42EB-886B-48267848B94D}"/>
    <cellStyle name="Dziesiętny 2 5 10 2" xfId="3194" xr:uid="{579FBB6B-0932-4036-8601-FEFD273D1766}"/>
    <cellStyle name="Dziesiętny 2 5 10 2 2" xfId="8077" xr:uid="{11022FA3-F536-44FF-BEE3-EA9F35D405F9}"/>
    <cellStyle name="Dziesiętny 2 5 10 2 2 2" xfId="11568" xr:uid="{B088C9C0-16BF-4D8B-92D9-2BFD66BC54C2}"/>
    <cellStyle name="Dziesiętny 2 5 10 2 2 2 2" xfId="26867" xr:uid="{DEA3D591-9514-4D56-85B0-4586EC2B8509}"/>
    <cellStyle name="Dziesiętny 2 5 10 2 2 3" xfId="15058" xr:uid="{345837A7-F249-40DC-8477-A3261421CF11}"/>
    <cellStyle name="Dziesiętny 2 5 10 2 2 3 2" xfId="30357" xr:uid="{BC1DDCD5-0AF2-42D1-BE67-1C83B357E62C}"/>
    <cellStyle name="Dziesiętny 2 5 10 2 2 4" xfId="23377" xr:uid="{AE15A76B-47AC-49EA-98C5-D63EC9A8FDB8}"/>
    <cellStyle name="Dziesiętny 2 5 10 2 3" xfId="6864" xr:uid="{D2DC5D49-052D-46D3-B419-9B68B60DAB59}"/>
    <cellStyle name="Dziesiętny 2 5 10 2 3 2" xfId="22165" xr:uid="{E66DAD0B-75E5-4C31-8D38-1A10531909DC}"/>
    <cellStyle name="Dziesiętny 2 5 10 2 4" xfId="10356" xr:uid="{5A7A2DA8-A719-44B6-B4CD-EA49223D4D99}"/>
    <cellStyle name="Dziesiętny 2 5 10 2 4 2" xfId="25655" xr:uid="{20324C78-62FE-4353-A677-BB149EA9FD49}"/>
    <cellStyle name="Dziesiętny 2 5 10 2 5" xfId="13846" xr:uid="{D59DD150-635E-442B-B05F-1CA106625C53}"/>
    <cellStyle name="Dziesiętny 2 5 10 2 5 2" xfId="29145" xr:uid="{136BB950-A756-4ADB-8DBA-E352BA40627A}"/>
    <cellStyle name="Dziesiętny 2 5 10 2 6" xfId="18813" xr:uid="{D2E5643D-3EAB-437E-A65F-B2D2099123A3}"/>
    <cellStyle name="Dziesiętny 2 5 10 3" xfId="8076" xr:uid="{7455E0AF-CEBC-4265-8E94-AD175F641CF3}"/>
    <cellStyle name="Dziesiętny 2 5 10 3 2" xfId="11567" xr:uid="{9422896F-9ED6-4FC1-91EB-639184208C43}"/>
    <cellStyle name="Dziesiętny 2 5 10 3 2 2" xfId="26866" xr:uid="{4066D84E-73AC-4B41-93C1-E0390DF77C8B}"/>
    <cellStyle name="Dziesiętny 2 5 10 3 3" xfId="15057" xr:uid="{78470BCD-99F6-4F62-9072-37AD0FD727A2}"/>
    <cellStyle name="Dziesiętny 2 5 10 3 3 2" xfId="30356" xr:uid="{F6D1E2A2-B9C7-424B-B5B6-2D59C57B7861}"/>
    <cellStyle name="Dziesiętny 2 5 10 3 4" xfId="23376" xr:uid="{31B17973-CF03-423D-A43A-5C1A6748F57A}"/>
    <cellStyle name="Dziesiętny 2 5 10 4" xfId="6653" xr:uid="{67841B8C-8E60-41D2-BD89-C4D523802920}"/>
    <cellStyle name="Dziesiętny 2 5 10 4 2" xfId="21954" xr:uid="{5564A719-0D27-4DEA-ABEC-EE1298644CC4}"/>
    <cellStyle name="Dziesiętny 2 5 10 5" xfId="3193" xr:uid="{71F1FCC7-F978-4EC6-96C0-A96854A984B4}"/>
    <cellStyle name="Dziesiętny 2 5 10 5 2" xfId="18812" xr:uid="{27CE3649-8D35-4D23-973A-534DAA843ABB}"/>
    <cellStyle name="Dziesiętny 2 5 10 6" xfId="10145" xr:uid="{E50BF316-8B6E-4625-8F28-CF79C78C3076}"/>
    <cellStyle name="Dziesiętny 2 5 10 6 2" xfId="25444" xr:uid="{B0E092BC-0219-4A37-A263-BF6660357155}"/>
    <cellStyle name="Dziesiętny 2 5 10 7" xfId="13635" xr:uid="{2FAA0AA5-3837-4B65-84A6-25EDB32D8BB1}"/>
    <cellStyle name="Dziesiętny 2 5 10 7 2" xfId="28934" xr:uid="{22483B1D-205B-42DC-AD50-1589D9855BF6}"/>
    <cellStyle name="Dziesiętny 2 5 10 8" xfId="17283" xr:uid="{15583E1B-5B86-47DA-B97D-EA776EE3D050}"/>
    <cellStyle name="Dziesiętny 2 5 11" xfId="1713" xr:uid="{A98AE3A8-5C8E-4A68-8A60-E40493B5C26B}"/>
    <cellStyle name="Dziesiętny 2 5 11 2" xfId="8078" xr:uid="{D3318A7E-EC00-481B-992B-2B864F5EDB14}"/>
    <cellStyle name="Dziesiętny 2 5 11 2 2" xfId="11569" xr:uid="{3E19703B-DA68-4205-8051-86ECDBA3EAAB}"/>
    <cellStyle name="Dziesiętny 2 5 11 2 2 2" xfId="26868" xr:uid="{D2697D94-E403-4DBC-A890-650F217BDF4B}"/>
    <cellStyle name="Dziesiętny 2 5 11 2 3" xfId="15059" xr:uid="{EED6FFFD-15D2-4248-8F89-F04A8408AFBA}"/>
    <cellStyle name="Dziesiętny 2 5 11 2 3 2" xfId="30358" xr:uid="{6AFEAD95-EAFF-4949-880A-435B79931FB3}"/>
    <cellStyle name="Dziesiętny 2 5 11 2 4" xfId="23378" xr:uid="{FC46F94F-C0DD-481E-8339-3362A56012E6}"/>
    <cellStyle name="Dziesiętny 2 5 11 3" xfId="6863" xr:uid="{7E0FD82B-3A6B-47EC-B6DE-AA1338AFCD44}"/>
    <cellStyle name="Dziesiętny 2 5 11 3 2" xfId="22164" xr:uid="{5B734CEC-E387-4A08-993F-E89093C6992E}"/>
    <cellStyle name="Dziesiętny 2 5 11 4" xfId="3195" xr:uid="{9C53E937-0C86-48BB-AA52-98CAE6D61DD2}"/>
    <cellStyle name="Dziesiętny 2 5 11 4 2" xfId="18814" xr:uid="{2AE3B193-8FBA-4904-8633-65A265B26A35}"/>
    <cellStyle name="Dziesiętny 2 5 11 5" xfId="10355" xr:uid="{AE921F2E-CBE7-4D03-8836-64683CB9AF20}"/>
    <cellStyle name="Dziesiętny 2 5 11 5 2" xfId="25654" xr:uid="{9E979334-C456-413B-9160-CACA155DCEED}"/>
    <cellStyle name="Dziesiętny 2 5 11 6" xfId="13845" xr:uid="{4CF5686A-A4A8-462F-933C-459511E58807}"/>
    <cellStyle name="Dziesiętny 2 5 11 6 2" xfId="29144" xr:uid="{72772DD2-448D-4F1A-850B-150EBE81036D}"/>
    <cellStyle name="Dziesiętny 2 5 11 7" xfId="17358" xr:uid="{47586A8C-2ECB-4EAE-A7C6-66DAF2C80E4F}"/>
    <cellStyle name="Dziesiętny 2 5 12" xfId="1633" xr:uid="{3233E41B-263B-45D8-9C3D-B9116AE67EDA}"/>
    <cellStyle name="Dziesiętny 2 5 12 2" xfId="8079" xr:uid="{5BD3D571-993A-47A8-9327-D9DDC44F69BD}"/>
    <cellStyle name="Dziesiętny 2 5 12 2 2" xfId="11570" xr:uid="{EFCD1151-F3C9-4235-8BC3-405B8E546138}"/>
    <cellStyle name="Dziesiętny 2 5 12 2 2 2" xfId="26869" xr:uid="{08FB739B-49D2-4AE1-B15B-4C8BD2A217EE}"/>
    <cellStyle name="Dziesiętny 2 5 12 2 3" xfId="15060" xr:uid="{F477BAF1-3A81-4393-A65A-9B73987C888B}"/>
    <cellStyle name="Dziesiętny 2 5 12 2 3 2" xfId="30359" xr:uid="{1D33783E-A2E8-49DC-8B52-981FCC06C488}"/>
    <cellStyle name="Dziesiętny 2 5 12 2 4" xfId="23379" xr:uid="{FD670E42-38B2-4BEF-9B3D-DA3149A2356A}"/>
    <cellStyle name="Dziesiętny 2 5 12 3" xfId="7463" xr:uid="{4E9A8F8F-5B9E-4E36-BB12-AED504CA3604}"/>
    <cellStyle name="Dziesiętny 2 5 12 3 2" xfId="22764" xr:uid="{41DF8742-A039-4DF4-BBF0-A6A7DE1BFD34}"/>
    <cellStyle name="Dziesiętny 2 5 12 4" xfId="3196" xr:uid="{42F39E46-F9FD-4318-8CBC-AB14D75ED18F}"/>
    <cellStyle name="Dziesiętny 2 5 12 4 2" xfId="18815" xr:uid="{E106B11D-466A-4050-B7A0-4E1128B52FFA}"/>
    <cellStyle name="Dziesiętny 2 5 12 5" xfId="10955" xr:uid="{F43C6446-584E-4184-8BF6-3E73E17293A9}"/>
    <cellStyle name="Dziesiętny 2 5 12 5 2" xfId="26254" xr:uid="{D5D52438-0DC8-4AE8-87BF-CF81FF30B594}"/>
    <cellStyle name="Dziesiętny 2 5 12 6" xfId="14445" xr:uid="{B7C18D4A-0E2A-46E3-AE03-A574CF5EEA8E}"/>
    <cellStyle name="Dziesiętny 2 5 12 6 2" xfId="29744" xr:uid="{D76E3F59-06DD-4B90-8EAC-0D012C75E554}"/>
    <cellStyle name="Dziesiętny 2 5 12 7" xfId="17285" xr:uid="{87C4D05C-BE8A-4EBF-AB1E-D5052C94898E}"/>
    <cellStyle name="Dziesiętny 2 5 13" xfId="1709" xr:uid="{F5F08863-A36D-4B9A-B8CF-C72061AA36E3}"/>
    <cellStyle name="Dziesiętny 2 5 13 2" xfId="8075" xr:uid="{CAE03073-069E-4DBF-A480-A313AFE1D212}"/>
    <cellStyle name="Dziesiętny 2 5 13 2 2" xfId="23375" xr:uid="{EB12A9EC-AC4C-4534-8F0E-0FF4E9EDF484}"/>
    <cellStyle name="Dziesiętny 2 5 13 3" xfId="5120" xr:uid="{BDDB6BF3-F2FD-42FF-B8CA-0A09EE3B4F81}"/>
    <cellStyle name="Dziesiętny 2 5 13 3 2" xfId="20421" xr:uid="{1B161EC9-B491-43E9-8C09-E618D2E32EF8}"/>
    <cellStyle name="Dziesiętny 2 5 13 4" xfId="11566" xr:uid="{F8BE2716-ACEE-4D55-8A12-7515BBCA6495}"/>
    <cellStyle name="Dziesiętny 2 5 13 4 2" xfId="26865" xr:uid="{447267CA-C8EF-476C-BD43-884DA689DE53}"/>
    <cellStyle name="Dziesiętny 2 5 13 5" xfId="15056" xr:uid="{5AAAC605-F80A-45AB-A353-89CF97048990}"/>
    <cellStyle name="Dziesiętny 2 5 13 5 2" xfId="30355" xr:uid="{6EFA1133-E009-4CDF-933E-E89487400C0E}"/>
    <cellStyle name="Dziesiętny 2 5 13 6" xfId="17354" xr:uid="{A1A52095-0B5C-4A04-A137-4A22B8C6AAB2}"/>
    <cellStyle name="Dziesiętny 2 5 14" xfId="2418" xr:uid="{F1D190BC-D6E2-428F-A372-48255609D43B}"/>
    <cellStyle name="Dziesiętny 2 5 14 2" xfId="5121" xr:uid="{69FFEC0B-2006-40C3-BC56-45D1EA6AC4C8}"/>
    <cellStyle name="Dziesiętny 2 5 14 2 2" xfId="20422" xr:uid="{4A8CD1C9-66A8-478C-B62C-B0C2C7A59098}"/>
    <cellStyle name="Dziesiętny 2 5 14 3" xfId="18050" xr:uid="{C873D267-8EC7-4E46-AAB1-CEA7FBA40D8B}"/>
    <cellStyle name="Dziesiętny 2 5 15" xfId="2568" xr:uid="{A12FA7E3-BC56-4D5E-ACAD-F20002D06451}"/>
    <cellStyle name="Dziesiętny 2 5 15 2" xfId="5122" xr:uid="{E70F1B6A-D999-4116-96BA-5D8FA71ACFA5}"/>
    <cellStyle name="Dziesiętny 2 5 15 2 2" xfId="20423" xr:uid="{AAE8663E-E4C8-46B8-978B-9302B912F189}"/>
    <cellStyle name="Dziesiętny 2 5 15 3" xfId="18200" xr:uid="{CDC0F304-5188-438E-BCDC-45859B42EAE1}"/>
    <cellStyle name="Dziesiętny 2 5 16" xfId="5764" xr:uid="{505F3B83-17EC-4070-94B1-D1242075C2C1}"/>
    <cellStyle name="Dziesiętny 2 5 16 2" xfId="21065" xr:uid="{B43BA8B5-D380-4BDD-85BA-CEBB387C8C4D}"/>
    <cellStyle name="Dziesiętny 2 5 17" xfId="5910" xr:uid="{0E6067B2-6F41-4CBB-8049-B440C5BE4038}"/>
    <cellStyle name="Dziesiętny 2 5 17 2" xfId="21211" xr:uid="{00C9424C-46BF-4D65-88A5-F3CFBE18E15F}"/>
    <cellStyle name="Dziesiętny 2 5 18" xfId="3192" xr:uid="{3C916EEA-0B88-4D0F-AB0A-1EDC8BD22F00}"/>
    <cellStyle name="Dziesiętny 2 5 18 2" xfId="18811" xr:uid="{3CC7816A-0658-4A18-AA6B-FE5BCD0C87CA}"/>
    <cellStyle name="Dziesiętny 2 5 19" xfId="9402" xr:uid="{F02A320F-200B-4B69-8FE0-09F020B09CE2}"/>
    <cellStyle name="Dziesiętny 2 5 19 2" xfId="24701" xr:uid="{78D432EB-FC25-450E-A88D-46F31D28DB50}"/>
    <cellStyle name="Dziesiętny 2 5 2" xfId="703" xr:uid="{7BFFF58C-FA49-4248-998E-AD53E2606E03}"/>
    <cellStyle name="Dziesiętny 2 5 2 10" xfId="2309" xr:uid="{F075D826-A79A-4EF8-A91D-7DCC3290BF43}"/>
    <cellStyle name="Dziesiętny 2 5 2 10 2" xfId="5123" xr:uid="{468BD7C1-88CC-4B29-B917-78A9889CBAA3}"/>
    <cellStyle name="Dziesiętny 2 5 2 10 2 2" xfId="20424" xr:uid="{8E1157BC-2CD0-4AAC-92F4-8D0340FF597B}"/>
    <cellStyle name="Dziesiętny 2 5 2 10 3" xfId="17941" xr:uid="{335AFA12-D153-495D-886B-13A944F6B9EA}"/>
    <cellStyle name="Dziesiętny 2 5 2 11" xfId="2459" xr:uid="{7CB56374-1E56-4579-9997-7B7822AA1F26}"/>
    <cellStyle name="Dziesiętny 2 5 2 11 2" xfId="5124" xr:uid="{C0ECD225-3FFA-407C-9C83-0C51041ADCF9}"/>
    <cellStyle name="Dziesiętny 2 5 2 11 2 2" xfId="20425" xr:uid="{1DDE1B5F-D45F-43AC-A53D-330F775C59CD}"/>
    <cellStyle name="Dziesiętny 2 5 2 11 3" xfId="18091" xr:uid="{D26DB546-A8FD-4E20-B6FB-E4EB8273D953}"/>
    <cellStyle name="Dziesiętny 2 5 2 12" xfId="2609" xr:uid="{E1D9024C-5FC0-4608-A970-123C27D646A3}"/>
    <cellStyle name="Dziesiętny 2 5 2 12 2" xfId="5125" xr:uid="{B902FEB3-342F-4BFC-8BEE-B35A692E8F95}"/>
    <cellStyle name="Dziesiętny 2 5 2 12 2 2" xfId="20426" xr:uid="{FA43C888-8471-481E-9103-55E8AEA232C9}"/>
    <cellStyle name="Dziesiętny 2 5 2 12 3" xfId="18241" xr:uid="{B225E00F-D4FA-4410-88AD-79268F572679}"/>
    <cellStyle name="Dziesiętny 2 5 2 13" xfId="5805" xr:uid="{392FABF7-4F40-482F-8110-168326745F85}"/>
    <cellStyle name="Dziesiętny 2 5 2 13 2" xfId="21106" xr:uid="{87567981-A22E-4F82-9BD9-A78F825131F8}"/>
    <cellStyle name="Dziesiętny 2 5 2 14" xfId="5972" xr:uid="{E14F838C-5C4D-4DA9-80B0-7E8586C424B0}"/>
    <cellStyle name="Dziesiętny 2 5 2 14 2" xfId="21273" xr:uid="{8923645F-EEF9-4ED0-B924-888D0D2F90F1}"/>
    <cellStyle name="Dziesiętny 2 5 2 15" xfId="3197" xr:uid="{25A5696D-73F9-4116-BCC6-B2205C4A5DB8}"/>
    <cellStyle name="Dziesiętny 2 5 2 15 2" xfId="18816" xr:uid="{00E67E0B-5A03-48B1-8E9F-F5A916C0E4EA}"/>
    <cellStyle name="Dziesiętny 2 5 2 16" xfId="9464" xr:uid="{8421B15F-6A73-4EA9-A832-D0CD6EFB7889}"/>
    <cellStyle name="Dziesiętny 2 5 2 16 2" xfId="24763" xr:uid="{44400B42-6454-4087-9BE8-F5C36E5DDFDF}"/>
    <cellStyle name="Dziesiętny 2 5 2 17" xfId="12954" xr:uid="{78BB945E-91AA-401E-A2BB-1AFC617D6A82}"/>
    <cellStyle name="Dziesiętny 2 5 2 17 2" xfId="28253" xr:uid="{7AEA3595-E1B4-440F-96F6-9A2F7B8131AC}"/>
    <cellStyle name="Dziesiętny 2 5 2 18" xfId="16428" xr:uid="{56330E5D-7A81-45B5-B1A3-8BFDCDE4AD39}"/>
    <cellStyle name="Dziesiętny 2 5 2 18 2" xfId="31727" xr:uid="{7C005798-B548-4716-A912-2D0E9217CD68}"/>
    <cellStyle name="Dziesiętny 2 5 2 19" xfId="923" xr:uid="{F2D81C96-6DBF-4283-9151-842CBBED8F9E}"/>
    <cellStyle name="Dziesiętny 2 5 2 2" xfId="1139" xr:uid="{43B421AF-BDA5-46F9-A1BB-CA500D8D407B}"/>
    <cellStyle name="Dziesiętny 2 5 2 2 2" xfId="3199" xr:uid="{F67CE86E-F829-4721-9729-C13E5C257598}"/>
    <cellStyle name="Dziesiętny 2 5 2 2 2 2" xfId="3200" xr:uid="{4531A593-FD7B-4E03-B3B5-F69C87002E72}"/>
    <cellStyle name="Dziesiętny 2 5 2 2 2 2 2" xfId="8083" xr:uid="{907910BE-6CC2-44A4-8AEA-32F3D784E490}"/>
    <cellStyle name="Dziesiętny 2 5 2 2 2 2 2 2" xfId="11574" xr:uid="{D61C8BFD-7CC3-498D-B5E9-75700FC156D3}"/>
    <cellStyle name="Dziesiętny 2 5 2 2 2 2 2 2 2" xfId="26873" xr:uid="{31CF81DB-4F8F-4104-BFDF-5EEB591123AA}"/>
    <cellStyle name="Dziesiętny 2 5 2 2 2 2 2 3" xfId="15064" xr:uid="{CAC99235-E5F7-43C5-8ACE-1612E6CBE925}"/>
    <cellStyle name="Dziesiętny 2 5 2 2 2 2 2 3 2" xfId="30363" xr:uid="{BD84C2C0-7F57-4F51-AD00-915A48BF6632}"/>
    <cellStyle name="Dziesiętny 2 5 2 2 2 2 2 4" xfId="23383" xr:uid="{7EF84E96-0C1F-4D89-8A54-8659DB5168BC}"/>
    <cellStyle name="Dziesiętny 2 5 2 2 2 2 3" xfId="6867" xr:uid="{303D28D7-D37B-4A32-9FE6-AD632270582E}"/>
    <cellStyle name="Dziesiętny 2 5 2 2 2 2 3 2" xfId="22168" xr:uid="{2D30840A-4996-4B1A-BBF2-E1D36F67DB14}"/>
    <cellStyle name="Dziesiętny 2 5 2 2 2 2 4" xfId="10359" xr:uid="{C0BD24E2-9E6D-456E-A60B-14D3EC969133}"/>
    <cellStyle name="Dziesiętny 2 5 2 2 2 2 4 2" xfId="25658" xr:uid="{94517AE0-F542-489E-99F8-F588136EABA0}"/>
    <cellStyle name="Dziesiętny 2 5 2 2 2 2 5" xfId="13849" xr:uid="{F48F85CE-F828-4F84-B2C7-1F65735DB1AF}"/>
    <cellStyle name="Dziesiętny 2 5 2 2 2 2 5 2" xfId="29148" xr:uid="{FD999C87-8167-481A-A67C-2F1A5E9D69CB}"/>
    <cellStyle name="Dziesiętny 2 5 2 2 2 2 6" xfId="18819" xr:uid="{E9B6A171-E5B4-418B-A683-DC737810E0BB}"/>
    <cellStyle name="Dziesiętny 2 5 2 2 2 3" xfId="8082" xr:uid="{2B01AD3F-EC97-4A96-A4F7-BD0900E1D52C}"/>
    <cellStyle name="Dziesiętny 2 5 2 2 2 3 2" xfId="11573" xr:uid="{6EBE98B5-1842-4C80-95DB-1620236FA8D6}"/>
    <cellStyle name="Dziesiętny 2 5 2 2 2 3 2 2" xfId="26872" xr:uid="{CA46DF9C-E5BC-4DC6-A082-3B894889AE18}"/>
    <cellStyle name="Dziesiętny 2 5 2 2 2 3 3" xfId="15063" xr:uid="{2A288109-4485-4082-AB06-029C9AE6DA2E}"/>
    <cellStyle name="Dziesiętny 2 5 2 2 2 3 3 2" xfId="30362" xr:uid="{37CBAB35-BD8A-4FA5-B1A5-37951D2A4628}"/>
    <cellStyle name="Dziesiętny 2 5 2 2 2 3 4" xfId="23382" xr:uid="{BF803E64-2C68-40E2-A35A-CAD3C2713484}"/>
    <cellStyle name="Dziesiętny 2 5 2 2 2 4" xfId="6455" xr:uid="{6B7B4BCC-33F3-4725-A0F8-6534050D014B}"/>
    <cellStyle name="Dziesiętny 2 5 2 2 2 4 2" xfId="21756" xr:uid="{9B735289-5989-46C6-9D96-689329E2D0E0}"/>
    <cellStyle name="Dziesiętny 2 5 2 2 2 5" xfId="9947" xr:uid="{4BF7B81E-60CF-473B-900B-9E089D7D23CA}"/>
    <cellStyle name="Dziesiętny 2 5 2 2 2 5 2" xfId="25246" xr:uid="{C77C0B87-3437-476D-9A1F-413BE8864183}"/>
    <cellStyle name="Dziesiętny 2 5 2 2 2 6" xfId="13437" xr:uid="{57F21A38-D60C-47B3-A6B0-B019D1F1DFE1}"/>
    <cellStyle name="Dziesiętny 2 5 2 2 2 6 2" xfId="28736" xr:uid="{8C5215C8-CA46-4957-81B7-D117AA1613D4}"/>
    <cellStyle name="Dziesiętny 2 5 2 2 2 7" xfId="18818" xr:uid="{48A8D072-54D9-4B84-8977-3C4471450F43}"/>
    <cellStyle name="Dziesiętny 2 5 2 2 3" xfId="3201" xr:uid="{AEEE7776-1700-42AD-BD20-B3168EE329FA}"/>
    <cellStyle name="Dziesiętny 2 5 2 2 3 2" xfId="8084" xr:uid="{FB2FB30A-6D45-4F25-B753-9F9904E5966B}"/>
    <cellStyle name="Dziesiętny 2 5 2 2 3 2 2" xfId="11575" xr:uid="{0CA9B209-34E1-40A2-8BA1-84E8FA3EBA3F}"/>
    <cellStyle name="Dziesiętny 2 5 2 2 3 2 2 2" xfId="26874" xr:uid="{1F9D85AD-9A85-4E91-9775-32317950E4E1}"/>
    <cellStyle name="Dziesiętny 2 5 2 2 3 2 3" xfId="15065" xr:uid="{ED12B2F5-E47C-4618-B421-1183630BF39B}"/>
    <cellStyle name="Dziesiętny 2 5 2 2 3 2 3 2" xfId="30364" xr:uid="{67BE2503-C50B-47E9-8413-273D2BD84B3A}"/>
    <cellStyle name="Dziesiętny 2 5 2 2 3 2 4" xfId="23384" xr:uid="{555B1DF1-A15A-47E7-A251-7402CB179AAA}"/>
    <cellStyle name="Dziesiętny 2 5 2 2 3 3" xfId="6866" xr:uid="{1017008E-E15C-4BD4-B0CB-861FC5BCB25B}"/>
    <cellStyle name="Dziesiętny 2 5 2 2 3 3 2" xfId="22167" xr:uid="{0ED4B350-184A-433B-BA49-B7B2D00D75B7}"/>
    <cellStyle name="Dziesiętny 2 5 2 2 3 4" xfId="10358" xr:uid="{29BBE7F9-1D2D-4999-87F6-9EED0444444F}"/>
    <cellStyle name="Dziesiętny 2 5 2 2 3 4 2" xfId="25657" xr:uid="{F556CFC3-F3EB-4B7F-A1E5-DE597D87B5B0}"/>
    <cellStyle name="Dziesiętny 2 5 2 2 3 5" xfId="13848" xr:uid="{95BFADA5-6093-4992-A103-DBBB70C80AA5}"/>
    <cellStyle name="Dziesiętny 2 5 2 2 3 5 2" xfId="29147" xr:uid="{6B19C40F-8366-456C-B646-1CD4D9BD3A53}"/>
    <cellStyle name="Dziesiętny 2 5 2 2 3 6" xfId="18820" xr:uid="{21A46295-9038-4742-9B57-3636A5250D6F}"/>
    <cellStyle name="Dziesiętny 2 5 2 2 4" xfId="8081" xr:uid="{2742FA48-5B17-4B18-ADFE-31F9997E9D58}"/>
    <cellStyle name="Dziesiętny 2 5 2 2 4 2" xfId="11572" xr:uid="{BB7C69B6-37E9-4EC2-B152-CE348D573272}"/>
    <cellStyle name="Dziesiętny 2 5 2 2 4 2 2" xfId="26871" xr:uid="{352D5240-9C2C-4EEA-B502-AA777352859F}"/>
    <cellStyle name="Dziesiętny 2 5 2 2 4 3" xfId="15062" xr:uid="{95AAC0DC-A288-41CB-9979-71E9EE8BBAE4}"/>
    <cellStyle name="Dziesiętny 2 5 2 2 4 3 2" xfId="30361" xr:uid="{0FBFA443-CEBA-408B-87D4-2C5F7C6AC62A}"/>
    <cellStyle name="Dziesiętny 2 5 2 2 4 4" xfId="23381" xr:uid="{775FB035-9A8B-45BF-9E5D-73D385B503D8}"/>
    <cellStyle name="Dziesiętny 2 5 2 2 5" xfId="6205" xr:uid="{56A1539C-E386-432E-B7FE-25E921304D5F}"/>
    <cellStyle name="Dziesiętny 2 5 2 2 5 2" xfId="21506" xr:uid="{F20C2B1D-4BD8-447B-A991-3F47C4F500DA}"/>
    <cellStyle name="Dziesiętny 2 5 2 2 6" xfId="3198" xr:uid="{515BC00E-ACA1-4B60-BDFB-D7D57E0B8871}"/>
    <cellStyle name="Dziesiętny 2 5 2 2 6 2" xfId="18817" xr:uid="{5A3AEBC9-7B5E-4B05-BBA4-4B8980AB3747}"/>
    <cellStyle name="Dziesiętny 2 5 2 2 7" xfId="9697" xr:uid="{EEF79019-4271-4293-8E0C-FFF6B1B9734A}"/>
    <cellStyle name="Dziesiętny 2 5 2 2 7 2" xfId="24996" xr:uid="{19FB2AA8-AC17-40FE-A733-D189E59EAF9B}"/>
    <cellStyle name="Dziesiętny 2 5 2 2 8" xfId="13187" xr:uid="{C4CB71EA-4CD6-490D-B880-22D660147E22}"/>
    <cellStyle name="Dziesiętny 2 5 2 2 8 2" xfId="28486" xr:uid="{329E107F-1927-4485-9663-969E90652CA2}"/>
    <cellStyle name="Dziesiętny 2 5 2 2 9" xfId="16795" xr:uid="{C284180F-1165-476E-939D-228FC10BC9FC}"/>
    <cellStyle name="Dziesiętny 2 5 2 20" xfId="16591" xr:uid="{0DBD7397-BF3F-42A9-96EE-8B5090B68E35}"/>
    <cellStyle name="Dziesiętny 2 5 2 3" xfId="1264" xr:uid="{B165078F-70D7-4C67-B2DA-696F7B9E1001}"/>
    <cellStyle name="Dziesiętny 2 5 2 3 2" xfId="3203" xr:uid="{890819A3-8FB0-4160-B0EC-BC19F8F9CC0C}"/>
    <cellStyle name="Dziesiętny 2 5 2 3 2 2" xfId="8086" xr:uid="{9F699030-E872-47EB-8697-25A33EB3B1FA}"/>
    <cellStyle name="Dziesiętny 2 5 2 3 2 2 2" xfId="11577" xr:uid="{2CF98EF9-D771-49C8-8806-D647728A70FD}"/>
    <cellStyle name="Dziesiętny 2 5 2 3 2 2 2 2" xfId="26876" xr:uid="{93E92427-FE5D-47DB-86EF-D6AC716D6567}"/>
    <cellStyle name="Dziesiętny 2 5 2 3 2 2 3" xfId="15067" xr:uid="{384BDE9C-1B97-4F1B-A6CF-56E2834FD32D}"/>
    <cellStyle name="Dziesiętny 2 5 2 3 2 2 3 2" xfId="30366" xr:uid="{24C3F342-B297-4CA0-990D-C0D0AD86CE0C}"/>
    <cellStyle name="Dziesiętny 2 5 2 3 2 2 4" xfId="23386" xr:uid="{5E0D7059-FF88-4326-BAD6-5C11B0DA6A57}"/>
    <cellStyle name="Dziesiętny 2 5 2 3 2 3" xfId="6868" xr:uid="{9E59F339-51F2-46D2-AF91-614AFCBC154A}"/>
    <cellStyle name="Dziesiętny 2 5 2 3 2 3 2" xfId="22169" xr:uid="{7C0C8F0E-0D15-4965-9CA8-21F6AB03241D}"/>
    <cellStyle name="Dziesiętny 2 5 2 3 2 4" xfId="10360" xr:uid="{DD5B1E42-C310-447A-8402-D4A1016C72C3}"/>
    <cellStyle name="Dziesiętny 2 5 2 3 2 4 2" xfId="25659" xr:uid="{FCBEB2ED-CE69-40D9-B2B3-E8360E54A57B}"/>
    <cellStyle name="Dziesiętny 2 5 2 3 2 5" xfId="13850" xr:uid="{12499BE2-1C19-4D97-B8C3-AB8CFFC01F77}"/>
    <cellStyle name="Dziesiętny 2 5 2 3 2 5 2" xfId="29149" xr:uid="{99ED4156-AD6D-4934-A4DC-5AE7434D095F}"/>
    <cellStyle name="Dziesiętny 2 5 2 3 2 6" xfId="18822" xr:uid="{9680606D-4971-4B00-AB04-0DF4F54D05F6}"/>
    <cellStyle name="Dziesiętny 2 5 2 3 3" xfId="8085" xr:uid="{A4A9BF10-D462-4A71-93BD-9D41883E8F04}"/>
    <cellStyle name="Dziesiętny 2 5 2 3 3 2" xfId="11576" xr:uid="{02477586-865D-4619-B383-866F221C7AA8}"/>
    <cellStyle name="Dziesiętny 2 5 2 3 3 2 2" xfId="26875" xr:uid="{1B15A322-F46E-4CB5-BC39-BB33D254C06F}"/>
    <cellStyle name="Dziesiętny 2 5 2 3 3 3" xfId="15066" xr:uid="{40391725-CF8E-4F04-93AA-46164722EA9A}"/>
    <cellStyle name="Dziesiętny 2 5 2 3 3 3 2" xfId="30365" xr:uid="{1D7B99C7-A30F-49EE-9F14-9D9BD182090A}"/>
    <cellStyle name="Dziesiętny 2 5 2 3 3 4" xfId="23385" xr:uid="{3709ABF8-59CA-47E1-A823-B5C3EB9328E9}"/>
    <cellStyle name="Dziesiętny 2 5 2 3 4" xfId="6456" xr:uid="{BAD74807-8A08-4E93-8C94-649CC2B25BB9}"/>
    <cellStyle name="Dziesiętny 2 5 2 3 4 2" xfId="21757" xr:uid="{EAB9090F-D04C-4DF5-B120-D3461B9ABE69}"/>
    <cellStyle name="Dziesiętny 2 5 2 3 5" xfId="3202" xr:uid="{FF3FF882-A2C7-46F3-B2DA-45600C17CB7E}"/>
    <cellStyle name="Dziesiętny 2 5 2 3 5 2" xfId="18821" xr:uid="{08029B0E-F060-4E7D-A826-C0D13A958DC3}"/>
    <cellStyle name="Dziesiętny 2 5 2 3 6" xfId="9948" xr:uid="{EFC306D7-5549-4CE2-8510-7EC193AF4D71}"/>
    <cellStyle name="Dziesiętny 2 5 2 3 6 2" xfId="25247" xr:uid="{D4642EF6-1D3A-4233-94DA-61561323EC82}"/>
    <cellStyle name="Dziesiętny 2 5 2 3 7" xfId="13438" xr:uid="{32F2BA2A-F515-441D-B8A1-DAC867698BFC}"/>
    <cellStyle name="Dziesiętny 2 5 2 3 7 2" xfId="28737" xr:uid="{23325CBD-E928-4D6C-B7AD-0D92A976685B}"/>
    <cellStyle name="Dziesiętny 2 5 2 3 8" xfId="16920" xr:uid="{93D53310-E67A-4166-A6C9-AFB3547B4B93}"/>
    <cellStyle name="Dziesiętny 2 5 2 4" xfId="1385" xr:uid="{FA2CD886-BF6F-4A82-8020-58B7A2CA85FF}"/>
    <cellStyle name="Dziesiętny 2 5 2 4 2" xfId="8087" xr:uid="{C02BDF70-79AD-4BBE-9D42-D0F57B97D798}"/>
    <cellStyle name="Dziesiętny 2 5 2 4 2 2" xfId="11578" xr:uid="{31247A4B-FBC0-4452-8715-8F20746B0F0E}"/>
    <cellStyle name="Dziesiętny 2 5 2 4 2 2 2" xfId="26877" xr:uid="{AC0AC1F5-469B-48B8-B59D-6C3CF6EDD132}"/>
    <cellStyle name="Dziesiętny 2 5 2 4 2 3" xfId="15068" xr:uid="{A2BB75BB-0051-4B1A-9344-B05830832A17}"/>
    <cellStyle name="Dziesiętny 2 5 2 4 2 3 2" xfId="30367" xr:uid="{B14D23CB-9B02-4277-BE0C-798A4332AB32}"/>
    <cellStyle name="Dziesiętny 2 5 2 4 2 4" xfId="23387" xr:uid="{BE8BE8DB-B4F2-425F-A351-CDA25FD2FDFB}"/>
    <cellStyle name="Dziesiętny 2 5 2 4 3" xfId="6865" xr:uid="{D4348241-0AB8-4B14-909C-E3B5F3E9F08F}"/>
    <cellStyle name="Dziesiętny 2 5 2 4 3 2" xfId="22166" xr:uid="{387D85C0-7665-4F52-A91D-1265F04A0731}"/>
    <cellStyle name="Dziesiętny 2 5 2 4 4" xfId="3204" xr:uid="{4F597C37-5D2F-461C-AB89-D9FBB551C717}"/>
    <cellStyle name="Dziesiętny 2 5 2 4 4 2" xfId="18823" xr:uid="{1C7037A5-3BAE-40F5-8FCF-51B8BF0571FE}"/>
    <cellStyle name="Dziesiętny 2 5 2 4 5" xfId="10357" xr:uid="{FF4DA15E-71B3-42A9-9764-4ADB3B7A5085}"/>
    <cellStyle name="Dziesiętny 2 5 2 4 5 2" xfId="25656" xr:uid="{3A61F5A6-8606-4573-9384-C4225CBD627D}"/>
    <cellStyle name="Dziesiętny 2 5 2 4 6" xfId="13847" xr:uid="{FEE01A1D-2DE8-4494-85B3-157FED25BB90}"/>
    <cellStyle name="Dziesiętny 2 5 2 4 6 2" xfId="29146" xr:uid="{E8C72183-DFE0-4806-BE49-999221D5A0B7}"/>
    <cellStyle name="Dziesiętny 2 5 2 4 7" xfId="17041" xr:uid="{6EB404F1-81DE-41F8-BF66-7DA72A19D6C7}"/>
    <cellStyle name="Dziesiętny 2 5 2 5" xfId="1539" xr:uid="{1E0C2311-9A94-4B6E-99B0-3349BC51B611}"/>
    <cellStyle name="Dziesiętny 2 5 2 5 2" xfId="8088" xr:uid="{45F81CA6-5DDE-41B5-818E-CFAA68D3FE51}"/>
    <cellStyle name="Dziesiętny 2 5 2 5 2 2" xfId="11579" xr:uid="{4E231E67-C243-4C4B-8621-859DA511FD29}"/>
    <cellStyle name="Dziesiętny 2 5 2 5 2 2 2" xfId="26878" xr:uid="{2080F1BA-A89E-4AD4-ACC1-A0619E2D1EB3}"/>
    <cellStyle name="Dziesiętny 2 5 2 5 2 3" xfId="15069" xr:uid="{958E8B51-84F0-4A99-9A28-87EBAB3B4948}"/>
    <cellStyle name="Dziesiętny 2 5 2 5 2 3 2" xfId="30368" xr:uid="{F20C1A1B-9A1F-4658-8DB5-91FFF6E5A22E}"/>
    <cellStyle name="Dziesiętny 2 5 2 5 2 4" xfId="23388" xr:uid="{2CC456B4-3C35-47D7-B51D-F71398ECDB80}"/>
    <cellStyle name="Dziesiętny 2 5 2 5 3" xfId="7504" xr:uid="{FB381271-3FEE-4C70-80FD-7DE945F346C2}"/>
    <cellStyle name="Dziesiętny 2 5 2 5 3 2" xfId="22805" xr:uid="{BD3445F3-9D8B-4093-A743-3145938A7138}"/>
    <cellStyle name="Dziesiętny 2 5 2 5 4" xfId="3205" xr:uid="{01CDADEE-C01C-4A46-80DC-5BDC640FA604}"/>
    <cellStyle name="Dziesiętny 2 5 2 5 4 2" xfId="18824" xr:uid="{3E3C7E1B-C48B-476B-A678-9CAD6392C3C2}"/>
    <cellStyle name="Dziesiętny 2 5 2 5 5" xfId="10996" xr:uid="{B7F9BDEA-55E7-43EC-A833-C0FCAAAED268}"/>
    <cellStyle name="Dziesiętny 2 5 2 5 5 2" xfId="26295" xr:uid="{5ED5D706-1CB5-4A7E-A6AD-CE1B0611526B}"/>
    <cellStyle name="Dziesiętny 2 5 2 5 6" xfId="14486" xr:uid="{D470331C-C0AE-47B6-847C-279BF877B845}"/>
    <cellStyle name="Dziesiętny 2 5 2 5 6 2" xfId="29785" xr:uid="{95E85D20-1F50-4E74-9589-32AA6C0F41DF}"/>
    <cellStyle name="Dziesiętny 2 5 2 5 7" xfId="17191" xr:uid="{A62ACCA4-2493-445E-A31F-092133CA94A7}"/>
    <cellStyle name="Dziesiętny 2 5 2 6" xfId="1788" xr:uid="{9073FAF3-9E43-4030-9CF6-C5EB94ABFDE0}"/>
    <cellStyle name="Dziesiętny 2 5 2 6 2" xfId="8080" xr:uid="{AC1CA6F4-580B-4BDF-9C0C-62297AD69D20}"/>
    <cellStyle name="Dziesiętny 2 5 2 6 2 2" xfId="23380" xr:uid="{577B8F13-7CFD-4B2E-B104-AE5722E4A68C}"/>
    <cellStyle name="Dziesiętny 2 5 2 6 3" xfId="5126" xr:uid="{7845F03F-2800-402A-A65F-001FE4602885}"/>
    <cellStyle name="Dziesiętny 2 5 2 6 3 2" xfId="20427" xr:uid="{D1A0E811-B6C4-4B6A-B788-A1390E8E79EC}"/>
    <cellStyle name="Dziesiętny 2 5 2 6 4" xfId="11571" xr:uid="{739C1F3E-C3F2-4AE4-8C2E-31F2C6B9771B}"/>
    <cellStyle name="Dziesiętny 2 5 2 6 4 2" xfId="26870" xr:uid="{BBED5236-3346-47A7-99A9-3671DC1884B1}"/>
    <cellStyle name="Dziesiętny 2 5 2 6 5" xfId="15061" xr:uid="{D56C2C15-E390-4D28-B2A7-CE6F53537139}"/>
    <cellStyle name="Dziesiętny 2 5 2 6 5 2" xfId="30360" xr:uid="{88027B1C-BF81-42D9-A568-8CE72F49AFED}"/>
    <cellStyle name="Dziesiętny 2 5 2 6 6" xfId="17424" xr:uid="{BC75F5AE-F899-4D7B-A43B-9E329B64A3F6}"/>
    <cellStyle name="Dziesiętny 2 5 2 7" xfId="1932" xr:uid="{54D249C7-6962-48AD-8A40-E39DF50FEE92}"/>
    <cellStyle name="Dziesiętny 2 5 2 7 2" xfId="5127" xr:uid="{EEC066FD-2022-4CFF-A56D-4E2E0C956BF1}"/>
    <cellStyle name="Dziesiętny 2 5 2 7 2 2" xfId="20428" xr:uid="{4F394C64-4487-44A0-BF48-3E98AD39992F}"/>
    <cellStyle name="Dziesiętny 2 5 2 7 3" xfId="17564" xr:uid="{2E409ACD-48CA-4A92-B783-174F3C5479E4}"/>
    <cellStyle name="Dziesiętny 2 5 2 8" xfId="2063" xr:uid="{9D899159-5099-43B9-A757-BA7AE125B4E9}"/>
    <cellStyle name="Dziesiętny 2 5 2 8 2" xfId="5128" xr:uid="{1BAFD238-7454-4F86-8799-4E734A3F8235}"/>
    <cellStyle name="Dziesiętny 2 5 2 8 2 2" xfId="20429" xr:uid="{E56CE0A2-F6F5-42D4-B82E-A1A9B694C139}"/>
    <cellStyle name="Dziesiętny 2 5 2 8 3" xfId="17695" xr:uid="{A6881AED-8B8B-4ADF-AFAC-A9CDAF75FAB9}"/>
    <cellStyle name="Dziesiętny 2 5 2 9" xfId="2188" xr:uid="{2CD041CF-EB0B-40E1-8206-806BD9C84A6F}"/>
    <cellStyle name="Dziesiętny 2 5 2 9 2" xfId="5129" xr:uid="{6DED018C-5016-4821-A346-FE3D53D45FEE}"/>
    <cellStyle name="Dziesiętny 2 5 2 9 2 2" xfId="20430" xr:uid="{F89E2BEB-4938-476F-9D16-256594DB9463}"/>
    <cellStyle name="Dziesiętny 2 5 2 9 3" xfId="17820" xr:uid="{CC9A7C01-165E-428B-B65B-261B7939C4BA}"/>
    <cellStyle name="Dziesiętny 2 5 20" xfId="12892" xr:uid="{2F5C25B6-5D99-4F0F-B48D-8C5948F7E22D}"/>
    <cellStyle name="Dziesiętny 2 5 20 2" xfId="28191" xr:uid="{EFC1E2EF-E112-409A-BAF0-CB69B9D9B0FE}"/>
    <cellStyle name="Dziesiętny 2 5 21" xfId="16387" xr:uid="{2E359C7F-21EC-44DD-AED3-11DF3E8BDD58}"/>
    <cellStyle name="Dziesiętny 2 5 21 2" xfId="31686" xr:uid="{DF52F796-DF37-4C26-A7FD-4116CBEF9370}"/>
    <cellStyle name="Dziesiętny 2 5 22" xfId="881" xr:uid="{946490E8-5E9B-4E7E-B846-D3D09A65C325}"/>
    <cellStyle name="Dziesiętny 2 5 23" xfId="16550" xr:uid="{F5548E7E-927B-4635-8E96-1B9CF534A82F}"/>
    <cellStyle name="Dziesiętny 2 5 24" xfId="594" xr:uid="{839886C6-A354-4FBA-A790-E63BCEFE0670}"/>
    <cellStyle name="Dziesiętny 2 5 3" xfId="746" xr:uid="{560E819C-730D-4A13-A236-472FF038878E}"/>
    <cellStyle name="Dziesiętny 2 5 3 10" xfId="2350" xr:uid="{6B819F9C-83FF-4FFC-A4C0-36E6B4C7976E}"/>
    <cellStyle name="Dziesiętny 2 5 3 10 2" xfId="5130" xr:uid="{5A3C8CD5-6A75-4233-8FD2-19534DF713A9}"/>
    <cellStyle name="Dziesiętny 2 5 3 10 2 2" xfId="20431" xr:uid="{83D8BF51-084D-4653-A7F5-7F3C9970A90B}"/>
    <cellStyle name="Dziesiętny 2 5 3 10 3" xfId="17982" xr:uid="{7E39AD1E-17B1-4DA2-8F3A-9F97318DBCC5}"/>
    <cellStyle name="Dziesiętny 2 5 3 11" xfId="2500" xr:uid="{0661B6A2-ADB6-4F58-B9A1-A2D3963F45C6}"/>
    <cellStyle name="Dziesiętny 2 5 3 11 2" xfId="5131" xr:uid="{DA12104D-E267-416A-851F-9F16ECF95C08}"/>
    <cellStyle name="Dziesiętny 2 5 3 11 2 2" xfId="20432" xr:uid="{6DF8931F-EADB-4F55-B4EC-3450A8CF05FC}"/>
    <cellStyle name="Dziesiętny 2 5 3 11 3" xfId="18132" xr:uid="{AE2B2C3C-063D-4796-96EB-BE31B9D6651B}"/>
    <cellStyle name="Dziesiętny 2 5 3 12" xfId="2650" xr:uid="{E7B4B866-0CDF-4DD8-8037-3AACDE7B2E11}"/>
    <cellStyle name="Dziesiętny 2 5 3 12 2" xfId="5132" xr:uid="{FB0FFE88-CC36-471F-BF62-F953CDE8707C}"/>
    <cellStyle name="Dziesiętny 2 5 3 12 2 2" xfId="20433" xr:uid="{4C8210CC-4C96-4241-B85F-932334E9E592}"/>
    <cellStyle name="Dziesiętny 2 5 3 12 3" xfId="18282" xr:uid="{0411B59F-38B5-431F-8768-BBC731A56ADF}"/>
    <cellStyle name="Dziesiętny 2 5 3 13" xfId="5846" xr:uid="{003DBDC5-4056-4F9C-A73E-0AB0C6DC20AC}"/>
    <cellStyle name="Dziesiętny 2 5 3 13 2" xfId="21147" xr:uid="{36016BB5-CD5C-4FD1-A504-83E922806FCB}"/>
    <cellStyle name="Dziesiętny 2 5 3 14" xfId="5973" xr:uid="{159A4F63-7DCF-4895-B06F-B8F53D543934}"/>
    <cellStyle name="Dziesiętny 2 5 3 14 2" xfId="21274" xr:uid="{9DBC0983-914A-4CC1-B746-9E42095F30FE}"/>
    <cellStyle name="Dziesiętny 2 5 3 15" xfId="3206" xr:uid="{D09C37DA-C6B6-4138-B3C9-A7E911F41230}"/>
    <cellStyle name="Dziesiętny 2 5 3 15 2" xfId="18825" xr:uid="{6DBA1FF5-878B-4F7E-B200-9FC73AFEB128}"/>
    <cellStyle name="Dziesiętny 2 5 3 16" xfId="9465" xr:uid="{360DB971-C69A-42CC-985F-1245DDA9E951}"/>
    <cellStyle name="Dziesiętny 2 5 3 16 2" xfId="24764" xr:uid="{F1DE23D6-A966-44E3-99F6-9B51E7DBA94C}"/>
    <cellStyle name="Dziesiętny 2 5 3 17" xfId="12955" xr:uid="{2AEE9104-07C7-4888-A7F1-17D33FA38964}"/>
    <cellStyle name="Dziesiętny 2 5 3 17 2" xfId="28254" xr:uid="{4254A8A5-310D-4B7F-9782-C11A8D2EE142}"/>
    <cellStyle name="Dziesiętny 2 5 3 18" xfId="16469" xr:uid="{88E5E755-23D4-4170-9CDE-43DE5837B5A1}"/>
    <cellStyle name="Dziesiętny 2 5 3 18 2" xfId="31768" xr:uid="{E386336C-D254-479B-9856-9D64BFE0896F}"/>
    <cellStyle name="Dziesiętny 2 5 3 19" xfId="964" xr:uid="{CC3EEAC2-57AA-4DE6-8B55-907A776459EF}"/>
    <cellStyle name="Dziesiętny 2 5 3 2" xfId="1180" xr:uid="{8ADB2039-1CBF-4CBF-9BEA-3701081693A0}"/>
    <cellStyle name="Dziesiętny 2 5 3 2 2" xfId="3208" xr:uid="{6609E6F0-873B-4206-BE5A-BEB415346E0A}"/>
    <cellStyle name="Dziesiętny 2 5 3 2 2 2" xfId="3209" xr:uid="{C130286C-3ACE-40A2-A018-4E826A029364}"/>
    <cellStyle name="Dziesiętny 2 5 3 2 2 2 2" xfId="8092" xr:uid="{EB32C962-74EE-442D-A3F4-AE2F2CC57B93}"/>
    <cellStyle name="Dziesiętny 2 5 3 2 2 2 2 2" xfId="11583" xr:uid="{DE36BF02-070B-4690-AA44-3681C671B839}"/>
    <cellStyle name="Dziesiętny 2 5 3 2 2 2 2 2 2" xfId="26882" xr:uid="{916DDBF0-1835-46FE-9910-89C558D39550}"/>
    <cellStyle name="Dziesiętny 2 5 3 2 2 2 2 3" xfId="15073" xr:uid="{3C3DC484-ADB7-4530-A13F-40B74BFE28A7}"/>
    <cellStyle name="Dziesiętny 2 5 3 2 2 2 2 3 2" xfId="30372" xr:uid="{30AF2FDF-39B3-4378-B564-CF3B42EDCFD5}"/>
    <cellStyle name="Dziesiętny 2 5 3 2 2 2 2 4" xfId="23392" xr:uid="{DCE5C594-7298-4534-831D-2B6835C90DEE}"/>
    <cellStyle name="Dziesiętny 2 5 3 2 2 2 3" xfId="6871" xr:uid="{81BB2B01-33CE-4280-9B10-863581C06020}"/>
    <cellStyle name="Dziesiętny 2 5 3 2 2 2 3 2" xfId="22172" xr:uid="{92F9229C-7127-407D-896F-13646EF77B90}"/>
    <cellStyle name="Dziesiętny 2 5 3 2 2 2 4" xfId="10363" xr:uid="{15E90532-A66E-4D94-A3FE-7E1F55DCE540}"/>
    <cellStyle name="Dziesiętny 2 5 3 2 2 2 4 2" xfId="25662" xr:uid="{35EF66D2-80FD-461E-B2B5-8ABEB7B5B1B8}"/>
    <cellStyle name="Dziesiętny 2 5 3 2 2 2 5" xfId="13853" xr:uid="{538BBF5F-A428-43CE-95E0-C274C8E58267}"/>
    <cellStyle name="Dziesiętny 2 5 3 2 2 2 5 2" xfId="29152" xr:uid="{D82E0757-D6C0-4F79-ABE9-5D0A59D704E1}"/>
    <cellStyle name="Dziesiętny 2 5 3 2 2 2 6" xfId="18828" xr:uid="{38FBE15D-0DD6-4301-8E96-E8F62F3F3916}"/>
    <cellStyle name="Dziesiętny 2 5 3 2 2 3" xfId="8091" xr:uid="{D7ABB4D7-B3D4-4308-B895-91880EFD9A1A}"/>
    <cellStyle name="Dziesiętny 2 5 3 2 2 3 2" xfId="11582" xr:uid="{D7E8D802-4C95-4770-BCD9-5F0E13FC169A}"/>
    <cellStyle name="Dziesiętny 2 5 3 2 2 3 2 2" xfId="26881" xr:uid="{D3F2DBFE-2954-4666-BDA6-F84E1839F210}"/>
    <cellStyle name="Dziesiętny 2 5 3 2 2 3 3" xfId="15072" xr:uid="{900D278A-8725-4077-92F2-6479428B5A84}"/>
    <cellStyle name="Dziesiętny 2 5 3 2 2 3 3 2" xfId="30371" xr:uid="{B2CFEB88-68EA-4BE1-93B3-F8763DC09503}"/>
    <cellStyle name="Dziesiętny 2 5 3 2 2 3 4" xfId="23391" xr:uid="{B2D20BB3-D676-4D28-8E9D-F94B60E234B7}"/>
    <cellStyle name="Dziesiętny 2 5 3 2 2 4" xfId="6457" xr:uid="{FF770CBA-DD6C-4895-9947-F6E5A4993EE6}"/>
    <cellStyle name="Dziesiętny 2 5 3 2 2 4 2" xfId="21758" xr:uid="{D4A84A9B-B00A-47FD-9CE4-AF537443F79F}"/>
    <cellStyle name="Dziesiętny 2 5 3 2 2 5" xfId="9949" xr:uid="{B9F47D93-917B-4356-8BD3-31CE2550882C}"/>
    <cellStyle name="Dziesiętny 2 5 3 2 2 5 2" xfId="25248" xr:uid="{3BC936BA-95EA-43AB-BF56-4CFE6C628902}"/>
    <cellStyle name="Dziesiętny 2 5 3 2 2 6" xfId="13439" xr:uid="{8836BC64-DAD0-4DF4-A743-ADD36519F9D4}"/>
    <cellStyle name="Dziesiętny 2 5 3 2 2 6 2" xfId="28738" xr:uid="{D964C745-5680-4CD7-B70C-41F33871F5A8}"/>
    <cellStyle name="Dziesiętny 2 5 3 2 2 7" xfId="18827" xr:uid="{205AF654-7A73-4EB4-9B07-EFD87212A2E0}"/>
    <cellStyle name="Dziesiętny 2 5 3 2 3" xfId="3210" xr:uid="{DFF08C21-7C52-4EF0-A7F7-C217E7B43B4A}"/>
    <cellStyle name="Dziesiętny 2 5 3 2 3 2" xfId="8093" xr:uid="{84A2FA0D-F803-4BB8-82B2-F965FD5995B6}"/>
    <cellStyle name="Dziesiętny 2 5 3 2 3 2 2" xfId="11584" xr:uid="{9D87BC82-2AC6-4C61-85A5-D70CAE49CCAD}"/>
    <cellStyle name="Dziesiętny 2 5 3 2 3 2 2 2" xfId="26883" xr:uid="{323B82DB-9CD1-4F6B-9B14-8FB748FBED32}"/>
    <cellStyle name="Dziesiętny 2 5 3 2 3 2 3" xfId="15074" xr:uid="{838EB3A8-40C8-4314-B863-A573E91E1456}"/>
    <cellStyle name="Dziesiętny 2 5 3 2 3 2 3 2" xfId="30373" xr:uid="{D3875BE1-8845-4F9B-8DC6-1E39B086CB34}"/>
    <cellStyle name="Dziesiętny 2 5 3 2 3 2 4" xfId="23393" xr:uid="{FB550621-0161-457D-95D5-B464721D51AC}"/>
    <cellStyle name="Dziesiętny 2 5 3 2 3 3" xfId="6870" xr:uid="{77683CDC-AF34-43EC-94C8-0AABDDEC160C}"/>
    <cellStyle name="Dziesiętny 2 5 3 2 3 3 2" xfId="22171" xr:uid="{E72D0F37-BA92-4C39-A357-3E558847D1DA}"/>
    <cellStyle name="Dziesiętny 2 5 3 2 3 4" xfId="10362" xr:uid="{CE92E6DE-14BD-46EA-85D1-E1C0713C0B60}"/>
    <cellStyle name="Dziesiętny 2 5 3 2 3 4 2" xfId="25661" xr:uid="{CAC34CA8-2C75-4E65-8A35-BBAFEBCD5BAC}"/>
    <cellStyle name="Dziesiętny 2 5 3 2 3 5" xfId="13852" xr:uid="{1160301B-217B-4799-9F6C-81531F3F293E}"/>
    <cellStyle name="Dziesiętny 2 5 3 2 3 5 2" xfId="29151" xr:uid="{04E471F6-43F7-40A2-ACCB-61EDC6B3CA98}"/>
    <cellStyle name="Dziesiętny 2 5 3 2 3 6" xfId="18829" xr:uid="{5D2A1535-5ECA-49F8-826A-07F02F8CF20A}"/>
    <cellStyle name="Dziesiętny 2 5 3 2 4" xfId="8090" xr:uid="{9F6B464B-27F9-4D08-BA13-3E23F1D67749}"/>
    <cellStyle name="Dziesiętny 2 5 3 2 4 2" xfId="11581" xr:uid="{E1D7B926-F285-4C45-AEFA-FB5D3680AA54}"/>
    <cellStyle name="Dziesiętny 2 5 3 2 4 2 2" xfId="26880" xr:uid="{AE8593A5-0526-4828-BACD-17B30A5EB801}"/>
    <cellStyle name="Dziesiętny 2 5 3 2 4 3" xfId="15071" xr:uid="{34C0CCF5-D0D6-4C1A-BC34-F915CE039E31}"/>
    <cellStyle name="Dziesiętny 2 5 3 2 4 3 2" xfId="30370" xr:uid="{3E546315-0F17-458B-9B14-64B078EA5D49}"/>
    <cellStyle name="Dziesiętny 2 5 3 2 4 4" xfId="23390" xr:uid="{0321D8E3-47D1-4CC0-BAD2-E9799F227B21}"/>
    <cellStyle name="Dziesiętny 2 5 3 2 5" xfId="6246" xr:uid="{E808C59A-CA83-4E15-8FF4-5621A6BD969F}"/>
    <cellStyle name="Dziesiętny 2 5 3 2 5 2" xfId="21547" xr:uid="{576A6A51-1D44-47A5-BAF9-8788172969AA}"/>
    <cellStyle name="Dziesiętny 2 5 3 2 6" xfId="3207" xr:uid="{7AEC0ECC-4966-4D8E-B615-AFA32D01A376}"/>
    <cellStyle name="Dziesiętny 2 5 3 2 6 2" xfId="18826" xr:uid="{BF961F5C-130B-4EF3-A542-8CCAD09B9FB5}"/>
    <cellStyle name="Dziesiętny 2 5 3 2 7" xfId="9738" xr:uid="{687A36F1-A2CF-49EB-A4EB-20EFA2A9F0DE}"/>
    <cellStyle name="Dziesiętny 2 5 3 2 7 2" xfId="25037" xr:uid="{26FA8880-A740-4947-A041-FFD94A24534F}"/>
    <cellStyle name="Dziesiętny 2 5 3 2 8" xfId="13228" xr:uid="{C85291F4-8ED4-461F-B5DA-8CB78C9BBE12}"/>
    <cellStyle name="Dziesiętny 2 5 3 2 8 2" xfId="28527" xr:uid="{8D38B016-F7FC-4FAF-9074-C470C9739953}"/>
    <cellStyle name="Dziesiętny 2 5 3 2 9" xfId="16836" xr:uid="{BFEED7BD-93C4-4017-990E-F7001CB1E4D5}"/>
    <cellStyle name="Dziesiętny 2 5 3 20" xfId="16632" xr:uid="{3FC00E8E-5F20-4CB1-91AD-81F9B2BD7E54}"/>
    <cellStyle name="Dziesiętny 2 5 3 3" xfId="1305" xr:uid="{8C0D65C3-D1CF-4A00-8DDE-2662178FE867}"/>
    <cellStyle name="Dziesiętny 2 5 3 3 2" xfId="3212" xr:uid="{6A0D7420-43FA-41F9-9035-78140E98826D}"/>
    <cellStyle name="Dziesiętny 2 5 3 3 2 2" xfId="8095" xr:uid="{14342081-CB69-424C-BAAE-EBFDAB78DEE8}"/>
    <cellStyle name="Dziesiętny 2 5 3 3 2 2 2" xfId="11586" xr:uid="{AD74C2ED-9817-4AD6-8D01-4C51273C4EB1}"/>
    <cellStyle name="Dziesiętny 2 5 3 3 2 2 2 2" xfId="26885" xr:uid="{B0B645C8-7201-4D9C-8253-B13C9382738D}"/>
    <cellStyle name="Dziesiętny 2 5 3 3 2 2 3" xfId="15076" xr:uid="{3CD9F446-C606-4D50-B5AE-5C12063E06C2}"/>
    <cellStyle name="Dziesiętny 2 5 3 3 2 2 3 2" xfId="30375" xr:uid="{411BD9AE-D6DA-49D3-AC3F-40B412F5317C}"/>
    <cellStyle name="Dziesiętny 2 5 3 3 2 2 4" xfId="23395" xr:uid="{72963793-B0DB-4BA1-B0D2-62669EAA8C62}"/>
    <cellStyle name="Dziesiętny 2 5 3 3 2 3" xfId="6872" xr:uid="{81E9D8F6-98A2-4ED9-B9F4-1C8A8CA2BB62}"/>
    <cellStyle name="Dziesiętny 2 5 3 3 2 3 2" xfId="22173" xr:uid="{CAA33FF3-AC69-4FA6-99AE-4057DF6DCF1E}"/>
    <cellStyle name="Dziesiętny 2 5 3 3 2 4" xfId="10364" xr:uid="{573D00B1-7B3B-4C1E-9FA3-CE91841316D6}"/>
    <cellStyle name="Dziesiętny 2 5 3 3 2 4 2" xfId="25663" xr:uid="{A1CD3A93-2992-4D03-82D7-08F3D7233D4C}"/>
    <cellStyle name="Dziesiętny 2 5 3 3 2 5" xfId="13854" xr:uid="{989986E1-ED74-489D-B471-D4522CA058DA}"/>
    <cellStyle name="Dziesiętny 2 5 3 3 2 5 2" xfId="29153" xr:uid="{A9542FA0-2B3B-483B-970C-35473C5C5F21}"/>
    <cellStyle name="Dziesiętny 2 5 3 3 2 6" xfId="18831" xr:uid="{E7FD2E9E-97BA-413A-8CDC-8B0E1BDBB70A}"/>
    <cellStyle name="Dziesiętny 2 5 3 3 3" xfId="8094" xr:uid="{6CEAC5D7-E61D-452F-8C78-0556F57AF37C}"/>
    <cellStyle name="Dziesiętny 2 5 3 3 3 2" xfId="11585" xr:uid="{7C2DE804-62B0-4DC9-A3A4-39BE2AF7A2D5}"/>
    <cellStyle name="Dziesiętny 2 5 3 3 3 2 2" xfId="26884" xr:uid="{3082C54A-1D87-48C9-A46C-587C279BA164}"/>
    <cellStyle name="Dziesiętny 2 5 3 3 3 3" xfId="15075" xr:uid="{95701085-7590-4700-9F89-3D88A25FA286}"/>
    <cellStyle name="Dziesiętny 2 5 3 3 3 3 2" xfId="30374" xr:uid="{AA48CC38-6BA8-4B94-B522-BC0645F878C3}"/>
    <cellStyle name="Dziesiętny 2 5 3 3 3 4" xfId="23394" xr:uid="{0A87BC1C-7743-4E74-A885-F06F773F07C7}"/>
    <cellStyle name="Dziesiętny 2 5 3 3 4" xfId="6458" xr:uid="{EBB981AB-94F7-478B-8420-EDCDD4FA91ED}"/>
    <cellStyle name="Dziesiętny 2 5 3 3 4 2" xfId="21759" xr:uid="{BB6E60FA-8B22-46FF-BD29-B465773020CE}"/>
    <cellStyle name="Dziesiętny 2 5 3 3 5" xfId="3211" xr:uid="{3D10F2B2-1DC4-4C25-96E2-CAAB81DCE5E9}"/>
    <cellStyle name="Dziesiętny 2 5 3 3 5 2" xfId="18830" xr:uid="{5FFBAD4E-ACC0-42D4-8B1E-19261B26BF53}"/>
    <cellStyle name="Dziesiętny 2 5 3 3 6" xfId="9950" xr:uid="{6465862C-9CDA-4447-884C-743B84DEEB07}"/>
    <cellStyle name="Dziesiętny 2 5 3 3 6 2" xfId="25249" xr:uid="{17E2DBB4-480C-4CCD-A81B-6DE2751B165E}"/>
    <cellStyle name="Dziesiętny 2 5 3 3 7" xfId="13440" xr:uid="{CE06BD7A-107C-459A-8D82-BF9C2CD31143}"/>
    <cellStyle name="Dziesiętny 2 5 3 3 7 2" xfId="28739" xr:uid="{B8A14E3E-C71B-413A-A60D-BD6BEB448258}"/>
    <cellStyle name="Dziesiętny 2 5 3 3 8" xfId="16961" xr:uid="{7D6F4767-2F22-4347-A77C-25EBE38FD1FA}"/>
    <cellStyle name="Dziesiętny 2 5 3 4" xfId="1426" xr:uid="{3503514C-2C0B-4389-A98B-E5708F5EBCAD}"/>
    <cellStyle name="Dziesiętny 2 5 3 4 2" xfId="8096" xr:uid="{DA277527-3E53-473E-A0D6-DED7063EFE07}"/>
    <cellStyle name="Dziesiętny 2 5 3 4 2 2" xfId="11587" xr:uid="{C39D310C-9905-46B0-BC79-874DE54B82CE}"/>
    <cellStyle name="Dziesiętny 2 5 3 4 2 2 2" xfId="26886" xr:uid="{05312D9A-6D50-4F34-936A-22D232FC905F}"/>
    <cellStyle name="Dziesiętny 2 5 3 4 2 3" xfId="15077" xr:uid="{9A7E8F52-6CF8-44D4-9834-DD83C0A662D9}"/>
    <cellStyle name="Dziesiętny 2 5 3 4 2 3 2" xfId="30376" xr:uid="{D9883754-006A-4BC3-BD14-B0C25AB3D07E}"/>
    <cellStyle name="Dziesiętny 2 5 3 4 2 4" xfId="23396" xr:uid="{E06F3470-6C64-4A2A-8973-C9B641D66694}"/>
    <cellStyle name="Dziesiętny 2 5 3 4 3" xfId="6869" xr:uid="{DC4C3D28-73AC-427A-9D47-3E232FEC6FF1}"/>
    <cellStyle name="Dziesiętny 2 5 3 4 3 2" xfId="22170" xr:uid="{D36EE1BE-A5FD-498B-8F95-B578EEA415C4}"/>
    <cellStyle name="Dziesiętny 2 5 3 4 4" xfId="3213" xr:uid="{440EF28E-513A-4936-926D-FD385C3D0A07}"/>
    <cellStyle name="Dziesiętny 2 5 3 4 4 2" xfId="18832" xr:uid="{7F15D962-8326-4CDB-A7F0-2A6F860383ED}"/>
    <cellStyle name="Dziesiętny 2 5 3 4 5" xfId="10361" xr:uid="{B37BECBF-BD48-401D-BD1D-656E0D6303AD}"/>
    <cellStyle name="Dziesiętny 2 5 3 4 5 2" xfId="25660" xr:uid="{96D59442-E31F-436F-9029-ECAC2029C6C5}"/>
    <cellStyle name="Dziesiętny 2 5 3 4 6" xfId="13851" xr:uid="{D36BCACE-FDF4-4361-A15F-0FCB7AF77A7A}"/>
    <cellStyle name="Dziesiętny 2 5 3 4 6 2" xfId="29150" xr:uid="{4B0963A3-7621-4C5F-8459-B997C6078612}"/>
    <cellStyle name="Dziesiętny 2 5 3 4 7" xfId="17082" xr:uid="{253061D4-ACCE-4F23-B210-794007B454E0}"/>
    <cellStyle name="Dziesiętny 2 5 3 5" xfId="1580" xr:uid="{9BCA21B5-A0AE-4343-902A-3C54B939EC1E}"/>
    <cellStyle name="Dziesiętny 2 5 3 5 2" xfId="8097" xr:uid="{8D7A8EE4-D8A9-467B-AA77-55D88E48C06F}"/>
    <cellStyle name="Dziesiętny 2 5 3 5 2 2" xfId="11588" xr:uid="{BBAE3003-9E89-4AB6-B340-9680B149AB08}"/>
    <cellStyle name="Dziesiętny 2 5 3 5 2 2 2" xfId="26887" xr:uid="{2254E3FD-97E9-49EF-9E83-87C3D8F4BE67}"/>
    <cellStyle name="Dziesiętny 2 5 3 5 2 3" xfId="15078" xr:uid="{0164697E-A5DF-4DD8-9D35-D6013047B49A}"/>
    <cellStyle name="Dziesiętny 2 5 3 5 2 3 2" xfId="30377" xr:uid="{21AE08F3-8C52-43FB-B1CA-3DBDE2E65A60}"/>
    <cellStyle name="Dziesiętny 2 5 3 5 2 4" xfId="23397" xr:uid="{CAF2ABEE-7373-4616-B1DF-5ED4F96889B6}"/>
    <cellStyle name="Dziesiętny 2 5 3 5 3" xfId="7545" xr:uid="{030F8409-B501-4F37-BCE7-03C0A08BAC0F}"/>
    <cellStyle name="Dziesiętny 2 5 3 5 3 2" xfId="22846" xr:uid="{28236F16-6C11-47AE-9F95-56DACFBCC152}"/>
    <cellStyle name="Dziesiętny 2 5 3 5 4" xfId="3214" xr:uid="{2963140A-8AFE-4FC9-8D48-24E005688841}"/>
    <cellStyle name="Dziesiętny 2 5 3 5 4 2" xfId="18833" xr:uid="{2FD05260-38A0-44E2-A8D8-9300A300A55A}"/>
    <cellStyle name="Dziesiętny 2 5 3 5 5" xfId="11037" xr:uid="{33CE3ACD-AE2E-4848-AD92-A8955790F278}"/>
    <cellStyle name="Dziesiętny 2 5 3 5 5 2" xfId="26336" xr:uid="{2B941AEC-DA89-4878-8EFD-F3DC0B7F981B}"/>
    <cellStyle name="Dziesiętny 2 5 3 5 6" xfId="14527" xr:uid="{B36DEBC2-53C6-42C6-8978-6BB91C8F9476}"/>
    <cellStyle name="Dziesiętny 2 5 3 5 6 2" xfId="29826" xr:uid="{4BB818FF-7EED-4022-97E6-E3B58AD21AC4}"/>
    <cellStyle name="Dziesiętny 2 5 3 5 7" xfId="17232" xr:uid="{BE3DF658-CF72-4DE1-88AA-D435B19C96D9}"/>
    <cellStyle name="Dziesiętny 2 5 3 6" xfId="1829" xr:uid="{1ED37FC3-26DD-43AD-AF0A-EB7E024E8C46}"/>
    <cellStyle name="Dziesiętny 2 5 3 6 2" xfId="8089" xr:uid="{1C08F88F-B364-4830-9B3B-D9BF67CCF8B8}"/>
    <cellStyle name="Dziesiętny 2 5 3 6 2 2" xfId="23389" xr:uid="{40D6EFE1-271D-4A7F-858E-D76273D48861}"/>
    <cellStyle name="Dziesiętny 2 5 3 6 3" xfId="5133" xr:uid="{C137BF80-A534-4224-9FF9-AA2082BA59F4}"/>
    <cellStyle name="Dziesiętny 2 5 3 6 3 2" xfId="20434" xr:uid="{98325805-9AD3-4052-B2D1-3B3994C2F700}"/>
    <cellStyle name="Dziesiętny 2 5 3 6 4" xfId="11580" xr:uid="{A3F3AE2B-965C-4CAF-B5FB-711609B7649D}"/>
    <cellStyle name="Dziesiętny 2 5 3 6 4 2" xfId="26879" xr:uid="{A546AD7C-FC2F-4DC7-AAD0-FC0868A72266}"/>
    <cellStyle name="Dziesiętny 2 5 3 6 5" xfId="15070" xr:uid="{839C9A02-6D4E-41AD-A40F-FC83CFF3FA67}"/>
    <cellStyle name="Dziesiętny 2 5 3 6 5 2" xfId="30369" xr:uid="{E4ECCA57-5E2B-4591-9843-8FB46E9490E3}"/>
    <cellStyle name="Dziesiętny 2 5 3 6 6" xfId="17465" xr:uid="{09E27F33-2CD4-4CEE-AC49-61A8AF05EB2E}"/>
    <cellStyle name="Dziesiętny 2 5 3 7" xfId="1973" xr:uid="{20FDC8A9-5AB3-4125-802C-CCDE80FD06D4}"/>
    <cellStyle name="Dziesiętny 2 5 3 7 2" xfId="5134" xr:uid="{C5BF77F0-01FB-41FF-A336-1B316C797F3D}"/>
    <cellStyle name="Dziesiętny 2 5 3 7 2 2" xfId="20435" xr:uid="{CC7784A6-E20C-4B84-88CD-CC1E3DB5AFD3}"/>
    <cellStyle name="Dziesiętny 2 5 3 7 3" xfId="17605" xr:uid="{8B05EA6E-1C44-4CED-BF67-C5A482770220}"/>
    <cellStyle name="Dziesiętny 2 5 3 8" xfId="2104" xr:uid="{EE8EFAA8-5F28-4F46-804C-C08629F446DB}"/>
    <cellStyle name="Dziesiętny 2 5 3 8 2" xfId="5135" xr:uid="{4996D75C-6A3A-4833-BFA2-C6468B869B5E}"/>
    <cellStyle name="Dziesiętny 2 5 3 8 2 2" xfId="20436" xr:uid="{3697DE09-1AF2-4BB4-9A94-C92CB648A661}"/>
    <cellStyle name="Dziesiętny 2 5 3 8 3" xfId="17736" xr:uid="{34176601-21F2-42F7-92E9-FEFAEB47B61D}"/>
    <cellStyle name="Dziesiętny 2 5 3 9" xfId="2229" xr:uid="{50874F8F-3B14-4DC0-BF2C-3886929AE3BB}"/>
    <cellStyle name="Dziesiętny 2 5 3 9 2" xfId="5136" xr:uid="{1CD23B4E-A679-4FB2-BB4B-4ADFD33642AC}"/>
    <cellStyle name="Dziesiętny 2 5 3 9 2 2" xfId="20437" xr:uid="{E62B9E61-EF9A-4233-9167-7CB2E831AF84}"/>
    <cellStyle name="Dziesiętny 2 5 3 9 3" xfId="17861" xr:uid="{8001A206-7337-47A5-8073-564328EAE248}"/>
    <cellStyle name="Dziesiętny 2 5 4" xfId="789" xr:uid="{61E48744-A4D4-47D6-9741-58E516893670}"/>
    <cellStyle name="Dziesiętny 2 5 4 10" xfId="2392" xr:uid="{4CB8A823-9057-4E85-A98B-345A235C5E78}"/>
    <cellStyle name="Dziesiętny 2 5 4 10 2" xfId="5137" xr:uid="{736335EC-A699-40C3-A427-222A10B201E2}"/>
    <cellStyle name="Dziesiętny 2 5 4 10 2 2" xfId="20438" xr:uid="{A7732A78-37F3-4995-AB16-BA4831DE0404}"/>
    <cellStyle name="Dziesiętny 2 5 4 10 3" xfId="18024" xr:uid="{5FCADEA0-086F-4963-A56A-4A023ED56342}"/>
    <cellStyle name="Dziesiętny 2 5 4 11" xfId="2542" xr:uid="{86021064-8C52-4896-B324-FFD634667C95}"/>
    <cellStyle name="Dziesiętny 2 5 4 11 2" xfId="5138" xr:uid="{30FF57C5-885A-465A-8E3D-63F6C42C60F4}"/>
    <cellStyle name="Dziesiętny 2 5 4 11 2 2" xfId="20439" xr:uid="{49F499E5-BE2B-45DE-8468-E2A48CADF206}"/>
    <cellStyle name="Dziesiętny 2 5 4 11 3" xfId="18174" xr:uid="{DCC7D6A6-5BC2-4D4F-873A-AE97B8E0E762}"/>
    <cellStyle name="Dziesiętny 2 5 4 12" xfId="2692" xr:uid="{81FE7D44-6067-4427-89F5-95FAB09928DF}"/>
    <cellStyle name="Dziesiętny 2 5 4 12 2" xfId="5139" xr:uid="{C2E0844E-4684-4763-A653-53B1AE1AE989}"/>
    <cellStyle name="Dziesiętny 2 5 4 12 2 2" xfId="20440" xr:uid="{F1934921-DEA6-471C-883D-4E4CD35CA65E}"/>
    <cellStyle name="Dziesiętny 2 5 4 12 3" xfId="18324" xr:uid="{F6761BEE-2DCB-4A4D-839F-B7F99964F8E3}"/>
    <cellStyle name="Dziesiętny 2 5 4 13" xfId="5888" xr:uid="{25C9EA83-9994-4B82-ACFA-773FCD89FFCC}"/>
    <cellStyle name="Dziesiętny 2 5 4 13 2" xfId="21189" xr:uid="{FE4DA002-EA2B-458F-8301-BBA9C4C6B523}"/>
    <cellStyle name="Dziesiętny 2 5 4 14" xfId="5974" xr:uid="{D160785D-CA72-43C2-9BA7-CD202E82460D}"/>
    <cellStyle name="Dziesiętny 2 5 4 14 2" xfId="21275" xr:uid="{BA23A25B-8A9C-4F1C-AC86-3EA768D2C216}"/>
    <cellStyle name="Dziesiętny 2 5 4 15" xfId="3215" xr:uid="{53E41FAB-251E-4B01-A41D-312DB964C9C9}"/>
    <cellStyle name="Dziesiętny 2 5 4 15 2" xfId="18834" xr:uid="{04E6E660-0AD8-47B0-A0EE-374EE40A0510}"/>
    <cellStyle name="Dziesiętny 2 5 4 16" xfId="9466" xr:uid="{0BDECA82-A491-4503-A246-A11D40CF31C2}"/>
    <cellStyle name="Dziesiętny 2 5 4 16 2" xfId="24765" xr:uid="{54BE7537-53F8-4121-A049-3A100F120C44}"/>
    <cellStyle name="Dziesiętny 2 5 4 17" xfId="12956" xr:uid="{B14E6BCF-94C9-4F65-8EC1-97F63A249946}"/>
    <cellStyle name="Dziesiętny 2 5 4 17 2" xfId="28255" xr:uid="{5498C696-A510-4790-AF24-F1C68F9D2C8F}"/>
    <cellStyle name="Dziesiętny 2 5 4 18" xfId="16511" xr:uid="{66428E8A-CAD8-43ED-BBD1-49A0F1A1E79E}"/>
    <cellStyle name="Dziesiętny 2 5 4 18 2" xfId="31810" xr:uid="{D64B0DB1-1527-4031-9863-2AD0E65A5B99}"/>
    <cellStyle name="Dziesiętny 2 5 4 19" xfId="1006" xr:uid="{F002D679-BE45-420F-9FF1-0CAE747EF61E}"/>
    <cellStyle name="Dziesiętny 2 5 4 2" xfId="1222" xr:uid="{128420B2-9662-4185-B664-3A543135D5F2}"/>
    <cellStyle name="Dziesiętny 2 5 4 2 2" xfId="3217" xr:uid="{FBF02DBC-66B5-4A22-999A-05B5606AD1E1}"/>
    <cellStyle name="Dziesiętny 2 5 4 2 2 2" xfId="3218" xr:uid="{40DC4552-49C2-4C1F-8D46-A49A6FED518B}"/>
    <cellStyle name="Dziesiętny 2 5 4 2 2 2 2" xfId="8101" xr:uid="{AC191BED-A674-44B8-AC61-44F687DBDC12}"/>
    <cellStyle name="Dziesiętny 2 5 4 2 2 2 2 2" xfId="11592" xr:uid="{B2C57BB0-9FD4-49AC-B7A3-CE7C10B06222}"/>
    <cellStyle name="Dziesiętny 2 5 4 2 2 2 2 2 2" xfId="26891" xr:uid="{C174416B-6195-4C63-9F8E-3267615A9040}"/>
    <cellStyle name="Dziesiętny 2 5 4 2 2 2 2 3" xfId="15082" xr:uid="{FB024150-C7EE-4220-88AE-B185ADD516B1}"/>
    <cellStyle name="Dziesiętny 2 5 4 2 2 2 2 3 2" xfId="30381" xr:uid="{4E9E091E-7D47-46F0-8963-CAEF1B3BC120}"/>
    <cellStyle name="Dziesiętny 2 5 4 2 2 2 2 4" xfId="23401" xr:uid="{D873D4F9-F862-44BC-9068-D730BC3E8055}"/>
    <cellStyle name="Dziesiętny 2 5 4 2 2 2 3" xfId="6875" xr:uid="{02F7F239-6B65-4146-B29D-6721D5C1C899}"/>
    <cellStyle name="Dziesiętny 2 5 4 2 2 2 3 2" xfId="22176" xr:uid="{A46DD4A3-C311-4263-8AB2-61E6560283E0}"/>
    <cellStyle name="Dziesiętny 2 5 4 2 2 2 4" xfId="10367" xr:uid="{9055FD97-B367-42F5-9BFC-6DE13617D443}"/>
    <cellStyle name="Dziesiętny 2 5 4 2 2 2 4 2" xfId="25666" xr:uid="{3CA4AD67-5160-4F54-AD2E-A6C7AD460743}"/>
    <cellStyle name="Dziesiętny 2 5 4 2 2 2 5" xfId="13857" xr:uid="{7ED8B742-14A0-4E29-B437-8E6CAA7C2457}"/>
    <cellStyle name="Dziesiętny 2 5 4 2 2 2 5 2" xfId="29156" xr:uid="{94743084-C842-4E4D-B650-22A75E58AD0E}"/>
    <cellStyle name="Dziesiętny 2 5 4 2 2 2 6" xfId="18837" xr:uid="{86DFFEAB-5E36-4BAD-ABE9-62FCE654487B}"/>
    <cellStyle name="Dziesiętny 2 5 4 2 2 3" xfId="8100" xr:uid="{9AADF535-4F2C-41DA-AC49-BB39E29AFCB1}"/>
    <cellStyle name="Dziesiętny 2 5 4 2 2 3 2" xfId="11591" xr:uid="{B820ED3C-2157-45E5-928E-8BD4086C170B}"/>
    <cellStyle name="Dziesiętny 2 5 4 2 2 3 2 2" xfId="26890" xr:uid="{076A858A-2A31-4FC6-9F83-F81AB2A1FCF2}"/>
    <cellStyle name="Dziesiętny 2 5 4 2 2 3 3" xfId="15081" xr:uid="{D82C0C14-0FA7-4963-B668-DEE984F9CB64}"/>
    <cellStyle name="Dziesiętny 2 5 4 2 2 3 3 2" xfId="30380" xr:uid="{C8D57FFA-689D-4A7C-AC44-6AF8394103CB}"/>
    <cellStyle name="Dziesiętny 2 5 4 2 2 3 4" xfId="23400" xr:uid="{81454A2C-820C-4293-9ABD-8EFC4ADDA906}"/>
    <cellStyle name="Dziesiętny 2 5 4 2 2 4" xfId="6459" xr:uid="{EC707DCD-DCC1-4938-9C1D-26C3CA566F33}"/>
    <cellStyle name="Dziesiętny 2 5 4 2 2 4 2" xfId="21760" xr:uid="{C473EC5C-FB69-4FBC-A0F7-778FEE8EBFD3}"/>
    <cellStyle name="Dziesiętny 2 5 4 2 2 5" xfId="9951" xr:uid="{175BDE10-9988-49EA-9EDE-06293E16B4DF}"/>
    <cellStyle name="Dziesiętny 2 5 4 2 2 5 2" xfId="25250" xr:uid="{BC56B5E9-06C1-4BC8-85AA-7B8FA45FC6EC}"/>
    <cellStyle name="Dziesiętny 2 5 4 2 2 6" xfId="13441" xr:uid="{4496B87A-B424-41AF-8CD7-1C7DA55BB3A2}"/>
    <cellStyle name="Dziesiętny 2 5 4 2 2 6 2" xfId="28740" xr:uid="{C54AC2F5-5F67-4C3A-8962-5A4037920E88}"/>
    <cellStyle name="Dziesiętny 2 5 4 2 2 7" xfId="18836" xr:uid="{E036427C-E292-4464-B783-E9DED5DA2CAA}"/>
    <cellStyle name="Dziesiętny 2 5 4 2 3" xfId="3219" xr:uid="{013CD362-A455-4154-A52B-D37D49371805}"/>
    <cellStyle name="Dziesiętny 2 5 4 2 3 2" xfId="8102" xr:uid="{C74A0627-1A79-449E-8166-E59586451E81}"/>
    <cellStyle name="Dziesiętny 2 5 4 2 3 2 2" xfId="11593" xr:uid="{4AC32B27-F58E-41C4-907E-472E6E31F13A}"/>
    <cellStyle name="Dziesiętny 2 5 4 2 3 2 2 2" xfId="26892" xr:uid="{3D053FB5-EAB4-4B41-9696-532E09B1FDED}"/>
    <cellStyle name="Dziesiętny 2 5 4 2 3 2 3" xfId="15083" xr:uid="{18F8E37E-7C79-4B73-966A-A96CBE9F6FF8}"/>
    <cellStyle name="Dziesiętny 2 5 4 2 3 2 3 2" xfId="30382" xr:uid="{B0AD69D1-A2FD-4B5B-BB58-5664C5C713C6}"/>
    <cellStyle name="Dziesiętny 2 5 4 2 3 2 4" xfId="23402" xr:uid="{EBA895CB-7670-4EB1-B4F3-3EC81B5E941E}"/>
    <cellStyle name="Dziesiętny 2 5 4 2 3 3" xfId="6874" xr:uid="{CA265A12-317F-43FD-B5F2-29815ED86E5D}"/>
    <cellStyle name="Dziesiętny 2 5 4 2 3 3 2" xfId="22175" xr:uid="{1A5D50E7-FD9A-4B23-A235-8ED9A72B8BFA}"/>
    <cellStyle name="Dziesiętny 2 5 4 2 3 4" xfId="10366" xr:uid="{46AAF968-BB0D-40D0-9E2E-CFD3D87DDE94}"/>
    <cellStyle name="Dziesiętny 2 5 4 2 3 4 2" xfId="25665" xr:uid="{45D97437-BB27-433D-9A02-C911F425ED72}"/>
    <cellStyle name="Dziesiętny 2 5 4 2 3 5" xfId="13856" xr:uid="{3A6268C3-0B85-4F94-8651-04F9E9CBBE62}"/>
    <cellStyle name="Dziesiętny 2 5 4 2 3 5 2" xfId="29155" xr:uid="{18F29DA5-AF99-4E17-9B2C-F6192D4A24FF}"/>
    <cellStyle name="Dziesiętny 2 5 4 2 3 6" xfId="18838" xr:uid="{E9D4FB2A-DE16-43B8-B039-65C36475C072}"/>
    <cellStyle name="Dziesiętny 2 5 4 2 4" xfId="8099" xr:uid="{00A6D893-24A3-4115-B86E-AC178E9C6D13}"/>
    <cellStyle name="Dziesiętny 2 5 4 2 4 2" xfId="11590" xr:uid="{8E34D62F-149E-49D3-BD81-A70AFA581A6B}"/>
    <cellStyle name="Dziesiętny 2 5 4 2 4 2 2" xfId="26889" xr:uid="{C23B6399-BC9A-4F6F-915A-9360091FCDC8}"/>
    <cellStyle name="Dziesiętny 2 5 4 2 4 3" xfId="15080" xr:uid="{C98681F8-25E5-43FD-8ED7-CA6F4C78CC9E}"/>
    <cellStyle name="Dziesiętny 2 5 4 2 4 3 2" xfId="30379" xr:uid="{B337BDB8-5112-40EA-B832-4143EE6A5D77}"/>
    <cellStyle name="Dziesiętny 2 5 4 2 4 4" xfId="23399" xr:uid="{1351AF6B-3722-453B-8542-9273679E93ED}"/>
    <cellStyle name="Dziesiętny 2 5 4 2 5" xfId="6288" xr:uid="{36FA77EA-9900-4874-A189-D70A24C1B118}"/>
    <cellStyle name="Dziesiętny 2 5 4 2 5 2" xfId="21589" xr:uid="{D71179FF-58C2-410E-BF70-68AC3A0D82A2}"/>
    <cellStyle name="Dziesiętny 2 5 4 2 6" xfId="3216" xr:uid="{7B0643E8-E3B9-46EA-995D-58081FE9595F}"/>
    <cellStyle name="Dziesiętny 2 5 4 2 6 2" xfId="18835" xr:uid="{E648C550-557C-4029-8828-586AAA2AED6D}"/>
    <cellStyle name="Dziesiętny 2 5 4 2 7" xfId="9780" xr:uid="{1C33C61F-7BD9-4905-8885-6B27D67999D3}"/>
    <cellStyle name="Dziesiętny 2 5 4 2 7 2" xfId="25079" xr:uid="{6E7FACE2-129B-4CCF-B961-382EDF357B49}"/>
    <cellStyle name="Dziesiętny 2 5 4 2 8" xfId="13270" xr:uid="{8AAD69C6-D7AC-4DD9-89CD-DF55E7FD1954}"/>
    <cellStyle name="Dziesiętny 2 5 4 2 8 2" xfId="28569" xr:uid="{8D854471-41B9-4286-AA9D-F6F346ACDEE5}"/>
    <cellStyle name="Dziesiętny 2 5 4 2 9" xfId="16878" xr:uid="{78D7C18C-4765-4A02-A8B5-6A6F6C5D1117}"/>
    <cellStyle name="Dziesiętny 2 5 4 20" xfId="16674" xr:uid="{2EDC67FE-9B53-47B4-9EF5-EA28218EFD56}"/>
    <cellStyle name="Dziesiętny 2 5 4 3" xfId="1347" xr:uid="{32E5DDCD-F81C-41B2-B91C-7FC0AE8915F1}"/>
    <cellStyle name="Dziesiętny 2 5 4 3 2" xfId="3221" xr:uid="{373ABF46-53C0-4890-8814-FA3B9ADC4404}"/>
    <cellStyle name="Dziesiętny 2 5 4 3 2 2" xfId="8104" xr:uid="{C779F2B6-CF70-472D-A453-1914EF3FB8F5}"/>
    <cellStyle name="Dziesiętny 2 5 4 3 2 2 2" xfId="11595" xr:uid="{55CE4DC8-4AF8-4891-87AA-96B3C5CF10EA}"/>
    <cellStyle name="Dziesiętny 2 5 4 3 2 2 2 2" xfId="26894" xr:uid="{9D29B132-8824-4D5D-BE9D-C71D4FBE1236}"/>
    <cellStyle name="Dziesiętny 2 5 4 3 2 2 3" xfId="15085" xr:uid="{A08C7E9A-29D9-4AFE-B76C-D310FE8E8A98}"/>
    <cellStyle name="Dziesiętny 2 5 4 3 2 2 3 2" xfId="30384" xr:uid="{93F9DB55-5929-4BA6-96C2-96A3A6EA0C7B}"/>
    <cellStyle name="Dziesiętny 2 5 4 3 2 2 4" xfId="23404" xr:uid="{472297FA-1C41-4059-8979-21D010B930B5}"/>
    <cellStyle name="Dziesiętny 2 5 4 3 2 3" xfId="6876" xr:uid="{2DDB983C-C446-49EC-A7EE-E0B80AADFB3A}"/>
    <cellStyle name="Dziesiętny 2 5 4 3 2 3 2" xfId="22177" xr:uid="{6A754105-04BB-4C8F-BA3F-75B762413680}"/>
    <cellStyle name="Dziesiętny 2 5 4 3 2 4" xfId="10368" xr:uid="{6C03A7C4-55FC-4E12-A4E3-1902D4E22FB3}"/>
    <cellStyle name="Dziesiętny 2 5 4 3 2 4 2" xfId="25667" xr:uid="{C9A82A66-2FC6-4E1D-B9D7-B18E34C0AB4E}"/>
    <cellStyle name="Dziesiętny 2 5 4 3 2 5" xfId="13858" xr:uid="{1476C0DF-766F-459F-BBCD-73492F27D6DB}"/>
    <cellStyle name="Dziesiętny 2 5 4 3 2 5 2" xfId="29157" xr:uid="{B77A9574-A3C8-40E3-B486-FDB710008A95}"/>
    <cellStyle name="Dziesiętny 2 5 4 3 2 6" xfId="18840" xr:uid="{2EB49A34-E053-44F1-AA91-97CF174EC41F}"/>
    <cellStyle name="Dziesiętny 2 5 4 3 3" xfId="8103" xr:uid="{C12164A2-FE57-4659-9336-F828213B5E5E}"/>
    <cellStyle name="Dziesiętny 2 5 4 3 3 2" xfId="11594" xr:uid="{56E25B80-C0D0-47A1-A857-0968A66F7D8B}"/>
    <cellStyle name="Dziesiętny 2 5 4 3 3 2 2" xfId="26893" xr:uid="{EFC44831-2243-4BE1-892C-588C416994D8}"/>
    <cellStyle name="Dziesiętny 2 5 4 3 3 3" xfId="15084" xr:uid="{40A79025-9582-49EA-8B4E-2F137578B0E9}"/>
    <cellStyle name="Dziesiętny 2 5 4 3 3 3 2" xfId="30383" xr:uid="{D11C4DE7-8565-472C-B9BB-C4E90170BDE0}"/>
    <cellStyle name="Dziesiętny 2 5 4 3 3 4" xfId="23403" xr:uid="{86FCE322-B921-4A66-8C9E-6438F44E9DF5}"/>
    <cellStyle name="Dziesiętny 2 5 4 3 4" xfId="6460" xr:uid="{2D44A819-858E-44C8-8F9C-3F7D26A607A7}"/>
    <cellStyle name="Dziesiętny 2 5 4 3 4 2" xfId="21761" xr:uid="{8E5304A3-7C88-40B1-BF80-4681F867A485}"/>
    <cellStyle name="Dziesiętny 2 5 4 3 5" xfId="3220" xr:uid="{7FF73C1E-2CD2-4161-8F3F-0932821DD782}"/>
    <cellStyle name="Dziesiętny 2 5 4 3 5 2" xfId="18839" xr:uid="{880CBA82-4F5C-479B-A9AF-4015A430554A}"/>
    <cellStyle name="Dziesiętny 2 5 4 3 6" xfId="9952" xr:uid="{E5DF5E06-9F0F-40F1-9049-D7DB3409ECC1}"/>
    <cellStyle name="Dziesiętny 2 5 4 3 6 2" xfId="25251" xr:uid="{38455BBC-2014-473B-B1FC-CF2E2C8A4DF5}"/>
    <cellStyle name="Dziesiętny 2 5 4 3 7" xfId="13442" xr:uid="{661360D6-B1F2-4526-BCC6-36FD01B74AE5}"/>
    <cellStyle name="Dziesiętny 2 5 4 3 7 2" xfId="28741" xr:uid="{58A0A77F-E417-43D3-A25C-BA43885D5777}"/>
    <cellStyle name="Dziesiętny 2 5 4 3 8" xfId="17003" xr:uid="{A3987E73-77B8-4803-94EA-4853921753BA}"/>
    <cellStyle name="Dziesiętny 2 5 4 4" xfId="1468" xr:uid="{7AECCD5C-B6BF-48C5-B1E4-1770D47740AA}"/>
    <cellStyle name="Dziesiętny 2 5 4 4 2" xfId="8105" xr:uid="{58A6D088-2F89-4F1D-9FE9-A98B8BE33F00}"/>
    <cellStyle name="Dziesiętny 2 5 4 4 2 2" xfId="11596" xr:uid="{6FE33C41-FC60-4960-A453-E413139C9171}"/>
    <cellStyle name="Dziesiętny 2 5 4 4 2 2 2" xfId="26895" xr:uid="{CBF3D4A0-03D5-4A3A-8C85-7F77A39B5D9C}"/>
    <cellStyle name="Dziesiętny 2 5 4 4 2 3" xfId="15086" xr:uid="{5A97585F-4295-49C3-9004-08B31EAF91EF}"/>
    <cellStyle name="Dziesiętny 2 5 4 4 2 3 2" xfId="30385" xr:uid="{FE10AE7F-B743-4088-91C0-7E790940317B}"/>
    <cellStyle name="Dziesiętny 2 5 4 4 2 4" xfId="23405" xr:uid="{29E08425-AD8B-4A25-8787-E41C2E6CC1C0}"/>
    <cellStyle name="Dziesiętny 2 5 4 4 3" xfId="6873" xr:uid="{D96E464E-E905-44FC-9076-86F155434C2E}"/>
    <cellStyle name="Dziesiętny 2 5 4 4 3 2" xfId="22174" xr:uid="{D662E417-E9A4-4FE8-A8EE-DAF718D0CE3F}"/>
    <cellStyle name="Dziesiętny 2 5 4 4 4" xfId="3222" xr:uid="{5C018C8B-E473-45DC-ACF9-5A269CC7C312}"/>
    <cellStyle name="Dziesiętny 2 5 4 4 4 2" xfId="18841" xr:uid="{BB593B7B-E93A-4C3D-A845-6F8125C7CA7E}"/>
    <cellStyle name="Dziesiętny 2 5 4 4 5" xfId="10365" xr:uid="{51057F4F-34B7-48E9-983F-E2598FC55723}"/>
    <cellStyle name="Dziesiętny 2 5 4 4 5 2" xfId="25664" xr:uid="{2E6A22DD-CC72-431B-9C82-FB632FC6116C}"/>
    <cellStyle name="Dziesiętny 2 5 4 4 6" xfId="13855" xr:uid="{EA906880-A9C2-4A3D-B091-CCEBEE47E8D5}"/>
    <cellStyle name="Dziesiętny 2 5 4 4 6 2" xfId="29154" xr:uid="{0BE30148-3063-4998-A0CB-440E4A74B71B}"/>
    <cellStyle name="Dziesiętny 2 5 4 4 7" xfId="17124" xr:uid="{279ECC7B-8C30-4A37-B074-C27E2263BA16}"/>
    <cellStyle name="Dziesiętny 2 5 4 5" xfId="1622" xr:uid="{F366B11B-1CF5-405A-829A-0EF6F4915BD4}"/>
    <cellStyle name="Dziesiętny 2 5 4 5 2" xfId="8106" xr:uid="{21C2C3D9-2764-4D89-A08C-0EF3A0B46C5B}"/>
    <cellStyle name="Dziesiętny 2 5 4 5 2 2" xfId="11597" xr:uid="{427864F2-FEA2-4629-A39D-E13A86F9BE19}"/>
    <cellStyle name="Dziesiętny 2 5 4 5 2 2 2" xfId="26896" xr:uid="{6C37A644-7BC6-405C-8D39-AC835FDB1DFF}"/>
    <cellStyle name="Dziesiętny 2 5 4 5 2 3" xfId="15087" xr:uid="{D17E4727-243A-492F-8A88-4A0D2848DEC0}"/>
    <cellStyle name="Dziesiętny 2 5 4 5 2 3 2" xfId="30386" xr:uid="{E3BA2B40-7027-4E5F-AFE9-1C4AC86F8A14}"/>
    <cellStyle name="Dziesiętny 2 5 4 5 2 4" xfId="23406" xr:uid="{B8B85F88-D52F-4320-A970-D5EB50777BF9}"/>
    <cellStyle name="Dziesiętny 2 5 4 5 3" xfId="7587" xr:uid="{F14D6BC1-7746-4F79-A528-A223AC4365C3}"/>
    <cellStyle name="Dziesiętny 2 5 4 5 3 2" xfId="22888" xr:uid="{1AC2C901-2D22-4EB2-B18E-B616721AC0BE}"/>
    <cellStyle name="Dziesiętny 2 5 4 5 4" xfId="3223" xr:uid="{593808FF-BE57-4402-BDBF-F33778D2AD9C}"/>
    <cellStyle name="Dziesiętny 2 5 4 5 4 2" xfId="18842" xr:uid="{953FC238-3EF1-492B-AB3F-86B94C091A0C}"/>
    <cellStyle name="Dziesiętny 2 5 4 5 5" xfId="11079" xr:uid="{EBFB5FC6-ED8F-4E0D-AF22-D03F4478C28F}"/>
    <cellStyle name="Dziesiętny 2 5 4 5 5 2" xfId="26378" xr:uid="{AB2DBC6F-F7D5-454E-990F-2A14B32D194B}"/>
    <cellStyle name="Dziesiętny 2 5 4 5 6" xfId="14569" xr:uid="{716BF0EA-6585-4AC4-8ED5-BD85F5618335}"/>
    <cellStyle name="Dziesiętny 2 5 4 5 6 2" xfId="29868" xr:uid="{1C9CFF6E-6555-4736-9341-A880C6972630}"/>
    <cellStyle name="Dziesiętny 2 5 4 5 7" xfId="17274" xr:uid="{703C626C-5456-42A1-890F-58C333828A79}"/>
    <cellStyle name="Dziesiętny 2 5 4 6" xfId="1872" xr:uid="{023A2F40-314B-4781-BDA5-C3A9072EE4A7}"/>
    <cellStyle name="Dziesiętny 2 5 4 6 2" xfId="8098" xr:uid="{317A0820-7E55-4AA2-96D5-1FA611D38BED}"/>
    <cellStyle name="Dziesiętny 2 5 4 6 2 2" xfId="23398" xr:uid="{9B5F44BA-2C5B-4AAB-ACAD-E11D786616F0}"/>
    <cellStyle name="Dziesiętny 2 5 4 6 3" xfId="5140" xr:uid="{E1996EBD-FAC6-45F0-BD3B-2343ADF5A16A}"/>
    <cellStyle name="Dziesiętny 2 5 4 6 3 2" xfId="20441" xr:uid="{79EA689D-DBA1-40A1-BFD3-4BC6E011333E}"/>
    <cellStyle name="Dziesiętny 2 5 4 6 4" xfId="11589" xr:uid="{DDD6C565-9D8D-442C-81D5-50C329BE205A}"/>
    <cellStyle name="Dziesiętny 2 5 4 6 4 2" xfId="26888" xr:uid="{E8CF7214-2E95-4339-AB03-27DE746713F5}"/>
    <cellStyle name="Dziesiętny 2 5 4 6 5" xfId="15079" xr:uid="{1E2C3B23-142D-4C8F-A473-40E7D2521541}"/>
    <cellStyle name="Dziesiętny 2 5 4 6 5 2" xfId="30378" xr:uid="{A4A9B63B-0A1B-4B28-9879-75B72F421A34}"/>
    <cellStyle name="Dziesiętny 2 5 4 6 6" xfId="17508" xr:uid="{F2136677-B91F-4689-A0FE-9BEA79F37925}"/>
    <cellStyle name="Dziesiętny 2 5 4 7" xfId="2015" xr:uid="{80015464-A6B2-48F8-A54B-FF23FF9E3EF2}"/>
    <cellStyle name="Dziesiętny 2 5 4 7 2" xfId="5141" xr:uid="{BE5DFE52-12E6-46A0-AB69-D83884017132}"/>
    <cellStyle name="Dziesiętny 2 5 4 7 2 2" xfId="20442" xr:uid="{DAAD2AE0-4CF8-4612-940D-25A337CB85C3}"/>
    <cellStyle name="Dziesiętny 2 5 4 7 3" xfId="17647" xr:uid="{2D33880F-0172-4736-99B0-9C909F647E8E}"/>
    <cellStyle name="Dziesiętny 2 5 4 8" xfId="2146" xr:uid="{29225749-4B30-48CB-AC11-EC6D628E3714}"/>
    <cellStyle name="Dziesiętny 2 5 4 8 2" xfId="5142" xr:uid="{01283B2D-8FE7-49A9-A22E-C46F6114DDAE}"/>
    <cellStyle name="Dziesiętny 2 5 4 8 2 2" xfId="20443" xr:uid="{276EF487-157D-4628-BC31-08B46A96D519}"/>
    <cellStyle name="Dziesiętny 2 5 4 8 3" xfId="17778" xr:uid="{E0172E1E-F5DC-4985-97A5-9AEA29CA2EB8}"/>
    <cellStyle name="Dziesiętny 2 5 4 9" xfId="2271" xr:uid="{7FB70A21-4874-43AE-9E6D-C0AEFE52B201}"/>
    <cellStyle name="Dziesiętny 2 5 4 9 2" xfId="5143" xr:uid="{F1F02807-B526-468B-B4F9-F6596976D634}"/>
    <cellStyle name="Dziesiętny 2 5 4 9 2 2" xfId="20444" xr:uid="{EF26F61D-7923-4843-A3D4-B4403C12D4EC}"/>
    <cellStyle name="Dziesiętny 2 5 4 9 3" xfId="17903" xr:uid="{5330BD0C-799F-43B4-ACAD-70F50BE4487C}"/>
    <cellStyle name="Dziesiętny 2 5 5" xfId="838" xr:uid="{25428501-BB9B-4216-829F-345778DC5DA8}"/>
    <cellStyle name="Dziesiętny 2 5 5 10" xfId="1063" xr:uid="{D4881BF9-96FF-44D1-8FA3-6A63D42B9345}"/>
    <cellStyle name="Dziesiętny 2 5 5 11" xfId="16723" xr:uid="{55360B39-EBD1-480B-8734-AC4137D4B553}"/>
    <cellStyle name="Dziesiętny 2 5 5 2" xfId="2726" xr:uid="{A325230B-D74D-4465-99DE-8D12E2074E02}"/>
    <cellStyle name="Dziesiętny 2 5 5 2 2" xfId="3226" xr:uid="{6C67CFFD-DB6E-46D2-9CD6-687FAB67A6C3}"/>
    <cellStyle name="Dziesiętny 2 5 5 2 2 2" xfId="8109" xr:uid="{013128B6-277D-43F6-98BC-7A29E1ED9B5B}"/>
    <cellStyle name="Dziesiętny 2 5 5 2 2 2 2" xfId="11600" xr:uid="{8016C33C-91B5-40D9-AF3C-E95C8581C39C}"/>
    <cellStyle name="Dziesiętny 2 5 5 2 2 2 2 2" xfId="26899" xr:uid="{0865972D-6367-42BB-9F4E-D8DF103937D8}"/>
    <cellStyle name="Dziesiętny 2 5 5 2 2 2 3" xfId="15090" xr:uid="{E150B6E2-4C87-4438-BF97-2BBA7ACF4E18}"/>
    <cellStyle name="Dziesiętny 2 5 5 2 2 2 3 2" xfId="30389" xr:uid="{176D868D-DDD7-4108-9B36-F2787DF4A697}"/>
    <cellStyle name="Dziesiętny 2 5 5 2 2 2 4" xfId="23409" xr:uid="{FCA563D2-7680-46D9-9A7A-B0877E6EC916}"/>
    <cellStyle name="Dziesiętny 2 5 5 2 2 3" xfId="6878" xr:uid="{4930B418-C784-473F-9114-0D339809D809}"/>
    <cellStyle name="Dziesiętny 2 5 5 2 2 3 2" xfId="22179" xr:uid="{D17B495E-1CE2-4753-9C7C-C8D78289F02D}"/>
    <cellStyle name="Dziesiętny 2 5 5 2 2 4" xfId="10370" xr:uid="{14159A9F-46FE-4A71-9011-CA99BB5F8D01}"/>
    <cellStyle name="Dziesiętny 2 5 5 2 2 4 2" xfId="25669" xr:uid="{457BE3B3-2763-4EC2-8BB5-59FA4D99B117}"/>
    <cellStyle name="Dziesiętny 2 5 5 2 2 5" xfId="13860" xr:uid="{B4F6CB1E-90FD-44D7-BBCB-68A858465113}"/>
    <cellStyle name="Dziesiętny 2 5 5 2 2 5 2" xfId="29159" xr:uid="{14C382A3-BE1C-4750-88AE-DACCCD0A56CC}"/>
    <cellStyle name="Dziesiętny 2 5 5 2 2 6" xfId="18845" xr:uid="{3845C090-2A2E-4228-91BD-5F7A4ECA97A6}"/>
    <cellStyle name="Dziesiętny 2 5 5 2 3" xfId="8108" xr:uid="{C1CD55BC-B979-4AC2-9505-18BB6206BE23}"/>
    <cellStyle name="Dziesiętny 2 5 5 2 3 2" xfId="11599" xr:uid="{9BE78F3B-399A-4472-896C-7C980FAFA2F1}"/>
    <cellStyle name="Dziesiętny 2 5 5 2 3 2 2" xfId="26898" xr:uid="{857C58B4-8DD8-4AD9-BE12-6247BF3BB2F3}"/>
    <cellStyle name="Dziesiętny 2 5 5 2 3 3" xfId="15089" xr:uid="{19B7B083-EB37-4A41-A532-4664BCBEAE68}"/>
    <cellStyle name="Dziesiętny 2 5 5 2 3 3 2" xfId="30388" xr:uid="{5A6CC824-80D5-4A9B-99EF-FDA18AAD6460}"/>
    <cellStyle name="Dziesiętny 2 5 5 2 3 4" xfId="23408" xr:uid="{C09CE0AB-254C-4214-982C-187B646A3D20}"/>
    <cellStyle name="Dziesiętny 2 5 5 2 4" xfId="6318" xr:uid="{0C0937CA-A7B3-4903-8ED9-22C1EAA043B7}"/>
    <cellStyle name="Dziesiętny 2 5 5 2 4 2" xfId="21619" xr:uid="{A238AA6F-89D8-4ACD-9E99-36049457D90B}"/>
    <cellStyle name="Dziesiętny 2 5 5 2 5" xfId="3225" xr:uid="{5BF3B762-5EA6-4390-B23B-F50AA49B0DE1}"/>
    <cellStyle name="Dziesiętny 2 5 5 2 5 2" xfId="18844" xr:uid="{7938C065-88B9-42D7-A3DF-1F74E1DB4DBD}"/>
    <cellStyle name="Dziesiętny 2 5 5 2 6" xfId="9810" xr:uid="{74FFD22B-E48D-476E-9480-FE7F12E8BC60}"/>
    <cellStyle name="Dziesiętny 2 5 5 2 6 2" xfId="25109" xr:uid="{AD6EEA47-A1B8-4ED7-BBE1-BB52BD459DB4}"/>
    <cellStyle name="Dziesiętny 2 5 5 2 7" xfId="13300" xr:uid="{03376F09-8AB4-4797-9773-A2433F7EC61C}"/>
    <cellStyle name="Dziesiętny 2 5 5 2 7 2" xfId="28599" xr:uid="{40A2F9BC-13EF-47AC-9A4D-9575161D84BC}"/>
    <cellStyle name="Dziesiętny 2 5 5 2 8" xfId="18354" xr:uid="{00380096-DC75-4C8A-98D2-5CA7BB37AFED}"/>
    <cellStyle name="Dziesiętny 2 5 5 3" xfId="3227" xr:uid="{243F5950-FB65-4EDE-81C6-39B945E157DD}"/>
    <cellStyle name="Dziesiętny 2 5 5 3 2" xfId="8110" xr:uid="{A19C9E24-DB6C-4544-B05A-235E49A78B7F}"/>
    <cellStyle name="Dziesiętny 2 5 5 3 2 2" xfId="11601" xr:uid="{0C6CF372-5896-4FC0-B768-5A4FCA7CB9F1}"/>
    <cellStyle name="Dziesiętny 2 5 5 3 2 2 2" xfId="26900" xr:uid="{72E8C702-6D1F-4187-8B42-C2352401D31A}"/>
    <cellStyle name="Dziesiętny 2 5 5 3 2 3" xfId="15091" xr:uid="{B00E5FDE-7998-40AA-8C30-25787AF8C8B3}"/>
    <cellStyle name="Dziesiętny 2 5 5 3 2 3 2" xfId="30390" xr:uid="{4746ED4C-F0F5-4097-82B5-4B017B2495A1}"/>
    <cellStyle name="Dziesiętny 2 5 5 3 2 4" xfId="23410" xr:uid="{E8E4515E-B529-4857-BBB5-5214813DC3D7}"/>
    <cellStyle name="Dziesiętny 2 5 5 3 3" xfId="6877" xr:uid="{CF1BECE9-B895-4906-B385-F95B4C3A5944}"/>
    <cellStyle name="Dziesiętny 2 5 5 3 3 2" xfId="22178" xr:uid="{C80EE13F-2486-4077-AB4C-5C96CAC4A580}"/>
    <cellStyle name="Dziesiętny 2 5 5 3 4" xfId="10369" xr:uid="{6BF33AB0-7EF4-4433-9BB5-5C7A1345C96C}"/>
    <cellStyle name="Dziesiętny 2 5 5 3 4 2" xfId="25668" xr:uid="{FA52F943-A13C-4A18-BB86-A090FE1293A9}"/>
    <cellStyle name="Dziesiętny 2 5 5 3 5" xfId="13859" xr:uid="{B207E070-0028-4FC6-9FD4-65FA3C6B9AAC}"/>
    <cellStyle name="Dziesiętny 2 5 5 3 5 2" xfId="29158" xr:uid="{C4852325-AC1C-447D-81B9-28AC9721BFE2}"/>
    <cellStyle name="Dziesiętny 2 5 5 3 6" xfId="18846" xr:uid="{50F8CC71-6F2B-49F1-AEA2-902D3CA42E98}"/>
    <cellStyle name="Dziesiętny 2 5 5 4" xfId="3228" xr:uid="{30CB425C-E0FB-4DE0-8FFD-8D619432ED25}"/>
    <cellStyle name="Dziesiętny 2 5 5 4 2" xfId="8111" xr:uid="{93C47EAD-AD70-45A8-AF53-C30DB26E7538}"/>
    <cellStyle name="Dziesiętny 2 5 5 4 2 2" xfId="11602" xr:uid="{E748E5E0-0421-4E0A-BC9F-83215BF2FD85}"/>
    <cellStyle name="Dziesiętny 2 5 5 4 2 2 2" xfId="26901" xr:uid="{C3092C00-E647-4CD4-90C5-A77F76C6AC1B}"/>
    <cellStyle name="Dziesiętny 2 5 5 4 2 3" xfId="15092" xr:uid="{C67EB761-C049-4C41-BD09-D043E49FF63E}"/>
    <cellStyle name="Dziesiętny 2 5 5 4 2 3 2" xfId="30391" xr:uid="{87BE5F37-A286-4232-A7E1-9A5DE5987591}"/>
    <cellStyle name="Dziesiętny 2 5 5 4 2 4" xfId="23411" xr:uid="{FD42D99B-0CE5-4220-8D51-55D90BFD38B9}"/>
    <cellStyle name="Dziesiętny 2 5 5 4 3" xfId="7617" xr:uid="{45B4B941-77C0-4877-932D-1406E33FD6ED}"/>
    <cellStyle name="Dziesiętny 2 5 5 4 3 2" xfId="22918" xr:uid="{8CE842DC-D87A-419E-93BA-0FA3E6DA056F}"/>
    <cellStyle name="Dziesiętny 2 5 5 4 4" xfId="11109" xr:uid="{E3A96BC0-51B1-4719-B828-3356D22D52C9}"/>
    <cellStyle name="Dziesiętny 2 5 5 4 4 2" xfId="26408" xr:uid="{84E734F0-B330-471C-A01A-7A8D271613B1}"/>
    <cellStyle name="Dziesiętny 2 5 5 4 5" xfId="14599" xr:uid="{F79E0FD5-F3C9-4183-935D-093A5FC30B77}"/>
    <cellStyle name="Dziesiętny 2 5 5 4 5 2" xfId="29898" xr:uid="{FE586157-F4DE-44E8-94CD-FD07942804FA}"/>
    <cellStyle name="Dziesiętny 2 5 5 4 6" xfId="18847" xr:uid="{6B0EDDC8-4EBD-49C8-A377-E811B4DDF75C}"/>
    <cellStyle name="Dziesiętny 2 5 5 5" xfId="8107" xr:uid="{2ABCD052-F32E-463A-9DF8-C299978FC86E}"/>
    <cellStyle name="Dziesiętny 2 5 5 5 2" xfId="11598" xr:uid="{8A256A25-6D81-4095-B8C0-C43173FEABC8}"/>
    <cellStyle name="Dziesiętny 2 5 5 5 2 2" xfId="26897" xr:uid="{D4063218-BC19-439F-8632-C52BE9F47C46}"/>
    <cellStyle name="Dziesiętny 2 5 5 5 3" xfId="15088" xr:uid="{4C694FFC-3B74-4755-B239-74AF990E5F70}"/>
    <cellStyle name="Dziesiętny 2 5 5 5 3 2" xfId="30387" xr:uid="{208DF951-4A6A-42DF-BA20-CDEE46EFBF6A}"/>
    <cellStyle name="Dziesiętny 2 5 5 5 4" xfId="23407" xr:uid="{53AC0426-325C-430D-AC7A-0367FD378C88}"/>
    <cellStyle name="Dziesiętny 2 5 5 6" xfId="5975" xr:uid="{47A6E9E9-BDC6-4ECB-A9FD-F27E6DEB9A90}"/>
    <cellStyle name="Dziesiętny 2 5 5 6 2" xfId="21276" xr:uid="{12DF2C49-4F59-4B9F-9A80-62B31C4AE033}"/>
    <cellStyle name="Dziesiętny 2 5 5 7" xfId="3224" xr:uid="{2FA468A9-84E9-4037-9598-7224A02B72AD}"/>
    <cellStyle name="Dziesiętny 2 5 5 7 2" xfId="18843" xr:uid="{4E376A3B-F41A-4E84-A77E-3EA975506EF2}"/>
    <cellStyle name="Dziesiętny 2 5 5 8" xfId="9467" xr:uid="{9E0DDDBA-58EA-4D2B-8386-043455361437}"/>
    <cellStyle name="Dziesiętny 2 5 5 8 2" xfId="24766" xr:uid="{6B6E3D30-D43B-4948-B5D7-B4E8B476CBE6}"/>
    <cellStyle name="Dziesiętny 2 5 5 9" xfId="12957" xr:uid="{BAA4B3A0-6E48-4139-AEEF-D28CAB1EFC70}"/>
    <cellStyle name="Dziesiętny 2 5 5 9 2" xfId="28256" xr:uid="{0032B0D0-F91E-4C5A-B1E4-4CB06E8AF67B}"/>
    <cellStyle name="Dziesiętny 2 5 6" xfId="1036" xr:uid="{DA847A6B-6331-46C5-9BBD-70ABD38D292D}"/>
    <cellStyle name="Dziesiętny 2 5 6 2" xfId="3230" xr:uid="{67C27393-D7E4-4A56-B24C-45C205A7CC9F}"/>
    <cellStyle name="Dziesiętny 2 5 6 2 2" xfId="8113" xr:uid="{6E93B422-1274-423C-B91B-92405B315456}"/>
    <cellStyle name="Dziesiętny 2 5 6 2 2 2" xfId="11604" xr:uid="{F385E8DE-0AF9-45CD-9C5B-B0408E012450}"/>
    <cellStyle name="Dziesiętny 2 5 6 2 2 2 2" xfId="26903" xr:uid="{C6C81403-DA5C-40E0-839A-8597C550D7A7}"/>
    <cellStyle name="Dziesiętny 2 5 6 2 2 3" xfId="15094" xr:uid="{15B26270-6F00-41F8-830B-EB900E3DB5C9}"/>
    <cellStyle name="Dziesiętny 2 5 6 2 2 3 2" xfId="30393" xr:uid="{AB5108C8-E871-4C6D-9443-DB11983454B6}"/>
    <cellStyle name="Dziesiętny 2 5 6 2 2 4" xfId="23413" xr:uid="{191B407E-0CAC-4A10-990F-EDA5B3572B4D}"/>
    <cellStyle name="Dziesiętny 2 5 6 2 3" xfId="6879" xr:uid="{4D5C9E67-D763-4EBF-80C6-6344B0E33263}"/>
    <cellStyle name="Dziesiętny 2 5 6 2 3 2" xfId="22180" xr:uid="{C8FDA182-446C-40B5-B1C4-242E9621A6B9}"/>
    <cellStyle name="Dziesiętny 2 5 6 2 4" xfId="10371" xr:uid="{C262691F-FC32-4591-8211-A8D5D8E8012B}"/>
    <cellStyle name="Dziesiętny 2 5 6 2 4 2" xfId="25670" xr:uid="{CA8E21C8-9913-48EB-B259-1374CFE40C7F}"/>
    <cellStyle name="Dziesiętny 2 5 6 2 5" xfId="13861" xr:uid="{ED5BFC3E-9E0D-4CBB-97B4-8FBA7090CB40}"/>
    <cellStyle name="Dziesiętny 2 5 6 2 5 2" xfId="29160" xr:uid="{5E46B607-1DBC-46C9-8972-70B1837BD9F2}"/>
    <cellStyle name="Dziesiętny 2 5 6 2 6" xfId="18849" xr:uid="{449AF910-0F14-48BD-A698-183C5D002CB0}"/>
    <cellStyle name="Dziesiętny 2 5 6 3" xfId="8112" xr:uid="{4343AB27-E129-4335-B6C3-43319F33D051}"/>
    <cellStyle name="Dziesiętny 2 5 6 3 2" xfId="11603" xr:uid="{A6087EBD-AF6F-487D-8023-74B1F9068BCC}"/>
    <cellStyle name="Dziesiętny 2 5 6 3 2 2" xfId="26902" xr:uid="{AA492F09-3D8E-44FB-81C7-787AB11D895E}"/>
    <cellStyle name="Dziesiętny 2 5 6 3 3" xfId="15093" xr:uid="{D81FC698-F5E4-4B5B-9204-4332B8C17141}"/>
    <cellStyle name="Dziesiętny 2 5 6 3 3 2" xfId="30392" xr:uid="{A45282F7-1BA2-4293-909C-12EAEFBEA932}"/>
    <cellStyle name="Dziesiętny 2 5 6 3 4" xfId="23412" xr:uid="{F11131AD-E42A-46DC-AE03-91EAC8DBEAD9}"/>
    <cellStyle name="Dziesiętny 2 5 6 4" xfId="6110" xr:uid="{998FD9ED-412B-4024-B9BF-464E3078B822}"/>
    <cellStyle name="Dziesiętny 2 5 6 4 2" xfId="21411" xr:uid="{1B87E153-C3C2-49B1-9785-4E1CC97B94BC}"/>
    <cellStyle name="Dziesiętny 2 5 6 5" xfId="3229" xr:uid="{978684C0-4EFD-40F4-8418-3C0EB72291E6}"/>
    <cellStyle name="Dziesiętny 2 5 6 5 2" xfId="18848" xr:uid="{C6AEE489-F616-42D0-BB93-913A261DCAD6}"/>
    <cellStyle name="Dziesiętny 2 5 6 6" xfId="9602" xr:uid="{B82E0330-DB54-44FC-979E-03F3565E3B1C}"/>
    <cellStyle name="Dziesiętny 2 5 6 6 2" xfId="24901" xr:uid="{6ED45660-0A5B-493D-A462-F0D54832557F}"/>
    <cellStyle name="Dziesiętny 2 5 6 7" xfId="13092" xr:uid="{4560E158-FFD1-46E2-9288-99D9E0379976}"/>
    <cellStyle name="Dziesiętny 2 5 6 7 2" xfId="28391" xr:uid="{4B14838B-FD5D-4D52-BA6E-3309568F479E}"/>
    <cellStyle name="Dziesiętny 2 5 6 8" xfId="16701" xr:uid="{0D9E3B78-FE8B-47DB-8100-EDB036ED166F}"/>
    <cellStyle name="Dziesiętny 2 5 7" xfId="1020" xr:uid="{F4B62EBA-827D-4FB6-8DF5-F8554BB27F36}"/>
    <cellStyle name="Dziesiętny 2 5 7 2" xfId="3232" xr:uid="{59711C93-7556-49BD-BB64-7A6014718BCE}"/>
    <cellStyle name="Dziesiętny 2 5 7 2 2" xfId="8115" xr:uid="{E00E38B2-2B93-48A1-8263-27807F40CCD8}"/>
    <cellStyle name="Dziesiętny 2 5 7 2 2 2" xfId="11606" xr:uid="{561F4A5C-FFF5-47E5-AE08-74349BFAC33D}"/>
    <cellStyle name="Dziesiętny 2 5 7 2 2 2 2" xfId="26905" xr:uid="{CA36528C-18DC-4A3A-BBD1-2E2AD951ABCE}"/>
    <cellStyle name="Dziesiętny 2 5 7 2 2 3" xfId="15096" xr:uid="{CC2392B9-EDFD-4E80-A2BC-39C993A4F320}"/>
    <cellStyle name="Dziesiętny 2 5 7 2 2 3 2" xfId="30395" xr:uid="{7C0F7455-0A49-4DE1-AF83-80AB89F31207}"/>
    <cellStyle name="Dziesiętny 2 5 7 2 2 4" xfId="23415" xr:uid="{A2D27808-BCD1-4859-8588-F17F4DB686B4}"/>
    <cellStyle name="Dziesiętny 2 5 7 2 3" xfId="6880" xr:uid="{E18D65D1-FE42-4729-92F9-9D8E271ED67C}"/>
    <cellStyle name="Dziesiętny 2 5 7 2 3 2" xfId="22181" xr:uid="{45236E6E-3CAE-436F-A081-4DDBE7CCD44E}"/>
    <cellStyle name="Dziesiętny 2 5 7 2 4" xfId="10372" xr:uid="{BDD111F5-16B0-4A80-AEFD-EFC5BCA971BF}"/>
    <cellStyle name="Dziesiętny 2 5 7 2 4 2" xfId="25671" xr:uid="{39731797-0A95-4CBB-BDA9-ACEE29E54BEC}"/>
    <cellStyle name="Dziesiętny 2 5 7 2 5" xfId="13862" xr:uid="{8CEF5E8F-BF5B-48E3-BE91-96BACDFCE126}"/>
    <cellStyle name="Dziesiętny 2 5 7 2 5 2" xfId="29161" xr:uid="{B2F03695-75E5-4691-8188-543000DE2E91}"/>
    <cellStyle name="Dziesiętny 2 5 7 2 6" xfId="18851" xr:uid="{584F24A0-F3CD-4A6D-836F-0A30A59F6580}"/>
    <cellStyle name="Dziesiętny 2 5 7 3" xfId="8114" xr:uid="{CAEB31EF-C76C-465C-8933-23532A5953B1}"/>
    <cellStyle name="Dziesiętny 2 5 7 3 2" xfId="11605" xr:uid="{372282BD-1D15-48F9-9EC3-73A71181FF41}"/>
    <cellStyle name="Dziesiętny 2 5 7 3 2 2" xfId="26904" xr:uid="{0491A1C9-9A80-4373-992C-9D9562B16D2D}"/>
    <cellStyle name="Dziesiętny 2 5 7 3 3" xfId="15095" xr:uid="{1C16EEB7-D1EE-4242-A7DC-B2E41BFCB409}"/>
    <cellStyle name="Dziesiętny 2 5 7 3 3 2" xfId="30394" xr:uid="{6359E724-F32A-4A26-9BC2-4736EAB0C942}"/>
    <cellStyle name="Dziesiętny 2 5 7 3 4" xfId="23414" xr:uid="{4009DAA1-F63F-47B5-86F8-2380F63884B9}"/>
    <cellStyle name="Dziesiętny 2 5 7 4" xfId="6137" xr:uid="{E0EA7E30-01BF-47F1-81B2-A1518DC34729}"/>
    <cellStyle name="Dziesiętny 2 5 7 4 2" xfId="21438" xr:uid="{5324C049-348F-477C-B387-F1A909E30F12}"/>
    <cellStyle name="Dziesiętny 2 5 7 5" xfId="3231" xr:uid="{01DE39B4-00B2-45C2-8679-9FDD8018B58F}"/>
    <cellStyle name="Dziesiętny 2 5 7 5 2" xfId="18850" xr:uid="{E512FD20-C50B-4456-8B10-8986B1139B41}"/>
    <cellStyle name="Dziesiętny 2 5 7 6" xfId="9629" xr:uid="{649C19BE-59DD-427B-B76D-EE3A15CF0654}"/>
    <cellStyle name="Dziesiętny 2 5 7 6 2" xfId="24928" xr:uid="{B19CDAC6-A1BA-45B5-A238-0593D30A78B0}"/>
    <cellStyle name="Dziesiętny 2 5 7 7" xfId="13119" xr:uid="{F8171C5C-B081-4B6A-9AD6-1C4B34164AEA}"/>
    <cellStyle name="Dziesiętny 2 5 7 7 2" xfId="28418" xr:uid="{86EB2776-F5E0-48DC-BED8-E56432500E72}"/>
    <cellStyle name="Dziesiętny 2 5 7 8" xfId="16687" xr:uid="{CAB2FF83-6D94-47C6-828B-17E8BFA9FADA}"/>
    <cellStyle name="Dziesiętny 2 5 8" xfId="1496" xr:uid="{6A5F0FB3-26AA-4EB8-B317-888DC1F08613}"/>
    <cellStyle name="Dziesiętny 2 5 8 2" xfId="3234" xr:uid="{7547BF81-307F-45AB-868E-8E91B8321DAE}"/>
    <cellStyle name="Dziesiętny 2 5 8 2 2" xfId="8117" xr:uid="{A6FFACCA-1FC6-402F-9CD3-7FC1896BC4C9}"/>
    <cellStyle name="Dziesiętny 2 5 8 2 2 2" xfId="11608" xr:uid="{D11A8569-4F90-49CF-BECC-7F9866D0E958}"/>
    <cellStyle name="Dziesiętny 2 5 8 2 2 2 2" xfId="26907" xr:uid="{CE50CFD3-AD85-4FBA-B795-4171A27C616D}"/>
    <cellStyle name="Dziesiętny 2 5 8 2 2 3" xfId="15098" xr:uid="{6682C8CB-2DF8-4DE3-8DB0-FA1960CA5BF6}"/>
    <cellStyle name="Dziesiętny 2 5 8 2 2 3 2" xfId="30397" xr:uid="{BA820D35-D618-4AA5-B1D4-EC66CA006C69}"/>
    <cellStyle name="Dziesiętny 2 5 8 2 2 4" xfId="23417" xr:uid="{CBD3151D-3DB5-465B-BB4A-3C8C21D61E47}"/>
    <cellStyle name="Dziesiętny 2 5 8 2 3" xfId="6881" xr:uid="{F0AA2AA3-0B01-46C9-BEDF-26A114204579}"/>
    <cellStyle name="Dziesiętny 2 5 8 2 3 2" xfId="22182" xr:uid="{AFD210CC-CBA0-4CBD-AC28-575AE3BA45FC}"/>
    <cellStyle name="Dziesiętny 2 5 8 2 4" xfId="10373" xr:uid="{D7E382D8-032B-42A4-ADC7-2DE5EDC60C13}"/>
    <cellStyle name="Dziesiętny 2 5 8 2 4 2" xfId="25672" xr:uid="{DE42B3BD-7DD0-442D-8C6A-82DD1E391885}"/>
    <cellStyle name="Dziesiętny 2 5 8 2 5" xfId="13863" xr:uid="{D4CFD22E-F0FB-4526-89CC-6036B985F739}"/>
    <cellStyle name="Dziesiętny 2 5 8 2 5 2" xfId="29162" xr:uid="{58339C43-99C7-4027-ACD4-6ED83CF69DFE}"/>
    <cellStyle name="Dziesiętny 2 5 8 2 6" xfId="18853" xr:uid="{1A9475B3-01C4-44DA-9A24-1EB9C7AB0A55}"/>
    <cellStyle name="Dziesiętny 2 5 8 3" xfId="8116" xr:uid="{45CBC6BB-AB34-425E-901D-9D981BAC7E2C}"/>
    <cellStyle name="Dziesiętny 2 5 8 3 2" xfId="11607" xr:uid="{278359F0-A43E-40D7-96D2-F3CBE0238CD6}"/>
    <cellStyle name="Dziesiętny 2 5 8 3 2 2" xfId="26906" xr:uid="{6B9514B6-B0CD-474C-BC37-DBFE74213FFC}"/>
    <cellStyle name="Dziesiętny 2 5 8 3 3" xfId="15097" xr:uid="{3797093E-16C6-4DC0-9F79-106D2D37DA11}"/>
    <cellStyle name="Dziesiętny 2 5 8 3 3 2" xfId="30396" xr:uid="{81B62B8B-A872-46AB-8B1D-B20337C97D03}"/>
    <cellStyle name="Dziesiętny 2 5 8 3 4" xfId="23416" xr:uid="{FCCC9929-ED01-4C5A-826E-CD165CAE72BC}"/>
    <cellStyle name="Dziesiętny 2 5 8 4" xfId="6164" xr:uid="{7717802E-1F42-4134-A34E-CFFC64DCC41C}"/>
    <cellStyle name="Dziesiętny 2 5 8 4 2" xfId="21465" xr:uid="{C73A1FDA-AA1A-4D91-91B7-9DF3F65EF6E7}"/>
    <cellStyle name="Dziesiętny 2 5 8 5" xfId="3233" xr:uid="{380B22B7-26AC-4CA6-8E2B-DC649BC880DF}"/>
    <cellStyle name="Dziesiętny 2 5 8 5 2" xfId="18852" xr:uid="{D72242FC-09D9-4B6C-AC73-38073CFCAC79}"/>
    <cellStyle name="Dziesiętny 2 5 8 6" xfId="9656" xr:uid="{0140248A-7D52-425C-95F0-E1C0D41C1FDF}"/>
    <cellStyle name="Dziesiętny 2 5 8 6 2" xfId="24955" xr:uid="{6EA7BCE2-3133-44EB-A9F5-076C8A676CA1}"/>
    <cellStyle name="Dziesiętny 2 5 8 7" xfId="13146" xr:uid="{0BA5944E-856E-4CC3-8760-7C0F24D42C67}"/>
    <cellStyle name="Dziesiętny 2 5 8 7 2" xfId="28445" xr:uid="{ED4676B1-77FC-43E1-AB34-8143D0B1EDE2}"/>
    <cellStyle name="Dziesiętny 2 5 8 8" xfId="17150" xr:uid="{FC9FB56A-A9D4-4AC1-9AAB-BABCA059B04A}"/>
    <cellStyle name="Dziesiętny 2 5 9" xfId="1702" xr:uid="{0991CDE6-0635-4B79-8715-6C53FF057F7C}"/>
    <cellStyle name="Dziesiętny 2 5 9 2" xfId="3236" xr:uid="{82134010-9CF6-48E6-8BB3-7E275A517FFE}"/>
    <cellStyle name="Dziesiętny 2 5 9 2 2" xfId="8119" xr:uid="{8C0BB111-B469-4BD4-BA31-2B355A145623}"/>
    <cellStyle name="Dziesiętny 2 5 9 2 2 2" xfId="11610" xr:uid="{2A459F6D-6C51-452D-AAB3-B31092EC6E38}"/>
    <cellStyle name="Dziesiętny 2 5 9 2 2 2 2" xfId="26909" xr:uid="{5885C6DE-FFD1-4C35-9EBD-4A880C1F8C5A}"/>
    <cellStyle name="Dziesiętny 2 5 9 2 2 3" xfId="15100" xr:uid="{B775B564-EA7D-4C7E-BCFD-06E5D4E27F41}"/>
    <cellStyle name="Dziesiętny 2 5 9 2 2 3 2" xfId="30399" xr:uid="{58DB4C65-2B56-47BB-9FF9-36710A117EA9}"/>
    <cellStyle name="Dziesiętny 2 5 9 2 2 4" xfId="23419" xr:uid="{99629BEE-809F-47DC-9242-0B546E635763}"/>
    <cellStyle name="Dziesiętny 2 5 9 2 3" xfId="6882" xr:uid="{A7E884CE-8F97-4966-9BF8-053DBFDB4BA5}"/>
    <cellStyle name="Dziesiętny 2 5 9 2 3 2" xfId="22183" xr:uid="{DACE6913-BC90-405C-AC74-55BF5D6D7453}"/>
    <cellStyle name="Dziesiętny 2 5 9 2 4" xfId="10374" xr:uid="{14DF12AC-E412-4DD4-8E7A-88EFE0A947DB}"/>
    <cellStyle name="Dziesiętny 2 5 9 2 4 2" xfId="25673" xr:uid="{5FC678FF-BCD2-4E14-9685-E3610B69EB3F}"/>
    <cellStyle name="Dziesiętny 2 5 9 2 5" xfId="13864" xr:uid="{B76017E4-B824-4A91-9FD0-AD0BBA42DD20}"/>
    <cellStyle name="Dziesiętny 2 5 9 2 5 2" xfId="29163" xr:uid="{7DA234BD-CC57-4DF3-B01E-CCA8FBEC08F5}"/>
    <cellStyle name="Dziesiętny 2 5 9 2 6" xfId="18855" xr:uid="{A41D04CB-CEDD-40AE-91A8-5F10D22B328B}"/>
    <cellStyle name="Dziesiętny 2 5 9 3" xfId="8118" xr:uid="{838386BD-5B81-4D20-B8F0-1F1D02D3D1DC}"/>
    <cellStyle name="Dziesiętny 2 5 9 3 2" xfId="11609" xr:uid="{8390E068-213A-43B0-8AB0-3F31F626CB89}"/>
    <cellStyle name="Dziesiętny 2 5 9 3 2 2" xfId="26908" xr:uid="{E4938B7C-379B-429C-B46A-383450623A48}"/>
    <cellStyle name="Dziesiętny 2 5 9 3 3" xfId="15099" xr:uid="{6BC26164-039D-454F-8691-28407E7D33B5}"/>
    <cellStyle name="Dziesiętny 2 5 9 3 3 2" xfId="30398" xr:uid="{B2B6A75D-08C9-4210-A289-F188077E3613}"/>
    <cellStyle name="Dziesiętny 2 5 9 3 4" xfId="23418" xr:uid="{D3BA687F-FC0C-4481-A636-E58311719238}"/>
    <cellStyle name="Dziesiętny 2 5 9 4" xfId="6354" xr:uid="{0D27AF98-B4F6-463A-949E-B127580AC492}"/>
    <cellStyle name="Dziesiętny 2 5 9 4 2" xfId="21655" xr:uid="{FE76D41C-E623-4FEA-AE9F-F21362078C9A}"/>
    <cellStyle name="Dziesiętny 2 5 9 5" xfId="3235" xr:uid="{E60C03FF-62A2-4CCB-B684-9AD5B1F754D7}"/>
    <cellStyle name="Dziesiętny 2 5 9 5 2" xfId="18854" xr:uid="{D63D0E74-4E8E-44A9-A217-4447616ACF13}"/>
    <cellStyle name="Dziesiętny 2 5 9 6" xfId="9846" xr:uid="{6D736B07-A696-41F4-9263-01088952C739}"/>
    <cellStyle name="Dziesiętny 2 5 9 6 2" xfId="25145" xr:uid="{158E3C4E-D1CD-446F-B512-899B426EF4BB}"/>
    <cellStyle name="Dziesiętny 2 5 9 7" xfId="13336" xr:uid="{7C6C3611-E4FF-4376-BA24-6152518A50D2}"/>
    <cellStyle name="Dziesiętny 2 5 9 7 2" xfId="28635" xr:uid="{97CEF657-A4E7-444A-869A-C97ED03AB831}"/>
    <cellStyle name="Dziesiętny 2 5 9 8" xfId="17348" xr:uid="{D74D8EC6-5E78-419A-8D8C-F8675B99B0DF}"/>
    <cellStyle name="Dziesiętny 2 6" xfId="127" xr:uid="{00000000-0005-0000-0000-00005D000000}"/>
    <cellStyle name="Dziesiętny 2 6 2" xfId="320" xr:uid="{0173CA26-9504-4AA6-8A70-C65967530637}"/>
    <cellStyle name="Dziesiętny 2 6 2 2" xfId="3238" xr:uid="{D0F89239-9D55-49DD-A2A4-8F282DAE661C}"/>
    <cellStyle name="Dziesiętny 2 6 2 3" xfId="3237" xr:uid="{C1E855D5-1753-49A0-A6B0-93422AE5CF40}"/>
    <cellStyle name="Dziesiętny 2 6 3" xfId="3239" xr:uid="{1B3C1BEA-65DD-458B-A72F-7203BCE671FE}"/>
    <cellStyle name="Dziesiętny 2 6 4" xfId="595" xr:uid="{ACE21BED-5C4B-4BD5-8B2D-5272CCE5EA44}"/>
    <cellStyle name="Dziesiętny 2 7" xfId="190" xr:uid="{00000000-0005-0000-0000-00005E000000}"/>
    <cellStyle name="Dziesiętny 2 7 2" xfId="642" xr:uid="{920FE9E1-FBB1-4729-B78F-DB125A16ED1F}"/>
    <cellStyle name="Dziesiętny 2 8" xfId="821" xr:uid="{5E485059-7316-4CF6-8EEE-929570C631F7}"/>
    <cellStyle name="Dziesiętny 2 8 10" xfId="2710" xr:uid="{DC0812B7-C44A-426C-AA8A-DB27143C3A47}"/>
    <cellStyle name="Dziesiętny 2 8 11" xfId="18341" xr:uid="{7A82DC63-77BE-4080-96C0-270A52C2AA28}"/>
    <cellStyle name="Dziesiętny 2 8 2" xfId="3241" xr:uid="{C2104B3A-50F8-4AFD-8387-9067A1BE5A4C}"/>
    <cellStyle name="Dziesiętny 2 8 2 2" xfId="3242" xr:uid="{21653D07-03C6-4167-BB2F-506DB3E26BC5}"/>
    <cellStyle name="Dziesiętny 2 8 2 2 2" xfId="8122" xr:uid="{2B012F2C-17F9-4F3B-A499-528149D39DD4}"/>
    <cellStyle name="Dziesiętny 2 8 2 2 2 2" xfId="11613" xr:uid="{63089B18-0D15-46EE-BD03-868B25AB920F}"/>
    <cellStyle name="Dziesiętny 2 8 2 2 2 2 2" xfId="26912" xr:uid="{BE123BFD-20FC-4F8F-952A-8863DF7B8398}"/>
    <cellStyle name="Dziesiętny 2 8 2 2 2 3" xfId="15103" xr:uid="{E979B79E-9FB5-4A4A-9905-6A8439F8C3B1}"/>
    <cellStyle name="Dziesiętny 2 8 2 2 2 3 2" xfId="30402" xr:uid="{F0B993A5-B149-4530-9277-FD3F93856796}"/>
    <cellStyle name="Dziesiętny 2 8 2 2 2 4" xfId="23422" xr:uid="{1BD5C4A9-954F-4483-8387-5E95F6C6D25A}"/>
    <cellStyle name="Dziesiętny 2 8 2 2 3" xfId="6884" xr:uid="{0F2C853E-0D92-4D04-8291-C53D62FD09F8}"/>
    <cellStyle name="Dziesiętny 2 8 2 2 3 2" xfId="22185" xr:uid="{B46D9729-20D4-47A2-95FE-5EC28F68D44D}"/>
    <cellStyle name="Dziesiętny 2 8 2 2 4" xfId="10376" xr:uid="{5D7D2C77-C8F2-4C32-8011-F02212E0C46F}"/>
    <cellStyle name="Dziesiętny 2 8 2 2 4 2" xfId="25675" xr:uid="{429EFAAB-CA70-470A-93D6-94C8F76BB253}"/>
    <cellStyle name="Dziesiętny 2 8 2 2 5" xfId="13866" xr:uid="{03ED0A5B-AB19-4D0C-85AD-0A57EA9B36C6}"/>
    <cellStyle name="Dziesiętny 2 8 2 2 5 2" xfId="29165" xr:uid="{CF3714F2-31B4-493E-A276-48DB3B3DA6D4}"/>
    <cellStyle name="Dziesiętny 2 8 2 2 6" xfId="18858" xr:uid="{D188364B-FBA6-4CE4-B113-13C4C1D7CF21}"/>
    <cellStyle name="Dziesiętny 2 8 2 3" xfId="8121" xr:uid="{57F0203F-F63A-4A88-B454-8A09526BD408}"/>
    <cellStyle name="Dziesiętny 2 8 2 3 2" xfId="11612" xr:uid="{A1A094FB-FE85-4FF6-9541-1C8A3484975B}"/>
    <cellStyle name="Dziesiętny 2 8 2 3 2 2" xfId="26911" xr:uid="{3F22D0A3-588A-4039-A5FC-6E2031F71EC4}"/>
    <cellStyle name="Dziesiętny 2 8 2 3 3" xfId="15102" xr:uid="{98F53DC5-F661-43D7-9E2B-C6F31C4050E7}"/>
    <cellStyle name="Dziesiętny 2 8 2 3 3 2" xfId="30401" xr:uid="{CDD77934-3CE5-4DF3-B973-895A62B30B03}"/>
    <cellStyle name="Dziesiętny 2 8 2 3 4" xfId="23421" xr:uid="{D7AC8BD0-A95E-4A7D-8D91-14AE047C27C7}"/>
    <cellStyle name="Dziesiętny 2 8 2 4" xfId="6305" xr:uid="{A0B8C8ED-49A1-44FB-809B-A53ED9969110}"/>
    <cellStyle name="Dziesiętny 2 8 2 4 2" xfId="21606" xr:uid="{DEC776EC-7A1B-4EA1-861A-2F1238FFA006}"/>
    <cellStyle name="Dziesiętny 2 8 2 5" xfId="9797" xr:uid="{AAE7448A-608D-4C18-A17B-D92E34ED1541}"/>
    <cellStyle name="Dziesiętny 2 8 2 5 2" xfId="25096" xr:uid="{911047B0-54A0-4D81-9727-CEBB219811F6}"/>
    <cellStyle name="Dziesiętny 2 8 2 6" xfId="13287" xr:uid="{9E21A62A-A22B-4963-A2CA-F585CA98E610}"/>
    <cellStyle name="Dziesiętny 2 8 2 6 2" xfId="28586" xr:uid="{9303F828-83E5-4651-9190-FBC8FE7D86D5}"/>
    <cellStyle name="Dziesiętny 2 8 2 7" xfId="18857" xr:uid="{529ED0B3-1830-4AC8-839E-BFBB6A60528A}"/>
    <cellStyle name="Dziesiętny 2 8 3" xfId="3243" xr:uid="{8DAB10B8-8888-4077-87C5-1E3E68A6A8DB}"/>
    <cellStyle name="Dziesiętny 2 8 3 2" xfId="8123" xr:uid="{F4438901-6C82-4E20-9569-7549DBEAB572}"/>
    <cellStyle name="Dziesiętny 2 8 3 2 2" xfId="11614" xr:uid="{977B35B7-B857-4299-84A6-3EDD98C4EA1E}"/>
    <cellStyle name="Dziesiętny 2 8 3 2 2 2" xfId="26913" xr:uid="{D620493E-A029-4C4C-BB47-1E0ACF5DEFEA}"/>
    <cellStyle name="Dziesiętny 2 8 3 2 3" xfId="15104" xr:uid="{AE05D27B-0B8B-4F70-B576-0A994AE9671F}"/>
    <cellStyle name="Dziesiętny 2 8 3 2 3 2" xfId="30403" xr:uid="{5687A145-2896-4BE3-9A7E-F1866BDB4DA7}"/>
    <cellStyle name="Dziesiętny 2 8 3 2 4" xfId="23423" xr:uid="{F59A9485-2243-4A5F-A7F6-E681E7DA946D}"/>
    <cellStyle name="Dziesiętny 2 8 3 3" xfId="6883" xr:uid="{1C3F0F02-59C5-463F-AE3D-EBE0BABD2234}"/>
    <cellStyle name="Dziesiętny 2 8 3 3 2" xfId="22184" xr:uid="{3867FF2A-B493-4A4D-A9C1-43FDDB5FECC4}"/>
    <cellStyle name="Dziesiętny 2 8 3 4" xfId="10375" xr:uid="{D638A2DA-5FB1-46A5-993A-04BD16933866}"/>
    <cellStyle name="Dziesiętny 2 8 3 4 2" xfId="25674" xr:uid="{C203037E-47E5-4DE3-9CA0-6C4883B7F47F}"/>
    <cellStyle name="Dziesiętny 2 8 3 5" xfId="13865" xr:uid="{09787118-32C1-4F58-A9D2-922C0624A1A3}"/>
    <cellStyle name="Dziesiętny 2 8 3 5 2" xfId="29164" xr:uid="{1B75D2C8-C378-4C07-B699-6E635A1BE600}"/>
    <cellStyle name="Dziesiętny 2 8 3 6" xfId="18859" xr:uid="{585696F9-31B2-41BF-93A2-F124B6A30619}"/>
    <cellStyle name="Dziesiętny 2 8 4" xfId="3244" xr:uid="{A9031F34-3B26-4B03-9C41-46169DA3FB98}"/>
    <cellStyle name="Dziesiętny 2 8 4 2" xfId="8124" xr:uid="{6865A0A6-EEAE-48C8-A673-5ABEC824F9B5}"/>
    <cellStyle name="Dziesiętny 2 8 4 2 2" xfId="11615" xr:uid="{633D92DF-A203-41D1-92E6-7986516D761B}"/>
    <cellStyle name="Dziesiętny 2 8 4 2 2 2" xfId="26914" xr:uid="{141B6CD1-9324-46E9-A5C8-58986A03E8B8}"/>
    <cellStyle name="Dziesiętny 2 8 4 2 3" xfId="15105" xr:uid="{859597D2-CEB1-4BD0-80B3-813372648A6A}"/>
    <cellStyle name="Dziesiętny 2 8 4 2 3 2" xfId="30404" xr:uid="{2907A6EF-D6CE-4A76-9DA1-4D93144D0993}"/>
    <cellStyle name="Dziesiętny 2 8 4 2 4" xfId="23424" xr:uid="{715D0BE9-7F76-4373-A446-188BECA4C6EB}"/>
    <cellStyle name="Dziesiętny 2 8 4 3" xfId="7604" xr:uid="{FD0BF1F4-3F57-4BCC-98ED-F088DC4ADD0C}"/>
    <cellStyle name="Dziesiętny 2 8 4 3 2" xfId="22905" xr:uid="{2AF2D090-F61B-4217-BEF6-8E6A65C3CB07}"/>
    <cellStyle name="Dziesiętny 2 8 4 4" xfId="11096" xr:uid="{ECFD7E5D-4F1E-4597-AC3E-759D43DF9CEE}"/>
    <cellStyle name="Dziesiętny 2 8 4 4 2" xfId="26395" xr:uid="{CA4218A1-B190-4C57-A1F9-D1C068F9C51A}"/>
    <cellStyle name="Dziesiętny 2 8 4 5" xfId="14586" xr:uid="{7647A9D4-5B18-4B97-9373-E9A499E512A9}"/>
    <cellStyle name="Dziesiętny 2 8 4 5 2" xfId="29885" xr:uid="{08185809-C4CC-48DA-A48D-2B6C784A1554}"/>
    <cellStyle name="Dziesiętny 2 8 4 6" xfId="18860" xr:uid="{2809B16A-EC7C-40FA-8953-416F71451141}"/>
    <cellStyle name="Dziesiętny 2 8 5" xfId="8120" xr:uid="{63FB36D9-C0A1-47FC-9520-07B3496736D6}"/>
    <cellStyle name="Dziesiętny 2 8 5 2" xfId="11611" xr:uid="{A3B9F56A-F653-4737-9A26-E78E4DABD143}"/>
    <cellStyle name="Dziesiętny 2 8 5 2 2" xfId="26910" xr:uid="{5B39ED55-F65A-4DDB-ADA1-E36820E342F5}"/>
    <cellStyle name="Dziesiętny 2 8 5 3" xfId="15101" xr:uid="{0D41D151-3630-45FE-B049-2A6E1662BA24}"/>
    <cellStyle name="Dziesiętny 2 8 5 3 2" xfId="30400" xr:uid="{CEAEBAB9-97CA-4961-9E61-5BA8600E9E16}"/>
    <cellStyle name="Dziesiętny 2 8 5 4" xfId="23420" xr:uid="{7C601FBE-4451-4282-ABBD-BF2D853D6243}"/>
    <cellStyle name="Dziesiętny 2 8 6" xfId="5976" xr:uid="{31D5ACE3-0C2A-43B1-8504-B884EA2AE6CC}"/>
    <cellStyle name="Dziesiętny 2 8 6 2" xfId="21277" xr:uid="{90EC7507-DB9D-48A5-A68F-832F1549C713}"/>
    <cellStyle name="Dziesiętny 2 8 7" xfId="3240" xr:uid="{8C8194BB-4A6F-4F23-AC49-7A9F73B233DD}"/>
    <cellStyle name="Dziesiętny 2 8 7 2" xfId="18856" xr:uid="{5D9A5681-DA63-4B86-85A1-745F5975A845}"/>
    <cellStyle name="Dziesiętny 2 8 8" xfId="9468" xr:uid="{BAD877CD-6F06-4BD8-928B-962322DC4CBA}"/>
    <cellStyle name="Dziesiętny 2 8 8 2" xfId="24767" xr:uid="{C6CB02F0-FA1D-4178-895E-E85FF51F0EC6}"/>
    <cellStyle name="Dziesiętny 2 8 9" xfId="12958" xr:uid="{D1F1A5A3-4E24-463E-8325-52BE30A176A4}"/>
    <cellStyle name="Dziesiętny 2 8 9 2" xfId="28257" xr:uid="{CBD12A16-B362-4768-8A59-A93B4139D3BD}"/>
    <cellStyle name="Dziesiętny 2 9" xfId="509" xr:uid="{C4E5E4B9-C75B-4617-8712-E58075A5C32C}"/>
    <cellStyle name="Dziesiętny 3" xfId="70" xr:uid="{00000000-0005-0000-0000-00005F000000}"/>
    <cellStyle name="Dziesiętny 3 2" xfId="71" xr:uid="{00000000-0005-0000-0000-000060000000}"/>
    <cellStyle name="Dziesiętny 3 2 10" xfId="1665" xr:uid="{8743B391-2F98-4C3B-A73B-BFC11D2D55B1}"/>
    <cellStyle name="Dziesiętny 3 2 10 2" xfId="3247" xr:uid="{6E40939F-65A4-43F2-80FC-BED49300B2F0}"/>
    <cellStyle name="Dziesiętny 3 2 10 2 2" xfId="8127" xr:uid="{5F50F9FC-AA51-41C7-AD27-2C624B52DFBA}"/>
    <cellStyle name="Dziesiętny 3 2 10 2 2 2" xfId="11618" xr:uid="{69023ADA-1396-4376-B66A-6158EA99EE2A}"/>
    <cellStyle name="Dziesiętny 3 2 10 2 2 2 2" xfId="26917" xr:uid="{7703F76A-8135-4924-870C-8E24B449D6E1}"/>
    <cellStyle name="Dziesiętny 3 2 10 2 2 3" xfId="15108" xr:uid="{520A5937-14E7-43F1-95B1-64AC25BE27A4}"/>
    <cellStyle name="Dziesiętny 3 2 10 2 2 3 2" xfId="30407" xr:uid="{6C70E7C7-648E-49F6-8B38-BDA9397690CB}"/>
    <cellStyle name="Dziesiętny 3 2 10 2 2 4" xfId="23427" xr:uid="{25906926-62F2-4357-B992-320B1D8689F0}"/>
    <cellStyle name="Dziesiętny 3 2 10 2 3" xfId="6886" xr:uid="{6CF8F44A-F06A-4F1C-8797-4DE4A3951BA5}"/>
    <cellStyle name="Dziesiętny 3 2 10 2 3 2" xfId="22187" xr:uid="{A6CB2033-DB25-4062-A9BF-BA7F653C5BED}"/>
    <cellStyle name="Dziesiętny 3 2 10 2 4" xfId="10378" xr:uid="{12F8F480-14CC-467E-8E22-FBD096D387E6}"/>
    <cellStyle name="Dziesiętny 3 2 10 2 4 2" xfId="25677" xr:uid="{50B9CB9B-2758-470D-9AE4-4E6AB45A2A6C}"/>
    <cellStyle name="Dziesiętny 3 2 10 2 5" xfId="13868" xr:uid="{CFAAC6B0-05D1-42EE-998C-AC3756345AFE}"/>
    <cellStyle name="Dziesiętny 3 2 10 2 5 2" xfId="29167" xr:uid="{F8A1B704-B8A3-4146-B327-7A6BF79E433D}"/>
    <cellStyle name="Dziesiętny 3 2 10 2 6" xfId="18863" xr:uid="{50CD5585-75D3-475A-B4F1-FF174C51B2E9}"/>
    <cellStyle name="Dziesiętny 3 2 10 3" xfId="8126" xr:uid="{5ECA10F3-5A49-4619-8658-8EF13299A0AC}"/>
    <cellStyle name="Dziesiętny 3 2 10 3 2" xfId="11617" xr:uid="{4F658D32-8926-49E1-8C4C-4FCFD6A86116}"/>
    <cellStyle name="Dziesiętny 3 2 10 3 2 2" xfId="26916" xr:uid="{C68F3546-90C5-4281-AFF2-E1D615C6EA5D}"/>
    <cellStyle name="Dziesiętny 3 2 10 3 3" xfId="15107" xr:uid="{A7070290-58C0-47B1-897D-B35CE09C2C15}"/>
    <cellStyle name="Dziesiętny 3 2 10 3 3 2" xfId="30406" xr:uid="{ECD3AA84-2F28-4A62-A190-D41C22D16CA6}"/>
    <cellStyle name="Dziesiętny 3 2 10 3 4" xfId="23426" xr:uid="{93D6A92A-0EF9-4B3F-B637-CD6B93EAA2D3}"/>
    <cellStyle name="Dziesiętny 3 2 10 4" xfId="6147" xr:uid="{C6EF77F9-2A1C-4F99-B6DF-93F96B59295D}"/>
    <cellStyle name="Dziesiętny 3 2 10 4 2" xfId="21448" xr:uid="{49AA3459-EC84-408E-928A-66654F0781F9}"/>
    <cellStyle name="Dziesiętny 3 2 10 5" xfId="3246" xr:uid="{91444FCC-2E76-46E1-A314-89AD06AEAA98}"/>
    <cellStyle name="Dziesiętny 3 2 10 5 2" xfId="18862" xr:uid="{E50DC618-9562-408E-8E11-6D9957A288AD}"/>
    <cellStyle name="Dziesiętny 3 2 10 6" xfId="9639" xr:uid="{FC02C0D5-02E5-4587-9976-E3E71ACAAD67}"/>
    <cellStyle name="Dziesiętny 3 2 10 6 2" xfId="24938" xr:uid="{11C6F5D4-26D0-4473-821A-BB4954BC65E8}"/>
    <cellStyle name="Dziesiętny 3 2 10 7" xfId="13129" xr:uid="{79E46B9A-5D5C-433B-ABD6-EF891F26FC91}"/>
    <cellStyle name="Dziesiętny 3 2 10 7 2" xfId="28428" xr:uid="{B7E24A39-A553-45A4-A7C3-3ECDC40F6EB1}"/>
    <cellStyle name="Dziesiętny 3 2 10 8" xfId="17315" xr:uid="{E100F9FC-9F45-47BF-AE5D-F6996823F9AF}"/>
    <cellStyle name="Dziesiętny 3 2 11" xfId="1715" xr:uid="{B82B93B8-2541-4C00-A6FF-0F577C5C6FE7}"/>
    <cellStyle name="Dziesiętny 3 2 11 2" xfId="3249" xr:uid="{C6D24061-CB31-4424-B65C-C773A1BB3C2E}"/>
    <cellStyle name="Dziesiętny 3 2 11 2 2" xfId="8129" xr:uid="{9F685364-76A9-4705-9F39-5C7DEEBACD8D}"/>
    <cellStyle name="Dziesiętny 3 2 11 2 2 2" xfId="11620" xr:uid="{366D08A1-615B-4CEF-B8A4-8D2EB29D83A0}"/>
    <cellStyle name="Dziesiętny 3 2 11 2 2 2 2" xfId="26919" xr:uid="{DC6E5036-83D8-40AC-A072-27C5CD4DB1B4}"/>
    <cellStyle name="Dziesiętny 3 2 11 2 2 3" xfId="15110" xr:uid="{232CCFDD-2554-44FD-98A9-D1D39194E396}"/>
    <cellStyle name="Dziesiętny 3 2 11 2 2 3 2" xfId="30409" xr:uid="{8AF31316-629C-40D2-933E-D62DAA12FB6B}"/>
    <cellStyle name="Dziesiętny 3 2 11 2 2 4" xfId="23429" xr:uid="{5432BB28-C2D2-4900-BFB0-B3FE0623F674}"/>
    <cellStyle name="Dziesiętny 3 2 11 2 3" xfId="6887" xr:uid="{C1578068-4819-4C18-8523-69A97AD43EA7}"/>
    <cellStyle name="Dziesiętny 3 2 11 2 3 2" xfId="22188" xr:uid="{F1134022-D011-44B2-A02A-5C1DB0B45B08}"/>
    <cellStyle name="Dziesiętny 3 2 11 2 4" xfId="10379" xr:uid="{E7CA6706-566D-41C9-8128-2ABF959645E0}"/>
    <cellStyle name="Dziesiętny 3 2 11 2 4 2" xfId="25678" xr:uid="{C0510E64-64DD-49C6-818C-02362452F36F}"/>
    <cellStyle name="Dziesiętny 3 2 11 2 5" xfId="13869" xr:uid="{3C1DB9D0-6B77-4FAB-964F-4C8E0348D7F3}"/>
    <cellStyle name="Dziesiętny 3 2 11 2 5 2" xfId="29168" xr:uid="{B53C4F9C-7F31-43FE-A31A-BA60067389FF}"/>
    <cellStyle name="Dziesiętny 3 2 11 2 6" xfId="18865" xr:uid="{B07B463F-F24E-45D4-A356-5F82186FB095}"/>
    <cellStyle name="Dziesiętny 3 2 11 3" xfId="8128" xr:uid="{99066044-FE07-4CC9-BB90-F0204DEBCA3C}"/>
    <cellStyle name="Dziesiętny 3 2 11 3 2" xfId="11619" xr:uid="{0D0B6CD1-497C-40C4-993F-4B29887CCEF6}"/>
    <cellStyle name="Dziesiętny 3 2 11 3 2 2" xfId="26918" xr:uid="{D1DD237D-9F18-4C45-A52C-A31D5D560914}"/>
    <cellStyle name="Dziesiętny 3 2 11 3 3" xfId="15109" xr:uid="{FF0B976D-4324-4A5C-8B2E-AE776517D8C2}"/>
    <cellStyle name="Dziesiętny 3 2 11 3 3 2" xfId="30408" xr:uid="{6CF73CD1-2EAA-4AC2-84AC-114C9282B209}"/>
    <cellStyle name="Dziesiętny 3 2 11 3 4" xfId="23428" xr:uid="{C729BEA3-3BAC-4A7E-9186-0B3DCA1E23C8}"/>
    <cellStyle name="Dziesiętny 3 2 11 4" xfId="6344" xr:uid="{DD94AFDF-7B89-4417-9DC1-577BE39CB57C}"/>
    <cellStyle name="Dziesiętny 3 2 11 4 2" xfId="21645" xr:uid="{8F50F07C-E692-4D89-B0DF-5CF5402BA669}"/>
    <cellStyle name="Dziesiętny 3 2 11 5" xfId="3248" xr:uid="{7C9A014F-2A8F-46FB-B03B-C23C5F72C317}"/>
    <cellStyle name="Dziesiętny 3 2 11 5 2" xfId="18864" xr:uid="{1E8EE74B-4201-4990-A694-F2DD73DF41BB}"/>
    <cellStyle name="Dziesiętny 3 2 11 6" xfId="9836" xr:uid="{A6A60192-0A4A-4156-805F-54E6C986814D}"/>
    <cellStyle name="Dziesiętny 3 2 11 6 2" xfId="25135" xr:uid="{8B5A4C22-4A1A-4860-A650-3D5891B8A0B4}"/>
    <cellStyle name="Dziesiętny 3 2 11 7" xfId="13326" xr:uid="{66A54DCF-EAA1-41EC-B73B-7349D8437A24}"/>
    <cellStyle name="Dziesiętny 3 2 11 7 2" xfId="28625" xr:uid="{8EF092AA-4240-4107-9DEC-0DAE4887C5DB}"/>
    <cellStyle name="Dziesiętny 3 2 11 8" xfId="17360" xr:uid="{1DF49A31-C270-4D34-8283-A17A10FBE306}"/>
    <cellStyle name="Dziesiętny 3 2 12" xfId="1760" xr:uid="{8044955B-152D-43C3-9785-B04AF718FA68}"/>
    <cellStyle name="Dziesiętny 3 2 12 2" xfId="3251" xr:uid="{AB924353-35AA-4512-AEFF-4B525BF928F8}"/>
    <cellStyle name="Dziesiętny 3 2 12 2 2" xfId="8131" xr:uid="{75DC53D8-3FA9-4D37-840E-B301F7F9C68B}"/>
    <cellStyle name="Dziesiętny 3 2 12 2 2 2" xfId="11622" xr:uid="{189ABE60-A5C3-4F3C-AE81-6A86A2386C8F}"/>
    <cellStyle name="Dziesiętny 3 2 12 2 2 2 2" xfId="26921" xr:uid="{280ED569-6F4E-4092-ACA8-6820F7C8ECA6}"/>
    <cellStyle name="Dziesiętny 3 2 12 2 2 3" xfId="15112" xr:uid="{4C241430-7390-4622-ACC8-0577FB732C30}"/>
    <cellStyle name="Dziesiętny 3 2 12 2 2 3 2" xfId="30411" xr:uid="{66D84327-EB9D-4334-8691-237B9B3BCE7D}"/>
    <cellStyle name="Dziesiętny 3 2 12 2 2 4" xfId="23431" xr:uid="{208009C4-227B-455D-A7E6-2EA2025295E6}"/>
    <cellStyle name="Dziesiętny 3 2 12 2 3" xfId="6888" xr:uid="{110F9BB5-020F-4247-A044-8DFE773A0764}"/>
    <cellStyle name="Dziesiętny 3 2 12 2 3 2" xfId="22189" xr:uid="{E6F78B36-38AE-46CD-A62C-DB9FC52328B7}"/>
    <cellStyle name="Dziesiętny 3 2 12 2 4" xfId="10380" xr:uid="{EB3D9264-A297-4D90-9982-0C938B7A6013}"/>
    <cellStyle name="Dziesiętny 3 2 12 2 4 2" xfId="25679" xr:uid="{760BD882-FE64-46EF-8980-ED4E7B92D4E4}"/>
    <cellStyle name="Dziesiętny 3 2 12 2 5" xfId="13870" xr:uid="{1B5B7654-D31B-4886-B728-73A00CB48841}"/>
    <cellStyle name="Dziesiętny 3 2 12 2 5 2" xfId="29169" xr:uid="{45BEDFA0-A69F-4DCD-BB19-8107F11688CF}"/>
    <cellStyle name="Dziesiętny 3 2 12 2 6" xfId="18867" xr:uid="{5D9E61A6-9A6C-43B1-A36B-686F21ADEBCF}"/>
    <cellStyle name="Dziesiętny 3 2 12 3" xfId="8130" xr:uid="{AFB5B05E-F81D-4BE8-ABF6-B57FE7B5C193}"/>
    <cellStyle name="Dziesiętny 3 2 12 3 2" xfId="11621" xr:uid="{4F945A66-58AC-47BD-B2A7-AA670D62C9F8}"/>
    <cellStyle name="Dziesiętny 3 2 12 3 2 2" xfId="26920" xr:uid="{648C937F-76BD-4FE9-B022-ECEFBFDDAE39}"/>
    <cellStyle name="Dziesiętny 3 2 12 3 3" xfId="15111" xr:uid="{C9B90B36-15AB-4F92-B3AC-40678BC6BC59}"/>
    <cellStyle name="Dziesiętny 3 2 12 3 3 2" xfId="30410" xr:uid="{1B7001C9-B7EF-4879-B13E-FD19A6F36EE5}"/>
    <cellStyle name="Dziesiętny 3 2 12 3 4" xfId="23430" xr:uid="{EB861AF4-ACE8-4A14-A4D4-9D79A77F02E1}"/>
    <cellStyle name="Dziesiętny 3 2 12 4" xfId="6643" xr:uid="{42372B2F-EA8D-486E-97A2-61DBFFA04D28}"/>
    <cellStyle name="Dziesiętny 3 2 12 4 2" xfId="21944" xr:uid="{53ECA369-389A-4BC2-9727-F9CB4695D890}"/>
    <cellStyle name="Dziesiętny 3 2 12 5" xfId="3250" xr:uid="{E8C3FBB3-6E34-47CF-802F-D15CA942A5B9}"/>
    <cellStyle name="Dziesiętny 3 2 12 5 2" xfId="18866" xr:uid="{B0B29DA5-9ADA-4BCD-9FC3-EDB8F928FBC0}"/>
    <cellStyle name="Dziesiętny 3 2 12 6" xfId="10135" xr:uid="{DEB1E58C-F247-40F8-8312-27752E0D2C31}"/>
    <cellStyle name="Dziesiętny 3 2 12 6 2" xfId="25434" xr:uid="{28BF83EE-AAC4-4B51-B9A3-88BDD4CD575E}"/>
    <cellStyle name="Dziesiętny 3 2 12 7" xfId="13625" xr:uid="{4EC32875-3C53-4AEE-A453-597A19A8159A}"/>
    <cellStyle name="Dziesiętny 3 2 12 7 2" xfId="28924" xr:uid="{60139D17-3391-4C3D-9CA0-7AA14C4D89CE}"/>
    <cellStyle name="Dziesiętny 3 2 12 8" xfId="17397" xr:uid="{F2E04FFC-1A2A-417C-898C-38FB8B593806}"/>
    <cellStyle name="Dziesiętny 3 2 13" xfId="1900" xr:uid="{12879180-66B6-4444-973B-4495B99D13EA}"/>
    <cellStyle name="Dziesiętny 3 2 13 2" xfId="8132" xr:uid="{BB3E1575-FB1D-4836-B038-750B032C26E2}"/>
    <cellStyle name="Dziesiętny 3 2 13 2 2" xfId="11623" xr:uid="{C64FAA09-9609-4621-B3FD-E34FF35F8095}"/>
    <cellStyle name="Dziesiętny 3 2 13 2 2 2" xfId="26922" xr:uid="{683142CF-94AB-4C46-9D98-7551299E94BF}"/>
    <cellStyle name="Dziesiętny 3 2 13 2 3" xfId="15113" xr:uid="{19786615-4BA6-4694-A586-A3C19BDCAC31}"/>
    <cellStyle name="Dziesiętny 3 2 13 2 3 2" xfId="30412" xr:uid="{A219626E-E8AF-45D6-9162-036839CD1F3C}"/>
    <cellStyle name="Dziesiętny 3 2 13 2 4" xfId="23432" xr:uid="{E35D857D-D847-41B4-A873-EFF75E23BE24}"/>
    <cellStyle name="Dziesiętny 3 2 13 3" xfId="6885" xr:uid="{252100D7-64FF-438D-AC6D-85497C963C99}"/>
    <cellStyle name="Dziesiętny 3 2 13 3 2" xfId="22186" xr:uid="{780FD289-0531-4211-B7E3-49736EF431F1}"/>
    <cellStyle name="Dziesiętny 3 2 13 4" xfId="3252" xr:uid="{020CC760-0F87-478D-AF3A-935E71387E46}"/>
    <cellStyle name="Dziesiętny 3 2 13 4 2" xfId="18868" xr:uid="{124CB894-7588-41CA-B15A-F8EF1946DFFF}"/>
    <cellStyle name="Dziesiętny 3 2 13 5" xfId="10377" xr:uid="{C93B6E5D-2FF1-441C-9A7B-8CC7B50748D6}"/>
    <cellStyle name="Dziesiętny 3 2 13 5 2" xfId="25676" xr:uid="{BD83001F-DC48-4D81-8131-13EA77AC5BAD}"/>
    <cellStyle name="Dziesiętny 3 2 13 6" xfId="13867" xr:uid="{A207D133-697F-4EB2-B750-965CAFC2DECD}"/>
    <cellStyle name="Dziesiętny 3 2 13 6 2" xfId="29166" xr:uid="{C8D28CE4-C338-40E3-93CB-4C54FC1C606E}"/>
    <cellStyle name="Dziesiętny 3 2 13 7" xfId="17534" xr:uid="{C607BB03-1D33-45BD-AC79-E6530620DFF9}"/>
    <cellStyle name="Dziesiętny 3 2 14" xfId="2035" xr:uid="{A8E60AF1-B6B3-4FA6-B056-472E147DC499}"/>
    <cellStyle name="Dziesiętny 3 2 14 2" xfId="8133" xr:uid="{375BC278-9EA1-4E5D-B7F4-9B416F3713AA}"/>
    <cellStyle name="Dziesiętny 3 2 14 2 2" xfId="11624" xr:uid="{90A2B4CE-37C3-49D1-866C-18876FD958BD}"/>
    <cellStyle name="Dziesiętny 3 2 14 2 2 2" xfId="26923" xr:uid="{0C036595-3AC1-4E36-B88B-EFF0C56775E7}"/>
    <cellStyle name="Dziesiętny 3 2 14 2 3" xfId="15114" xr:uid="{A2E0A2AF-F012-4465-8A3B-A126B900F493}"/>
    <cellStyle name="Dziesiętny 3 2 14 2 3 2" xfId="30413" xr:uid="{FEF4E0C4-E0A2-43B0-9E79-9CE3AA98FAEC}"/>
    <cellStyle name="Dziesiętny 3 2 14 2 4" xfId="23433" xr:uid="{F325A920-8CCD-4FDB-83C9-2EBD9B2BE7CA}"/>
    <cellStyle name="Dziesiętny 3 2 14 3" xfId="7446" xr:uid="{E0FC80EF-2FA3-4774-862F-EB0411048C73}"/>
    <cellStyle name="Dziesiętny 3 2 14 3 2" xfId="22747" xr:uid="{95CE0FD4-1C9E-4C33-8CC9-0E4C2BDBE73F}"/>
    <cellStyle name="Dziesiętny 3 2 14 4" xfId="3253" xr:uid="{009C893D-A68A-43F3-B05A-6BA22877E13F}"/>
    <cellStyle name="Dziesiętny 3 2 14 4 2" xfId="18869" xr:uid="{BAB13AB1-D342-4DEC-8D17-0EF9227CFB3A}"/>
    <cellStyle name="Dziesiętny 3 2 14 5" xfId="10938" xr:uid="{32818048-D41D-4E9C-9B55-3E131500EBF2}"/>
    <cellStyle name="Dziesiętny 3 2 14 5 2" xfId="26237" xr:uid="{6B573B35-BAF7-4F3C-A3D9-0BFEF343A477}"/>
    <cellStyle name="Dziesiętny 3 2 14 6" xfId="14428" xr:uid="{97067CFC-D5C0-42B2-B8DA-52B062200FEB}"/>
    <cellStyle name="Dziesiętny 3 2 14 6 2" xfId="29727" xr:uid="{8B6CD6BE-888B-49D4-9292-E568DB2FDB42}"/>
    <cellStyle name="Dziesiętny 3 2 14 7" xfId="17667" xr:uid="{A38B0DEF-3810-46C6-9A8C-38903890B828}"/>
    <cellStyle name="Dziesiętny 3 2 15" xfId="2401" xr:uid="{F72ACE33-4CB8-4A3F-9576-47669890D288}"/>
    <cellStyle name="Dziesiętny 3 2 15 2" xfId="8125" xr:uid="{0DDC3CAD-E315-48A7-A91C-A0C5190DE5CB}"/>
    <cellStyle name="Dziesiętny 3 2 15 2 2" xfId="23425" xr:uid="{C402F35E-102B-408B-8541-6C0478BEF332}"/>
    <cellStyle name="Dziesiętny 3 2 15 3" xfId="5144" xr:uid="{016EA504-1D5B-45ED-BFE8-B1BA131D965A}"/>
    <cellStyle name="Dziesiętny 3 2 15 3 2" xfId="20445" xr:uid="{1DBAB6B2-F9B1-4FC7-96B9-8A157956493F}"/>
    <cellStyle name="Dziesiętny 3 2 15 4" xfId="11616" xr:uid="{8A0FEF95-55B0-4703-9817-11FD8D05E234}"/>
    <cellStyle name="Dziesiętny 3 2 15 4 2" xfId="26915" xr:uid="{98E318B5-A0D1-44B8-A6FC-06CE1D33FA44}"/>
    <cellStyle name="Dziesiętny 3 2 15 5" xfId="15106" xr:uid="{C6218975-6EF3-42EE-A231-28C6C59E2E9A}"/>
    <cellStyle name="Dziesiętny 3 2 15 5 2" xfId="30405" xr:uid="{C27F738F-5ECB-4E28-AC30-E25A0D857772}"/>
    <cellStyle name="Dziesiętny 3 2 15 6" xfId="18033" xr:uid="{F5D4CAF6-6648-43C3-804F-25126E0B2C7A}"/>
    <cellStyle name="Dziesiętny 3 2 16" xfId="2551" xr:uid="{FB7BFC3D-90D7-4903-B7EB-29344AE21E8A}"/>
    <cellStyle name="Dziesiętny 3 2 16 2" xfId="5145" xr:uid="{7A8185D3-1188-46C8-BCA3-29AF30842EF6}"/>
    <cellStyle name="Dziesiętny 3 2 16 2 2" xfId="20446" xr:uid="{C599A1C9-9C41-4B5D-A80F-F6ED2EC86FC9}"/>
    <cellStyle name="Dziesiętny 3 2 16 3" xfId="18183" xr:uid="{E4926003-D405-4B34-9D4B-53EF22BAA5E4}"/>
    <cellStyle name="Dziesiętny 3 2 17" xfId="5747" xr:uid="{5A1909C9-997B-4DAC-BEE1-93D36C2BC8DC}"/>
    <cellStyle name="Dziesiętny 3 2 17 2" xfId="21048" xr:uid="{5A7BFE5A-30FD-43D6-A223-90C179392CE5}"/>
    <cellStyle name="Dziesiętny 3 2 18" xfId="5911" xr:uid="{2667690C-776B-4392-9519-4A772B10A4DD}"/>
    <cellStyle name="Dziesiętny 3 2 18 2" xfId="21212" xr:uid="{839569B0-ACBA-4CCD-8188-4752FBBF3BE0}"/>
    <cellStyle name="Dziesiętny 3 2 19" xfId="3245" xr:uid="{EF2811C1-61D9-4C72-A7C4-0F02F68ABB26}"/>
    <cellStyle name="Dziesiętny 3 2 19 2" xfId="18861" xr:uid="{8630A394-C593-4AB4-87C9-CB6F813627B0}"/>
    <cellStyle name="Dziesiętny 3 2 2" xfId="128" xr:uid="{00000000-0005-0000-0000-000061000000}"/>
    <cellStyle name="Dziesiętny 3 2 2 10" xfId="1662" xr:uid="{9D807678-E25E-4C14-A25E-7C7BBB1D8063}"/>
    <cellStyle name="Dziesiętny 3 2 2 10 2" xfId="3256" xr:uid="{0656BAB2-F641-4BA5-824D-6F6AD4D92D6E}"/>
    <cellStyle name="Dziesiętny 3 2 2 10 2 2" xfId="8136" xr:uid="{C3F12B5C-F26F-4ED7-925C-31F55E642317}"/>
    <cellStyle name="Dziesiętny 3 2 2 10 2 2 2" xfId="11627" xr:uid="{4F6729BD-989E-4AA5-813E-CB36D4D2AE1E}"/>
    <cellStyle name="Dziesiętny 3 2 2 10 2 2 2 2" xfId="26926" xr:uid="{BDD2BA74-6BC4-4AFF-8325-97B1F66A1B46}"/>
    <cellStyle name="Dziesiętny 3 2 2 10 2 2 3" xfId="15117" xr:uid="{09FA7999-28FF-4FA7-9CFA-4CE12CC71C93}"/>
    <cellStyle name="Dziesiętny 3 2 2 10 2 2 3 2" xfId="30416" xr:uid="{6920E9D8-1E60-46D9-9596-60AA6AC348A4}"/>
    <cellStyle name="Dziesiętny 3 2 2 10 2 2 4" xfId="23436" xr:uid="{3100F5F8-8443-4DFB-8292-C5781A3974C8}"/>
    <cellStyle name="Dziesiętny 3 2 2 10 2 3" xfId="6890" xr:uid="{DAFABE9A-0869-4F57-AA13-B290C0A0C2A1}"/>
    <cellStyle name="Dziesiętny 3 2 2 10 2 3 2" xfId="22191" xr:uid="{54CBA75F-970C-4D3F-A1BF-304B3E7A4EBA}"/>
    <cellStyle name="Dziesiętny 3 2 2 10 2 4" xfId="10382" xr:uid="{AB441513-7A4E-499E-BF28-77E5FF8EE05F}"/>
    <cellStyle name="Dziesiętny 3 2 2 10 2 4 2" xfId="25681" xr:uid="{4BAC54F7-0D16-4085-A0F0-AC31C92EE5E0}"/>
    <cellStyle name="Dziesiętny 3 2 2 10 2 5" xfId="13872" xr:uid="{3BCBDD08-5A6E-4D50-9A36-322BB122FDA5}"/>
    <cellStyle name="Dziesiętny 3 2 2 10 2 5 2" xfId="29171" xr:uid="{7103E592-D3DD-45D7-BE70-89CCD808CB76}"/>
    <cellStyle name="Dziesiętny 3 2 2 10 2 6" xfId="18872" xr:uid="{2F827119-D322-4371-A96F-1BF0707CEFBE}"/>
    <cellStyle name="Dziesiętny 3 2 2 10 3" xfId="8135" xr:uid="{A4877F86-19DD-4C70-A95A-25B5BF7CD346}"/>
    <cellStyle name="Dziesiętny 3 2 2 10 3 2" xfId="11626" xr:uid="{9C44B294-9FBB-4DB3-A302-A55A63B7F6EA}"/>
    <cellStyle name="Dziesiętny 3 2 2 10 3 2 2" xfId="26925" xr:uid="{D58DC2D2-97C4-4991-A9B0-40FD82723696}"/>
    <cellStyle name="Dziesiętny 3 2 2 10 3 3" xfId="15116" xr:uid="{69AC0F3C-16B6-486C-AABE-443532E0B890}"/>
    <cellStyle name="Dziesiętny 3 2 2 10 3 3 2" xfId="30415" xr:uid="{459FB9FA-86E1-488E-A3EB-9B32BA259C77}"/>
    <cellStyle name="Dziesiętny 3 2 2 10 3 4" xfId="23435" xr:uid="{C8FB32F7-64E3-4EE6-9A4E-4D986A71B1CA}"/>
    <cellStyle name="Dziesiętny 3 2 2 10 4" xfId="6654" xr:uid="{8ECD6EAB-651B-49D2-BAA6-9F4DA5FE0C80}"/>
    <cellStyle name="Dziesiętny 3 2 2 10 4 2" xfId="21955" xr:uid="{E65630FB-5D3B-4ECC-B582-1FD137370680}"/>
    <cellStyle name="Dziesiętny 3 2 2 10 5" xfId="3255" xr:uid="{9B47DAEE-EE63-4263-B119-C7FD0E1A4412}"/>
    <cellStyle name="Dziesiętny 3 2 2 10 5 2" xfId="18871" xr:uid="{4828C197-B599-4B5B-A628-3FE537DEEF7F}"/>
    <cellStyle name="Dziesiętny 3 2 2 10 6" xfId="10146" xr:uid="{ADDCA619-B778-40E5-9D8B-73E39E2635FD}"/>
    <cellStyle name="Dziesiętny 3 2 2 10 6 2" xfId="25445" xr:uid="{265DA8C8-9B0F-406D-8CA6-9E63D0996298}"/>
    <cellStyle name="Dziesiętny 3 2 2 10 7" xfId="13636" xr:uid="{927FEAD7-CB23-4DC9-AF5A-099F7B71EB04}"/>
    <cellStyle name="Dziesiętny 3 2 2 10 7 2" xfId="28935" xr:uid="{E5E1AF07-0E7B-48FC-B6E1-55B968A65E24}"/>
    <cellStyle name="Dziesiętny 3 2 2 10 8" xfId="17312" xr:uid="{4042826E-8A74-439D-887D-1AE51D1D7DAD}"/>
    <cellStyle name="Dziesiętny 3 2 2 11" xfId="1660" xr:uid="{92178F6A-E1DE-4EE4-BC17-B52CA287DEDB}"/>
    <cellStyle name="Dziesiętny 3 2 2 11 2" xfId="8137" xr:uid="{643348B8-B9B3-45F0-9A36-9FACD8FBB80C}"/>
    <cellStyle name="Dziesiętny 3 2 2 11 2 2" xfId="11628" xr:uid="{6FD8DD21-036E-4603-83C4-E95B200E5E76}"/>
    <cellStyle name="Dziesiętny 3 2 2 11 2 2 2" xfId="26927" xr:uid="{5D4F4B54-792F-4B81-869B-2AC2FA733DE4}"/>
    <cellStyle name="Dziesiętny 3 2 2 11 2 3" xfId="15118" xr:uid="{9921FFDF-315F-4231-A2C6-AE6FAC806C12}"/>
    <cellStyle name="Dziesiętny 3 2 2 11 2 3 2" xfId="30417" xr:uid="{C1093587-83A7-4303-987F-34683988EF69}"/>
    <cellStyle name="Dziesiętny 3 2 2 11 2 4" xfId="23437" xr:uid="{7A9E3DC9-4460-418F-B6EB-F4EDC195D60A}"/>
    <cellStyle name="Dziesiętny 3 2 2 11 3" xfId="6889" xr:uid="{EBF20AC4-3293-481B-9F74-B7B61C81A591}"/>
    <cellStyle name="Dziesiętny 3 2 2 11 3 2" xfId="22190" xr:uid="{786D07BC-ED0E-4C65-B1E8-835ACCA40982}"/>
    <cellStyle name="Dziesiętny 3 2 2 11 4" xfId="3257" xr:uid="{0D6C2D00-13FC-4809-8484-145B4077543C}"/>
    <cellStyle name="Dziesiętny 3 2 2 11 4 2" xfId="18873" xr:uid="{92499BB2-D0F0-481B-A500-C03788AF321D}"/>
    <cellStyle name="Dziesiętny 3 2 2 11 5" xfId="10381" xr:uid="{46370DA3-FF96-42CB-B29C-7C987DFEED9D}"/>
    <cellStyle name="Dziesiętny 3 2 2 11 5 2" xfId="25680" xr:uid="{5AE02969-6F8E-4FD4-9B35-070CBA53B309}"/>
    <cellStyle name="Dziesiętny 3 2 2 11 6" xfId="13871" xr:uid="{970B55EF-7CE6-4623-9B64-40D1DD9506F4}"/>
    <cellStyle name="Dziesiętny 3 2 2 11 6 2" xfId="29170" xr:uid="{A47B5259-4013-4D6E-BDD6-6216BE4828BF}"/>
    <cellStyle name="Dziesiętny 3 2 2 11 7" xfId="17310" xr:uid="{AB5ACB07-ECE8-46FC-BA5B-E5E78B136A9A}"/>
    <cellStyle name="Dziesiętny 3 2 2 12" xfId="1642" xr:uid="{9E55A458-8856-4ABA-9DC2-F4F4AE00BD45}"/>
    <cellStyle name="Dziesiętny 3 2 2 12 2" xfId="8138" xr:uid="{BC48AD79-3ABB-45D2-9990-E0C85D6D9141}"/>
    <cellStyle name="Dziesiętny 3 2 2 12 2 2" xfId="11629" xr:uid="{1002366D-E00B-4047-948F-16235D5857C1}"/>
    <cellStyle name="Dziesiętny 3 2 2 12 2 2 2" xfId="26928" xr:uid="{B865EBB6-F9F9-43DE-86BB-E968A359AD47}"/>
    <cellStyle name="Dziesiętny 3 2 2 12 2 3" xfId="15119" xr:uid="{0DE0933C-2B8C-4475-8B55-0DC79C7F82E0}"/>
    <cellStyle name="Dziesiętny 3 2 2 12 2 3 2" xfId="30418" xr:uid="{2141E0FA-9BDA-47A0-80FF-C9135ADE1F2A}"/>
    <cellStyle name="Dziesiętny 3 2 2 12 2 4" xfId="23438" xr:uid="{6B96770B-57E2-4726-858F-09BEEBA216E0}"/>
    <cellStyle name="Dziesiętny 3 2 2 12 3" xfId="7464" xr:uid="{447DCC2E-A3D8-428E-9D9F-D3B57528BD74}"/>
    <cellStyle name="Dziesiętny 3 2 2 12 3 2" xfId="22765" xr:uid="{752807A9-9E25-4E1A-ADA9-7F8F37F2BCB7}"/>
    <cellStyle name="Dziesiętny 3 2 2 12 4" xfId="3258" xr:uid="{DD0A0DB8-3ACE-4263-A532-1CA9BB3860B0}"/>
    <cellStyle name="Dziesiętny 3 2 2 12 4 2" xfId="18874" xr:uid="{1AD3342E-20B4-4867-B4D3-BDE7A5F54137}"/>
    <cellStyle name="Dziesiętny 3 2 2 12 5" xfId="10956" xr:uid="{BD4534DD-62AF-4CB9-B27F-92F52E71E881}"/>
    <cellStyle name="Dziesiętny 3 2 2 12 5 2" xfId="26255" xr:uid="{CEB93A7F-79CE-4AD1-8955-C508C18A1B9E}"/>
    <cellStyle name="Dziesiętny 3 2 2 12 6" xfId="14446" xr:uid="{1F91BFD9-F2CC-4962-B8A8-277BCF199D9A}"/>
    <cellStyle name="Dziesiętny 3 2 2 12 6 2" xfId="29745" xr:uid="{67298D2B-9A23-45C7-BE1A-437923E74530}"/>
    <cellStyle name="Dziesiętny 3 2 2 12 7" xfId="17294" xr:uid="{282F561E-1ACD-45D8-971F-7B29C060648C}"/>
    <cellStyle name="Dziesiętny 3 2 2 13" xfId="1726" xr:uid="{78642F63-D9CE-4DFA-B640-698421CF6DF8}"/>
    <cellStyle name="Dziesiętny 3 2 2 13 2" xfId="8134" xr:uid="{117335C3-8E86-4B59-AC6A-12FDDE4B6F06}"/>
    <cellStyle name="Dziesiętny 3 2 2 13 2 2" xfId="23434" xr:uid="{CAB4DC05-619A-45B4-A5F2-DE71D114F64A}"/>
    <cellStyle name="Dziesiętny 3 2 2 13 3" xfId="5146" xr:uid="{8A6A4E86-9E27-48CA-8108-8CF2F7FAF2D0}"/>
    <cellStyle name="Dziesiętny 3 2 2 13 3 2" xfId="20447" xr:uid="{9B34E035-4DBB-4C41-82A3-96475F2BA1CA}"/>
    <cellStyle name="Dziesiętny 3 2 2 13 4" xfId="11625" xr:uid="{43DC4D17-BC54-4DFF-82B3-AE2718E753B5}"/>
    <cellStyle name="Dziesiętny 3 2 2 13 4 2" xfId="26924" xr:uid="{87C0E2D7-1A25-443A-82C2-C96D24EFBA02}"/>
    <cellStyle name="Dziesiętny 3 2 2 13 5" xfId="15115" xr:uid="{C6221DA0-C763-4CB7-BD77-2E4F1CAE610B}"/>
    <cellStyle name="Dziesiętny 3 2 2 13 5 2" xfId="30414" xr:uid="{FC61F20F-2779-4AD3-AC4B-9AFEA65AE588}"/>
    <cellStyle name="Dziesiętny 3 2 2 13 6" xfId="17370" xr:uid="{6DBAE8EB-37A4-44E3-A0E1-A9AA3AD004BB}"/>
    <cellStyle name="Dziesiętny 3 2 2 14" xfId="2419" xr:uid="{874BBE1B-1B83-482C-BA9F-105819386CC4}"/>
    <cellStyle name="Dziesiętny 3 2 2 14 2" xfId="5147" xr:uid="{304C4E0E-2A37-4EBD-ACBC-C553160510E8}"/>
    <cellStyle name="Dziesiętny 3 2 2 14 2 2" xfId="20448" xr:uid="{CAA7912D-444C-4DB9-A850-05973C98EBF5}"/>
    <cellStyle name="Dziesiętny 3 2 2 14 3" xfId="18051" xr:uid="{7B85AAF5-9555-4D6C-B0F1-29F119ED5246}"/>
    <cellStyle name="Dziesiętny 3 2 2 15" xfId="2569" xr:uid="{C36488E7-0CA8-4254-A233-D3FB439767DD}"/>
    <cellStyle name="Dziesiętny 3 2 2 15 2" xfId="5148" xr:uid="{9D0E87AB-2049-442C-9124-60305A5CA6E9}"/>
    <cellStyle name="Dziesiętny 3 2 2 15 2 2" xfId="20449" xr:uid="{7CF01492-F1E8-46C6-91A1-ABDF31BA14E6}"/>
    <cellStyle name="Dziesiętny 3 2 2 15 3" xfId="18201" xr:uid="{E4BD3EA7-46CF-42C8-AB5D-D240F3B2BCD2}"/>
    <cellStyle name="Dziesiętny 3 2 2 16" xfId="5765" xr:uid="{1C7FC7B9-12D0-4EFB-96DA-E3D95C6FD01F}"/>
    <cellStyle name="Dziesiętny 3 2 2 16 2" xfId="21066" xr:uid="{29517B57-D247-4F6B-971E-4B3C9AE085AF}"/>
    <cellStyle name="Dziesiętny 3 2 2 17" xfId="5912" xr:uid="{4D9FE711-5FD2-4CEC-9373-2A7559415D63}"/>
    <cellStyle name="Dziesiętny 3 2 2 17 2" xfId="21213" xr:uid="{1AB51E22-B7A4-450A-9870-8DFC4C6A507B}"/>
    <cellStyle name="Dziesiętny 3 2 2 18" xfId="3254" xr:uid="{0C961EB8-305F-4329-AC5F-C62DA096AD8E}"/>
    <cellStyle name="Dziesiętny 3 2 2 18 2" xfId="18870" xr:uid="{2272A26C-9ABC-4523-8754-018985968A2F}"/>
    <cellStyle name="Dziesiętny 3 2 2 19" xfId="9404" xr:uid="{B07218D1-0873-4E1D-B251-7888BC78400C}"/>
    <cellStyle name="Dziesiętny 3 2 2 19 2" xfId="24703" xr:uid="{B736247D-F85F-420E-9020-EAE95E81869D}"/>
    <cellStyle name="Dziesiętny 3 2 2 2" xfId="704" xr:uid="{A4F00A25-E9A0-4B0B-AB0B-99CD749C1910}"/>
    <cellStyle name="Dziesiętny 3 2 2 2 10" xfId="2310" xr:uid="{E1021665-C39A-49E8-8C21-8483DB41D929}"/>
    <cellStyle name="Dziesiętny 3 2 2 2 10 2" xfId="5149" xr:uid="{B03C5454-7443-414C-A995-CE050DB8529C}"/>
    <cellStyle name="Dziesiętny 3 2 2 2 10 2 2" xfId="20450" xr:uid="{7B09F849-1691-4479-93BB-671E81AB9DF2}"/>
    <cellStyle name="Dziesiętny 3 2 2 2 10 3" xfId="17942" xr:uid="{14E2D79D-E3C2-4523-A4BC-879EF0B798D3}"/>
    <cellStyle name="Dziesiętny 3 2 2 2 11" xfId="2460" xr:uid="{6CEE5B7D-1EE6-4A71-94BF-0261DB82C12F}"/>
    <cellStyle name="Dziesiętny 3 2 2 2 11 2" xfId="5150" xr:uid="{9DDF77D5-3C00-435B-9A65-FF007429E533}"/>
    <cellStyle name="Dziesiętny 3 2 2 2 11 2 2" xfId="20451" xr:uid="{3E5368CC-841F-4194-8EB2-23AA5BAC00AC}"/>
    <cellStyle name="Dziesiętny 3 2 2 2 11 3" xfId="18092" xr:uid="{4A3450A8-A2F1-4171-B188-8595F09D1111}"/>
    <cellStyle name="Dziesiętny 3 2 2 2 12" xfId="2610" xr:uid="{58849219-4BC9-43EC-81D7-07CD5888D6A9}"/>
    <cellStyle name="Dziesiętny 3 2 2 2 12 2" xfId="5151" xr:uid="{8DD9E388-672F-473E-B01B-DD9F12F443FD}"/>
    <cellStyle name="Dziesiętny 3 2 2 2 12 2 2" xfId="20452" xr:uid="{EC02C13B-2C35-4A0C-A5B8-4251AAEF5809}"/>
    <cellStyle name="Dziesiętny 3 2 2 2 12 3" xfId="18242" xr:uid="{991282BE-A598-4014-BD49-DE2F63C4AB09}"/>
    <cellStyle name="Dziesiętny 3 2 2 2 13" xfId="5806" xr:uid="{08E90644-E3A5-4A40-B2AC-314C5AD3B387}"/>
    <cellStyle name="Dziesiętny 3 2 2 2 13 2" xfId="21107" xr:uid="{D10AB465-335E-4AE4-8AE7-F7598C763AB5}"/>
    <cellStyle name="Dziesiętny 3 2 2 2 14" xfId="5977" xr:uid="{3A242511-F4A0-4BA1-82E7-94670561CFBB}"/>
    <cellStyle name="Dziesiętny 3 2 2 2 14 2" xfId="21278" xr:uid="{4A2078EA-29E0-4DF3-8641-6E29D44520ED}"/>
    <cellStyle name="Dziesiętny 3 2 2 2 15" xfId="3259" xr:uid="{CE195234-37BD-465E-8C00-D415D31A03BA}"/>
    <cellStyle name="Dziesiętny 3 2 2 2 15 2" xfId="18875" xr:uid="{BFF729E5-717F-4C96-9635-82EE152973BD}"/>
    <cellStyle name="Dziesiętny 3 2 2 2 16" xfId="9469" xr:uid="{33094EB1-8054-48F5-8B7F-D7C026ECA2AB}"/>
    <cellStyle name="Dziesiętny 3 2 2 2 16 2" xfId="24768" xr:uid="{E694A145-2FC0-43E1-A591-5E568B4145CB}"/>
    <cellStyle name="Dziesiętny 3 2 2 2 17" xfId="12959" xr:uid="{27D1833C-233D-46F0-A809-0D3FBA28F00E}"/>
    <cellStyle name="Dziesiętny 3 2 2 2 17 2" xfId="28258" xr:uid="{9D9F686C-4725-4E74-82DE-FCC3F085297C}"/>
    <cellStyle name="Dziesiętny 3 2 2 2 18" xfId="16429" xr:uid="{32D032DE-0883-47F2-A192-231DAE359EDF}"/>
    <cellStyle name="Dziesiętny 3 2 2 2 18 2" xfId="31728" xr:uid="{E591A0F9-494D-476D-8F96-0116F48B5AB9}"/>
    <cellStyle name="Dziesiętny 3 2 2 2 19" xfId="924" xr:uid="{05BCA8B8-CC66-4D19-9776-CED977EB861A}"/>
    <cellStyle name="Dziesiętny 3 2 2 2 2" xfId="1140" xr:uid="{99550500-A182-4346-BC9C-0F5CDDE2A4FE}"/>
    <cellStyle name="Dziesiętny 3 2 2 2 2 2" xfId="3261" xr:uid="{948642C4-A985-4D66-A5F0-FE66E0324B89}"/>
    <cellStyle name="Dziesiętny 3 2 2 2 2 2 2" xfId="3262" xr:uid="{ECDB8D63-5145-4301-A7E6-8F1EC9701270}"/>
    <cellStyle name="Dziesiętny 3 2 2 2 2 2 2 2" xfId="8142" xr:uid="{785DD7EA-44D7-4D83-A8E1-0D8C04C4C007}"/>
    <cellStyle name="Dziesiętny 3 2 2 2 2 2 2 2 2" xfId="11633" xr:uid="{D2EB51B3-FD65-4244-A46B-CB6424EE8B2A}"/>
    <cellStyle name="Dziesiętny 3 2 2 2 2 2 2 2 2 2" xfId="26932" xr:uid="{14AAB8D3-4878-401C-BCE6-9782208A3330}"/>
    <cellStyle name="Dziesiętny 3 2 2 2 2 2 2 2 3" xfId="15123" xr:uid="{4CBD037F-BFE0-4E2B-B012-EFC1FC5525AB}"/>
    <cellStyle name="Dziesiętny 3 2 2 2 2 2 2 2 3 2" xfId="30422" xr:uid="{F59B619A-09D6-4B2F-AFBF-1B9A8986D1FF}"/>
    <cellStyle name="Dziesiętny 3 2 2 2 2 2 2 2 4" xfId="23442" xr:uid="{638C9EB0-C994-49AA-A134-0F707CEDE50C}"/>
    <cellStyle name="Dziesiętny 3 2 2 2 2 2 2 3" xfId="6893" xr:uid="{F5639D22-2093-492E-BC2C-DBB6A68D363F}"/>
    <cellStyle name="Dziesiętny 3 2 2 2 2 2 2 3 2" xfId="22194" xr:uid="{F84DCAE7-CDC0-4FC2-901E-304ACC90DCA8}"/>
    <cellStyle name="Dziesiętny 3 2 2 2 2 2 2 4" xfId="10385" xr:uid="{B4CE0697-F468-41F1-966A-C9D5097C06E6}"/>
    <cellStyle name="Dziesiętny 3 2 2 2 2 2 2 4 2" xfId="25684" xr:uid="{5FC2740D-8E3A-4179-B750-8B7733639BE4}"/>
    <cellStyle name="Dziesiętny 3 2 2 2 2 2 2 5" xfId="13875" xr:uid="{DA3309E1-2D16-4631-862B-6BB27E92C066}"/>
    <cellStyle name="Dziesiętny 3 2 2 2 2 2 2 5 2" xfId="29174" xr:uid="{9A665EFB-1FAF-446B-BB5D-1DF1451B8DCB}"/>
    <cellStyle name="Dziesiętny 3 2 2 2 2 2 2 6" xfId="18878" xr:uid="{2A505595-E094-4E04-BA07-CF68CC4B0F5B}"/>
    <cellStyle name="Dziesiętny 3 2 2 2 2 2 3" xfId="8141" xr:uid="{E2DF9996-B247-4CF4-A72B-4324E20DDFB6}"/>
    <cellStyle name="Dziesiętny 3 2 2 2 2 2 3 2" xfId="11632" xr:uid="{29F16BA5-0E15-4234-8D05-B11D51733D24}"/>
    <cellStyle name="Dziesiętny 3 2 2 2 2 2 3 2 2" xfId="26931" xr:uid="{57F167BD-C88A-4C36-9271-DB2080A60725}"/>
    <cellStyle name="Dziesiętny 3 2 2 2 2 2 3 3" xfId="15122" xr:uid="{02EEAA73-4566-4272-A64A-31EC57332A3A}"/>
    <cellStyle name="Dziesiętny 3 2 2 2 2 2 3 3 2" xfId="30421" xr:uid="{14D890A4-3940-438D-989A-EB7B20AE5479}"/>
    <cellStyle name="Dziesiętny 3 2 2 2 2 2 3 4" xfId="23441" xr:uid="{7BDFC092-239B-4492-9561-7FDAB58BBD72}"/>
    <cellStyle name="Dziesiętny 3 2 2 2 2 2 4" xfId="6461" xr:uid="{C11D6965-7297-43CB-A21D-CCB45C16EF0C}"/>
    <cellStyle name="Dziesiętny 3 2 2 2 2 2 4 2" xfId="21762" xr:uid="{0C1F1E9B-B8E6-4303-99AD-679D61DFB5CF}"/>
    <cellStyle name="Dziesiętny 3 2 2 2 2 2 5" xfId="9953" xr:uid="{58F72E20-DB03-4C24-A194-2CCE3B06B9FA}"/>
    <cellStyle name="Dziesiętny 3 2 2 2 2 2 5 2" xfId="25252" xr:uid="{B6462EFA-A221-4704-B4B7-588DB64DB61C}"/>
    <cellStyle name="Dziesiętny 3 2 2 2 2 2 6" xfId="13443" xr:uid="{5E89BCB8-EDAA-47E2-9103-3EA4DC2AC03A}"/>
    <cellStyle name="Dziesiętny 3 2 2 2 2 2 6 2" xfId="28742" xr:uid="{779952DF-D2DC-44AE-8A7E-12DEC431C09A}"/>
    <cellStyle name="Dziesiętny 3 2 2 2 2 2 7" xfId="18877" xr:uid="{FBBE045C-2BD2-4B98-8C7B-22D896D629D0}"/>
    <cellStyle name="Dziesiętny 3 2 2 2 2 3" xfId="3263" xr:uid="{B830BEB8-5851-4539-B9A9-40780105D8F3}"/>
    <cellStyle name="Dziesiętny 3 2 2 2 2 3 2" xfId="8143" xr:uid="{525B0FCE-C416-430C-9037-F4E2A76DB46B}"/>
    <cellStyle name="Dziesiętny 3 2 2 2 2 3 2 2" xfId="11634" xr:uid="{DB835A26-13DA-484E-984E-7C3BB74C5033}"/>
    <cellStyle name="Dziesiętny 3 2 2 2 2 3 2 2 2" xfId="26933" xr:uid="{1CEC5157-A957-47E4-AD06-87085B382E5C}"/>
    <cellStyle name="Dziesiętny 3 2 2 2 2 3 2 3" xfId="15124" xr:uid="{31A997EA-6A04-4590-9DD8-8D5BC07E0B25}"/>
    <cellStyle name="Dziesiętny 3 2 2 2 2 3 2 3 2" xfId="30423" xr:uid="{EEB9D4AE-FCFF-494E-B57A-312A94704FEF}"/>
    <cellStyle name="Dziesiętny 3 2 2 2 2 3 2 4" xfId="23443" xr:uid="{75B85280-7F16-407A-B269-A86F03585C57}"/>
    <cellStyle name="Dziesiętny 3 2 2 2 2 3 3" xfId="6892" xr:uid="{99C4B5B1-AB44-4434-AB38-60C0C93516BB}"/>
    <cellStyle name="Dziesiętny 3 2 2 2 2 3 3 2" xfId="22193" xr:uid="{F1AC040A-DEB1-4A17-975A-951E1892826B}"/>
    <cellStyle name="Dziesiętny 3 2 2 2 2 3 4" xfId="10384" xr:uid="{DFADDD6F-0046-4065-84FA-2C1C76EFDA9C}"/>
    <cellStyle name="Dziesiętny 3 2 2 2 2 3 4 2" xfId="25683" xr:uid="{F05AE11A-8F45-4EA5-80AE-D1D73DFF7252}"/>
    <cellStyle name="Dziesiętny 3 2 2 2 2 3 5" xfId="13874" xr:uid="{B0C77E84-1F39-49F6-9CE8-A052FE9C132F}"/>
    <cellStyle name="Dziesiętny 3 2 2 2 2 3 5 2" xfId="29173" xr:uid="{21FCB1A9-AEFE-4749-95CD-828A3ACA9282}"/>
    <cellStyle name="Dziesiętny 3 2 2 2 2 3 6" xfId="18879" xr:uid="{AA0B7705-8FDA-4C8C-A39F-E48C9E217EA6}"/>
    <cellStyle name="Dziesiętny 3 2 2 2 2 4" xfId="8140" xr:uid="{82CE09E8-C429-4278-9884-450EF88DB006}"/>
    <cellStyle name="Dziesiętny 3 2 2 2 2 4 2" xfId="11631" xr:uid="{9DE0E992-1B0E-44BF-B121-1C52C90AF423}"/>
    <cellStyle name="Dziesiętny 3 2 2 2 2 4 2 2" xfId="26930" xr:uid="{479177C7-4611-4E77-87ED-A64AE9139838}"/>
    <cellStyle name="Dziesiętny 3 2 2 2 2 4 3" xfId="15121" xr:uid="{5BCF8B07-B806-4229-ABF7-1EBA6381084E}"/>
    <cellStyle name="Dziesiętny 3 2 2 2 2 4 3 2" xfId="30420" xr:uid="{508D6063-63E5-4B1F-B063-8AF6E5A0260B}"/>
    <cellStyle name="Dziesiętny 3 2 2 2 2 4 4" xfId="23440" xr:uid="{58F26135-62B9-4903-9D44-9BF12BF9BD68}"/>
    <cellStyle name="Dziesiętny 3 2 2 2 2 5" xfId="6206" xr:uid="{11E6A15D-D770-42B9-A9C4-C65CFA01FDFE}"/>
    <cellStyle name="Dziesiętny 3 2 2 2 2 5 2" xfId="21507" xr:uid="{FF582BBC-1575-4360-9435-7497719D2F05}"/>
    <cellStyle name="Dziesiętny 3 2 2 2 2 6" xfId="3260" xr:uid="{772014D5-7234-486F-BE58-C9603B05F89B}"/>
    <cellStyle name="Dziesiętny 3 2 2 2 2 6 2" xfId="18876" xr:uid="{C1A37142-9556-4F55-BA0F-87C05F9FFC16}"/>
    <cellStyle name="Dziesiętny 3 2 2 2 2 7" xfId="9698" xr:uid="{08C05B57-D157-4081-9EAC-99FAAE0C92A4}"/>
    <cellStyle name="Dziesiętny 3 2 2 2 2 7 2" xfId="24997" xr:uid="{5D89936B-21B1-48AC-B8CD-EE26E1403509}"/>
    <cellStyle name="Dziesiętny 3 2 2 2 2 8" xfId="13188" xr:uid="{D51E0752-0FB7-448B-9A35-80EB13F1539A}"/>
    <cellStyle name="Dziesiętny 3 2 2 2 2 8 2" xfId="28487" xr:uid="{A16E25F4-9800-4353-81EF-77E42F09CE5F}"/>
    <cellStyle name="Dziesiętny 3 2 2 2 2 9" xfId="16796" xr:uid="{A437DDAD-C0D4-4018-BF52-BF05F74BD570}"/>
    <cellStyle name="Dziesiętny 3 2 2 2 20" xfId="16592" xr:uid="{9D4F0751-44C4-483E-BD97-3880E0E9AB81}"/>
    <cellStyle name="Dziesiętny 3 2 2 2 3" xfId="1265" xr:uid="{426C1F70-6B76-4F43-9AD4-DF2D95A1EB17}"/>
    <cellStyle name="Dziesiętny 3 2 2 2 3 2" xfId="3265" xr:uid="{2492CE49-059B-4FC8-A95B-28DB1D8EE990}"/>
    <cellStyle name="Dziesiętny 3 2 2 2 3 2 2" xfId="8145" xr:uid="{BF57B122-9316-4066-80F3-0BBBFD24ED9F}"/>
    <cellStyle name="Dziesiętny 3 2 2 2 3 2 2 2" xfId="11636" xr:uid="{29299B2C-8C7A-46D0-9B15-1ABA81E045A6}"/>
    <cellStyle name="Dziesiętny 3 2 2 2 3 2 2 2 2" xfId="26935" xr:uid="{095EEFD8-680D-4A58-B65C-0EFAF0570C5B}"/>
    <cellStyle name="Dziesiętny 3 2 2 2 3 2 2 3" xfId="15126" xr:uid="{0D4427CB-6A88-47B4-9D05-0014878DC163}"/>
    <cellStyle name="Dziesiętny 3 2 2 2 3 2 2 3 2" xfId="30425" xr:uid="{396FA240-4E7A-4C36-9C36-0909C6963E6E}"/>
    <cellStyle name="Dziesiętny 3 2 2 2 3 2 2 4" xfId="23445" xr:uid="{FA71E5E3-78C3-4BFE-A72F-061B5E79F3C3}"/>
    <cellStyle name="Dziesiętny 3 2 2 2 3 2 3" xfId="6894" xr:uid="{300ABC19-49B9-4314-B1BE-EECADA4A3B14}"/>
    <cellStyle name="Dziesiętny 3 2 2 2 3 2 3 2" xfId="22195" xr:uid="{CA2D27FA-25AD-449A-807F-1BF5F3E2D58F}"/>
    <cellStyle name="Dziesiętny 3 2 2 2 3 2 4" xfId="10386" xr:uid="{94392113-88E7-4857-8FD1-457B8065273C}"/>
    <cellStyle name="Dziesiętny 3 2 2 2 3 2 4 2" xfId="25685" xr:uid="{C8E95187-88A1-4EF2-B693-0E29267FF18E}"/>
    <cellStyle name="Dziesiętny 3 2 2 2 3 2 5" xfId="13876" xr:uid="{0BFE7A4F-9EA8-4315-AF83-6AF2C8F21404}"/>
    <cellStyle name="Dziesiętny 3 2 2 2 3 2 5 2" xfId="29175" xr:uid="{A5319EC4-616A-43C4-8D19-77885D2904A0}"/>
    <cellStyle name="Dziesiętny 3 2 2 2 3 2 6" xfId="18881" xr:uid="{98325415-9182-4827-990C-A4C71DECE9DE}"/>
    <cellStyle name="Dziesiętny 3 2 2 2 3 3" xfId="8144" xr:uid="{357F7BA3-1635-453E-83AB-D17B30345796}"/>
    <cellStyle name="Dziesiętny 3 2 2 2 3 3 2" xfId="11635" xr:uid="{0B45A888-8824-463D-8398-19E431F25173}"/>
    <cellStyle name="Dziesiętny 3 2 2 2 3 3 2 2" xfId="26934" xr:uid="{5D0513B8-52E6-4A58-B73B-F3D24CC1B23A}"/>
    <cellStyle name="Dziesiętny 3 2 2 2 3 3 3" xfId="15125" xr:uid="{4091BEFE-FF8A-4223-A7F3-F7C05328D769}"/>
    <cellStyle name="Dziesiętny 3 2 2 2 3 3 3 2" xfId="30424" xr:uid="{39D3E730-54EF-4E29-9C2E-0B858C96C07E}"/>
    <cellStyle name="Dziesiętny 3 2 2 2 3 3 4" xfId="23444" xr:uid="{DB772AA8-4584-4BDF-8BB4-C71834501E90}"/>
    <cellStyle name="Dziesiętny 3 2 2 2 3 4" xfId="6462" xr:uid="{5F80B257-4798-4A12-BB52-3B3F5260F6EF}"/>
    <cellStyle name="Dziesiętny 3 2 2 2 3 4 2" xfId="21763" xr:uid="{D9817526-24A6-4C28-9AFB-E4A94F5C2C59}"/>
    <cellStyle name="Dziesiętny 3 2 2 2 3 5" xfId="3264" xr:uid="{2D281ED0-487A-4A17-BD15-37162EEC4041}"/>
    <cellStyle name="Dziesiętny 3 2 2 2 3 5 2" xfId="18880" xr:uid="{12FCC2D7-138C-4463-8FA5-9E9A2ABC12FF}"/>
    <cellStyle name="Dziesiętny 3 2 2 2 3 6" xfId="9954" xr:uid="{5E2B8D1D-31DA-4399-99DB-D0D1353F3C3D}"/>
    <cellStyle name="Dziesiętny 3 2 2 2 3 6 2" xfId="25253" xr:uid="{E3D26492-D9BE-4EFD-B0E5-225130031BD4}"/>
    <cellStyle name="Dziesiętny 3 2 2 2 3 7" xfId="13444" xr:uid="{140CF27D-6B63-48B5-847A-941D5B16F013}"/>
    <cellStyle name="Dziesiętny 3 2 2 2 3 7 2" xfId="28743" xr:uid="{60652D93-C40D-4142-A010-5A4BC8275D39}"/>
    <cellStyle name="Dziesiętny 3 2 2 2 3 8" xfId="16921" xr:uid="{2779C97D-8A9C-4A60-8A34-704AC39A34E0}"/>
    <cellStyle name="Dziesiętny 3 2 2 2 4" xfId="1386" xr:uid="{BDA1126F-970D-4592-8398-BAF920E907A1}"/>
    <cellStyle name="Dziesiętny 3 2 2 2 4 2" xfId="3267" xr:uid="{531AB30B-3A30-4DC1-9433-B4C1EC157776}"/>
    <cellStyle name="Dziesiętny 3 2 2 2 4 2 2" xfId="8147" xr:uid="{B83F4333-1A7A-4522-A98A-722F7DF6145A}"/>
    <cellStyle name="Dziesiętny 3 2 2 2 4 2 2 2" xfId="11638" xr:uid="{5A2D76E0-D031-416A-8877-ED9F614F6E96}"/>
    <cellStyle name="Dziesiętny 3 2 2 2 4 2 2 2 2" xfId="26937" xr:uid="{AF240E57-F695-4444-AA15-CE13B909DC30}"/>
    <cellStyle name="Dziesiętny 3 2 2 2 4 2 2 3" xfId="15128" xr:uid="{5979B506-1C07-4EC5-925C-54891ACA186E}"/>
    <cellStyle name="Dziesiętny 3 2 2 2 4 2 2 3 2" xfId="30427" xr:uid="{5E6C4B93-DDAE-4D50-889B-55D63A33006B}"/>
    <cellStyle name="Dziesiętny 3 2 2 2 4 2 2 4" xfId="23447" xr:uid="{BCD15253-05B8-4A71-94D1-365E63C4E09D}"/>
    <cellStyle name="Dziesiętny 3 2 2 2 4 2 3" xfId="6895" xr:uid="{12E796F5-B8A9-4308-AC41-DE71E94A6003}"/>
    <cellStyle name="Dziesiętny 3 2 2 2 4 2 3 2" xfId="22196" xr:uid="{02E647B7-3490-4316-8B20-A1CA2A95A252}"/>
    <cellStyle name="Dziesiętny 3 2 2 2 4 2 4" xfId="10387" xr:uid="{5FF7F993-E702-4CBE-BF9B-135D2479F887}"/>
    <cellStyle name="Dziesiętny 3 2 2 2 4 2 4 2" xfId="25686" xr:uid="{7DD71E52-B149-4AD3-A03C-D4ACF3058680}"/>
    <cellStyle name="Dziesiętny 3 2 2 2 4 2 5" xfId="13877" xr:uid="{61409694-D107-458C-AE21-077219F14E95}"/>
    <cellStyle name="Dziesiętny 3 2 2 2 4 2 5 2" xfId="29176" xr:uid="{7751A90B-427B-4624-AA63-39A3F0B288E1}"/>
    <cellStyle name="Dziesiętny 3 2 2 2 4 2 6" xfId="18883" xr:uid="{E12FBD6A-C81D-4798-A63F-3E8D5BC45CA5}"/>
    <cellStyle name="Dziesiętny 3 2 2 2 4 3" xfId="8146" xr:uid="{F03695AB-4A3B-4801-8413-088606127A5A}"/>
    <cellStyle name="Dziesiętny 3 2 2 2 4 3 2" xfId="11637" xr:uid="{8C0A8C63-0817-4BC6-9F76-5F13C8A62F5E}"/>
    <cellStyle name="Dziesiętny 3 2 2 2 4 3 2 2" xfId="26936" xr:uid="{717F9039-91D7-40B7-91CC-9C4D4CD1980F}"/>
    <cellStyle name="Dziesiętny 3 2 2 2 4 3 3" xfId="15127" xr:uid="{347A385C-3B5E-428B-A682-1B5C9E480779}"/>
    <cellStyle name="Dziesiętny 3 2 2 2 4 3 3 2" xfId="30426" xr:uid="{C7B0E160-4D29-4E3B-A2E3-0FAA9335FEFD}"/>
    <cellStyle name="Dziesiętny 3 2 2 2 4 3 4" xfId="23446" xr:uid="{1B515E18-DAC0-4653-894E-A301E6E6CCF9}"/>
    <cellStyle name="Dziesiętny 3 2 2 2 4 4" xfId="6627" xr:uid="{7EF37421-F2C8-4272-949B-12890D0F3C73}"/>
    <cellStyle name="Dziesiętny 3 2 2 2 4 4 2" xfId="21928" xr:uid="{EDEED365-0A97-4A18-BFA3-D6E151FAD850}"/>
    <cellStyle name="Dziesiętny 3 2 2 2 4 5" xfId="3266" xr:uid="{2BEA50AC-FBB6-4E3E-9896-6A8AE6EA70A4}"/>
    <cellStyle name="Dziesiętny 3 2 2 2 4 5 2" xfId="18882" xr:uid="{51A46089-2DF2-43EB-9216-552146D31C14}"/>
    <cellStyle name="Dziesiętny 3 2 2 2 4 6" xfId="10119" xr:uid="{7F7CDB1E-1A81-4D0A-A8B0-D3C08EBF0FA7}"/>
    <cellStyle name="Dziesiętny 3 2 2 2 4 6 2" xfId="25418" xr:uid="{171C17D6-9EA7-4163-A5EE-A32E745A9AF2}"/>
    <cellStyle name="Dziesiętny 3 2 2 2 4 7" xfId="13609" xr:uid="{3EE8F209-5E66-48F5-9E71-B4F3F5547F14}"/>
    <cellStyle name="Dziesiętny 3 2 2 2 4 7 2" xfId="28908" xr:uid="{3348ABB3-547C-48A7-9CC3-0B7729AF81D6}"/>
    <cellStyle name="Dziesiętny 3 2 2 2 4 8" xfId="17042" xr:uid="{A9E68461-B766-4304-8D6E-88C02664240C}"/>
    <cellStyle name="Dziesiętny 3 2 2 2 5" xfId="1540" xr:uid="{7206B4E3-AD8A-47CC-883E-08027BB592C4}"/>
    <cellStyle name="Dziesiętny 3 2 2 2 5 2" xfId="8148" xr:uid="{6E8C3D23-091A-4859-8583-805093CCE49E}"/>
    <cellStyle name="Dziesiętny 3 2 2 2 5 2 2" xfId="11639" xr:uid="{149ECC24-C463-44C8-8354-E50B0182AC4C}"/>
    <cellStyle name="Dziesiętny 3 2 2 2 5 2 2 2" xfId="26938" xr:uid="{113C9A79-F692-43F6-BA91-730FB9D7A386}"/>
    <cellStyle name="Dziesiętny 3 2 2 2 5 2 3" xfId="15129" xr:uid="{C310E2CC-2709-4663-A9C4-508CFE202733}"/>
    <cellStyle name="Dziesiętny 3 2 2 2 5 2 3 2" xfId="30428" xr:uid="{641D7E32-B37E-4147-A6ED-E2B169CB90AF}"/>
    <cellStyle name="Dziesiętny 3 2 2 2 5 2 4" xfId="23448" xr:uid="{BB6491E7-97F0-4CAC-BF16-8411493F94DE}"/>
    <cellStyle name="Dziesiętny 3 2 2 2 5 3" xfId="6891" xr:uid="{82AC6E08-DF8E-4500-8700-4E9C25D8C5F6}"/>
    <cellStyle name="Dziesiętny 3 2 2 2 5 3 2" xfId="22192" xr:uid="{5B677E12-BEEB-4B04-8BE8-D08FEE59F4D5}"/>
    <cellStyle name="Dziesiętny 3 2 2 2 5 4" xfId="3268" xr:uid="{B4CEB79F-344A-4604-B90E-ACB381527F86}"/>
    <cellStyle name="Dziesiętny 3 2 2 2 5 4 2" xfId="18884" xr:uid="{7A2465D9-D662-49E7-8CD9-43BEFE50C552}"/>
    <cellStyle name="Dziesiętny 3 2 2 2 5 5" xfId="10383" xr:uid="{4E4223CA-30D9-4C44-BCC8-D0E6F35E8918}"/>
    <cellStyle name="Dziesiętny 3 2 2 2 5 5 2" xfId="25682" xr:uid="{4687BCBA-1E21-402F-A53F-796F52EE1852}"/>
    <cellStyle name="Dziesiętny 3 2 2 2 5 6" xfId="13873" xr:uid="{9661C5D1-C775-4E56-B233-6EF0A3943DEA}"/>
    <cellStyle name="Dziesiętny 3 2 2 2 5 6 2" xfId="29172" xr:uid="{B69F3CF2-E1C8-41A3-A1B6-95AB668FBEDC}"/>
    <cellStyle name="Dziesiętny 3 2 2 2 5 7" xfId="17192" xr:uid="{AA231A43-EA69-433E-A4EA-82F545E8DFFF}"/>
    <cellStyle name="Dziesiętny 3 2 2 2 6" xfId="1789" xr:uid="{260EA9A7-0D20-4DFD-9A29-0360368C2EBE}"/>
    <cellStyle name="Dziesiętny 3 2 2 2 6 2" xfId="8149" xr:uid="{1AAC3650-2BE6-4FDD-9ABA-753428D27560}"/>
    <cellStyle name="Dziesiętny 3 2 2 2 6 2 2" xfId="11640" xr:uid="{BE6825CE-0048-46E5-9B04-41F808E706EA}"/>
    <cellStyle name="Dziesiętny 3 2 2 2 6 2 2 2" xfId="26939" xr:uid="{AADECD48-D3B1-4368-A871-7F6714554733}"/>
    <cellStyle name="Dziesiętny 3 2 2 2 6 2 3" xfId="15130" xr:uid="{D8A4907F-8266-4B15-9AC5-70A815ED9A88}"/>
    <cellStyle name="Dziesiętny 3 2 2 2 6 2 3 2" xfId="30429" xr:uid="{417D54F9-B8A1-4523-8832-2DCD75182EBD}"/>
    <cellStyle name="Dziesiętny 3 2 2 2 6 2 4" xfId="23449" xr:uid="{1383E96C-A2E2-48F8-A1C9-8395EBF5C391}"/>
    <cellStyle name="Dziesiętny 3 2 2 2 6 3" xfId="7505" xr:uid="{268A483D-4090-4911-AC55-9841F47CE0C9}"/>
    <cellStyle name="Dziesiętny 3 2 2 2 6 3 2" xfId="22806" xr:uid="{7AB5D5F7-E463-41C4-BF98-C63183E9A926}"/>
    <cellStyle name="Dziesiętny 3 2 2 2 6 4" xfId="3269" xr:uid="{838F6722-6735-44E9-9F0F-2F2D82EC2272}"/>
    <cellStyle name="Dziesiętny 3 2 2 2 6 4 2" xfId="18885" xr:uid="{C5665637-91B8-4C06-938D-5F2BAC123E85}"/>
    <cellStyle name="Dziesiętny 3 2 2 2 6 5" xfId="10997" xr:uid="{B620F400-902A-4F79-8CCA-0703DE08674B}"/>
    <cellStyle name="Dziesiętny 3 2 2 2 6 5 2" xfId="26296" xr:uid="{E110F228-5E49-404A-99D1-DDFE0D4B3403}"/>
    <cellStyle name="Dziesiętny 3 2 2 2 6 6" xfId="14487" xr:uid="{EA9BE001-EEF3-4601-B833-9D04B4EA0B09}"/>
    <cellStyle name="Dziesiętny 3 2 2 2 6 6 2" xfId="29786" xr:uid="{39B8968D-B6F5-4FBB-80A2-95E7F1A60E2A}"/>
    <cellStyle name="Dziesiętny 3 2 2 2 6 7" xfId="17425" xr:uid="{52187B2C-7F83-4182-A986-6CBB865DAE8A}"/>
    <cellStyle name="Dziesiętny 3 2 2 2 7" xfId="1933" xr:uid="{64E7A757-0D84-447F-91AA-B412A8F9CC07}"/>
    <cellStyle name="Dziesiętny 3 2 2 2 7 2" xfId="8139" xr:uid="{3B233210-8582-4FD4-A532-892383C9A1B5}"/>
    <cellStyle name="Dziesiętny 3 2 2 2 7 2 2" xfId="23439" xr:uid="{E00AFE87-2248-48D9-8AD8-CAC642477C93}"/>
    <cellStyle name="Dziesiętny 3 2 2 2 7 3" xfId="5152" xr:uid="{9114ED35-2DBF-4BA9-8CA5-C536AB2AD996}"/>
    <cellStyle name="Dziesiętny 3 2 2 2 7 3 2" xfId="20453" xr:uid="{0BB1CEFD-C6C4-4DEA-AE1C-F5BC8CCFF8BB}"/>
    <cellStyle name="Dziesiętny 3 2 2 2 7 4" xfId="11630" xr:uid="{6217956B-DF39-43F2-BF8A-0C548A822483}"/>
    <cellStyle name="Dziesiętny 3 2 2 2 7 4 2" xfId="26929" xr:uid="{A3EB39FF-2444-4DC6-92D4-2C60DD39D392}"/>
    <cellStyle name="Dziesiętny 3 2 2 2 7 5" xfId="15120" xr:uid="{4CB93366-4BC8-4228-9B34-6E68C12CE53F}"/>
    <cellStyle name="Dziesiętny 3 2 2 2 7 5 2" xfId="30419" xr:uid="{AA970F3A-7BFC-45C3-AED2-E1DB40E3DB05}"/>
    <cellStyle name="Dziesiętny 3 2 2 2 7 6" xfId="17565" xr:uid="{A86BCE46-3B09-4167-B3C1-CC6539DB6422}"/>
    <cellStyle name="Dziesiętny 3 2 2 2 8" xfId="2064" xr:uid="{6482E34A-BDC3-4A6D-82DC-EF9C20957E43}"/>
    <cellStyle name="Dziesiętny 3 2 2 2 8 2" xfId="5153" xr:uid="{32C783CB-9F02-4E4D-9D38-5A6D0718E340}"/>
    <cellStyle name="Dziesiętny 3 2 2 2 8 2 2" xfId="20454" xr:uid="{F050CF21-A559-4D46-979E-23C99BE4FD52}"/>
    <cellStyle name="Dziesiętny 3 2 2 2 8 3" xfId="17696" xr:uid="{3ECDACC9-1A0C-42E0-952A-A22204A30353}"/>
    <cellStyle name="Dziesiętny 3 2 2 2 9" xfId="2189" xr:uid="{483741BB-4A87-4EC4-AF35-D68CF89548C6}"/>
    <cellStyle name="Dziesiętny 3 2 2 2 9 2" xfId="5154" xr:uid="{FC03610B-4D66-4783-A8BE-5CB1A8EA0983}"/>
    <cellStyle name="Dziesiętny 3 2 2 2 9 2 2" xfId="20455" xr:uid="{C61F4D83-2398-4E5C-9CA9-A313E1FC5CE0}"/>
    <cellStyle name="Dziesiętny 3 2 2 2 9 3" xfId="17821" xr:uid="{6D1D4035-4F36-4E98-923A-D66B17B3660D}"/>
    <cellStyle name="Dziesiętny 3 2 2 20" xfId="12894" xr:uid="{833D6D2B-E165-43E1-AFBC-AC981E852801}"/>
    <cellStyle name="Dziesiętny 3 2 2 20 2" xfId="28193" xr:uid="{E9F86256-9A35-45C8-B297-ACE18D645B75}"/>
    <cellStyle name="Dziesiętny 3 2 2 21" xfId="16388" xr:uid="{AB9CFE76-0825-4B5E-B0E7-071246C433B6}"/>
    <cellStyle name="Dziesiętny 3 2 2 21 2" xfId="31687" xr:uid="{3C97567D-CB63-4405-823C-5C0006278C04}"/>
    <cellStyle name="Dziesiętny 3 2 2 22" xfId="882" xr:uid="{11A85A99-916A-4744-92C1-4361CCBE1045}"/>
    <cellStyle name="Dziesiętny 3 2 2 23" xfId="16551" xr:uid="{2162D665-37D4-4B5C-8376-94A59AB1CE3F}"/>
    <cellStyle name="Dziesiętny 3 2 2 24" xfId="596" xr:uid="{B1A2738B-500B-469A-AC40-30523A73000D}"/>
    <cellStyle name="Dziesiętny 3 2 2 3" xfId="747" xr:uid="{23C41C4D-C85B-4FBD-9004-95EA6CC74213}"/>
    <cellStyle name="Dziesiętny 3 2 2 3 10" xfId="2351" xr:uid="{7CFA1250-9371-4C34-A6CB-5D95E861FEB4}"/>
    <cellStyle name="Dziesiętny 3 2 2 3 10 2" xfId="5155" xr:uid="{3D4B6F02-E6D9-4787-9516-FB3C2B8CE7A5}"/>
    <cellStyle name="Dziesiętny 3 2 2 3 10 2 2" xfId="20456" xr:uid="{C6EEB705-2AC7-4F99-AFE8-4265F8ADA6EF}"/>
    <cellStyle name="Dziesiętny 3 2 2 3 10 3" xfId="17983" xr:uid="{076B5731-BE05-4674-9246-A9DCC1FE8EBB}"/>
    <cellStyle name="Dziesiętny 3 2 2 3 11" xfId="2501" xr:uid="{E9715C39-3AAC-4B6E-879E-F3B70E4EBC83}"/>
    <cellStyle name="Dziesiętny 3 2 2 3 11 2" xfId="5156" xr:uid="{67CF5E67-79DD-4B7C-8192-88470352D69C}"/>
    <cellStyle name="Dziesiętny 3 2 2 3 11 2 2" xfId="20457" xr:uid="{3B0DE998-4D7F-46D7-B134-B6BCFBDD2D62}"/>
    <cellStyle name="Dziesiętny 3 2 2 3 11 3" xfId="18133" xr:uid="{D8674A38-13EE-4406-9FE8-CBCC8D73FDBD}"/>
    <cellStyle name="Dziesiętny 3 2 2 3 12" xfId="2651" xr:uid="{75BAD7BD-9C72-4923-A110-B19FA5232131}"/>
    <cellStyle name="Dziesiętny 3 2 2 3 12 2" xfId="5157" xr:uid="{94332BE6-2A66-49F9-9807-6EF12ED1C081}"/>
    <cellStyle name="Dziesiętny 3 2 2 3 12 2 2" xfId="20458" xr:uid="{2C96B5DC-E7CD-4CF0-A5F2-BCE7882FF437}"/>
    <cellStyle name="Dziesiętny 3 2 2 3 12 3" xfId="18283" xr:uid="{42FEF435-AF5A-4224-ABF3-E91835CC6D10}"/>
    <cellStyle name="Dziesiętny 3 2 2 3 13" xfId="5847" xr:uid="{D5F31D04-3553-4831-93A4-BEE604303369}"/>
    <cellStyle name="Dziesiętny 3 2 2 3 13 2" xfId="21148" xr:uid="{886EEAEE-0A28-491C-B3BD-44FAF7CB5DAC}"/>
    <cellStyle name="Dziesiętny 3 2 2 3 14" xfId="5978" xr:uid="{06BE33F4-4484-4A68-B78C-E53AA0FF3FC6}"/>
    <cellStyle name="Dziesiętny 3 2 2 3 14 2" xfId="21279" xr:uid="{C7345E62-248E-435F-8223-ED606EA4FA3D}"/>
    <cellStyle name="Dziesiętny 3 2 2 3 15" xfId="3270" xr:uid="{4F8EF6D5-99B9-47DA-B4F3-4317A3C09B6D}"/>
    <cellStyle name="Dziesiętny 3 2 2 3 15 2" xfId="18886" xr:uid="{F4427D05-17D1-42CD-9B91-D2E578155B65}"/>
    <cellStyle name="Dziesiętny 3 2 2 3 16" xfId="9470" xr:uid="{94DF7BA8-06DC-4238-998C-10D267918813}"/>
    <cellStyle name="Dziesiętny 3 2 2 3 16 2" xfId="24769" xr:uid="{05C17F0C-718B-464B-AD3F-A7F3D029892A}"/>
    <cellStyle name="Dziesiętny 3 2 2 3 17" xfId="12960" xr:uid="{D7CE7BD5-6B95-4CE9-8AD4-3F35FB103AA1}"/>
    <cellStyle name="Dziesiętny 3 2 2 3 17 2" xfId="28259" xr:uid="{67F71B0C-3199-4EB8-BF3B-6D875B5E90C8}"/>
    <cellStyle name="Dziesiętny 3 2 2 3 18" xfId="16470" xr:uid="{5845AB6B-7A81-4695-A371-BC2A0D12A9D3}"/>
    <cellStyle name="Dziesiętny 3 2 2 3 18 2" xfId="31769" xr:uid="{E9460B3C-B289-49A8-9B94-1AC5A52F1950}"/>
    <cellStyle name="Dziesiętny 3 2 2 3 19" xfId="965" xr:uid="{32CCC8F7-FF27-415A-9973-EFBA64D55A22}"/>
    <cellStyle name="Dziesiętny 3 2 2 3 2" xfId="1181" xr:uid="{077D03C3-DE23-4289-832D-783FB0CD4CF8}"/>
    <cellStyle name="Dziesiętny 3 2 2 3 2 2" xfId="3272" xr:uid="{AB68ADC5-E48F-4505-AA46-CCE9A7982218}"/>
    <cellStyle name="Dziesiętny 3 2 2 3 2 2 2" xfId="3273" xr:uid="{F988654F-7D1C-43A9-B5BF-5CEDBBBE7BD1}"/>
    <cellStyle name="Dziesiętny 3 2 2 3 2 2 2 2" xfId="8153" xr:uid="{809AA447-A110-4BF2-AF38-B58112ECF0AF}"/>
    <cellStyle name="Dziesiętny 3 2 2 3 2 2 2 2 2" xfId="11644" xr:uid="{147AB4DC-FF12-49CB-8845-DD6C9B188BBD}"/>
    <cellStyle name="Dziesiętny 3 2 2 3 2 2 2 2 2 2" xfId="26943" xr:uid="{E2377457-175A-4489-9393-4F2D2AC01898}"/>
    <cellStyle name="Dziesiętny 3 2 2 3 2 2 2 2 3" xfId="15134" xr:uid="{F4D36445-55C7-4F0B-ACA8-0E0169937BB0}"/>
    <cellStyle name="Dziesiętny 3 2 2 3 2 2 2 2 3 2" xfId="30433" xr:uid="{66129A37-4B41-4F6F-9187-FA777C1C8B29}"/>
    <cellStyle name="Dziesiętny 3 2 2 3 2 2 2 2 4" xfId="23453" xr:uid="{46DF8B77-B61A-4855-89BD-E4404A67588F}"/>
    <cellStyle name="Dziesiętny 3 2 2 3 2 2 2 3" xfId="6898" xr:uid="{DC053D0D-9B43-45C5-8746-227D0A0F3883}"/>
    <cellStyle name="Dziesiętny 3 2 2 3 2 2 2 3 2" xfId="22199" xr:uid="{A5943CA4-D1F1-4C0A-89A7-2AF908D8219A}"/>
    <cellStyle name="Dziesiętny 3 2 2 3 2 2 2 4" xfId="10390" xr:uid="{7C4D6404-6E9A-4B1D-B3E8-BE16C5FE9192}"/>
    <cellStyle name="Dziesiętny 3 2 2 3 2 2 2 4 2" xfId="25689" xr:uid="{C0F0840A-3A19-43BB-B4D8-B1E0649F02CB}"/>
    <cellStyle name="Dziesiętny 3 2 2 3 2 2 2 5" xfId="13880" xr:uid="{B58C13EF-7A1E-487E-8955-B885B0B12E64}"/>
    <cellStyle name="Dziesiętny 3 2 2 3 2 2 2 5 2" xfId="29179" xr:uid="{667D18F6-9C4D-4442-8F93-6B4C0BC4FCDE}"/>
    <cellStyle name="Dziesiętny 3 2 2 3 2 2 2 6" xfId="18889" xr:uid="{604B01B5-C852-4A24-94F3-E96E6C2543E8}"/>
    <cellStyle name="Dziesiętny 3 2 2 3 2 2 3" xfId="8152" xr:uid="{EEC30B46-0995-44AE-933C-6CDF8DE51AA9}"/>
    <cellStyle name="Dziesiętny 3 2 2 3 2 2 3 2" xfId="11643" xr:uid="{35D78707-87D5-413A-93F1-780630890D75}"/>
    <cellStyle name="Dziesiętny 3 2 2 3 2 2 3 2 2" xfId="26942" xr:uid="{0A5A11C0-4014-4028-A4BA-EF438D4ED301}"/>
    <cellStyle name="Dziesiętny 3 2 2 3 2 2 3 3" xfId="15133" xr:uid="{13164395-950F-47BA-A076-E61EA94735F2}"/>
    <cellStyle name="Dziesiętny 3 2 2 3 2 2 3 3 2" xfId="30432" xr:uid="{CA44D9E7-61CA-465E-A16C-560FC8287B43}"/>
    <cellStyle name="Dziesiętny 3 2 2 3 2 2 3 4" xfId="23452" xr:uid="{879B4285-7589-4FE2-AA44-F4F11B7D3332}"/>
    <cellStyle name="Dziesiętny 3 2 2 3 2 2 4" xfId="6463" xr:uid="{90E0EA1D-89FE-46A0-B664-07C086B47118}"/>
    <cellStyle name="Dziesiętny 3 2 2 3 2 2 4 2" xfId="21764" xr:uid="{6B659367-D8C9-4ED4-84D8-BB64FDAF0673}"/>
    <cellStyle name="Dziesiętny 3 2 2 3 2 2 5" xfId="9955" xr:uid="{D11EA4D8-EEBA-4294-B683-EC6E5F8F3214}"/>
    <cellStyle name="Dziesiętny 3 2 2 3 2 2 5 2" xfId="25254" xr:uid="{DAC3514D-96F3-4C47-B9BC-C09E3B7A193D}"/>
    <cellStyle name="Dziesiętny 3 2 2 3 2 2 6" xfId="13445" xr:uid="{5B094535-88EB-4782-A760-831FBBFF2475}"/>
    <cellStyle name="Dziesiętny 3 2 2 3 2 2 6 2" xfId="28744" xr:uid="{5D832417-3DAA-48D6-BF50-EF62FC02D2DB}"/>
    <cellStyle name="Dziesiętny 3 2 2 3 2 2 7" xfId="18888" xr:uid="{162408BF-14D4-4713-83B2-4D33D82D7B62}"/>
    <cellStyle name="Dziesiętny 3 2 2 3 2 3" xfId="3274" xr:uid="{9244AD0A-97C6-44A0-A73A-9C9EA5606EA1}"/>
    <cellStyle name="Dziesiętny 3 2 2 3 2 3 2" xfId="8154" xr:uid="{C904FB61-2528-4F3D-A0A8-57E38871D810}"/>
    <cellStyle name="Dziesiętny 3 2 2 3 2 3 2 2" xfId="11645" xr:uid="{78A6CFBC-5AA7-4F50-9AA6-0FE7A5356E9B}"/>
    <cellStyle name="Dziesiętny 3 2 2 3 2 3 2 2 2" xfId="26944" xr:uid="{1D580505-1216-4150-983E-B89C904F0758}"/>
    <cellStyle name="Dziesiętny 3 2 2 3 2 3 2 3" xfId="15135" xr:uid="{8D3E70FC-4175-435D-887F-2C981DF3F617}"/>
    <cellStyle name="Dziesiętny 3 2 2 3 2 3 2 3 2" xfId="30434" xr:uid="{E9BEB908-11E4-400E-9BFF-3AA1210D4D0E}"/>
    <cellStyle name="Dziesiętny 3 2 2 3 2 3 2 4" xfId="23454" xr:uid="{3AB19B22-1F12-4B23-B1E3-746AE15A9D8C}"/>
    <cellStyle name="Dziesiętny 3 2 2 3 2 3 3" xfId="6897" xr:uid="{7A1EC186-BF99-477A-A019-5C2516BEC626}"/>
    <cellStyle name="Dziesiętny 3 2 2 3 2 3 3 2" xfId="22198" xr:uid="{FBB06D7D-C9D8-48F0-BC27-048FE2D25DC8}"/>
    <cellStyle name="Dziesiętny 3 2 2 3 2 3 4" xfId="10389" xr:uid="{508A09A7-6F06-43B8-812F-B972E15F5C79}"/>
    <cellStyle name="Dziesiętny 3 2 2 3 2 3 4 2" xfId="25688" xr:uid="{3E327B53-F2E7-454D-B4F2-9B38E6584ACC}"/>
    <cellStyle name="Dziesiętny 3 2 2 3 2 3 5" xfId="13879" xr:uid="{7E5C5413-AD5F-4D27-82AC-BC3CC53B5F99}"/>
    <cellStyle name="Dziesiętny 3 2 2 3 2 3 5 2" xfId="29178" xr:uid="{FB300B9C-A9B6-4499-A093-0160737309E6}"/>
    <cellStyle name="Dziesiętny 3 2 2 3 2 3 6" xfId="18890" xr:uid="{85AB5147-C945-48DF-9B40-3FE09E9D7836}"/>
    <cellStyle name="Dziesiętny 3 2 2 3 2 4" xfId="8151" xr:uid="{1A86481D-B5E6-44A5-A4E4-F042075BFCDC}"/>
    <cellStyle name="Dziesiętny 3 2 2 3 2 4 2" xfId="11642" xr:uid="{5A9DBD58-4207-4E38-9CFC-82E6AB2135B4}"/>
    <cellStyle name="Dziesiętny 3 2 2 3 2 4 2 2" xfId="26941" xr:uid="{C05F65E7-5594-412D-B2C9-69661CEB4230}"/>
    <cellStyle name="Dziesiętny 3 2 2 3 2 4 3" xfId="15132" xr:uid="{F0CB64E0-6EB1-42D1-99D3-7D965853B3CB}"/>
    <cellStyle name="Dziesiętny 3 2 2 3 2 4 3 2" xfId="30431" xr:uid="{A7764FC2-7E21-46E6-840E-9CC9B3DCF47B}"/>
    <cellStyle name="Dziesiętny 3 2 2 3 2 4 4" xfId="23451" xr:uid="{D6A8BCE6-141A-4243-AE95-9DC733B748A0}"/>
    <cellStyle name="Dziesiętny 3 2 2 3 2 5" xfId="6247" xr:uid="{63202F9E-CEF4-44FB-A132-92D1E581ED62}"/>
    <cellStyle name="Dziesiętny 3 2 2 3 2 5 2" xfId="21548" xr:uid="{70C75E36-ACCE-46CE-98EC-92E45C5721B0}"/>
    <cellStyle name="Dziesiętny 3 2 2 3 2 6" xfId="3271" xr:uid="{7450EAA3-8DFB-4E72-9B18-953A619E76E1}"/>
    <cellStyle name="Dziesiętny 3 2 2 3 2 6 2" xfId="18887" xr:uid="{B2281DA2-79C5-421A-9FF0-F6059B6958C2}"/>
    <cellStyle name="Dziesiętny 3 2 2 3 2 7" xfId="9739" xr:uid="{37825BF6-1E3C-47D1-A180-BE6EF114B6C9}"/>
    <cellStyle name="Dziesiętny 3 2 2 3 2 7 2" xfId="25038" xr:uid="{BC3B0C5C-B039-497C-B4B1-889CC257521C}"/>
    <cellStyle name="Dziesiętny 3 2 2 3 2 8" xfId="13229" xr:uid="{ED865831-6D44-4E80-9312-B39B55F1A5E7}"/>
    <cellStyle name="Dziesiętny 3 2 2 3 2 8 2" xfId="28528" xr:uid="{3CFE5E71-5609-4753-A9FF-7790AB8251F1}"/>
    <cellStyle name="Dziesiętny 3 2 2 3 2 9" xfId="16837" xr:uid="{A0C6F353-785D-46DA-8FC2-F7755CF75AF4}"/>
    <cellStyle name="Dziesiętny 3 2 2 3 20" xfId="16633" xr:uid="{EF70ADA4-C9DE-4998-BCE6-F96A9CBAE219}"/>
    <cellStyle name="Dziesiętny 3 2 2 3 3" xfId="1306" xr:uid="{4CA47D04-1E9F-4BA4-B5E0-A31D10431ECA}"/>
    <cellStyle name="Dziesiętny 3 2 2 3 3 2" xfId="3276" xr:uid="{07CE5590-8A8A-45E0-9B05-72A608E16F2B}"/>
    <cellStyle name="Dziesiętny 3 2 2 3 3 2 2" xfId="8156" xr:uid="{FCDA5289-7A70-474C-85C1-39DDF917AB7C}"/>
    <cellStyle name="Dziesiętny 3 2 2 3 3 2 2 2" xfId="11647" xr:uid="{9B2BBD02-1555-4C5D-B6D1-85E7555CF5F6}"/>
    <cellStyle name="Dziesiętny 3 2 2 3 3 2 2 2 2" xfId="26946" xr:uid="{1BB2832E-6D4D-4A0B-A83A-650B0EEA4CE2}"/>
    <cellStyle name="Dziesiętny 3 2 2 3 3 2 2 3" xfId="15137" xr:uid="{38F03737-5801-4565-B85E-BACAA54034C4}"/>
    <cellStyle name="Dziesiętny 3 2 2 3 3 2 2 3 2" xfId="30436" xr:uid="{0EDF9797-5F93-46A2-AA91-522626AEBAC9}"/>
    <cellStyle name="Dziesiętny 3 2 2 3 3 2 2 4" xfId="23456" xr:uid="{D131916A-3DA7-40E6-AC46-11767BB5F48F}"/>
    <cellStyle name="Dziesiętny 3 2 2 3 3 2 3" xfId="6899" xr:uid="{B72996AF-B906-4892-B811-3397873F4DAB}"/>
    <cellStyle name="Dziesiętny 3 2 2 3 3 2 3 2" xfId="22200" xr:uid="{C59EE77D-76E4-4C81-9E82-4D7F323A1486}"/>
    <cellStyle name="Dziesiętny 3 2 2 3 3 2 4" xfId="10391" xr:uid="{AB0DE6C3-EB53-4184-AABB-22DAE80CF0B3}"/>
    <cellStyle name="Dziesiętny 3 2 2 3 3 2 4 2" xfId="25690" xr:uid="{1AB3EC05-190C-41A6-99D2-C8F650840955}"/>
    <cellStyle name="Dziesiętny 3 2 2 3 3 2 5" xfId="13881" xr:uid="{287E9EE3-5D16-43FA-A89E-154F5942B44B}"/>
    <cellStyle name="Dziesiętny 3 2 2 3 3 2 5 2" xfId="29180" xr:uid="{C997EA06-19B5-49F2-8E9E-513D6B7F7CF1}"/>
    <cellStyle name="Dziesiętny 3 2 2 3 3 2 6" xfId="18892" xr:uid="{78217814-422E-4F29-8E79-82059035D069}"/>
    <cellStyle name="Dziesiętny 3 2 2 3 3 3" xfId="8155" xr:uid="{75CBAC57-1AA0-470E-9702-E129485215E2}"/>
    <cellStyle name="Dziesiętny 3 2 2 3 3 3 2" xfId="11646" xr:uid="{BD407B00-7172-4BAC-8E74-A4686E42070A}"/>
    <cellStyle name="Dziesiętny 3 2 2 3 3 3 2 2" xfId="26945" xr:uid="{8ED6DE3C-98EF-4495-A113-BD66489E0E22}"/>
    <cellStyle name="Dziesiętny 3 2 2 3 3 3 3" xfId="15136" xr:uid="{DFD731AD-ABE3-4919-95B5-E879699687C2}"/>
    <cellStyle name="Dziesiętny 3 2 2 3 3 3 3 2" xfId="30435" xr:uid="{01808866-B3C0-48E4-BF64-57AF5A7B2B8F}"/>
    <cellStyle name="Dziesiętny 3 2 2 3 3 3 4" xfId="23455" xr:uid="{F1969CA8-9797-4ECB-8082-FF691B51B5E8}"/>
    <cellStyle name="Dziesiętny 3 2 2 3 3 4" xfId="6464" xr:uid="{DEFA614E-98DE-4D55-B7B0-5B06F2926C80}"/>
    <cellStyle name="Dziesiętny 3 2 2 3 3 4 2" xfId="21765" xr:uid="{F5648075-3595-43C7-AEA5-097C17C35284}"/>
    <cellStyle name="Dziesiętny 3 2 2 3 3 5" xfId="3275" xr:uid="{A93EE1DA-4862-463D-9FB7-56A19EDA079A}"/>
    <cellStyle name="Dziesiętny 3 2 2 3 3 5 2" xfId="18891" xr:uid="{A7AFD794-8B8D-4F3D-A2BF-351627626824}"/>
    <cellStyle name="Dziesiętny 3 2 2 3 3 6" xfId="9956" xr:uid="{E02E1E73-1275-4345-91C9-58D48B795702}"/>
    <cellStyle name="Dziesiętny 3 2 2 3 3 6 2" xfId="25255" xr:uid="{BAFB8355-3E46-4FF3-9AE7-E7CDD7A3B683}"/>
    <cellStyle name="Dziesiętny 3 2 2 3 3 7" xfId="13446" xr:uid="{B6626F76-1E62-4FF2-B6F6-F747DF9888DE}"/>
    <cellStyle name="Dziesiętny 3 2 2 3 3 7 2" xfId="28745" xr:uid="{14996AC8-83B1-40F9-A717-85938DE33021}"/>
    <cellStyle name="Dziesiętny 3 2 2 3 3 8" xfId="16962" xr:uid="{2C72E205-2F88-4FDB-9D6A-1E4C456B2B57}"/>
    <cellStyle name="Dziesiętny 3 2 2 3 4" xfId="1427" xr:uid="{3227ED71-D615-40C8-9931-99ECF6108679}"/>
    <cellStyle name="Dziesiętny 3 2 2 3 4 2" xfId="8157" xr:uid="{495A7631-64CB-4F72-B814-EAB68FD7C477}"/>
    <cellStyle name="Dziesiętny 3 2 2 3 4 2 2" xfId="11648" xr:uid="{4A3CB3E8-7EDD-44E7-AECC-0F7550EAA378}"/>
    <cellStyle name="Dziesiętny 3 2 2 3 4 2 2 2" xfId="26947" xr:uid="{7AC71F90-74BE-42C8-A4AC-1128C16763BB}"/>
    <cellStyle name="Dziesiętny 3 2 2 3 4 2 3" xfId="15138" xr:uid="{4C585C94-63F0-4862-ABC9-F884D51236BC}"/>
    <cellStyle name="Dziesiętny 3 2 2 3 4 2 3 2" xfId="30437" xr:uid="{709C5892-5FFE-48FB-8BD7-CC2FFCE2FA9B}"/>
    <cellStyle name="Dziesiętny 3 2 2 3 4 2 4" xfId="23457" xr:uid="{CD2E2082-300B-4900-94AD-C83CB83CB24E}"/>
    <cellStyle name="Dziesiętny 3 2 2 3 4 3" xfId="6896" xr:uid="{7AE03DD5-3A25-4FC7-AEC8-5F334E63392D}"/>
    <cellStyle name="Dziesiętny 3 2 2 3 4 3 2" xfId="22197" xr:uid="{F928BAF7-A64B-4D2F-98C5-8EFB3C5AC4B2}"/>
    <cellStyle name="Dziesiętny 3 2 2 3 4 4" xfId="3277" xr:uid="{A8D3B8E8-A20A-490B-A86F-71AACA1225E5}"/>
    <cellStyle name="Dziesiętny 3 2 2 3 4 4 2" xfId="18893" xr:uid="{341D1239-B5B0-400E-908A-13A29695D2A9}"/>
    <cellStyle name="Dziesiętny 3 2 2 3 4 5" xfId="10388" xr:uid="{EA3CD3FB-47F0-4110-B68C-CC5FE0657A11}"/>
    <cellStyle name="Dziesiętny 3 2 2 3 4 5 2" xfId="25687" xr:uid="{7992E244-DB6B-4B67-965C-1089336FB4E0}"/>
    <cellStyle name="Dziesiętny 3 2 2 3 4 6" xfId="13878" xr:uid="{78CB8BCA-0AC6-418B-9D78-8575C5AA3A35}"/>
    <cellStyle name="Dziesiętny 3 2 2 3 4 6 2" xfId="29177" xr:uid="{7306E22B-5430-4362-BEE0-262EE36F3824}"/>
    <cellStyle name="Dziesiętny 3 2 2 3 4 7" xfId="17083" xr:uid="{20BDF201-0631-4FB6-A163-9250A9BBDCE0}"/>
    <cellStyle name="Dziesiętny 3 2 2 3 5" xfId="1581" xr:uid="{ACFC4E0F-8D74-4912-8F04-B273B9003503}"/>
    <cellStyle name="Dziesiętny 3 2 2 3 5 2" xfId="8158" xr:uid="{EC324EEC-467E-4FB0-AB83-0CF4796D9EF6}"/>
    <cellStyle name="Dziesiętny 3 2 2 3 5 2 2" xfId="11649" xr:uid="{BE67D564-4013-4B1E-B181-3EEFFF6D1F70}"/>
    <cellStyle name="Dziesiętny 3 2 2 3 5 2 2 2" xfId="26948" xr:uid="{65C7416A-6A7A-4AA1-BA76-0C1389E136D0}"/>
    <cellStyle name="Dziesiętny 3 2 2 3 5 2 3" xfId="15139" xr:uid="{C0B239F1-A15F-4E1E-957B-E3042E8AABCC}"/>
    <cellStyle name="Dziesiętny 3 2 2 3 5 2 3 2" xfId="30438" xr:uid="{EF0277F0-FF79-47E6-A7F7-0618F8FB2DF9}"/>
    <cellStyle name="Dziesiętny 3 2 2 3 5 2 4" xfId="23458" xr:uid="{ED3A1FE3-ABD6-4117-A908-F014C0D00D71}"/>
    <cellStyle name="Dziesiętny 3 2 2 3 5 3" xfId="7546" xr:uid="{1833BC59-EC6A-4534-B672-FE7842C2C6DB}"/>
    <cellStyle name="Dziesiętny 3 2 2 3 5 3 2" xfId="22847" xr:uid="{A4EA0ECE-0DC5-4A67-9970-9FAC7FBBD544}"/>
    <cellStyle name="Dziesiętny 3 2 2 3 5 4" xfId="3278" xr:uid="{C7468578-3C57-4FDA-B2EE-68A0E528AB7B}"/>
    <cellStyle name="Dziesiętny 3 2 2 3 5 4 2" xfId="18894" xr:uid="{A6A6ED50-4062-43B7-BDB4-F682DFEA3DF2}"/>
    <cellStyle name="Dziesiętny 3 2 2 3 5 5" xfId="11038" xr:uid="{85F3A3A6-B673-46A7-B719-D8C40CEBE184}"/>
    <cellStyle name="Dziesiętny 3 2 2 3 5 5 2" xfId="26337" xr:uid="{B5CBB21E-97D5-48C0-B30D-9053AE3C2AC0}"/>
    <cellStyle name="Dziesiętny 3 2 2 3 5 6" xfId="14528" xr:uid="{AD84F826-F6FB-4468-8819-148E444FB3E3}"/>
    <cellStyle name="Dziesiętny 3 2 2 3 5 6 2" xfId="29827" xr:uid="{2B39A9A4-CC60-4643-B3C6-4FD297A15CAB}"/>
    <cellStyle name="Dziesiętny 3 2 2 3 5 7" xfId="17233" xr:uid="{A0877AC0-E18F-4FF9-935D-AD78BCA1B3F7}"/>
    <cellStyle name="Dziesiętny 3 2 2 3 6" xfId="1830" xr:uid="{E3958755-546F-4424-B65B-E581D49D6381}"/>
    <cellStyle name="Dziesiętny 3 2 2 3 6 2" xfId="8150" xr:uid="{7E57FDBD-C04F-4ED1-B8E8-2DC0D5252367}"/>
    <cellStyle name="Dziesiętny 3 2 2 3 6 2 2" xfId="23450" xr:uid="{AB07BBA4-60C3-4F75-B3C1-83B3856759C9}"/>
    <cellStyle name="Dziesiętny 3 2 2 3 6 3" xfId="5158" xr:uid="{5A20C877-0285-4EE4-8818-85671303A0B5}"/>
    <cellStyle name="Dziesiętny 3 2 2 3 6 3 2" xfId="20459" xr:uid="{5BC98D2E-734B-49C4-AF19-AB19939BF244}"/>
    <cellStyle name="Dziesiętny 3 2 2 3 6 4" xfId="11641" xr:uid="{92C41392-714B-4E91-9200-D932D67A614F}"/>
    <cellStyle name="Dziesiętny 3 2 2 3 6 4 2" xfId="26940" xr:uid="{E8176553-A7CD-43E1-ACB3-DE367ED6F72B}"/>
    <cellStyle name="Dziesiętny 3 2 2 3 6 5" xfId="15131" xr:uid="{C33D4386-379D-4BB1-9302-AAE8326687FE}"/>
    <cellStyle name="Dziesiętny 3 2 2 3 6 5 2" xfId="30430" xr:uid="{39931558-45C1-4512-8FD7-C8FBAB42C3A9}"/>
    <cellStyle name="Dziesiętny 3 2 2 3 6 6" xfId="17466" xr:uid="{38B256B7-B5C9-4FB5-A881-9BBFCCAD14A7}"/>
    <cellStyle name="Dziesiętny 3 2 2 3 7" xfId="1974" xr:uid="{A67C9649-C7FF-464A-AAC9-00090841AB55}"/>
    <cellStyle name="Dziesiętny 3 2 2 3 7 2" xfId="5159" xr:uid="{4B3DD3AD-0E21-4159-97A8-7CBCD70C31C9}"/>
    <cellStyle name="Dziesiętny 3 2 2 3 7 2 2" xfId="20460" xr:uid="{56AF79EA-8C8E-4EDB-BD3F-654542A66172}"/>
    <cellStyle name="Dziesiętny 3 2 2 3 7 3" xfId="17606" xr:uid="{3995D2FC-35DD-499E-B63D-A7230A7031F6}"/>
    <cellStyle name="Dziesiętny 3 2 2 3 8" xfId="2105" xr:uid="{4EA7C872-15EC-49B5-89E7-DABA4A5B6050}"/>
    <cellStyle name="Dziesiętny 3 2 2 3 8 2" xfId="5160" xr:uid="{27F71EEB-4EC3-4999-96C7-3883593D7E76}"/>
    <cellStyle name="Dziesiętny 3 2 2 3 8 2 2" xfId="20461" xr:uid="{AD859799-A88A-4D48-B307-80073344BB77}"/>
    <cellStyle name="Dziesiętny 3 2 2 3 8 3" xfId="17737" xr:uid="{F71C1739-0F87-4A5E-9FCF-F52584400498}"/>
    <cellStyle name="Dziesiętny 3 2 2 3 9" xfId="2230" xr:uid="{E9F297BD-BAE2-47C3-9B3C-C6FD61FCDBDE}"/>
    <cellStyle name="Dziesiętny 3 2 2 3 9 2" xfId="5161" xr:uid="{3A6EFC83-66E9-43CE-9AFB-CEBFD5597D9D}"/>
    <cellStyle name="Dziesiętny 3 2 2 3 9 2 2" xfId="20462" xr:uid="{B98D43EF-E770-4DC5-8B98-9F2441FC81CD}"/>
    <cellStyle name="Dziesiętny 3 2 2 3 9 3" xfId="17862" xr:uid="{16A45D86-20D4-40AF-A819-15CE93D2F10E}"/>
    <cellStyle name="Dziesiętny 3 2 2 4" xfId="790" xr:uid="{1EF22F8C-3679-4EE8-808D-57B7E01ED534}"/>
    <cellStyle name="Dziesiętny 3 2 2 4 10" xfId="2393" xr:uid="{EAA2C48C-BE6C-4E46-92D3-2D7390109DC6}"/>
    <cellStyle name="Dziesiętny 3 2 2 4 10 2" xfId="5162" xr:uid="{1409750B-E701-47E4-8A08-5A1211B6E291}"/>
    <cellStyle name="Dziesiętny 3 2 2 4 10 2 2" xfId="20463" xr:uid="{13231A6E-D0B8-4AB5-A991-40E14E4CA0A7}"/>
    <cellStyle name="Dziesiętny 3 2 2 4 10 3" xfId="18025" xr:uid="{EE32D12F-595C-40EA-83D5-6BEDCB5C0952}"/>
    <cellStyle name="Dziesiętny 3 2 2 4 11" xfId="2543" xr:uid="{DB460F6F-D968-45B9-8779-B49C2FC8D06D}"/>
    <cellStyle name="Dziesiętny 3 2 2 4 11 2" xfId="5163" xr:uid="{0220D361-6F21-48BB-BED9-0D3DCB5ADA99}"/>
    <cellStyle name="Dziesiętny 3 2 2 4 11 2 2" xfId="20464" xr:uid="{989536B8-2670-496C-A6DA-B37872BF44D3}"/>
    <cellStyle name="Dziesiętny 3 2 2 4 11 3" xfId="18175" xr:uid="{3D7D71F8-6985-4AED-AFF9-B5A3E313EA55}"/>
    <cellStyle name="Dziesiętny 3 2 2 4 12" xfId="2693" xr:uid="{7061C05B-5328-451A-853D-A2BF3840FD13}"/>
    <cellStyle name="Dziesiętny 3 2 2 4 12 2" xfId="5164" xr:uid="{A46EB3CA-2E52-4712-B187-6B695824D5D8}"/>
    <cellStyle name="Dziesiętny 3 2 2 4 12 2 2" xfId="20465" xr:uid="{5D2DD4EF-93EF-4E8D-A841-9C7641E48E55}"/>
    <cellStyle name="Dziesiętny 3 2 2 4 12 3" xfId="18325" xr:uid="{A479AB09-3937-426A-9978-3152ECFAD358}"/>
    <cellStyle name="Dziesiętny 3 2 2 4 13" xfId="5889" xr:uid="{76230E81-E7EC-4902-8E12-BCF45908A78B}"/>
    <cellStyle name="Dziesiętny 3 2 2 4 13 2" xfId="21190" xr:uid="{0A7E9878-0EA3-4DD3-987C-D13B2611A237}"/>
    <cellStyle name="Dziesiętny 3 2 2 4 14" xfId="5979" xr:uid="{77DA2C84-42DA-471B-90E9-9946F0F58F2A}"/>
    <cellStyle name="Dziesiętny 3 2 2 4 14 2" xfId="21280" xr:uid="{2D8FDB8B-7EE5-4E2E-8BB4-D29B3215DA2D}"/>
    <cellStyle name="Dziesiętny 3 2 2 4 15" xfId="3279" xr:uid="{44C163C8-4100-4D77-8BA8-00AE67E3DF16}"/>
    <cellStyle name="Dziesiętny 3 2 2 4 15 2" xfId="18895" xr:uid="{60387EC5-01B3-42E8-9A23-47C75AC48903}"/>
    <cellStyle name="Dziesiętny 3 2 2 4 16" xfId="9471" xr:uid="{39263A89-4A70-4203-8C75-9E45E889607C}"/>
    <cellStyle name="Dziesiętny 3 2 2 4 16 2" xfId="24770" xr:uid="{1EE1AA0F-7AAD-4B82-9460-0AF77D58B0F6}"/>
    <cellStyle name="Dziesiętny 3 2 2 4 17" xfId="12961" xr:uid="{710E5D59-4393-4269-A35E-02858E734451}"/>
    <cellStyle name="Dziesiętny 3 2 2 4 17 2" xfId="28260" xr:uid="{60A948F4-FCC5-4D03-81C2-8226A3B3B866}"/>
    <cellStyle name="Dziesiętny 3 2 2 4 18" xfId="16512" xr:uid="{3E736309-CAD6-4AEE-B6B8-4A4D40F86BC9}"/>
    <cellStyle name="Dziesiętny 3 2 2 4 18 2" xfId="31811" xr:uid="{28CE65AE-ECFA-4968-A9BB-3BBB36711B57}"/>
    <cellStyle name="Dziesiętny 3 2 2 4 19" xfId="1007" xr:uid="{B4BFCC19-F9E8-4552-81B4-E2EAD5E560E6}"/>
    <cellStyle name="Dziesiętny 3 2 2 4 2" xfId="1223" xr:uid="{83F22FD7-1434-4AD6-BC6F-597F360FBE90}"/>
    <cellStyle name="Dziesiętny 3 2 2 4 2 2" xfId="3281" xr:uid="{6D5F7664-AD1B-4086-AA40-EFFB30011EA4}"/>
    <cellStyle name="Dziesiętny 3 2 2 4 2 2 2" xfId="3282" xr:uid="{541D3BBE-F6AB-4A3E-A244-23CBBEFF399D}"/>
    <cellStyle name="Dziesiętny 3 2 2 4 2 2 2 2" xfId="8162" xr:uid="{4DB3F59C-9D30-4E63-9A45-D3A0B36F4570}"/>
    <cellStyle name="Dziesiętny 3 2 2 4 2 2 2 2 2" xfId="11653" xr:uid="{AA4138D5-2234-4EB6-86C3-99C2F2FD555A}"/>
    <cellStyle name="Dziesiętny 3 2 2 4 2 2 2 2 2 2" xfId="26952" xr:uid="{38298A1E-2973-423D-AB34-EDCD4E94F4BF}"/>
    <cellStyle name="Dziesiętny 3 2 2 4 2 2 2 2 3" xfId="15143" xr:uid="{8C87F060-8F7F-4EDA-AD1B-5A42402940F0}"/>
    <cellStyle name="Dziesiętny 3 2 2 4 2 2 2 2 3 2" xfId="30442" xr:uid="{FBC87A26-DDFB-41C8-A5D8-B8AFF0EB45CF}"/>
    <cellStyle name="Dziesiętny 3 2 2 4 2 2 2 2 4" xfId="23462" xr:uid="{81B6CCF6-CD1A-43FD-9A4B-4DBA125D10FC}"/>
    <cellStyle name="Dziesiętny 3 2 2 4 2 2 2 3" xfId="6902" xr:uid="{DCA33D56-988E-4D4B-A7DD-719E5240CC84}"/>
    <cellStyle name="Dziesiętny 3 2 2 4 2 2 2 3 2" xfId="22203" xr:uid="{37778BEE-B915-49F6-9595-5C810DE85231}"/>
    <cellStyle name="Dziesiętny 3 2 2 4 2 2 2 4" xfId="10394" xr:uid="{62A634AB-E121-44F5-94CB-24748C90E3F0}"/>
    <cellStyle name="Dziesiętny 3 2 2 4 2 2 2 4 2" xfId="25693" xr:uid="{B153DB94-AEA1-41AB-BAB2-8D73533E985C}"/>
    <cellStyle name="Dziesiętny 3 2 2 4 2 2 2 5" xfId="13884" xr:uid="{B966F04F-C4D9-4EE1-A5A3-E0708F2AA4ED}"/>
    <cellStyle name="Dziesiętny 3 2 2 4 2 2 2 5 2" xfId="29183" xr:uid="{3432CDBB-238E-4785-B0FA-9E417D4DB156}"/>
    <cellStyle name="Dziesiętny 3 2 2 4 2 2 2 6" xfId="18898" xr:uid="{B68693F5-9BA5-49AA-A688-2138058825C0}"/>
    <cellStyle name="Dziesiętny 3 2 2 4 2 2 3" xfId="8161" xr:uid="{BE49CE6D-1E72-4059-A611-448FC5E29315}"/>
    <cellStyle name="Dziesiętny 3 2 2 4 2 2 3 2" xfId="11652" xr:uid="{39E332B5-ED4B-457C-BCF1-E11B83A72D51}"/>
    <cellStyle name="Dziesiętny 3 2 2 4 2 2 3 2 2" xfId="26951" xr:uid="{185CF039-1D74-4E9B-B396-8659A14EE520}"/>
    <cellStyle name="Dziesiętny 3 2 2 4 2 2 3 3" xfId="15142" xr:uid="{188C4E99-F6CB-4BBD-8EB6-F38202E01C86}"/>
    <cellStyle name="Dziesiętny 3 2 2 4 2 2 3 3 2" xfId="30441" xr:uid="{719BAF72-00DC-4992-8DFB-8B4673A98361}"/>
    <cellStyle name="Dziesiętny 3 2 2 4 2 2 3 4" xfId="23461" xr:uid="{1855B427-B3E8-4173-A32B-6F0479DFC377}"/>
    <cellStyle name="Dziesiętny 3 2 2 4 2 2 4" xfId="6465" xr:uid="{BD709E02-8DEC-46E2-83D3-4BC4E17FEC52}"/>
    <cellStyle name="Dziesiętny 3 2 2 4 2 2 4 2" xfId="21766" xr:uid="{FABB60E6-0845-41D3-82C5-BA4E7C7F1369}"/>
    <cellStyle name="Dziesiętny 3 2 2 4 2 2 5" xfId="9957" xr:uid="{479A55BC-962B-48BC-BC39-C90B064CBFFB}"/>
    <cellStyle name="Dziesiętny 3 2 2 4 2 2 5 2" xfId="25256" xr:uid="{A6952BE2-99CF-4145-894C-1767F012540A}"/>
    <cellStyle name="Dziesiętny 3 2 2 4 2 2 6" xfId="13447" xr:uid="{355658E3-4CA2-499B-AE84-E0C9B9D6A41D}"/>
    <cellStyle name="Dziesiętny 3 2 2 4 2 2 6 2" xfId="28746" xr:uid="{D4754316-3012-48BC-8426-F28B4E63F1D4}"/>
    <cellStyle name="Dziesiętny 3 2 2 4 2 2 7" xfId="18897" xr:uid="{58F65C4B-2E90-4C5A-9206-5FFDF4B12EAB}"/>
    <cellStyle name="Dziesiętny 3 2 2 4 2 3" xfId="3283" xr:uid="{B4E76430-C2C6-4D9C-AF78-7A8A66A1F0B2}"/>
    <cellStyle name="Dziesiętny 3 2 2 4 2 3 2" xfId="8163" xr:uid="{08776F98-A270-47DA-9A83-44FA3910ADC7}"/>
    <cellStyle name="Dziesiętny 3 2 2 4 2 3 2 2" xfId="11654" xr:uid="{D3C9B8B8-6826-4597-85CD-D59C07E9A46F}"/>
    <cellStyle name="Dziesiętny 3 2 2 4 2 3 2 2 2" xfId="26953" xr:uid="{F6E6EB98-4562-4734-99CD-2964A403726C}"/>
    <cellStyle name="Dziesiętny 3 2 2 4 2 3 2 3" xfId="15144" xr:uid="{17336AF5-0819-4299-AEA0-1E46C70131A2}"/>
    <cellStyle name="Dziesiętny 3 2 2 4 2 3 2 3 2" xfId="30443" xr:uid="{936EC12E-B328-4D44-B48D-7192BEF975DC}"/>
    <cellStyle name="Dziesiętny 3 2 2 4 2 3 2 4" xfId="23463" xr:uid="{FE66CF5B-1623-452D-90F4-10DE018827A1}"/>
    <cellStyle name="Dziesiętny 3 2 2 4 2 3 3" xfId="6901" xr:uid="{D84D080B-4997-42D6-91BA-6BDB89E6854B}"/>
    <cellStyle name="Dziesiętny 3 2 2 4 2 3 3 2" xfId="22202" xr:uid="{78C5782F-ED9C-4C42-8327-73918FB50B77}"/>
    <cellStyle name="Dziesiętny 3 2 2 4 2 3 4" xfId="10393" xr:uid="{AD3CFE0D-E330-4DBA-AE5B-A97DE06A9C60}"/>
    <cellStyle name="Dziesiętny 3 2 2 4 2 3 4 2" xfId="25692" xr:uid="{36069158-0A51-41A3-AD28-2D2C9765191D}"/>
    <cellStyle name="Dziesiętny 3 2 2 4 2 3 5" xfId="13883" xr:uid="{86067976-2CC6-4931-A68D-2CACF3B3A47A}"/>
    <cellStyle name="Dziesiętny 3 2 2 4 2 3 5 2" xfId="29182" xr:uid="{11D524AB-0728-44DE-887D-99F06FAD2C5A}"/>
    <cellStyle name="Dziesiętny 3 2 2 4 2 3 6" xfId="18899" xr:uid="{238F9BAE-5CC5-4239-A5FE-7C4D2843CACD}"/>
    <cellStyle name="Dziesiętny 3 2 2 4 2 4" xfId="8160" xr:uid="{53B32508-A607-449E-A617-FD4FF177C9ED}"/>
    <cellStyle name="Dziesiętny 3 2 2 4 2 4 2" xfId="11651" xr:uid="{D9012A5E-06EE-417D-8248-B474D5FCF09E}"/>
    <cellStyle name="Dziesiętny 3 2 2 4 2 4 2 2" xfId="26950" xr:uid="{21B7C5D1-8563-46E8-ABF5-525FE33820D3}"/>
    <cellStyle name="Dziesiętny 3 2 2 4 2 4 3" xfId="15141" xr:uid="{55D1684C-8E2A-4245-B0F9-0F77DE98A0A7}"/>
    <cellStyle name="Dziesiętny 3 2 2 4 2 4 3 2" xfId="30440" xr:uid="{D9F4DB9A-8E21-4219-8214-3BF971968CEC}"/>
    <cellStyle name="Dziesiętny 3 2 2 4 2 4 4" xfId="23460" xr:uid="{4A155669-B999-415D-9BE3-38F94AAACA64}"/>
    <cellStyle name="Dziesiętny 3 2 2 4 2 5" xfId="6289" xr:uid="{86969505-A7FE-4E8B-85DA-7B1B2360F158}"/>
    <cellStyle name="Dziesiętny 3 2 2 4 2 5 2" xfId="21590" xr:uid="{72295746-A671-4E81-87F1-24D1E0875410}"/>
    <cellStyle name="Dziesiętny 3 2 2 4 2 6" xfId="3280" xr:uid="{B59ED526-4264-488E-AB5E-9D2DD98D4706}"/>
    <cellStyle name="Dziesiętny 3 2 2 4 2 6 2" xfId="18896" xr:uid="{6DD54C0C-5AF8-4E90-A730-1E2D445EF2F8}"/>
    <cellStyle name="Dziesiętny 3 2 2 4 2 7" xfId="9781" xr:uid="{CB5DB36E-0C20-4ED8-92BB-AEDE9E6CDB4B}"/>
    <cellStyle name="Dziesiętny 3 2 2 4 2 7 2" xfId="25080" xr:uid="{D4C8739F-3878-4E9D-BDBD-9E6BBED1D263}"/>
    <cellStyle name="Dziesiętny 3 2 2 4 2 8" xfId="13271" xr:uid="{498F43D2-9457-493F-A212-B6078B58383A}"/>
    <cellStyle name="Dziesiętny 3 2 2 4 2 8 2" xfId="28570" xr:uid="{90905738-4D85-4042-9224-1D0B6E5EAE7F}"/>
    <cellStyle name="Dziesiętny 3 2 2 4 2 9" xfId="16879" xr:uid="{CA1E9F27-F750-4AA5-BB68-E7E3221656A7}"/>
    <cellStyle name="Dziesiętny 3 2 2 4 20" xfId="16675" xr:uid="{570E2E43-06D1-40EF-A578-08E2FEB3066E}"/>
    <cellStyle name="Dziesiętny 3 2 2 4 3" xfId="1348" xr:uid="{9E8F535F-A0D4-4A6E-AA8B-CD938AB5831F}"/>
    <cellStyle name="Dziesiętny 3 2 2 4 3 2" xfId="3285" xr:uid="{F7D1413B-C91F-4125-BB94-9B92CA33889B}"/>
    <cellStyle name="Dziesiętny 3 2 2 4 3 2 2" xfId="8165" xr:uid="{BFFE9764-2F6A-4A98-9C15-A10D80BA3307}"/>
    <cellStyle name="Dziesiętny 3 2 2 4 3 2 2 2" xfId="11656" xr:uid="{FA468C0F-A1F8-429E-9E96-8896F044F3B7}"/>
    <cellStyle name="Dziesiętny 3 2 2 4 3 2 2 2 2" xfId="26955" xr:uid="{0A3FF91C-804A-4CF6-AA83-52E2FBC99055}"/>
    <cellStyle name="Dziesiętny 3 2 2 4 3 2 2 3" xfId="15146" xr:uid="{9C40A746-2841-4650-B611-EDF8DA1729B1}"/>
    <cellStyle name="Dziesiętny 3 2 2 4 3 2 2 3 2" xfId="30445" xr:uid="{D4175C52-9AA3-4A1A-8162-71D77781822C}"/>
    <cellStyle name="Dziesiętny 3 2 2 4 3 2 2 4" xfId="23465" xr:uid="{2C53BF2B-5810-45FB-85CD-CCBDF521B538}"/>
    <cellStyle name="Dziesiętny 3 2 2 4 3 2 3" xfId="6903" xr:uid="{36A97D34-BF5D-42FE-912B-9CFAD3B2CD86}"/>
    <cellStyle name="Dziesiętny 3 2 2 4 3 2 3 2" xfId="22204" xr:uid="{B9435138-E85D-45D2-82A4-CEF3424844CA}"/>
    <cellStyle name="Dziesiętny 3 2 2 4 3 2 4" xfId="10395" xr:uid="{0CC40909-0388-4A70-A893-5CD72C465242}"/>
    <cellStyle name="Dziesiętny 3 2 2 4 3 2 4 2" xfId="25694" xr:uid="{C3A8282D-F3D1-4D6F-BF13-783A6752C9F7}"/>
    <cellStyle name="Dziesiętny 3 2 2 4 3 2 5" xfId="13885" xr:uid="{3BF092B7-0FE3-4A8B-A6DF-DBF9F7C8EFCC}"/>
    <cellStyle name="Dziesiętny 3 2 2 4 3 2 5 2" xfId="29184" xr:uid="{D8E0E117-AC04-4A14-97A3-1C6E559E83EF}"/>
    <cellStyle name="Dziesiętny 3 2 2 4 3 2 6" xfId="18901" xr:uid="{D5617B76-1B28-4AD2-B8DF-0505C68548A9}"/>
    <cellStyle name="Dziesiętny 3 2 2 4 3 3" xfId="8164" xr:uid="{3025BFE9-34D9-4D27-81B6-E59A50C76552}"/>
    <cellStyle name="Dziesiętny 3 2 2 4 3 3 2" xfId="11655" xr:uid="{DA976C6C-7EE9-44BF-AA59-42ABB0D83D25}"/>
    <cellStyle name="Dziesiętny 3 2 2 4 3 3 2 2" xfId="26954" xr:uid="{ECFBCF4A-EE60-4EDA-851C-C2E755861872}"/>
    <cellStyle name="Dziesiętny 3 2 2 4 3 3 3" xfId="15145" xr:uid="{10F63033-41E0-4248-900B-F8FE25841369}"/>
    <cellStyle name="Dziesiętny 3 2 2 4 3 3 3 2" xfId="30444" xr:uid="{1C519E2F-26A3-4C3B-8294-053B7A858FAC}"/>
    <cellStyle name="Dziesiętny 3 2 2 4 3 3 4" xfId="23464" xr:uid="{F413FE67-872E-4483-B076-02E9724ACFA4}"/>
    <cellStyle name="Dziesiętny 3 2 2 4 3 4" xfId="6466" xr:uid="{A0630914-F78D-4324-B93C-C0F2829D3104}"/>
    <cellStyle name="Dziesiętny 3 2 2 4 3 4 2" xfId="21767" xr:uid="{25D8BF17-5C97-4A8E-A9AA-6289ADE14610}"/>
    <cellStyle name="Dziesiętny 3 2 2 4 3 5" xfId="3284" xr:uid="{793466F1-9B47-42AB-AF02-CCC1ED781E60}"/>
    <cellStyle name="Dziesiętny 3 2 2 4 3 5 2" xfId="18900" xr:uid="{61295651-4F73-4B44-8C8E-DD9597A3B5B2}"/>
    <cellStyle name="Dziesiętny 3 2 2 4 3 6" xfId="9958" xr:uid="{19D40913-BFAF-4D6D-B1F7-B45C25C308E4}"/>
    <cellStyle name="Dziesiętny 3 2 2 4 3 6 2" xfId="25257" xr:uid="{9071B2FB-6E53-455B-A4A6-36995269F279}"/>
    <cellStyle name="Dziesiętny 3 2 2 4 3 7" xfId="13448" xr:uid="{E3039486-144F-45AF-A54A-8DC42432E86D}"/>
    <cellStyle name="Dziesiętny 3 2 2 4 3 7 2" xfId="28747" xr:uid="{8C49DBE9-BC05-4234-B2B9-02B426BDE09A}"/>
    <cellStyle name="Dziesiętny 3 2 2 4 3 8" xfId="17004" xr:uid="{A9EA0B17-BDB6-4DA6-8F21-409A3F8E06CD}"/>
    <cellStyle name="Dziesiętny 3 2 2 4 4" xfId="1469" xr:uid="{6712A6A2-74D9-4E27-93FD-FF49E5877E2D}"/>
    <cellStyle name="Dziesiętny 3 2 2 4 4 2" xfId="8166" xr:uid="{C081717C-645D-4CAB-86AF-9889E375B727}"/>
    <cellStyle name="Dziesiętny 3 2 2 4 4 2 2" xfId="11657" xr:uid="{920B551A-5D81-4558-AB93-E23039E92ABA}"/>
    <cellStyle name="Dziesiętny 3 2 2 4 4 2 2 2" xfId="26956" xr:uid="{47643B93-AE46-4DEC-B9AB-BC2852AD5F36}"/>
    <cellStyle name="Dziesiętny 3 2 2 4 4 2 3" xfId="15147" xr:uid="{75F45F11-F67D-4CE2-AC08-2083C4E52F7D}"/>
    <cellStyle name="Dziesiętny 3 2 2 4 4 2 3 2" xfId="30446" xr:uid="{25DFE1EC-315F-41F7-AF75-AF9B275A11CB}"/>
    <cellStyle name="Dziesiętny 3 2 2 4 4 2 4" xfId="23466" xr:uid="{508637DD-59A8-4498-820C-9AC22B1690C0}"/>
    <cellStyle name="Dziesiętny 3 2 2 4 4 3" xfId="6900" xr:uid="{BCDF8E96-69BE-4EA9-9FE2-07EA18F975FE}"/>
    <cellStyle name="Dziesiętny 3 2 2 4 4 3 2" xfId="22201" xr:uid="{E0CED437-21C7-4293-B46E-0FB8D54322A3}"/>
    <cellStyle name="Dziesiętny 3 2 2 4 4 4" xfId="3286" xr:uid="{96B20D91-8A96-4B89-B90E-F9C203CBE21F}"/>
    <cellStyle name="Dziesiętny 3 2 2 4 4 4 2" xfId="18902" xr:uid="{E84B66CE-9AA3-4021-B136-9DA6EF19B61F}"/>
    <cellStyle name="Dziesiętny 3 2 2 4 4 5" xfId="10392" xr:uid="{524DB25B-ECE3-4E05-AD63-CF48C1E10CE0}"/>
    <cellStyle name="Dziesiętny 3 2 2 4 4 5 2" xfId="25691" xr:uid="{70C517F6-D791-4D4A-BC51-F161FF447754}"/>
    <cellStyle name="Dziesiętny 3 2 2 4 4 6" xfId="13882" xr:uid="{04C12D54-2487-415F-9AFF-C779F4F81EB8}"/>
    <cellStyle name="Dziesiętny 3 2 2 4 4 6 2" xfId="29181" xr:uid="{B5ACB449-D51C-46C9-9A2D-FE54A57E6AEA}"/>
    <cellStyle name="Dziesiętny 3 2 2 4 4 7" xfId="17125" xr:uid="{5277C91E-4A4F-478F-8254-F2E66C1BD13E}"/>
    <cellStyle name="Dziesiętny 3 2 2 4 5" xfId="1623" xr:uid="{16B67597-0BF8-486B-94A0-C71A0423AB21}"/>
    <cellStyle name="Dziesiętny 3 2 2 4 5 2" xfId="8167" xr:uid="{CA383630-7156-4785-844A-E31A9BC19556}"/>
    <cellStyle name="Dziesiętny 3 2 2 4 5 2 2" xfId="11658" xr:uid="{5705F3A1-1420-4B73-B090-9C29B4BE1245}"/>
    <cellStyle name="Dziesiętny 3 2 2 4 5 2 2 2" xfId="26957" xr:uid="{69FFF119-09C2-482B-AF6E-6EBA04A71D98}"/>
    <cellStyle name="Dziesiętny 3 2 2 4 5 2 3" xfId="15148" xr:uid="{361322F1-459D-43B3-972C-8B0E91AC95FC}"/>
    <cellStyle name="Dziesiętny 3 2 2 4 5 2 3 2" xfId="30447" xr:uid="{94B68B7A-D53E-42CA-99D8-F97B99147894}"/>
    <cellStyle name="Dziesiętny 3 2 2 4 5 2 4" xfId="23467" xr:uid="{435A69F6-FF8B-4DAE-B68A-1DFDC57CF33E}"/>
    <cellStyle name="Dziesiętny 3 2 2 4 5 3" xfId="7588" xr:uid="{C12800DC-5FFD-4B1E-A852-37AE814D4004}"/>
    <cellStyle name="Dziesiętny 3 2 2 4 5 3 2" xfId="22889" xr:uid="{E0092CED-C638-4D27-9AF7-8564CAEA3623}"/>
    <cellStyle name="Dziesiętny 3 2 2 4 5 4" xfId="3287" xr:uid="{919D69E3-023F-44D1-A175-6CAB3D7613CD}"/>
    <cellStyle name="Dziesiętny 3 2 2 4 5 4 2" xfId="18903" xr:uid="{3F93D752-9F46-4715-8D39-5714783276E3}"/>
    <cellStyle name="Dziesiętny 3 2 2 4 5 5" xfId="11080" xr:uid="{16344856-A218-450A-A03C-C37AE1D58551}"/>
    <cellStyle name="Dziesiętny 3 2 2 4 5 5 2" xfId="26379" xr:uid="{883A687C-65A6-4783-963E-D53C606599EA}"/>
    <cellStyle name="Dziesiętny 3 2 2 4 5 6" xfId="14570" xr:uid="{92112F44-2563-49EF-9D8F-828AC5B1D587}"/>
    <cellStyle name="Dziesiętny 3 2 2 4 5 6 2" xfId="29869" xr:uid="{8F635229-932B-40B0-A50A-CDD8317B20B3}"/>
    <cellStyle name="Dziesiętny 3 2 2 4 5 7" xfId="17275" xr:uid="{2D191D5B-C223-4451-9660-33ACD5AAAE4B}"/>
    <cellStyle name="Dziesiętny 3 2 2 4 6" xfId="1873" xr:uid="{C3267DE2-9D37-43B2-8B2A-B2519299AC62}"/>
    <cellStyle name="Dziesiętny 3 2 2 4 6 2" xfId="8159" xr:uid="{E6C61493-D77F-4DE1-ABBA-D3BCA3BF508D}"/>
    <cellStyle name="Dziesiętny 3 2 2 4 6 2 2" xfId="23459" xr:uid="{EC43EA53-D289-4921-91FC-48330F3E3594}"/>
    <cellStyle name="Dziesiętny 3 2 2 4 6 3" xfId="5165" xr:uid="{F9CD18FA-EB84-43E9-9F18-D0BBD4BA7F29}"/>
    <cellStyle name="Dziesiętny 3 2 2 4 6 3 2" xfId="20466" xr:uid="{9FA22A6A-6013-4A7A-AA17-A0484B2BA9BC}"/>
    <cellStyle name="Dziesiętny 3 2 2 4 6 4" xfId="11650" xr:uid="{B3FAE8D3-58CC-4ED0-9B82-466A65F6BCC8}"/>
    <cellStyle name="Dziesiętny 3 2 2 4 6 4 2" xfId="26949" xr:uid="{F4E6474F-B429-4C4D-8150-5189D449C6A8}"/>
    <cellStyle name="Dziesiętny 3 2 2 4 6 5" xfId="15140" xr:uid="{C6527C77-46A2-4311-873F-59B70F54A70D}"/>
    <cellStyle name="Dziesiętny 3 2 2 4 6 5 2" xfId="30439" xr:uid="{A23EB716-2595-4843-8804-DB4CC0C8D5F2}"/>
    <cellStyle name="Dziesiętny 3 2 2 4 6 6" xfId="17509" xr:uid="{6C63F338-2C94-4C44-A800-39BB645BCB65}"/>
    <cellStyle name="Dziesiętny 3 2 2 4 7" xfId="2016" xr:uid="{7B185C59-EE2B-4AE2-84DC-77A4081D7239}"/>
    <cellStyle name="Dziesiętny 3 2 2 4 7 2" xfId="5166" xr:uid="{E563DB5D-AA5C-45EC-8EEE-771BB26156A6}"/>
    <cellStyle name="Dziesiętny 3 2 2 4 7 2 2" xfId="20467" xr:uid="{6133EBC9-053B-4C06-B373-6B92396F6F66}"/>
    <cellStyle name="Dziesiętny 3 2 2 4 7 3" xfId="17648" xr:uid="{A5E1562C-8A07-46DA-81DE-BFD336D98BED}"/>
    <cellStyle name="Dziesiętny 3 2 2 4 8" xfId="2147" xr:uid="{7B79803A-9665-46CA-9F22-43CE37E62B91}"/>
    <cellStyle name="Dziesiętny 3 2 2 4 8 2" xfId="5167" xr:uid="{89786BE6-C0D3-4182-8337-4E6D1ADFFDE7}"/>
    <cellStyle name="Dziesiętny 3 2 2 4 8 2 2" xfId="20468" xr:uid="{E035E4DE-A389-4486-8E5C-0A09BCB47BFC}"/>
    <cellStyle name="Dziesiętny 3 2 2 4 8 3" xfId="17779" xr:uid="{534EF2A7-D094-4AB3-A634-9A439AAB4CCD}"/>
    <cellStyle name="Dziesiętny 3 2 2 4 9" xfId="2272" xr:uid="{7D74C001-03DF-402A-B0A6-BDEB204D425E}"/>
    <cellStyle name="Dziesiętny 3 2 2 4 9 2" xfId="5168" xr:uid="{9F299B59-AB04-48D3-B331-758E6088B846}"/>
    <cellStyle name="Dziesiętny 3 2 2 4 9 2 2" xfId="20469" xr:uid="{FF2A8ED7-F163-4096-875E-FAD8351DF661}"/>
    <cellStyle name="Dziesiętny 3 2 2 4 9 3" xfId="17904" xr:uid="{44ED5105-4E49-4D18-BAE7-13B9862E56FE}"/>
    <cellStyle name="Dziesiętny 3 2 2 5" xfId="840" xr:uid="{A33E19EB-4F1C-47DD-8CA6-28234CE167A2}"/>
    <cellStyle name="Dziesiętny 3 2 2 5 10" xfId="1064" xr:uid="{62B5E0CA-B398-44BE-AA7A-A6C2412610C1}"/>
    <cellStyle name="Dziesiętny 3 2 2 5 11" xfId="16724" xr:uid="{A401826A-6435-43CE-B95F-AEAA23574BED}"/>
    <cellStyle name="Dziesiętny 3 2 2 5 2" xfId="2728" xr:uid="{7B745941-337C-48EC-8C16-69BC543269FD}"/>
    <cellStyle name="Dziesiętny 3 2 2 5 2 2" xfId="3290" xr:uid="{392D3A6F-E8A8-4FDF-9360-EF4D0F590F8F}"/>
    <cellStyle name="Dziesiętny 3 2 2 5 2 2 2" xfId="8170" xr:uid="{057595F1-30B4-4A97-A717-B0F9BAAD1F70}"/>
    <cellStyle name="Dziesiętny 3 2 2 5 2 2 2 2" xfId="11661" xr:uid="{8D60A647-5A44-4A95-800E-B4AB0244FC3E}"/>
    <cellStyle name="Dziesiętny 3 2 2 5 2 2 2 2 2" xfId="26960" xr:uid="{7CB8F46C-34C3-42A1-9B0E-9159D1D04EAE}"/>
    <cellStyle name="Dziesiętny 3 2 2 5 2 2 2 3" xfId="15151" xr:uid="{8D246E96-8F2D-4931-AF93-44112F84A7C9}"/>
    <cellStyle name="Dziesiętny 3 2 2 5 2 2 2 3 2" xfId="30450" xr:uid="{B70D1DD4-2DCC-4847-9712-D44F02154A68}"/>
    <cellStyle name="Dziesiętny 3 2 2 5 2 2 2 4" xfId="23470" xr:uid="{0A8696FA-4DDA-4CBC-9455-5AB916F7C334}"/>
    <cellStyle name="Dziesiętny 3 2 2 5 2 2 3" xfId="6905" xr:uid="{3563D1CE-337D-4116-89C6-56C806D4EEC3}"/>
    <cellStyle name="Dziesiętny 3 2 2 5 2 2 3 2" xfId="22206" xr:uid="{AB27B633-EB5A-4592-B130-C28D2CF2D23A}"/>
    <cellStyle name="Dziesiętny 3 2 2 5 2 2 4" xfId="10397" xr:uid="{79024F29-F9A2-4314-A0A0-15ECB9989D91}"/>
    <cellStyle name="Dziesiętny 3 2 2 5 2 2 4 2" xfId="25696" xr:uid="{E89CDF27-F328-4B29-84DB-10FF83E22012}"/>
    <cellStyle name="Dziesiętny 3 2 2 5 2 2 5" xfId="13887" xr:uid="{D029664F-4A1C-4C65-80B7-8D1A0978D62A}"/>
    <cellStyle name="Dziesiętny 3 2 2 5 2 2 5 2" xfId="29186" xr:uid="{08B72444-E403-4E51-A1DE-E22D0F56F44F}"/>
    <cellStyle name="Dziesiętny 3 2 2 5 2 2 6" xfId="18906" xr:uid="{07B729DF-BCBB-4CDA-B686-67E70502915C}"/>
    <cellStyle name="Dziesiętny 3 2 2 5 2 3" xfId="8169" xr:uid="{ED32DC9A-1AFC-45D1-BA48-ADCF9CBD88CD}"/>
    <cellStyle name="Dziesiętny 3 2 2 5 2 3 2" xfId="11660" xr:uid="{A9CF3181-3502-40A2-B37F-AA27B80994B9}"/>
    <cellStyle name="Dziesiętny 3 2 2 5 2 3 2 2" xfId="26959" xr:uid="{4DB9D04B-DF31-462E-94EC-264FB4312B34}"/>
    <cellStyle name="Dziesiętny 3 2 2 5 2 3 3" xfId="15150" xr:uid="{0517933C-9802-4863-B6FC-BC9ABDC9F8ED}"/>
    <cellStyle name="Dziesiętny 3 2 2 5 2 3 3 2" xfId="30449" xr:uid="{1C602F10-D7F3-4F0F-9A19-ECB04CD65126}"/>
    <cellStyle name="Dziesiętny 3 2 2 5 2 3 4" xfId="23469" xr:uid="{3789169E-D767-4087-B5D5-83F3983E9A70}"/>
    <cellStyle name="Dziesiętny 3 2 2 5 2 4" xfId="6320" xr:uid="{4476BC80-33FB-4DC7-825C-4B8669F1EC49}"/>
    <cellStyle name="Dziesiętny 3 2 2 5 2 4 2" xfId="21621" xr:uid="{494B2767-CB48-4110-BBBE-255673DFB711}"/>
    <cellStyle name="Dziesiętny 3 2 2 5 2 5" xfId="3289" xr:uid="{489F2A64-6DD1-4B4C-A21F-9D5AE723A002}"/>
    <cellStyle name="Dziesiętny 3 2 2 5 2 5 2" xfId="18905" xr:uid="{08DE12ED-F856-4D83-8AB2-B068C7E281C4}"/>
    <cellStyle name="Dziesiętny 3 2 2 5 2 6" xfId="9812" xr:uid="{DBA0651B-4309-493B-9222-1317A12D51F3}"/>
    <cellStyle name="Dziesiętny 3 2 2 5 2 6 2" xfId="25111" xr:uid="{7ED59DE4-7A0D-4E52-9431-1CBD7762A90A}"/>
    <cellStyle name="Dziesiętny 3 2 2 5 2 7" xfId="13302" xr:uid="{0B32B516-D24F-4B68-A8C1-B0BA6D3D0294}"/>
    <cellStyle name="Dziesiętny 3 2 2 5 2 7 2" xfId="28601" xr:uid="{9CBBFE89-F8EA-48D5-8D7D-57DE3FF750A7}"/>
    <cellStyle name="Dziesiętny 3 2 2 5 2 8" xfId="18356" xr:uid="{082A4C14-974B-4D2F-AF5B-A5B5424E1A55}"/>
    <cellStyle name="Dziesiętny 3 2 2 5 3" xfId="3291" xr:uid="{0C67F9B8-EAB2-4341-932A-7201F1DE3D83}"/>
    <cellStyle name="Dziesiętny 3 2 2 5 3 2" xfId="8171" xr:uid="{97662E99-129C-4818-9DCB-57E9F9768541}"/>
    <cellStyle name="Dziesiętny 3 2 2 5 3 2 2" xfId="11662" xr:uid="{8A07CEF8-0376-4DF6-BB97-FA470900355D}"/>
    <cellStyle name="Dziesiętny 3 2 2 5 3 2 2 2" xfId="26961" xr:uid="{5BA78557-02E8-4792-AD1E-A943F573D797}"/>
    <cellStyle name="Dziesiętny 3 2 2 5 3 2 3" xfId="15152" xr:uid="{060326E8-C777-481E-81C2-9CA08C42EDAD}"/>
    <cellStyle name="Dziesiętny 3 2 2 5 3 2 3 2" xfId="30451" xr:uid="{BC0DB7FD-DE6B-4854-BB1B-93F9B7FFAA0E}"/>
    <cellStyle name="Dziesiętny 3 2 2 5 3 2 4" xfId="23471" xr:uid="{B8E78B74-D318-42AF-B0CE-88FEBAA076D0}"/>
    <cellStyle name="Dziesiętny 3 2 2 5 3 3" xfId="6904" xr:uid="{BE5465C3-707D-4447-846A-E7C74568D5FF}"/>
    <cellStyle name="Dziesiętny 3 2 2 5 3 3 2" xfId="22205" xr:uid="{62A88BBC-CA65-4A6B-BA6C-411EE454397F}"/>
    <cellStyle name="Dziesiętny 3 2 2 5 3 4" xfId="10396" xr:uid="{C3074448-D051-4EDE-9EE7-BC3D051BEBA7}"/>
    <cellStyle name="Dziesiętny 3 2 2 5 3 4 2" xfId="25695" xr:uid="{B47E0188-0A29-4F7E-8D72-9151925944E1}"/>
    <cellStyle name="Dziesiętny 3 2 2 5 3 5" xfId="13886" xr:uid="{25709239-76B0-4842-A489-D129B04CE58E}"/>
    <cellStyle name="Dziesiętny 3 2 2 5 3 5 2" xfId="29185" xr:uid="{E8C6A9F7-E986-401D-B51F-0058732E0C42}"/>
    <cellStyle name="Dziesiętny 3 2 2 5 3 6" xfId="18907" xr:uid="{BC109B84-11DF-485C-A929-649C9FAD5F51}"/>
    <cellStyle name="Dziesiętny 3 2 2 5 4" xfId="3292" xr:uid="{E3DDE47B-E651-4BD1-9771-EF09D67D9819}"/>
    <cellStyle name="Dziesiętny 3 2 2 5 4 2" xfId="8172" xr:uid="{FA84831C-BA5E-4EAB-857D-302A4D24CEB1}"/>
    <cellStyle name="Dziesiętny 3 2 2 5 4 2 2" xfId="11663" xr:uid="{CC7D4486-A5F8-4825-A63D-FDEBEBFED274}"/>
    <cellStyle name="Dziesiętny 3 2 2 5 4 2 2 2" xfId="26962" xr:uid="{14ADF447-454A-4766-BC0E-01AF026D1494}"/>
    <cellStyle name="Dziesiętny 3 2 2 5 4 2 3" xfId="15153" xr:uid="{5648F54F-66FB-4E5B-8AA2-247E671C6506}"/>
    <cellStyle name="Dziesiętny 3 2 2 5 4 2 3 2" xfId="30452" xr:uid="{E4E60654-5369-40D6-B06E-93BF400932E7}"/>
    <cellStyle name="Dziesiętny 3 2 2 5 4 2 4" xfId="23472" xr:uid="{96AC3557-401A-4F2C-B204-61941559C85A}"/>
    <cellStyle name="Dziesiętny 3 2 2 5 4 3" xfId="7619" xr:uid="{6CB6380B-DADB-4BC8-B743-06886CF7CB13}"/>
    <cellStyle name="Dziesiętny 3 2 2 5 4 3 2" xfId="22920" xr:uid="{7D99672E-3BC3-43C7-A5A2-F1F3370400E1}"/>
    <cellStyle name="Dziesiętny 3 2 2 5 4 4" xfId="11111" xr:uid="{10879909-E2D6-4B25-845A-CD02919346D4}"/>
    <cellStyle name="Dziesiętny 3 2 2 5 4 4 2" xfId="26410" xr:uid="{A6FCFF8E-9936-4F90-B858-202F207EF357}"/>
    <cellStyle name="Dziesiętny 3 2 2 5 4 5" xfId="14601" xr:uid="{5F6213AC-BBC8-4BDB-B8A8-9B5B0E34C4A8}"/>
    <cellStyle name="Dziesiętny 3 2 2 5 4 5 2" xfId="29900" xr:uid="{663DB724-11C3-40E8-9016-C9A2E9A2AD07}"/>
    <cellStyle name="Dziesiętny 3 2 2 5 4 6" xfId="18908" xr:uid="{CB0F6BA4-BF4B-4ED7-BD7B-78AA94725716}"/>
    <cellStyle name="Dziesiętny 3 2 2 5 5" xfId="8168" xr:uid="{95D9444E-71E5-430D-973D-A23CEFD1CAAF}"/>
    <cellStyle name="Dziesiętny 3 2 2 5 5 2" xfId="11659" xr:uid="{C7B8AE3A-A551-4674-9617-7F2772EBED70}"/>
    <cellStyle name="Dziesiętny 3 2 2 5 5 2 2" xfId="26958" xr:uid="{FAEECF09-51DB-4A12-A13B-7D14D01F05BB}"/>
    <cellStyle name="Dziesiętny 3 2 2 5 5 3" xfId="15149" xr:uid="{E0F50C5B-D3DD-473D-A114-FF491E868AA1}"/>
    <cellStyle name="Dziesiętny 3 2 2 5 5 3 2" xfId="30448" xr:uid="{05376FA4-9E23-4F3C-9CBD-722E36876198}"/>
    <cellStyle name="Dziesiętny 3 2 2 5 5 4" xfId="23468" xr:uid="{3AF6E188-E306-476E-9581-43D4EA602B93}"/>
    <cellStyle name="Dziesiętny 3 2 2 5 6" xfId="5980" xr:uid="{98B24AE0-07A3-4D1F-A3F3-FAFE22F4DF30}"/>
    <cellStyle name="Dziesiętny 3 2 2 5 6 2" xfId="21281" xr:uid="{6FBB51B0-A649-4455-9C8A-0389A6FEF397}"/>
    <cellStyle name="Dziesiętny 3 2 2 5 7" xfId="3288" xr:uid="{BF8F0E31-68FF-4624-B0E7-21433F14ADF8}"/>
    <cellStyle name="Dziesiętny 3 2 2 5 7 2" xfId="18904" xr:uid="{C70696E3-3E55-49DB-A0D5-0D6AA8DE9494}"/>
    <cellStyle name="Dziesiętny 3 2 2 5 8" xfId="9472" xr:uid="{F5B4561C-0CBA-4295-B02A-89A57345CE8B}"/>
    <cellStyle name="Dziesiętny 3 2 2 5 8 2" xfId="24771" xr:uid="{A0193E6A-0C93-405C-91FD-285E3D283400}"/>
    <cellStyle name="Dziesiętny 3 2 2 5 9" xfId="12962" xr:uid="{C542EE79-5CB7-433F-97BC-46BA972E76CD}"/>
    <cellStyle name="Dziesiętny 3 2 2 5 9 2" xfId="28261" xr:uid="{53214CF4-8A8C-4A42-8FC1-5C87E5C80DCF}"/>
    <cellStyle name="Dziesiętny 3 2 2 6" xfId="1068" xr:uid="{8095B11A-C1D1-43BD-9C80-C66CC792468E}"/>
    <cellStyle name="Dziesiętny 3 2 2 6 2" xfId="3294" xr:uid="{D1A9224C-3E9A-4193-8146-2FB983A5E72F}"/>
    <cellStyle name="Dziesiętny 3 2 2 6 2 2" xfId="8174" xr:uid="{2086306B-E18D-46CA-8491-3FD1542EA672}"/>
    <cellStyle name="Dziesiętny 3 2 2 6 2 2 2" xfId="11665" xr:uid="{D2D0089B-BF65-4631-B5DC-B75E0BFE855A}"/>
    <cellStyle name="Dziesiętny 3 2 2 6 2 2 2 2" xfId="26964" xr:uid="{4D9511B1-E0C1-4D4F-804A-D77C197EB90B}"/>
    <cellStyle name="Dziesiętny 3 2 2 6 2 2 3" xfId="15155" xr:uid="{48BFE152-D882-42F9-A5CA-DECC56AAE670}"/>
    <cellStyle name="Dziesiętny 3 2 2 6 2 2 3 2" xfId="30454" xr:uid="{E0F303FA-20A6-4BE4-A854-0A2858599B06}"/>
    <cellStyle name="Dziesiętny 3 2 2 6 2 2 4" xfId="23474" xr:uid="{0386D33B-E97B-4A3A-89B6-FBE207842D9E}"/>
    <cellStyle name="Dziesiętny 3 2 2 6 2 3" xfId="6906" xr:uid="{5BB55F0E-36B3-490A-BE49-54590C1D1E4C}"/>
    <cellStyle name="Dziesiętny 3 2 2 6 2 3 2" xfId="22207" xr:uid="{0A8B274A-FDEC-46F9-BD97-98267CB366DC}"/>
    <cellStyle name="Dziesiętny 3 2 2 6 2 4" xfId="10398" xr:uid="{01BAC8A1-31B1-47F2-9A3F-104DEF38F803}"/>
    <cellStyle name="Dziesiętny 3 2 2 6 2 4 2" xfId="25697" xr:uid="{F360D6BE-B6F2-4F23-8CA3-EAFDD07FB9B1}"/>
    <cellStyle name="Dziesiętny 3 2 2 6 2 5" xfId="13888" xr:uid="{42E78118-6B7F-49B5-9ED3-391430F2F734}"/>
    <cellStyle name="Dziesiętny 3 2 2 6 2 5 2" xfId="29187" xr:uid="{09FFCED9-8969-4083-A38B-D06506CF4C2D}"/>
    <cellStyle name="Dziesiętny 3 2 2 6 2 6" xfId="18910" xr:uid="{2536CF78-DB9B-4CA2-B99D-99342B5ABEB0}"/>
    <cellStyle name="Dziesiętny 3 2 2 6 3" xfId="8173" xr:uid="{3DD4B1F7-F923-4907-8EA7-9FDDF3B63E32}"/>
    <cellStyle name="Dziesiętny 3 2 2 6 3 2" xfId="11664" xr:uid="{C10A2F95-B679-4FA9-BD94-42282214D9A0}"/>
    <cellStyle name="Dziesiętny 3 2 2 6 3 2 2" xfId="26963" xr:uid="{F083A886-F8CD-4F80-BC33-9D881A9E1DC1}"/>
    <cellStyle name="Dziesiętny 3 2 2 6 3 3" xfId="15154" xr:uid="{FE7D409A-19FA-4FF1-9B2D-A392026D3467}"/>
    <cellStyle name="Dziesiętny 3 2 2 6 3 3 2" xfId="30453" xr:uid="{A9D2AF88-825E-4DA6-989D-7A379644F6C8}"/>
    <cellStyle name="Dziesiętny 3 2 2 6 3 4" xfId="23473" xr:uid="{17263034-0CED-4590-9B58-B8D9F5055160}"/>
    <cellStyle name="Dziesiętny 3 2 2 6 4" xfId="6111" xr:uid="{EF818989-9ED9-40DF-A472-308FB27C7588}"/>
    <cellStyle name="Dziesiętny 3 2 2 6 4 2" xfId="21412" xr:uid="{E3A6585F-2FA3-40CF-8BAC-0E63E6490F26}"/>
    <cellStyle name="Dziesiętny 3 2 2 6 5" xfId="3293" xr:uid="{6DACDC0A-8282-4075-921F-1EF1093EED82}"/>
    <cellStyle name="Dziesiętny 3 2 2 6 5 2" xfId="18909" xr:uid="{0F7E55C9-B953-4017-A16B-F126A7404A48}"/>
    <cellStyle name="Dziesiętny 3 2 2 6 6" xfId="9603" xr:uid="{112E0397-DD49-49AF-A836-2397BD474DAE}"/>
    <cellStyle name="Dziesiętny 3 2 2 6 6 2" xfId="24902" xr:uid="{D4B61C41-8B5F-4765-860C-1EA9AE753772}"/>
    <cellStyle name="Dziesiętny 3 2 2 6 7" xfId="13093" xr:uid="{B66ADBC9-9DA7-461B-AC58-AADD096C8AE1}"/>
    <cellStyle name="Dziesiętny 3 2 2 6 7 2" xfId="28392" xr:uid="{7E5D254D-F21B-40F9-A654-DC455C4975D1}"/>
    <cellStyle name="Dziesiętny 3 2 2 6 8" xfId="16728" xr:uid="{6C51830C-B636-4458-8A23-6D991CA4FEAC}"/>
    <cellStyle name="Dziesiętny 3 2 2 7" xfId="1089" xr:uid="{38AD3CE6-5F57-485E-9D08-6E620217AC9C}"/>
    <cellStyle name="Dziesiętny 3 2 2 7 2" xfId="3296" xr:uid="{E5FC8758-6162-443E-AA31-BB02A1992304}"/>
    <cellStyle name="Dziesiętny 3 2 2 7 2 2" xfId="8176" xr:uid="{A4200DC3-BEBA-4561-A15B-D9CC6FCE07B8}"/>
    <cellStyle name="Dziesiętny 3 2 2 7 2 2 2" xfId="11667" xr:uid="{49CE3B69-F407-44D9-A4E0-70F891F6C69E}"/>
    <cellStyle name="Dziesiętny 3 2 2 7 2 2 2 2" xfId="26966" xr:uid="{2B62856D-93FE-43CE-82A0-EE584CBC10EA}"/>
    <cellStyle name="Dziesiętny 3 2 2 7 2 2 3" xfId="15157" xr:uid="{A7A0C39D-E885-44D4-9C95-069CBFD81FF4}"/>
    <cellStyle name="Dziesiętny 3 2 2 7 2 2 3 2" xfId="30456" xr:uid="{7F0F4673-81F2-4289-B92D-5CF4757E7676}"/>
    <cellStyle name="Dziesiętny 3 2 2 7 2 2 4" xfId="23476" xr:uid="{FB19F7E1-1008-4127-A947-6D84ABB62CC4}"/>
    <cellStyle name="Dziesiętny 3 2 2 7 2 3" xfId="6907" xr:uid="{FFBF22F8-3230-42DA-98C3-0D76B4E07301}"/>
    <cellStyle name="Dziesiętny 3 2 2 7 2 3 2" xfId="22208" xr:uid="{99466940-932D-4604-95CC-F1A60D50A625}"/>
    <cellStyle name="Dziesiętny 3 2 2 7 2 4" xfId="10399" xr:uid="{80FABA49-2386-459A-9B4C-4E6F9A2DE946}"/>
    <cellStyle name="Dziesiętny 3 2 2 7 2 4 2" xfId="25698" xr:uid="{E1B3BF4D-2C54-4C14-8C8C-3C2A2808C8E3}"/>
    <cellStyle name="Dziesiętny 3 2 2 7 2 5" xfId="13889" xr:uid="{E2917629-AEBF-4B5C-B26A-2D9D0E60D02B}"/>
    <cellStyle name="Dziesiętny 3 2 2 7 2 5 2" xfId="29188" xr:uid="{CF720DE5-AADE-4CA9-9DB1-B54500D4F02D}"/>
    <cellStyle name="Dziesiętny 3 2 2 7 2 6" xfId="18912" xr:uid="{3A2BA720-3396-4041-82FF-8CCF9E66ECB1}"/>
    <cellStyle name="Dziesiętny 3 2 2 7 3" xfId="8175" xr:uid="{D02C27A9-2762-4315-BB2B-15A46D892490}"/>
    <cellStyle name="Dziesiętny 3 2 2 7 3 2" xfId="11666" xr:uid="{1435FE67-5BFC-4C55-BD45-EA91D013974D}"/>
    <cellStyle name="Dziesiętny 3 2 2 7 3 2 2" xfId="26965" xr:uid="{AFC9EC09-EE02-4C9D-A47B-9E7D217050BE}"/>
    <cellStyle name="Dziesiętny 3 2 2 7 3 3" xfId="15156" xr:uid="{8C150C23-A1E6-44BE-BAF5-C255ADA38B1D}"/>
    <cellStyle name="Dziesiętny 3 2 2 7 3 3 2" xfId="30455" xr:uid="{D2E6086B-9569-4A12-9A4B-A42C3840D075}"/>
    <cellStyle name="Dziesiętny 3 2 2 7 3 4" xfId="23475" xr:uid="{10D8DADA-8DCC-40B4-BE3B-9F507E74BCE9}"/>
    <cellStyle name="Dziesiętny 3 2 2 7 4" xfId="6138" xr:uid="{4B6D3DC7-B4C2-4A2F-BE39-10B4326CD211}"/>
    <cellStyle name="Dziesiętny 3 2 2 7 4 2" xfId="21439" xr:uid="{DA1049D5-8148-4B2C-A01F-719C00325969}"/>
    <cellStyle name="Dziesiętny 3 2 2 7 5" xfId="3295" xr:uid="{C05DAE63-2D90-40E1-932F-C12A962387E6}"/>
    <cellStyle name="Dziesiętny 3 2 2 7 5 2" xfId="18911" xr:uid="{1CBB8401-A82F-460B-AE9A-C65AF60EF2BA}"/>
    <cellStyle name="Dziesiętny 3 2 2 7 6" xfId="9630" xr:uid="{B4B21445-827D-4F79-B612-F74373B5D813}"/>
    <cellStyle name="Dziesiętny 3 2 2 7 6 2" xfId="24929" xr:uid="{65598E53-D91B-43D7-BA62-B10E1218404D}"/>
    <cellStyle name="Dziesiętny 3 2 2 7 7" xfId="13120" xr:uid="{94A24284-51AD-4638-A537-20B38F79A946}"/>
    <cellStyle name="Dziesiętny 3 2 2 7 7 2" xfId="28419" xr:uid="{26975122-B14F-4CA4-9C9A-5F55FC3A1E0C}"/>
    <cellStyle name="Dziesiętny 3 2 2 7 8" xfId="16747" xr:uid="{E0AD42F6-77D5-48A9-947D-2D43ED662334}"/>
    <cellStyle name="Dziesiętny 3 2 2 8" xfId="1497" xr:uid="{6B5F4A50-A0DD-4242-B511-8F1CBABA09DF}"/>
    <cellStyle name="Dziesiętny 3 2 2 8 2" xfId="3298" xr:uid="{210B4311-E3B9-46AE-92E6-42CD7F78F5EC}"/>
    <cellStyle name="Dziesiętny 3 2 2 8 2 2" xfId="8178" xr:uid="{BE7F0F38-F9D2-4244-AF2F-C2912217679D}"/>
    <cellStyle name="Dziesiętny 3 2 2 8 2 2 2" xfId="11669" xr:uid="{A9B86362-D387-4439-9AC3-831030BD5F06}"/>
    <cellStyle name="Dziesiętny 3 2 2 8 2 2 2 2" xfId="26968" xr:uid="{975E5C2A-926F-404A-B029-977679D2231C}"/>
    <cellStyle name="Dziesiętny 3 2 2 8 2 2 3" xfId="15159" xr:uid="{8207ADC2-E19A-49F5-9D73-6484A27D5257}"/>
    <cellStyle name="Dziesiętny 3 2 2 8 2 2 3 2" xfId="30458" xr:uid="{F812C014-4436-4189-B39B-8093EE1D9022}"/>
    <cellStyle name="Dziesiętny 3 2 2 8 2 2 4" xfId="23478" xr:uid="{25F022FC-0A1A-4D80-9809-0C2ADB49D814}"/>
    <cellStyle name="Dziesiętny 3 2 2 8 2 3" xfId="6908" xr:uid="{CB65A027-F1B8-486B-8B6E-2D20C0B457EB}"/>
    <cellStyle name="Dziesiętny 3 2 2 8 2 3 2" xfId="22209" xr:uid="{4663041E-4852-408F-9D1E-4B80F6716D70}"/>
    <cellStyle name="Dziesiętny 3 2 2 8 2 4" xfId="10400" xr:uid="{B80D11D5-088C-4EA6-8303-A48AA64021F4}"/>
    <cellStyle name="Dziesiętny 3 2 2 8 2 4 2" xfId="25699" xr:uid="{924CCA5A-20ED-4A11-B0D5-C03DE9DB9A99}"/>
    <cellStyle name="Dziesiętny 3 2 2 8 2 5" xfId="13890" xr:uid="{6B0F3A82-4D40-48C8-B800-A5FF09E9187B}"/>
    <cellStyle name="Dziesiętny 3 2 2 8 2 5 2" xfId="29189" xr:uid="{7251925E-C3D2-4B2E-B8CF-EF8DFCF6F8E6}"/>
    <cellStyle name="Dziesiętny 3 2 2 8 2 6" xfId="18914" xr:uid="{3712E906-30B3-4A1F-A579-8C2B7E56331C}"/>
    <cellStyle name="Dziesiętny 3 2 2 8 3" xfId="8177" xr:uid="{8870C8BA-381A-43EA-B7C3-8960B3FC810A}"/>
    <cellStyle name="Dziesiętny 3 2 2 8 3 2" xfId="11668" xr:uid="{E8B875E2-7780-4545-BA32-31B91A3483A4}"/>
    <cellStyle name="Dziesiętny 3 2 2 8 3 2 2" xfId="26967" xr:uid="{3155B319-959C-4E5E-AA5F-6044422BEF61}"/>
    <cellStyle name="Dziesiętny 3 2 2 8 3 3" xfId="15158" xr:uid="{4BCFB7D5-B08B-40C2-BF28-28CA811D3938}"/>
    <cellStyle name="Dziesiętny 3 2 2 8 3 3 2" xfId="30457" xr:uid="{1EA21FB8-A9E7-439A-8582-4AC85988B1A2}"/>
    <cellStyle name="Dziesiętny 3 2 2 8 3 4" xfId="23477" xr:uid="{D68058A5-3F7F-4884-9D26-295147EEB0F0}"/>
    <cellStyle name="Dziesiętny 3 2 2 8 4" xfId="6165" xr:uid="{44579075-13ED-41A5-9600-37746771E6F4}"/>
    <cellStyle name="Dziesiętny 3 2 2 8 4 2" xfId="21466" xr:uid="{004C9DF0-2668-46CE-B40B-98039CE6FB73}"/>
    <cellStyle name="Dziesiętny 3 2 2 8 5" xfId="3297" xr:uid="{88D328D1-C778-4B5D-BDC9-CBC6516ECE5F}"/>
    <cellStyle name="Dziesiętny 3 2 2 8 5 2" xfId="18913" xr:uid="{2E3DDFA1-845E-4C77-8863-542142DA051F}"/>
    <cellStyle name="Dziesiętny 3 2 2 8 6" xfId="9657" xr:uid="{D476C835-93D7-4198-A6A6-2224D8E1B3D5}"/>
    <cellStyle name="Dziesiętny 3 2 2 8 6 2" xfId="24956" xr:uid="{644743D1-6724-438E-9DB8-C9B05B5DA948}"/>
    <cellStyle name="Dziesiętny 3 2 2 8 7" xfId="13147" xr:uid="{C34CC903-932F-452F-A12D-695FCBF3E5FB}"/>
    <cellStyle name="Dziesiętny 3 2 2 8 7 2" xfId="28446" xr:uid="{A9012FF6-5234-4222-9FF5-290DC423D4E4}"/>
    <cellStyle name="Dziesiętny 3 2 2 8 8" xfId="17151" xr:uid="{2F5A81EE-AEC2-4F0E-B5CC-A2DB607EBDCB}"/>
    <cellStyle name="Dziesiętny 3 2 2 9" xfId="1704" xr:uid="{CB5105AE-324D-499F-AB61-49C072993F47}"/>
    <cellStyle name="Dziesiętny 3 2 2 9 2" xfId="3300" xr:uid="{715A7ADF-3FE6-4124-9E38-5D719A4CD985}"/>
    <cellStyle name="Dziesiętny 3 2 2 9 2 2" xfId="8180" xr:uid="{DC3883CB-95BD-4C55-8A52-60F2C3531453}"/>
    <cellStyle name="Dziesiętny 3 2 2 9 2 2 2" xfId="11671" xr:uid="{F1207CB3-B905-4759-90FF-C36D8DFB9429}"/>
    <cellStyle name="Dziesiętny 3 2 2 9 2 2 2 2" xfId="26970" xr:uid="{A95EB309-7C29-47D4-B630-053E04296C72}"/>
    <cellStyle name="Dziesiętny 3 2 2 9 2 2 3" xfId="15161" xr:uid="{4341C37D-F85E-4F1F-9478-1BF28FE87E67}"/>
    <cellStyle name="Dziesiętny 3 2 2 9 2 2 3 2" xfId="30460" xr:uid="{8D8DDB7E-7E3E-498D-935A-7879092C29C5}"/>
    <cellStyle name="Dziesiętny 3 2 2 9 2 2 4" xfId="23480" xr:uid="{1310EC53-756E-4645-845E-06B8B789A3A0}"/>
    <cellStyle name="Dziesiętny 3 2 2 9 2 3" xfId="6909" xr:uid="{E8CE667A-9BAF-40BD-B12D-E1DDE7F4C17D}"/>
    <cellStyle name="Dziesiętny 3 2 2 9 2 3 2" xfId="22210" xr:uid="{46E474CF-AD4D-4937-8768-100FAC1789AC}"/>
    <cellStyle name="Dziesiętny 3 2 2 9 2 4" xfId="10401" xr:uid="{96C92B4F-3F94-4EAF-A32A-FEFE46A21D99}"/>
    <cellStyle name="Dziesiętny 3 2 2 9 2 4 2" xfId="25700" xr:uid="{C9B410D9-0973-47E0-82FA-EF3550A70E54}"/>
    <cellStyle name="Dziesiętny 3 2 2 9 2 5" xfId="13891" xr:uid="{00F368F2-055D-45AA-9940-09DCEF7BE361}"/>
    <cellStyle name="Dziesiętny 3 2 2 9 2 5 2" xfId="29190" xr:uid="{F3603740-A38F-486B-BF2B-E6968CE970FB}"/>
    <cellStyle name="Dziesiętny 3 2 2 9 2 6" xfId="18916" xr:uid="{D81CE9DC-7487-4DB4-9D44-F5B050C7275A}"/>
    <cellStyle name="Dziesiętny 3 2 2 9 3" xfId="8179" xr:uid="{215C100D-5242-412C-AB46-1995B67DB1EC}"/>
    <cellStyle name="Dziesiętny 3 2 2 9 3 2" xfId="11670" xr:uid="{5D0B6B40-898B-4509-8D3F-38A64A0C69AC}"/>
    <cellStyle name="Dziesiętny 3 2 2 9 3 2 2" xfId="26969" xr:uid="{B0D88691-4F38-4DE6-807F-4A613C088798}"/>
    <cellStyle name="Dziesiętny 3 2 2 9 3 3" xfId="15160" xr:uid="{FEF165CD-D7A0-4F81-997F-0C8CB5A59D59}"/>
    <cellStyle name="Dziesiętny 3 2 2 9 3 3 2" xfId="30459" xr:uid="{DD76CC67-8784-4D55-A06B-0068B3788769}"/>
    <cellStyle name="Dziesiętny 3 2 2 9 3 4" xfId="23479" xr:uid="{6031ECC1-A075-4E5D-A135-5DA33C018398}"/>
    <cellStyle name="Dziesiętny 3 2 2 9 4" xfId="6355" xr:uid="{56B335A8-BF59-4911-B5E0-673A43D13FB4}"/>
    <cellStyle name="Dziesiętny 3 2 2 9 4 2" xfId="21656" xr:uid="{1A01C116-BD00-4C40-BF0C-C15797588CF2}"/>
    <cellStyle name="Dziesiętny 3 2 2 9 5" xfId="3299" xr:uid="{1E309AF1-A07B-43A7-95A4-89B61A0DDE2D}"/>
    <cellStyle name="Dziesiętny 3 2 2 9 5 2" xfId="18915" xr:uid="{AE3DF209-4833-4F54-B827-B7FC271FEA4A}"/>
    <cellStyle name="Dziesiętny 3 2 2 9 6" xfId="9847" xr:uid="{B570B6FF-329C-41BD-A244-0BB699966885}"/>
    <cellStyle name="Dziesiętny 3 2 2 9 6 2" xfId="25146" xr:uid="{ED63959C-3B18-4B19-B6EE-318A4E8418F0}"/>
    <cellStyle name="Dziesiętny 3 2 2 9 7" xfId="13337" xr:uid="{A4BDB03F-5FE0-465C-89A3-FB707B90EEAE}"/>
    <cellStyle name="Dziesiętny 3 2 2 9 7 2" xfId="28636" xr:uid="{AEBF8F95-A93A-4B67-A48A-623338386724}"/>
    <cellStyle name="Dziesiętny 3 2 2 9 8" xfId="17349" xr:uid="{164C5627-B2A9-4462-841F-B6CF972D4F6E}"/>
    <cellStyle name="Dziesiętny 3 2 20" xfId="9403" xr:uid="{31EB4FE2-84B5-4129-AA65-127A3553A0F8}"/>
    <cellStyle name="Dziesiętny 3 2 20 2" xfId="24702" xr:uid="{0A88ADAB-915B-4B53-ACFE-AAEA889D727A}"/>
    <cellStyle name="Dziesiętny 3 2 21" xfId="12893" xr:uid="{091B60DB-31D9-43A8-B117-25187BBCA5BE}"/>
    <cellStyle name="Dziesiętny 3 2 21 2" xfId="28192" xr:uid="{78506B66-624C-491E-B86F-59582FA0F105}"/>
    <cellStyle name="Dziesiętny 3 2 22" xfId="16370" xr:uid="{BAA795A4-61DE-46BA-9A7D-F693E6B33583}"/>
    <cellStyle name="Dziesiętny 3 2 22 2" xfId="31669" xr:uid="{322C3F88-50AC-41D7-9433-2FFE6CE6BBD2}"/>
    <cellStyle name="Dziesiętny 3 2 23" xfId="863" xr:uid="{92E8880C-21B3-4D08-B5CD-FDBD4784E333}"/>
    <cellStyle name="Dziesiętny 3 2 24" xfId="16533" xr:uid="{F6650BA7-35E6-4A61-B9D8-91BBCB264A6F}"/>
    <cellStyle name="Dziesiętny 3 2 25" xfId="574" xr:uid="{F7F074F5-C81A-4371-A7D5-6EE84AFBA81D}"/>
    <cellStyle name="Dziesiętny 3 2 3" xfId="685" xr:uid="{5A22D0EE-BCEC-4C98-8E07-34E8EF5C3669}"/>
    <cellStyle name="Dziesiętny 3 2 3 10" xfId="2292" xr:uid="{4387316B-0A3A-441C-8B9C-8FE1596C47B7}"/>
    <cellStyle name="Dziesiętny 3 2 3 10 2" xfId="5169" xr:uid="{E0776CEC-9206-46FF-963B-328DE429A7FD}"/>
    <cellStyle name="Dziesiętny 3 2 3 10 2 2" xfId="20470" xr:uid="{0785E77B-778E-4D5D-8361-2585EF17FFAB}"/>
    <cellStyle name="Dziesiętny 3 2 3 10 3" xfId="17924" xr:uid="{E330405D-4C98-4D0E-A449-218CCA0B28FB}"/>
    <cellStyle name="Dziesiętny 3 2 3 11" xfId="2442" xr:uid="{2A067939-FE74-435D-A905-3A6AAB76D1B9}"/>
    <cellStyle name="Dziesiętny 3 2 3 11 2" xfId="5170" xr:uid="{7D8C54F1-D3C1-45B7-9EFD-EF6728734948}"/>
    <cellStyle name="Dziesiętny 3 2 3 11 2 2" xfId="20471" xr:uid="{E88C8097-0B41-46E1-BFBF-66EC99486291}"/>
    <cellStyle name="Dziesiętny 3 2 3 11 3" xfId="18074" xr:uid="{809A05BA-2F70-475B-9F68-C5ED9BFC06A0}"/>
    <cellStyle name="Dziesiętny 3 2 3 12" xfId="2592" xr:uid="{B2A92660-4FEF-4381-8041-51A56A507811}"/>
    <cellStyle name="Dziesiętny 3 2 3 12 2" xfId="5171" xr:uid="{5A6D6193-EE7D-4B79-9320-12B666B55A31}"/>
    <cellStyle name="Dziesiętny 3 2 3 12 2 2" xfId="20472" xr:uid="{E6508210-14D9-4929-AF79-A3E469A86E99}"/>
    <cellStyle name="Dziesiętny 3 2 3 12 3" xfId="18224" xr:uid="{CA9C43E9-795B-4621-AE65-E4CB43F9E699}"/>
    <cellStyle name="Dziesiętny 3 2 3 13" xfId="5788" xr:uid="{9D4ED4BD-C395-4CDF-AB25-A4C33C2BCF47}"/>
    <cellStyle name="Dziesiętny 3 2 3 13 2" xfId="21089" xr:uid="{E5FE3F11-A3B6-4655-9F30-85A3B27FC756}"/>
    <cellStyle name="Dziesiętny 3 2 3 14" xfId="5981" xr:uid="{31092F4C-7A88-43F3-A815-9B12DBE35848}"/>
    <cellStyle name="Dziesiętny 3 2 3 14 2" xfId="21282" xr:uid="{EBC7CAF7-2787-428F-B69E-090720CB462A}"/>
    <cellStyle name="Dziesiętny 3 2 3 15" xfId="3301" xr:uid="{0905FD70-E6C8-4FB9-AE90-55D38C6DDEC1}"/>
    <cellStyle name="Dziesiętny 3 2 3 15 2" xfId="18917" xr:uid="{43E71582-0A47-4A7A-8E0D-F23F632DE1A3}"/>
    <cellStyle name="Dziesiętny 3 2 3 16" xfId="9473" xr:uid="{565ED9E0-002E-43D9-90A4-928BC27EA9ED}"/>
    <cellStyle name="Dziesiętny 3 2 3 16 2" xfId="24772" xr:uid="{AABBDF80-92E4-4F5A-9F59-D8033D1F6DDA}"/>
    <cellStyle name="Dziesiętny 3 2 3 17" xfId="12963" xr:uid="{E2E79F79-E374-4838-8FF1-EAC26FA43C70}"/>
    <cellStyle name="Dziesiętny 3 2 3 17 2" xfId="28262" xr:uid="{54A0C32E-1EAC-4953-A85D-9C0A026C2B17}"/>
    <cellStyle name="Dziesiętny 3 2 3 18" xfId="16411" xr:uid="{AEE8302C-453C-41B5-871F-3EAF4C41C93A}"/>
    <cellStyle name="Dziesiętny 3 2 3 18 2" xfId="31710" xr:uid="{7773CBFF-B628-4333-8B1C-3E54E0253FFF}"/>
    <cellStyle name="Dziesiętny 3 2 3 19" xfId="906" xr:uid="{1BF9DEAD-5275-4B57-8569-87869B89EB56}"/>
    <cellStyle name="Dziesiętny 3 2 3 2" xfId="1121" xr:uid="{4665BFB0-0C13-4F0F-BB9C-096B3EC86756}"/>
    <cellStyle name="Dziesiętny 3 2 3 2 2" xfId="3303" xr:uid="{4267A403-FBBD-4EE4-96DB-CE5267E73AA1}"/>
    <cellStyle name="Dziesiętny 3 2 3 2 2 2" xfId="3304" xr:uid="{4B6420F6-16BB-4C98-B7FC-8BBDEA147A2D}"/>
    <cellStyle name="Dziesiętny 3 2 3 2 2 2 2" xfId="8184" xr:uid="{5E4402F9-567D-44E7-92CC-366D1414F770}"/>
    <cellStyle name="Dziesiętny 3 2 3 2 2 2 2 2" xfId="11675" xr:uid="{6844F743-F969-4E3F-87F7-41D551D7200E}"/>
    <cellStyle name="Dziesiętny 3 2 3 2 2 2 2 2 2" xfId="26974" xr:uid="{AC2DF18C-FD8D-40AC-9B81-87D41DFD314A}"/>
    <cellStyle name="Dziesiętny 3 2 3 2 2 2 2 3" xfId="15165" xr:uid="{CF417350-088A-4881-A441-A4E40F35B7C2}"/>
    <cellStyle name="Dziesiętny 3 2 3 2 2 2 2 3 2" xfId="30464" xr:uid="{297E6F90-C29D-403D-9813-9D5DBED38051}"/>
    <cellStyle name="Dziesiętny 3 2 3 2 2 2 2 4" xfId="23484" xr:uid="{6556481E-1F77-442F-B610-4A326B973386}"/>
    <cellStyle name="Dziesiętny 3 2 3 2 2 2 3" xfId="6912" xr:uid="{D37E20AB-B530-4532-9587-B8B233CA767F}"/>
    <cellStyle name="Dziesiętny 3 2 3 2 2 2 3 2" xfId="22213" xr:uid="{06946E7D-39C0-4E73-B35D-CDA63662D382}"/>
    <cellStyle name="Dziesiętny 3 2 3 2 2 2 4" xfId="10404" xr:uid="{A387B240-1AB4-431D-B2C7-4CBB3EACCD54}"/>
    <cellStyle name="Dziesiętny 3 2 3 2 2 2 4 2" xfId="25703" xr:uid="{E89D80C9-759C-40A2-B4B0-F02EC9EBA514}"/>
    <cellStyle name="Dziesiętny 3 2 3 2 2 2 5" xfId="13894" xr:uid="{6C33313C-5ECF-40FE-8810-6746500A6382}"/>
    <cellStyle name="Dziesiętny 3 2 3 2 2 2 5 2" xfId="29193" xr:uid="{BF34EA81-7DF5-4860-BB8B-86FD7A38E922}"/>
    <cellStyle name="Dziesiętny 3 2 3 2 2 2 6" xfId="18920" xr:uid="{F8CF2F5F-78DA-4902-817A-EF269CF7F368}"/>
    <cellStyle name="Dziesiętny 3 2 3 2 2 3" xfId="8183" xr:uid="{6AEFDEEB-D766-463E-BA70-947C6E5D653F}"/>
    <cellStyle name="Dziesiętny 3 2 3 2 2 3 2" xfId="11674" xr:uid="{13825F7E-106C-4EB8-AE45-948195235B05}"/>
    <cellStyle name="Dziesiętny 3 2 3 2 2 3 2 2" xfId="26973" xr:uid="{00E460F6-0501-4D86-B677-7B243DFD841B}"/>
    <cellStyle name="Dziesiętny 3 2 3 2 2 3 3" xfId="15164" xr:uid="{98429285-3507-46FD-9503-371640313C64}"/>
    <cellStyle name="Dziesiętny 3 2 3 2 2 3 3 2" xfId="30463" xr:uid="{76E9A240-70A8-4A96-9AEF-57C38A695370}"/>
    <cellStyle name="Dziesiętny 3 2 3 2 2 3 4" xfId="23483" xr:uid="{82472B26-82C0-4790-87BA-EBECD869CE89}"/>
    <cellStyle name="Dziesiętny 3 2 3 2 2 4" xfId="6467" xr:uid="{19A1D282-D78D-4D51-A0CC-67C3F855CDA2}"/>
    <cellStyle name="Dziesiętny 3 2 3 2 2 4 2" xfId="21768" xr:uid="{714F4982-E19B-4358-B030-AC8E71E54713}"/>
    <cellStyle name="Dziesiętny 3 2 3 2 2 5" xfId="9959" xr:uid="{D95F0602-5641-479C-952F-848080C157D7}"/>
    <cellStyle name="Dziesiętny 3 2 3 2 2 5 2" xfId="25258" xr:uid="{9A3CDE58-A5A8-4980-A7A2-039EC5486780}"/>
    <cellStyle name="Dziesiętny 3 2 3 2 2 6" xfId="13449" xr:uid="{FBCF7776-1F09-4EDA-B1EE-008C2D5A45F2}"/>
    <cellStyle name="Dziesiętny 3 2 3 2 2 6 2" xfId="28748" xr:uid="{C3AB352D-EA6F-4EA6-9C10-153C24BE882C}"/>
    <cellStyle name="Dziesiętny 3 2 3 2 2 7" xfId="18919" xr:uid="{E04337C5-1A81-42C3-808D-3827CCA60A81}"/>
    <cellStyle name="Dziesiętny 3 2 3 2 3" xfId="3305" xr:uid="{0418A7B1-AE3E-400C-BB31-89A267A0E42A}"/>
    <cellStyle name="Dziesiętny 3 2 3 2 3 2" xfId="8185" xr:uid="{A30BBEAF-7672-4205-A653-5E312AAD7DD1}"/>
    <cellStyle name="Dziesiętny 3 2 3 2 3 2 2" xfId="11676" xr:uid="{699D7380-247F-415B-9872-E49AB88E658C}"/>
    <cellStyle name="Dziesiętny 3 2 3 2 3 2 2 2" xfId="26975" xr:uid="{553E852D-36F2-417B-A89C-B58BB95A46A2}"/>
    <cellStyle name="Dziesiętny 3 2 3 2 3 2 3" xfId="15166" xr:uid="{9BBB7717-95A9-4C01-B4B9-38F58044A2BA}"/>
    <cellStyle name="Dziesiętny 3 2 3 2 3 2 3 2" xfId="30465" xr:uid="{FAC6CA50-0E90-4A27-B484-AF6DEDCF0517}"/>
    <cellStyle name="Dziesiętny 3 2 3 2 3 2 4" xfId="23485" xr:uid="{0F8C2739-61FC-40B7-8D62-A1D98539B6FF}"/>
    <cellStyle name="Dziesiętny 3 2 3 2 3 3" xfId="6911" xr:uid="{988F987D-EEFF-4AF0-BFED-A4352DDD940B}"/>
    <cellStyle name="Dziesiętny 3 2 3 2 3 3 2" xfId="22212" xr:uid="{1D4A71EB-D9AC-404C-B868-D8799A03B5C2}"/>
    <cellStyle name="Dziesiętny 3 2 3 2 3 4" xfId="10403" xr:uid="{6BFC777E-C88F-4DBC-A1A6-59A6267E73C1}"/>
    <cellStyle name="Dziesiętny 3 2 3 2 3 4 2" xfId="25702" xr:uid="{88B0C143-629A-479C-8693-2AB1C341022C}"/>
    <cellStyle name="Dziesiętny 3 2 3 2 3 5" xfId="13893" xr:uid="{7F6FA83F-6CB1-462A-8EEF-89F9B11F9B0B}"/>
    <cellStyle name="Dziesiętny 3 2 3 2 3 5 2" xfId="29192" xr:uid="{05F1B7E5-4BFE-4DBD-A193-4F60F2071D30}"/>
    <cellStyle name="Dziesiętny 3 2 3 2 3 6" xfId="18921" xr:uid="{7ABE8D1B-9B2C-4DA1-88C5-9D2E8793577E}"/>
    <cellStyle name="Dziesiętny 3 2 3 2 4" xfId="8182" xr:uid="{C6D25DD3-A815-4EA8-B065-D145460ED30A}"/>
    <cellStyle name="Dziesiętny 3 2 3 2 4 2" xfId="11673" xr:uid="{F3A2A8C7-E4EC-43F0-85C6-E6F5DFD245BF}"/>
    <cellStyle name="Dziesiętny 3 2 3 2 4 2 2" xfId="26972" xr:uid="{CF850EFE-6808-470E-922B-F7836DCE87BE}"/>
    <cellStyle name="Dziesiętny 3 2 3 2 4 3" xfId="15163" xr:uid="{C3046514-C46A-4D06-8226-6DC3BD5506D8}"/>
    <cellStyle name="Dziesiętny 3 2 3 2 4 3 2" xfId="30462" xr:uid="{6FB6C497-1693-4283-9926-DEFA5D3FD154}"/>
    <cellStyle name="Dziesiętny 3 2 3 2 4 4" xfId="23482" xr:uid="{13068F2D-E8A6-4EC0-88AA-582056316F9C}"/>
    <cellStyle name="Dziesiętny 3 2 3 2 5" xfId="6188" xr:uid="{A85B1607-A590-4E6F-A527-CCC93EEC645A}"/>
    <cellStyle name="Dziesiętny 3 2 3 2 5 2" xfId="21489" xr:uid="{DA04D6D8-D2C1-4CF8-8319-3595367E35F2}"/>
    <cellStyle name="Dziesiętny 3 2 3 2 6" xfId="3302" xr:uid="{A5ECABAE-58C0-4DBE-A6C7-95F27FCF72C0}"/>
    <cellStyle name="Dziesiętny 3 2 3 2 6 2" xfId="18918" xr:uid="{3DE7D197-6B42-4E71-B71E-CC009A8373FD}"/>
    <cellStyle name="Dziesiętny 3 2 3 2 7" xfId="9680" xr:uid="{179B85B8-D96C-4365-B1D8-3505B7BD1234}"/>
    <cellStyle name="Dziesiętny 3 2 3 2 7 2" xfId="24979" xr:uid="{5846021B-6E06-40B2-BB83-1C4B2A349282}"/>
    <cellStyle name="Dziesiętny 3 2 3 2 8" xfId="13170" xr:uid="{E93F2036-F0F2-4408-8239-D4F2FBCFD565}"/>
    <cellStyle name="Dziesiętny 3 2 3 2 8 2" xfId="28469" xr:uid="{2D8A3E9C-22B6-4BC2-8113-F29157DA05A1}"/>
    <cellStyle name="Dziesiętny 3 2 3 2 9" xfId="16777" xr:uid="{372E2C35-7BC2-4916-8536-CE3EF7AE5A53}"/>
    <cellStyle name="Dziesiętny 3 2 3 20" xfId="16574" xr:uid="{7D123B5C-088C-4985-879C-4EE704E71FE9}"/>
    <cellStyle name="Dziesiętny 3 2 3 3" xfId="1246" xr:uid="{B73D80E7-0ABF-4B06-9144-F0379906AE79}"/>
    <cellStyle name="Dziesiętny 3 2 3 3 2" xfId="3307" xr:uid="{A1298308-427C-4382-AF05-A4BA614D90D2}"/>
    <cellStyle name="Dziesiętny 3 2 3 3 2 2" xfId="8187" xr:uid="{B9F9F352-3674-4454-9A60-9C171225A304}"/>
    <cellStyle name="Dziesiętny 3 2 3 3 2 2 2" xfId="11678" xr:uid="{B5FAA117-7793-4CDC-874E-A845522D4163}"/>
    <cellStyle name="Dziesiętny 3 2 3 3 2 2 2 2" xfId="26977" xr:uid="{7CFF12BE-AA2B-465A-A9E0-B287B6DE3FB6}"/>
    <cellStyle name="Dziesiętny 3 2 3 3 2 2 3" xfId="15168" xr:uid="{2EB9FE41-1C79-4B3F-9F80-A6DB660AC3D0}"/>
    <cellStyle name="Dziesiętny 3 2 3 3 2 2 3 2" xfId="30467" xr:uid="{37A5604F-8F6C-42FA-8F7D-B7722947A969}"/>
    <cellStyle name="Dziesiętny 3 2 3 3 2 2 4" xfId="23487" xr:uid="{BAE3846F-63BD-4ACF-9ED3-CE7E4E76ED55}"/>
    <cellStyle name="Dziesiętny 3 2 3 3 2 3" xfId="6913" xr:uid="{DED1F391-82BF-49E9-B723-8CB9C7C3330C}"/>
    <cellStyle name="Dziesiętny 3 2 3 3 2 3 2" xfId="22214" xr:uid="{691BA450-102E-4FEC-ADE7-D47B35444624}"/>
    <cellStyle name="Dziesiętny 3 2 3 3 2 4" xfId="10405" xr:uid="{F18E340A-A6A4-489B-A03A-1C32EBD14ABE}"/>
    <cellStyle name="Dziesiętny 3 2 3 3 2 4 2" xfId="25704" xr:uid="{CC93EDB9-E347-475B-81B7-B4B23138042F}"/>
    <cellStyle name="Dziesiętny 3 2 3 3 2 5" xfId="13895" xr:uid="{1AF14DF3-E45B-421D-9C00-54F5C135F7B2}"/>
    <cellStyle name="Dziesiętny 3 2 3 3 2 5 2" xfId="29194" xr:uid="{5233E32D-182E-48DE-800C-C8BF5BE712B6}"/>
    <cellStyle name="Dziesiętny 3 2 3 3 2 6" xfId="18923" xr:uid="{4AA955CC-84BC-48D8-B1E6-93AC4FD008C7}"/>
    <cellStyle name="Dziesiętny 3 2 3 3 3" xfId="8186" xr:uid="{517E3031-86EE-4789-94A5-E43B8BE571B2}"/>
    <cellStyle name="Dziesiętny 3 2 3 3 3 2" xfId="11677" xr:uid="{BC3AA611-3B57-42BF-8A71-B765472E909C}"/>
    <cellStyle name="Dziesiętny 3 2 3 3 3 2 2" xfId="26976" xr:uid="{410E6090-EBA1-435C-9123-EF5054FF2316}"/>
    <cellStyle name="Dziesiętny 3 2 3 3 3 3" xfId="15167" xr:uid="{373AC34D-3BDE-4C85-9218-2A40730BCF30}"/>
    <cellStyle name="Dziesiętny 3 2 3 3 3 3 2" xfId="30466" xr:uid="{7C24363A-F5C8-4D44-AF1F-04F40BAAA667}"/>
    <cellStyle name="Dziesiętny 3 2 3 3 3 4" xfId="23486" xr:uid="{FF2E5852-6040-4167-B935-CB3942641D97}"/>
    <cellStyle name="Dziesiętny 3 2 3 3 4" xfId="6468" xr:uid="{4641A5EB-551B-4D09-A299-523F3958F8B3}"/>
    <cellStyle name="Dziesiętny 3 2 3 3 4 2" xfId="21769" xr:uid="{D8822ACD-BDF8-491A-8634-628DEB1E3519}"/>
    <cellStyle name="Dziesiętny 3 2 3 3 5" xfId="3306" xr:uid="{DC256E78-E5A4-4234-BA0D-6A4E02B2972D}"/>
    <cellStyle name="Dziesiętny 3 2 3 3 5 2" xfId="18922" xr:uid="{5EC366B5-F7F6-4F16-94A1-AC228C9FAF35}"/>
    <cellStyle name="Dziesiętny 3 2 3 3 6" xfId="9960" xr:uid="{189AD411-4AD3-48EE-AD5C-DFADBE00CEAE}"/>
    <cellStyle name="Dziesiętny 3 2 3 3 6 2" xfId="25259" xr:uid="{35E0289E-FCA4-4758-9159-ED1B594B0149}"/>
    <cellStyle name="Dziesiętny 3 2 3 3 7" xfId="13450" xr:uid="{B6D11FBF-3D55-4B83-AB41-6950DFF88B7A}"/>
    <cellStyle name="Dziesiętny 3 2 3 3 7 2" xfId="28749" xr:uid="{4BF85634-5277-45D5-8293-D9182DB86E15}"/>
    <cellStyle name="Dziesiętny 3 2 3 3 8" xfId="16902" xr:uid="{C1FC293C-3CCA-44D0-B658-174D6DA81406}"/>
    <cellStyle name="Dziesiętny 3 2 3 4" xfId="1368" xr:uid="{DB1D63FD-346F-4793-B2D3-B98102739FAE}"/>
    <cellStyle name="Dziesiętny 3 2 3 4 2" xfId="3309" xr:uid="{F4723753-5035-4C2E-AB91-91E587498631}"/>
    <cellStyle name="Dziesiętny 3 2 3 4 2 2" xfId="8189" xr:uid="{4A075B14-7350-4611-8F9D-A41FD132FDBC}"/>
    <cellStyle name="Dziesiętny 3 2 3 4 2 2 2" xfId="11680" xr:uid="{6EDF1AAA-69EE-4539-A618-F79357C01423}"/>
    <cellStyle name="Dziesiętny 3 2 3 4 2 2 2 2" xfId="26979" xr:uid="{640A9F2E-D6BD-4476-A05E-F87C21A1CF1D}"/>
    <cellStyle name="Dziesiętny 3 2 3 4 2 2 3" xfId="15170" xr:uid="{6C22D5C0-3DC6-4DF2-9B86-45DD67DFBFF8}"/>
    <cellStyle name="Dziesiętny 3 2 3 4 2 2 3 2" xfId="30469" xr:uid="{F5774F1A-9E65-43F8-8C04-D8EBA3A4DAF2}"/>
    <cellStyle name="Dziesiętny 3 2 3 4 2 2 4" xfId="23489" xr:uid="{8D4D8AB0-2E12-4605-8DC1-46F2D94FFB50}"/>
    <cellStyle name="Dziesiętny 3 2 3 4 2 3" xfId="6914" xr:uid="{678C370A-EA30-41E9-91DC-3DFF74BFD154}"/>
    <cellStyle name="Dziesiętny 3 2 3 4 2 3 2" xfId="22215" xr:uid="{00D2C9D2-6D81-4DFC-B700-E8B9F3A8092C}"/>
    <cellStyle name="Dziesiętny 3 2 3 4 2 4" xfId="10406" xr:uid="{222E6CDB-9590-42B3-870D-6404EC6D72DD}"/>
    <cellStyle name="Dziesiętny 3 2 3 4 2 4 2" xfId="25705" xr:uid="{B65EC063-A9A1-456A-8AED-02549BF8A394}"/>
    <cellStyle name="Dziesiętny 3 2 3 4 2 5" xfId="13896" xr:uid="{1A04655F-07B0-491D-8FCC-9AD10CB20308}"/>
    <cellStyle name="Dziesiętny 3 2 3 4 2 5 2" xfId="29195" xr:uid="{F5495A19-0E54-4DB0-AADA-2A362DF83CF8}"/>
    <cellStyle name="Dziesiętny 3 2 3 4 2 6" xfId="18925" xr:uid="{F44DDEFD-0C97-4510-A055-995AE8D75C52}"/>
    <cellStyle name="Dziesiętny 3 2 3 4 3" xfId="8188" xr:uid="{8E7A7587-7FDD-43A5-B377-3E87A74B0D36}"/>
    <cellStyle name="Dziesiętny 3 2 3 4 3 2" xfId="11679" xr:uid="{7ABE1F79-06BF-4841-81DB-640A8132997A}"/>
    <cellStyle name="Dziesiętny 3 2 3 4 3 2 2" xfId="26978" xr:uid="{47223AB9-2A11-4C52-89CA-0450920BA2FF}"/>
    <cellStyle name="Dziesiętny 3 2 3 4 3 3" xfId="15169" xr:uid="{25E4866F-FD68-40DF-829E-95F1DED1EB8B}"/>
    <cellStyle name="Dziesiętny 3 2 3 4 3 3 2" xfId="30468" xr:uid="{4083A687-EC81-4F74-9A78-CFE7EA6393FF}"/>
    <cellStyle name="Dziesiętny 3 2 3 4 3 4" xfId="23488" xr:uid="{CFF8ECF0-06F4-4C0F-B56A-D775D17B3F5D}"/>
    <cellStyle name="Dziesiętny 3 2 3 4 4" xfId="6628" xr:uid="{FCA693D8-A05C-41AA-AC0D-CA85E7E98EE0}"/>
    <cellStyle name="Dziesiętny 3 2 3 4 4 2" xfId="21929" xr:uid="{8C5EDD1F-9172-4F5E-A2CF-F490D33CA85D}"/>
    <cellStyle name="Dziesiętny 3 2 3 4 5" xfId="3308" xr:uid="{429247ED-621D-4883-A97F-FC8557275340}"/>
    <cellStyle name="Dziesiętny 3 2 3 4 5 2" xfId="18924" xr:uid="{2DD557E3-AE1F-4F20-98D3-B10301C8188F}"/>
    <cellStyle name="Dziesiętny 3 2 3 4 6" xfId="10120" xr:uid="{2EA44490-C8BA-4CC3-888F-695D00089348}"/>
    <cellStyle name="Dziesiętny 3 2 3 4 6 2" xfId="25419" xr:uid="{1A5EADB6-81B8-4656-B80F-536A5FCD064B}"/>
    <cellStyle name="Dziesiętny 3 2 3 4 7" xfId="13610" xr:uid="{276ED341-F5E5-4531-95AA-DFDF59D77456}"/>
    <cellStyle name="Dziesiętny 3 2 3 4 7 2" xfId="28909" xr:uid="{197642C1-B93E-4A77-975E-75068CCD2CCE}"/>
    <cellStyle name="Dziesiętny 3 2 3 4 8" xfId="17024" xr:uid="{2A97A368-0BD9-42ED-92D7-6B4AA5CFE07B}"/>
    <cellStyle name="Dziesiętny 3 2 3 5" xfId="1522" xr:uid="{0CABA512-F836-4DE5-AE30-BA8D23DD26AD}"/>
    <cellStyle name="Dziesiętny 3 2 3 5 2" xfId="8190" xr:uid="{6C603983-D973-4062-AF10-EBAC0DE39427}"/>
    <cellStyle name="Dziesiętny 3 2 3 5 2 2" xfId="11681" xr:uid="{777E78AA-E5C5-4709-81C7-40DE28EE35CE}"/>
    <cellStyle name="Dziesiętny 3 2 3 5 2 2 2" xfId="26980" xr:uid="{B0A7C7F1-9E12-40A8-A986-81BE57938FCA}"/>
    <cellStyle name="Dziesiętny 3 2 3 5 2 3" xfId="15171" xr:uid="{CFBA5DE7-A101-455D-B733-69694445C0C5}"/>
    <cellStyle name="Dziesiętny 3 2 3 5 2 3 2" xfId="30470" xr:uid="{2D9879B7-947D-42F5-BD7C-D85EC99E95F9}"/>
    <cellStyle name="Dziesiętny 3 2 3 5 2 4" xfId="23490" xr:uid="{FEBE92E8-9796-4A9D-A728-3DDA2A83AE01}"/>
    <cellStyle name="Dziesiętny 3 2 3 5 3" xfId="6910" xr:uid="{26BDDD2F-D52E-4F01-A2E7-BD091AB80A26}"/>
    <cellStyle name="Dziesiętny 3 2 3 5 3 2" xfId="22211" xr:uid="{A6FC876D-5BFA-4C6C-A921-4F9352DDB19F}"/>
    <cellStyle name="Dziesiętny 3 2 3 5 4" xfId="3310" xr:uid="{C74A6C3C-BB95-4491-AF41-9020B69F71E7}"/>
    <cellStyle name="Dziesiętny 3 2 3 5 4 2" xfId="18926" xr:uid="{D27B1778-2CDD-45B2-9F66-EBF1C82FD568}"/>
    <cellStyle name="Dziesiętny 3 2 3 5 5" xfId="10402" xr:uid="{B8FB5CDA-6048-446C-BA96-42093FF83EF7}"/>
    <cellStyle name="Dziesiętny 3 2 3 5 5 2" xfId="25701" xr:uid="{88DE3F61-9FDE-4FA8-8487-939A8F4A506E}"/>
    <cellStyle name="Dziesiętny 3 2 3 5 6" xfId="13892" xr:uid="{8A4E8F88-FB92-4EDC-9630-0F0AA30467FF}"/>
    <cellStyle name="Dziesiętny 3 2 3 5 6 2" xfId="29191" xr:uid="{F3B6D0F3-4C02-4688-A07B-79EB607350B1}"/>
    <cellStyle name="Dziesiętny 3 2 3 5 7" xfId="17174" xr:uid="{00CA80BE-4566-44F2-AF12-2986DF468C4D}"/>
    <cellStyle name="Dziesiętny 3 2 3 6" xfId="1770" xr:uid="{CAAB18EE-71F8-43D7-A475-1FFC1845AB58}"/>
    <cellStyle name="Dziesiętny 3 2 3 6 2" xfId="8191" xr:uid="{96E56603-C4E1-47E1-9D27-1F12DE73DD81}"/>
    <cellStyle name="Dziesiętny 3 2 3 6 2 2" xfId="11682" xr:uid="{57A22B82-8AE5-423B-AFEC-1CE6A4A32047}"/>
    <cellStyle name="Dziesiętny 3 2 3 6 2 2 2" xfId="26981" xr:uid="{93FB96A8-FCE9-422B-A06D-8EA840FEC67C}"/>
    <cellStyle name="Dziesiętny 3 2 3 6 2 3" xfId="15172" xr:uid="{29088FB8-6FB7-463F-B7EB-E4FD6DB51517}"/>
    <cellStyle name="Dziesiętny 3 2 3 6 2 3 2" xfId="30471" xr:uid="{E67715F6-B1C8-4B5C-94B8-6F436E15472D}"/>
    <cellStyle name="Dziesiętny 3 2 3 6 2 4" xfId="23491" xr:uid="{27E9D7D4-1A1E-4C9F-A6CA-F0DCBEF69569}"/>
    <cellStyle name="Dziesiętny 3 2 3 6 3" xfId="7487" xr:uid="{A8D6AF9A-CC7A-4AFE-B467-0FCE19CF2656}"/>
    <cellStyle name="Dziesiętny 3 2 3 6 3 2" xfId="22788" xr:uid="{C7DB418B-3E6C-40ED-9553-4F664005C0C8}"/>
    <cellStyle name="Dziesiętny 3 2 3 6 4" xfId="3311" xr:uid="{7941E952-0D0C-412B-92B0-FF0C6FEADE85}"/>
    <cellStyle name="Dziesiętny 3 2 3 6 4 2" xfId="18927" xr:uid="{436A9EF7-1438-49F2-B7C2-DC51D53330FF}"/>
    <cellStyle name="Dziesiętny 3 2 3 6 5" xfId="10979" xr:uid="{80F7A9B5-D8CE-48C6-A2CE-18B444E5829B}"/>
    <cellStyle name="Dziesiętny 3 2 3 6 5 2" xfId="26278" xr:uid="{8D6C9CBC-7DA3-4F69-A1A6-E4F15B03A468}"/>
    <cellStyle name="Dziesiętny 3 2 3 6 6" xfId="14469" xr:uid="{3B47B797-8B5C-411C-97EE-A24154F34CA5}"/>
    <cellStyle name="Dziesiętny 3 2 3 6 6 2" xfId="29768" xr:uid="{C1D5E522-934F-4C70-81F5-8E49F2708DEE}"/>
    <cellStyle name="Dziesiętny 3 2 3 6 7" xfId="17407" xr:uid="{A9D4EDDF-2155-49CC-A896-5D9A786A3A1E}"/>
    <cellStyle name="Dziesiętny 3 2 3 7" xfId="1914" xr:uid="{02101347-E698-4D44-898E-21E56E7674E1}"/>
    <cellStyle name="Dziesiętny 3 2 3 7 2" xfId="8181" xr:uid="{33A3258B-3032-4200-8246-C4F9A6B550AC}"/>
    <cellStyle name="Dziesiętny 3 2 3 7 2 2" xfId="23481" xr:uid="{069993B3-CBD6-4A2C-A7C4-1722A23B6DC3}"/>
    <cellStyle name="Dziesiętny 3 2 3 7 3" xfId="5172" xr:uid="{543ACD87-FE7A-41C6-9A54-5A606BD82146}"/>
    <cellStyle name="Dziesiętny 3 2 3 7 3 2" xfId="20473" xr:uid="{B517F37C-4B93-41F2-9765-17A40E236DE9}"/>
    <cellStyle name="Dziesiętny 3 2 3 7 4" xfId="11672" xr:uid="{1A6BA6EC-B495-4250-A545-0FB3E14826DA}"/>
    <cellStyle name="Dziesiętny 3 2 3 7 4 2" xfId="26971" xr:uid="{1F3A8C17-5924-46BE-8EF5-D737AAA45A59}"/>
    <cellStyle name="Dziesiętny 3 2 3 7 5" xfId="15162" xr:uid="{F131C691-8D2E-4099-9694-52DDC1384011}"/>
    <cellStyle name="Dziesiętny 3 2 3 7 5 2" xfId="30461" xr:uid="{AA8A31AA-58B9-4726-8B33-64E3D09501DD}"/>
    <cellStyle name="Dziesiętny 3 2 3 7 6" xfId="17546" xr:uid="{DE4D56EE-E302-4561-810A-1B719DCBC08D}"/>
    <cellStyle name="Dziesiętny 3 2 3 8" xfId="2045" xr:uid="{1011B69A-D4CD-423E-B775-476D03EAA8CB}"/>
    <cellStyle name="Dziesiętny 3 2 3 8 2" xfId="5173" xr:uid="{94BBAA21-DA6A-42CE-AA97-A1D0DF83940B}"/>
    <cellStyle name="Dziesiętny 3 2 3 8 2 2" xfId="20474" xr:uid="{C07CEF40-60F9-4DF5-B9C1-3D9D6490C77E}"/>
    <cellStyle name="Dziesiętny 3 2 3 8 3" xfId="17677" xr:uid="{7BF038F3-C60E-4D19-A27D-3883E9E1D1ED}"/>
    <cellStyle name="Dziesiętny 3 2 3 9" xfId="2170" xr:uid="{F6D7B976-669A-455B-8AEA-CA8398100623}"/>
    <cellStyle name="Dziesiętny 3 2 3 9 2" xfId="5174" xr:uid="{1990B3E3-966C-43D2-9827-1B826C3237FD}"/>
    <cellStyle name="Dziesiętny 3 2 3 9 2 2" xfId="20475" xr:uid="{D47A24D6-F790-49FF-B570-14331671DE42}"/>
    <cellStyle name="Dziesiętny 3 2 3 9 3" xfId="17802" xr:uid="{CF548EDE-A128-4E11-BA73-4B32608C2F0C}"/>
    <cellStyle name="Dziesiętny 3 2 4" xfId="729" xr:uid="{4C63A2D1-A440-45C7-B443-024C4EA57A10}"/>
    <cellStyle name="Dziesiętny 3 2 4 10" xfId="2333" xr:uid="{59E4D279-4F5E-47EE-852F-59ECF5A21746}"/>
    <cellStyle name="Dziesiętny 3 2 4 10 2" xfId="5175" xr:uid="{EE44D9F0-6D4E-453A-92AF-35D213B7EEFE}"/>
    <cellStyle name="Dziesiętny 3 2 4 10 2 2" xfId="20476" xr:uid="{A12BBF49-F6A1-482C-A15A-51BA6BFD32E2}"/>
    <cellStyle name="Dziesiętny 3 2 4 10 3" xfId="17965" xr:uid="{9FE61BA1-9A1C-4204-8DF3-95570049F2E7}"/>
    <cellStyle name="Dziesiętny 3 2 4 11" xfId="2483" xr:uid="{CBC77CC8-B616-412F-BB5E-93D133174F23}"/>
    <cellStyle name="Dziesiętny 3 2 4 11 2" xfId="5176" xr:uid="{CED8765C-6751-4DB3-8620-57D9DEA73164}"/>
    <cellStyle name="Dziesiętny 3 2 4 11 2 2" xfId="20477" xr:uid="{40C4942F-6731-4C4B-A4CD-8B08FCC4B7F6}"/>
    <cellStyle name="Dziesiętny 3 2 4 11 3" xfId="18115" xr:uid="{559ED61B-AE18-4AC5-8D3C-19114A538E27}"/>
    <cellStyle name="Dziesiętny 3 2 4 12" xfId="2633" xr:uid="{BECCB123-93AB-4AC4-9583-863315509EA1}"/>
    <cellStyle name="Dziesiętny 3 2 4 12 2" xfId="5177" xr:uid="{1AEE4356-0DEA-46C2-93EB-9ACBEB0135BB}"/>
    <cellStyle name="Dziesiętny 3 2 4 12 2 2" xfId="20478" xr:uid="{F3BB722C-28BC-48EA-AB96-439672F55FDC}"/>
    <cellStyle name="Dziesiętny 3 2 4 12 3" xfId="18265" xr:uid="{A183B19C-EC42-4590-8B2D-BC9EBB89A39C}"/>
    <cellStyle name="Dziesiętny 3 2 4 13" xfId="5829" xr:uid="{967073F3-C8B8-4C35-95EC-DC4CB4F1B6B5}"/>
    <cellStyle name="Dziesiętny 3 2 4 13 2" xfId="21130" xr:uid="{067EA4FD-878B-477C-BD50-A434AE8078C0}"/>
    <cellStyle name="Dziesiętny 3 2 4 14" xfId="5982" xr:uid="{7DDCA3AA-738A-43A9-BDAF-E4342545051C}"/>
    <cellStyle name="Dziesiętny 3 2 4 14 2" xfId="21283" xr:uid="{115FEC53-0F0A-475B-ADE5-3A95F0CA0E1F}"/>
    <cellStyle name="Dziesiętny 3 2 4 15" xfId="3312" xr:uid="{581B01B3-2F40-4D84-969A-E58D2FEB4664}"/>
    <cellStyle name="Dziesiętny 3 2 4 15 2" xfId="18928" xr:uid="{C9E69D44-CE47-4C6F-BC32-7DAE3C13D466}"/>
    <cellStyle name="Dziesiętny 3 2 4 16" xfId="9474" xr:uid="{9985273A-4492-4112-9026-8167927B7DCA}"/>
    <cellStyle name="Dziesiętny 3 2 4 16 2" xfId="24773" xr:uid="{AB3A62BD-0FE1-44CF-A2D0-E36AF7704608}"/>
    <cellStyle name="Dziesiętny 3 2 4 17" xfId="12964" xr:uid="{F488CF03-ECE7-4307-84AF-9772CD126531}"/>
    <cellStyle name="Dziesiętny 3 2 4 17 2" xfId="28263" xr:uid="{F495C844-63E4-4C77-8163-4588141B2B22}"/>
    <cellStyle name="Dziesiętny 3 2 4 18" xfId="16452" xr:uid="{992B50A8-BDB8-4B09-B792-AAC93DC110DA}"/>
    <cellStyle name="Dziesiętny 3 2 4 18 2" xfId="31751" xr:uid="{F396F7C1-8AA6-4241-B03E-7968E53AEC03}"/>
    <cellStyle name="Dziesiętny 3 2 4 19" xfId="947" xr:uid="{A49BBEFD-931E-46F2-A4BB-D03052AFFCAF}"/>
    <cellStyle name="Dziesiętny 3 2 4 2" xfId="1163" xr:uid="{0550148E-A11E-457A-A698-8AFCF21DAF9C}"/>
    <cellStyle name="Dziesiętny 3 2 4 2 2" xfId="3314" xr:uid="{9B049AE5-00F0-4088-91B1-9F887A4D8166}"/>
    <cellStyle name="Dziesiętny 3 2 4 2 2 2" xfId="3315" xr:uid="{38348DA1-B221-4265-8DC4-2EB6B38E00AF}"/>
    <cellStyle name="Dziesiętny 3 2 4 2 2 2 2" xfId="8195" xr:uid="{C5D34569-CACE-4E92-BECB-D337098E5F9F}"/>
    <cellStyle name="Dziesiętny 3 2 4 2 2 2 2 2" xfId="11686" xr:uid="{04378E91-9C55-4AC1-8424-E780215B1391}"/>
    <cellStyle name="Dziesiętny 3 2 4 2 2 2 2 2 2" xfId="26985" xr:uid="{9ADA3B16-761A-4845-B668-6F05E3B13F0C}"/>
    <cellStyle name="Dziesiętny 3 2 4 2 2 2 2 3" xfId="15176" xr:uid="{C9AFE1BD-E54E-4954-9398-24A38A59CF0A}"/>
    <cellStyle name="Dziesiętny 3 2 4 2 2 2 2 3 2" xfId="30475" xr:uid="{CF832A75-9760-4D2C-98D0-162B63CEA610}"/>
    <cellStyle name="Dziesiętny 3 2 4 2 2 2 2 4" xfId="23495" xr:uid="{2D1B6E80-8C15-4691-9EF4-179B7942C95F}"/>
    <cellStyle name="Dziesiętny 3 2 4 2 2 2 3" xfId="6917" xr:uid="{351CB6D6-13E7-429D-9084-5F82828BE891}"/>
    <cellStyle name="Dziesiętny 3 2 4 2 2 2 3 2" xfId="22218" xr:uid="{848215A6-01BA-49A1-8195-6652CC5856F5}"/>
    <cellStyle name="Dziesiętny 3 2 4 2 2 2 4" xfId="10409" xr:uid="{89828341-1204-4D2F-B637-96123B4A6D67}"/>
    <cellStyle name="Dziesiętny 3 2 4 2 2 2 4 2" xfId="25708" xr:uid="{A7430FE8-6F96-429D-B9DC-BB04CAB5DAB2}"/>
    <cellStyle name="Dziesiętny 3 2 4 2 2 2 5" xfId="13899" xr:uid="{7C58B93C-DB27-46C4-A479-52E7E482E7FB}"/>
    <cellStyle name="Dziesiętny 3 2 4 2 2 2 5 2" xfId="29198" xr:uid="{DBAC3658-1A3E-4425-BAE3-DEE3FDE1B2BD}"/>
    <cellStyle name="Dziesiętny 3 2 4 2 2 2 6" xfId="18931" xr:uid="{B33B30D6-FAA8-43DA-9E94-ED80E6F4C350}"/>
    <cellStyle name="Dziesiętny 3 2 4 2 2 3" xfId="8194" xr:uid="{A7A97EDD-CAD5-4A59-8EF9-7B2FB00BC6FA}"/>
    <cellStyle name="Dziesiętny 3 2 4 2 2 3 2" xfId="11685" xr:uid="{63EBB38A-B3C7-47AC-98FA-DBEF2F0F2FAB}"/>
    <cellStyle name="Dziesiętny 3 2 4 2 2 3 2 2" xfId="26984" xr:uid="{93FE831C-E082-4BAC-8A5D-2EE2CAA1CC7C}"/>
    <cellStyle name="Dziesiętny 3 2 4 2 2 3 3" xfId="15175" xr:uid="{F79727A9-9B45-4E48-B9A1-2F3D49F1D501}"/>
    <cellStyle name="Dziesiętny 3 2 4 2 2 3 3 2" xfId="30474" xr:uid="{D2C584DC-0141-4FF4-A7C7-2BD77D3C1754}"/>
    <cellStyle name="Dziesiętny 3 2 4 2 2 3 4" xfId="23494" xr:uid="{5D07AC5E-C644-4F36-A61F-A85DE69B6805}"/>
    <cellStyle name="Dziesiętny 3 2 4 2 2 4" xfId="6469" xr:uid="{F9D33A5B-FAE1-4500-9CF9-D38D756FF54E}"/>
    <cellStyle name="Dziesiętny 3 2 4 2 2 4 2" xfId="21770" xr:uid="{2637A4C2-CA89-43AA-BE08-8463FFF9EB05}"/>
    <cellStyle name="Dziesiętny 3 2 4 2 2 5" xfId="9961" xr:uid="{1B890B94-6DE1-4CC0-AE2E-D930AFF1AF55}"/>
    <cellStyle name="Dziesiętny 3 2 4 2 2 5 2" xfId="25260" xr:uid="{78DA39A6-3F22-40F0-8A79-92A212B0328E}"/>
    <cellStyle name="Dziesiętny 3 2 4 2 2 6" xfId="13451" xr:uid="{4CD2EB56-3E6C-4FD5-ADF9-156E26324109}"/>
    <cellStyle name="Dziesiętny 3 2 4 2 2 6 2" xfId="28750" xr:uid="{5E68919C-7830-442C-B263-6D2034B40D75}"/>
    <cellStyle name="Dziesiętny 3 2 4 2 2 7" xfId="18930" xr:uid="{709AE2B5-6733-4A78-9299-83986A7920BA}"/>
    <cellStyle name="Dziesiętny 3 2 4 2 3" xfId="3316" xr:uid="{7D629361-3B48-44D8-B2A4-B5B0A69B5E88}"/>
    <cellStyle name="Dziesiętny 3 2 4 2 3 2" xfId="8196" xr:uid="{85C85223-39CB-45AE-915A-639F42E9BF9F}"/>
    <cellStyle name="Dziesiętny 3 2 4 2 3 2 2" xfId="11687" xr:uid="{DEBE8C8D-8BA3-4276-B8DD-9E1964B45F2A}"/>
    <cellStyle name="Dziesiętny 3 2 4 2 3 2 2 2" xfId="26986" xr:uid="{8651AB73-5B15-4B2E-8A3A-3756763937B2}"/>
    <cellStyle name="Dziesiętny 3 2 4 2 3 2 3" xfId="15177" xr:uid="{E507D328-B0D9-4A8F-AC6D-51C57E94A034}"/>
    <cellStyle name="Dziesiętny 3 2 4 2 3 2 3 2" xfId="30476" xr:uid="{6C221E50-AD73-48F1-B52D-DF0F85D2CBB4}"/>
    <cellStyle name="Dziesiętny 3 2 4 2 3 2 4" xfId="23496" xr:uid="{4586CA5D-D4E5-4F5F-95ED-11C40A6CD6FA}"/>
    <cellStyle name="Dziesiętny 3 2 4 2 3 3" xfId="6916" xr:uid="{403F8FF2-937A-4127-9081-A93D5A06F10D}"/>
    <cellStyle name="Dziesiętny 3 2 4 2 3 3 2" xfId="22217" xr:uid="{44361138-C0D3-4D8C-B13C-B875E158C5B9}"/>
    <cellStyle name="Dziesiętny 3 2 4 2 3 4" xfId="10408" xr:uid="{922DA534-6475-496E-8746-66F8B94FE518}"/>
    <cellStyle name="Dziesiętny 3 2 4 2 3 4 2" xfId="25707" xr:uid="{3D61AB36-BFA3-4FA1-9C53-7EC591FC799D}"/>
    <cellStyle name="Dziesiętny 3 2 4 2 3 5" xfId="13898" xr:uid="{60B5728C-9DF0-466A-B176-7A8B1FA7B7F6}"/>
    <cellStyle name="Dziesiętny 3 2 4 2 3 5 2" xfId="29197" xr:uid="{24AC620B-FC7D-409F-B10F-FF6A28B07226}"/>
    <cellStyle name="Dziesiętny 3 2 4 2 3 6" xfId="18932" xr:uid="{ACA59685-E6D8-498B-8968-586EF11AFFAB}"/>
    <cellStyle name="Dziesiętny 3 2 4 2 4" xfId="8193" xr:uid="{AC412574-9BAE-4580-8DE5-6735AC015DE5}"/>
    <cellStyle name="Dziesiętny 3 2 4 2 4 2" xfId="11684" xr:uid="{F4B16A3D-9624-459F-9E31-A165B12530B3}"/>
    <cellStyle name="Dziesiętny 3 2 4 2 4 2 2" xfId="26983" xr:uid="{B9E77BE3-6791-4A1E-AA9C-F96C05BDD29E}"/>
    <cellStyle name="Dziesiętny 3 2 4 2 4 3" xfId="15174" xr:uid="{80BB9A83-3087-4D9B-80F6-486C8DDE3DB4}"/>
    <cellStyle name="Dziesiętny 3 2 4 2 4 3 2" xfId="30473" xr:uid="{2385303D-37C7-4E3C-8656-A59400BD2C64}"/>
    <cellStyle name="Dziesiętny 3 2 4 2 4 4" xfId="23493" xr:uid="{0A604A47-D440-43D3-87EF-4ED686EE03F9}"/>
    <cellStyle name="Dziesiętny 3 2 4 2 5" xfId="6229" xr:uid="{73C4C184-B6A9-43D5-8765-1C9997BFC4C2}"/>
    <cellStyle name="Dziesiętny 3 2 4 2 5 2" xfId="21530" xr:uid="{5D7AE63B-699B-40FC-9341-55C9CEA974D4}"/>
    <cellStyle name="Dziesiętny 3 2 4 2 6" xfId="3313" xr:uid="{18E3B3CD-DEE0-480A-92F9-9CD370DC6257}"/>
    <cellStyle name="Dziesiętny 3 2 4 2 6 2" xfId="18929" xr:uid="{5530266F-B2A1-4B85-BDEC-F2415B8F541B}"/>
    <cellStyle name="Dziesiętny 3 2 4 2 7" xfId="9721" xr:uid="{7FEAAAC7-7D28-4734-A4CB-29936422C80A}"/>
    <cellStyle name="Dziesiętny 3 2 4 2 7 2" xfId="25020" xr:uid="{2E896188-09E8-482E-9B9A-583AC7F4DCB9}"/>
    <cellStyle name="Dziesiętny 3 2 4 2 8" xfId="13211" xr:uid="{6FBD4D21-A94F-4D94-BA9A-13F15A0C1C48}"/>
    <cellStyle name="Dziesiętny 3 2 4 2 8 2" xfId="28510" xr:uid="{2E059C63-C571-46F7-964C-7A67CB0FF9A4}"/>
    <cellStyle name="Dziesiętny 3 2 4 2 9" xfId="16819" xr:uid="{B36ED96F-D78A-4276-AF75-9FC8952248F0}"/>
    <cellStyle name="Dziesiętny 3 2 4 20" xfId="16615" xr:uid="{9BB15FF2-10F8-4953-8899-5071AB92DB84}"/>
    <cellStyle name="Dziesiętny 3 2 4 3" xfId="1288" xr:uid="{7DA61928-F742-44EB-BD2D-27ABB32FC8EB}"/>
    <cellStyle name="Dziesiętny 3 2 4 3 2" xfId="3318" xr:uid="{12EEBF37-A35D-409E-A763-CF70172CC404}"/>
    <cellStyle name="Dziesiętny 3 2 4 3 2 2" xfId="8198" xr:uid="{2CCBC54D-B8C7-48CC-8A15-3E5B9C3CDA87}"/>
    <cellStyle name="Dziesiętny 3 2 4 3 2 2 2" xfId="11689" xr:uid="{7887C852-407D-49B1-B46E-0D0620AB8CDF}"/>
    <cellStyle name="Dziesiętny 3 2 4 3 2 2 2 2" xfId="26988" xr:uid="{330036F5-36EB-4752-86B8-D88D1C8E3443}"/>
    <cellStyle name="Dziesiętny 3 2 4 3 2 2 3" xfId="15179" xr:uid="{43784F8D-2D41-4A93-B256-449DA57DCB05}"/>
    <cellStyle name="Dziesiętny 3 2 4 3 2 2 3 2" xfId="30478" xr:uid="{6A369E9D-7A9E-4297-AB08-426BB51DC97D}"/>
    <cellStyle name="Dziesiętny 3 2 4 3 2 2 4" xfId="23498" xr:uid="{3AC0A69D-EF27-4007-B728-D730FE0D2BF3}"/>
    <cellStyle name="Dziesiętny 3 2 4 3 2 3" xfId="6918" xr:uid="{7B5B4265-C6FB-4092-AFA8-9AA3F247D431}"/>
    <cellStyle name="Dziesiętny 3 2 4 3 2 3 2" xfId="22219" xr:uid="{C4ACAE19-638C-4163-85CB-A626883848DA}"/>
    <cellStyle name="Dziesiętny 3 2 4 3 2 4" xfId="10410" xr:uid="{E25406CC-53AF-45D7-A98C-511888108121}"/>
    <cellStyle name="Dziesiętny 3 2 4 3 2 4 2" xfId="25709" xr:uid="{8CEFC141-55DB-480A-B761-D40462489AF4}"/>
    <cellStyle name="Dziesiętny 3 2 4 3 2 5" xfId="13900" xr:uid="{DBF6D35D-BC51-45AC-925C-5B81E5B5FCFB}"/>
    <cellStyle name="Dziesiętny 3 2 4 3 2 5 2" xfId="29199" xr:uid="{085A2D0C-116A-4F57-9D37-01636F469328}"/>
    <cellStyle name="Dziesiętny 3 2 4 3 2 6" xfId="18934" xr:uid="{65DD3EEF-BFF3-4298-8AD5-F70CF8B7E311}"/>
    <cellStyle name="Dziesiętny 3 2 4 3 3" xfId="8197" xr:uid="{17AE3C4A-DB37-4489-812B-2C8D7DC89264}"/>
    <cellStyle name="Dziesiętny 3 2 4 3 3 2" xfId="11688" xr:uid="{76A87DC2-F663-44A8-97BE-61C0F5C2ECD6}"/>
    <cellStyle name="Dziesiętny 3 2 4 3 3 2 2" xfId="26987" xr:uid="{5EED79F3-F029-4BE5-B14C-E16CF8F91EE5}"/>
    <cellStyle name="Dziesiętny 3 2 4 3 3 3" xfId="15178" xr:uid="{FC74D82C-AEAF-4247-B92D-1F0D5872875C}"/>
    <cellStyle name="Dziesiętny 3 2 4 3 3 3 2" xfId="30477" xr:uid="{E84E8B86-D197-476D-A28A-94C7E4FCA40D}"/>
    <cellStyle name="Dziesiętny 3 2 4 3 3 4" xfId="23497" xr:uid="{47E6AF3B-A459-4C30-B3DC-671AC2423799}"/>
    <cellStyle name="Dziesiętny 3 2 4 3 4" xfId="6470" xr:uid="{401E7920-F952-431E-A4E9-A5CBF7BEC7E2}"/>
    <cellStyle name="Dziesiętny 3 2 4 3 4 2" xfId="21771" xr:uid="{FC8B3D76-288B-4E19-9612-6E655B32E10D}"/>
    <cellStyle name="Dziesiętny 3 2 4 3 5" xfId="3317" xr:uid="{20F1CED7-2A8D-417C-81D0-AA4B3CD99538}"/>
    <cellStyle name="Dziesiętny 3 2 4 3 5 2" xfId="18933" xr:uid="{5920EC60-F8BE-4AB5-AA40-9DF7DA5F30A1}"/>
    <cellStyle name="Dziesiętny 3 2 4 3 6" xfId="9962" xr:uid="{A48D9E76-22F7-4DE2-8E56-78B5C3A30F35}"/>
    <cellStyle name="Dziesiętny 3 2 4 3 6 2" xfId="25261" xr:uid="{B3E6F745-A433-48EB-B847-A371346129F0}"/>
    <cellStyle name="Dziesiętny 3 2 4 3 7" xfId="13452" xr:uid="{C13DB58D-17F7-4129-B022-76C89BDB7DCB}"/>
    <cellStyle name="Dziesiętny 3 2 4 3 7 2" xfId="28751" xr:uid="{5E943F8D-9F4A-4C46-9396-4BFF78C14473}"/>
    <cellStyle name="Dziesiętny 3 2 4 3 8" xfId="16944" xr:uid="{F87730C6-0C06-4116-88E7-755EC94E9F39}"/>
    <cellStyle name="Dziesiętny 3 2 4 4" xfId="1409" xr:uid="{FCA180D7-688D-4447-9CE5-5C50CA509125}"/>
    <cellStyle name="Dziesiętny 3 2 4 4 2" xfId="8199" xr:uid="{36E47AD6-DFFB-4C33-BD85-3CC7E70311DC}"/>
    <cellStyle name="Dziesiętny 3 2 4 4 2 2" xfId="11690" xr:uid="{87DD58EE-01BF-47CC-AB34-9BDBF4D9E1F1}"/>
    <cellStyle name="Dziesiętny 3 2 4 4 2 2 2" xfId="26989" xr:uid="{33FE52AF-5A10-4F0E-A084-3BA0E715EF9A}"/>
    <cellStyle name="Dziesiętny 3 2 4 4 2 3" xfId="15180" xr:uid="{228F3857-8B2C-40C1-8173-6C76143BD72C}"/>
    <cellStyle name="Dziesiętny 3 2 4 4 2 3 2" xfId="30479" xr:uid="{D882AA32-DCD6-4F0B-82D7-2248502FB227}"/>
    <cellStyle name="Dziesiętny 3 2 4 4 2 4" xfId="23499" xr:uid="{D7B802CE-CE30-40E8-B0D9-EE132EE17A1F}"/>
    <cellStyle name="Dziesiętny 3 2 4 4 3" xfId="6915" xr:uid="{21524036-8D2A-4BFA-B6C3-A29BE342DA4F}"/>
    <cellStyle name="Dziesiętny 3 2 4 4 3 2" xfId="22216" xr:uid="{C62AFE82-E27F-4BF7-9E92-C045A2D658E1}"/>
    <cellStyle name="Dziesiętny 3 2 4 4 4" xfId="3319" xr:uid="{6A07D4C7-B6AB-41FA-A3B2-2B530223CC63}"/>
    <cellStyle name="Dziesiętny 3 2 4 4 4 2" xfId="18935" xr:uid="{DA3C8967-6A08-43D7-A59B-051C67FD0FA8}"/>
    <cellStyle name="Dziesiętny 3 2 4 4 5" xfId="10407" xr:uid="{7D5855D8-893D-419F-BDE2-DA844EB66071}"/>
    <cellStyle name="Dziesiętny 3 2 4 4 5 2" xfId="25706" xr:uid="{625D3EE5-B81B-4F6E-A313-55F4500174BD}"/>
    <cellStyle name="Dziesiętny 3 2 4 4 6" xfId="13897" xr:uid="{EF395DCE-CF72-437E-A2A8-DDC77B9218EF}"/>
    <cellStyle name="Dziesiętny 3 2 4 4 6 2" xfId="29196" xr:uid="{C93C8006-A0ED-4B99-93CD-DBA5612943E8}"/>
    <cellStyle name="Dziesiętny 3 2 4 4 7" xfId="17065" xr:uid="{E895F8AB-C8DF-4827-B343-3C36D55CFCEF}"/>
    <cellStyle name="Dziesiętny 3 2 4 5" xfId="1563" xr:uid="{5FA0E2A4-37DD-4A60-BDC9-8B09481936BD}"/>
    <cellStyle name="Dziesiętny 3 2 4 5 2" xfId="8200" xr:uid="{189155B1-91A8-4A22-9CA6-D7544FD8BC14}"/>
    <cellStyle name="Dziesiętny 3 2 4 5 2 2" xfId="11691" xr:uid="{9062B7BE-2557-4A6E-990E-BE7D0C48D5EB}"/>
    <cellStyle name="Dziesiętny 3 2 4 5 2 2 2" xfId="26990" xr:uid="{A2647137-4ABD-41FD-8333-9B24468EB4E2}"/>
    <cellStyle name="Dziesiętny 3 2 4 5 2 3" xfId="15181" xr:uid="{384269BE-1A28-444D-B2CD-63CD8CC1D26B}"/>
    <cellStyle name="Dziesiętny 3 2 4 5 2 3 2" xfId="30480" xr:uid="{08B43885-6BF9-4848-9991-810935262CCB}"/>
    <cellStyle name="Dziesiętny 3 2 4 5 2 4" xfId="23500" xr:uid="{C9D5BA0E-B6CB-43A7-BA69-E44D85394B7A}"/>
    <cellStyle name="Dziesiętny 3 2 4 5 3" xfId="7528" xr:uid="{FDE2F1D6-825F-493C-81BB-F3E8F55B4D31}"/>
    <cellStyle name="Dziesiętny 3 2 4 5 3 2" xfId="22829" xr:uid="{57D15435-657E-4BF1-BC97-3D920FACAF7F}"/>
    <cellStyle name="Dziesiętny 3 2 4 5 4" xfId="3320" xr:uid="{D4A5C5CE-D7B1-4D27-AA89-30A9F03D7C95}"/>
    <cellStyle name="Dziesiętny 3 2 4 5 4 2" xfId="18936" xr:uid="{E301B29F-A35D-44F5-9DFB-934C25F77673}"/>
    <cellStyle name="Dziesiętny 3 2 4 5 5" xfId="11020" xr:uid="{44259F35-E766-40E4-8079-66E9900F856B}"/>
    <cellStyle name="Dziesiętny 3 2 4 5 5 2" xfId="26319" xr:uid="{24F23BBC-842C-47DF-99F0-96891F49A884}"/>
    <cellStyle name="Dziesiętny 3 2 4 5 6" xfId="14510" xr:uid="{91AC9B0A-F5D5-4094-85D3-BFECF4910115}"/>
    <cellStyle name="Dziesiętny 3 2 4 5 6 2" xfId="29809" xr:uid="{0C0214F1-F3FA-4CD9-9522-D11B0D62CF92}"/>
    <cellStyle name="Dziesiętny 3 2 4 5 7" xfId="17215" xr:uid="{01589B45-69D6-497E-960A-5AFB23FFD084}"/>
    <cellStyle name="Dziesiętny 3 2 4 6" xfId="1812" xr:uid="{371E80DA-AFBE-49DB-934E-EDCE245A351B}"/>
    <cellStyle name="Dziesiętny 3 2 4 6 2" xfId="8192" xr:uid="{0D4C0FFC-C7C7-4329-BB14-43543E38C952}"/>
    <cellStyle name="Dziesiętny 3 2 4 6 2 2" xfId="23492" xr:uid="{58D32E89-EC86-4588-9DC5-F108A957B58A}"/>
    <cellStyle name="Dziesiętny 3 2 4 6 3" xfId="5178" xr:uid="{F6A70FFB-6DA0-4CF6-A9F2-5D05A9AF8C36}"/>
    <cellStyle name="Dziesiętny 3 2 4 6 3 2" xfId="20479" xr:uid="{10226E8F-EC14-4E71-8D2F-2F60F994D3F1}"/>
    <cellStyle name="Dziesiętny 3 2 4 6 4" xfId="11683" xr:uid="{ED477ADF-A671-4398-8677-0E65A45F282F}"/>
    <cellStyle name="Dziesiętny 3 2 4 6 4 2" xfId="26982" xr:uid="{E32C157B-8CF1-4D61-B754-8E4029BA4BCA}"/>
    <cellStyle name="Dziesiętny 3 2 4 6 5" xfId="15173" xr:uid="{ECD0B100-9DFF-4D38-9C51-CC4237B4EFD7}"/>
    <cellStyle name="Dziesiętny 3 2 4 6 5 2" xfId="30472" xr:uid="{1C9F9FD6-729E-4402-A875-D61A02A60DF3}"/>
    <cellStyle name="Dziesiętny 3 2 4 6 6" xfId="17448" xr:uid="{179B4D9C-41C0-4682-81CC-228362439167}"/>
    <cellStyle name="Dziesiętny 3 2 4 7" xfId="1956" xr:uid="{E7E3E90F-3C21-4C3D-A10D-0688B08E427E}"/>
    <cellStyle name="Dziesiętny 3 2 4 7 2" xfId="5179" xr:uid="{2201B7F0-B658-4FAE-A738-31A5BC7FC8E7}"/>
    <cellStyle name="Dziesiętny 3 2 4 7 2 2" xfId="20480" xr:uid="{811A2849-259E-4BC2-A7C6-DC714C06A831}"/>
    <cellStyle name="Dziesiętny 3 2 4 7 3" xfId="17588" xr:uid="{E4E901DC-D7C9-4574-BE39-B42454CA22B7}"/>
    <cellStyle name="Dziesiętny 3 2 4 8" xfId="2087" xr:uid="{A2EDB1A7-3DE4-49DA-9533-936537D93639}"/>
    <cellStyle name="Dziesiętny 3 2 4 8 2" xfId="5180" xr:uid="{6693F196-8C87-4451-AEEF-0B544E4464E1}"/>
    <cellStyle name="Dziesiętny 3 2 4 8 2 2" xfId="20481" xr:uid="{7ECAF720-2B63-48F2-9E60-EE2C7261F90F}"/>
    <cellStyle name="Dziesiętny 3 2 4 8 3" xfId="17719" xr:uid="{E0ED5E19-0825-4AA5-8BC9-644F19193E62}"/>
    <cellStyle name="Dziesiętny 3 2 4 9" xfId="2212" xr:uid="{689A6921-DBAD-445F-AC77-BDB2D1F26354}"/>
    <cellStyle name="Dziesiętny 3 2 4 9 2" xfId="5181" xr:uid="{939D7DA5-3B9B-4D70-A989-4FF331D6F69F}"/>
    <cellStyle name="Dziesiętny 3 2 4 9 2 2" xfId="20482" xr:uid="{660E01E0-2367-4A66-98F5-6A65F79759A4}"/>
    <cellStyle name="Dziesiętny 3 2 4 9 3" xfId="17844" xr:uid="{B2F6E7C6-6D27-4E8B-8EC5-F3D0FB1C81EB}"/>
    <cellStyle name="Dziesiętny 3 2 5" xfId="770" xr:uid="{6E256229-7D64-425E-9DC0-1418C3147260}"/>
    <cellStyle name="Dziesiętny 3 2 5 10" xfId="2374" xr:uid="{CE13DC4E-9D34-4B5C-AB29-B1471009E447}"/>
    <cellStyle name="Dziesiętny 3 2 5 10 2" xfId="5182" xr:uid="{0DB9A1DA-7324-44B1-8E9C-D3277D5ABC28}"/>
    <cellStyle name="Dziesiętny 3 2 5 10 2 2" xfId="20483" xr:uid="{2E9303E5-725D-4F66-86CC-9E84B158AD22}"/>
    <cellStyle name="Dziesiętny 3 2 5 10 3" xfId="18006" xr:uid="{E33A3D07-016E-46F1-AC4E-4A59D8779707}"/>
    <cellStyle name="Dziesiętny 3 2 5 11" xfId="2524" xr:uid="{AF90200A-2DA1-4ED7-BA48-7ADC05066323}"/>
    <cellStyle name="Dziesiętny 3 2 5 11 2" xfId="5183" xr:uid="{7750BE21-9F87-4810-AC79-51D457D37845}"/>
    <cellStyle name="Dziesiętny 3 2 5 11 2 2" xfId="20484" xr:uid="{7C109959-F933-4125-9B70-6F43804D4DDF}"/>
    <cellStyle name="Dziesiętny 3 2 5 11 3" xfId="18156" xr:uid="{CF696292-D53F-4F6D-A722-1056FBC08BA3}"/>
    <cellStyle name="Dziesiętny 3 2 5 12" xfId="2674" xr:uid="{126EA5C9-EE23-46FC-81F6-6CFAF6C0F156}"/>
    <cellStyle name="Dziesiętny 3 2 5 12 2" xfId="5184" xr:uid="{40C60D8D-EE39-4F16-9D41-57D2D3B9F674}"/>
    <cellStyle name="Dziesiętny 3 2 5 12 2 2" xfId="20485" xr:uid="{B2136D70-B9F8-4E25-B5F9-8164A51B1791}"/>
    <cellStyle name="Dziesiętny 3 2 5 12 3" xfId="18306" xr:uid="{91F87601-E827-4462-9D85-FD7AB26AF282}"/>
    <cellStyle name="Dziesiętny 3 2 5 13" xfId="5870" xr:uid="{B52AE48B-569B-4618-9562-1F020886A29C}"/>
    <cellStyle name="Dziesiętny 3 2 5 13 2" xfId="21171" xr:uid="{7006A683-CA2A-497F-BA65-23FBAF9BED5D}"/>
    <cellStyle name="Dziesiętny 3 2 5 14" xfId="5983" xr:uid="{C7AD7512-91A1-4303-9E56-5DE9B7E17D31}"/>
    <cellStyle name="Dziesiętny 3 2 5 14 2" xfId="21284" xr:uid="{FDC2D389-9AB3-4DC4-98F5-0AAC35B9F4CE}"/>
    <cellStyle name="Dziesiętny 3 2 5 15" xfId="3321" xr:uid="{37C4A9D3-FBE7-46DE-8555-B638AC6DB25E}"/>
    <cellStyle name="Dziesiętny 3 2 5 15 2" xfId="18937" xr:uid="{5FC79621-8F67-45EB-A2C2-48E8BFEE5D13}"/>
    <cellStyle name="Dziesiętny 3 2 5 16" xfId="9475" xr:uid="{7633588D-B596-4363-B9E2-5D1457F0176A}"/>
    <cellStyle name="Dziesiętny 3 2 5 16 2" xfId="24774" xr:uid="{A6D6A963-4D52-47B8-AEDE-A61357243028}"/>
    <cellStyle name="Dziesiętny 3 2 5 17" xfId="12965" xr:uid="{7823A1CA-4A7B-40D6-83A8-6D3D4DBD63A6}"/>
    <cellStyle name="Dziesiętny 3 2 5 17 2" xfId="28264" xr:uid="{AD180474-3038-409F-9973-F21495E9BC8B}"/>
    <cellStyle name="Dziesiętny 3 2 5 18" xfId="16493" xr:uid="{DB8946B7-F34F-4BC1-B988-CD091D126ACD}"/>
    <cellStyle name="Dziesiętny 3 2 5 18 2" xfId="31792" xr:uid="{256209EA-C061-4C6C-893B-CC19928D5747}"/>
    <cellStyle name="Dziesiętny 3 2 5 19" xfId="988" xr:uid="{8270BB67-1455-4454-9F83-44030C37F500}"/>
    <cellStyle name="Dziesiętny 3 2 5 2" xfId="1204" xr:uid="{9356C981-2A08-48F9-B5A5-A7504C5476C5}"/>
    <cellStyle name="Dziesiętny 3 2 5 2 2" xfId="3323" xr:uid="{D950DCCB-60B3-4535-9630-2E74884065D5}"/>
    <cellStyle name="Dziesiętny 3 2 5 2 2 2" xfId="3324" xr:uid="{292F2A04-57AA-43BC-AB16-2DC67CA3E076}"/>
    <cellStyle name="Dziesiętny 3 2 5 2 2 2 2" xfId="8204" xr:uid="{504A8D2D-7037-4E08-9C4E-10386A4251DB}"/>
    <cellStyle name="Dziesiętny 3 2 5 2 2 2 2 2" xfId="11695" xr:uid="{12EB487A-01B5-4DF6-8777-07C5F6496383}"/>
    <cellStyle name="Dziesiętny 3 2 5 2 2 2 2 2 2" xfId="26994" xr:uid="{43CB54FD-1098-479B-9EFE-960ABB793FF7}"/>
    <cellStyle name="Dziesiętny 3 2 5 2 2 2 2 3" xfId="15185" xr:uid="{D5682CDD-24EB-40AE-B275-EAE080911A05}"/>
    <cellStyle name="Dziesiętny 3 2 5 2 2 2 2 3 2" xfId="30484" xr:uid="{FE5BE5E8-1089-4962-ACB5-D7C56208415F}"/>
    <cellStyle name="Dziesiętny 3 2 5 2 2 2 2 4" xfId="23504" xr:uid="{1D4860BE-1E82-497D-B01F-53D93C2E7C10}"/>
    <cellStyle name="Dziesiętny 3 2 5 2 2 2 3" xfId="6921" xr:uid="{84326365-C552-4097-9A1C-E40317B948A7}"/>
    <cellStyle name="Dziesiętny 3 2 5 2 2 2 3 2" xfId="22222" xr:uid="{B8988C03-9B1F-41D4-857F-EEDCDE92377E}"/>
    <cellStyle name="Dziesiętny 3 2 5 2 2 2 4" xfId="10413" xr:uid="{C7D78CAC-829A-4D1A-A349-1557D579C91C}"/>
    <cellStyle name="Dziesiętny 3 2 5 2 2 2 4 2" xfId="25712" xr:uid="{B9046081-B877-420A-87C2-99522A6F181C}"/>
    <cellStyle name="Dziesiętny 3 2 5 2 2 2 5" xfId="13903" xr:uid="{CFFE0AF9-F08B-4DFE-8C1A-966615939BC0}"/>
    <cellStyle name="Dziesiętny 3 2 5 2 2 2 5 2" xfId="29202" xr:uid="{25F6C665-7FB3-4092-AF72-006871FB124A}"/>
    <cellStyle name="Dziesiętny 3 2 5 2 2 2 6" xfId="18940" xr:uid="{4ECCD0C0-249F-43B0-8AB8-8D49E4BEDE5B}"/>
    <cellStyle name="Dziesiętny 3 2 5 2 2 3" xfId="8203" xr:uid="{13DC2291-FF0C-40AE-97DA-F51B6B0DFDB2}"/>
    <cellStyle name="Dziesiętny 3 2 5 2 2 3 2" xfId="11694" xr:uid="{7EAC7B40-33AE-4774-BEC0-DA035C08F56C}"/>
    <cellStyle name="Dziesiętny 3 2 5 2 2 3 2 2" xfId="26993" xr:uid="{A39B67AC-0A1C-4175-A1C2-6C6C45DC4AF3}"/>
    <cellStyle name="Dziesiętny 3 2 5 2 2 3 3" xfId="15184" xr:uid="{F9856041-5DBC-427C-8FE6-58464A2FE66D}"/>
    <cellStyle name="Dziesiętny 3 2 5 2 2 3 3 2" xfId="30483" xr:uid="{96D24D04-DE1C-4483-AAFC-3883F52CD13E}"/>
    <cellStyle name="Dziesiętny 3 2 5 2 2 3 4" xfId="23503" xr:uid="{AAFDFF93-9AF3-4030-9675-DFFD96028816}"/>
    <cellStyle name="Dziesiętny 3 2 5 2 2 4" xfId="6471" xr:uid="{D257822B-21DF-4D33-99F6-60FB38DCE73C}"/>
    <cellStyle name="Dziesiętny 3 2 5 2 2 4 2" xfId="21772" xr:uid="{8BD2B1A8-80D0-4FA4-AEE4-80D76E014BDD}"/>
    <cellStyle name="Dziesiętny 3 2 5 2 2 5" xfId="9963" xr:uid="{8CF8B959-EDCD-45C5-94E9-A44CDA0FCFD5}"/>
    <cellStyle name="Dziesiętny 3 2 5 2 2 5 2" xfId="25262" xr:uid="{9BEFC64B-F15A-4303-A4C0-9B62A127C8E4}"/>
    <cellStyle name="Dziesiętny 3 2 5 2 2 6" xfId="13453" xr:uid="{0398DBBD-F2FF-4101-A698-7993DD0BBBCF}"/>
    <cellStyle name="Dziesiętny 3 2 5 2 2 6 2" xfId="28752" xr:uid="{5B6F7F5B-FEFB-45A0-98BA-6D99880C24FC}"/>
    <cellStyle name="Dziesiętny 3 2 5 2 2 7" xfId="18939" xr:uid="{6B8551DB-9E25-4215-9BE5-D0B96D580875}"/>
    <cellStyle name="Dziesiętny 3 2 5 2 3" xfId="3325" xr:uid="{C0416AA0-46EA-4783-BD70-096D5A046F8D}"/>
    <cellStyle name="Dziesiętny 3 2 5 2 3 2" xfId="8205" xr:uid="{C37A4F61-58FF-4A48-BFF5-D95EC235B0E4}"/>
    <cellStyle name="Dziesiętny 3 2 5 2 3 2 2" xfId="11696" xr:uid="{8F3717FB-FC62-4152-8E7A-1B51A6BBFAE5}"/>
    <cellStyle name="Dziesiętny 3 2 5 2 3 2 2 2" xfId="26995" xr:uid="{F0E9D63B-5C20-414D-BFEA-205CEC45076C}"/>
    <cellStyle name="Dziesiętny 3 2 5 2 3 2 3" xfId="15186" xr:uid="{7F7B145B-70FE-4A95-B675-F7B7D096A364}"/>
    <cellStyle name="Dziesiętny 3 2 5 2 3 2 3 2" xfId="30485" xr:uid="{9F45E22A-77C2-4B63-92A2-AABAC97999EA}"/>
    <cellStyle name="Dziesiętny 3 2 5 2 3 2 4" xfId="23505" xr:uid="{C73707F5-9436-4959-BC58-2E5BA35C73A3}"/>
    <cellStyle name="Dziesiętny 3 2 5 2 3 3" xfId="6920" xr:uid="{F9828026-427D-49F8-9AE3-4722D3B0E156}"/>
    <cellStyle name="Dziesiętny 3 2 5 2 3 3 2" xfId="22221" xr:uid="{4BB19DE6-FD2D-48A5-B036-79E70772FA72}"/>
    <cellStyle name="Dziesiętny 3 2 5 2 3 4" xfId="10412" xr:uid="{8209D823-A4DE-4AC9-BEC7-C91561A605DE}"/>
    <cellStyle name="Dziesiętny 3 2 5 2 3 4 2" xfId="25711" xr:uid="{2EF119F9-5936-46DC-B4A8-9E936415EE3D}"/>
    <cellStyle name="Dziesiętny 3 2 5 2 3 5" xfId="13902" xr:uid="{0D057AEB-9F54-49D9-9975-FB7C94A66CD9}"/>
    <cellStyle name="Dziesiętny 3 2 5 2 3 5 2" xfId="29201" xr:uid="{7770EE31-6F77-4AF7-943D-99A5C2D1997C}"/>
    <cellStyle name="Dziesiętny 3 2 5 2 3 6" xfId="18941" xr:uid="{14F8BF56-318C-4556-9B46-B0C6F00B08DF}"/>
    <cellStyle name="Dziesiętny 3 2 5 2 4" xfId="8202" xr:uid="{F82CF4D2-57C7-46BE-98F6-9796C37C7B48}"/>
    <cellStyle name="Dziesiętny 3 2 5 2 4 2" xfId="11693" xr:uid="{40E9B678-AF31-4CDE-8B2D-196F0B992714}"/>
    <cellStyle name="Dziesiętny 3 2 5 2 4 2 2" xfId="26992" xr:uid="{7FDE9FD4-DDA7-462D-B1D8-23EB1D283C80}"/>
    <cellStyle name="Dziesiętny 3 2 5 2 4 3" xfId="15183" xr:uid="{84A25D7B-1A8B-4866-AFDE-B26F018BD14D}"/>
    <cellStyle name="Dziesiętny 3 2 5 2 4 3 2" xfId="30482" xr:uid="{FBF42696-CB6B-453D-AD34-C99F9AF66BB8}"/>
    <cellStyle name="Dziesiętny 3 2 5 2 4 4" xfId="23502" xr:uid="{50369D70-2CDD-4509-9E65-07B52C378C4C}"/>
    <cellStyle name="Dziesiętny 3 2 5 2 5" xfId="6270" xr:uid="{4262FB36-3DAA-449D-855A-2BEE0821F30D}"/>
    <cellStyle name="Dziesiętny 3 2 5 2 5 2" xfId="21571" xr:uid="{8B7858C2-9D32-45C7-B636-99FE6242E71A}"/>
    <cellStyle name="Dziesiętny 3 2 5 2 6" xfId="3322" xr:uid="{E8EE74D5-77F3-480C-83BB-E033B0CC3507}"/>
    <cellStyle name="Dziesiętny 3 2 5 2 6 2" xfId="18938" xr:uid="{1CC7569D-CE5F-477F-B94F-43518719B8CC}"/>
    <cellStyle name="Dziesiętny 3 2 5 2 7" xfId="9762" xr:uid="{A3D389F5-089C-457F-B7CC-791A63FCD1DB}"/>
    <cellStyle name="Dziesiętny 3 2 5 2 7 2" xfId="25061" xr:uid="{9A19BED2-643C-47D1-9364-FE246B941591}"/>
    <cellStyle name="Dziesiętny 3 2 5 2 8" xfId="13252" xr:uid="{2B34C843-6F94-4228-9138-022949EEE48D}"/>
    <cellStyle name="Dziesiętny 3 2 5 2 8 2" xfId="28551" xr:uid="{2AAB5C05-261D-4C06-9243-D21FDC4C4F84}"/>
    <cellStyle name="Dziesiętny 3 2 5 2 9" xfId="16860" xr:uid="{4A800FE0-D4E1-417A-979B-441921D433D5}"/>
    <cellStyle name="Dziesiętny 3 2 5 20" xfId="16656" xr:uid="{7F615DF4-B642-435F-8ED5-AAB906BA5D75}"/>
    <cellStyle name="Dziesiętny 3 2 5 3" xfId="1329" xr:uid="{DA915EA5-1662-4F25-ABC5-965AD82DBB54}"/>
    <cellStyle name="Dziesiętny 3 2 5 3 2" xfId="3327" xr:uid="{7CB75471-CE50-4C47-98B0-C09512F3DC1A}"/>
    <cellStyle name="Dziesiętny 3 2 5 3 2 2" xfId="8207" xr:uid="{AAE1B71B-CDF4-45E8-BE81-F4352A4C7CE6}"/>
    <cellStyle name="Dziesiętny 3 2 5 3 2 2 2" xfId="11698" xr:uid="{A6CCD2C3-C2FD-43C7-BD6F-EE484120AE1E}"/>
    <cellStyle name="Dziesiętny 3 2 5 3 2 2 2 2" xfId="26997" xr:uid="{BD77B93B-1394-4243-87FC-F2062AF71593}"/>
    <cellStyle name="Dziesiętny 3 2 5 3 2 2 3" xfId="15188" xr:uid="{08990D5D-BC09-417C-BDDB-8872DCE0050B}"/>
    <cellStyle name="Dziesiętny 3 2 5 3 2 2 3 2" xfId="30487" xr:uid="{63D5CC84-A4D1-4D41-9468-1CED3AF5F1C4}"/>
    <cellStyle name="Dziesiętny 3 2 5 3 2 2 4" xfId="23507" xr:uid="{5A4A2CB0-E46F-4759-8896-BFD1F979B1EE}"/>
    <cellStyle name="Dziesiętny 3 2 5 3 2 3" xfId="6922" xr:uid="{B5352BDB-C849-470D-9A60-56F35F5236BA}"/>
    <cellStyle name="Dziesiętny 3 2 5 3 2 3 2" xfId="22223" xr:uid="{9D85E62B-7FE2-4B1F-A127-31D8145FA9D7}"/>
    <cellStyle name="Dziesiętny 3 2 5 3 2 4" xfId="10414" xr:uid="{8763EFFA-6CA8-4ED2-8F20-D43E41C2F96E}"/>
    <cellStyle name="Dziesiętny 3 2 5 3 2 4 2" xfId="25713" xr:uid="{29EBE70D-A60B-4844-A9A9-989438B67AFE}"/>
    <cellStyle name="Dziesiętny 3 2 5 3 2 5" xfId="13904" xr:uid="{3B82FFBF-3601-4305-AA2D-59E5E3ECDAA1}"/>
    <cellStyle name="Dziesiętny 3 2 5 3 2 5 2" xfId="29203" xr:uid="{1AEA7150-FE05-40A0-9393-267710F5AFE0}"/>
    <cellStyle name="Dziesiętny 3 2 5 3 2 6" xfId="18943" xr:uid="{BAB28AAB-768D-491A-BFC8-E64FC2120F83}"/>
    <cellStyle name="Dziesiętny 3 2 5 3 3" xfId="8206" xr:uid="{B4C0D14D-3309-4BE2-AC0C-10CA657FCA7C}"/>
    <cellStyle name="Dziesiętny 3 2 5 3 3 2" xfId="11697" xr:uid="{55629927-5B97-43D8-97A9-E56B85CACFB7}"/>
    <cellStyle name="Dziesiętny 3 2 5 3 3 2 2" xfId="26996" xr:uid="{18414E2C-B441-4D2E-AA89-2905CF07852C}"/>
    <cellStyle name="Dziesiętny 3 2 5 3 3 3" xfId="15187" xr:uid="{09CE81BC-9838-4DB5-8BD0-DCA604456325}"/>
    <cellStyle name="Dziesiętny 3 2 5 3 3 3 2" xfId="30486" xr:uid="{CE2F4119-B6D4-49EC-B945-F288AD03400D}"/>
    <cellStyle name="Dziesiętny 3 2 5 3 3 4" xfId="23506" xr:uid="{A4CC4085-ADCE-430D-80EA-C3572098566B}"/>
    <cellStyle name="Dziesiętny 3 2 5 3 4" xfId="6472" xr:uid="{7E91745D-BF93-48EE-893E-CB78F6D5757F}"/>
    <cellStyle name="Dziesiętny 3 2 5 3 4 2" xfId="21773" xr:uid="{352DE220-50B9-4379-AE48-57FDD91FD5F2}"/>
    <cellStyle name="Dziesiętny 3 2 5 3 5" xfId="3326" xr:uid="{0F29A2BD-86D7-4533-B6B4-D4775069D739}"/>
    <cellStyle name="Dziesiętny 3 2 5 3 5 2" xfId="18942" xr:uid="{B55BFD38-4542-460B-8055-86F91B79555B}"/>
    <cellStyle name="Dziesiętny 3 2 5 3 6" xfId="9964" xr:uid="{546162EF-E2D1-4E5C-8287-5EFCFEBABCD5}"/>
    <cellStyle name="Dziesiętny 3 2 5 3 6 2" xfId="25263" xr:uid="{E922CF2F-B1C6-426C-A58E-F363B92EAB88}"/>
    <cellStyle name="Dziesiętny 3 2 5 3 7" xfId="13454" xr:uid="{CAD75D71-0A4B-4CE7-BA68-1F293A6104C7}"/>
    <cellStyle name="Dziesiętny 3 2 5 3 7 2" xfId="28753" xr:uid="{C8E6F985-1D3D-44B5-988F-5FB7A689F00B}"/>
    <cellStyle name="Dziesiętny 3 2 5 3 8" xfId="16985" xr:uid="{7F0AC2B6-D797-415A-A0F9-AB493B2B0E30}"/>
    <cellStyle name="Dziesiętny 3 2 5 4" xfId="1450" xr:uid="{EB8C6083-3436-4DFD-8151-F0ADFA0F4A03}"/>
    <cellStyle name="Dziesiętny 3 2 5 4 2" xfId="8208" xr:uid="{2DAC5CC4-4825-4009-BE83-1ADEDFF2D9B0}"/>
    <cellStyle name="Dziesiętny 3 2 5 4 2 2" xfId="11699" xr:uid="{01CB40AD-ECB0-4CCE-A711-47941107D53A}"/>
    <cellStyle name="Dziesiętny 3 2 5 4 2 2 2" xfId="26998" xr:uid="{D4CA31FC-2CDF-4ADD-B8CF-63C62C9BE18D}"/>
    <cellStyle name="Dziesiętny 3 2 5 4 2 3" xfId="15189" xr:uid="{72D5E019-768E-43AD-91B5-EF800E42ED76}"/>
    <cellStyle name="Dziesiętny 3 2 5 4 2 3 2" xfId="30488" xr:uid="{01EDC002-7476-46CD-8FC7-BCB6F5220338}"/>
    <cellStyle name="Dziesiętny 3 2 5 4 2 4" xfId="23508" xr:uid="{2E7BED2D-03C6-4D28-B063-946E095E8794}"/>
    <cellStyle name="Dziesiętny 3 2 5 4 3" xfId="6919" xr:uid="{2909425C-E163-4B79-936D-A15E971609F0}"/>
    <cellStyle name="Dziesiętny 3 2 5 4 3 2" xfId="22220" xr:uid="{ED1B827D-E3BA-49C7-A388-E2C9063DABA2}"/>
    <cellStyle name="Dziesiętny 3 2 5 4 4" xfId="3328" xr:uid="{1E7D3C2F-AF07-4C29-AA72-99232216DB6E}"/>
    <cellStyle name="Dziesiętny 3 2 5 4 4 2" xfId="18944" xr:uid="{899C8156-78C0-49EB-A50B-D3B76904AD8F}"/>
    <cellStyle name="Dziesiętny 3 2 5 4 5" xfId="10411" xr:uid="{A418949B-5DB4-4D5B-9626-C56BD33AAE95}"/>
    <cellStyle name="Dziesiętny 3 2 5 4 5 2" xfId="25710" xr:uid="{7C316A12-E125-4915-92F2-E8750BB78584}"/>
    <cellStyle name="Dziesiętny 3 2 5 4 6" xfId="13901" xr:uid="{6EBDA5FE-8191-4E00-89A1-D545E7F5C74F}"/>
    <cellStyle name="Dziesiętny 3 2 5 4 6 2" xfId="29200" xr:uid="{FF52675C-C8F0-47DC-B167-DA170E00D8CE}"/>
    <cellStyle name="Dziesiętny 3 2 5 4 7" xfId="17106" xr:uid="{E6F9FDC3-92DF-4C76-90B8-DB57D4628E23}"/>
    <cellStyle name="Dziesiętny 3 2 5 5" xfId="1604" xr:uid="{4128148B-115E-4630-A535-D76FEF107A78}"/>
    <cellStyle name="Dziesiętny 3 2 5 5 2" xfId="8209" xr:uid="{283E40B9-21F5-4E03-B569-FDB161690182}"/>
    <cellStyle name="Dziesiętny 3 2 5 5 2 2" xfId="11700" xr:uid="{B989D048-A2AC-4B91-9092-3FE1D22007EF}"/>
    <cellStyle name="Dziesiętny 3 2 5 5 2 2 2" xfId="26999" xr:uid="{213594B0-4C7A-40DF-ADA7-30B70593DD28}"/>
    <cellStyle name="Dziesiętny 3 2 5 5 2 3" xfId="15190" xr:uid="{92900D06-DCAE-464B-B5EE-FEE2C886FE6B}"/>
    <cellStyle name="Dziesiętny 3 2 5 5 2 3 2" xfId="30489" xr:uid="{E7C07AC9-6955-493C-A494-B7DBF1251BA2}"/>
    <cellStyle name="Dziesiętny 3 2 5 5 2 4" xfId="23509" xr:uid="{FCE271C1-5B79-4B12-843B-3B839764CF83}"/>
    <cellStyle name="Dziesiętny 3 2 5 5 3" xfId="7569" xr:uid="{E19E445B-4A8D-4018-9614-9942936A7624}"/>
    <cellStyle name="Dziesiętny 3 2 5 5 3 2" xfId="22870" xr:uid="{551888E1-1AB3-40E5-AB2F-EF875161D8E1}"/>
    <cellStyle name="Dziesiętny 3 2 5 5 4" xfId="3329" xr:uid="{7A7183A4-AA2F-48C2-90BB-5C2DFFF22B23}"/>
    <cellStyle name="Dziesiętny 3 2 5 5 4 2" xfId="18945" xr:uid="{4C105569-2DFB-4CD3-A958-A939B37DDE99}"/>
    <cellStyle name="Dziesiętny 3 2 5 5 5" xfId="11061" xr:uid="{DEC561DB-BE0C-419E-AAF8-5388DEEA37BF}"/>
    <cellStyle name="Dziesiętny 3 2 5 5 5 2" xfId="26360" xr:uid="{D17372DF-4197-4B03-A437-D0E031CE39E1}"/>
    <cellStyle name="Dziesiętny 3 2 5 5 6" xfId="14551" xr:uid="{250C6F03-C3F6-4224-BA93-BDFD7A16CA47}"/>
    <cellStyle name="Dziesiętny 3 2 5 5 6 2" xfId="29850" xr:uid="{2D8BB1F6-8227-45D5-8764-08F519056762}"/>
    <cellStyle name="Dziesiętny 3 2 5 5 7" xfId="17256" xr:uid="{BE3AEB45-88FA-45FA-BB54-3ABB28F23C94}"/>
    <cellStyle name="Dziesiętny 3 2 5 6" xfId="1853" xr:uid="{1C86222E-EE5F-42E3-B789-256178B0F414}"/>
    <cellStyle name="Dziesiętny 3 2 5 6 2" xfId="8201" xr:uid="{3D00D6FB-BF63-439B-8C34-6A1A65CCACEC}"/>
    <cellStyle name="Dziesiętny 3 2 5 6 2 2" xfId="23501" xr:uid="{2243F114-0D7B-4895-80AF-C47CBFC67D0B}"/>
    <cellStyle name="Dziesiętny 3 2 5 6 3" xfId="5185" xr:uid="{51140440-908A-498D-9AC9-C4FD3613DBD2}"/>
    <cellStyle name="Dziesiętny 3 2 5 6 3 2" xfId="20486" xr:uid="{E0A8E5D1-08A9-4A00-B58A-569D7BD7FFB3}"/>
    <cellStyle name="Dziesiętny 3 2 5 6 4" xfId="11692" xr:uid="{C8FEC34F-74F0-456D-B094-BF2AA5D9F4C0}"/>
    <cellStyle name="Dziesiętny 3 2 5 6 4 2" xfId="26991" xr:uid="{A02AD2E9-2E2F-4F02-95A6-AB560BE4BCA4}"/>
    <cellStyle name="Dziesiętny 3 2 5 6 5" xfId="15182" xr:uid="{BA797169-693C-46A2-B876-38908E8AB0E1}"/>
    <cellStyle name="Dziesiętny 3 2 5 6 5 2" xfId="30481" xr:uid="{19B3703B-0F19-4DFC-BF23-0AEC2CDE853A}"/>
    <cellStyle name="Dziesiętny 3 2 5 6 6" xfId="17489" xr:uid="{C170D905-12FE-49C0-AEC5-A1D68D1D7F76}"/>
    <cellStyle name="Dziesiętny 3 2 5 7" xfId="1997" xr:uid="{1CFD27B3-26B5-462D-B0CE-E81731F5893B}"/>
    <cellStyle name="Dziesiętny 3 2 5 7 2" xfId="5186" xr:uid="{72F7DEDD-B50E-474B-B7AA-7785A9959BC7}"/>
    <cellStyle name="Dziesiętny 3 2 5 7 2 2" xfId="20487" xr:uid="{F3AC920F-0158-49E3-8834-DC469C4672D3}"/>
    <cellStyle name="Dziesiętny 3 2 5 7 3" xfId="17629" xr:uid="{DEBED2C5-96B0-42EA-A4F0-8D37DABFF3C5}"/>
    <cellStyle name="Dziesiętny 3 2 5 8" xfId="2128" xr:uid="{78170A7E-2048-4C05-937A-6F3E5BA3FCA5}"/>
    <cellStyle name="Dziesiętny 3 2 5 8 2" xfId="5187" xr:uid="{2E759F68-FAF4-48E7-849B-AC4492154964}"/>
    <cellStyle name="Dziesiętny 3 2 5 8 2 2" xfId="20488" xr:uid="{22CA9833-7CD7-4F9B-83BB-D2524FC85212}"/>
    <cellStyle name="Dziesiętny 3 2 5 8 3" xfId="17760" xr:uid="{11251536-121D-4C63-A356-AC6F5A094776}"/>
    <cellStyle name="Dziesiętny 3 2 5 9" xfId="2253" xr:uid="{538E8164-27FA-4564-A4FE-0B123023DD6B}"/>
    <cellStyle name="Dziesiętny 3 2 5 9 2" xfId="5188" xr:uid="{013D01E4-4A72-4E5D-8589-DECEB42CE69A}"/>
    <cellStyle name="Dziesiętny 3 2 5 9 2 2" xfId="20489" xr:uid="{0E0AFA76-9A14-4C80-88CE-A8D1E09F7A1E}"/>
    <cellStyle name="Dziesiętny 3 2 5 9 3" xfId="17885" xr:uid="{D7CD2484-7F3E-4A76-B4AA-6AF8F4504D83}"/>
    <cellStyle name="Dziesiętny 3 2 6" xfId="824" xr:uid="{73F038F5-5DD9-495F-BDA6-556BF1E25A34}"/>
    <cellStyle name="Dziesiętny 3 2 6 10" xfId="1034" xr:uid="{D98C1F2D-4C6F-40D1-B3C1-B217F1280D91}"/>
    <cellStyle name="Dziesiętny 3 2 6 11" xfId="16699" xr:uid="{7B49C162-9A0A-4472-B1D2-33E60C3DF7BF}"/>
    <cellStyle name="Dziesiętny 3 2 6 2" xfId="2713" xr:uid="{B45FDD46-923B-4273-B53C-9D051BBFFB16}"/>
    <cellStyle name="Dziesiętny 3 2 6 2 2" xfId="3332" xr:uid="{AA0B35EC-3751-407D-854A-90A8FED9A9A2}"/>
    <cellStyle name="Dziesiętny 3 2 6 2 2 2" xfId="8212" xr:uid="{C1EB94C7-EDB8-4D6A-9828-677A19BBF689}"/>
    <cellStyle name="Dziesiętny 3 2 6 2 2 2 2" xfId="11703" xr:uid="{9D67EBB3-91FE-4D1D-B2C7-52062A7CC1C9}"/>
    <cellStyle name="Dziesiętny 3 2 6 2 2 2 2 2" xfId="27002" xr:uid="{C21EAEFE-5340-4CFE-B206-F96DFE964CB6}"/>
    <cellStyle name="Dziesiętny 3 2 6 2 2 2 3" xfId="15193" xr:uid="{F4128B62-1EDF-4BF1-A4D6-66A99C4E5458}"/>
    <cellStyle name="Dziesiętny 3 2 6 2 2 2 3 2" xfId="30492" xr:uid="{F199891C-D6F3-49B0-B39C-C3D428E9BC16}"/>
    <cellStyle name="Dziesiętny 3 2 6 2 2 2 4" xfId="23512" xr:uid="{BC3998F8-8268-4A52-AF9C-C620B9BB5BF9}"/>
    <cellStyle name="Dziesiętny 3 2 6 2 2 3" xfId="6924" xr:uid="{C92B0354-0450-4D7F-BA9F-1E5C4C40BB52}"/>
    <cellStyle name="Dziesiętny 3 2 6 2 2 3 2" xfId="22225" xr:uid="{2BF39C45-D76A-41B4-8A1A-B733447AB9BD}"/>
    <cellStyle name="Dziesiętny 3 2 6 2 2 4" xfId="10416" xr:uid="{2C2D9C33-1B1D-4E9B-9239-0FB868A4836C}"/>
    <cellStyle name="Dziesiętny 3 2 6 2 2 4 2" xfId="25715" xr:uid="{DCA19429-B059-44FC-B7F4-56C12FB56917}"/>
    <cellStyle name="Dziesiętny 3 2 6 2 2 5" xfId="13906" xr:uid="{999B784E-79A3-4AEB-83C8-7CFAFE65D920}"/>
    <cellStyle name="Dziesiętny 3 2 6 2 2 5 2" xfId="29205" xr:uid="{259DC678-F5CE-4360-98D4-79E6B1ACFD59}"/>
    <cellStyle name="Dziesiętny 3 2 6 2 2 6" xfId="18948" xr:uid="{B9581215-EAD2-4DD9-A0C2-0D2EF5069D94}"/>
    <cellStyle name="Dziesiętny 3 2 6 2 3" xfId="8211" xr:uid="{145B7343-42C4-47D5-9C07-48ABF0C9AC46}"/>
    <cellStyle name="Dziesiętny 3 2 6 2 3 2" xfId="11702" xr:uid="{6D33123E-23EF-4326-A82F-6C8A349D5193}"/>
    <cellStyle name="Dziesiętny 3 2 6 2 3 2 2" xfId="27001" xr:uid="{525F6EDE-4D1C-4A2F-92F0-0C1CCF177931}"/>
    <cellStyle name="Dziesiętny 3 2 6 2 3 3" xfId="15192" xr:uid="{80523B14-E034-4590-B2C2-768C3F1A9593}"/>
    <cellStyle name="Dziesiętny 3 2 6 2 3 3 2" xfId="30491" xr:uid="{1711C8B2-D205-4124-A1BA-C99AC4144D2F}"/>
    <cellStyle name="Dziesiętny 3 2 6 2 3 4" xfId="23511" xr:uid="{D759DD64-B454-48EC-A6A9-350AC9496CC1}"/>
    <cellStyle name="Dziesiętny 3 2 6 2 4" xfId="6308" xr:uid="{F6EC7852-E529-403E-9E1E-037F31280732}"/>
    <cellStyle name="Dziesiętny 3 2 6 2 4 2" xfId="21609" xr:uid="{37D12BB0-382F-4DDA-A14C-154C873735B9}"/>
    <cellStyle name="Dziesiętny 3 2 6 2 5" xfId="3331" xr:uid="{98A19F64-117F-490D-BFEB-71BFEF76BF52}"/>
    <cellStyle name="Dziesiętny 3 2 6 2 5 2" xfId="18947" xr:uid="{E3EB964B-790B-47AB-B8CB-AFB4F2A3B7FC}"/>
    <cellStyle name="Dziesiętny 3 2 6 2 6" xfId="9800" xr:uid="{5FC0F8A0-88B2-44F4-9F94-A06BB01F5A85}"/>
    <cellStyle name="Dziesiętny 3 2 6 2 6 2" xfId="25099" xr:uid="{0CCC2215-66C3-4855-AA60-C82CD3D006BD}"/>
    <cellStyle name="Dziesiętny 3 2 6 2 7" xfId="13290" xr:uid="{82745F88-E6D3-4952-AD3F-534C3E80A492}"/>
    <cellStyle name="Dziesiętny 3 2 6 2 7 2" xfId="28589" xr:uid="{656D9BDB-F7A2-40AE-A8F8-C1FD7626CFE5}"/>
    <cellStyle name="Dziesiętny 3 2 6 2 8" xfId="18344" xr:uid="{2DE3380B-E162-4741-88D8-868415A755A6}"/>
    <cellStyle name="Dziesiętny 3 2 6 3" xfId="3333" xr:uid="{0FFFD137-0591-402E-A36F-6CD685EAF1E5}"/>
    <cellStyle name="Dziesiętny 3 2 6 3 2" xfId="8213" xr:uid="{35304550-A96F-473C-99FC-D287E76B9FD1}"/>
    <cellStyle name="Dziesiętny 3 2 6 3 2 2" xfId="11704" xr:uid="{50D13090-F019-4003-84EB-D07E89984FEA}"/>
    <cellStyle name="Dziesiętny 3 2 6 3 2 2 2" xfId="27003" xr:uid="{1BB5900D-951B-4687-9558-4CD0D71DBF25}"/>
    <cellStyle name="Dziesiętny 3 2 6 3 2 3" xfId="15194" xr:uid="{18569B68-B4F7-41D3-ABE4-DBCF9E26522A}"/>
    <cellStyle name="Dziesiętny 3 2 6 3 2 3 2" xfId="30493" xr:uid="{B58672F8-E13B-402F-A0C1-DD9B0D5A08FD}"/>
    <cellStyle name="Dziesiętny 3 2 6 3 2 4" xfId="23513" xr:uid="{507D471B-3ABB-43C4-88FA-97C682DE3C17}"/>
    <cellStyle name="Dziesiętny 3 2 6 3 3" xfId="6923" xr:uid="{55011C82-8820-4A2D-B27F-8ACAE473202A}"/>
    <cellStyle name="Dziesiętny 3 2 6 3 3 2" xfId="22224" xr:uid="{064D6D8C-4349-4434-8762-DD6580AA84E2}"/>
    <cellStyle name="Dziesiętny 3 2 6 3 4" xfId="10415" xr:uid="{57737600-92EF-4AD2-A54C-95FF36709A6E}"/>
    <cellStyle name="Dziesiętny 3 2 6 3 4 2" xfId="25714" xr:uid="{2FA5DBF3-86A5-4310-A094-212BBDDCB778}"/>
    <cellStyle name="Dziesiętny 3 2 6 3 5" xfId="13905" xr:uid="{1D44F397-A88F-43BD-92DF-D38CCD322E0E}"/>
    <cellStyle name="Dziesiętny 3 2 6 3 5 2" xfId="29204" xr:uid="{EB4ED2B9-4E17-48EE-9520-90CF025F0DBA}"/>
    <cellStyle name="Dziesiętny 3 2 6 3 6" xfId="18949" xr:uid="{A13E7820-1D54-4E03-9339-293BFB4C5DEA}"/>
    <cellStyle name="Dziesiętny 3 2 6 4" xfId="3334" xr:uid="{BE690B29-9EC6-46BA-BEC4-CA86F7FB67FC}"/>
    <cellStyle name="Dziesiętny 3 2 6 4 2" xfId="8214" xr:uid="{4C3D8C5E-82D9-4F06-BA55-9F3777EA483C}"/>
    <cellStyle name="Dziesiętny 3 2 6 4 2 2" xfId="11705" xr:uid="{85A72251-7E8F-43C4-A070-4C2D6BA98608}"/>
    <cellStyle name="Dziesiętny 3 2 6 4 2 2 2" xfId="27004" xr:uid="{42F1DB74-E046-4224-A8B2-F5B659A3887C}"/>
    <cellStyle name="Dziesiętny 3 2 6 4 2 3" xfId="15195" xr:uid="{C713CDDA-71FD-466E-A610-97F128F48C0E}"/>
    <cellStyle name="Dziesiętny 3 2 6 4 2 3 2" xfId="30494" xr:uid="{4303BDD6-9484-4917-A8F2-8B2FE1C389C1}"/>
    <cellStyle name="Dziesiętny 3 2 6 4 2 4" xfId="23514" xr:uid="{ACEE8B44-DF0B-47CB-B555-1999E844CA85}"/>
    <cellStyle name="Dziesiętny 3 2 6 4 3" xfId="7607" xr:uid="{7D1883EB-758C-421A-8213-EAB07CEAE511}"/>
    <cellStyle name="Dziesiętny 3 2 6 4 3 2" xfId="22908" xr:uid="{77B783F4-D3F6-489E-89B3-7565A691EBFB}"/>
    <cellStyle name="Dziesiętny 3 2 6 4 4" xfId="11099" xr:uid="{CEC68488-E485-48DC-9224-EDDE5BD421FC}"/>
    <cellStyle name="Dziesiętny 3 2 6 4 4 2" xfId="26398" xr:uid="{D8E0256F-329D-487E-9C5E-98FAD34BEBFE}"/>
    <cellStyle name="Dziesiętny 3 2 6 4 5" xfId="14589" xr:uid="{57BA2C62-4EBD-4E83-BF70-F86F2E28A5D8}"/>
    <cellStyle name="Dziesiętny 3 2 6 4 5 2" xfId="29888" xr:uid="{34AEE2C9-5721-4733-A365-F8EEBB008415}"/>
    <cellStyle name="Dziesiętny 3 2 6 4 6" xfId="18950" xr:uid="{A658D60F-5586-4C84-AEA7-7232A0EA1D20}"/>
    <cellStyle name="Dziesiętny 3 2 6 5" xfId="8210" xr:uid="{F11EB375-8CB9-40EA-986F-1A20217C036E}"/>
    <cellStyle name="Dziesiętny 3 2 6 5 2" xfId="11701" xr:uid="{BCDE2051-F27D-4C70-9117-B8B02B7E1A7E}"/>
    <cellStyle name="Dziesiętny 3 2 6 5 2 2" xfId="27000" xr:uid="{635EAC19-D459-41BA-A8A7-F8C07EE0B374}"/>
    <cellStyle name="Dziesiętny 3 2 6 5 3" xfId="15191" xr:uid="{0819DE60-7C24-4228-BDAC-22ABE4218BA6}"/>
    <cellStyle name="Dziesiętny 3 2 6 5 3 2" xfId="30490" xr:uid="{B2FFA61A-EC51-4C5D-B80C-80C55CD0EE6A}"/>
    <cellStyle name="Dziesiętny 3 2 6 5 4" xfId="23510" xr:uid="{58C2B6DD-F7B7-40DB-8EA3-136D9790F7A6}"/>
    <cellStyle name="Dziesiętny 3 2 6 6" xfId="5984" xr:uid="{9A314B55-54BE-4F0C-BB3A-C99ED040C091}"/>
    <cellStyle name="Dziesiętny 3 2 6 6 2" xfId="21285" xr:uid="{33B5BD8A-55AC-409C-881F-0E3F19C59F96}"/>
    <cellStyle name="Dziesiętny 3 2 6 7" xfId="3330" xr:uid="{35EBE91B-6599-4E6D-8542-E2A19C79F58A}"/>
    <cellStyle name="Dziesiętny 3 2 6 7 2" xfId="18946" xr:uid="{5F0F6721-6F87-4CD9-B8BA-8D5E1C527F90}"/>
    <cellStyle name="Dziesiętny 3 2 6 8" xfId="9476" xr:uid="{9D31E943-3EDB-4E12-9324-D515D0C8AF91}"/>
    <cellStyle name="Dziesiętny 3 2 6 8 2" xfId="24775" xr:uid="{72B64D8F-9BBD-4ACF-89D4-F8394658D3FA}"/>
    <cellStyle name="Dziesiętny 3 2 6 9" xfId="12966" xr:uid="{D6001BF8-1202-4CAB-9921-3C8BBDBBE3B8}"/>
    <cellStyle name="Dziesiętny 3 2 6 9 2" xfId="28265" xr:uid="{F9074201-7EEC-452C-8EAB-EDC017D04956}"/>
    <cellStyle name="Dziesiętny 3 2 7" xfId="839" xr:uid="{16D3F7F6-B2FC-47EC-B4F9-8ECAFC6E158E}"/>
    <cellStyle name="Dziesiętny 3 2 7 10" xfId="1080" xr:uid="{E887B027-FC67-42C1-9EBF-2891D43DCCDB}"/>
    <cellStyle name="Dziesiętny 3 2 7 11" xfId="16738" xr:uid="{9BE2ECC9-6763-44E4-9A18-EDFE44924751}"/>
    <cellStyle name="Dziesiętny 3 2 7 2" xfId="2727" xr:uid="{666E8142-D3D3-4008-9AF6-79B28B4BF9BE}"/>
    <cellStyle name="Dziesiętny 3 2 7 2 2" xfId="3337" xr:uid="{493618D3-6DBE-435E-9B15-E5612BE00428}"/>
    <cellStyle name="Dziesiętny 3 2 7 2 2 2" xfId="8217" xr:uid="{F4C039D3-BE54-4CDB-9789-5C4542A273DA}"/>
    <cellStyle name="Dziesiętny 3 2 7 2 2 2 2" xfId="11708" xr:uid="{826890A4-1345-4690-BFDD-E03F95DCE7DD}"/>
    <cellStyle name="Dziesiętny 3 2 7 2 2 2 2 2" xfId="27007" xr:uid="{CDE60DA4-EC97-48EE-B0A2-C6E3DAAAB025}"/>
    <cellStyle name="Dziesiętny 3 2 7 2 2 2 3" xfId="15198" xr:uid="{733AA0D8-6A5E-417D-80BB-58B416BF6629}"/>
    <cellStyle name="Dziesiętny 3 2 7 2 2 2 3 2" xfId="30497" xr:uid="{66ED508F-9B13-4156-B15C-C4AC65DC9447}"/>
    <cellStyle name="Dziesiętny 3 2 7 2 2 2 4" xfId="23517" xr:uid="{E606F774-0F63-483D-9594-5910CC54AC76}"/>
    <cellStyle name="Dziesiętny 3 2 7 2 2 3" xfId="6926" xr:uid="{F1B1E45B-D40E-4C34-9CAA-275BC1E84A7E}"/>
    <cellStyle name="Dziesiętny 3 2 7 2 2 3 2" xfId="22227" xr:uid="{1830916C-B2F0-4258-B94D-393EDDCEF68D}"/>
    <cellStyle name="Dziesiętny 3 2 7 2 2 4" xfId="10418" xr:uid="{3137BE5F-A281-4988-801D-D0BF69E30451}"/>
    <cellStyle name="Dziesiętny 3 2 7 2 2 4 2" xfId="25717" xr:uid="{56FB6C29-2459-4BD3-B7B3-57D8649937D3}"/>
    <cellStyle name="Dziesiętny 3 2 7 2 2 5" xfId="13908" xr:uid="{D116B57B-E63E-4D92-BD0A-58328A43BA30}"/>
    <cellStyle name="Dziesiętny 3 2 7 2 2 5 2" xfId="29207" xr:uid="{5A1B7BA7-4E4A-40FB-B939-078D14C5A4DD}"/>
    <cellStyle name="Dziesiętny 3 2 7 2 2 6" xfId="18953" xr:uid="{FD59FCD5-3CC2-4502-875B-C827973233AA}"/>
    <cellStyle name="Dziesiętny 3 2 7 2 3" xfId="8216" xr:uid="{EE968A28-11BB-4E66-A3D9-8CC9BA7DCCA7}"/>
    <cellStyle name="Dziesiętny 3 2 7 2 3 2" xfId="11707" xr:uid="{E29F4FC4-16F8-45BF-9ACD-CD2C807037C5}"/>
    <cellStyle name="Dziesiętny 3 2 7 2 3 2 2" xfId="27006" xr:uid="{F38728E3-D336-423A-8B1A-D5272BB66519}"/>
    <cellStyle name="Dziesiętny 3 2 7 2 3 3" xfId="15197" xr:uid="{CC7DF988-7241-4970-92AC-800C2CDA61D4}"/>
    <cellStyle name="Dziesiętny 3 2 7 2 3 3 2" xfId="30496" xr:uid="{EDF4E30C-7D62-4A99-B8DE-7F5916545BD1}"/>
    <cellStyle name="Dziesiętny 3 2 7 2 3 4" xfId="23516" xr:uid="{B83761D1-1C5D-45FA-A707-9D9E372FABA2}"/>
    <cellStyle name="Dziesiętny 3 2 7 2 4" xfId="6319" xr:uid="{43203C1B-3594-4FF9-8D8A-565BB4449BBB}"/>
    <cellStyle name="Dziesiętny 3 2 7 2 4 2" xfId="21620" xr:uid="{01F9572C-7AB0-419E-9FAA-95193662A599}"/>
    <cellStyle name="Dziesiętny 3 2 7 2 5" xfId="3336" xr:uid="{596A381F-A547-4A61-A0C3-C35F205DD1EE}"/>
    <cellStyle name="Dziesiętny 3 2 7 2 5 2" xfId="18952" xr:uid="{CF0DCC93-DFCC-43F8-B198-5E5E6832A7B1}"/>
    <cellStyle name="Dziesiętny 3 2 7 2 6" xfId="9811" xr:uid="{6E28676F-1B42-4E83-91B4-2F71D97D750F}"/>
    <cellStyle name="Dziesiętny 3 2 7 2 6 2" xfId="25110" xr:uid="{EE7E51BB-8414-4932-B35A-50199E2E55EF}"/>
    <cellStyle name="Dziesiętny 3 2 7 2 7" xfId="13301" xr:uid="{2E8EFA20-0FBD-4413-A59C-E9618167ADEF}"/>
    <cellStyle name="Dziesiętny 3 2 7 2 7 2" xfId="28600" xr:uid="{7C8C960F-8367-4FD0-8DF7-BA3E1052880B}"/>
    <cellStyle name="Dziesiętny 3 2 7 2 8" xfId="18355" xr:uid="{7A01194A-03E9-4E6A-82CD-D38E71FC4F0D}"/>
    <cellStyle name="Dziesiętny 3 2 7 3" xfId="3338" xr:uid="{48F5A979-E656-4849-84B7-C2EC89E099FF}"/>
    <cellStyle name="Dziesiętny 3 2 7 3 2" xfId="8218" xr:uid="{D0BCE9DE-048A-4D1A-AE91-3706AB31DD01}"/>
    <cellStyle name="Dziesiętny 3 2 7 3 2 2" xfId="11709" xr:uid="{DE03C5DD-F238-4AFA-8A6E-9295A07FCAB7}"/>
    <cellStyle name="Dziesiętny 3 2 7 3 2 2 2" xfId="27008" xr:uid="{926E8A21-A9DB-400A-90EE-CA7BE02AB781}"/>
    <cellStyle name="Dziesiętny 3 2 7 3 2 3" xfId="15199" xr:uid="{9BF3CA0B-B041-4B33-BD72-24A1A4A044E3}"/>
    <cellStyle name="Dziesiętny 3 2 7 3 2 3 2" xfId="30498" xr:uid="{D6547CB8-F4C5-4FB8-846A-8ECA8016917E}"/>
    <cellStyle name="Dziesiętny 3 2 7 3 2 4" xfId="23518" xr:uid="{F557E505-4A8A-4A78-8D28-D0DA5964BF4A}"/>
    <cellStyle name="Dziesiętny 3 2 7 3 3" xfId="6925" xr:uid="{8AC181E7-E0EA-499A-88A1-85486AC0415F}"/>
    <cellStyle name="Dziesiętny 3 2 7 3 3 2" xfId="22226" xr:uid="{A489123A-7832-4FEF-AAB7-1EC2D8402101}"/>
    <cellStyle name="Dziesiętny 3 2 7 3 4" xfId="10417" xr:uid="{CE703360-595B-4AA0-A697-F93BC2294D26}"/>
    <cellStyle name="Dziesiętny 3 2 7 3 4 2" xfId="25716" xr:uid="{91BC632E-2193-4818-89EF-55B3CA0E1AAF}"/>
    <cellStyle name="Dziesiętny 3 2 7 3 5" xfId="13907" xr:uid="{154BA496-4A61-433D-9DB2-0541ED68E994}"/>
    <cellStyle name="Dziesiętny 3 2 7 3 5 2" xfId="29206" xr:uid="{2D3F6101-C32E-4798-9EF6-7B3D86EC338E}"/>
    <cellStyle name="Dziesiętny 3 2 7 3 6" xfId="18954" xr:uid="{1C42F0B4-FEF3-43A2-A2AD-18EB29CD9752}"/>
    <cellStyle name="Dziesiętny 3 2 7 4" xfId="3339" xr:uid="{EB883B94-35E1-4B15-92D5-1CA9477459CC}"/>
    <cellStyle name="Dziesiętny 3 2 7 4 2" xfId="8219" xr:uid="{45A6A2C5-F70C-4207-8057-D384FEF8FF8E}"/>
    <cellStyle name="Dziesiętny 3 2 7 4 2 2" xfId="11710" xr:uid="{D312BE8C-91F3-43B5-A198-CE7CB9A33FC2}"/>
    <cellStyle name="Dziesiętny 3 2 7 4 2 2 2" xfId="27009" xr:uid="{1096F42C-4EE0-43ED-94AE-53B1F54D38CE}"/>
    <cellStyle name="Dziesiętny 3 2 7 4 2 3" xfId="15200" xr:uid="{C93FD26A-F146-46D9-8909-6A0361EB8BC2}"/>
    <cellStyle name="Dziesiętny 3 2 7 4 2 3 2" xfId="30499" xr:uid="{BF0F40C9-BC41-4272-9F0C-5A60C949C17F}"/>
    <cellStyle name="Dziesiętny 3 2 7 4 2 4" xfId="23519" xr:uid="{935A360D-4ADB-4181-9CE5-1BADB2C9CAC0}"/>
    <cellStyle name="Dziesiętny 3 2 7 4 3" xfId="7618" xr:uid="{FBB6297C-D779-417B-B5DB-B7AAF3095A8C}"/>
    <cellStyle name="Dziesiętny 3 2 7 4 3 2" xfId="22919" xr:uid="{C446A613-7881-47C3-9C05-9F6CC5DC41C5}"/>
    <cellStyle name="Dziesiętny 3 2 7 4 4" xfId="11110" xr:uid="{31DF4525-B81C-4115-B22C-5DA5C599AE26}"/>
    <cellStyle name="Dziesiętny 3 2 7 4 4 2" xfId="26409" xr:uid="{F4A3559B-3A0D-4BE1-9950-1DE3DB4D6723}"/>
    <cellStyle name="Dziesiętny 3 2 7 4 5" xfId="14600" xr:uid="{4CFA0344-8D8A-4F2D-9195-1CE50D924C73}"/>
    <cellStyle name="Dziesiętny 3 2 7 4 5 2" xfId="29899" xr:uid="{1288F492-29BF-49DF-8B9E-6CE6CAD938D8}"/>
    <cellStyle name="Dziesiętny 3 2 7 4 6" xfId="18955" xr:uid="{A91287D1-6092-4A62-882F-B45F35A87B40}"/>
    <cellStyle name="Dziesiętny 3 2 7 5" xfId="8215" xr:uid="{25723B02-B88B-4CBF-A848-BE76A9E627EE}"/>
    <cellStyle name="Dziesiętny 3 2 7 5 2" xfId="11706" xr:uid="{ABD8C8D7-B17A-4AAD-970D-15E01BF7DFA3}"/>
    <cellStyle name="Dziesiętny 3 2 7 5 2 2" xfId="27005" xr:uid="{D935C366-C29C-4671-B75E-94F63589B454}"/>
    <cellStyle name="Dziesiętny 3 2 7 5 3" xfId="15196" xr:uid="{AC249212-8604-4795-B5DC-D0F273A8DF14}"/>
    <cellStyle name="Dziesiętny 3 2 7 5 3 2" xfId="30495" xr:uid="{9E34B7B8-893C-428F-B729-BD5712DB2E5A}"/>
    <cellStyle name="Dziesiętny 3 2 7 5 4" xfId="23515" xr:uid="{F30ABF93-D163-4E26-842B-DA4596230E86}"/>
    <cellStyle name="Dziesiętny 3 2 7 6" xfId="5985" xr:uid="{D1F639BE-DA69-42F3-83A0-F7B11C7B3EAD}"/>
    <cellStyle name="Dziesiętny 3 2 7 6 2" xfId="21286" xr:uid="{C57C1541-4599-48A7-BAF0-821D13CD1E52}"/>
    <cellStyle name="Dziesiętny 3 2 7 7" xfId="3335" xr:uid="{3B6340F8-7F2C-43F3-8E02-01B0E0F07673}"/>
    <cellStyle name="Dziesiętny 3 2 7 7 2" xfId="18951" xr:uid="{6DF7418D-AB9A-4AA2-96F4-F942EE352FA3}"/>
    <cellStyle name="Dziesiętny 3 2 7 8" xfId="9477" xr:uid="{7CB991DE-9090-4D51-88E6-044881A56F81}"/>
    <cellStyle name="Dziesiętny 3 2 7 8 2" xfId="24776" xr:uid="{718AE0C9-7FEA-4CD8-8200-3455D12EE014}"/>
    <cellStyle name="Dziesiętny 3 2 7 9" xfId="12967" xr:uid="{353F2BDD-298E-42D1-AF90-29D108B68C12}"/>
    <cellStyle name="Dziesiętny 3 2 7 9 2" xfId="28266" xr:uid="{EFFC08AA-4665-4731-B954-65623F34D4E5}"/>
    <cellStyle name="Dziesiętny 3 2 8" xfId="1111" xr:uid="{E98D6611-276C-474B-AF29-509C7DE2D9F5}"/>
    <cellStyle name="Dziesiętny 3 2 8 2" xfId="3341" xr:uid="{4E6CE3E7-721F-4F2F-BD3F-A6D2029052E2}"/>
    <cellStyle name="Dziesiętny 3 2 8 2 2" xfId="8221" xr:uid="{498B39FE-9B42-444B-AC36-29AF0DA6E244}"/>
    <cellStyle name="Dziesiętny 3 2 8 2 2 2" xfId="11712" xr:uid="{C52A310D-EA10-4B23-814F-409C44735ECC}"/>
    <cellStyle name="Dziesiętny 3 2 8 2 2 2 2" xfId="27011" xr:uid="{3BFC6C94-34DD-41FF-8DE6-1CA97A177E4A}"/>
    <cellStyle name="Dziesiętny 3 2 8 2 2 3" xfId="15202" xr:uid="{0D236EA1-5950-4241-A411-AC8A7C7D78B1}"/>
    <cellStyle name="Dziesiętny 3 2 8 2 2 3 2" xfId="30501" xr:uid="{64C9C2B9-7228-4AB1-95F3-D701DD738449}"/>
    <cellStyle name="Dziesiętny 3 2 8 2 2 4" xfId="23521" xr:uid="{73BEA686-D515-44AC-AF52-239F4D835A37}"/>
    <cellStyle name="Dziesiętny 3 2 8 2 3" xfId="6927" xr:uid="{194713D2-F3B3-4A84-BCF3-B50529FCA52B}"/>
    <cellStyle name="Dziesiętny 3 2 8 2 3 2" xfId="22228" xr:uid="{E07E6559-1C7B-4A5F-9E2A-7FE7DB2112FA}"/>
    <cellStyle name="Dziesiętny 3 2 8 2 4" xfId="10419" xr:uid="{3B432DD0-C89C-4C01-BF1E-4BCCD525E0FE}"/>
    <cellStyle name="Dziesiętny 3 2 8 2 4 2" xfId="25718" xr:uid="{6926203C-89EE-46E0-B205-42A4A8236FAA}"/>
    <cellStyle name="Dziesiętny 3 2 8 2 5" xfId="13909" xr:uid="{E3C842E3-C56E-476B-ADBF-011D285DC71F}"/>
    <cellStyle name="Dziesiętny 3 2 8 2 5 2" xfId="29208" xr:uid="{A177E799-31BB-4144-8B32-82AE57CEF9BB}"/>
    <cellStyle name="Dziesiętny 3 2 8 2 6" xfId="18957" xr:uid="{C4EC6C57-8986-4A81-84C2-7CA0906ABB5B}"/>
    <cellStyle name="Dziesiętny 3 2 8 3" xfId="8220" xr:uid="{956A56DE-0DED-4425-9665-5FCF2C71A829}"/>
    <cellStyle name="Dziesiętny 3 2 8 3 2" xfId="11711" xr:uid="{0A3EE027-6067-49A1-8D2F-2BA1D899C16C}"/>
    <cellStyle name="Dziesiętny 3 2 8 3 2 2" xfId="27010" xr:uid="{24C71431-CA43-4E0B-9CD5-0032F6CFD16E}"/>
    <cellStyle name="Dziesiętny 3 2 8 3 3" xfId="15201" xr:uid="{A2E87C44-D095-43F1-9811-F5B1D5FC0581}"/>
    <cellStyle name="Dziesiętny 3 2 8 3 3 2" xfId="30500" xr:uid="{297CBF67-1452-44C1-96E3-EBBC9D6CF8F9}"/>
    <cellStyle name="Dziesiętny 3 2 8 3 4" xfId="23520" xr:uid="{CBFA4D50-770D-44C9-8713-EE6BB093A07C}"/>
    <cellStyle name="Dziesiętny 3 2 8 4" xfId="6093" xr:uid="{6A185F5A-6906-4280-AEF1-833EF74625AD}"/>
    <cellStyle name="Dziesiętny 3 2 8 4 2" xfId="21394" xr:uid="{9EA94985-1178-4079-A639-27E796546DDC}"/>
    <cellStyle name="Dziesiętny 3 2 8 5" xfId="3340" xr:uid="{E5A565FA-706B-4A19-9864-DAC70E80C9C7}"/>
    <cellStyle name="Dziesiętny 3 2 8 5 2" xfId="18956" xr:uid="{5596A0E8-490B-4C7B-B8EB-43C50FA602DF}"/>
    <cellStyle name="Dziesiętny 3 2 8 6" xfId="9585" xr:uid="{1ED2A888-D650-45F0-BCD9-03E703A9F106}"/>
    <cellStyle name="Dziesiętny 3 2 8 6 2" xfId="24884" xr:uid="{C9EC01C2-FF9A-4BC7-9B86-6C69C215DEC2}"/>
    <cellStyle name="Dziesiętny 3 2 8 7" xfId="13075" xr:uid="{677A5758-6E1C-4B79-8CA5-41FD727CCCD1}"/>
    <cellStyle name="Dziesiętny 3 2 8 7 2" xfId="28374" xr:uid="{84C3D9D9-6229-4AEE-B256-85B0D64A9B64}"/>
    <cellStyle name="Dziesiętny 3 2 8 8" xfId="16767" xr:uid="{F13D51CC-8295-49E8-8056-1C6ED522762F}"/>
    <cellStyle name="Dziesiętny 3 2 9" xfId="1477" xr:uid="{6757AAB0-C0CE-4C2E-B4E1-63E7C0B64AA3}"/>
    <cellStyle name="Dziesiętny 3 2 9 2" xfId="3343" xr:uid="{ED895B27-3A04-4682-9A66-A930CB79B0F3}"/>
    <cellStyle name="Dziesiętny 3 2 9 2 2" xfId="8223" xr:uid="{E15732FC-A8FB-4CDC-AB60-15EF6FD90190}"/>
    <cellStyle name="Dziesiętny 3 2 9 2 2 2" xfId="11714" xr:uid="{EC31BBF8-A599-4980-B1FD-E63293C6D3A8}"/>
    <cellStyle name="Dziesiętny 3 2 9 2 2 2 2" xfId="27013" xr:uid="{F05DC2AB-C9EA-4169-A0B8-50827C381DF2}"/>
    <cellStyle name="Dziesiętny 3 2 9 2 2 3" xfId="15204" xr:uid="{FD542AAB-1DEC-4214-AF39-883D403A63B3}"/>
    <cellStyle name="Dziesiętny 3 2 9 2 2 3 2" xfId="30503" xr:uid="{91869115-786F-46A2-8D9F-0A28A44D4734}"/>
    <cellStyle name="Dziesiętny 3 2 9 2 2 4" xfId="23523" xr:uid="{B3C78380-AEF8-435F-808A-097EBA19A617}"/>
    <cellStyle name="Dziesiętny 3 2 9 2 3" xfId="6928" xr:uid="{BC9638A6-81EC-49CD-B23A-284CFAEE5222}"/>
    <cellStyle name="Dziesiętny 3 2 9 2 3 2" xfId="22229" xr:uid="{7388C647-5890-42E6-9E16-3A4BEE4CBB1B}"/>
    <cellStyle name="Dziesiętny 3 2 9 2 4" xfId="10420" xr:uid="{C60E5315-6890-47F6-8790-84C73B37DA28}"/>
    <cellStyle name="Dziesiętny 3 2 9 2 4 2" xfId="25719" xr:uid="{BA7BBBD3-8218-4FA7-9172-E5352F0EA0C5}"/>
    <cellStyle name="Dziesiętny 3 2 9 2 5" xfId="13910" xr:uid="{2A4B7C51-F8C3-41E3-8139-3F2B20C8DD10}"/>
    <cellStyle name="Dziesiętny 3 2 9 2 5 2" xfId="29209" xr:uid="{A86BE87C-81CC-4735-BE32-41665C8AFF19}"/>
    <cellStyle name="Dziesiętny 3 2 9 2 6" xfId="18959" xr:uid="{7FBB9197-5E87-4A0C-B35E-964869DBC890}"/>
    <cellStyle name="Dziesiętny 3 2 9 3" xfId="8222" xr:uid="{49AD868A-7E9B-433F-AABB-04DB669E8F69}"/>
    <cellStyle name="Dziesiętny 3 2 9 3 2" xfId="11713" xr:uid="{86CB5D57-6D07-473A-9534-68CDAEACDC2F}"/>
    <cellStyle name="Dziesiętny 3 2 9 3 2 2" xfId="27012" xr:uid="{73261714-B8C4-4A2B-995B-30F03FCA1F3E}"/>
    <cellStyle name="Dziesiętny 3 2 9 3 3" xfId="15203" xr:uid="{7A05EAEB-E4E7-47B3-910C-DDE4801B4CD9}"/>
    <cellStyle name="Dziesiętny 3 2 9 3 3 2" xfId="30502" xr:uid="{4C229291-F875-49CA-812D-06D58F8A5031}"/>
    <cellStyle name="Dziesiętny 3 2 9 3 4" xfId="23522" xr:uid="{DD56AC34-C1A1-4C05-B3D1-98A58F17CBE8}"/>
    <cellStyle name="Dziesiętny 3 2 9 4" xfId="6120" xr:uid="{C06E6BD7-5F29-41AF-8C90-B9751FF12DCF}"/>
    <cellStyle name="Dziesiętny 3 2 9 4 2" xfId="21421" xr:uid="{212C4EE9-BCFE-4D3F-8B86-90505E630BE2}"/>
    <cellStyle name="Dziesiętny 3 2 9 5" xfId="3342" xr:uid="{88F6CC9C-4B21-42F1-A55C-BA3AAD243B9C}"/>
    <cellStyle name="Dziesiętny 3 2 9 5 2" xfId="18958" xr:uid="{21151F4E-C527-472E-8F04-D494E6D424CD}"/>
    <cellStyle name="Dziesiętny 3 2 9 6" xfId="9612" xr:uid="{1480DEA4-8F3C-4039-97E4-9C7630CE5F0B}"/>
    <cellStyle name="Dziesiętny 3 2 9 6 2" xfId="24911" xr:uid="{4262CC1C-2674-476E-8A51-96453D61B279}"/>
    <cellStyle name="Dziesiętny 3 2 9 7" xfId="13102" xr:uid="{6285D720-794A-4354-ADB9-6803B3829DE7}"/>
    <cellStyle name="Dziesiętny 3 2 9 7 2" xfId="28401" xr:uid="{61F601C6-6E83-4538-9AD7-AEA4CFAA0CA0}"/>
    <cellStyle name="Dziesiętny 3 2 9 8" xfId="17133" xr:uid="{6CB952C5-65A7-4D77-AF74-C1C4281901FB}"/>
    <cellStyle name="Dziesiętny 3 3" xfId="129" xr:uid="{00000000-0005-0000-0000-000062000000}"/>
    <cellStyle name="Dziesiętny 3 3 2" xfId="597" xr:uid="{CFE094DE-443A-4C3B-8A2F-A2718DB28E92}"/>
    <cellStyle name="Dziesiętny 3 4" xfId="130" xr:uid="{00000000-0005-0000-0000-000063000000}"/>
    <cellStyle name="Dziesiętny 3 4 10" xfId="1661" xr:uid="{D73C393E-1108-4E71-AB81-1683000AB2D3}"/>
    <cellStyle name="Dziesiętny 3 4 10 2" xfId="3346" xr:uid="{3C68EA64-1213-4223-A7F1-C64D3C34C35D}"/>
    <cellStyle name="Dziesiętny 3 4 10 2 2" xfId="8226" xr:uid="{A5F4A4C6-BFAE-41A5-8B59-423D674239E9}"/>
    <cellStyle name="Dziesiętny 3 4 10 2 2 2" xfId="11717" xr:uid="{64536920-E9F6-4B6F-A6E5-4C081EAC45B9}"/>
    <cellStyle name="Dziesiętny 3 4 10 2 2 2 2" xfId="27016" xr:uid="{2E6A217A-8168-4C02-BF39-B3892B5F005A}"/>
    <cellStyle name="Dziesiętny 3 4 10 2 2 3" xfId="15207" xr:uid="{731AF41E-DA8A-4F68-923C-C4AA0CC0C574}"/>
    <cellStyle name="Dziesiętny 3 4 10 2 2 3 2" xfId="30506" xr:uid="{BD6C97F6-AFC3-4AD4-900D-B84D7FD19E57}"/>
    <cellStyle name="Dziesiętny 3 4 10 2 2 4" xfId="23526" xr:uid="{FFF25C6F-6724-490C-BCB6-C724A03AA699}"/>
    <cellStyle name="Dziesiętny 3 4 10 2 3" xfId="6930" xr:uid="{C79D057C-3FC1-4499-AAE0-5542B4EE0CDD}"/>
    <cellStyle name="Dziesiętny 3 4 10 2 3 2" xfId="22231" xr:uid="{E7267A17-5DA3-45D6-A3CF-749169599348}"/>
    <cellStyle name="Dziesiętny 3 4 10 2 4" xfId="10422" xr:uid="{B200004B-DAEC-49E3-9829-861D67685886}"/>
    <cellStyle name="Dziesiętny 3 4 10 2 4 2" xfId="25721" xr:uid="{2C79FB3B-A861-47ED-AE27-81427D71DA44}"/>
    <cellStyle name="Dziesiętny 3 4 10 2 5" xfId="13912" xr:uid="{57567748-B943-4E63-AED4-5F290F787B7E}"/>
    <cellStyle name="Dziesiętny 3 4 10 2 5 2" xfId="29211" xr:uid="{3CC3DA6B-75AA-406D-BE76-85302386F7F1}"/>
    <cellStyle name="Dziesiętny 3 4 10 2 6" xfId="18962" xr:uid="{323946AF-75CC-45C9-98F2-70BB0E27E085}"/>
    <cellStyle name="Dziesiętny 3 4 10 3" xfId="8225" xr:uid="{B2A6B748-2633-4FE3-B32D-B9CDA9DE0D80}"/>
    <cellStyle name="Dziesiętny 3 4 10 3 2" xfId="11716" xr:uid="{7DEB6FF3-BB90-4E9F-9F14-E76847CEA5AA}"/>
    <cellStyle name="Dziesiętny 3 4 10 3 2 2" xfId="27015" xr:uid="{570B2AFB-D044-4465-A9ED-92128274ECE2}"/>
    <cellStyle name="Dziesiętny 3 4 10 3 3" xfId="15206" xr:uid="{B511C0D7-011E-4DD1-8944-D2AA7C9BE5CE}"/>
    <cellStyle name="Dziesiętny 3 4 10 3 3 2" xfId="30505" xr:uid="{358628D6-7401-4D06-B179-157E91CDD9B4}"/>
    <cellStyle name="Dziesiętny 3 4 10 3 4" xfId="23525" xr:uid="{54E51699-F308-4CEE-805C-80BE8BF9482B}"/>
    <cellStyle name="Dziesiętny 3 4 10 4" xfId="6655" xr:uid="{3A8DD191-A280-42DE-B12A-2BAB3901D37D}"/>
    <cellStyle name="Dziesiętny 3 4 10 4 2" xfId="21956" xr:uid="{612158BE-714D-460C-BDA7-E9100919E3B2}"/>
    <cellStyle name="Dziesiętny 3 4 10 5" xfId="3345" xr:uid="{B5B17BBB-C83F-47A6-8A1A-A97ACBD710BE}"/>
    <cellStyle name="Dziesiętny 3 4 10 5 2" xfId="18961" xr:uid="{166EFA20-EC76-4ACB-9121-687FE8743004}"/>
    <cellStyle name="Dziesiętny 3 4 10 6" xfId="10147" xr:uid="{98B43279-311C-4810-8471-15192CFDF0C0}"/>
    <cellStyle name="Dziesiętny 3 4 10 6 2" xfId="25446" xr:uid="{5E13FF8D-0B0E-437C-86E3-BD758D7E4E64}"/>
    <cellStyle name="Dziesiętny 3 4 10 7" xfId="13637" xr:uid="{BA8DB3AD-F8F0-4A62-8E3F-FBE18A82979C}"/>
    <cellStyle name="Dziesiętny 3 4 10 7 2" xfId="28936" xr:uid="{11DB602D-75C2-45E8-8641-62EA4C987294}"/>
    <cellStyle name="Dziesiętny 3 4 10 8" xfId="17311" xr:uid="{334D5AC3-B59E-4740-94A8-BA1C7D7358FF}"/>
    <cellStyle name="Dziesiętny 3 4 11" xfId="1764" xr:uid="{F8451A25-8C36-490C-8494-7C780757D872}"/>
    <cellStyle name="Dziesiętny 3 4 11 2" xfId="8227" xr:uid="{135E80F2-9524-4B37-BD8B-EBE7B54C5A29}"/>
    <cellStyle name="Dziesiętny 3 4 11 2 2" xfId="11718" xr:uid="{E5D967AC-A679-4994-8B8D-D103FECDDE8E}"/>
    <cellStyle name="Dziesiętny 3 4 11 2 2 2" xfId="27017" xr:uid="{5A4B1C37-E540-4ACC-AB41-24F3B8C8FCBD}"/>
    <cellStyle name="Dziesiętny 3 4 11 2 3" xfId="15208" xr:uid="{136700FA-01E0-4389-93E5-DE454B22562E}"/>
    <cellStyle name="Dziesiętny 3 4 11 2 3 2" xfId="30507" xr:uid="{8B05BE52-D623-41AC-BA40-F474F0E2DCE6}"/>
    <cellStyle name="Dziesiętny 3 4 11 2 4" xfId="23527" xr:uid="{69DBAF68-3D1C-43FE-9D6E-61B58741DB89}"/>
    <cellStyle name="Dziesiętny 3 4 11 3" xfId="6929" xr:uid="{9615C7E0-DD16-44E6-B389-08678B41A033}"/>
    <cellStyle name="Dziesiętny 3 4 11 3 2" xfId="22230" xr:uid="{A22AF880-8447-48AD-9C2F-F91E0988C131}"/>
    <cellStyle name="Dziesiętny 3 4 11 4" xfId="3347" xr:uid="{1F002B40-5C78-4AB1-A0A7-4F79C1BBEF4F}"/>
    <cellStyle name="Dziesiętny 3 4 11 4 2" xfId="18963" xr:uid="{7B8D6941-A5C0-4295-84A7-AA5D1BCB803A}"/>
    <cellStyle name="Dziesiętny 3 4 11 5" xfId="10421" xr:uid="{5BC2BF0B-4AD8-4E0A-B960-A3E170850F20}"/>
    <cellStyle name="Dziesiętny 3 4 11 5 2" xfId="25720" xr:uid="{4086EFF9-28A5-4902-B094-DEC79EA5F752}"/>
    <cellStyle name="Dziesiętny 3 4 11 6" xfId="13911" xr:uid="{BE3ACB4E-5555-4D4F-9A95-9A00BBCEFEDE}"/>
    <cellStyle name="Dziesiętny 3 4 11 6 2" xfId="29210" xr:uid="{69093150-0F57-46C2-B32E-07AE3AB310B0}"/>
    <cellStyle name="Dziesiętny 3 4 11 7" xfId="17401" xr:uid="{96A7729A-6A57-41EC-96CC-32AC9E79AB49}"/>
    <cellStyle name="Dziesiętny 3 4 12" xfId="1641" xr:uid="{1523EE7C-C9E6-4B36-A5E6-112C142420DF}"/>
    <cellStyle name="Dziesiętny 3 4 12 2" xfId="8228" xr:uid="{17554619-2CB7-4D40-96E0-697928EF5303}"/>
    <cellStyle name="Dziesiętny 3 4 12 2 2" xfId="11719" xr:uid="{6015F412-FC8F-4E19-814E-188614B2632B}"/>
    <cellStyle name="Dziesiętny 3 4 12 2 2 2" xfId="27018" xr:uid="{385FD5B7-B567-4CCD-B249-3182C13AACBF}"/>
    <cellStyle name="Dziesiętny 3 4 12 2 3" xfId="15209" xr:uid="{889D0D08-B371-4513-A02F-85542CC74836}"/>
    <cellStyle name="Dziesiętny 3 4 12 2 3 2" xfId="30508" xr:uid="{48D5FBF0-0D44-424F-897F-6CDA9DD125CD}"/>
    <cellStyle name="Dziesiętny 3 4 12 2 4" xfId="23528" xr:uid="{49BBCF14-0331-410E-8A8B-AE0A5166FADB}"/>
    <cellStyle name="Dziesiętny 3 4 12 3" xfId="7465" xr:uid="{91917931-AD4C-4B7A-BA45-B26B5EA7C1A9}"/>
    <cellStyle name="Dziesiętny 3 4 12 3 2" xfId="22766" xr:uid="{8F94FFB5-49EC-4D35-AE66-B51F15E7C78E}"/>
    <cellStyle name="Dziesiętny 3 4 12 4" xfId="3348" xr:uid="{597F634E-999E-452B-8C8A-71A7CE11F21F}"/>
    <cellStyle name="Dziesiętny 3 4 12 4 2" xfId="18964" xr:uid="{EA3E68F0-DCBA-4419-A449-ED02EF8E1B92}"/>
    <cellStyle name="Dziesiętny 3 4 12 5" xfId="10957" xr:uid="{A4EF10F7-AE85-4421-B682-5237B5C50B97}"/>
    <cellStyle name="Dziesiętny 3 4 12 5 2" xfId="26256" xr:uid="{A524CE78-21C7-4D60-BD8C-DBB0C37DC186}"/>
    <cellStyle name="Dziesiętny 3 4 12 6" xfId="14447" xr:uid="{E3DACDA8-3B7A-479C-A450-0E7D8150000B}"/>
    <cellStyle name="Dziesiętny 3 4 12 6 2" xfId="29746" xr:uid="{9C9B2058-554A-4131-9209-1FE9C161BE96}"/>
    <cellStyle name="Dziesiętny 3 4 12 7" xfId="17293" xr:uid="{86078A64-7641-49DC-8B93-F783CA1E4610}"/>
    <cellStyle name="Dziesiętny 3 4 13" xfId="1688" xr:uid="{259F6416-FF55-4109-BDF4-4E049727ABEB}"/>
    <cellStyle name="Dziesiętny 3 4 13 2" xfId="8224" xr:uid="{C9931A45-0B1D-40E7-A71C-8B86DF9E5212}"/>
    <cellStyle name="Dziesiętny 3 4 13 2 2" xfId="23524" xr:uid="{82861FE7-9A23-4C57-B6B0-0A4B36568812}"/>
    <cellStyle name="Dziesiętny 3 4 13 3" xfId="5189" xr:uid="{3918F8FF-C866-4E6A-BB8B-30AB2B50CE74}"/>
    <cellStyle name="Dziesiętny 3 4 13 3 2" xfId="20490" xr:uid="{8CA6256E-477D-4884-9DC6-BBD53A356041}"/>
    <cellStyle name="Dziesiętny 3 4 13 4" xfId="11715" xr:uid="{C7CEE58A-625A-4FBD-9FC7-A2F62A7ECDF3}"/>
    <cellStyle name="Dziesiętny 3 4 13 4 2" xfId="27014" xr:uid="{ACA1B20D-C1E0-43BE-B086-A3DDB89A0A4D}"/>
    <cellStyle name="Dziesiętny 3 4 13 5" xfId="15205" xr:uid="{72593D70-A484-4AA6-B4DD-1E0E9956198E}"/>
    <cellStyle name="Dziesiętny 3 4 13 5 2" xfId="30504" xr:uid="{C572DB28-4928-44B0-8D7F-0911D166B6B3}"/>
    <cellStyle name="Dziesiętny 3 4 13 6" xfId="17337" xr:uid="{8E9C5AE0-FDD9-48C8-9B6C-E01AD19D9F3A}"/>
    <cellStyle name="Dziesiętny 3 4 14" xfId="2420" xr:uid="{D941A926-04AA-448B-B36D-A9D923203D6E}"/>
    <cellStyle name="Dziesiętny 3 4 14 2" xfId="5190" xr:uid="{825E08B5-BF84-4E8E-90FC-DF182ECE0831}"/>
    <cellStyle name="Dziesiętny 3 4 14 2 2" xfId="20491" xr:uid="{EB01D453-57D9-44AD-885B-795F56057A44}"/>
    <cellStyle name="Dziesiętny 3 4 14 3" xfId="18052" xr:uid="{8020D826-FCFB-49DF-A5B4-541C2597F2C1}"/>
    <cellStyle name="Dziesiętny 3 4 15" xfId="2570" xr:uid="{7115FEBE-52EA-45C6-9B18-F8BBFE55287B}"/>
    <cellStyle name="Dziesiętny 3 4 15 2" xfId="5191" xr:uid="{5D788CA4-631D-4C0A-BDD3-B2CDD937765E}"/>
    <cellStyle name="Dziesiętny 3 4 15 2 2" xfId="20492" xr:uid="{BB44454D-17C7-45FA-8622-FE2EDCC2712F}"/>
    <cellStyle name="Dziesiętny 3 4 15 3" xfId="18202" xr:uid="{A42AA500-3F08-4F30-AA77-8B6A46CD9E76}"/>
    <cellStyle name="Dziesiętny 3 4 16" xfId="5766" xr:uid="{F34DE078-A253-44BC-902F-879E6C90A95A}"/>
    <cellStyle name="Dziesiętny 3 4 16 2" xfId="21067" xr:uid="{D7C4E432-189E-474D-A3DD-67F6A5FA946F}"/>
    <cellStyle name="Dziesiętny 3 4 17" xfId="5913" xr:uid="{5EC501A8-7173-4284-8C33-62B4C3A66CBA}"/>
    <cellStyle name="Dziesiętny 3 4 17 2" xfId="21214" xr:uid="{7B6E44C6-0B44-4F89-A06C-47FDCA9AB799}"/>
    <cellStyle name="Dziesiętny 3 4 18" xfId="3344" xr:uid="{3378313D-BD4E-429F-B4DA-FE02029689A6}"/>
    <cellStyle name="Dziesiętny 3 4 18 2" xfId="18960" xr:uid="{56A2B546-CEDA-4AD1-B968-C02E967069FC}"/>
    <cellStyle name="Dziesiętny 3 4 19" xfId="9405" xr:uid="{345DA6DF-3592-42C7-A0A6-723EA063E51C}"/>
    <cellStyle name="Dziesiętny 3 4 19 2" xfId="24704" xr:uid="{02A485F2-8C10-4D60-98D8-C3C3C5FEA2E6}"/>
    <cellStyle name="Dziesiętny 3 4 2" xfId="705" xr:uid="{E106572B-9387-426C-8894-16D84ACB7279}"/>
    <cellStyle name="Dziesiętny 3 4 2 10" xfId="2311" xr:uid="{613818FE-4126-41B6-8EF1-CE628EACE131}"/>
    <cellStyle name="Dziesiętny 3 4 2 10 2" xfId="5192" xr:uid="{EC85B69C-4A94-4B3F-BB57-74318654C574}"/>
    <cellStyle name="Dziesiętny 3 4 2 10 2 2" xfId="20493" xr:uid="{131FDC03-037D-4213-8EE5-EC73ED5DC414}"/>
    <cellStyle name="Dziesiętny 3 4 2 10 3" xfId="17943" xr:uid="{D79F700E-CB9C-47A2-8051-911F3523B686}"/>
    <cellStyle name="Dziesiętny 3 4 2 11" xfId="2461" xr:uid="{92C6BE57-D511-4DF8-9CFA-7E2207ECC93E}"/>
    <cellStyle name="Dziesiętny 3 4 2 11 2" xfId="5193" xr:uid="{7EC0AA9A-D87C-4CD8-B0F0-25A5F94AA146}"/>
    <cellStyle name="Dziesiętny 3 4 2 11 2 2" xfId="20494" xr:uid="{82280A17-2606-4B76-8CCC-E9CEAC2535DE}"/>
    <cellStyle name="Dziesiętny 3 4 2 11 3" xfId="18093" xr:uid="{F7B0ADFE-32D3-4A9F-B1B7-20BFAC129BB0}"/>
    <cellStyle name="Dziesiętny 3 4 2 12" xfId="2611" xr:uid="{ADD84718-51C0-4A79-B829-D963615A09E3}"/>
    <cellStyle name="Dziesiętny 3 4 2 12 2" xfId="5194" xr:uid="{17209103-CA4A-4F7C-8383-86F66BC4F27F}"/>
    <cellStyle name="Dziesiętny 3 4 2 12 2 2" xfId="20495" xr:uid="{31685152-6284-4187-BC2D-511E427E37D5}"/>
    <cellStyle name="Dziesiętny 3 4 2 12 3" xfId="18243" xr:uid="{138E58B4-B6D0-4400-9F91-232C74E71095}"/>
    <cellStyle name="Dziesiętny 3 4 2 13" xfId="5807" xr:uid="{E97AD451-531E-46DF-89CE-72E1B873B6A5}"/>
    <cellStyle name="Dziesiętny 3 4 2 13 2" xfId="21108" xr:uid="{806E5173-3397-4E84-8A2F-857819B3D89B}"/>
    <cellStyle name="Dziesiętny 3 4 2 14" xfId="5986" xr:uid="{5E29F757-6123-4E9A-8CB7-9383FE6825CB}"/>
    <cellStyle name="Dziesiętny 3 4 2 14 2" xfId="21287" xr:uid="{2B1AA560-0509-44B4-9420-8B6BE595936C}"/>
    <cellStyle name="Dziesiętny 3 4 2 15" xfId="3349" xr:uid="{0BA9952C-B294-4D26-A8CD-6CCD362C370D}"/>
    <cellStyle name="Dziesiętny 3 4 2 15 2" xfId="18965" xr:uid="{0A31864C-BF0E-4AA4-9558-95A0E8656D13}"/>
    <cellStyle name="Dziesiętny 3 4 2 16" xfId="9478" xr:uid="{ADD4BCC1-C262-4BFC-BDEB-A21FD265079D}"/>
    <cellStyle name="Dziesiętny 3 4 2 16 2" xfId="24777" xr:uid="{ABE4E1C2-1E6E-43F3-980D-BF7B7E6C1A87}"/>
    <cellStyle name="Dziesiętny 3 4 2 17" xfId="12968" xr:uid="{27E15CCA-3C34-48F8-9A40-3C4B07154B51}"/>
    <cellStyle name="Dziesiętny 3 4 2 17 2" xfId="28267" xr:uid="{848411E5-AD55-4035-B1FF-56DE8F96628F}"/>
    <cellStyle name="Dziesiętny 3 4 2 18" xfId="16430" xr:uid="{255164AD-FB16-442A-A58D-9057EE371025}"/>
    <cellStyle name="Dziesiętny 3 4 2 18 2" xfId="31729" xr:uid="{290BA5F1-FF82-4C43-B7FC-5859B52A6174}"/>
    <cellStyle name="Dziesiętny 3 4 2 19" xfId="925" xr:uid="{11BC9B61-8493-4577-84FA-3553FC524524}"/>
    <cellStyle name="Dziesiętny 3 4 2 2" xfId="1141" xr:uid="{3797916D-1C10-4969-B0A1-DEC823EF442D}"/>
    <cellStyle name="Dziesiętny 3 4 2 2 2" xfId="3351" xr:uid="{DC5175BA-7AD2-4BCC-97A8-1AE6EEBA84E0}"/>
    <cellStyle name="Dziesiętny 3 4 2 2 2 2" xfId="3352" xr:uid="{D7ADD859-7024-42AF-87D6-FDD78C1D06C2}"/>
    <cellStyle name="Dziesiętny 3 4 2 2 2 2 2" xfId="8232" xr:uid="{0C6B1A6E-00E0-45CE-A051-D7B1E399A815}"/>
    <cellStyle name="Dziesiętny 3 4 2 2 2 2 2 2" xfId="11723" xr:uid="{DD99F63B-8F63-4FE2-9805-39CB944BA906}"/>
    <cellStyle name="Dziesiętny 3 4 2 2 2 2 2 2 2" xfId="27022" xr:uid="{9BBC2B65-8566-41EE-AF41-B5C3641BA723}"/>
    <cellStyle name="Dziesiętny 3 4 2 2 2 2 2 3" xfId="15213" xr:uid="{9FFD6F4A-3EFD-4A79-B393-08721130ED4A}"/>
    <cellStyle name="Dziesiętny 3 4 2 2 2 2 2 3 2" xfId="30512" xr:uid="{CF045942-613E-4995-91D7-86ACF9420E79}"/>
    <cellStyle name="Dziesiętny 3 4 2 2 2 2 2 4" xfId="23532" xr:uid="{7A097694-C609-4EAF-9169-6BE3C3C19FC7}"/>
    <cellStyle name="Dziesiętny 3 4 2 2 2 2 3" xfId="6933" xr:uid="{5FEAC11D-1A12-4A48-ADE8-B6E90ED47736}"/>
    <cellStyle name="Dziesiętny 3 4 2 2 2 2 3 2" xfId="22234" xr:uid="{A3B3BB98-DF93-4570-BC98-6BA283DAF8EC}"/>
    <cellStyle name="Dziesiętny 3 4 2 2 2 2 4" xfId="10425" xr:uid="{922CA52E-7D0E-48A1-96DE-36C1EDE77A87}"/>
    <cellStyle name="Dziesiętny 3 4 2 2 2 2 4 2" xfId="25724" xr:uid="{C57DCF4C-B74D-49D4-97F4-FDEB0C6F76C1}"/>
    <cellStyle name="Dziesiętny 3 4 2 2 2 2 5" xfId="13915" xr:uid="{39081376-9B29-4E76-99A1-42E41CCFF79C}"/>
    <cellStyle name="Dziesiętny 3 4 2 2 2 2 5 2" xfId="29214" xr:uid="{A63B84F5-E804-45BE-A4D9-662EBA102781}"/>
    <cellStyle name="Dziesiętny 3 4 2 2 2 2 6" xfId="18968" xr:uid="{903B8402-4941-43A9-9175-2FF5543C330A}"/>
    <cellStyle name="Dziesiętny 3 4 2 2 2 3" xfId="8231" xr:uid="{741310C7-3D2D-4EB2-8EF2-52027AB136A8}"/>
    <cellStyle name="Dziesiętny 3 4 2 2 2 3 2" xfId="11722" xr:uid="{1A82D945-B307-4B89-A999-08052A291557}"/>
    <cellStyle name="Dziesiętny 3 4 2 2 2 3 2 2" xfId="27021" xr:uid="{8367ADF6-0401-4F26-B164-A1AF6992CEA0}"/>
    <cellStyle name="Dziesiętny 3 4 2 2 2 3 3" xfId="15212" xr:uid="{9D4929BC-48FE-488A-A5A7-0D2B00C847DA}"/>
    <cellStyle name="Dziesiętny 3 4 2 2 2 3 3 2" xfId="30511" xr:uid="{77D13420-2DB1-4DEE-8A31-16B46DDDEE89}"/>
    <cellStyle name="Dziesiętny 3 4 2 2 2 3 4" xfId="23531" xr:uid="{510CCAC5-CCA6-4AE2-9792-F04BC5C8092C}"/>
    <cellStyle name="Dziesiętny 3 4 2 2 2 4" xfId="6473" xr:uid="{F73872B5-0BBC-4FCF-9543-6871FDDE1721}"/>
    <cellStyle name="Dziesiętny 3 4 2 2 2 4 2" xfId="21774" xr:uid="{7772211A-2BE8-429F-B25B-FF81771AF1F3}"/>
    <cellStyle name="Dziesiętny 3 4 2 2 2 5" xfId="9965" xr:uid="{30C9008B-ABD4-4A9A-8EDD-69E43A37D91B}"/>
    <cellStyle name="Dziesiętny 3 4 2 2 2 5 2" xfId="25264" xr:uid="{A3213BD8-F291-4F2D-9EE9-3EDA4CF1A0EC}"/>
    <cellStyle name="Dziesiętny 3 4 2 2 2 6" xfId="13455" xr:uid="{C15D7EEC-4295-43D0-A283-76493632052A}"/>
    <cellStyle name="Dziesiętny 3 4 2 2 2 6 2" xfId="28754" xr:uid="{35A0C941-1029-4AE9-BE7F-A849AB19767B}"/>
    <cellStyle name="Dziesiętny 3 4 2 2 2 7" xfId="18967" xr:uid="{ECA004AA-2C7F-4771-8A37-21AE9262EAEB}"/>
    <cellStyle name="Dziesiętny 3 4 2 2 3" xfId="3353" xr:uid="{6DDCCEAC-8E86-428E-9B7D-A934D14CC5CA}"/>
    <cellStyle name="Dziesiętny 3 4 2 2 3 2" xfId="8233" xr:uid="{2C840FEF-06FC-4232-9A88-0AAB232C2D1F}"/>
    <cellStyle name="Dziesiętny 3 4 2 2 3 2 2" xfId="11724" xr:uid="{36E5A4AE-2EE1-4BB0-976D-7BAEFB372FFE}"/>
    <cellStyle name="Dziesiętny 3 4 2 2 3 2 2 2" xfId="27023" xr:uid="{C539623C-0189-4761-A345-7D80B56A83F6}"/>
    <cellStyle name="Dziesiętny 3 4 2 2 3 2 3" xfId="15214" xr:uid="{3C203786-B8A8-46EB-AEB3-B03564B99C23}"/>
    <cellStyle name="Dziesiętny 3 4 2 2 3 2 3 2" xfId="30513" xr:uid="{7E7E5FCB-30BB-44C4-9AD5-B7CB53E6B233}"/>
    <cellStyle name="Dziesiętny 3 4 2 2 3 2 4" xfId="23533" xr:uid="{F02B5539-44B3-44F6-ADCC-1348A587F00F}"/>
    <cellStyle name="Dziesiętny 3 4 2 2 3 3" xfId="6932" xr:uid="{601C6687-A7E0-4489-AC37-FA8D00E5A274}"/>
    <cellStyle name="Dziesiętny 3 4 2 2 3 3 2" xfId="22233" xr:uid="{538D1852-B1DD-415F-AEA4-C1955A2B3F49}"/>
    <cellStyle name="Dziesiętny 3 4 2 2 3 4" xfId="10424" xr:uid="{F6F521E4-A8DF-44FE-AC7D-CB6EDBA4FD91}"/>
    <cellStyle name="Dziesiętny 3 4 2 2 3 4 2" xfId="25723" xr:uid="{AAA7683E-1399-4764-A2E0-FC01C243DE9B}"/>
    <cellStyle name="Dziesiętny 3 4 2 2 3 5" xfId="13914" xr:uid="{8DBBF022-F33C-4D55-A22D-AF0094CAF028}"/>
    <cellStyle name="Dziesiętny 3 4 2 2 3 5 2" xfId="29213" xr:uid="{C4C5DB5C-6E7B-471F-8590-49EA487A76C8}"/>
    <cellStyle name="Dziesiętny 3 4 2 2 3 6" xfId="18969" xr:uid="{15DD6484-AA6F-48FD-B122-293E2D0025F6}"/>
    <cellStyle name="Dziesiętny 3 4 2 2 4" xfId="8230" xr:uid="{F15F903F-B355-4312-99F6-9AF838BAF898}"/>
    <cellStyle name="Dziesiętny 3 4 2 2 4 2" xfId="11721" xr:uid="{4535EDA4-E1DA-4E72-B285-98A87CACBDE0}"/>
    <cellStyle name="Dziesiętny 3 4 2 2 4 2 2" xfId="27020" xr:uid="{C50673F5-8C07-4FD4-84B9-51BEF1E69147}"/>
    <cellStyle name="Dziesiętny 3 4 2 2 4 3" xfId="15211" xr:uid="{5EDF9A11-3377-45AA-8425-C1AF80CD62E0}"/>
    <cellStyle name="Dziesiętny 3 4 2 2 4 3 2" xfId="30510" xr:uid="{0ADFEB00-83AA-4663-9DB3-6AF46F634A37}"/>
    <cellStyle name="Dziesiętny 3 4 2 2 4 4" xfId="23530" xr:uid="{A902CA49-F5D8-4DB6-BD5A-8AAFE940B155}"/>
    <cellStyle name="Dziesiętny 3 4 2 2 5" xfId="6207" xr:uid="{7132AB7C-3F41-47D3-AE1F-313814DEDA22}"/>
    <cellStyle name="Dziesiętny 3 4 2 2 5 2" xfId="21508" xr:uid="{D76BAFE1-B5B4-4203-A11D-08CEA12F2751}"/>
    <cellStyle name="Dziesiętny 3 4 2 2 6" xfId="3350" xr:uid="{D9475AC9-9BA3-4707-A527-F83E9C24FFF5}"/>
    <cellStyle name="Dziesiętny 3 4 2 2 6 2" xfId="18966" xr:uid="{7A60087C-6F39-44E8-B1AA-DED0B85FE1B7}"/>
    <cellStyle name="Dziesiętny 3 4 2 2 7" xfId="9699" xr:uid="{462A75DE-91F5-4B3B-B1EB-563938DF76F3}"/>
    <cellStyle name="Dziesiętny 3 4 2 2 7 2" xfId="24998" xr:uid="{15A4B74C-57A5-4AC7-B786-8F73DCA90779}"/>
    <cellStyle name="Dziesiętny 3 4 2 2 8" xfId="13189" xr:uid="{B6A1EA20-899C-4764-989C-492BFD590143}"/>
    <cellStyle name="Dziesiętny 3 4 2 2 8 2" xfId="28488" xr:uid="{652A631C-70EB-435A-9755-1E4598621A2E}"/>
    <cellStyle name="Dziesiętny 3 4 2 2 9" xfId="16797" xr:uid="{69C0919C-BFB4-4A55-8D2F-598FC07A00EF}"/>
    <cellStyle name="Dziesiętny 3 4 2 20" xfId="16593" xr:uid="{240E3A69-3228-411F-BD86-5C78660FEB43}"/>
    <cellStyle name="Dziesiętny 3 4 2 3" xfId="1266" xr:uid="{FD0DF3E1-676A-41B0-9F20-2E18B33CBCA2}"/>
    <cellStyle name="Dziesiętny 3 4 2 3 2" xfId="3355" xr:uid="{5078F3FF-09FD-409F-8E57-EBBDFAE5E10A}"/>
    <cellStyle name="Dziesiętny 3 4 2 3 2 2" xfId="8235" xr:uid="{DCCC70C5-E729-4CD0-BD83-A68059A049B8}"/>
    <cellStyle name="Dziesiętny 3 4 2 3 2 2 2" xfId="11726" xr:uid="{8BC4A2CB-0745-483D-B643-8AFA0E5EAEA9}"/>
    <cellStyle name="Dziesiętny 3 4 2 3 2 2 2 2" xfId="27025" xr:uid="{2BE4AF2B-2E96-4DE0-9378-A460E033A560}"/>
    <cellStyle name="Dziesiętny 3 4 2 3 2 2 3" xfId="15216" xr:uid="{5A3314F4-5009-4686-8742-43DF248874E0}"/>
    <cellStyle name="Dziesiętny 3 4 2 3 2 2 3 2" xfId="30515" xr:uid="{342DB8D8-2EEF-4CB0-8839-4A17BFA18E00}"/>
    <cellStyle name="Dziesiętny 3 4 2 3 2 2 4" xfId="23535" xr:uid="{B535B4AD-BA98-40D5-A868-7B3EB4BF8335}"/>
    <cellStyle name="Dziesiętny 3 4 2 3 2 3" xfId="6934" xr:uid="{2CFA3CD4-27B1-4C0A-ABE7-C1AEBFCDA834}"/>
    <cellStyle name="Dziesiętny 3 4 2 3 2 3 2" xfId="22235" xr:uid="{C06CDD16-95DE-4419-BFD5-F1B704302C5D}"/>
    <cellStyle name="Dziesiętny 3 4 2 3 2 4" xfId="10426" xr:uid="{1A696212-9209-4CB6-9349-760CB2F56CF2}"/>
    <cellStyle name="Dziesiętny 3 4 2 3 2 4 2" xfId="25725" xr:uid="{99B8132C-34EB-405A-BAE3-D008E421957A}"/>
    <cellStyle name="Dziesiętny 3 4 2 3 2 5" xfId="13916" xr:uid="{E15C41AB-8F34-41DE-946D-FB6ACCE077D1}"/>
    <cellStyle name="Dziesiętny 3 4 2 3 2 5 2" xfId="29215" xr:uid="{2267F2C4-2178-4499-9FFB-68D003E59FCE}"/>
    <cellStyle name="Dziesiętny 3 4 2 3 2 6" xfId="18971" xr:uid="{BEB1C6F9-DA4D-423E-A2BB-3297EE082FA8}"/>
    <cellStyle name="Dziesiętny 3 4 2 3 3" xfId="8234" xr:uid="{56B62E74-ED98-45C6-AD86-FD77E6B27F21}"/>
    <cellStyle name="Dziesiętny 3 4 2 3 3 2" xfId="11725" xr:uid="{AA9C2DF7-352A-4F4E-BE26-7B02769EE9E7}"/>
    <cellStyle name="Dziesiętny 3 4 2 3 3 2 2" xfId="27024" xr:uid="{44A990C1-E505-4D30-855D-A500E230998F}"/>
    <cellStyle name="Dziesiętny 3 4 2 3 3 3" xfId="15215" xr:uid="{CDA547FA-E348-4E1E-8CCF-0AFA8CB96D73}"/>
    <cellStyle name="Dziesiętny 3 4 2 3 3 3 2" xfId="30514" xr:uid="{9EFE7DC2-B4A2-44F4-8270-2632F0122086}"/>
    <cellStyle name="Dziesiętny 3 4 2 3 3 4" xfId="23534" xr:uid="{8213E1B4-6A0B-435D-AEB0-E2C025F71F78}"/>
    <cellStyle name="Dziesiętny 3 4 2 3 4" xfId="6474" xr:uid="{38C3B287-3868-4A6E-952E-61904548AEDE}"/>
    <cellStyle name="Dziesiętny 3 4 2 3 4 2" xfId="21775" xr:uid="{5CF5A40A-7D30-4AAF-BC23-19F29F261C56}"/>
    <cellStyle name="Dziesiętny 3 4 2 3 5" xfId="3354" xr:uid="{05310DAA-50BA-47C8-AAF1-A76EDB006EE5}"/>
    <cellStyle name="Dziesiętny 3 4 2 3 5 2" xfId="18970" xr:uid="{8F6E67EE-B1C8-48F6-83B4-C9413F764BB8}"/>
    <cellStyle name="Dziesiętny 3 4 2 3 6" xfId="9966" xr:uid="{C266BE52-577E-47C8-957E-F4EC820692A3}"/>
    <cellStyle name="Dziesiętny 3 4 2 3 6 2" xfId="25265" xr:uid="{9483ADC7-FFC8-489B-9221-09FE698FE66B}"/>
    <cellStyle name="Dziesiętny 3 4 2 3 7" xfId="13456" xr:uid="{EF3A7AE9-D005-4289-88C5-E0B24C821DB3}"/>
    <cellStyle name="Dziesiętny 3 4 2 3 7 2" xfId="28755" xr:uid="{90E7E268-BD14-4615-859A-4008A9888283}"/>
    <cellStyle name="Dziesiętny 3 4 2 3 8" xfId="16922" xr:uid="{22B9F68A-1FFE-43A8-BE2A-139B24970C08}"/>
    <cellStyle name="Dziesiętny 3 4 2 4" xfId="1387" xr:uid="{FD1C620E-C4D6-4E02-839D-D98005E002A8}"/>
    <cellStyle name="Dziesiętny 3 4 2 4 2" xfId="8236" xr:uid="{919CDFCC-CC36-4805-9D68-DB03E80CB075}"/>
    <cellStyle name="Dziesiętny 3 4 2 4 2 2" xfId="11727" xr:uid="{7E27529C-BDAC-4781-BC57-A9E0B42881EB}"/>
    <cellStyle name="Dziesiętny 3 4 2 4 2 2 2" xfId="27026" xr:uid="{A2E8D67D-1C02-475A-837D-C792311F914B}"/>
    <cellStyle name="Dziesiętny 3 4 2 4 2 3" xfId="15217" xr:uid="{8B0DD441-E847-4883-B2B1-C562B646E0A5}"/>
    <cellStyle name="Dziesiętny 3 4 2 4 2 3 2" xfId="30516" xr:uid="{5A608D6C-7BEE-400B-B87C-FFCCE531A91A}"/>
    <cellStyle name="Dziesiętny 3 4 2 4 2 4" xfId="23536" xr:uid="{8B54B43A-E97E-4D83-A357-48A312E68A74}"/>
    <cellStyle name="Dziesiętny 3 4 2 4 3" xfId="6931" xr:uid="{F7651DAF-683F-4C94-A9CD-30D08FCE368E}"/>
    <cellStyle name="Dziesiętny 3 4 2 4 3 2" xfId="22232" xr:uid="{C677D537-A5EE-416B-A9D9-06D3F1CADBCB}"/>
    <cellStyle name="Dziesiętny 3 4 2 4 4" xfId="3356" xr:uid="{1F87E86D-B073-4AA0-8484-C90A5002FDE7}"/>
    <cellStyle name="Dziesiętny 3 4 2 4 4 2" xfId="18972" xr:uid="{295C86EF-CC66-4BFE-BC7C-6FAC17E0EFE1}"/>
    <cellStyle name="Dziesiętny 3 4 2 4 5" xfId="10423" xr:uid="{D950DF94-3637-4A90-9C52-EC5013886522}"/>
    <cellStyle name="Dziesiętny 3 4 2 4 5 2" xfId="25722" xr:uid="{C97D1310-B6C3-4A0F-8740-9422BBBECCB4}"/>
    <cellStyle name="Dziesiętny 3 4 2 4 6" xfId="13913" xr:uid="{433A971D-C970-4445-AC73-BE6128400BAD}"/>
    <cellStyle name="Dziesiętny 3 4 2 4 6 2" xfId="29212" xr:uid="{BDB21344-259D-47B4-932F-5DFB375CA5C5}"/>
    <cellStyle name="Dziesiętny 3 4 2 4 7" xfId="17043" xr:uid="{CCC4A1EB-597F-4BAE-A90B-57E34FC8BF0F}"/>
    <cellStyle name="Dziesiętny 3 4 2 5" xfId="1541" xr:uid="{28680EDD-AA02-4B5C-8593-454E9B8F8764}"/>
    <cellStyle name="Dziesiętny 3 4 2 5 2" xfId="8237" xr:uid="{B2144126-AD3D-49F6-8771-E9584F0A6305}"/>
    <cellStyle name="Dziesiętny 3 4 2 5 2 2" xfId="11728" xr:uid="{80EC2D88-95CC-4EBF-8481-A1FC3D8418F8}"/>
    <cellStyle name="Dziesiętny 3 4 2 5 2 2 2" xfId="27027" xr:uid="{143F705D-C2A2-4EF6-9006-F34D568A4ECE}"/>
    <cellStyle name="Dziesiętny 3 4 2 5 2 3" xfId="15218" xr:uid="{1C630637-0076-4ECB-AFB8-97DBD29325D5}"/>
    <cellStyle name="Dziesiętny 3 4 2 5 2 3 2" xfId="30517" xr:uid="{EBB6275C-A288-4E12-BC07-14D659B8E30A}"/>
    <cellStyle name="Dziesiętny 3 4 2 5 2 4" xfId="23537" xr:uid="{1BA52A07-09BD-48BA-BBE3-A5370313C842}"/>
    <cellStyle name="Dziesiętny 3 4 2 5 3" xfId="7506" xr:uid="{6CA98E63-639E-4316-AC6C-6BFD1484D841}"/>
    <cellStyle name="Dziesiętny 3 4 2 5 3 2" xfId="22807" xr:uid="{1AA324EB-92C5-412B-991C-CE67723E673B}"/>
    <cellStyle name="Dziesiętny 3 4 2 5 4" xfId="3357" xr:uid="{4991AC89-D1BF-42F8-ACBD-49A4F1DECCF8}"/>
    <cellStyle name="Dziesiętny 3 4 2 5 4 2" xfId="18973" xr:uid="{F335A38B-F12B-4090-9E94-94E171B1BD01}"/>
    <cellStyle name="Dziesiętny 3 4 2 5 5" xfId="10998" xr:uid="{8F8A4C47-A0A2-4785-BB23-9D6B7C7F8208}"/>
    <cellStyle name="Dziesiętny 3 4 2 5 5 2" xfId="26297" xr:uid="{B4E14F56-9B9A-4981-95AE-6D1E460D1D30}"/>
    <cellStyle name="Dziesiętny 3 4 2 5 6" xfId="14488" xr:uid="{888BD7BA-0AEA-4D36-8BF8-32EEE336CCBE}"/>
    <cellStyle name="Dziesiętny 3 4 2 5 6 2" xfId="29787" xr:uid="{EFAE6D95-08F4-46E3-B88B-EF8EC0747CDE}"/>
    <cellStyle name="Dziesiętny 3 4 2 5 7" xfId="17193" xr:uid="{DB3FE895-5969-417B-A596-3FA32129CA48}"/>
    <cellStyle name="Dziesiętny 3 4 2 6" xfId="1790" xr:uid="{EF0AAF1C-C251-4A30-AD7E-3DF9A8CF35FC}"/>
    <cellStyle name="Dziesiętny 3 4 2 6 2" xfId="8229" xr:uid="{95955C1C-C4D1-4C0C-ACAD-03BEA689FD84}"/>
    <cellStyle name="Dziesiętny 3 4 2 6 2 2" xfId="23529" xr:uid="{344F5EA2-A0FA-4559-ACDD-08D9C2D0A73C}"/>
    <cellStyle name="Dziesiętny 3 4 2 6 3" xfId="5195" xr:uid="{845FF304-20D2-4CFA-940D-1D2704867D41}"/>
    <cellStyle name="Dziesiętny 3 4 2 6 3 2" xfId="20496" xr:uid="{D345583B-13E2-47EF-9355-043A16FFA711}"/>
    <cellStyle name="Dziesiętny 3 4 2 6 4" xfId="11720" xr:uid="{3BC77192-BFBB-4741-9481-18D866E3D1A6}"/>
    <cellStyle name="Dziesiętny 3 4 2 6 4 2" xfId="27019" xr:uid="{78EDB7EA-BC73-4C0D-BB1E-A6547892CDC4}"/>
    <cellStyle name="Dziesiętny 3 4 2 6 5" xfId="15210" xr:uid="{F9B17942-3EB5-4785-96BC-BD1512714314}"/>
    <cellStyle name="Dziesiętny 3 4 2 6 5 2" xfId="30509" xr:uid="{1B4C9F2D-0A8B-4D4D-8395-D106DA60AE8C}"/>
    <cellStyle name="Dziesiętny 3 4 2 6 6" xfId="17426" xr:uid="{B4CCF733-8173-4663-A4A0-44D0E8CD0FFD}"/>
    <cellStyle name="Dziesiętny 3 4 2 7" xfId="1934" xr:uid="{BE0CC1F8-0AFB-4B45-941C-35D1DEBD8955}"/>
    <cellStyle name="Dziesiętny 3 4 2 7 2" xfId="5196" xr:uid="{665F37B4-12EE-4CC7-ACE5-50E2151FCBB2}"/>
    <cellStyle name="Dziesiętny 3 4 2 7 2 2" xfId="20497" xr:uid="{951690ED-7B8A-4BEA-8A96-821105A9C006}"/>
    <cellStyle name="Dziesiętny 3 4 2 7 3" xfId="17566" xr:uid="{911258C1-574F-44E9-A7D6-0E6DB69212D0}"/>
    <cellStyle name="Dziesiętny 3 4 2 8" xfId="2065" xr:uid="{65160481-B707-4E0E-85EA-2A73D696EF9B}"/>
    <cellStyle name="Dziesiętny 3 4 2 8 2" xfId="5197" xr:uid="{23F8F73F-F9F3-4C66-9B27-82DF7A5F3B5E}"/>
    <cellStyle name="Dziesiętny 3 4 2 8 2 2" xfId="20498" xr:uid="{2451556C-33E4-4C3E-852D-C1EF6D16F2D3}"/>
    <cellStyle name="Dziesiętny 3 4 2 8 3" xfId="17697" xr:uid="{11B58486-1B76-41A2-8B14-3DFF3030A1D0}"/>
    <cellStyle name="Dziesiętny 3 4 2 9" xfId="2190" xr:uid="{EDF9438E-3451-436B-ACBA-E4DEBF757AF4}"/>
    <cellStyle name="Dziesiętny 3 4 2 9 2" xfId="5198" xr:uid="{E8FCC53A-D4EF-4D6B-96B7-6B11BD1FFE00}"/>
    <cellStyle name="Dziesiętny 3 4 2 9 2 2" xfId="20499" xr:uid="{DB673399-4CBF-471D-884E-D4F1786660E4}"/>
    <cellStyle name="Dziesiętny 3 4 2 9 3" xfId="17822" xr:uid="{0B3D58E5-5913-4FBE-90DA-04E48AC5DC44}"/>
    <cellStyle name="Dziesiętny 3 4 20" xfId="12895" xr:uid="{752ED859-BADE-472D-88A4-37DE995F749C}"/>
    <cellStyle name="Dziesiętny 3 4 20 2" xfId="28194" xr:uid="{A3DAE697-951F-4F09-8112-41CDC4F8E960}"/>
    <cellStyle name="Dziesiętny 3 4 21" xfId="16389" xr:uid="{ED1AB05A-8797-433B-A2AC-E53BB163E402}"/>
    <cellStyle name="Dziesiętny 3 4 21 2" xfId="31688" xr:uid="{E1679826-4D5F-48EB-AD24-CFC806034103}"/>
    <cellStyle name="Dziesiętny 3 4 22" xfId="883" xr:uid="{A4AE855E-8110-491E-80E0-5AAC7EAC4020}"/>
    <cellStyle name="Dziesiętny 3 4 23" xfId="16552" xr:uid="{1266C9E2-478D-4E83-8DD9-5DB10FED67AD}"/>
    <cellStyle name="Dziesiętny 3 4 24" xfId="598" xr:uid="{48F54F0F-70FB-4592-B669-3A41978ABD34}"/>
    <cellStyle name="Dziesiętny 3 4 3" xfId="748" xr:uid="{E93A3CD5-FBC3-4CF1-98FC-063A2437DB25}"/>
    <cellStyle name="Dziesiętny 3 4 3 10" xfId="2352" xr:uid="{64687DAC-68FF-4EBC-92BE-6E7AA94A651F}"/>
    <cellStyle name="Dziesiętny 3 4 3 10 2" xfId="5199" xr:uid="{FA327A38-1C77-4589-B97E-2F4B2E31D82E}"/>
    <cellStyle name="Dziesiętny 3 4 3 10 2 2" xfId="20500" xr:uid="{1EA5865E-4829-4DD9-BF1D-E84A1949FE52}"/>
    <cellStyle name="Dziesiętny 3 4 3 10 3" xfId="17984" xr:uid="{2BA333E8-1394-44E2-A24D-B5167251C941}"/>
    <cellStyle name="Dziesiętny 3 4 3 11" xfId="2502" xr:uid="{DC209A61-C347-465A-8022-AA155575773E}"/>
    <cellStyle name="Dziesiętny 3 4 3 11 2" xfId="5200" xr:uid="{DB88163C-CB91-4E81-83CF-E9F762D2A3E2}"/>
    <cellStyle name="Dziesiętny 3 4 3 11 2 2" xfId="20501" xr:uid="{94B5EB96-EAE6-4B65-9EF7-EA793096403E}"/>
    <cellStyle name="Dziesiętny 3 4 3 11 3" xfId="18134" xr:uid="{74EB7C3A-D753-4D58-89B9-11EDBDC0A38E}"/>
    <cellStyle name="Dziesiętny 3 4 3 12" xfId="2652" xr:uid="{DEBAF86F-FBD1-411F-99E6-617DDC7D55A1}"/>
    <cellStyle name="Dziesiętny 3 4 3 12 2" xfId="5201" xr:uid="{5FF54F53-1189-4BA4-9E8E-70648EE3BE84}"/>
    <cellStyle name="Dziesiętny 3 4 3 12 2 2" xfId="20502" xr:uid="{73930583-5A2F-4877-B8A8-5E880F4292CD}"/>
    <cellStyle name="Dziesiętny 3 4 3 12 3" xfId="18284" xr:uid="{F2068239-5C4F-448E-A7C0-4472DDDEC59D}"/>
    <cellStyle name="Dziesiętny 3 4 3 13" xfId="5848" xr:uid="{4CCBCB14-6E26-45BE-879B-D9ED68C12A8A}"/>
    <cellStyle name="Dziesiętny 3 4 3 13 2" xfId="21149" xr:uid="{16C578F5-2CF8-4453-ABE8-F6511A993B28}"/>
    <cellStyle name="Dziesiętny 3 4 3 14" xfId="5987" xr:uid="{C0B8BCA2-B1EA-4F22-A8EB-872F5B720088}"/>
    <cellStyle name="Dziesiętny 3 4 3 14 2" xfId="21288" xr:uid="{2D45D576-8A13-4E5E-B90A-424E9DD9287C}"/>
    <cellStyle name="Dziesiętny 3 4 3 15" xfId="3358" xr:uid="{997D85E1-D37D-4E6D-9C9A-6152C83C7D16}"/>
    <cellStyle name="Dziesiętny 3 4 3 15 2" xfId="18974" xr:uid="{AF9E20C4-729C-4F9D-A0AE-FE6CFF84AF5E}"/>
    <cellStyle name="Dziesiętny 3 4 3 16" xfId="9479" xr:uid="{53DFFA0B-0680-4079-8613-7A260C01D8D5}"/>
    <cellStyle name="Dziesiętny 3 4 3 16 2" xfId="24778" xr:uid="{5C4C4A6C-50C9-437F-A6DD-54E86AF185DE}"/>
    <cellStyle name="Dziesiętny 3 4 3 17" xfId="12969" xr:uid="{F46A525B-B1E4-43A4-8499-B1B72B277FB9}"/>
    <cellStyle name="Dziesiętny 3 4 3 17 2" xfId="28268" xr:uid="{3506F380-0A0F-4227-B2BF-FF5BE03BCA01}"/>
    <cellStyle name="Dziesiętny 3 4 3 18" xfId="16471" xr:uid="{C4AAB79A-D02A-47B2-857A-EA31F59B4769}"/>
    <cellStyle name="Dziesiętny 3 4 3 18 2" xfId="31770" xr:uid="{4A78DF08-36B7-4001-920B-673F988B375A}"/>
    <cellStyle name="Dziesiętny 3 4 3 19" xfId="966" xr:uid="{EB57EE5C-52A9-42FF-A016-757C4331CCDE}"/>
    <cellStyle name="Dziesiętny 3 4 3 2" xfId="1182" xr:uid="{8DBBD719-8AD4-4416-8E5B-67E2627635E2}"/>
    <cellStyle name="Dziesiętny 3 4 3 2 2" xfId="3360" xr:uid="{37941C36-2523-42FC-8CF0-7D9ED8DFB7AE}"/>
    <cellStyle name="Dziesiętny 3 4 3 2 2 2" xfId="3361" xr:uid="{8F922A42-8790-4424-8B3D-E16CBDF8EB42}"/>
    <cellStyle name="Dziesiętny 3 4 3 2 2 2 2" xfId="8241" xr:uid="{817FB3F1-1016-48EA-906E-32979CB646A9}"/>
    <cellStyle name="Dziesiętny 3 4 3 2 2 2 2 2" xfId="11732" xr:uid="{41D0C87E-0E77-444C-B86A-DF58B9F5B9A9}"/>
    <cellStyle name="Dziesiętny 3 4 3 2 2 2 2 2 2" xfId="27031" xr:uid="{5FF588E3-748F-47A6-AF51-C2A1EF701CFA}"/>
    <cellStyle name="Dziesiętny 3 4 3 2 2 2 2 3" xfId="15222" xr:uid="{03E28903-4B02-400E-8950-1236EF2C9BA0}"/>
    <cellStyle name="Dziesiętny 3 4 3 2 2 2 2 3 2" xfId="30521" xr:uid="{0513F458-C54C-4BD4-BB43-6A28FDD01D7F}"/>
    <cellStyle name="Dziesiętny 3 4 3 2 2 2 2 4" xfId="23541" xr:uid="{447F611B-595A-47D1-A241-9287E873B2EB}"/>
    <cellStyle name="Dziesiętny 3 4 3 2 2 2 3" xfId="6937" xr:uid="{DB100D8F-A160-4BB7-87F1-05F1B451D066}"/>
    <cellStyle name="Dziesiętny 3 4 3 2 2 2 3 2" xfId="22238" xr:uid="{63248B08-840B-45D7-991F-6547126F8720}"/>
    <cellStyle name="Dziesiętny 3 4 3 2 2 2 4" xfId="10429" xr:uid="{87E4E160-1864-43B1-A281-E8ED5F1CA7DF}"/>
    <cellStyle name="Dziesiętny 3 4 3 2 2 2 4 2" xfId="25728" xr:uid="{CE8BF871-9D29-4587-829C-FFC2D7D8547D}"/>
    <cellStyle name="Dziesiętny 3 4 3 2 2 2 5" xfId="13919" xr:uid="{D90C00EB-4E29-4A3A-8180-3A2C9F64A883}"/>
    <cellStyle name="Dziesiętny 3 4 3 2 2 2 5 2" xfId="29218" xr:uid="{0C29E085-93DD-4B79-AC92-2B529BFB989A}"/>
    <cellStyle name="Dziesiętny 3 4 3 2 2 2 6" xfId="18977" xr:uid="{79F9B0E3-23CF-43C1-ABD5-80FF99D04C36}"/>
    <cellStyle name="Dziesiętny 3 4 3 2 2 3" xfId="8240" xr:uid="{FCC3128D-A174-4A0D-B4C0-D4B7D28A2F54}"/>
    <cellStyle name="Dziesiętny 3 4 3 2 2 3 2" xfId="11731" xr:uid="{20667FAD-5A59-403B-9CD8-2CA1939AA1AD}"/>
    <cellStyle name="Dziesiętny 3 4 3 2 2 3 2 2" xfId="27030" xr:uid="{DDB25887-4466-4C17-BBA4-5DE917635681}"/>
    <cellStyle name="Dziesiętny 3 4 3 2 2 3 3" xfId="15221" xr:uid="{F963F965-11C2-49E8-B81E-499E9FCC934A}"/>
    <cellStyle name="Dziesiętny 3 4 3 2 2 3 3 2" xfId="30520" xr:uid="{C10517E5-7119-401B-BCC6-8B52C85B66A7}"/>
    <cellStyle name="Dziesiętny 3 4 3 2 2 3 4" xfId="23540" xr:uid="{65CBA7CE-75DA-49E8-B36D-9145A9B63F56}"/>
    <cellStyle name="Dziesiętny 3 4 3 2 2 4" xfId="6475" xr:uid="{37BFF785-6784-413D-909B-B0A814B7BBC3}"/>
    <cellStyle name="Dziesiętny 3 4 3 2 2 4 2" xfId="21776" xr:uid="{B8E31B86-81A3-42AF-A820-2AB2CA618E37}"/>
    <cellStyle name="Dziesiętny 3 4 3 2 2 5" xfId="9967" xr:uid="{641E898A-F8D1-40B4-A970-4954FE82C472}"/>
    <cellStyle name="Dziesiętny 3 4 3 2 2 5 2" xfId="25266" xr:uid="{B3FED153-CC27-49B2-BC80-AEA0A7AB8737}"/>
    <cellStyle name="Dziesiętny 3 4 3 2 2 6" xfId="13457" xr:uid="{34817C96-192B-4364-8304-64513E539A0E}"/>
    <cellStyle name="Dziesiętny 3 4 3 2 2 6 2" xfId="28756" xr:uid="{F1DEF66D-BB40-454E-A29D-FEC80BCAFB9F}"/>
    <cellStyle name="Dziesiętny 3 4 3 2 2 7" xfId="18976" xr:uid="{D407DC63-88C4-46A6-91A2-08EC2AFF0594}"/>
    <cellStyle name="Dziesiętny 3 4 3 2 3" xfId="3362" xr:uid="{B2C2331B-E705-48F7-8E99-14DE93E993F9}"/>
    <cellStyle name="Dziesiętny 3 4 3 2 3 2" xfId="8242" xr:uid="{A2782F5C-B784-4458-A985-EE26A94A72E4}"/>
    <cellStyle name="Dziesiętny 3 4 3 2 3 2 2" xfId="11733" xr:uid="{D4CDF319-D6F6-4272-B091-487E51D35F11}"/>
    <cellStyle name="Dziesiętny 3 4 3 2 3 2 2 2" xfId="27032" xr:uid="{CB34358F-F5C5-4414-ABEE-65FBB74C4E3D}"/>
    <cellStyle name="Dziesiętny 3 4 3 2 3 2 3" xfId="15223" xr:uid="{A2D62514-3355-41F3-9D06-2614E86D7F4E}"/>
    <cellStyle name="Dziesiętny 3 4 3 2 3 2 3 2" xfId="30522" xr:uid="{43B93CB7-2AAD-42AE-A349-237F96F6BE4A}"/>
    <cellStyle name="Dziesiętny 3 4 3 2 3 2 4" xfId="23542" xr:uid="{742D0FB8-05BE-4291-9924-7C83B0EA7E8B}"/>
    <cellStyle name="Dziesiętny 3 4 3 2 3 3" xfId="6936" xr:uid="{DB370E76-D8E1-4FA7-A796-1F4734267B60}"/>
    <cellStyle name="Dziesiętny 3 4 3 2 3 3 2" xfId="22237" xr:uid="{EAEBE7CC-07D5-4AB0-ABE0-BDBE3F768EBE}"/>
    <cellStyle name="Dziesiętny 3 4 3 2 3 4" xfId="10428" xr:uid="{F96921B4-B016-4E0B-A795-197F9228E01D}"/>
    <cellStyle name="Dziesiętny 3 4 3 2 3 4 2" xfId="25727" xr:uid="{EC268691-5E2C-4ED5-9B9A-557F33C40930}"/>
    <cellStyle name="Dziesiętny 3 4 3 2 3 5" xfId="13918" xr:uid="{464FCC85-4FC5-45B5-B2B9-7974C1A3E9FE}"/>
    <cellStyle name="Dziesiętny 3 4 3 2 3 5 2" xfId="29217" xr:uid="{FCDA8B3F-1EA2-495F-8D27-890DF452CF43}"/>
    <cellStyle name="Dziesiętny 3 4 3 2 3 6" xfId="18978" xr:uid="{7772FA51-E92D-4EAA-8169-107F3129C4E8}"/>
    <cellStyle name="Dziesiętny 3 4 3 2 4" xfId="8239" xr:uid="{450D5617-6DC5-477F-AA6D-03299AF805F0}"/>
    <cellStyle name="Dziesiętny 3 4 3 2 4 2" xfId="11730" xr:uid="{F115F71F-D871-4D3F-965A-CBA7E60BDCCC}"/>
    <cellStyle name="Dziesiętny 3 4 3 2 4 2 2" xfId="27029" xr:uid="{CF597B52-4202-478C-AFAC-514FD05A68A0}"/>
    <cellStyle name="Dziesiętny 3 4 3 2 4 3" xfId="15220" xr:uid="{3EBDCF50-46DA-4877-AA57-031AA9A99ED9}"/>
    <cellStyle name="Dziesiętny 3 4 3 2 4 3 2" xfId="30519" xr:uid="{522B5F34-62E6-400A-8999-8B29D85CA4F0}"/>
    <cellStyle name="Dziesiętny 3 4 3 2 4 4" xfId="23539" xr:uid="{8DA2DBCB-4BEE-4AA5-9C39-B15AC0C8BB67}"/>
    <cellStyle name="Dziesiętny 3 4 3 2 5" xfId="6248" xr:uid="{C0836355-4913-47EE-BF6E-9D1AAA91F7B8}"/>
    <cellStyle name="Dziesiętny 3 4 3 2 5 2" xfId="21549" xr:uid="{6B5DE181-5936-4536-A2B2-3D5D5F60C987}"/>
    <cellStyle name="Dziesiętny 3 4 3 2 6" xfId="3359" xr:uid="{8D52527C-1613-47BE-8CD7-1F8CC48BC6B1}"/>
    <cellStyle name="Dziesiętny 3 4 3 2 6 2" xfId="18975" xr:uid="{608A1635-7CE7-436A-B704-7B7BA648AA31}"/>
    <cellStyle name="Dziesiętny 3 4 3 2 7" xfId="9740" xr:uid="{D893C3F3-CFB8-4818-8615-B99679967DFA}"/>
    <cellStyle name="Dziesiętny 3 4 3 2 7 2" xfId="25039" xr:uid="{4BF21DC5-BB0C-4274-9D05-E08A2730ACCA}"/>
    <cellStyle name="Dziesiętny 3 4 3 2 8" xfId="13230" xr:uid="{33AF4CA8-347D-44CA-BDD0-98C9F09C3F21}"/>
    <cellStyle name="Dziesiętny 3 4 3 2 8 2" xfId="28529" xr:uid="{6FF6A72C-0C60-47D5-A60F-0B03216ECD2C}"/>
    <cellStyle name="Dziesiętny 3 4 3 2 9" xfId="16838" xr:uid="{9A113588-8F0B-4C0C-B01F-0A48C5C377EF}"/>
    <cellStyle name="Dziesiętny 3 4 3 20" xfId="16634" xr:uid="{5FF5A498-F02B-4339-80A1-5A9CA097DE38}"/>
    <cellStyle name="Dziesiętny 3 4 3 3" xfId="1307" xr:uid="{752C7693-8641-4C89-B557-F5A96F9DBF96}"/>
    <cellStyle name="Dziesiętny 3 4 3 3 2" xfId="3364" xr:uid="{1667334A-5A95-4B59-8819-936290EE3E4A}"/>
    <cellStyle name="Dziesiętny 3 4 3 3 2 2" xfId="8244" xr:uid="{6B0AF8A2-5D8E-4B49-81AA-770CE67A8603}"/>
    <cellStyle name="Dziesiętny 3 4 3 3 2 2 2" xfId="11735" xr:uid="{476B6F0D-7658-4D4A-B24B-CDB8D52716BE}"/>
    <cellStyle name="Dziesiętny 3 4 3 3 2 2 2 2" xfId="27034" xr:uid="{D9C94F60-0E0B-4FE1-905E-EC675CFA8D3C}"/>
    <cellStyle name="Dziesiętny 3 4 3 3 2 2 3" xfId="15225" xr:uid="{57421D0C-63DB-4B16-8723-EBC93565C5B3}"/>
    <cellStyle name="Dziesiętny 3 4 3 3 2 2 3 2" xfId="30524" xr:uid="{BB8A03D0-3212-42A2-80CB-271A4A05B48D}"/>
    <cellStyle name="Dziesiętny 3 4 3 3 2 2 4" xfId="23544" xr:uid="{073ECCB5-E28D-4F58-8A34-DA6E32490D35}"/>
    <cellStyle name="Dziesiętny 3 4 3 3 2 3" xfId="6938" xr:uid="{9A885435-B0E2-4178-A31C-47798AE56A6F}"/>
    <cellStyle name="Dziesiętny 3 4 3 3 2 3 2" xfId="22239" xr:uid="{01F5A51C-AB4B-407E-9B31-5EC1242F56D4}"/>
    <cellStyle name="Dziesiętny 3 4 3 3 2 4" xfId="10430" xr:uid="{D21D29B3-FB8C-4372-B7C1-1DA7AD35FB34}"/>
    <cellStyle name="Dziesiętny 3 4 3 3 2 4 2" xfId="25729" xr:uid="{F0A64DF6-FE5C-4D27-8932-0B87E6DC59AE}"/>
    <cellStyle name="Dziesiętny 3 4 3 3 2 5" xfId="13920" xr:uid="{9D91F310-785D-405F-907E-67D8A95D1DFA}"/>
    <cellStyle name="Dziesiętny 3 4 3 3 2 5 2" xfId="29219" xr:uid="{1C8EC616-D638-490A-9F62-0E8F4FF38B7D}"/>
    <cellStyle name="Dziesiętny 3 4 3 3 2 6" xfId="18980" xr:uid="{003D662D-DE10-40D8-A931-A391E4535FE4}"/>
    <cellStyle name="Dziesiętny 3 4 3 3 3" xfId="8243" xr:uid="{D18ED5B1-4215-4811-8767-68150BC9455C}"/>
    <cellStyle name="Dziesiętny 3 4 3 3 3 2" xfId="11734" xr:uid="{F204204A-0FB3-4A03-98EA-6BD822F39B09}"/>
    <cellStyle name="Dziesiętny 3 4 3 3 3 2 2" xfId="27033" xr:uid="{EAF81103-F6DC-4A65-A4BB-BB2F90D224EE}"/>
    <cellStyle name="Dziesiętny 3 4 3 3 3 3" xfId="15224" xr:uid="{97A4900A-B33B-4306-A7BE-10E3DA6F0882}"/>
    <cellStyle name="Dziesiętny 3 4 3 3 3 3 2" xfId="30523" xr:uid="{04FA4C3F-0478-4EA6-A1C9-0DEFE0D65012}"/>
    <cellStyle name="Dziesiętny 3 4 3 3 3 4" xfId="23543" xr:uid="{E189C5FF-A807-46B2-A080-9C892D997E33}"/>
    <cellStyle name="Dziesiętny 3 4 3 3 4" xfId="6476" xr:uid="{000D9078-F834-41D6-BEF1-BDD55A25F367}"/>
    <cellStyle name="Dziesiętny 3 4 3 3 4 2" xfId="21777" xr:uid="{4C605957-5669-482B-A830-CDA8F9956471}"/>
    <cellStyle name="Dziesiętny 3 4 3 3 5" xfId="3363" xr:uid="{C1247904-3ED4-4FEF-825A-61A90BDF69C7}"/>
    <cellStyle name="Dziesiętny 3 4 3 3 5 2" xfId="18979" xr:uid="{C9D1794D-EC77-4EEC-913E-43AA36F0AC87}"/>
    <cellStyle name="Dziesiętny 3 4 3 3 6" xfId="9968" xr:uid="{087B55A0-A772-4B80-8658-638C7AE89DF3}"/>
    <cellStyle name="Dziesiętny 3 4 3 3 6 2" xfId="25267" xr:uid="{1951583D-A3A6-4627-85C5-FEBFB21AE36E}"/>
    <cellStyle name="Dziesiętny 3 4 3 3 7" xfId="13458" xr:uid="{5401250D-894A-4648-83DB-252C3A617D6C}"/>
    <cellStyle name="Dziesiętny 3 4 3 3 7 2" xfId="28757" xr:uid="{E1084FC8-5EA7-4C57-ABC4-B6300B6EAA55}"/>
    <cellStyle name="Dziesiętny 3 4 3 3 8" xfId="16963" xr:uid="{A80133EA-0E9B-45CA-8582-735E6D7E8E08}"/>
    <cellStyle name="Dziesiętny 3 4 3 4" xfId="1428" xr:uid="{FBDFC0A8-FE64-4D33-A896-2B2E359345EB}"/>
    <cellStyle name="Dziesiętny 3 4 3 4 2" xfId="8245" xr:uid="{751C5585-58F5-44E3-A3D7-58C7167A5BBE}"/>
    <cellStyle name="Dziesiętny 3 4 3 4 2 2" xfId="11736" xr:uid="{A9CF7F2F-A4CA-4125-B12C-92E4ECF45E09}"/>
    <cellStyle name="Dziesiętny 3 4 3 4 2 2 2" xfId="27035" xr:uid="{424B3659-69CD-4B9E-A102-A450AD55997C}"/>
    <cellStyle name="Dziesiętny 3 4 3 4 2 3" xfId="15226" xr:uid="{47A127BE-C05F-4BD1-9F62-D15EFB1C5929}"/>
    <cellStyle name="Dziesiętny 3 4 3 4 2 3 2" xfId="30525" xr:uid="{BCBBFAED-4287-4C0B-9DDD-65017D4AEB94}"/>
    <cellStyle name="Dziesiętny 3 4 3 4 2 4" xfId="23545" xr:uid="{0762482F-FA5B-4694-919C-01FCDE68018F}"/>
    <cellStyle name="Dziesiętny 3 4 3 4 3" xfId="6935" xr:uid="{E7D7BAE1-E811-4E54-ACCA-8417B86FDFA6}"/>
    <cellStyle name="Dziesiętny 3 4 3 4 3 2" xfId="22236" xr:uid="{522AEE44-83C4-4047-A4BB-EE1C80A81745}"/>
    <cellStyle name="Dziesiętny 3 4 3 4 4" xfId="3365" xr:uid="{4109159A-CFD0-489E-B7EF-5CA738FF74AE}"/>
    <cellStyle name="Dziesiętny 3 4 3 4 4 2" xfId="18981" xr:uid="{B57C82AD-315C-4762-84FB-AA28C2D41B43}"/>
    <cellStyle name="Dziesiętny 3 4 3 4 5" xfId="10427" xr:uid="{EEFA6717-A436-4962-B26B-78DF87933535}"/>
    <cellStyle name="Dziesiętny 3 4 3 4 5 2" xfId="25726" xr:uid="{01DD33DC-4804-4577-97A5-3FD13B94FA76}"/>
    <cellStyle name="Dziesiętny 3 4 3 4 6" xfId="13917" xr:uid="{3121C436-72D3-43C1-B071-FB4AD4754891}"/>
    <cellStyle name="Dziesiętny 3 4 3 4 6 2" xfId="29216" xr:uid="{9AE51FA8-6CF8-49DB-9BD1-DD333732C680}"/>
    <cellStyle name="Dziesiętny 3 4 3 4 7" xfId="17084" xr:uid="{07DB90BE-8433-4ABE-894A-9549F169E3CD}"/>
    <cellStyle name="Dziesiętny 3 4 3 5" xfId="1582" xr:uid="{DC6655DF-7D96-4E49-8AFA-970700C6B5CD}"/>
    <cellStyle name="Dziesiętny 3 4 3 5 2" xfId="8246" xr:uid="{7C854915-0126-4B38-9FE5-184182CCD6A8}"/>
    <cellStyle name="Dziesiętny 3 4 3 5 2 2" xfId="11737" xr:uid="{C1EAFDA3-319A-4FB4-9125-D9BBC9EF572A}"/>
    <cellStyle name="Dziesiętny 3 4 3 5 2 2 2" xfId="27036" xr:uid="{808981D4-1BC0-4DCB-A894-9D8C73D63719}"/>
    <cellStyle name="Dziesiętny 3 4 3 5 2 3" xfId="15227" xr:uid="{2A48B624-063C-4412-B14E-33D2E8A3C088}"/>
    <cellStyle name="Dziesiętny 3 4 3 5 2 3 2" xfId="30526" xr:uid="{C3EB678A-D23F-469D-9553-2FC71905B40D}"/>
    <cellStyle name="Dziesiętny 3 4 3 5 2 4" xfId="23546" xr:uid="{FC8D46E4-7FE9-4689-BCC7-AF043B97BE07}"/>
    <cellStyle name="Dziesiętny 3 4 3 5 3" xfId="7547" xr:uid="{8737517B-F5BF-485D-B60C-FB28FEE538F6}"/>
    <cellStyle name="Dziesiętny 3 4 3 5 3 2" xfId="22848" xr:uid="{24C3A653-744D-4B17-9C16-A72B09341F86}"/>
    <cellStyle name="Dziesiętny 3 4 3 5 4" xfId="3366" xr:uid="{D58ED88E-BA51-46BE-B0FC-B60276B58E2D}"/>
    <cellStyle name="Dziesiętny 3 4 3 5 4 2" xfId="18982" xr:uid="{62763BCD-899D-48EE-9856-7D10C0C14DD8}"/>
    <cellStyle name="Dziesiętny 3 4 3 5 5" xfId="11039" xr:uid="{FE5F42B6-DEBE-4DFD-8845-6164DDC34A54}"/>
    <cellStyle name="Dziesiętny 3 4 3 5 5 2" xfId="26338" xr:uid="{2B134A68-04C1-4610-A6C3-E2770EC78242}"/>
    <cellStyle name="Dziesiętny 3 4 3 5 6" xfId="14529" xr:uid="{14E83E5E-CAA5-4145-9F76-9B98108DD0E0}"/>
    <cellStyle name="Dziesiętny 3 4 3 5 6 2" xfId="29828" xr:uid="{2B4303A5-9456-458B-8741-98F30F0084AF}"/>
    <cellStyle name="Dziesiętny 3 4 3 5 7" xfId="17234" xr:uid="{A51F6A07-8FAE-4110-ACF2-8F8CD9D8DDC9}"/>
    <cellStyle name="Dziesiętny 3 4 3 6" xfId="1831" xr:uid="{346E5572-227C-4055-8021-7182BC81573A}"/>
    <cellStyle name="Dziesiętny 3 4 3 6 2" xfId="8238" xr:uid="{28A2066A-0ED5-46E7-9C2F-CF0FD1093C93}"/>
    <cellStyle name="Dziesiętny 3 4 3 6 2 2" xfId="23538" xr:uid="{1AC9C137-1890-4CBF-8E3A-611AEB76515E}"/>
    <cellStyle name="Dziesiętny 3 4 3 6 3" xfId="5202" xr:uid="{41667243-4F65-4D7E-9566-342DCABCA9A6}"/>
    <cellStyle name="Dziesiętny 3 4 3 6 3 2" xfId="20503" xr:uid="{8C0B9C6F-8962-4BD3-AD58-DA8CACAF2303}"/>
    <cellStyle name="Dziesiętny 3 4 3 6 4" xfId="11729" xr:uid="{235534A4-EDB9-4CC0-8202-DD75C245638F}"/>
    <cellStyle name="Dziesiętny 3 4 3 6 4 2" xfId="27028" xr:uid="{73197D60-89F4-496E-B2E0-4067C9376956}"/>
    <cellStyle name="Dziesiętny 3 4 3 6 5" xfId="15219" xr:uid="{2CEDB9C2-108A-4484-A5B5-4975B8278971}"/>
    <cellStyle name="Dziesiętny 3 4 3 6 5 2" xfId="30518" xr:uid="{DCB272B4-2FC6-473F-B6D8-264FB066685D}"/>
    <cellStyle name="Dziesiętny 3 4 3 6 6" xfId="17467" xr:uid="{64B9B4ED-84D6-4643-B510-C831DF8EAD69}"/>
    <cellStyle name="Dziesiętny 3 4 3 7" xfId="1975" xr:uid="{6ADF3DAD-07A8-401D-ACF7-4D8FF6414976}"/>
    <cellStyle name="Dziesiętny 3 4 3 7 2" xfId="5203" xr:uid="{5FBE548F-89CF-4C3D-A289-FF262A347C79}"/>
    <cellStyle name="Dziesiętny 3 4 3 7 2 2" xfId="20504" xr:uid="{B2591644-9D09-42DD-9F1A-072B0FB41866}"/>
    <cellStyle name="Dziesiętny 3 4 3 7 3" xfId="17607" xr:uid="{78A8D127-3CA5-4E3C-B1E2-0F29FE2BEAC4}"/>
    <cellStyle name="Dziesiętny 3 4 3 8" xfId="2106" xr:uid="{BC896974-1E4C-4AFC-974B-1EDB7508A229}"/>
    <cellStyle name="Dziesiętny 3 4 3 8 2" xfId="5204" xr:uid="{ADBF3E0A-554A-4B96-8B74-6A8610EB467B}"/>
    <cellStyle name="Dziesiętny 3 4 3 8 2 2" xfId="20505" xr:uid="{01346D8A-C7F8-42D4-89E1-7785C6C9A3DA}"/>
    <cellStyle name="Dziesiętny 3 4 3 8 3" xfId="17738" xr:uid="{19F84F88-CBC9-4E80-84A2-003B5AC2329D}"/>
    <cellStyle name="Dziesiętny 3 4 3 9" xfId="2231" xr:uid="{95B8F61D-2A25-4A29-A3E7-CD4E5D10D685}"/>
    <cellStyle name="Dziesiętny 3 4 3 9 2" xfId="5205" xr:uid="{9BA6E115-2D7C-4517-B846-6C2CCEE03961}"/>
    <cellStyle name="Dziesiętny 3 4 3 9 2 2" xfId="20506" xr:uid="{BB847E68-9BD4-4582-B60D-62E41750E6AE}"/>
    <cellStyle name="Dziesiętny 3 4 3 9 3" xfId="17863" xr:uid="{DD120AC2-9341-4328-8CD9-6CFA4AAB34A2}"/>
    <cellStyle name="Dziesiętny 3 4 4" xfId="791" xr:uid="{5E4DC8FF-8FBA-493D-BCE4-16E1A7B2F2D6}"/>
    <cellStyle name="Dziesiętny 3 4 4 10" xfId="2394" xr:uid="{8B1BAD32-DAEA-48AD-A40E-070FD8498920}"/>
    <cellStyle name="Dziesiętny 3 4 4 10 2" xfId="5206" xr:uid="{7183FCAD-4BBB-4ACA-87AA-E036C8DB6FA6}"/>
    <cellStyle name="Dziesiętny 3 4 4 10 2 2" xfId="20507" xr:uid="{79717399-F123-49D5-8569-CC4E74EF0FEF}"/>
    <cellStyle name="Dziesiętny 3 4 4 10 3" xfId="18026" xr:uid="{5416BFA1-EBD6-4F3B-8A9A-D765065E3EC7}"/>
    <cellStyle name="Dziesiętny 3 4 4 11" xfId="2544" xr:uid="{B94C751F-AD6F-4015-A0D7-642D62E73259}"/>
    <cellStyle name="Dziesiętny 3 4 4 11 2" xfId="5207" xr:uid="{8C711213-A300-4A6C-B90E-8CC4CFE823FB}"/>
    <cellStyle name="Dziesiętny 3 4 4 11 2 2" xfId="20508" xr:uid="{00114552-6273-4B10-8D22-88247E329186}"/>
    <cellStyle name="Dziesiętny 3 4 4 11 3" xfId="18176" xr:uid="{3E48D5D7-5F37-4033-B67C-D2774F9AD838}"/>
    <cellStyle name="Dziesiętny 3 4 4 12" xfId="2694" xr:uid="{15D00F4C-A620-48D0-A42B-D20D60B547D0}"/>
    <cellStyle name="Dziesiętny 3 4 4 12 2" xfId="5208" xr:uid="{D55E36A9-CFCC-459C-8EE4-0E4B01EEA7F1}"/>
    <cellStyle name="Dziesiętny 3 4 4 12 2 2" xfId="20509" xr:uid="{CC497010-172F-4E41-BDE7-FDB133B3A1C9}"/>
    <cellStyle name="Dziesiętny 3 4 4 12 3" xfId="18326" xr:uid="{CB1BC590-3C54-4153-B7C4-F2ECF16AF8E9}"/>
    <cellStyle name="Dziesiętny 3 4 4 13" xfId="5890" xr:uid="{8DFEC0FB-E192-419F-8744-F9C6C22926B7}"/>
    <cellStyle name="Dziesiętny 3 4 4 13 2" xfId="21191" xr:uid="{372D145E-B183-4BDA-8075-CA096240EE0A}"/>
    <cellStyle name="Dziesiętny 3 4 4 14" xfId="5988" xr:uid="{77860597-718C-4C9A-82A4-86E012A579CD}"/>
    <cellStyle name="Dziesiętny 3 4 4 14 2" xfId="21289" xr:uid="{4881968A-A4E5-4AE5-A3BC-AC83CB6F4851}"/>
    <cellStyle name="Dziesiętny 3 4 4 15" xfId="3367" xr:uid="{D635979C-AA69-46C7-AA92-B73D9018160A}"/>
    <cellStyle name="Dziesiętny 3 4 4 15 2" xfId="18983" xr:uid="{6BD90F4F-95D7-46F3-B471-EDF8A914B3A0}"/>
    <cellStyle name="Dziesiętny 3 4 4 16" xfId="9480" xr:uid="{4D11BC16-98C4-4903-8FC6-82E55BD87AAB}"/>
    <cellStyle name="Dziesiętny 3 4 4 16 2" xfId="24779" xr:uid="{0ECE0FDB-C7AD-4436-81E7-8B22780D4AAA}"/>
    <cellStyle name="Dziesiętny 3 4 4 17" xfId="12970" xr:uid="{7B7C2C41-212C-4BB9-AFAD-7085E71C31C9}"/>
    <cellStyle name="Dziesiętny 3 4 4 17 2" xfId="28269" xr:uid="{D3A8DE8B-7DBD-4FBD-B6C8-E29F0133E417}"/>
    <cellStyle name="Dziesiętny 3 4 4 18" xfId="16513" xr:uid="{A00DEDD4-D2CE-47B2-BFE8-84ACEED0EB8B}"/>
    <cellStyle name="Dziesiętny 3 4 4 18 2" xfId="31812" xr:uid="{D50D36E0-3B3E-420B-A7EA-E3B625BA64DA}"/>
    <cellStyle name="Dziesiętny 3 4 4 19" xfId="1008" xr:uid="{EA2A21E0-9837-4164-9460-B2942C9BC189}"/>
    <cellStyle name="Dziesiętny 3 4 4 2" xfId="1224" xr:uid="{204F24D9-39A1-4448-8D8C-F4778F56562A}"/>
    <cellStyle name="Dziesiętny 3 4 4 2 2" xfId="3369" xr:uid="{12C4D1D3-FAC4-48E5-9665-9A1340CE379E}"/>
    <cellStyle name="Dziesiętny 3 4 4 2 2 2" xfId="3370" xr:uid="{C39A0771-8318-4E7A-95C3-C513AA3B7CAE}"/>
    <cellStyle name="Dziesiętny 3 4 4 2 2 2 2" xfId="8250" xr:uid="{3A509D59-9319-4F1B-8B09-83F5CEA3BD7A}"/>
    <cellStyle name="Dziesiętny 3 4 4 2 2 2 2 2" xfId="11741" xr:uid="{7112DCFF-E67E-473C-8D56-0B937163ECAE}"/>
    <cellStyle name="Dziesiętny 3 4 4 2 2 2 2 2 2" xfId="27040" xr:uid="{5C9B65A7-F677-41CB-B4A0-C040161E73B7}"/>
    <cellStyle name="Dziesiętny 3 4 4 2 2 2 2 3" xfId="15231" xr:uid="{D27221AF-552A-42BA-BAE9-251BA7263A78}"/>
    <cellStyle name="Dziesiętny 3 4 4 2 2 2 2 3 2" xfId="30530" xr:uid="{31FCB2E2-E990-4709-9900-A35A8EA4EA14}"/>
    <cellStyle name="Dziesiętny 3 4 4 2 2 2 2 4" xfId="23550" xr:uid="{6FCE5112-B2EC-40DD-8CD6-69F71A57C4BB}"/>
    <cellStyle name="Dziesiętny 3 4 4 2 2 2 3" xfId="6941" xr:uid="{7C20A654-71AB-4A23-B82C-24B94D415419}"/>
    <cellStyle name="Dziesiętny 3 4 4 2 2 2 3 2" xfId="22242" xr:uid="{E75B49C0-1A66-4B9F-BD07-9951D3168A8A}"/>
    <cellStyle name="Dziesiętny 3 4 4 2 2 2 4" xfId="10433" xr:uid="{F0C2C3F0-3CF4-4B54-B5EE-C8B5E59653DE}"/>
    <cellStyle name="Dziesiętny 3 4 4 2 2 2 4 2" xfId="25732" xr:uid="{7AF2A5BF-B2A6-42F4-9405-056B71731AA2}"/>
    <cellStyle name="Dziesiętny 3 4 4 2 2 2 5" xfId="13923" xr:uid="{11356588-CA46-4981-9881-43DBCEABDE89}"/>
    <cellStyle name="Dziesiętny 3 4 4 2 2 2 5 2" xfId="29222" xr:uid="{8DCEC25C-1ECC-4ECC-AC54-091ABD61B457}"/>
    <cellStyle name="Dziesiętny 3 4 4 2 2 2 6" xfId="18986" xr:uid="{A8731176-A400-4636-902D-B1956A5810AA}"/>
    <cellStyle name="Dziesiętny 3 4 4 2 2 3" xfId="8249" xr:uid="{413BD430-9C5B-444F-900F-49ACB5AB0084}"/>
    <cellStyle name="Dziesiętny 3 4 4 2 2 3 2" xfId="11740" xr:uid="{4C1025B8-916B-4682-8C0D-A9435B67011A}"/>
    <cellStyle name="Dziesiętny 3 4 4 2 2 3 2 2" xfId="27039" xr:uid="{7EF38EEE-A70E-4716-BEB4-94823A1E95DA}"/>
    <cellStyle name="Dziesiętny 3 4 4 2 2 3 3" xfId="15230" xr:uid="{D21B69AB-0FD9-4A53-B085-AF78A28DE2CD}"/>
    <cellStyle name="Dziesiętny 3 4 4 2 2 3 3 2" xfId="30529" xr:uid="{8231A685-89C6-4127-97A7-8557903ABF3F}"/>
    <cellStyle name="Dziesiętny 3 4 4 2 2 3 4" xfId="23549" xr:uid="{ADA6A85B-4082-4137-827D-3BC303537FE9}"/>
    <cellStyle name="Dziesiętny 3 4 4 2 2 4" xfId="6477" xr:uid="{7F1E0728-11F9-4466-8C0D-95D255A16E81}"/>
    <cellStyle name="Dziesiętny 3 4 4 2 2 4 2" xfId="21778" xr:uid="{3EA85462-6E61-407E-AEC1-E2C804C15845}"/>
    <cellStyle name="Dziesiętny 3 4 4 2 2 5" xfId="9969" xr:uid="{BED503B7-B888-4E66-8F98-1BC6B4966230}"/>
    <cellStyle name="Dziesiętny 3 4 4 2 2 5 2" xfId="25268" xr:uid="{58845633-842E-4CAC-B138-E39EAAC7CB94}"/>
    <cellStyle name="Dziesiętny 3 4 4 2 2 6" xfId="13459" xr:uid="{92E9770E-E7BA-42B2-87F7-38F3CF816F3F}"/>
    <cellStyle name="Dziesiętny 3 4 4 2 2 6 2" xfId="28758" xr:uid="{955E67D2-914A-443A-91AB-FDC93F81E313}"/>
    <cellStyle name="Dziesiętny 3 4 4 2 2 7" xfId="18985" xr:uid="{D19C053A-ADDF-4EE7-B04F-2931579F8CE1}"/>
    <cellStyle name="Dziesiętny 3 4 4 2 3" xfId="3371" xr:uid="{FF550BC7-7280-474C-8013-27F99396911A}"/>
    <cellStyle name="Dziesiętny 3 4 4 2 3 2" xfId="8251" xr:uid="{38D3D110-367A-457A-95B2-86C73AF7F624}"/>
    <cellStyle name="Dziesiętny 3 4 4 2 3 2 2" xfId="11742" xr:uid="{BD31AA98-AEEC-4CA6-BE50-84DEDCB30A34}"/>
    <cellStyle name="Dziesiętny 3 4 4 2 3 2 2 2" xfId="27041" xr:uid="{BE88CCE8-2CE2-4857-A2B8-D4ED01DE3384}"/>
    <cellStyle name="Dziesiętny 3 4 4 2 3 2 3" xfId="15232" xr:uid="{8FA529C1-F9DE-4B50-81E8-871C59D11E36}"/>
    <cellStyle name="Dziesiętny 3 4 4 2 3 2 3 2" xfId="30531" xr:uid="{8592B5FD-B3F2-463E-B12D-7D4CE47741BB}"/>
    <cellStyle name="Dziesiętny 3 4 4 2 3 2 4" xfId="23551" xr:uid="{A964DD14-56FF-488E-86E5-EC075049B3D8}"/>
    <cellStyle name="Dziesiętny 3 4 4 2 3 3" xfId="6940" xr:uid="{D5BD0F44-9172-400A-8786-D960D8CCFCDA}"/>
    <cellStyle name="Dziesiętny 3 4 4 2 3 3 2" xfId="22241" xr:uid="{1139FE5C-6AE3-4A8A-A374-123DE2C93A73}"/>
    <cellStyle name="Dziesiętny 3 4 4 2 3 4" xfId="10432" xr:uid="{384FF99D-32EC-4868-910C-2B12CA23D20F}"/>
    <cellStyle name="Dziesiętny 3 4 4 2 3 4 2" xfId="25731" xr:uid="{9DBDA603-6ACF-4C3F-8284-AC4DBA795DFA}"/>
    <cellStyle name="Dziesiętny 3 4 4 2 3 5" xfId="13922" xr:uid="{7CC96E38-0CA6-4F9C-A590-8FFAFFBB4655}"/>
    <cellStyle name="Dziesiętny 3 4 4 2 3 5 2" xfId="29221" xr:uid="{1A59F767-94BD-4F70-AA72-900981EA9792}"/>
    <cellStyle name="Dziesiętny 3 4 4 2 3 6" xfId="18987" xr:uid="{59BED3E0-1DB6-4D59-B5CB-5FF6C466BE45}"/>
    <cellStyle name="Dziesiętny 3 4 4 2 4" xfId="8248" xr:uid="{4B95C55E-1D59-4F42-8393-07931A7E1651}"/>
    <cellStyle name="Dziesiętny 3 4 4 2 4 2" xfId="11739" xr:uid="{BAA72E81-A84B-4D0F-8EF7-20A3F521D824}"/>
    <cellStyle name="Dziesiętny 3 4 4 2 4 2 2" xfId="27038" xr:uid="{ECB811D7-8940-4735-98EB-47C2B4A5BC25}"/>
    <cellStyle name="Dziesiętny 3 4 4 2 4 3" xfId="15229" xr:uid="{B0EC5EC8-1604-4006-A204-67E24AB4DAB3}"/>
    <cellStyle name="Dziesiętny 3 4 4 2 4 3 2" xfId="30528" xr:uid="{F0977709-460B-4EE7-AF3B-F3D1DC3F4FB9}"/>
    <cellStyle name="Dziesiętny 3 4 4 2 4 4" xfId="23548" xr:uid="{CF50FEE3-79BE-4159-B1EB-D821B07E4C1D}"/>
    <cellStyle name="Dziesiętny 3 4 4 2 5" xfId="6290" xr:uid="{BDB70A2F-983D-4C29-8761-27667A328BE8}"/>
    <cellStyle name="Dziesiętny 3 4 4 2 5 2" xfId="21591" xr:uid="{9505DBD4-7172-4FF3-8063-818459422EA8}"/>
    <cellStyle name="Dziesiętny 3 4 4 2 6" xfId="3368" xr:uid="{F66D9CEB-DCFD-403E-B94B-A6CCA497FE9C}"/>
    <cellStyle name="Dziesiętny 3 4 4 2 6 2" xfId="18984" xr:uid="{1ED2B443-1F5B-46BF-A624-991647DF7844}"/>
    <cellStyle name="Dziesiętny 3 4 4 2 7" xfId="9782" xr:uid="{73B11516-0693-4A37-980C-D2FE7617A40A}"/>
    <cellStyle name="Dziesiętny 3 4 4 2 7 2" xfId="25081" xr:uid="{24103CA9-EF18-4AEC-9B56-F94B2E001968}"/>
    <cellStyle name="Dziesiętny 3 4 4 2 8" xfId="13272" xr:uid="{A4DCC198-0868-4024-8FD3-C41A8BD97504}"/>
    <cellStyle name="Dziesiętny 3 4 4 2 8 2" xfId="28571" xr:uid="{2FA5E15A-0695-4E04-AA42-43F35D7AD20C}"/>
    <cellStyle name="Dziesiętny 3 4 4 2 9" xfId="16880" xr:uid="{770DB383-67AD-4D6A-927C-73A1AA95314D}"/>
    <cellStyle name="Dziesiętny 3 4 4 20" xfId="16676" xr:uid="{CA71510E-2EF9-4F05-AE6F-1917CB476F5B}"/>
    <cellStyle name="Dziesiętny 3 4 4 3" xfId="1349" xr:uid="{50BE9CAD-934A-48A2-AFAA-4312A27735CB}"/>
    <cellStyle name="Dziesiętny 3 4 4 3 2" xfId="3373" xr:uid="{0AA375AF-BF6B-493C-A907-00E46DA94C8E}"/>
    <cellStyle name="Dziesiętny 3 4 4 3 2 2" xfId="8253" xr:uid="{A718EFD4-B380-45EE-A210-B6E53584131C}"/>
    <cellStyle name="Dziesiętny 3 4 4 3 2 2 2" xfId="11744" xr:uid="{6C5D0BDE-0D26-461C-B7AE-2C7CAB52A1F5}"/>
    <cellStyle name="Dziesiętny 3 4 4 3 2 2 2 2" xfId="27043" xr:uid="{BD3D127E-FCBB-4086-9FF3-693432FBC6FA}"/>
    <cellStyle name="Dziesiętny 3 4 4 3 2 2 3" xfId="15234" xr:uid="{7575A408-00A7-4FF3-9F87-614F4CDCD1BB}"/>
    <cellStyle name="Dziesiętny 3 4 4 3 2 2 3 2" xfId="30533" xr:uid="{BCE2DFA5-7E88-488B-B4E1-259544B7F582}"/>
    <cellStyle name="Dziesiętny 3 4 4 3 2 2 4" xfId="23553" xr:uid="{C95B006D-16EC-4E10-9515-7D73536622ED}"/>
    <cellStyle name="Dziesiętny 3 4 4 3 2 3" xfId="6942" xr:uid="{C902906A-F1A9-41DA-9DB5-822FB08E176C}"/>
    <cellStyle name="Dziesiętny 3 4 4 3 2 3 2" xfId="22243" xr:uid="{43C76615-6D06-4FEC-905D-64CC797C4FAC}"/>
    <cellStyle name="Dziesiętny 3 4 4 3 2 4" xfId="10434" xr:uid="{A71278BE-007B-420E-82F3-74C34D5B2185}"/>
    <cellStyle name="Dziesiętny 3 4 4 3 2 4 2" xfId="25733" xr:uid="{0E482B36-6E45-40D6-BFB8-802B8EBBCDCF}"/>
    <cellStyle name="Dziesiętny 3 4 4 3 2 5" xfId="13924" xr:uid="{C6B57B0A-E294-48F5-8937-75914C721F18}"/>
    <cellStyle name="Dziesiętny 3 4 4 3 2 5 2" xfId="29223" xr:uid="{99A09089-E96E-47E7-B8CB-80E009A66EA8}"/>
    <cellStyle name="Dziesiętny 3 4 4 3 2 6" xfId="18989" xr:uid="{BF33D5B2-CD65-45C3-B9D7-8D723AAC8D0C}"/>
    <cellStyle name="Dziesiętny 3 4 4 3 3" xfId="8252" xr:uid="{8D225A0B-9E7D-48D3-A687-C7F694BD6641}"/>
    <cellStyle name="Dziesiętny 3 4 4 3 3 2" xfId="11743" xr:uid="{8C3AA15F-DE08-4F84-B65E-67CB0F463A23}"/>
    <cellStyle name="Dziesiętny 3 4 4 3 3 2 2" xfId="27042" xr:uid="{D9419070-AC2C-4953-A037-A762FABC0936}"/>
    <cellStyle name="Dziesiętny 3 4 4 3 3 3" xfId="15233" xr:uid="{0938CA5F-6905-434C-9ADB-7D6A172E695E}"/>
    <cellStyle name="Dziesiętny 3 4 4 3 3 3 2" xfId="30532" xr:uid="{B875826D-7A35-4CA1-B882-7FFB0AAE7669}"/>
    <cellStyle name="Dziesiętny 3 4 4 3 3 4" xfId="23552" xr:uid="{37CB74FB-FA1E-425B-B1A1-281FA03CBFD4}"/>
    <cellStyle name="Dziesiętny 3 4 4 3 4" xfId="6478" xr:uid="{57D5CB4B-CF17-4CF2-8597-54E8E416C435}"/>
    <cellStyle name="Dziesiętny 3 4 4 3 4 2" xfId="21779" xr:uid="{CDE042C1-6962-4E8D-B306-04B05A3BF2FB}"/>
    <cellStyle name="Dziesiętny 3 4 4 3 5" xfId="3372" xr:uid="{64D1B79C-81EC-4459-BC35-F8BD2EDB718A}"/>
    <cellStyle name="Dziesiętny 3 4 4 3 5 2" xfId="18988" xr:uid="{EC445429-36CE-44EF-92D3-A81CC6772D48}"/>
    <cellStyle name="Dziesiętny 3 4 4 3 6" xfId="9970" xr:uid="{C62708D8-1E0B-4988-9B7C-5BC3D7460283}"/>
    <cellStyle name="Dziesiętny 3 4 4 3 6 2" xfId="25269" xr:uid="{D5C644B0-601F-4F79-B3F7-F13440121452}"/>
    <cellStyle name="Dziesiętny 3 4 4 3 7" xfId="13460" xr:uid="{9AD2855D-3589-4D99-A054-C055D8F8F84E}"/>
    <cellStyle name="Dziesiętny 3 4 4 3 7 2" xfId="28759" xr:uid="{2EAEE134-E5CA-458A-B2DA-801A853CC12D}"/>
    <cellStyle name="Dziesiętny 3 4 4 3 8" xfId="17005" xr:uid="{AE256BD6-CD24-4552-9888-076D922A612B}"/>
    <cellStyle name="Dziesiętny 3 4 4 4" xfId="1470" xr:uid="{75A56C2C-D6CB-4DCC-88B0-BEE57C29E4E3}"/>
    <cellStyle name="Dziesiętny 3 4 4 4 2" xfId="8254" xr:uid="{B6C77BF3-5DD8-4EBD-BE86-2A346148B67E}"/>
    <cellStyle name="Dziesiętny 3 4 4 4 2 2" xfId="11745" xr:uid="{F9DB4494-4A7E-4FAA-A869-3CED77958BDE}"/>
    <cellStyle name="Dziesiętny 3 4 4 4 2 2 2" xfId="27044" xr:uid="{373C9C8F-7ADE-4FEB-8E4C-3B04ED931248}"/>
    <cellStyle name="Dziesiętny 3 4 4 4 2 3" xfId="15235" xr:uid="{050467E9-DEE3-48F0-8A6E-C2C1F5BA87EC}"/>
    <cellStyle name="Dziesiętny 3 4 4 4 2 3 2" xfId="30534" xr:uid="{C1DE92DA-669C-48DE-A00D-631BFE195115}"/>
    <cellStyle name="Dziesiętny 3 4 4 4 2 4" xfId="23554" xr:uid="{19F7C730-156B-49E1-99D4-C69C1CD6D2A5}"/>
    <cellStyle name="Dziesiętny 3 4 4 4 3" xfId="6939" xr:uid="{73675E19-41AE-44A6-A04F-0648C2B83140}"/>
    <cellStyle name="Dziesiętny 3 4 4 4 3 2" xfId="22240" xr:uid="{72430FF4-60A7-4218-A5F8-954A6B5F5875}"/>
    <cellStyle name="Dziesiętny 3 4 4 4 4" xfId="3374" xr:uid="{ECB8431F-7896-4AB6-A01C-B6D3AC0924BA}"/>
    <cellStyle name="Dziesiętny 3 4 4 4 4 2" xfId="18990" xr:uid="{60E4261D-D91D-49DE-A727-5B5E9D6D0921}"/>
    <cellStyle name="Dziesiętny 3 4 4 4 5" xfId="10431" xr:uid="{3CB2DFBA-DAA4-4540-A4B6-F178E1A8F9B6}"/>
    <cellStyle name="Dziesiętny 3 4 4 4 5 2" xfId="25730" xr:uid="{46471E39-5481-4312-B510-04D14998ED35}"/>
    <cellStyle name="Dziesiętny 3 4 4 4 6" xfId="13921" xr:uid="{6EF18D86-31DF-4849-88C8-E1B37161BE50}"/>
    <cellStyle name="Dziesiętny 3 4 4 4 6 2" xfId="29220" xr:uid="{7F8F979A-8C79-41A0-B108-F8AF880BAF4D}"/>
    <cellStyle name="Dziesiętny 3 4 4 4 7" xfId="17126" xr:uid="{2C77ECC2-5006-4D84-8B5B-7FE9673C3B9F}"/>
    <cellStyle name="Dziesiętny 3 4 4 5" xfId="1624" xr:uid="{BD503246-5970-41D6-AE8A-1FCB4602D06E}"/>
    <cellStyle name="Dziesiętny 3 4 4 5 2" xfId="8255" xr:uid="{F2258E5E-025C-49B5-97BE-854C087402F3}"/>
    <cellStyle name="Dziesiętny 3 4 4 5 2 2" xfId="11746" xr:uid="{907D2598-4183-4216-9D3D-1CAC08275587}"/>
    <cellStyle name="Dziesiętny 3 4 4 5 2 2 2" xfId="27045" xr:uid="{B1B04E50-FB3F-4917-9312-D565FBA83350}"/>
    <cellStyle name="Dziesiętny 3 4 4 5 2 3" xfId="15236" xr:uid="{EA646F54-FA3B-4B27-A65B-800619A4D181}"/>
    <cellStyle name="Dziesiętny 3 4 4 5 2 3 2" xfId="30535" xr:uid="{14954CCD-5A64-4922-8CA2-60806A9BE6C4}"/>
    <cellStyle name="Dziesiętny 3 4 4 5 2 4" xfId="23555" xr:uid="{A0985FD3-9CCF-438E-98D7-E405357BB900}"/>
    <cellStyle name="Dziesiętny 3 4 4 5 3" xfId="7589" xr:uid="{04F95255-39E5-4949-A02B-50D4C156E0AD}"/>
    <cellStyle name="Dziesiętny 3 4 4 5 3 2" xfId="22890" xr:uid="{4ED0602F-B7A5-4D1C-BD21-06DCD10BD256}"/>
    <cellStyle name="Dziesiętny 3 4 4 5 4" xfId="3375" xr:uid="{437FD814-FBC8-4B53-9FFD-AEE9323E544F}"/>
    <cellStyle name="Dziesiętny 3 4 4 5 4 2" xfId="18991" xr:uid="{2F939003-5F6F-46C6-840C-6268DF73EC34}"/>
    <cellStyle name="Dziesiętny 3 4 4 5 5" xfId="11081" xr:uid="{2B636A54-865B-4B16-AC8A-D65B30F70992}"/>
    <cellStyle name="Dziesiętny 3 4 4 5 5 2" xfId="26380" xr:uid="{61C049AA-0739-48F2-8D19-A16E6A694572}"/>
    <cellStyle name="Dziesiętny 3 4 4 5 6" xfId="14571" xr:uid="{2AE709F9-F985-4A9B-87A8-169C5808C60B}"/>
    <cellStyle name="Dziesiętny 3 4 4 5 6 2" xfId="29870" xr:uid="{E9E13CC9-478C-44F0-9E13-A86781C84DBA}"/>
    <cellStyle name="Dziesiętny 3 4 4 5 7" xfId="17276" xr:uid="{DA9543DB-DEF9-4E37-8614-BC1398984C00}"/>
    <cellStyle name="Dziesiętny 3 4 4 6" xfId="1874" xr:uid="{27F6C094-4ED8-414C-991B-6F4B0FA49B04}"/>
    <cellStyle name="Dziesiętny 3 4 4 6 2" xfId="8247" xr:uid="{EB9969E4-E1E2-4ED3-851B-17D8B86A270D}"/>
    <cellStyle name="Dziesiętny 3 4 4 6 2 2" xfId="23547" xr:uid="{7E7DE7DE-F497-4DC2-BCB5-8C1713A60CB4}"/>
    <cellStyle name="Dziesiętny 3 4 4 6 3" xfId="5209" xr:uid="{3E2E9FAF-7DC9-43C6-BE74-1762356D26F5}"/>
    <cellStyle name="Dziesiętny 3 4 4 6 3 2" xfId="20510" xr:uid="{FFEF4BC2-C298-4E23-BF66-0A41C7378096}"/>
    <cellStyle name="Dziesiętny 3 4 4 6 4" xfId="11738" xr:uid="{053688BE-E9B1-45C8-AA75-64F4971D78AE}"/>
    <cellStyle name="Dziesiętny 3 4 4 6 4 2" xfId="27037" xr:uid="{362D8623-3F6E-46D5-9A76-29F9489A3F6D}"/>
    <cellStyle name="Dziesiętny 3 4 4 6 5" xfId="15228" xr:uid="{38345A3E-71C2-4BA6-B696-4BFBD8B1556D}"/>
    <cellStyle name="Dziesiętny 3 4 4 6 5 2" xfId="30527" xr:uid="{E1E12A96-F93D-4BC8-B3DC-0407DE7902EC}"/>
    <cellStyle name="Dziesiętny 3 4 4 6 6" xfId="17510" xr:uid="{F3E0F76E-8E5F-4643-9668-AEB4B0B9FB23}"/>
    <cellStyle name="Dziesiętny 3 4 4 7" xfId="2017" xr:uid="{D17559FB-CB00-40B1-AF93-B2F8AC7CD8C4}"/>
    <cellStyle name="Dziesiętny 3 4 4 7 2" xfId="5210" xr:uid="{2CD42FF1-4C73-44A5-90E1-879C3D3F7BAF}"/>
    <cellStyle name="Dziesiętny 3 4 4 7 2 2" xfId="20511" xr:uid="{74E952EA-414C-4094-9F45-B4ABEE56E9B3}"/>
    <cellStyle name="Dziesiętny 3 4 4 7 3" xfId="17649" xr:uid="{53A5ED88-1FC0-4D45-9425-55812761A515}"/>
    <cellStyle name="Dziesiętny 3 4 4 8" xfId="2148" xr:uid="{BD494136-F4BA-452A-95DE-D4B323E98477}"/>
    <cellStyle name="Dziesiętny 3 4 4 8 2" xfId="5211" xr:uid="{84910AB4-6F51-4F00-86C2-F9732BD32E45}"/>
    <cellStyle name="Dziesiętny 3 4 4 8 2 2" xfId="20512" xr:uid="{D2C54C5F-49D2-4094-8FB5-B53E3C623A48}"/>
    <cellStyle name="Dziesiętny 3 4 4 8 3" xfId="17780" xr:uid="{479B5438-B92A-42D0-9CBD-7BA326FC7273}"/>
    <cellStyle name="Dziesiętny 3 4 4 9" xfId="2273" xr:uid="{E6EC393F-EEE8-4C7C-BC64-CEF5DE8881E8}"/>
    <cellStyle name="Dziesiętny 3 4 4 9 2" xfId="5212" xr:uid="{0EEB016A-B5C8-4058-AB50-EF09DDE977C5}"/>
    <cellStyle name="Dziesiętny 3 4 4 9 2 2" xfId="20513" xr:uid="{8CBD0238-9BFC-4345-BA34-BF98E3D4B92B}"/>
    <cellStyle name="Dziesiętny 3 4 4 9 3" xfId="17905" xr:uid="{943DD8DF-BB2B-4EE1-B94A-B8CEBA2D8B5D}"/>
    <cellStyle name="Dziesiętny 3 4 5" xfId="841" xr:uid="{F6B6B90C-A798-4F41-B044-845D1F7DDC82}"/>
    <cellStyle name="Dziesiętny 3 4 5 10" xfId="1066" xr:uid="{1BEED31E-0A1C-45E2-8C91-B8C98850486A}"/>
    <cellStyle name="Dziesiętny 3 4 5 11" xfId="16726" xr:uid="{66E75875-C29C-4544-A8FE-2D3F0EF67FBD}"/>
    <cellStyle name="Dziesiętny 3 4 5 2" xfId="2729" xr:uid="{9EBEA5EB-EAA5-451C-ADD0-08C9BE40F8B5}"/>
    <cellStyle name="Dziesiętny 3 4 5 2 2" xfId="3378" xr:uid="{D5BD5F78-85EE-404C-A9B6-FD77668E5E52}"/>
    <cellStyle name="Dziesiętny 3 4 5 2 2 2" xfId="8258" xr:uid="{24F55FEC-8FFF-4FB7-82BC-A618D5E572B5}"/>
    <cellStyle name="Dziesiętny 3 4 5 2 2 2 2" xfId="11749" xr:uid="{D9E711C4-26B3-4117-810E-31DADE94C634}"/>
    <cellStyle name="Dziesiętny 3 4 5 2 2 2 2 2" xfId="27048" xr:uid="{A5BE5075-619A-4101-812B-DDDF48AB277A}"/>
    <cellStyle name="Dziesiętny 3 4 5 2 2 2 3" xfId="15239" xr:uid="{3C1D8371-DF1C-40B4-AACC-D3AFAC9DB6DF}"/>
    <cellStyle name="Dziesiętny 3 4 5 2 2 2 3 2" xfId="30538" xr:uid="{16476336-D71E-418F-8C18-954BAD4EECF4}"/>
    <cellStyle name="Dziesiętny 3 4 5 2 2 2 4" xfId="23558" xr:uid="{C4AFD6D1-4C0E-42C2-AD87-352675B83CF8}"/>
    <cellStyle name="Dziesiętny 3 4 5 2 2 3" xfId="6944" xr:uid="{53B63FEB-E2DE-485D-95E9-001146D0D663}"/>
    <cellStyle name="Dziesiętny 3 4 5 2 2 3 2" xfId="22245" xr:uid="{1DE384A7-AC73-484B-8DDB-FE37C829E19A}"/>
    <cellStyle name="Dziesiętny 3 4 5 2 2 4" xfId="10436" xr:uid="{977EC646-89E9-4896-9375-7D522EB7DA07}"/>
    <cellStyle name="Dziesiętny 3 4 5 2 2 4 2" xfId="25735" xr:uid="{B538191A-2922-43D8-9F39-58A0ABAFB728}"/>
    <cellStyle name="Dziesiętny 3 4 5 2 2 5" xfId="13926" xr:uid="{5B171A0B-336C-46A6-BA6F-C6947F2BFACE}"/>
    <cellStyle name="Dziesiętny 3 4 5 2 2 5 2" xfId="29225" xr:uid="{10A9950C-03B9-497C-AE82-107BA3DD79F9}"/>
    <cellStyle name="Dziesiętny 3 4 5 2 2 6" xfId="18994" xr:uid="{DFFAAC3A-A308-4A3F-B339-0C2D213D1141}"/>
    <cellStyle name="Dziesiętny 3 4 5 2 3" xfId="8257" xr:uid="{BF5040CA-F61B-4406-9B75-285518BE5B72}"/>
    <cellStyle name="Dziesiętny 3 4 5 2 3 2" xfId="11748" xr:uid="{F0E53856-C1AF-47C9-BFD5-A10CE3C8ED6F}"/>
    <cellStyle name="Dziesiętny 3 4 5 2 3 2 2" xfId="27047" xr:uid="{683B50EC-F049-4F33-BBD3-89093212813C}"/>
    <cellStyle name="Dziesiętny 3 4 5 2 3 3" xfId="15238" xr:uid="{B9494367-EFF9-40ED-91F4-67A30CB2D19F}"/>
    <cellStyle name="Dziesiętny 3 4 5 2 3 3 2" xfId="30537" xr:uid="{100FFAA4-130E-4B26-830F-541F9D62850C}"/>
    <cellStyle name="Dziesiętny 3 4 5 2 3 4" xfId="23557" xr:uid="{6C0E92C8-3A29-40FB-88DB-3E07D34D3F4C}"/>
    <cellStyle name="Dziesiętny 3 4 5 2 4" xfId="6321" xr:uid="{12765E5B-97FE-4875-9696-046456B5B316}"/>
    <cellStyle name="Dziesiętny 3 4 5 2 4 2" xfId="21622" xr:uid="{C85BA30D-1CA8-4341-B061-464693CA2E52}"/>
    <cellStyle name="Dziesiętny 3 4 5 2 5" xfId="3377" xr:uid="{702B505F-0549-4C2F-8169-9E5E7329EA2B}"/>
    <cellStyle name="Dziesiętny 3 4 5 2 5 2" xfId="18993" xr:uid="{F35FB037-142F-4A73-B7E0-E2090BDB4923}"/>
    <cellStyle name="Dziesiętny 3 4 5 2 6" xfId="9813" xr:uid="{57BD5795-A07D-4DDE-8284-C20DDE59BC41}"/>
    <cellStyle name="Dziesiętny 3 4 5 2 6 2" xfId="25112" xr:uid="{B199A5E3-28FA-42BE-B800-327D14C07426}"/>
    <cellStyle name="Dziesiętny 3 4 5 2 7" xfId="13303" xr:uid="{9032B1B2-5F9C-4C1F-A4A7-989E5083F460}"/>
    <cellStyle name="Dziesiętny 3 4 5 2 7 2" xfId="28602" xr:uid="{4B1AC4DB-F61D-4833-B4FA-0723EF55D811}"/>
    <cellStyle name="Dziesiętny 3 4 5 2 8" xfId="18357" xr:uid="{46436424-D45E-4730-B2DE-8779E8904005}"/>
    <cellStyle name="Dziesiętny 3 4 5 3" xfId="3379" xr:uid="{48DE19C9-0601-4983-92A1-34CD9ED7344E}"/>
    <cellStyle name="Dziesiętny 3 4 5 3 2" xfId="8259" xr:uid="{AE0100A5-64AF-4613-B417-7E4DFEB9718A}"/>
    <cellStyle name="Dziesiętny 3 4 5 3 2 2" xfId="11750" xr:uid="{889E0383-8668-4BBC-A26E-C8D0F48A8C03}"/>
    <cellStyle name="Dziesiętny 3 4 5 3 2 2 2" xfId="27049" xr:uid="{94672CD9-63F6-46DD-A19E-80D215DD0399}"/>
    <cellStyle name="Dziesiętny 3 4 5 3 2 3" xfId="15240" xr:uid="{FC92C19A-CEAB-47B5-9681-AB719842C08D}"/>
    <cellStyle name="Dziesiętny 3 4 5 3 2 3 2" xfId="30539" xr:uid="{838B3D35-E544-46D9-82B6-E7FAE84CE1BF}"/>
    <cellStyle name="Dziesiętny 3 4 5 3 2 4" xfId="23559" xr:uid="{906C90AC-4616-4DC9-861E-EA1AA1007DC3}"/>
    <cellStyle name="Dziesiętny 3 4 5 3 3" xfId="6943" xr:uid="{83D5D4D6-835D-49B3-912C-D30EF6FB51EF}"/>
    <cellStyle name="Dziesiętny 3 4 5 3 3 2" xfId="22244" xr:uid="{19D3EC7D-205A-4014-9A0D-DCA4520A98D6}"/>
    <cellStyle name="Dziesiętny 3 4 5 3 4" xfId="10435" xr:uid="{3D1DC9A6-A699-4104-945A-3FD73D706A5A}"/>
    <cellStyle name="Dziesiętny 3 4 5 3 4 2" xfId="25734" xr:uid="{F265D6BD-6897-4969-A1BE-7FE264DA8879}"/>
    <cellStyle name="Dziesiętny 3 4 5 3 5" xfId="13925" xr:uid="{323CFBBE-5698-4469-892A-49161AC4C28D}"/>
    <cellStyle name="Dziesiętny 3 4 5 3 5 2" xfId="29224" xr:uid="{447EB650-DF71-4EC4-815B-46D94257F554}"/>
    <cellStyle name="Dziesiętny 3 4 5 3 6" xfId="18995" xr:uid="{3CFF4CAC-18D9-4373-97FD-BB6FE68FB4F8}"/>
    <cellStyle name="Dziesiętny 3 4 5 4" xfId="3380" xr:uid="{B3FE3B85-DB6F-4E07-B3DD-7257EB9F078F}"/>
    <cellStyle name="Dziesiętny 3 4 5 4 2" xfId="8260" xr:uid="{2AB375CB-CC0A-4974-AEEC-CBBD8334AA38}"/>
    <cellStyle name="Dziesiętny 3 4 5 4 2 2" xfId="11751" xr:uid="{0A65361F-B803-4BD4-B807-BC33C3C5A4A9}"/>
    <cellStyle name="Dziesiętny 3 4 5 4 2 2 2" xfId="27050" xr:uid="{B9F796D5-B266-4081-8AE3-368EDD7E84E2}"/>
    <cellStyle name="Dziesiętny 3 4 5 4 2 3" xfId="15241" xr:uid="{DB553C96-6F60-44C6-B06C-CFFC58C82AF1}"/>
    <cellStyle name="Dziesiętny 3 4 5 4 2 3 2" xfId="30540" xr:uid="{183FEBCE-4D94-4837-936E-1A1634FA10AB}"/>
    <cellStyle name="Dziesiętny 3 4 5 4 2 4" xfId="23560" xr:uid="{8269B82C-5ABC-4665-8D0E-9D2C50209FB8}"/>
    <cellStyle name="Dziesiętny 3 4 5 4 3" xfId="7620" xr:uid="{19A0070E-8B86-4929-A1C7-42D9C35EAA1E}"/>
    <cellStyle name="Dziesiętny 3 4 5 4 3 2" xfId="22921" xr:uid="{83D300D3-FEB3-41F8-B22F-960585811354}"/>
    <cellStyle name="Dziesiętny 3 4 5 4 4" xfId="11112" xr:uid="{731F96AF-4427-425F-8411-CB0FFE91D417}"/>
    <cellStyle name="Dziesiętny 3 4 5 4 4 2" xfId="26411" xr:uid="{A822D14D-C790-4395-A838-9BE404B8DADA}"/>
    <cellStyle name="Dziesiętny 3 4 5 4 5" xfId="14602" xr:uid="{4D892947-84F8-4655-AF06-A6AA25846D63}"/>
    <cellStyle name="Dziesiętny 3 4 5 4 5 2" xfId="29901" xr:uid="{9C9D840D-DDEA-4E2C-85C9-FD32EF95802C}"/>
    <cellStyle name="Dziesiętny 3 4 5 4 6" xfId="18996" xr:uid="{40AD2276-DB44-4717-9C8D-FD802BFA24CD}"/>
    <cellStyle name="Dziesiętny 3 4 5 5" xfId="8256" xr:uid="{2E0E7182-A0B6-4096-AD0B-EE60D2F2DEFA}"/>
    <cellStyle name="Dziesiętny 3 4 5 5 2" xfId="11747" xr:uid="{363F2795-3F97-42CC-890E-C8F54210F228}"/>
    <cellStyle name="Dziesiętny 3 4 5 5 2 2" xfId="27046" xr:uid="{3D81EE98-5593-41E2-B302-7ECE8E1F72E9}"/>
    <cellStyle name="Dziesiętny 3 4 5 5 3" xfId="15237" xr:uid="{C420B4AC-E846-408B-9526-484FB1B93F77}"/>
    <cellStyle name="Dziesiętny 3 4 5 5 3 2" xfId="30536" xr:uid="{814B07A2-DC26-4AE9-B0D3-D3D12EB0B0F8}"/>
    <cellStyle name="Dziesiętny 3 4 5 5 4" xfId="23556" xr:uid="{89F7D4E7-6D86-466E-A6CC-3AC2F1F7ED71}"/>
    <cellStyle name="Dziesiętny 3 4 5 6" xfId="5989" xr:uid="{C3FFD107-B390-44EB-9DF9-F53EBFBF4351}"/>
    <cellStyle name="Dziesiętny 3 4 5 6 2" xfId="21290" xr:uid="{C06968D9-F909-4D46-B084-8EFA92B9BD1D}"/>
    <cellStyle name="Dziesiętny 3 4 5 7" xfId="3376" xr:uid="{B3615960-DBBB-43F0-82E1-A2450FB3125D}"/>
    <cellStyle name="Dziesiętny 3 4 5 7 2" xfId="18992" xr:uid="{5CF3B0C1-A2B2-43D8-8AF8-F559E9C06689}"/>
    <cellStyle name="Dziesiętny 3 4 5 8" xfId="9481" xr:uid="{7A4F505E-BFB5-4AF2-A885-951A6744EF90}"/>
    <cellStyle name="Dziesiętny 3 4 5 8 2" xfId="24780" xr:uid="{F3DE39E3-9701-4B4E-BC33-30150957BEC6}"/>
    <cellStyle name="Dziesiętny 3 4 5 9" xfId="12971" xr:uid="{AE545D87-D9A4-4C36-83E7-2147B1AEEF74}"/>
    <cellStyle name="Dziesiętny 3 4 5 9 2" xfId="28270" xr:uid="{89C2EF46-8E79-4825-91B8-8249C8845D14}"/>
    <cellStyle name="Dziesiętny 3 4 6" xfId="1065" xr:uid="{2BAD2B61-FD0A-4677-97A6-1F1754F3E254}"/>
    <cellStyle name="Dziesiętny 3 4 6 2" xfId="3382" xr:uid="{15C34539-0903-4CAE-81FC-C840AA935D3C}"/>
    <cellStyle name="Dziesiętny 3 4 6 2 2" xfId="8262" xr:uid="{756EC2E7-F31F-41A9-8FCD-0EC0CEEF0AA0}"/>
    <cellStyle name="Dziesiętny 3 4 6 2 2 2" xfId="11753" xr:uid="{4888CCB7-B352-4993-BEF9-D4B965992405}"/>
    <cellStyle name="Dziesiętny 3 4 6 2 2 2 2" xfId="27052" xr:uid="{7B2F65A7-8005-4DB7-A186-C8DAD27C427F}"/>
    <cellStyle name="Dziesiętny 3 4 6 2 2 3" xfId="15243" xr:uid="{23703F5B-6C28-4C27-B2B6-15024D172C6D}"/>
    <cellStyle name="Dziesiętny 3 4 6 2 2 3 2" xfId="30542" xr:uid="{E5DB26A7-FF53-411B-B8B0-5D79F75CFEFB}"/>
    <cellStyle name="Dziesiętny 3 4 6 2 2 4" xfId="23562" xr:uid="{0A9C9637-DF91-48EE-B5D7-0E38EB23293E}"/>
    <cellStyle name="Dziesiętny 3 4 6 2 3" xfId="6945" xr:uid="{730AE2C3-1ED9-4635-839A-D964CADFFA14}"/>
    <cellStyle name="Dziesiętny 3 4 6 2 3 2" xfId="22246" xr:uid="{E32A4D7B-EB91-4EC2-A580-27C9C08018AE}"/>
    <cellStyle name="Dziesiętny 3 4 6 2 4" xfId="10437" xr:uid="{BDBD9BBB-532A-456D-8ADC-9B293499ADF8}"/>
    <cellStyle name="Dziesiętny 3 4 6 2 4 2" xfId="25736" xr:uid="{10F47227-7B4C-4176-9912-9C4945466E47}"/>
    <cellStyle name="Dziesiętny 3 4 6 2 5" xfId="13927" xr:uid="{30F70293-B164-4340-ACB9-A91C3302A044}"/>
    <cellStyle name="Dziesiętny 3 4 6 2 5 2" xfId="29226" xr:uid="{08B85967-CBF3-4C39-8B84-8B24D0C66E17}"/>
    <cellStyle name="Dziesiętny 3 4 6 2 6" xfId="18998" xr:uid="{F8311256-14D7-4F76-84F6-43CA8E1CADD3}"/>
    <cellStyle name="Dziesiętny 3 4 6 3" xfId="8261" xr:uid="{B4A9B928-F1BE-44F8-8F42-FD1105C00A4C}"/>
    <cellStyle name="Dziesiętny 3 4 6 3 2" xfId="11752" xr:uid="{6169C19C-33A5-4683-91E8-288DFDF29F0E}"/>
    <cellStyle name="Dziesiętny 3 4 6 3 2 2" xfId="27051" xr:uid="{0D335FA7-6ECB-484D-BF8E-B4F23378C266}"/>
    <cellStyle name="Dziesiętny 3 4 6 3 3" xfId="15242" xr:uid="{0BFFA52D-6D7F-42F4-86EF-2A90C9BFFDB2}"/>
    <cellStyle name="Dziesiętny 3 4 6 3 3 2" xfId="30541" xr:uid="{9B8456B7-1BA8-42D9-BC45-92DB0066B649}"/>
    <cellStyle name="Dziesiętny 3 4 6 3 4" xfId="23561" xr:uid="{AF50F5CE-1F1E-4242-A908-AE4568CF45A8}"/>
    <cellStyle name="Dziesiętny 3 4 6 4" xfId="6112" xr:uid="{51289F0C-E698-44E3-B1B4-36DA1B961F39}"/>
    <cellStyle name="Dziesiętny 3 4 6 4 2" xfId="21413" xr:uid="{384BBFE5-108B-4453-965A-1711E14E66DB}"/>
    <cellStyle name="Dziesiętny 3 4 6 5" xfId="3381" xr:uid="{58EADCB9-A191-4F93-9701-1F7165FCB5E0}"/>
    <cellStyle name="Dziesiętny 3 4 6 5 2" xfId="18997" xr:uid="{7985B3F7-9083-45A4-98FA-057644EB3133}"/>
    <cellStyle name="Dziesiętny 3 4 6 6" xfId="9604" xr:uid="{7CA79088-50AA-4195-AD43-3CAD39466833}"/>
    <cellStyle name="Dziesiętny 3 4 6 6 2" xfId="24903" xr:uid="{7A168092-6321-4140-A7A8-20EAB1A4A9F6}"/>
    <cellStyle name="Dziesiętny 3 4 6 7" xfId="13094" xr:uid="{08C0F2DE-8B4C-4918-8B94-8F71FA39DB66}"/>
    <cellStyle name="Dziesiętny 3 4 6 7 2" xfId="28393" xr:uid="{E4BD3B91-722D-498B-ADE5-E8E763B10731}"/>
    <cellStyle name="Dziesiętny 3 4 6 8" xfId="16725" xr:uid="{3F4C0BD0-71BF-4B39-B583-E61E5CDF630B}"/>
    <cellStyle name="Dziesiętny 3 4 7" xfId="1090" xr:uid="{35D6C392-BCEB-49CD-86D8-6719E0D92A8F}"/>
    <cellStyle name="Dziesiętny 3 4 7 2" xfId="3384" xr:uid="{C116F09C-B511-4C97-B421-6F3D43B68F79}"/>
    <cellStyle name="Dziesiętny 3 4 7 2 2" xfId="8264" xr:uid="{F5E1CB2D-0484-4935-AE1A-86D3C7D74965}"/>
    <cellStyle name="Dziesiętny 3 4 7 2 2 2" xfId="11755" xr:uid="{2F75040C-F0EF-4A41-B5FA-FC59AF71EF87}"/>
    <cellStyle name="Dziesiętny 3 4 7 2 2 2 2" xfId="27054" xr:uid="{889B17D7-9068-48F4-8DE4-16CA56BF6511}"/>
    <cellStyle name="Dziesiętny 3 4 7 2 2 3" xfId="15245" xr:uid="{20DBB7E5-4967-4D47-BDEF-A4C602BBC733}"/>
    <cellStyle name="Dziesiętny 3 4 7 2 2 3 2" xfId="30544" xr:uid="{06AADF94-B662-4B16-ACAB-FA10B94D4E70}"/>
    <cellStyle name="Dziesiętny 3 4 7 2 2 4" xfId="23564" xr:uid="{DB6F7A49-6F6A-45BB-B81E-7F3BC3A022FB}"/>
    <cellStyle name="Dziesiętny 3 4 7 2 3" xfId="6946" xr:uid="{B72F2F8E-A0F4-49AC-949A-1E8394246655}"/>
    <cellStyle name="Dziesiętny 3 4 7 2 3 2" xfId="22247" xr:uid="{00F4C0CE-CC68-4BE5-8B71-A528AABF64F2}"/>
    <cellStyle name="Dziesiętny 3 4 7 2 4" xfId="10438" xr:uid="{54BF2374-4818-44A8-9218-5FACC64D2EEE}"/>
    <cellStyle name="Dziesiętny 3 4 7 2 4 2" xfId="25737" xr:uid="{F1DE8E6F-340E-4214-8F13-C1C312419ED8}"/>
    <cellStyle name="Dziesiętny 3 4 7 2 5" xfId="13928" xr:uid="{ABA46501-48E5-4F2A-BDF5-E937D8CF6ECC}"/>
    <cellStyle name="Dziesiętny 3 4 7 2 5 2" xfId="29227" xr:uid="{3360DBE6-7C33-4755-9C0D-7B6CBB760C3E}"/>
    <cellStyle name="Dziesiętny 3 4 7 2 6" xfId="19000" xr:uid="{143BE0D8-45B0-4B05-AF14-09B691CC304C}"/>
    <cellStyle name="Dziesiętny 3 4 7 3" xfId="8263" xr:uid="{F6B54493-E558-459B-82DD-A1E3CEBA7A4E}"/>
    <cellStyle name="Dziesiętny 3 4 7 3 2" xfId="11754" xr:uid="{D596A718-4228-43F7-BEC7-7EAFCB7BFCF4}"/>
    <cellStyle name="Dziesiętny 3 4 7 3 2 2" xfId="27053" xr:uid="{5C765B01-4491-4535-930D-FD784BA545B4}"/>
    <cellStyle name="Dziesiętny 3 4 7 3 3" xfId="15244" xr:uid="{BE549891-844E-4016-BBC5-8742CCBD77D8}"/>
    <cellStyle name="Dziesiętny 3 4 7 3 3 2" xfId="30543" xr:uid="{F7CC51EB-57D0-431C-995D-7A7BAC42ADE5}"/>
    <cellStyle name="Dziesiętny 3 4 7 3 4" xfId="23563" xr:uid="{F04A1355-832E-41FE-9AEA-2AB817C228ED}"/>
    <cellStyle name="Dziesiętny 3 4 7 4" xfId="6139" xr:uid="{640A7FC0-6DE4-414E-A742-C891569B2564}"/>
    <cellStyle name="Dziesiętny 3 4 7 4 2" xfId="21440" xr:uid="{6F7394AB-8B21-44A2-B0EE-2F2EA3527582}"/>
    <cellStyle name="Dziesiętny 3 4 7 5" xfId="3383" xr:uid="{E412EB9B-06AF-4B0C-A160-044B7104053E}"/>
    <cellStyle name="Dziesiętny 3 4 7 5 2" xfId="18999" xr:uid="{15AC5EB0-243F-4E0F-B635-A40B45CF1F4E}"/>
    <cellStyle name="Dziesiętny 3 4 7 6" xfId="9631" xr:uid="{0FDB564D-9C80-45CC-9C34-497D83717428}"/>
    <cellStyle name="Dziesiętny 3 4 7 6 2" xfId="24930" xr:uid="{D807BA14-D70D-4083-B0E7-7AFF73644743}"/>
    <cellStyle name="Dziesiętny 3 4 7 7" xfId="13121" xr:uid="{3E72351E-4C7A-4C35-B598-D667E62A6543}"/>
    <cellStyle name="Dziesiętny 3 4 7 7 2" xfId="28420" xr:uid="{2E6A674C-F4C8-45EE-85B1-727431C99F57}"/>
    <cellStyle name="Dziesiętny 3 4 7 8" xfId="16748" xr:uid="{DADAF22D-E522-49A3-9D2B-249784047B74}"/>
    <cellStyle name="Dziesiętny 3 4 8" xfId="1498" xr:uid="{9EC6F6C2-EBEB-49FF-8B09-1376AF85FFEC}"/>
    <cellStyle name="Dziesiętny 3 4 8 2" xfId="3386" xr:uid="{412B7296-688D-4047-9DA4-94BFA7295DAC}"/>
    <cellStyle name="Dziesiętny 3 4 8 2 2" xfId="8266" xr:uid="{A347AEFF-13F9-4D63-AB1E-D04A2F3D2AF9}"/>
    <cellStyle name="Dziesiętny 3 4 8 2 2 2" xfId="11757" xr:uid="{BADE27A0-8C25-429C-A1F1-07ADE9CDF50D}"/>
    <cellStyle name="Dziesiętny 3 4 8 2 2 2 2" xfId="27056" xr:uid="{07F12471-70D2-4C3C-859E-EC1C9C8F9AD2}"/>
    <cellStyle name="Dziesiętny 3 4 8 2 2 3" xfId="15247" xr:uid="{112ECF6E-23D4-4D10-965B-B5CB9E5F447A}"/>
    <cellStyle name="Dziesiętny 3 4 8 2 2 3 2" xfId="30546" xr:uid="{540EC233-0FA7-450E-84AA-9ED6A6D928CB}"/>
    <cellStyle name="Dziesiętny 3 4 8 2 2 4" xfId="23566" xr:uid="{48016039-A4F9-423A-9BF6-8AA3C2B429D4}"/>
    <cellStyle name="Dziesiętny 3 4 8 2 3" xfId="6947" xr:uid="{FFD94044-AED8-4388-807B-46232C40EC55}"/>
    <cellStyle name="Dziesiętny 3 4 8 2 3 2" xfId="22248" xr:uid="{83561A1B-F525-4FDC-AA35-AFB75340354E}"/>
    <cellStyle name="Dziesiętny 3 4 8 2 4" xfId="10439" xr:uid="{161940A9-F092-4275-BC70-ACA94B6CCE4E}"/>
    <cellStyle name="Dziesiętny 3 4 8 2 4 2" xfId="25738" xr:uid="{FBD91F49-9F54-4128-93CC-831B4B79EF28}"/>
    <cellStyle name="Dziesiętny 3 4 8 2 5" xfId="13929" xr:uid="{5C919A5D-47EB-4AF2-8F52-D8E3236743F7}"/>
    <cellStyle name="Dziesiętny 3 4 8 2 5 2" xfId="29228" xr:uid="{6C34EF0C-9E38-4444-8869-FD3169A94C20}"/>
    <cellStyle name="Dziesiętny 3 4 8 2 6" xfId="19002" xr:uid="{54A6BE17-B0B2-4099-AD39-3F9A08DAC4B8}"/>
    <cellStyle name="Dziesiętny 3 4 8 3" xfId="8265" xr:uid="{10E994B0-6147-4ACA-A93B-C295E642C2D0}"/>
    <cellStyle name="Dziesiętny 3 4 8 3 2" xfId="11756" xr:uid="{9AA04635-2059-4DD9-841C-2F77EB1CEFB1}"/>
    <cellStyle name="Dziesiętny 3 4 8 3 2 2" xfId="27055" xr:uid="{674986FF-FEC1-4415-9A17-80809396C59C}"/>
    <cellStyle name="Dziesiętny 3 4 8 3 3" xfId="15246" xr:uid="{EBB51A70-AD82-4667-84D1-3276ADCC0F2D}"/>
    <cellStyle name="Dziesiętny 3 4 8 3 3 2" xfId="30545" xr:uid="{9DFA47EE-F57A-4DCB-8D96-AA6384EC1407}"/>
    <cellStyle name="Dziesiętny 3 4 8 3 4" xfId="23565" xr:uid="{65B301CB-C3D4-4685-9031-FE011C435096}"/>
    <cellStyle name="Dziesiętny 3 4 8 4" xfId="6166" xr:uid="{1FF77C70-C8C2-4103-827C-E6A68AB3E984}"/>
    <cellStyle name="Dziesiętny 3 4 8 4 2" xfId="21467" xr:uid="{46F8CC1B-604F-4B97-915F-7CF720EF5FFB}"/>
    <cellStyle name="Dziesiętny 3 4 8 5" xfId="3385" xr:uid="{C4B8BDDF-AF45-40BC-92A7-034A4877A666}"/>
    <cellStyle name="Dziesiętny 3 4 8 5 2" xfId="19001" xr:uid="{79D9B1DC-A81E-46E5-88CF-D70A6E0598FA}"/>
    <cellStyle name="Dziesiętny 3 4 8 6" xfId="9658" xr:uid="{56476684-C58E-4C41-997E-39B9F8BFBBD0}"/>
    <cellStyle name="Dziesiętny 3 4 8 6 2" xfId="24957" xr:uid="{54311A0B-8EF5-47EB-AAE0-4DAB048A5AB6}"/>
    <cellStyle name="Dziesiętny 3 4 8 7" xfId="13148" xr:uid="{4FAAF3DD-BDFE-4981-9029-9D84F8B990E0}"/>
    <cellStyle name="Dziesiętny 3 4 8 7 2" xfId="28447" xr:uid="{D33CD0E4-59AA-4744-88C8-F10016FCECE0}"/>
    <cellStyle name="Dziesiętny 3 4 8 8" xfId="17152" xr:uid="{34E9DD8B-F9FD-4537-8C2F-2FA20D03D411}"/>
    <cellStyle name="Dziesiętny 3 4 9" xfId="1706" xr:uid="{CF60D6C3-B51A-41D1-ACE7-84ED90E88787}"/>
    <cellStyle name="Dziesiętny 3 4 9 2" xfId="3388" xr:uid="{7B3F77EF-FAC4-4D9A-AF80-CB07623485E7}"/>
    <cellStyle name="Dziesiętny 3 4 9 2 2" xfId="8268" xr:uid="{0D59AC5E-5F21-43FA-B8CA-AF673C70A38F}"/>
    <cellStyle name="Dziesiętny 3 4 9 2 2 2" xfId="11759" xr:uid="{BAAD4352-0076-4B3C-9A29-77F8C11601E3}"/>
    <cellStyle name="Dziesiętny 3 4 9 2 2 2 2" xfId="27058" xr:uid="{8014216C-57DD-4023-B1CF-058AA4DB6DEB}"/>
    <cellStyle name="Dziesiętny 3 4 9 2 2 3" xfId="15249" xr:uid="{29971B94-0010-4F57-BECD-952958DA8174}"/>
    <cellStyle name="Dziesiętny 3 4 9 2 2 3 2" xfId="30548" xr:uid="{7AC97F2C-EC5C-4B1A-866C-6FEE3A583AF0}"/>
    <cellStyle name="Dziesiętny 3 4 9 2 2 4" xfId="23568" xr:uid="{A65C086E-11D8-41BD-B905-3C984853CDCD}"/>
    <cellStyle name="Dziesiętny 3 4 9 2 3" xfId="6948" xr:uid="{21AA8E72-22FE-456D-8DF6-38C999CAF6AA}"/>
    <cellStyle name="Dziesiętny 3 4 9 2 3 2" xfId="22249" xr:uid="{275E0C2E-80B8-4CDA-A7E0-7EA7121B158C}"/>
    <cellStyle name="Dziesiętny 3 4 9 2 4" xfId="10440" xr:uid="{174C68DE-E1CE-4386-A063-CC2550626BEB}"/>
    <cellStyle name="Dziesiętny 3 4 9 2 4 2" xfId="25739" xr:uid="{B3223B17-C1E8-4048-830D-3F383AC2917F}"/>
    <cellStyle name="Dziesiętny 3 4 9 2 5" xfId="13930" xr:uid="{510B0503-67C7-4825-B1ED-4678D411D573}"/>
    <cellStyle name="Dziesiętny 3 4 9 2 5 2" xfId="29229" xr:uid="{DA879EE9-F68F-47C1-9795-4EBC1D3482DE}"/>
    <cellStyle name="Dziesiętny 3 4 9 2 6" xfId="19004" xr:uid="{FC77BE78-45FD-4D47-8F4A-2C2A35E57265}"/>
    <cellStyle name="Dziesiętny 3 4 9 3" xfId="8267" xr:uid="{2BCD5DF3-4EDC-4E47-9C09-CF26ECC716FB}"/>
    <cellStyle name="Dziesiętny 3 4 9 3 2" xfId="11758" xr:uid="{91D12C12-1E45-40CB-8C71-375509BE19E8}"/>
    <cellStyle name="Dziesiętny 3 4 9 3 2 2" xfId="27057" xr:uid="{B8C96485-1823-4E5D-A5FD-968280E45B1F}"/>
    <cellStyle name="Dziesiętny 3 4 9 3 3" xfId="15248" xr:uid="{D9AE00D4-C906-4CBE-BFBB-F747CA40B2F3}"/>
    <cellStyle name="Dziesiętny 3 4 9 3 3 2" xfId="30547" xr:uid="{C5A6B2E0-F6E6-4AA7-B1C7-AFEBBF0F34C8}"/>
    <cellStyle name="Dziesiętny 3 4 9 3 4" xfId="23567" xr:uid="{86B982A2-51FE-4526-9074-2D8B06C54276}"/>
    <cellStyle name="Dziesiętny 3 4 9 4" xfId="6356" xr:uid="{C3D737E1-099B-4EC8-90D6-9BFF6FCAC6A9}"/>
    <cellStyle name="Dziesiętny 3 4 9 4 2" xfId="21657" xr:uid="{762BD787-4E8B-4E79-8C8D-07EC5440E92B}"/>
    <cellStyle name="Dziesiętny 3 4 9 5" xfId="3387" xr:uid="{14E63CE7-5F64-4269-A8A5-CD0E019BED3F}"/>
    <cellStyle name="Dziesiętny 3 4 9 5 2" xfId="19003" xr:uid="{6BD0252B-555A-4D69-8B61-79789B7CFD3C}"/>
    <cellStyle name="Dziesiętny 3 4 9 6" xfId="9848" xr:uid="{674003EB-65F8-4F33-B1AE-401A188AB956}"/>
    <cellStyle name="Dziesiętny 3 4 9 6 2" xfId="25147" xr:uid="{EDB5D2A5-4BD3-474A-8800-EFC83AA1E4DE}"/>
    <cellStyle name="Dziesiętny 3 4 9 7" xfId="13338" xr:uid="{6C73A761-9B9C-4DAF-B678-44CB3E9665CF}"/>
    <cellStyle name="Dziesiętny 3 4 9 7 2" xfId="28637" xr:uid="{CB4C4511-EC1C-4CBF-8104-FC9B09AC225B}"/>
    <cellStyle name="Dziesiętny 3 4 9 8" xfId="17351" xr:uid="{CC0A44EF-570D-4F30-9083-929180D32F64}"/>
    <cellStyle name="Dziesiętny 3 5" xfId="191" xr:uid="{00000000-0005-0000-0000-000064000000}"/>
    <cellStyle name="Dziesiętny 3 5 2" xfId="3389" xr:uid="{94583793-E8BA-46F8-9B35-34DEC3F6D357}"/>
    <cellStyle name="Dziesiętny 3 5 3" xfId="3390" xr:uid="{28F3177C-EDCC-4A19-AD3E-7001F714538A}"/>
    <cellStyle name="Dziesiętny 3 5 4" xfId="643" xr:uid="{E02981F0-1E95-42D3-AA38-C6957713192A}"/>
    <cellStyle name="Dziesiętny 3 6" xfId="823" xr:uid="{2214955B-F2C1-49E5-BD0D-7420EF137E60}"/>
    <cellStyle name="Dziesiętny 3 6 10" xfId="2712" xr:uid="{A2C255AB-B1FC-4213-8BEE-7A37B5E0C692}"/>
    <cellStyle name="Dziesiętny 3 6 11" xfId="18343" xr:uid="{EB92F368-86F6-4361-BF11-00C477672E36}"/>
    <cellStyle name="Dziesiętny 3 6 2" xfId="3392" xr:uid="{5301D38A-1693-40CE-82E0-956580B7FC69}"/>
    <cellStyle name="Dziesiętny 3 6 2 2" xfId="3393" xr:uid="{5B847882-030B-4A9C-8FE9-E66C5B8303D8}"/>
    <cellStyle name="Dziesiętny 3 6 2 2 2" xfId="8271" xr:uid="{79FF3BD6-75F0-4FFD-BAB6-AD1A7EBB3BE0}"/>
    <cellStyle name="Dziesiętny 3 6 2 2 2 2" xfId="11762" xr:uid="{4D99355C-5B53-4043-B74D-A99C9D37417F}"/>
    <cellStyle name="Dziesiętny 3 6 2 2 2 2 2" xfId="27061" xr:uid="{BA42379E-B345-46A6-9BB8-5415668EBAFD}"/>
    <cellStyle name="Dziesiętny 3 6 2 2 2 3" xfId="15252" xr:uid="{B772A655-61B7-4E31-BF4B-359D01FE8266}"/>
    <cellStyle name="Dziesiętny 3 6 2 2 2 3 2" xfId="30551" xr:uid="{F8C59CC3-FFA2-40DC-B22C-22CE2EF271CC}"/>
    <cellStyle name="Dziesiętny 3 6 2 2 2 4" xfId="23571" xr:uid="{9AB7E589-0FE5-4374-99C1-071136BBFD5A}"/>
    <cellStyle name="Dziesiętny 3 6 2 2 3" xfId="6950" xr:uid="{464F903C-70A4-4A5F-90AC-1AB7B9D614B2}"/>
    <cellStyle name="Dziesiętny 3 6 2 2 3 2" xfId="22251" xr:uid="{143524A2-AEED-4192-AE81-57446237E042}"/>
    <cellStyle name="Dziesiętny 3 6 2 2 4" xfId="10442" xr:uid="{8F758992-A471-4494-875C-40B4F10D4732}"/>
    <cellStyle name="Dziesiętny 3 6 2 2 4 2" xfId="25741" xr:uid="{DD4B0A26-882D-47BC-8950-DC2E4CEB0746}"/>
    <cellStyle name="Dziesiętny 3 6 2 2 5" xfId="13932" xr:uid="{066B5969-2EA5-405D-A6DD-1C0DE5EEB96E}"/>
    <cellStyle name="Dziesiętny 3 6 2 2 5 2" xfId="29231" xr:uid="{C21FC248-2F97-4D94-AAD9-630F1C109BE0}"/>
    <cellStyle name="Dziesiętny 3 6 2 2 6" xfId="19007" xr:uid="{C05A9FDA-8B2B-428E-8FFB-651888CAAD63}"/>
    <cellStyle name="Dziesiętny 3 6 2 3" xfId="8270" xr:uid="{FD67C3E3-9E92-48DD-8D5E-7DD3069D6126}"/>
    <cellStyle name="Dziesiętny 3 6 2 3 2" xfId="11761" xr:uid="{7F4614AB-BB18-4C56-A102-76A49D7AEE82}"/>
    <cellStyle name="Dziesiętny 3 6 2 3 2 2" xfId="27060" xr:uid="{5810A61B-CFE8-4B1A-98D7-182309387778}"/>
    <cellStyle name="Dziesiętny 3 6 2 3 3" xfId="15251" xr:uid="{5CE4D4F3-B1ED-4C68-B011-F2FBCBB3D1D5}"/>
    <cellStyle name="Dziesiętny 3 6 2 3 3 2" xfId="30550" xr:uid="{6EC92933-91B7-4971-A8B9-AAE0A6596B61}"/>
    <cellStyle name="Dziesiętny 3 6 2 3 4" xfId="23570" xr:uid="{1E4275E5-B010-450E-B38A-DD2E46D89789}"/>
    <cellStyle name="Dziesiętny 3 6 2 4" xfId="6307" xr:uid="{24F1AD96-C7AD-493C-BFCB-421CDE2A8C49}"/>
    <cellStyle name="Dziesiętny 3 6 2 4 2" xfId="21608" xr:uid="{6BB4043D-83E6-46A3-A7E4-A19F33D84571}"/>
    <cellStyle name="Dziesiętny 3 6 2 5" xfId="9799" xr:uid="{1EC8F7C0-CB95-46BC-B9B7-A83A55004E0C}"/>
    <cellStyle name="Dziesiętny 3 6 2 5 2" xfId="25098" xr:uid="{142EA705-AAFC-46D4-BB30-905FB9B17A41}"/>
    <cellStyle name="Dziesiętny 3 6 2 6" xfId="13289" xr:uid="{BD07EE5B-ADA5-4905-82B8-FC094F3063AB}"/>
    <cellStyle name="Dziesiętny 3 6 2 6 2" xfId="28588" xr:uid="{21ADF70B-D75E-40E9-8C8D-C92B998C9D5A}"/>
    <cellStyle name="Dziesiętny 3 6 2 7" xfId="19006" xr:uid="{15A17B02-8FCC-49FE-A4C7-913FFA19E02A}"/>
    <cellStyle name="Dziesiętny 3 6 3" xfId="3394" xr:uid="{15A28225-3D38-4553-8FA9-AFBAD889EA5C}"/>
    <cellStyle name="Dziesiętny 3 6 3 2" xfId="8272" xr:uid="{BEC78866-DCEC-4986-8DB7-6FF5B8BE484F}"/>
    <cellStyle name="Dziesiętny 3 6 3 2 2" xfId="11763" xr:uid="{2AF9B029-90D9-4427-8146-323F58E6D49F}"/>
    <cellStyle name="Dziesiętny 3 6 3 2 2 2" xfId="27062" xr:uid="{88130638-7987-45A0-ABE6-379F4BC50C3B}"/>
    <cellStyle name="Dziesiętny 3 6 3 2 3" xfId="15253" xr:uid="{5F15090D-04E7-45DF-8C48-15935057C5E4}"/>
    <cellStyle name="Dziesiętny 3 6 3 2 3 2" xfId="30552" xr:uid="{B98DA948-3505-47DA-B4AD-32352634BC2B}"/>
    <cellStyle name="Dziesiętny 3 6 3 2 4" xfId="23572" xr:uid="{8C651BEB-F600-4B03-87A4-0929594D7CA5}"/>
    <cellStyle name="Dziesiętny 3 6 3 3" xfId="6949" xr:uid="{DD12814E-F6E8-43A3-9D6F-8B715D2A127C}"/>
    <cellStyle name="Dziesiętny 3 6 3 3 2" xfId="22250" xr:uid="{87DA4647-5D2E-4012-94F5-74294567870F}"/>
    <cellStyle name="Dziesiętny 3 6 3 4" xfId="10441" xr:uid="{DF101FB6-DDE1-4C08-9FBF-3CB43445189B}"/>
    <cellStyle name="Dziesiętny 3 6 3 4 2" xfId="25740" xr:uid="{BB897C81-8368-486B-BAF1-C9CE70E20F1F}"/>
    <cellStyle name="Dziesiętny 3 6 3 5" xfId="13931" xr:uid="{6C2B7B97-DDCB-44CE-8AFA-C98B1B9F7991}"/>
    <cellStyle name="Dziesiętny 3 6 3 5 2" xfId="29230" xr:uid="{33FE0907-46CB-4C2D-983C-9B97621D06FA}"/>
    <cellStyle name="Dziesiętny 3 6 3 6" xfId="19008" xr:uid="{C00D6DEB-5D21-4951-A154-B2E4A5EB8F29}"/>
    <cellStyle name="Dziesiętny 3 6 4" xfId="3395" xr:uid="{49814A74-C88D-4482-8E0A-830F93D15FEB}"/>
    <cellStyle name="Dziesiętny 3 6 4 2" xfId="8273" xr:uid="{E187C4C1-672B-4AC4-BA0F-3EA4246B85A7}"/>
    <cellStyle name="Dziesiętny 3 6 4 2 2" xfId="11764" xr:uid="{9423D5A9-84D7-4AF5-844F-E064DFFD5D00}"/>
    <cellStyle name="Dziesiętny 3 6 4 2 2 2" xfId="27063" xr:uid="{E727EBF2-4114-43EA-AFDA-77D3D892C91B}"/>
    <cellStyle name="Dziesiętny 3 6 4 2 3" xfId="15254" xr:uid="{ED5E9FC9-0210-4172-8C2D-F8363C6F11FC}"/>
    <cellStyle name="Dziesiętny 3 6 4 2 3 2" xfId="30553" xr:uid="{B01FB68A-1F8D-49E9-A3E6-921621AFF9AE}"/>
    <cellStyle name="Dziesiętny 3 6 4 2 4" xfId="23573" xr:uid="{871EB19E-5E68-41E1-A994-9FF70B973237}"/>
    <cellStyle name="Dziesiętny 3 6 4 3" xfId="7606" xr:uid="{A7DDBF2A-89E2-4687-8735-A44C1568EF9C}"/>
    <cellStyle name="Dziesiętny 3 6 4 3 2" xfId="22907" xr:uid="{45222030-280A-4D98-A71F-A7CDBF17D5E1}"/>
    <cellStyle name="Dziesiętny 3 6 4 4" xfId="11098" xr:uid="{DB7D2F86-A359-454B-A06C-59ED449FA8DD}"/>
    <cellStyle name="Dziesiętny 3 6 4 4 2" xfId="26397" xr:uid="{3AE3FA38-FA53-4B26-B7A4-9419C64C84FA}"/>
    <cellStyle name="Dziesiętny 3 6 4 5" xfId="14588" xr:uid="{A1DA5F36-D20A-40C0-A8BF-AA816138A3DC}"/>
    <cellStyle name="Dziesiętny 3 6 4 5 2" xfId="29887" xr:uid="{A51BAFB8-5BB8-46E6-85D7-1FE111B59F0C}"/>
    <cellStyle name="Dziesiętny 3 6 4 6" xfId="19009" xr:uid="{63F7052C-64E7-45A1-8CC9-9D772823B963}"/>
    <cellStyle name="Dziesiętny 3 6 5" xfId="8269" xr:uid="{EF4E8554-EED2-4293-B5BF-622EA41B2F8F}"/>
    <cellStyle name="Dziesiętny 3 6 5 2" xfId="11760" xr:uid="{33A82085-4694-4421-9CA3-0928E01CE889}"/>
    <cellStyle name="Dziesiętny 3 6 5 2 2" xfId="27059" xr:uid="{24D16816-4CA8-419D-BA67-E10EEF666290}"/>
    <cellStyle name="Dziesiętny 3 6 5 3" xfId="15250" xr:uid="{D6CF279F-6D28-41DF-ACE7-EA5F9CC617D9}"/>
    <cellStyle name="Dziesiętny 3 6 5 3 2" xfId="30549" xr:uid="{33CAD429-6C65-415E-8EA0-98D87090BC27}"/>
    <cellStyle name="Dziesiętny 3 6 5 4" xfId="23569" xr:uid="{B767F9FF-A056-4317-96ED-316BBD016C31}"/>
    <cellStyle name="Dziesiętny 3 6 6" xfId="5990" xr:uid="{06AB8D98-C90B-4A7B-918D-0F8A0B38CE26}"/>
    <cellStyle name="Dziesiętny 3 6 6 2" xfId="21291" xr:uid="{D1B3FD02-DD76-4CF1-BA39-BC4F41E7E984}"/>
    <cellStyle name="Dziesiętny 3 6 7" xfId="3391" xr:uid="{0D2547A9-6DE0-49DB-A292-9B29E11CD19B}"/>
    <cellStyle name="Dziesiętny 3 6 7 2" xfId="19005" xr:uid="{B5F42953-C807-4FCE-9B7F-652F768D3D5C}"/>
    <cellStyle name="Dziesiętny 3 6 8" xfId="9482" xr:uid="{3A808EA6-C301-4B12-95A1-FE872F2BC12C}"/>
    <cellStyle name="Dziesiętny 3 6 8 2" xfId="24781" xr:uid="{DCD1C037-B755-49C6-B2DB-8CB6A3F96802}"/>
    <cellStyle name="Dziesiętny 3 6 9" xfId="12972" xr:uid="{31599B0C-55BF-4E02-B9C5-D3F540DBCAAC}"/>
    <cellStyle name="Dziesiętny 3 6 9 2" xfId="28271" xr:uid="{32484DC6-CFD8-45FA-AC05-8E7C54C59540}"/>
    <cellStyle name="Dziesiętny 3 7" xfId="573" xr:uid="{3CC1C3BD-09FE-4808-9322-7A22F0FA7506}"/>
    <cellStyle name="Dziesiętny 4" xfId="72" xr:uid="{00000000-0005-0000-0000-000065000000}"/>
    <cellStyle name="Dziesiętny 4 10" xfId="1116" xr:uid="{EB8265E3-E8A9-4D81-89DA-AA000D1179F5}"/>
    <cellStyle name="Dziesiętny 4 10 2" xfId="3398" xr:uid="{F6CC91BE-1450-4465-AD28-BE2589EEEFA0}"/>
    <cellStyle name="Dziesiętny 4 10 2 2" xfId="8276" xr:uid="{5F2A58B8-D04B-4A4C-834D-5835B889562B}"/>
    <cellStyle name="Dziesiętny 4 10 2 2 2" xfId="11767" xr:uid="{4C229355-2644-42EC-894F-0B4AE85402CC}"/>
    <cellStyle name="Dziesiętny 4 10 2 2 2 2" xfId="27066" xr:uid="{5F50AD0C-F90C-4FB7-A57A-99E6C39C2BE9}"/>
    <cellStyle name="Dziesiętny 4 10 2 2 3" xfId="15257" xr:uid="{6E59D6C4-3D89-4B42-A05D-1AF0A0509860}"/>
    <cellStyle name="Dziesiętny 4 10 2 2 3 2" xfId="30556" xr:uid="{902A1C92-E9AB-41CF-996B-F95A35A57CCC}"/>
    <cellStyle name="Dziesiętny 4 10 2 2 4" xfId="23576" xr:uid="{54B06D47-B97D-4522-B08E-425604118378}"/>
    <cellStyle name="Dziesiętny 4 10 2 3" xfId="6952" xr:uid="{1A665F32-B4F7-4870-A164-D3B57A819C91}"/>
    <cellStyle name="Dziesiętny 4 10 2 3 2" xfId="22253" xr:uid="{E381DF2F-91B1-450F-8F64-BCCE472685E9}"/>
    <cellStyle name="Dziesiętny 4 10 2 4" xfId="10444" xr:uid="{D7311846-45B5-4D9F-B5E2-D39AAA834770}"/>
    <cellStyle name="Dziesiętny 4 10 2 4 2" xfId="25743" xr:uid="{9E16972E-8642-4C25-B385-98337643CFEB}"/>
    <cellStyle name="Dziesiętny 4 10 2 5" xfId="13934" xr:uid="{C7237F45-021A-43F3-B4D0-D0CF277FBDA2}"/>
    <cellStyle name="Dziesiętny 4 10 2 5 2" xfId="29233" xr:uid="{1E2D7AB9-01E8-491C-A362-86E0346D49F1}"/>
    <cellStyle name="Dziesiętny 4 10 2 6" xfId="19012" xr:uid="{B7E5A61B-BF1A-4403-90AA-651AC7129D02}"/>
    <cellStyle name="Dziesiętny 4 10 3" xfId="8275" xr:uid="{BD9DC790-EF78-4B3F-B461-821D16A19676}"/>
    <cellStyle name="Dziesiętny 4 10 3 2" xfId="11766" xr:uid="{AA0C3FFB-5493-42F2-8321-CBC975896B52}"/>
    <cellStyle name="Dziesiętny 4 10 3 2 2" xfId="27065" xr:uid="{630260D9-A888-4D7B-B2C1-46540A807852}"/>
    <cellStyle name="Dziesiętny 4 10 3 3" xfId="15256" xr:uid="{A5DE8D84-61EB-4BDE-888E-AEB3BAC61ED5}"/>
    <cellStyle name="Dziesiętny 4 10 3 3 2" xfId="30555" xr:uid="{E49409F5-2D78-4887-98CA-51572A8F43DA}"/>
    <cellStyle name="Dziesiętny 4 10 3 4" xfId="23575" xr:uid="{62AB063E-A038-4958-BD64-D98A0A774DF4}"/>
    <cellStyle name="Dziesiętny 4 10 4" xfId="6094" xr:uid="{EC04CAE2-CD6B-4CD7-B902-EA5191CFD9D9}"/>
    <cellStyle name="Dziesiętny 4 10 4 2" xfId="21395" xr:uid="{0EE3DAED-33D9-495E-BCF7-269FDD2A7138}"/>
    <cellStyle name="Dziesiętny 4 10 5" xfId="3397" xr:uid="{06D6B6AE-1FC0-4C48-8D4F-35C1DD6BED7A}"/>
    <cellStyle name="Dziesiętny 4 10 5 2" xfId="19011" xr:uid="{71CBCB62-60AF-4F95-8C9D-9A0E210EAA54}"/>
    <cellStyle name="Dziesiętny 4 10 6" xfId="9586" xr:uid="{5A21C163-D7FA-45E4-8B19-942FF6984CD3}"/>
    <cellStyle name="Dziesiętny 4 10 6 2" xfId="24885" xr:uid="{14E8A4FE-37B6-48F5-B72E-E1A0EB00477D}"/>
    <cellStyle name="Dziesiętny 4 10 7" xfId="13076" xr:uid="{F4A05FA1-1813-409B-B9FC-CFF88AE1D018}"/>
    <cellStyle name="Dziesiętny 4 10 7 2" xfId="28375" xr:uid="{2F3FD4B6-40F8-4612-AACB-F00AA6C02A6F}"/>
    <cellStyle name="Dziesiętny 4 10 8" xfId="16772" xr:uid="{6A8E31A1-33E7-48A4-B5D1-73F5BDBF028C}"/>
    <cellStyle name="Dziesiętny 4 11" xfId="1478" xr:uid="{73DC3EC7-4041-4082-A5C1-C29A6FE46CC6}"/>
    <cellStyle name="Dziesiętny 4 11 2" xfId="3400" xr:uid="{802F147D-52CE-4ED9-B944-DEC751ADB0E1}"/>
    <cellStyle name="Dziesiętny 4 11 2 2" xfId="8278" xr:uid="{28EDB284-A9C8-4A01-BD01-92480E6004C2}"/>
    <cellStyle name="Dziesiętny 4 11 2 2 2" xfId="11769" xr:uid="{A9A3A0CA-A739-4DA9-8E43-DC41897B7D65}"/>
    <cellStyle name="Dziesiętny 4 11 2 2 2 2" xfId="27068" xr:uid="{740C42C5-B53E-45FD-A13B-9D4E4A0BC4B3}"/>
    <cellStyle name="Dziesiętny 4 11 2 2 3" xfId="15259" xr:uid="{685FDC42-1BA3-4FE9-99D8-8B5AEC334787}"/>
    <cellStyle name="Dziesiętny 4 11 2 2 3 2" xfId="30558" xr:uid="{3FEC79B8-8E6E-4DB4-B7FC-A440097437BB}"/>
    <cellStyle name="Dziesiętny 4 11 2 2 4" xfId="23578" xr:uid="{9825A317-035A-493B-A838-E512468A304C}"/>
    <cellStyle name="Dziesiętny 4 11 2 3" xfId="6953" xr:uid="{97A9FAE0-9346-46B9-9561-CB3157B042E6}"/>
    <cellStyle name="Dziesiętny 4 11 2 3 2" xfId="22254" xr:uid="{1526D7BC-0DA0-42CF-A42A-1C350A69AC2E}"/>
    <cellStyle name="Dziesiętny 4 11 2 4" xfId="10445" xr:uid="{84D66737-2654-422C-96F6-D38122AE1311}"/>
    <cellStyle name="Dziesiętny 4 11 2 4 2" xfId="25744" xr:uid="{6E9ACCC6-CBEB-4408-BD3A-904238857340}"/>
    <cellStyle name="Dziesiętny 4 11 2 5" xfId="13935" xr:uid="{125A93CC-DB86-4F02-91C7-942830BC23E1}"/>
    <cellStyle name="Dziesiętny 4 11 2 5 2" xfId="29234" xr:uid="{AA5BC61E-6831-4402-B88E-5472DAC6F8F0}"/>
    <cellStyle name="Dziesiętny 4 11 2 6" xfId="19014" xr:uid="{02E59BAD-5C4C-4B72-BBEA-B28DD66F522B}"/>
    <cellStyle name="Dziesiętny 4 11 3" xfId="8277" xr:uid="{293D75E9-D999-429F-92D9-92E717BF9093}"/>
    <cellStyle name="Dziesiętny 4 11 3 2" xfId="11768" xr:uid="{E0AFE43A-8EC4-4441-97F2-917C786CE0C1}"/>
    <cellStyle name="Dziesiętny 4 11 3 2 2" xfId="27067" xr:uid="{575D00EF-3E5D-4224-9411-58965907D0B0}"/>
    <cellStyle name="Dziesiętny 4 11 3 3" xfId="15258" xr:uid="{D45ADA4F-8897-40E7-8B5D-EC4EB6CE2041}"/>
    <cellStyle name="Dziesiętny 4 11 3 3 2" xfId="30557" xr:uid="{8A092195-5CDC-4725-BDE5-DC8714350A25}"/>
    <cellStyle name="Dziesiętny 4 11 3 4" xfId="23577" xr:uid="{61042CFE-41CF-4A8B-BF01-E00CD89ADB69}"/>
    <cellStyle name="Dziesiętny 4 11 4" xfId="6121" xr:uid="{FF7C7BE5-D0E0-4948-BF96-4CA4F77DA128}"/>
    <cellStyle name="Dziesiętny 4 11 4 2" xfId="21422" xr:uid="{0D2B2D02-19F2-4482-9BF3-FAFFB1232861}"/>
    <cellStyle name="Dziesiętny 4 11 5" xfId="3399" xr:uid="{4AA21161-FFDF-49DB-BBC1-17C62FC0DEFA}"/>
    <cellStyle name="Dziesiętny 4 11 5 2" xfId="19013" xr:uid="{F294E98C-57BE-499D-8111-E0BE99554FDE}"/>
    <cellStyle name="Dziesiętny 4 11 6" xfId="9613" xr:uid="{68B22047-5C04-4052-9155-76B0A7C6A3AD}"/>
    <cellStyle name="Dziesiętny 4 11 6 2" xfId="24912" xr:uid="{90816531-D29B-4586-97FA-BC1DE959D69B}"/>
    <cellStyle name="Dziesiętny 4 11 7" xfId="13103" xr:uid="{BA1A8607-14DD-4C45-9EEA-EDFF3580D065}"/>
    <cellStyle name="Dziesiętny 4 11 7 2" xfId="28402" xr:uid="{2BE2A13C-7260-407B-BD28-43AE5416F143}"/>
    <cellStyle name="Dziesiętny 4 11 8" xfId="17134" xr:uid="{6F28D504-B70C-4726-AE79-496D23E44D7A}"/>
    <cellStyle name="Dziesiętny 4 12" xfId="1666" xr:uid="{C0EBBE84-E382-4A8C-AC5B-32C2D79F2BD5}"/>
    <cellStyle name="Dziesiętny 4 12 2" xfId="3402" xr:uid="{641EB770-61CF-4006-AA71-15C2D34CB8C3}"/>
    <cellStyle name="Dziesiętny 4 12 2 2" xfId="8280" xr:uid="{1D8DD8F7-6F8A-4B6D-A0CE-2BD99C7B12FE}"/>
    <cellStyle name="Dziesiętny 4 12 2 2 2" xfId="11771" xr:uid="{C86418B1-EAFB-4253-9D5D-6FD68474E37E}"/>
    <cellStyle name="Dziesiętny 4 12 2 2 2 2" xfId="27070" xr:uid="{6F82A5C6-BA38-4B73-BCE6-3CA3DCDDD5A3}"/>
    <cellStyle name="Dziesiętny 4 12 2 2 3" xfId="15261" xr:uid="{E14CC8E0-0418-4C01-8C67-1D24C937B2F5}"/>
    <cellStyle name="Dziesiętny 4 12 2 2 3 2" xfId="30560" xr:uid="{54410979-90BF-41DC-BDDD-7523475C4163}"/>
    <cellStyle name="Dziesiętny 4 12 2 2 4" xfId="23580" xr:uid="{A69C9324-5AA7-475B-BFD3-6320CB475D0A}"/>
    <cellStyle name="Dziesiętny 4 12 2 3" xfId="6954" xr:uid="{E5274913-536E-4FCA-8E23-B69019B751E7}"/>
    <cellStyle name="Dziesiętny 4 12 2 3 2" xfId="22255" xr:uid="{CB7C7A5E-37D5-4F48-A403-412DE69ADC91}"/>
    <cellStyle name="Dziesiętny 4 12 2 4" xfId="10446" xr:uid="{A7FE7405-F18C-49CB-B5F2-A39C310AEB0D}"/>
    <cellStyle name="Dziesiętny 4 12 2 4 2" xfId="25745" xr:uid="{E8821995-07F8-4F35-B96A-B69D441CDDFB}"/>
    <cellStyle name="Dziesiętny 4 12 2 5" xfId="13936" xr:uid="{B23D2D0D-9856-4AA3-B89B-6C59BCFD1B40}"/>
    <cellStyle name="Dziesiętny 4 12 2 5 2" xfId="29235" xr:uid="{97FB9B8E-6EDE-42A2-84CE-E541138F6509}"/>
    <cellStyle name="Dziesiętny 4 12 2 6" xfId="19016" xr:uid="{91AEF8FA-CA37-46A9-9A7B-2C7D3F8531D3}"/>
    <cellStyle name="Dziesiętny 4 12 3" xfId="8279" xr:uid="{042B52C5-5CB2-4D07-96B4-6712F98522FE}"/>
    <cellStyle name="Dziesiętny 4 12 3 2" xfId="11770" xr:uid="{836EEF21-DEFA-4D02-BA76-6928F58B3027}"/>
    <cellStyle name="Dziesiętny 4 12 3 2 2" xfId="27069" xr:uid="{614C991D-8870-42E0-A91F-58CCFB4454CE}"/>
    <cellStyle name="Dziesiętny 4 12 3 3" xfId="15260" xr:uid="{F824F427-F171-4027-A544-966193BF94DA}"/>
    <cellStyle name="Dziesiętny 4 12 3 3 2" xfId="30559" xr:uid="{283B5B46-3CC1-4132-8530-50792BD07BAB}"/>
    <cellStyle name="Dziesiętny 4 12 3 4" xfId="23579" xr:uid="{0FE495C9-9F22-4135-9894-774D8D7422F3}"/>
    <cellStyle name="Dziesiętny 4 12 4" xfId="6148" xr:uid="{B536C26F-8A14-43B3-9284-0551C695208A}"/>
    <cellStyle name="Dziesiętny 4 12 4 2" xfId="21449" xr:uid="{7E1A0CFF-C1FA-4E84-99CC-F0FCBA125302}"/>
    <cellStyle name="Dziesiętny 4 12 5" xfId="3401" xr:uid="{F427A15F-A59F-4D20-A1BE-BEA364BB82E3}"/>
    <cellStyle name="Dziesiętny 4 12 5 2" xfId="19015" xr:uid="{254B03CD-E3B4-4C86-B2A3-FD5B3CFDD543}"/>
    <cellStyle name="Dziesiętny 4 12 6" xfId="9640" xr:uid="{EB41123E-5EF0-4D38-9AF2-8542BFECD367}"/>
    <cellStyle name="Dziesiętny 4 12 6 2" xfId="24939" xr:uid="{55A32C0C-1442-4BB4-9A48-B1EAEDCD11B6}"/>
    <cellStyle name="Dziesiętny 4 12 7" xfId="13130" xr:uid="{D3333CDC-A5FF-438A-B7D2-71668D694297}"/>
    <cellStyle name="Dziesiętny 4 12 7 2" xfId="28429" xr:uid="{066CDF51-C7D8-485B-9D9A-E109F9CFDF5E}"/>
    <cellStyle name="Dziesiętny 4 12 8" xfId="17316" xr:uid="{E096D972-D696-473F-B2B6-7E3A3A073346}"/>
    <cellStyle name="Dziesiętny 4 13" xfId="1714" xr:uid="{61E5D8F4-4086-476F-9820-E9216F13C16B}"/>
    <cellStyle name="Dziesiętny 4 13 2" xfId="3404" xr:uid="{D2C6319E-4430-4F78-8728-9F8FC1F4DBD2}"/>
    <cellStyle name="Dziesiętny 4 13 2 2" xfId="8282" xr:uid="{9F181E98-3AEB-47AB-AB36-0008055F7FF7}"/>
    <cellStyle name="Dziesiętny 4 13 2 2 2" xfId="11773" xr:uid="{6BE62BD5-77E0-43F8-AD08-62F088FB4428}"/>
    <cellStyle name="Dziesiętny 4 13 2 2 2 2" xfId="27072" xr:uid="{FEB8615E-90FD-4B4E-BDE8-53E8F17179AF}"/>
    <cellStyle name="Dziesiętny 4 13 2 2 3" xfId="15263" xr:uid="{E59033BD-937B-492F-8807-32EFA1F4CCD0}"/>
    <cellStyle name="Dziesiętny 4 13 2 2 3 2" xfId="30562" xr:uid="{CA63AB7B-1899-47F1-B5DE-285E04DE64A0}"/>
    <cellStyle name="Dziesiętny 4 13 2 2 4" xfId="23582" xr:uid="{73129F04-BB63-4961-B630-BCE1C785623F}"/>
    <cellStyle name="Dziesiętny 4 13 2 3" xfId="6955" xr:uid="{2120C9A1-1D33-4D59-B4AF-C4B8832264EF}"/>
    <cellStyle name="Dziesiętny 4 13 2 3 2" xfId="22256" xr:uid="{4AEA2706-E80C-42EC-84E2-9A3CF82A3332}"/>
    <cellStyle name="Dziesiętny 4 13 2 4" xfId="10447" xr:uid="{76C9E5E3-3D37-4DAC-8741-7E6366045822}"/>
    <cellStyle name="Dziesiętny 4 13 2 4 2" xfId="25746" xr:uid="{74703D82-DF35-47F5-BDFB-4B4131E481E4}"/>
    <cellStyle name="Dziesiętny 4 13 2 5" xfId="13937" xr:uid="{D129BB28-8C63-4E7C-9006-D0F1C9B311DE}"/>
    <cellStyle name="Dziesiętny 4 13 2 5 2" xfId="29236" xr:uid="{1CF055D5-0313-4229-B2F5-32F7C72AB9DC}"/>
    <cellStyle name="Dziesiętny 4 13 2 6" xfId="19018" xr:uid="{30D94CEF-E493-4F8C-8A38-7BE9D7EBCBD4}"/>
    <cellStyle name="Dziesiętny 4 13 3" xfId="8281" xr:uid="{E2D42CC8-89E2-485F-ABE4-2BB402A85956}"/>
    <cellStyle name="Dziesiętny 4 13 3 2" xfId="11772" xr:uid="{DC7C98AD-C9FC-457C-A61F-0D88F4257DD6}"/>
    <cellStyle name="Dziesiętny 4 13 3 2 2" xfId="27071" xr:uid="{C6B8AA01-8484-4FE0-B016-1BCD62829938}"/>
    <cellStyle name="Dziesiętny 4 13 3 3" xfId="15262" xr:uid="{3B57339B-1BDA-48E4-8200-3BAD0E21731F}"/>
    <cellStyle name="Dziesiętny 4 13 3 3 2" xfId="30561" xr:uid="{5D3C9730-CE09-4419-ACC4-3F99366B264D}"/>
    <cellStyle name="Dziesiętny 4 13 3 4" xfId="23581" xr:uid="{7C873BA5-46CB-4508-B33A-491668203A64}"/>
    <cellStyle name="Dziesiętny 4 13 4" xfId="6345" xr:uid="{2F1AEF8D-2880-4AEE-B2F5-6F688C388732}"/>
    <cellStyle name="Dziesiętny 4 13 4 2" xfId="21646" xr:uid="{777AE980-F346-47D3-B74A-E20FED063E31}"/>
    <cellStyle name="Dziesiętny 4 13 5" xfId="3403" xr:uid="{A2F22D3E-BF1A-4C5E-A92F-C35F58395163}"/>
    <cellStyle name="Dziesiętny 4 13 5 2" xfId="19017" xr:uid="{970CF8CD-E3D3-43D5-BA0F-4746244144D2}"/>
    <cellStyle name="Dziesiętny 4 13 6" xfId="9837" xr:uid="{930E8B37-3DBA-4CD8-AF72-A0AA9C6B4A1A}"/>
    <cellStyle name="Dziesiętny 4 13 6 2" xfId="25136" xr:uid="{53CBB7E5-FD60-4C6D-81B5-84A5B8D01788}"/>
    <cellStyle name="Dziesiętny 4 13 7" xfId="13327" xr:uid="{A6534855-1A85-49F9-8D4F-8D4CEC18064C}"/>
    <cellStyle name="Dziesiętny 4 13 7 2" xfId="28626" xr:uid="{6A6EE91B-6CCD-4713-9BB5-8BE9F5BB9790}"/>
    <cellStyle name="Dziesiętny 4 13 8" xfId="17359" xr:uid="{4E5CFA53-353F-4666-AA1E-8BC82C8443CA}"/>
    <cellStyle name="Dziesiętny 4 14" xfId="1694" xr:uid="{3A856A87-9550-417E-87CB-C5B940A97C40}"/>
    <cellStyle name="Dziesiętny 4 14 2" xfId="3406" xr:uid="{946E6938-990C-4FBE-B109-3815AEE9B196}"/>
    <cellStyle name="Dziesiętny 4 14 2 2" xfId="8284" xr:uid="{99320710-F240-42C9-BD30-3F3E01A913DA}"/>
    <cellStyle name="Dziesiętny 4 14 2 2 2" xfId="11775" xr:uid="{62AC4936-7DD8-436C-8B1A-CBA1C9D75AC2}"/>
    <cellStyle name="Dziesiętny 4 14 2 2 2 2" xfId="27074" xr:uid="{64390F48-D207-4ADC-9693-D9EA8E2FB221}"/>
    <cellStyle name="Dziesiętny 4 14 2 2 3" xfId="15265" xr:uid="{414D03C0-A586-48D1-B1B8-E345CB7E3EEE}"/>
    <cellStyle name="Dziesiętny 4 14 2 2 3 2" xfId="30564" xr:uid="{6E646B34-51BD-46D9-9630-ADD321399096}"/>
    <cellStyle name="Dziesiętny 4 14 2 2 4" xfId="23584" xr:uid="{7273294E-EBC8-4303-8D88-A728D126D71C}"/>
    <cellStyle name="Dziesiętny 4 14 2 3" xfId="6956" xr:uid="{983873B6-423B-42F6-9E1E-333D09D91130}"/>
    <cellStyle name="Dziesiętny 4 14 2 3 2" xfId="22257" xr:uid="{03B11816-9D55-4615-A2B3-0D8F0921E5AF}"/>
    <cellStyle name="Dziesiętny 4 14 2 4" xfId="10448" xr:uid="{36B9DEBE-F7D5-49C9-AA00-52DCDD63CE06}"/>
    <cellStyle name="Dziesiętny 4 14 2 4 2" xfId="25747" xr:uid="{6690C94D-0F2C-408C-BC52-D0443EA46D6F}"/>
    <cellStyle name="Dziesiętny 4 14 2 5" xfId="13938" xr:uid="{CFBAC317-2332-4B81-939C-2A669BE71DC4}"/>
    <cellStyle name="Dziesiętny 4 14 2 5 2" xfId="29237" xr:uid="{CFABE601-3F1A-478B-AA14-E258701C8D5E}"/>
    <cellStyle name="Dziesiętny 4 14 2 6" xfId="19020" xr:uid="{DAEA9241-A80B-4C62-BC5B-EFC734917D10}"/>
    <cellStyle name="Dziesiętny 4 14 3" xfId="8283" xr:uid="{28263E29-D8CD-4596-8155-377B5DDC9651}"/>
    <cellStyle name="Dziesiętny 4 14 3 2" xfId="11774" xr:uid="{881F4DDF-66E7-437E-8170-EB3A17600E2A}"/>
    <cellStyle name="Dziesiętny 4 14 3 2 2" xfId="27073" xr:uid="{B38545EE-1114-4F4A-93EC-1C826E4D9215}"/>
    <cellStyle name="Dziesiętny 4 14 3 3" xfId="15264" xr:uid="{D3796780-A644-4E0A-896C-3EC984C7AB94}"/>
    <cellStyle name="Dziesiętny 4 14 3 3 2" xfId="30563" xr:uid="{31C2B46D-BB01-4090-8D1B-C64E5AE68AED}"/>
    <cellStyle name="Dziesiętny 4 14 3 4" xfId="23583" xr:uid="{9B5758B0-573B-4D9E-AF39-16920419E963}"/>
    <cellStyle name="Dziesiętny 4 14 4" xfId="6644" xr:uid="{B351C9F0-220D-48C8-9C94-9F84B6A7114F}"/>
    <cellStyle name="Dziesiętny 4 14 4 2" xfId="21945" xr:uid="{3C96E893-3E34-47BC-990B-782B0A52AF4E}"/>
    <cellStyle name="Dziesiętny 4 14 5" xfId="3405" xr:uid="{491040B7-06C0-43FE-85B9-CA004476D3AF}"/>
    <cellStyle name="Dziesiętny 4 14 5 2" xfId="19019" xr:uid="{4C81E4BE-DCC3-4F5C-9ED0-76E774927903}"/>
    <cellStyle name="Dziesiętny 4 14 6" xfId="10136" xr:uid="{442B4E60-FC3B-430B-8DD7-F87C5F5F08AC}"/>
    <cellStyle name="Dziesiętny 4 14 6 2" xfId="25435" xr:uid="{C9F2ACB9-1368-4FDF-903C-A2381B0D1EBD}"/>
    <cellStyle name="Dziesiętny 4 14 7" xfId="13626" xr:uid="{74038E77-13D0-446B-9E64-3BD5999ABBCF}"/>
    <cellStyle name="Dziesiętny 4 14 7 2" xfId="28925" xr:uid="{C7029EEC-7B12-42E8-A7B3-4E58E7A6E294}"/>
    <cellStyle name="Dziesiętny 4 14 8" xfId="17343" xr:uid="{B124F3CD-C82C-4BD6-BF08-9D3BAA9F12D7}"/>
    <cellStyle name="Dziesiętny 4 15" xfId="1909" xr:uid="{758F1573-7B92-43AC-A77F-98D477A4412C}"/>
    <cellStyle name="Dziesiętny 4 15 2" xfId="8285" xr:uid="{CC60C743-C092-415A-95CA-7EC9A4AF3289}"/>
    <cellStyle name="Dziesiętny 4 15 2 2" xfId="11776" xr:uid="{DA589181-60FA-4A87-BB6D-2A8EC92DB419}"/>
    <cellStyle name="Dziesiętny 4 15 2 2 2" xfId="27075" xr:uid="{62ADC53C-9129-44C9-8DF9-F9D3D35A590F}"/>
    <cellStyle name="Dziesiętny 4 15 2 3" xfId="15266" xr:uid="{8D06DEEB-95B6-4AF6-82F9-8ED047DB22CA}"/>
    <cellStyle name="Dziesiętny 4 15 2 3 2" xfId="30565" xr:uid="{2F0C103B-5F23-4D39-A331-38A5DDB7D7CF}"/>
    <cellStyle name="Dziesiętny 4 15 2 4" xfId="23585" xr:uid="{F7DC8640-7E46-4197-AAEF-6B845580D901}"/>
    <cellStyle name="Dziesiętny 4 15 3" xfId="6951" xr:uid="{3D25A44A-E8AB-4B6A-AB07-086B9FE4C591}"/>
    <cellStyle name="Dziesiętny 4 15 3 2" xfId="22252" xr:uid="{E4A91D28-F8E5-47D0-83D8-4340CBF835E8}"/>
    <cellStyle name="Dziesiętny 4 15 4" xfId="3407" xr:uid="{B040AF30-6571-4DEF-A0F4-48A8C1EACEFE}"/>
    <cellStyle name="Dziesiętny 4 15 4 2" xfId="19021" xr:uid="{C1648B8E-30B1-4329-8220-14E1FDA5AE7F}"/>
    <cellStyle name="Dziesiętny 4 15 5" xfId="10443" xr:uid="{3C27B466-A863-4404-9483-868A97DD2C7F}"/>
    <cellStyle name="Dziesiętny 4 15 5 2" xfId="25742" xr:uid="{9AFC26B5-B1F2-49CB-BE61-45A80E235174}"/>
    <cellStyle name="Dziesiętny 4 15 6" xfId="13933" xr:uid="{76A7A946-6F13-4D36-89FC-665BF3DBBBAA}"/>
    <cellStyle name="Dziesiętny 4 15 6 2" xfId="29232" xr:uid="{1859DA67-1B6A-4772-BFCB-E4D5B3CACA6F}"/>
    <cellStyle name="Dziesiętny 4 15 7" xfId="17541" xr:uid="{159D7FA5-12E7-4E1E-8439-C85C500361BD}"/>
    <cellStyle name="Dziesiętny 4 16" xfId="2040" xr:uid="{AC11A499-8188-49B7-A763-95244D5AE804}"/>
    <cellStyle name="Dziesiętny 4 16 2" xfId="8286" xr:uid="{C756C983-9491-4A71-AD12-5FFA5090516C}"/>
    <cellStyle name="Dziesiętny 4 16 2 2" xfId="11777" xr:uid="{659542ED-D482-409B-ABEB-9DC893F8596A}"/>
    <cellStyle name="Dziesiętny 4 16 2 2 2" xfId="27076" xr:uid="{FB50EB9A-EA7D-4CFE-9343-4A2B925288A1}"/>
    <cellStyle name="Dziesiętny 4 16 2 3" xfId="15267" xr:uid="{55F00CFB-B71F-424F-B861-C7BCA6BCBFF6}"/>
    <cellStyle name="Dziesiętny 4 16 2 3 2" xfId="30566" xr:uid="{66F08448-847B-4CF9-9713-63183452F1C4}"/>
    <cellStyle name="Dziesiętny 4 16 2 4" xfId="23586" xr:uid="{0B0E60AE-60BC-4E05-A9A8-04A58CEB8BFB}"/>
    <cellStyle name="Dziesiętny 4 16 3" xfId="7447" xr:uid="{BCBBD0E8-579A-463B-B389-E6F79C80F993}"/>
    <cellStyle name="Dziesiętny 4 16 3 2" xfId="22748" xr:uid="{AB680FD4-A0D6-4F24-98E2-233D805EE8C0}"/>
    <cellStyle name="Dziesiętny 4 16 4" xfId="3408" xr:uid="{9F729B33-EF2A-424D-812B-7E32CB8E45A1}"/>
    <cellStyle name="Dziesiętny 4 16 4 2" xfId="19022" xr:uid="{BEF56981-277D-4BE1-B9B4-1AE1E59B22BE}"/>
    <cellStyle name="Dziesiętny 4 16 5" xfId="10939" xr:uid="{570EC319-EE76-4C0D-B724-858F4DFCB260}"/>
    <cellStyle name="Dziesiętny 4 16 5 2" xfId="26238" xr:uid="{BB3505BA-DC4C-4EA2-953A-FEAF03C87404}"/>
    <cellStyle name="Dziesiętny 4 16 6" xfId="14429" xr:uid="{060E0257-046A-4AD0-AA0D-0B0C29C59C8B}"/>
    <cellStyle name="Dziesiętny 4 16 6 2" xfId="29728" xr:uid="{044DC85E-4586-43AE-B93D-3D5559D39C05}"/>
    <cellStyle name="Dziesiętny 4 16 7" xfId="17672" xr:uid="{2CE71A09-BD5C-43C8-89E6-D5DDD979674A}"/>
    <cellStyle name="Dziesiętny 4 17" xfId="2402" xr:uid="{EA4E8CB6-4E29-4886-B22F-2B58FDEA009D}"/>
    <cellStyle name="Dziesiętny 4 17 2" xfId="8274" xr:uid="{B9C542EA-79CF-4B27-A894-4471D1C34DA3}"/>
    <cellStyle name="Dziesiętny 4 17 2 2" xfId="23574" xr:uid="{7686FC1C-8C46-479E-A613-F1C55E177D4C}"/>
    <cellStyle name="Dziesiętny 4 17 3" xfId="5213" xr:uid="{F5E6877A-3C1A-49D0-B10A-60F6C4E4CF9E}"/>
    <cellStyle name="Dziesiętny 4 17 3 2" xfId="20514" xr:uid="{293E43E9-50C6-4E43-8AC7-93F7F28D8C18}"/>
    <cellStyle name="Dziesiętny 4 17 4" xfId="11765" xr:uid="{27EDC304-7A27-4655-90F4-4FF83D4F9BF2}"/>
    <cellStyle name="Dziesiętny 4 17 4 2" xfId="27064" xr:uid="{60340CA3-B790-41A7-9EA5-3B4F72B1CA93}"/>
    <cellStyle name="Dziesiętny 4 17 5" xfId="15255" xr:uid="{D56DC560-FB7A-47B1-8FCB-2A06F6AE136E}"/>
    <cellStyle name="Dziesiętny 4 17 5 2" xfId="30554" xr:uid="{349F5FBB-9034-4127-9A10-6E32352AEF2A}"/>
    <cellStyle name="Dziesiętny 4 17 6" xfId="18034" xr:uid="{1FC1315B-D8FE-4525-BD64-354A38F41E07}"/>
    <cellStyle name="Dziesiętny 4 18" xfId="2552" xr:uid="{D9CC283B-E32C-407E-A468-702D83F0C2A7}"/>
    <cellStyle name="Dziesiętny 4 18 2" xfId="5214" xr:uid="{4B9DA587-B7D8-4678-BC61-43A708A81177}"/>
    <cellStyle name="Dziesiętny 4 18 2 2" xfId="20515" xr:uid="{F03BFD93-DB11-457A-BAE0-E278582FCD2E}"/>
    <cellStyle name="Dziesiętny 4 18 3" xfId="18184" xr:uid="{8352D28E-C11A-4E81-8B6A-D98D4771089A}"/>
    <cellStyle name="Dziesiętny 4 19" xfId="5748" xr:uid="{27B299AA-64DC-4A63-8FA6-C6820F88FA57}"/>
    <cellStyle name="Dziesiętny 4 19 2" xfId="21049" xr:uid="{25FA8D70-68A8-417D-A598-FF301C0085D1}"/>
    <cellStyle name="Dziesiętny 4 2" xfId="131" xr:uid="{00000000-0005-0000-0000-000066000000}"/>
    <cellStyle name="Dziesiętny 4 2 10" xfId="1763" xr:uid="{BE1AD69F-419B-4019-91B8-BEEEBDD442FF}"/>
    <cellStyle name="Dziesiętny 4 2 10 2" xfId="3411" xr:uid="{9F91AB8A-B9FB-4232-9108-FD07BC24A54A}"/>
    <cellStyle name="Dziesiętny 4 2 10 2 2" xfId="8289" xr:uid="{6684F6DB-CA60-42E6-BF45-D93103E52C8D}"/>
    <cellStyle name="Dziesiętny 4 2 10 2 2 2" xfId="11780" xr:uid="{C7640103-66BD-40A8-954F-44D4D17FAF4D}"/>
    <cellStyle name="Dziesiętny 4 2 10 2 2 2 2" xfId="27079" xr:uid="{6D4A7EF5-D529-4F83-8961-C13692BCC3FA}"/>
    <cellStyle name="Dziesiętny 4 2 10 2 2 3" xfId="15270" xr:uid="{F92BBE31-BCC3-4F09-B3A6-938E715D87D4}"/>
    <cellStyle name="Dziesiętny 4 2 10 2 2 3 2" xfId="30569" xr:uid="{D05E69DC-E1A7-47BE-B144-660B113F0A03}"/>
    <cellStyle name="Dziesiętny 4 2 10 2 2 4" xfId="23589" xr:uid="{3F3A87CE-622F-4E34-B33F-E84F1D3D5D84}"/>
    <cellStyle name="Dziesiętny 4 2 10 2 3" xfId="6958" xr:uid="{1315FAA9-4901-46F3-B64A-F3F48E60CE8C}"/>
    <cellStyle name="Dziesiętny 4 2 10 2 3 2" xfId="22259" xr:uid="{3656619B-3234-4678-BD9F-707459514388}"/>
    <cellStyle name="Dziesiętny 4 2 10 2 4" xfId="10450" xr:uid="{1051CFE0-4F06-4E2F-A22E-0BA24A0243F3}"/>
    <cellStyle name="Dziesiętny 4 2 10 2 4 2" xfId="25749" xr:uid="{FFB966FC-319B-4D19-96ED-654D3C5FC140}"/>
    <cellStyle name="Dziesiętny 4 2 10 2 5" xfId="13940" xr:uid="{F6F9BD6C-2503-499E-8DA1-9594AD3761BB}"/>
    <cellStyle name="Dziesiętny 4 2 10 2 5 2" xfId="29239" xr:uid="{3CDE661D-7836-44E7-A43F-222CBFC2FAF9}"/>
    <cellStyle name="Dziesiętny 4 2 10 2 6" xfId="19025" xr:uid="{1430BBB2-30F2-40E8-B7FF-AD8048E60786}"/>
    <cellStyle name="Dziesiętny 4 2 10 3" xfId="8288" xr:uid="{E0341F0D-13AF-44C6-93DE-DF739161F390}"/>
    <cellStyle name="Dziesiętny 4 2 10 3 2" xfId="11779" xr:uid="{88BBA45C-C1A9-41DB-9941-F548457C67CC}"/>
    <cellStyle name="Dziesiętny 4 2 10 3 2 2" xfId="27078" xr:uid="{945C3E1C-EB2D-428B-BBAD-DD696BA43902}"/>
    <cellStyle name="Dziesiętny 4 2 10 3 3" xfId="15269" xr:uid="{078FF746-7FCE-4E04-94EA-3EE15627AB69}"/>
    <cellStyle name="Dziesiętny 4 2 10 3 3 2" xfId="30568" xr:uid="{F665DD70-F37E-45F3-B811-89FA6329C9DE}"/>
    <cellStyle name="Dziesiętny 4 2 10 3 4" xfId="23588" xr:uid="{DF9AACE7-0211-40EB-B661-55234749A233}"/>
    <cellStyle name="Dziesiętny 4 2 10 4" xfId="6357" xr:uid="{8BCAAFBE-25F5-4D1E-8DAC-53F31A7E3EE0}"/>
    <cellStyle name="Dziesiętny 4 2 10 4 2" xfId="21658" xr:uid="{06EF295D-23A6-4B4A-9BC1-F006F88B0A7B}"/>
    <cellStyle name="Dziesiętny 4 2 10 5" xfId="3410" xr:uid="{02A26FCE-C6EF-4AB5-BED7-68FF45D5704D}"/>
    <cellStyle name="Dziesiętny 4 2 10 5 2" xfId="19024" xr:uid="{B9680721-8BE8-414F-BF77-659B1617830C}"/>
    <cellStyle name="Dziesiętny 4 2 10 6" xfId="9849" xr:uid="{4CB9130B-37D9-4A74-943F-31E4374ED4A4}"/>
    <cellStyle name="Dziesiętny 4 2 10 6 2" xfId="25148" xr:uid="{1466AA9D-B044-46D8-96E9-4454CA084B67}"/>
    <cellStyle name="Dziesiętny 4 2 10 7" xfId="13339" xr:uid="{4BFFADC2-767B-40E7-8345-49E30309A190}"/>
    <cellStyle name="Dziesiętny 4 2 10 7 2" xfId="28638" xr:uid="{43B79EBE-6449-4D85-BC2B-9CBF604D115B}"/>
    <cellStyle name="Dziesiętny 4 2 10 8" xfId="17400" xr:uid="{285A9C97-6549-44EC-A30A-C093D865A874}"/>
    <cellStyle name="Dziesiętny 4 2 11" xfId="1745" xr:uid="{50F7A08A-6AED-47B1-B2B9-CAD5C9E6510D}"/>
    <cellStyle name="Dziesiętny 4 2 11 2" xfId="3413" xr:uid="{AEC5389B-FB9C-476D-A9C2-CB6036441F18}"/>
    <cellStyle name="Dziesiętny 4 2 11 2 2" xfId="8291" xr:uid="{978BC454-F991-4253-A9EB-E77BD77B93F9}"/>
    <cellStyle name="Dziesiętny 4 2 11 2 2 2" xfId="11782" xr:uid="{DCD33067-B98B-4E4A-B237-6AB9A88A0F4A}"/>
    <cellStyle name="Dziesiętny 4 2 11 2 2 2 2" xfId="27081" xr:uid="{D68B1839-71F0-4F8A-868D-05C8860623FF}"/>
    <cellStyle name="Dziesiętny 4 2 11 2 2 3" xfId="15272" xr:uid="{1DFF3269-50E3-4B2F-85A6-998E4BAC31B7}"/>
    <cellStyle name="Dziesiętny 4 2 11 2 2 3 2" xfId="30571" xr:uid="{013868D6-7776-455E-9EBE-14F78ED9C6CE}"/>
    <cellStyle name="Dziesiętny 4 2 11 2 2 4" xfId="23591" xr:uid="{C01DD202-50A6-4BF7-ACA9-0199FCD8FDA0}"/>
    <cellStyle name="Dziesiętny 4 2 11 2 3" xfId="6959" xr:uid="{2138927C-01A2-45CC-A408-7456860A9DE6}"/>
    <cellStyle name="Dziesiętny 4 2 11 2 3 2" xfId="22260" xr:uid="{1AC6783E-5EEF-439F-BD51-108555D39B96}"/>
    <cellStyle name="Dziesiętny 4 2 11 2 4" xfId="10451" xr:uid="{95674B12-0537-4B3D-B48D-E62FD1BE5ED5}"/>
    <cellStyle name="Dziesiętny 4 2 11 2 4 2" xfId="25750" xr:uid="{80282E7D-7F2A-4273-A884-66D05385570C}"/>
    <cellStyle name="Dziesiętny 4 2 11 2 5" xfId="13941" xr:uid="{9EF7B63F-9248-4339-AFBF-04FEF9925FF2}"/>
    <cellStyle name="Dziesiętny 4 2 11 2 5 2" xfId="29240" xr:uid="{1042693A-F7B8-49C8-B04B-50A347CC1AAF}"/>
    <cellStyle name="Dziesiętny 4 2 11 2 6" xfId="19027" xr:uid="{7FDB64DC-2404-4C20-88DF-DE138550B04C}"/>
    <cellStyle name="Dziesiętny 4 2 11 3" xfId="8290" xr:uid="{EFF2EFDD-886E-4A47-8B50-7517ED18A711}"/>
    <cellStyle name="Dziesiętny 4 2 11 3 2" xfId="11781" xr:uid="{ECE83C5B-FDFC-4418-9C8A-7D9633C11253}"/>
    <cellStyle name="Dziesiętny 4 2 11 3 2 2" xfId="27080" xr:uid="{F116D9CD-C15F-4188-AE95-70767D316176}"/>
    <cellStyle name="Dziesiętny 4 2 11 3 3" xfId="15271" xr:uid="{217B2B31-3535-494F-A1C5-7C8A09533C79}"/>
    <cellStyle name="Dziesiętny 4 2 11 3 3 2" xfId="30570" xr:uid="{B80C98E7-477E-4D0D-B861-3600C433BA2E}"/>
    <cellStyle name="Dziesiętny 4 2 11 3 4" xfId="23590" xr:uid="{1D50D4EF-5AE3-4DD2-AB3D-B5DBA6E5DC0D}"/>
    <cellStyle name="Dziesiętny 4 2 11 4" xfId="6656" xr:uid="{CACA729A-B38A-4715-B204-280B21F622B6}"/>
    <cellStyle name="Dziesiętny 4 2 11 4 2" xfId="21957" xr:uid="{95DE296B-4CBD-4140-B042-148FC9FB467C}"/>
    <cellStyle name="Dziesiętny 4 2 11 5" xfId="3412" xr:uid="{7636459D-1260-44F9-8E37-1FA2179466A5}"/>
    <cellStyle name="Dziesiętny 4 2 11 5 2" xfId="19026" xr:uid="{814A2CA2-2876-41D7-9EEE-76A4BFED8E96}"/>
    <cellStyle name="Dziesiętny 4 2 11 6" xfId="10148" xr:uid="{9C04C370-A727-47ED-B5F8-D4FADE43E5B8}"/>
    <cellStyle name="Dziesiętny 4 2 11 6 2" xfId="25447" xr:uid="{EFEFE474-C998-49CD-9ABB-DEA553AEA264}"/>
    <cellStyle name="Dziesiętny 4 2 11 7" xfId="13638" xr:uid="{7BCDA093-DB3D-4381-9DAB-5CF8E481FA62}"/>
    <cellStyle name="Dziesiętny 4 2 11 7 2" xfId="28937" xr:uid="{C179BD89-63AB-49DE-9C37-4D46CF09ACC5}"/>
    <cellStyle name="Dziesiętny 4 2 11 8" xfId="17382" xr:uid="{2DA5662B-7F8E-4AF3-A1B7-3C7A3BFB142E}"/>
    <cellStyle name="Dziesiętny 4 2 12" xfId="1650" xr:uid="{B28460BE-6BFB-4028-AF83-C68114566E07}"/>
    <cellStyle name="Dziesiętny 4 2 12 2" xfId="8292" xr:uid="{5C8F924C-3556-4C77-832F-9D2266B9D9DE}"/>
    <cellStyle name="Dziesiętny 4 2 12 2 2" xfId="11783" xr:uid="{2735FCFF-429A-4C94-BBE0-4054F11EB655}"/>
    <cellStyle name="Dziesiętny 4 2 12 2 2 2" xfId="27082" xr:uid="{52248FBB-980B-4B96-8F13-965C5E8C6157}"/>
    <cellStyle name="Dziesiętny 4 2 12 2 3" xfId="15273" xr:uid="{90F953FA-055A-47ED-8A77-178650149582}"/>
    <cellStyle name="Dziesiętny 4 2 12 2 3 2" xfId="30572" xr:uid="{7F2189CA-207F-4121-976A-106865A50B0A}"/>
    <cellStyle name="Dziesiętny 4 2 12 2 4" xfId="23592" xr:uid="{D1793B05-BBA4-426B-8DBA-1A29F99EADFA}"/>
    <cellStyle name="Dziesiętny 4 2 12 3" xfId="6957" xr:uid="{402CF877-4C85-4F13-81D9-5DC73B65EDF5}"/>
    <cellStyle name="Dziesiętny 4 2 12 3 2" xfId="22258" xr:uid="{975F6565-2B1D-4BAA-97ED-AEE97459DA6C}"/>
    <cellStyle name="Dziesiętny 4 2 12 4" xfId="3414" xr:uid="{AAA0D290-52B5-4EBF-8B84-32BB95EB83CE}"/>
    <cellStyle name="Dziesiętny 4 2 12 4 2" xfId="19028" xr:uid="{BC390FC9-79DB-4429-8507-8AB2741A900D}"/>
    <cellStyle name="Dziesiętny 4 2 12 5" xfId="10449" xr:uid="{305FF1B2-1AE4-406B-91DB-CBB4B0E29F86}"/>
    <cellStyle name="Dziesiętny 4 2 12 5 2" xfId="25748" xr:uid="{F1E27A4F-F44F-4658-873B-05DCD0F65FA9}"/>
    <cellStyle name="Dziesiętny 4 2 12 6" xfId="13939" xr:uid="{427172A4-FEA7-48F2-8AD4-B3E9AEF17886}"/>
    <cellStyle name="Dziesiętny 4 2 12 6 2" xfId="29238" xr:uid="{A4965BEE-95CE-4C9C-A0E1-C9392CCE692C}"/>
    <cellStyle name="Dziesiętny 4 2 12 7" xfId="17302" xr:uid="{B9398EE0-916A-4AF1-8D06-431A2ECF61AA}"/>
    <cellStyle name="Dziesiętny 4 2 13" xfId="1636" xr:uid="{2129DC6E-931C-452D-82E1-209FEE1725C6}"/>
    <cellStyle name="Dziesiętny 4 2 13 2" xfId="8293" xr:uid="{751F3E76-1AEC-4B22-8320-E2F7097AF3B3}"/>
    <cellStyle name="Dziesiętny 4 2 13 2 2" xfId="11784" xr:uid="{CD6C57CB-3300-409E-89E6-BF970D5BDB2F}"/>
    <cellStyle name="Dziesiętny 4 2 13 2 2 2" xfId="27083" xr:uid="{D78BCDA5-A97F-4F29-8064-B0E35F2148A3}"/>
    <cellStyle name="Dziesiętny 4 2 13 2 3" xfId="15274" xr:uid="{0A762A64-05D4-46B1-B428-25B96488248A}"/>
    <cellStyle name="Dziesiętny 4 2 13 2 3 2" xfId="30573" xr:uid="{DFDAA003-6AAD-48B5-ACCF-EA551B25B77B}"/>
    <cellStyle name="Dziesiętny 4 2 13 2 4" xfId="23593" xr:uid="{4A88EF84-8A11-4152-9435-947D95330ED4}"/>
    <cellStyle name="Dziesiętny 4 2 13 3" xfId="7466" xr:uid="{04AFCF7A-3ECB-4D86-BB62-DB5AEEEE1E89}"/>
    <cellStyle name="Dziesiętny 4 2 13 3 2" xfId="22767" xr:uid="{D1537EFB-1996-4424-8B73-3627793B5A63}"/>
    <cellStyle name="Dziesiętny 4 2 13 4" xfId="3415" xr:uid="{1A94FA0F-5036-466B-8A7D-8390C5B7A388}"/>
    <cellStyle name="Dziesiętny 4 2 13 4 2" xfId="19029" xr:uid="{70FD4846-B7A9-45B1-A1B3-1DDD75C7672F}"/>
    <cellStyle name="Dziesiętny 4 2 13 5" xfId="10958" xr:uid="{5474B071-9C3A-4E2C-94DD-1478CC810CB0}"/>
    <cellStyle name="Dziesiętny 4 2 13 5 2" xfId="26257" xr:uid="{A7C230A7-7550-4899-B5FF-FC2CBB03E7DD}"/>
    <cellStyle name="Dziesiętny 4 2 13 6" xfId="14448" xr:uid="{A5979B1E-73E5-4A92-88E3-0BBB78E6D6A3}"/>
    <cellStyle name="Dziesiętny 4 2 13 6 2" xfId="29747" xr:uid="{264F88C3-2B77-4AA5-8C8D-778A38A825E6}"/>
    <cellStyle name="Dziesiętny 4 2 13 7" xfId="17288" xr:uid="{70A65879-D66A-49A9-9997-C961CDB8216C}"/>
    <cellStyle name="Dziesiętny 4 2 14" xfId="2421" xr:uid="{5D15198F-38A8-4B57-8B4D-3CF2246511A3}"/>
    <cellStyle name="Dziesiętny 4 2 14 2" xfId="8287" xr:uid="{DE518707-9847-4403-8B65-232E7A9BE8FC}"/>
    <cellStyle name="Dziesiętny 4 2 14 2 2" xfId="23587" xr:uid="{F69FCC4C-D208-482A-91C9-D2336EC4C551}"/>
    <cellStyle name="Dziesiętny 4 2 14 3" xfId="5215" xr:uid="{1A4DA68F-1E67-4F7F-9E3F-5485A486FC95}"/>
    <cellStyle name="Dziesiętny 4 2 14 3 2" xfId="20516" xr:uid="{04238E16-CD5B-41FF-85D3-4CE1650A2285}"/>
    <cellStyle name="Dziesiętny 4 2 14 4" xfId="11778" xr:uid="{A328CC3C-4D51-454F-B234-F3FDEFC7A3DF}"/>
    <cellStyle name="Dziesiętny 4 2 14 4 2" xfId="27077" xr:uid="{F597EBB2-6379-474A-9E89-E2D6DD5DC7DC}"/>
    <cellStyle name="Dziesiętny 4 2 14 5" xfId="15268" xr:uid="{AC22F41A-8F42-43A5-BAF9-5328FB232599}"/>
    <cellStyle name="Dziesiętny 4 2 14 5 2" xfId="30567" xr:uid="{225E922D-80B5-45A7-AE07-7B266F7E2A6D}"/>
    <cellStyle name="Dziesiętny 4 2 14 6" xfId="18053" xr:uid="{459AB7E5-373F-4010-8333-D8952ADD3F9A}"/>
    <cellStyle name="Dziesiętny 4 2 15" xfId="2571" xr:uid="{9B8F38BF-820C-4756-91AE-592305EEB7B8}"/>
    <cellStyle name="Dziesiętny 4 2 15 2" xfId="5216" xr:uid="{A6F577ED-DBDC-43F7-990A-F0B969BA60AA}"/>
    <cellStyle name="Dziesiętny 4 2 15 2 2" xfId="20517" xr:uid="{E1291AB1-E0C1-4E87-BFCF-1E9ADB38749A}"/>
    <cellStyle name="Dziesiętny 4 2 15 3" xfId="18203" xr:uid="{8E6520DE-2B9C-4F22-A279-DD513CB383A4}"/>
    <cellStyle name="Dziesiętny 4 2 16" xfId="5767" xr:uid="{B11BA060-6704-4CCD-A355-E892059AFD71}"/>
    <cellStyle name="Dziesiętny 4 2 16 2" xfId="21068" xr:uid="{ACCF14A4-677A-49B4-8C15-8775AA3F9BC7}"/>
    <cellStyle name="Dziesiętny 4 2 17" xfId="5915" xr:uid="{A265C9D4-9617-4FDF-87CB-A37554499B10}"/>
    <cellStyle name="Dziesiętny 4 2 17 2" xfId="21216" xr:uid="{62B52CB6-EE0B-4900-980C-5F75228A3F0B}"/>
    <cellStyle name="Dziesiętny 4 2 18" xfId="3409" xr:uid="{15DBB69B-EA3E-4A0E-A742-728FB6CF4FC8}"/>
    <cellStyle name="Dziesiętny 4 2 18 2" xfId="19023" xr:uid="{1F447012-D227-4E3C-9E13-29E7A2EF7485}"/>
    <cellStyle name="Dziesiętny 4 2 19" xfId="9407" xr:uid="{143D0992-834F-4027-8084-3F03931788E1}"/>
    <cellStyle name="Dziesiętny 4 2 19 2" xfId="24706" xr:uid="{52F3CD2F-29AD-4C3C-B7D2-BAD660457224}"/>
    <cellStyle name="Dziesiętny 4 2 2" xfId="706" xr:uid="{BBC74C66-1336-4EB7-821B-7DE30BC7442D}"/>
    <cellStyle name="Dziesiętny 4 2 2 10" xfId="2312" xr:uid="{7077F210-13E9-435F-AE8B-074E0B033418}"/>
    <cellStyle name="Dziesiętny 4 2 2 10 2" xfId="5217" xr:uid="{259532AA-6679-4E9A-BB97-D463218DDBE7}"/>
    <cellStyle name="Dziesiętny 4 2 2 10 2 2" xfId="20518" xr:uid="{9112927F-65C2-4099-B34A-5E63ED13C764}"/>
    <cellStyle name="Dziesiętny 4 2 2 10 3" xfId="17944" xr:uid="{E8CCF264-AB36-4C87-A719-CAF5B47C9379}"/>
    <cellStyle name="Dziesiętny 4 2 2 11" xfId="2462" xr:uid="{5B4BD60C-5947-4A8D-8D63-1AF57BB4C34F}"/>
    <cellStyle name="Dziesiętny 4 2 2 11 2" xfId="5218" xr:uid="{1ABE2B1D-B689-4747-B036-8CABFFEDEF31}"/>
    <cellStyle name="Dziesiętny 4 2 2 11 2 2" xfId="20519" xr:uid="{94745D12-CAD9-4489-841F-61F39A7AC9A9}"/>
    <cellStyle name="Dziesiętny 4 2 2 11 3" xfId="18094" xr:uid="{240BC891-64E2-4A00-89A2-94803C47F3E6}"/>
    <cellStyle name="Dziesiętny 4 2 2 12" xfId="2612" xr:uid="{74185E81-72EE-4DC6-B579-D57AC44736DC}"/>
    <cellStyle name="Dziesiętny 4 2 2 12 2" xfId="5219" xr:uid="{E7A86E28-ADE4-4CCF-8F6C-41225726BDF4}"/>
    <cellStyle name="Dziesiętny 4 2 2 12 2 2" xfId="20520" xr:uid="{CE418ED1-3FE8-48AC-8735-9ED6C786133F}"/>
    <cellStyle name="Dziesiętny 4 2 2 12 3" xfId="18244" xr:uid="{006AB9E5-B2F0-44EA-86D4-B41D908530F7}"/>
    <cellStyle name="Dziesiętny 4 2 2 13" xfId="5808" xr:uid="{53BBC23F-A0FE-4F0D-A0F4-5D77E768343C}"/>
    <cellStyle name="Dziesiętny 4 2 2 13 2" xfId="21109" xr:uid="{5F34361D-223B-41B3-B294-D91F532034A0}"/>
    <cellStyle name="Dziesiętny 4 2 2 14" xfId="5991" xr:uid="{286AEC5D-C133-4D02-8B3E-DA6A06979B99}"/>
    <cellStyle name="Dziesiętny 4 2 2 14 2" xfId="21292" xr:uid="{D7155AFE-AAFA-42C8-994A-86A6BA955283}"/>
    <cellStyle name="Dziesiętny 4 2 2 15" xfId="3416" xr:uid="{E9558CEA-83D0-4920-A7C3-CB87B9E8BEF0}"/>
    <cellStyle name="Dziesiętny 4 2 2 15 2" xfId="19030" xr:uid="{9728029B-70A1-45BA-8985-6D7D3FDB66BC}"/>
    <cellStyle name="Dziesiętny 4 2 2 16" xfId="9483" xr:uid="{BF212B79-B3CB-4C62-8963-2163305590C3}"/>
    <cellStyle name="Dziesiętny 4 2 2 16 2" xfId="24782" xr:uid="{17B7CCD7-62C5-4591-AEE9-16EEF68F9E98}"/>
    <cellStyle name="Dziesiętny 4 2 2 17" xfId="12973" xr:uid="{315D2B32-D284-470B-99D8-BF2A71AEF2EE}"/>
    <cellStyle name="Dziesiętny 4 2 2 17 2" xfId="28272" xr:uid="{64C7D3DF-DAC3-4E6E-B2ED-A92D80157B96}"/>
    <cellStyle name="Dziesiętny 4 2 2 18" xfId="16431" xr:uid="{E5937989-B894-48BA-80FA-7810B11BBA11}"/>
    <cellStyle name="Dziesiętny 4 2 2 18 2" xfId="31730" xr:uid="{B255D7B8-9247-49FC-A816-473B8378E6CF}"/>
    <cellStyle name="Dziesiętny 4 2 2 19" xfId="926" xr:uid="{2DA21422-4F53-4270-A1E5-653C49015DA8}"/>
    <cellStyle name="Dziesiętny 4 2 2 2" xfId="1142" xr:uid="{CAE66535-0478-41E7-80AB-572DAF78BC65}"/>
    <cellStyle name="Dziesiętny 4 2 2 2 2" xfId="3418" xr:uid="{4E9FD1AD-6F0B-4911-BEFF-3987061E8F7D}"/>
    <cellStyle name="Dziesiętny 4 2 2 2 2 2" xfId="3419" xr:uid="{0D22D389-BF24-46B2-A1C3-956B3B1582F4}"/>
    <cellStyle name="Dziesiętny 4 2 2 2 2 2 2" xfId="8297" xr:uid="{7E74A063-A384-4C3C-82DB-78532D62C525}"/>
    <cellStyle name="Dziesiętny 4 2 2 2 2 2 2 2" xfId="11788" xr:uid="{D2FC4F7B-77D8-49B3-998C-063471179695}"/>
    <cellStyle name="Dziesiętny 4 2 2 2 2 2 2 2 2" xfId="27087" xr:uid="{AA9FC808-D4B5-45EE-A990-37FE14B6AFF2}"/>
    <cellStyle name="Dziesiętny 4 2 2 2 2 2 2 3" xfId="15278" xr:uid="{F7C029EF-6C27-4F45-8A06-2C890306F12C}"/>
    <cellStyle name="Dziesiętny 4 2 2 2 2 2 2 3 2" xfId="30577" xr:uid="{C9C420F5-CC7F-49BB-BCFF-5EDD69D77000}"/>
    <cellStyle name="Dziesiętny 4 2 2 2 2 2 2 4" xfId="23597" xr:uid="{2FEFDBE7-0CF4-45E3-B27D-5E81AD92AA81}"/>
    <cellStyle name="Dziesiętny 4 2 2 2 2 2 3" xfId="6962" xr:uid="{3EB3DA3A-DB43-4990-973C-9321AF148446}"/>
    <cellStyle name="Dziesiętny 4 2 2 2 2 2 3 2" xfId="22263" xr:uid="{7A5D62AA-4EAB-4BE1-910E-928E70B9CB5D}"/>
    <cellStyle name="Dziesiętny 4 2 2 2 2 2 4" xfId="10454" xr:uid="{1C98D3D2-4F4C-4BB1-8C52-3092DBCEC7B9}"/>
    <cellStyle name="Dziesiętny 4 2 2 2 2 2 4 2" xfId="25753" xr:uid="{7B01DF02-A64C-421F-8ACC-755C3E0F97CC}"/>
    <cellStyle name="Dziesiętny 4 2 2 2 2 2 5" xfId="13944" xr:uid="{300968D3-2FF3-4493-9FB5-88B7D7114DEB}"/>
    <cellStyle name="Dziesiętny 4 2 2 2 2 2 5 2" xfId="29243" xr:uid="{69318226-4240-4C5E-88AD-33BB460A32A8}"/>
    <cellStyle name="Dziesiętny 4 2 2 2 2 2 6" xfId="19033" xr:uid="{0E136307-1B88-4348-9CDD-880541B37ADD}"/>
    <cellStyle name="Dziesiętny 4 2 2 2 2 3" xfId="8296" xr:uid="{9C1555FF-3313-4412-A038-369CC7DDCB45}"/>
    <cellStyle name="Dziesiętny 4 2 2 2 2 3 2" xfId="11787" xr:uid="{65F0B03F-061B-4F12-A4FC-B40B33351752}"/>
    <cellStyle name="Dziesiętny 4 2 2 2 2 3 2 2" xfId="27086" xr:uid="{E8A4F773-AC3E-47E5-AE1E-01BE475C73E1}"/>
    <cellStyle name="Dziesiętny 4 2 2 2 2 3 3" xfId="15277" xr:uid="{139E4E33-2535-463D-89BA-DD47508CB500}"/>
    <cellStyle name="Dziesiętny 4 2 2 2 2 3 3 2" xfId="30576" xr:uid="{69BB00B2-759C-4BF0-8BA8-5A3A044594CF}"/>
    <cellStyle name="Dziesiętny 4 2 2 2 2 3 4" xfId="23596" xr:uid="{A64FADC0-3F23-49AF-84C1-77B785DB9EF1}"/>
    <cellStyle name="Dziesiętny 4 2 2 2 2 4" xfId="6479" xr:uid="{AE4203D4-626E-487A-9F48-5F6972CE7D3A}"/>
    <cellStyle name="Dziesiętny 4 2 2 2 2 4 2" xfId="21780" xr:uid="{848B2072-8D1F-4A42-9B6F-039AECFA6154}"/>
    <cellStyle name="Dziesiętny 4 2 2 2 2 5" xfId="9971" xr:uid="{82F597FC-A8BB-4632-B5A5-D1BD098EDCF6}"/>
    <cellStyle name="Dziesiętny 4 2 2 2 2 5 2" xfId="25270" xr:uid="{D083293A-1865-4B3E-8B7B-528DF3DB1A3F}"/>
    <cellStyle name="Dziesiętny 4 2 2 2 2 6" xfId="13461" xr:uid="{0876EBBC-B3A4-488A-8692-1783E5DA0909}"/>
    <cellStyle name="Dziesiętny 4 2 2 2 2 6 2" xfId="28760" xr:uid="{33FEBB80-DF59-4186-913D-500D0E276340}"/>
    <cellStyle name="Dziesiętny 4 2 2 2 2 7" xfId="19032" xr:uid="{F668FD96-25E8-42AA-949D-64D4E2AE3BFD}"/>
    <cellStyle name="Dziesiętny 4 2 2 2 3" xfId="3420" xr:uid="{40281649-3401-4596-A36F-DBE3A7BE710D}"/>
    <cellStyle name="Dziesiętny 4 2 2 2 3 2" xfId="8298" xr:uid="{929A32A7-2826-4D2F-B8C1-4A81E7C0B363}"/>
    <cellStyle name="Dziesiętny 4 2 2 2 3 2 2" xfId="11789" xr:uid="{04D5EFC9-EDC5-4327-9FA7-FBD52DEAE63E}"/>
    <cellStyle name="Dziesiętny 4 2 2 2 3 2 2 2" xfId="27088" xr:uid="{E1DB82E8-675D-42CE-A1BA-24EAFB1ED5D2}"/>
    <cellStyle name="Dziesiętny 4 2 2 2 3 2 3" xfId="15279" xr:uid="{8EF4C37A-7D1E-4611-BFED-582C2052338E}"/>
    <cellStyle name="Dziesiętny 4 2 2 2 3 2 3 2" xfId="30578" xr:uid="{F9E77FC4-E580-4D14-B351-9E281C589B7A}"/>
    <cellStyle name="Dziesiętny 4 2 2 2 3 2 4" xfId="23598" xr:uid="{62FA7AAC-E7B5-4E0F-9345-DA200D5875D2}"/>
    <cellStyle name="Dziesiętny 4 2 2 2 3 3" xfId="6961" xr:uid="{C854DC2D-2549-40EC-A4C9-9771BE8B55DB}"/>
    <cellStyle name="Dziesiętny 4 2 2 2 3 3 2" xfId="22262" xr:uid="{DAF2596F-BD84-47FA-9076-D9EEECBD1D9D}"/>
    <cellStyle name="Dziesiętny 4 2 2 2 3 4" xfId="10453" xr:uid="{E75114D7-6CEB-4C29-B0EE-8FD34A6DAD9E}"/>
    <cellStyle name="Dziesiętny 4 2 2 2 3 4 2" xfId="25752" xr:uid="{FEB6C464-B08B-4C9B-93C6-9A8BA1979D34}"/>
    <cellStyle name="Dziesiętny 4 2 2 2 3 5" xfId="13943" xr:uid="{41A17467-8072-410D-9E24-966DE2F0AC98}"/>
    <cellStyle name="Dziesiętny 4 2 2 2 3 5 2" xfId="29242" xr:uid="{A781A090-D986-4073-846B-E0FDA782A32F}"/>
    <cellStyle name="Dziesiętny 4 2 2 2 3 6" xfId="19034" xr:uid="{0AC05B7C-9A92-4C56-9303-C76BB7ABBF66}"/>
    <cellStyle name="Dziesiętny 4 2 2 2 4" xfId="8295" xr:uid="{C1B5FC37-48DB-4D64-B9A7-3AAF3CA4A483}"/>
    <cellStyle name="Dziesiętny 4 2 2 2 4 2" xfId="11786" xr:uid="{8F1A1B9B-8C85-406E-96DE-77E138E0EB08}"/>
    <cellStyle name="Dziesiętny 4 2 2 2 4 2 2" xfId="27085" xr:uid="{CC0C176B-A596-458F-AF32-88E7CF4B2C7E}"/>
    <cellStyle name="Dziesiętny 4 2 2 2 4 3" xfId="15276" xr:uid="{AB217E61-66CD-4770-950A-28DB35AB41FB}"/>
    <cellStyle name="Dziesiętny 4 2 2 2 4 3 2" xfId="30575" xr:uid="{62A3A5C1-1A16-49BC-9B34-F6DB5BF8E882}"/>
    <cellStyle name="Dziesiętny 4 2 2 2 4 4" xfId="23595" xr:uid="{0D1E521E-B6F5-48B3-ABD4-BBCEA3A91BD7}"/>
    <cellStyle name="Dziesiętny 4 2 2 2 5" xfId="6208" xr:uid="{8C5EC743-82B9-42CE-A388-14A2C019CFB0}"/>
    <cellStyle name="Dziesiętny 4 2 2 2 5 2" xfId="21509" xr:uid="{35EF1B28-FF69-4CCC-B853-2207D11D2AF2}"/>
    <cellStyle name="Dziesiętny 4 2 2 2 6" xfId="3417" xr:uid="{92BB3071-DDB6-470A-8717-E5416280F6F8}"/>
    <cellStyle name="Dziesiętny 4 2 2 2 6 2" xfId="19031" xr:uid="{BB448798-E6A4-42A1-AF11-810999109D4A}"/>
    <cellStyle name="Dziesiętny 4 2 2 2 7" xfId="9700" xr:uid="{6BA37123-560D-41F2-AC6C-8C8E10AACAAA}"/>
    <cellStyle name="Dziesiętny 4 2 2 2 7 2" xfId="24999" xr:uid="{BEA556EB-62EB-4637-B1B6-C41DB7626647}"/>
    <cellStyle name="Dziesiętny 4 2 2 2 8" xfId="13190" xr:uid="{CABEE454-2D6C-412A-939B-1FB873BA065E}"/>
    <cellStyle name="Dziesiętny 4 2 2 2 8 2" xfId="28489" xr:uid="{24EED977-E11E-48A1-BE19-CE54A773D815}"/>
    <cellStyle name="Dziesiętny 4 2 2 2 9" xfId="16798" xr:uid="{4164DBF3-63C0-41F4-A412-B3D24BE8904B}"/>
    <cellStyle name="Dziesiętny 4 2 2 20" xfId="16594" xr:uid="{EBC2344F-D442-41C7-895E-6EE71D228802}"/>
    <cellStyle name="Dziesiętny 4 2 2 3" xfId="1267" xr:uid="{26E10401-FF6A-470A-9415-B27E1642A3D9}"/>
    <cellStyle name="Dziesiętny 4 2 2 3 2" xfId="3422" xr:uid="{421D3D1F-2FBC-47C6-8A91-C19EFBB86D9B}"/>
    <cellStyle name="Dziesiętny 4 2 2 3 2 2" xfId="8300" xr:uid="{E27B18C8-FB70-4F29-9F48-4980A2C0EA2F}"/>
    <cellStyle name="Dziesiętny 4 2 2 3 2 2 2" xfId="11791" xr:uid="{1C99DC3C-B9E9-4239-B81D-C00AC75B5010}"/>
    <cellStyle name="Dziesiętny 4 2 2 3 2 2 2 2" xfId="27090" xr:uid="{C1F20741-9551-485D-80C2-223AAE573462}"/>
    <cellStyle name="Dziesiętny 4 2 2 3 2 2 3" xfId="15281" xr:uid="{B10EF35F-487A-41F1-8BE3-9CD8150639B8}"/>
    <cellStyle name="Dziesiętny 4 2 2 3 2 2 3 2" xfId="30580" xr:uid="{4F5BB898-E984-446D-822B-098533DBBB3E}"/>
    <cellStyle name="Dziesiętny 4 2 2 3 2 2 4" xfId="23600" xr:uid="{5AD3029F-60E6-4D94-8FB8-C6F974421CD2}"/>
    <cellStyle name="Dziesiętny 4 2 2 3 2 3" xfId="6963" xr:uid="{CD8A3815-4BF3-4AA2-BDB7-DAE7F4B44664}"/>
    <cellStyle name="Dziesiętny 4 2 2 3 2 3 2" xfId="22264" xr:uid="{F41FA35D-AF2A-479B-9F68-06279D341DE5}"/>
    <cellStyle name="Dziesiętny 4 2 2 3 2 4" xfId="10455" xr:uid="{BBC8CA10-BC72-43DC-A0B4-BBEA5AE107B5}"/>
    <cellStyle name="Dziesiętny 4 2 2 3 2 4 2" xfId="25754" xr:uid="{CFBF28AC-A64D-4733-87BB-A3EAA820E549}"/>
    <cellStyle name="Dziesiętny 4 2 2 3 2 5" xfId="13945" xr:uid="{E34ADB5B-D518-4999-8244-E1E0131FA059}"/>
    <cellStyle name="Dziesiętny 4 2 2 3 2 5 2" xfId="29244" xr:uid="{17F8B430-A962-420B-9D98-B1D282883BD6}"/>
    <cellStyle name="Dziesiętny 4 2 2 3 2 6" xfId="19036" xr:uid="{8ABAEEC6-71D4-47AD-9354-EE0DB0606E5F}"/>
    <cellStyle name="Dziesiętny 4 2 2 3 3" xfId="8299" xr:uid="{57D4E74A-CF09-4121-A2AD-1A4C1FF6C669}"/>
    <cellStyle name="Dziesiętny 4 2 2 3 3 2" xfId="11790" xr:uid="{6F890D24-22FC-4C58-9515-EA1019C2BB9F}"/>
    <cellStyle name="Dziesiętny 4 2 2 3 3 2 2" xfId="27089" xr:uid="{B5440927-55F0-4500-80D1-B2C6E2D50270}"/>
    <cellStyle name="Dziesiętny 4 2 2 3 3 3" xfId="15280" xr:uid="{856859E6-4610-47EE-B10A-83972824D01A}"/>
    <cellStyle name="Dziesiętny 4 2 2 3 3 3 2" xfId="30579" xr:uid="{01CB6F75-2552-445E-85F8-E3E8384E9CE5}"/>
    <cellStyle name="Dziesiętny 4 2 2 3 3 4" xfId="23599" xr:uid="{C7EBDEF3-7539-4FE3-A830-BA62B20465A6}"/>
    <cellStyle name="Dziesiętny 4 2 2 3 4" xfId="6480" xr:uid="{AAE1D3A6-A2D4-40E6-82EA-37F9451A42F9}"/>
    <cellStyle name="Dziesiętny 4 2 2 3 4 2" xfId="21781" xr:uid="{8C648EB7-DB7D-4441-93BF-E39B9E839957}"/>
    <cellStyle name="Dziesiętny 4 2 2 3 5" xfId="3421" xr:uid="{E2064588-0737-4B0B-94CB-8CAC9BBDFE90}"/>
    <cellStyle name="Dziesiętny 4 2 2 3 5 2" xfId="19035" xr:uid="{89F450BB-3DB7-4CBF-842F-433921A35BDA}"/>
    <cellStyle name="Dziesiętny 4 2 2 3 6" xfId="9972" xr:uid="{B478EC4B-F240-43C1-AAEF-924B6C5F8CFE}"/>
    <cellStyle name="Dziesiętny 4 2 2 3 6 2" xfId="25271" xr:uid="{1FF4D0C2-6DEA-4557-82A7-94F8130303A6}"/>
    <cellStyle name="Dziesiętny 4 2 2 3 7" xfId="13462" xr:uid="{0454EF75-7BAF-4FC6-B57A-C32B19840D73}"/>
    <cellStyle name="Dziesiętny 4 2 2 3 7 2" xfId="28761" xr:uid="{95ED1099-DA54-4B05-83BB-BE30F1EC4B0A}"/>
    <cellStyle name="Dziesiętny 4 2 2 3 8" xfId="16923" xr:uid="{3C988A58-8417-4900-B7A4-5A32D5FFA411}"/>
    <cellStyle name="Dziesiętny 4 2 2 4" xfId="1388" xr:uid="{3F58AE04-66DB-452A-8AE8-9580267A8EA2}"/>
    <cellStyle name="Dziesiętny 4 2 2 4 2" xfId="3424" xr:uid="{5DE8B82A-5EA5-40F7-A1A9-4B9D20646679}"/>
    <cellStyle name="Dziesiętny 4 2 2 4 2 2" xfId="8302" xr:uid="{CD7296C1-598F-4EBB-829B-6C938ECAACC4}"/>
    <cellStyle name="Dziesiętny 4 2 2 4 2 2 2" xfId="11793" xr:uid="{8415BA51-18F1-4BAC-80E6-8D67BA02D5C6}"/>
    <cellStyle name="Dziesiętny 4 2 2 4 2 2 2 2" xfId="27092" xr:uid="{0811B469-646D-450C-BC50-4790B21A40F4}"/>
    <cellStyle name="Dziesiętny 4 2 2 4 2 2 3" xfId="15283" xr:uid="{30A4D208-61FB-4540-9F17-9557F88CB76D}"/>
    <cellStyle name="Dziesiętny 4 2 2 4 2 2 3 2" xfId="30582" xr:uid="{6C9B2CAA-E667-4972-A369-3039C01FB340}"/>
    <cellStyle name="Dziesiętny 4 2 2 4 2 2 4" xfId="23602" xr:uid="{342A41C3-8B6E-4E19-BDD1-AE7530DBF1AA}"/>
    <cellStyle name="Dziesiętny 4 2 2 4 2 3" xfId="6964" xr:uid="{D3DAC009-7E1B-46DC-A350-A01AF24EE946}"/>
    <cellStyle name="Dziesiętny 4 2 2 4 2 3 2" xfId="22265" xr:uid="{3AE32834-B35B-40BF-9928-CCA81A03F96F}"/>
    <cellStyle name="Dziesiętny 4 2 2 4 2 4" xfId="10456" xr:uid="{D8B70E5D-2C2F-40A9-9CB1-98F41B28DEFF}"/>
    <cellStyle name="Dziesiętny 4 2 2 4 2 4 2" xfId="25755" xr:uid="{832555A9-0B6E-4C74-9E4F-32E6A2FF6D1C}"/>
    <cellStyle name="Dziesiętny 4 2 2 4 2 5" xfId="13946" xr:uid="{AD70FADB-EF80-4B22-8E7F-F49FF512ACBB}"/>
    <cellStyle name="Dziesiętny 4 2 2 4 2 5 2" xfId="29245" xr:uid="{221363BE-9A4C-4D0A-AB67-CD83D97CF52B}"/>
    <cellStyle name="Dziesiętny 4 2 2 4 2 6" xfId="19038" xr:uid="{6B7283DF-44AC-4E4E-8F1C-1AE40EDA7E3D}"/>
    <cellStyle name="Dziesiętny 4 2 2 4 3" xfId="8301" xr:uid="{7E9CDA28-F47C-4B23-A3FB-8991D34C9EA3}"/>
    <cellStyle name="Dziesiętny 4 2 2 4 3 2" xfId="11792" xr:uid="{C50059C7-95F5-4EB7-8F07-78981D2CF25E}"/>
    <cellStyle name="Dziesiętny 4 2 2 4 3 2 2" xfId="27091" xr:uid="{082BC5D6-7AFF-4B61-BB00-C47BEBC3F63F}"/>
    <cellStyle name="Dziesiętny 4 2 2 4 3 3" xfId="15282" xr:uid="{B7B970AC-A619-4724-B980-BA358A320DA8}"/>
    <cellStyle name="Dziesiętny 4 2 2 4 3 3 2" xfId="30581" xr:uid="{F6B93E1F-71B8-4093-86B5-AE29A5C36C7D}"/>
    <cellStyle name="Dziesiętny 4 2 2 4 3 4" xfId="23601" xr:uid="{8602123A-9DB8-44D6-8C98-194B361AB421}"/>
    <cellStyle name="Dziesiętny 4 2 2 4 4" xfId="6629" xr:uid="{0F2B7D9B-9BDB-40A0-93AC-8A8251EF78BB}"/>
    <cellStyle name="Dziesiętny 4 2 2 4 4 2" xfId="21930" xr:uid="{12133212-51F1-452F-AFD6-584BC9ED0553}"/>
    <cellStyle name="Dziesiętny 4 2 2 4 5" xfId="3423" xr:uid="{A9130DC9-5327-47D2-B0D2-5EA4DF7386FF}"/>
    <cellStyle name="Dziesiętny 4 2 2 4 5 2" xfId="19037" xr:uid="{D027EDE8-DA42-4CA2-92BF-FEE3F0BF323F}"/>
    <cellStyle name="Dziesiętny 4 2 2 4 6" xfId="10121" xr:uid="{8F842E52-F727-484C-9720-3FF188F1F3A5}"/>
    <cellStyle name="Dziesiętny 4 2 2 4 6 2" xfId="25420" xr:uid="{ED0A230E-3906-4D45-A666-8EE001377E46}"/>
    <cellStyle name="Dziesiętny 4 2 2 4 7" xfId="13611" xr:uid="{F02E5152-C137-4722-9E33-C1AF0F9F8A1D}"/>
    <cellStyle name="Dziesiętny 4 2 2 4 7 2" xfId="28910" xr:uid="{265B7C1E-3555-4228-91A3-06E407710329}"/>
    <cellStyle name="Dziesiętny 4 2 2 4 8" xfId="17044" xr:uid="{5CDDD08C-1084-41FB-96B2-0D2E2E4F88AA}"/>
    <cellStyle name="Dziesiętny 4 2 2 5" xfId="1542" xr:uid="{20B50547-A33B-46BD-857F-92234063D8AE}"/>
    <cellStyle name="Dziesiętny 4 2 2 5 2" xfId="8303" xr:uid="{BA10FE07-A33B-458F-8B05-B743E8DAA596}"/>
    <cellStyle name="Dziesiętny 4 2 2 5 2 2" xfId="11794" xr:uid="{CB15914C-7DCC-4450-9A6D-28F676463683}"/>
    <cellStyle name="Dziesiętny 4 2 2 5 2 2 2" xfId="27093" xr:uid="{D88434D2-3357-46EE-94E4-79C9D42EF04C}"/>
    <cellStyle name="Dziesiętny 4 2 2 5 2 3" xfId="15284" xr:uid="{BD13C723-D8CF-4817-B610-896DF610877A}"/>
    <cellStyle name="Dziesiętny 4 2 2 5 2 3 2" xfId="30583" xr:uid="{A1625BBA-BC9A-4675-A038-B547C82A4C67}"/>
    <cellStyle name="Dziesiętny 4 2 2 5 2 4" xfId="23603" xr:uid="{BA68C64A-9895-4E56-8BE7-030FA054BF85}"/>
    <cellStyle name="Dziesiętny 4 2 2 5 3" xfId="6960" xr:uid="{4BC5A27E-7BF5-4CA8-84F1-4CF6BF5506FE}"/>
    <cellStyle name="Dziesiętny 4 2 2 5 3 2" xfId="22261" xr:uid="{3F67C932-3E32-415E-9BFA-1C659CA5CA4E}"/>
    <cellStyle name="Dziesiętny 4 2 2 5 4" xfId="3425" xr:uid="{EA3463AD-33E5-48CA-8DEA-5D8E3792FBCC}"/>
    <cellStyle name="Dziesiętny 4 2 2 5 4 2" xfId="19039" xr:uid="{18925A97-4E6E-4470-86CC-DB0EC65A3409}"/>
    <cellStyle name="Dziesiętny 4 2 2 5 5" xfId="10452" xr:uid="{3CA158FB-376B-4397-B15C-3CB020A0C979}"/>
    <cellStyle name="Dziesiętny 4 2 2 5 5 2" xfId="25751" xr:uid="{27DE2FC5-E91F-4EAF-A2E3-3BAF8942F11E}"/>
    <cellStyle name="Dziesiętny 4 2 2 5 6" xfId="13942" xr:uid="{286B4D87-CDC1-4306-AF6A-1B6719CCF6A6}"/>
    <cellStyle name="Dziesiętny 4 2 2 5 6 2" xfId="29241" xr:uid="{8C06E440-2A1D-417C-BCA7-48DA52A0EC83}"/>
    <cellStyle name="Dziesiętny 4 2 2 5 7" xfId="17194" xr:uid="{0A666384-4FCF-47DC-BC74-E18957490E43}"/>
    <cellStyle name="Dziesiętny 4 2 2 6" xfId="1791" xr:uid="{14C14A32-BB1E-4C25-A1A5-C97B923A3FC9}"/>
    <cellStyle name="Dziesiętny 4 2 2 6 2" xfId="8304" xr:uid="{611F5F60-FB1E-4314-8B7D-B172EA8CBAC2}"/>
    <cellStyle name="Dziesiętny 4 2 2 6 2 2" xfId="11795" xr:uid="{08FB2B71-012A-4A66-BD64-7A2B922E050D}"/>
    <cellStyle name="Dziesiętny 4 2 2 6 2 2 2" xfId="27094" xr:uid="{573401F2-FC47-4DDF-AA9D-85CC8D1BA29E}"/>
    <cellStyle name="Dziesiętny 4 2 2 6 2 3" xfId="15285" xr:uid="{2D331E99-7C09-47BB-A0E6-7F4218999295}"/>
    <cellStyle name="Dziesiętny 4 2 2 6 2 3 2" xfId="30584" xr:uid="{61DB8DDF-D9C7-451C-8091-E3EFB5BB5F4A}"/>
    <cellStyle name="Dziesiętny 4 2 2 6 2 4" xfId="23604" xr:uid="{BF185152-D0FA-4BF0-9514-54DAADA59A0E}"/>
    <cellStyle name="Dziesiętny 4 2 2 6 3" xfId="7507" xr:uid="{BDBDFE65-1C31-4123-839A-DA3E7D9F347D}"/>
    <cellStyle name="Dziesiętny 4 2 2 6 3 2" xfId="22808" xr:uid="{D5E81CEE-F88F-4B54-A34A-214BF582C83E}"/>
    <cellStyle name="Dziesiętny 4 2 2 6 4" xfId="3426" xr:uid="{EC4F9A8B-C881-45A9-8520-0AB62FB2AE03}"/>
    <cellStyle name="Dziesiętny 4 2 2 6 4 2" xfId="19040" xr:uid="{B4E5684E-2201-4086-9F26-CE9DD7086DAB}"/>
    <cellStyle name="Dziesiętny 4 2 2 6 5" xfId="10999" xr:uid="{0DFDAD0D-ADE0-4238-AA18-0F691064F404}"/>
    <cellStyle name="Dziesiętny 4 2 2 6 5 2" xfId="26298" xr:uid="{B0F0934B-6BC7-43F0-AA8D-1278278C0A24}"/>
    <cellStyle name="Dziesiętny 4 2 2 6 6" xfId="14489" xr:uid="{53DD94EC-94F5-4253-A85C-21BC2BC3275A}"/>
    <cellStyle name="Dziesiętny 4 2 2 6 6 2" xfId="29788" xr:uid="{BE22136A-9FE1-4D0B-9841-470DAF4452B5}"/>
    <cellStyle name="Dziesiętny 4 2 2 6 7" xfId="17427" xr:uid="{C2C6211E-E4AB-4CC0-963A-F5C04D6211F5}"/>
    <cellStyle name="Dziesiętny 4 2 2 7" xfId="1935" xr:uid="{C2B4FED4-AE5E-4FCA-9A9B-90ED363B3F08}"/>
    <cellStyle name="Dziesiętny 4 2 2 7 2" xfId="8294" xr:uid="{1BB7629B-CAF0-4061-A433-59665F4D08D5}"/>
    <cellStyle name="Dziesiętny 4 2 2 7 2 2" xfId="23594" xr:uid="{9C3A176A-4198-4C11-854D-181D08F784C1}"/>
    <cellStyle name="Dziesiętny 4 2 2 7 3" xfId="5220" xr:uid="{B6A554D8-45ED-4ECF-8A3E-D0CEF05BEF33}"/>
    <cellStyle name="Dziesiętny 4 2 2 7 3 2" xfId="20521" xr:uid="{5C0FF54C-F9BC-44ED-9984-A0981C0BE391}"/>
    <cellStyle name="Dziesiętny 4 2 2 7 4" xfId="11785" xr:uid="{0779CB2E-A2DD-4937-A450-F71D691D7166}"/>
    <cellStyle name="Dziesiętny 4 2 2 7 4 2" xfId="27084" xr:uid="{1093B77D-A78C-4D84-8A39-00A90DD63603}"/>
    <cellStyle name="Dziesiętny 4 2 2 7 5" xfId="15275" xr:uid="{74E033A9-C433-49A7-841A-19BCB5B7981C}"/>
    <cellStyle name="Dziesiętny 4 2 2 7 5 2" xfId="30574" xr:uid="{F18A170C-B6D2-4B7B-BDF3-E95CB06525BF}"/>
    <cellStyle name="Dziesiętny 4 2 2 7 6" xfId="17567" xr:uid="{F7605850-EFFB-4C1B-9290-B40FCF1CE090}"/>
    <cellStyle name="Dziesiętny 4 2 2 8" xfId="2066" xr:uid="{1C65959F-CE0D-4B20-92B4-009DF77A3E85}"/>
    <cellStyle name="Dziesiętny 4 2 2 8 2" xfId="5221" xr:uid="{D34D3A8A-2167-4206-A6FD-0DDBF4BBEADD}"/>
    <cellStyle name="Dziesiętny 4 2 2 8 2 2" xfId="20522" xr:uid="{809B5C63-20FD-40D4-AFD2-9F18982B5358}"/>
    <cellStyle name="Dziesiętny 4 2 2 8 3" xfId="17698" xr:uid="{8A60A998-21A2-4E01-9B9D-EF5B6F06E9C2}"/>
    <cellStyle name="Dziesiętny 4 2 2 9" xfId="2191" xr:uid="{B774D99F-6C6C-4D93-A36B-D37E4E4DB646}"/>
    <cellStyle name="Dziesiętny 4 2 2 9 2" xfId="5222" xr:uid="{7A933643-DD2B-427D-97FF-C5D700C93030}"/>
    <cellStyle name="Dziesiętny 4 2 2 9 2 2" xfId="20523" xr:uid="{A83D85C5-C6E3-4684-A385-FDDD6453BEE5}"/>
    <cellStyle name="Dziesiętny 4 2 2 9 3" xfId="17823" xr:uid="{8BA99A4B-245E-4A95-BE73-B2226C2A4CB0}"/>
    <cellStyle name="Dziesiętny 4 2 20" xfId="12897" xr:uid="{1A4E7F9A-5B27-43B5-A370-F4E25046A7D4}"/>
    <cellStyle name="Dziesiętny 4 2 20 2" xfId="28196" xr:uid="{A8AD6373-2C64-4A49-98FF-C83C02BEA650}"/>
    <cellStyle name="Dziesiętny 4 2 21" xfId="16390" xr:uid="{EB1C5959-1727-401F-8F04-1ED124A4C095}"/>
    <cellStyle name="Dziesiętny 4 2 21 2" xfId="31689" xr:uid="{FEE75E93-5EFE-46B7-82EE-92218144EB6A}"/>
    <cellStyle name="Dziesiętny 4 2 22" xfId="884" xr:uid="{8A8AF52D-74DC-4B14-9CAF-DB1BA5917CBA}"/>
    <cellStyle name="Dziesiętny 4 2 23" xfId="16553" xr:uid="{BB042644-329D-4F34-83DD-68B044AAC833}"/>
    <cellStyle name="Dziesiętny 4 2 24" xfId="599" xr:uid="{F66D4007-6466-49C1-AC0F-8036A94A0AEB}"/>
    <cellStyle name="Dziesiętny 4 2 3" xfId="749" xr:uid="{0930EE92-AAA7-47CD-9650-9EBBB1E089BE}"/>
    <cellStyle name="Dziesiętny 4 2 3 10" xfId="2353" xr:uid="{F398A6DF-D07E-44B7-BABB-BE1E68D76CEA}"/>
    <cellStyle name="Dziesiętny 4 2 3 10 2" xfId="5223" xr:uid="{083CC246-78E8-4425-A81A-C4400AB5BD0A}"/>
    <cellStyle name="Dziesiętny 4 2 3 10 2 2" xfId="20524" xr:uid="{408F19D5-C41D-46EB-A1E4-9317AD9BA454}"/>
    <cellStyle name="Dziesiętny 4 2 3 10 3" xfId="17985" xr:uid="{2129A073-1BFF-4211-8530-056CEE37E4FB}"/>
    <cellStyle name="Dziesiętny 4 2 3 11" xfId="2503" xr:uid="{BA2334E2-DE64-4E93-A605-21BE96BBACC3}"/>
    <cellStyle name="Dziesiętny 4 2 3 11 2" xfId="5224" xr:uid="{45C82891-B667-4977-91C5-80C75805DEC9}"/>
    <cellStyle name="Dziesiętny 4 2 3 11 2 2" xfId="20525" xr:uid="{D620797F-8938-4C50-8631-24BD94F5328B}"/>
    <cellStyle name="Dziesiętny 4 2 3 11 3" xfId="18135" xr:uid="{C23841A2-1157-4EA6-A113-EE0570E63B87}"/>
    <cellStyle name="Dziesiętny 4 2 3 12" xfId="2653" xr:uid="{8BC75742-EA85-4B19-85F3-A6F7C927F147}"/>
    <cellStyle name="Dziesiętny 4 2 3 12 2" xfId="5225" xr:uid="{52A3725F-22E2-42A7-B3E7-667A1F6460EF}"/>
    <cellStyle name="Dziesiętny 4 2 3 12 2 2" xfId="20526" xr:uid="{DF15F181-4A1B-4CF5-81CA-76462C49EFF0}"/>
    <cellStyle name="Dziesiętny 4 2 3 12 3" xfId="18285" xr:uid="{537025A1-633A-4F25-B3A2-27B82105FF45}"/>
    <cellStyle name="Dziesiętny 4 2 3 13" xfId="5849" xr:uid="{F4684BF8-E03D-42D7-87C4-D1B23FFED2A2}"/>
    <cellStyle name="Dziesiętny 4 2 3 13 2" xfId="21150" xr:uid="{3BC432ED-E304-474C-866E-DF0577FC36DD}"/>
    <cellStyle name="Dziesiętny 4 2 3 14" xfId="5992" xr:uid="{A829D323-2C9A-4299-A8ED-12E4DFE572CB}"/>
    <cellStyle name="Dziesiętny 4 2 3 14 2" xfId="21293" xr:uid="{69CFC926-98C5-4CE6-AFD9-5451FB914EE8}"/>
    <cellStyle name="Dziesiętny 4 2 3 15" xfId="3427" xr:uid="{FCAA2662-55FA-4C85-AA40-DB464FFED300}"/>
    <cellStyle name="Dziesiętny 4 2 3 15 2" xfId="19041" xr:uid="{0DD3DB3B-6A1D-4990-B5D8-E168CCD71E0A}"/>
    <cellStyle name="Dziesiętny 4 2 3 16" xfId="9484" xr:uid="{E4803287-C4C0-441C-969F-C39947555C2F}"/>
    <cellStyle name="Dziesiętny 4 2 3 16 2" xfId="24783" xr:uid="{C47166E1-B6E3-4B74-985E-6862BF06D475}"/>
    <cellStyle name="Dziesiętny 4 2 3 17" xfId="12974" xr:uid="{25C8B828-05A6-41DD-B578-391BE2AD23D5}"/>
    <cellStyle name="Dziesiętny 4 2 3 17 2" xfId="28273" xr:uid="{4A8A289A-08E5-432A-9023-EADBF88886BA}"/>
    <cellStyle name="Dziesiętny 4 2 3 18" xfId="16472" xr:uid="{62D03F9D-2691-4AF1-A554-29BEA43A7F41}"/>
    <cellStyle name="Dziesiętny 4 2 3 18 2" xfId="31771" xr:uid="{F142DED2-50C5-458B-A48E-7DC94901B41E}"/>
    <cellStyle name="Dziesiętny 4 2 3 19" xfId="967" xr:uid="{B95B561A-A42B-4FA1-BDB9-AD5A0447D7F0}"/>
    <cellStyle name="Dziesiętny 4 2 3 2" xfId="1183" xr:uid="{347F2D0F-6A9C-4746-97C6-92AB8AE78339}"/>
    <cellStyle name="Dziesiętny 4 2 3 2 2" xfId="3429" xr:uid="{D8675023-AA0F-4314-A2FF-8CA3B4E4C5C9}"/>
    <cellStyle name="Dziesiętny 4 2 3 2 2 2" xfId="3430" xr:uid="{EFADB4C2-4A0A-4212-9270-A59DE4AEE8A4}"/>
    <cellStyle name="Dziesiętny 4 2 3 2 2 2 2" xfId="8308" xr:uid="{6F041A84-0518-42AC-9628-3A84A3392092}"/>
    <cellStyle name="Dziesiętny 4 2 3 2 2 2 2 2" xfId="11799" xr:uid="{2420F867-CE0E-4ED1-96D1-1A6DA85CE216}"/>
    <cellStyle name="Dziesiętny 4 2 3 2 2 2 2 2 2" xfId="27098" xr:uid="{213B15D8-D8C6-4147-B9D4-CAF37741B5CF}"/>
    <cellStyle name="Dziesiętny 4 2 3 2 2 2 2 3" xfId="15289" xr:uid="{39A6DA01-2F92-4B5D-A590-E81F5B6D961E}"/>
    <cellStyle name="Dziesiętny 4 2 3 2 2 2 2 3 2" xfId="30588" xr:uid="{2E1225C2-0667-446A-827F-A79880090FA2}"/>
    <cellStyle name="Dziesiętny 4 2 3 2 2 2 2 4" xfId="23608" xr:uid="{C3CB5E52-E46E-4BE8-B9F0-41A42C3F2CAA}"/>
    <cellStyle name="Dziesiętny 4 2 3 2 2 2 3" xfId="6967" xr:uid="{B9BCCED8-2847-4DB1-A6C6-8C6F656EE794}"/>
    <cellStyle name="Dziesiętny 4 2 3 2 2 2 3 2" xfId="22268" xr:uid="{AF0D1C93-5B44-4D86-9925-5F4830BB545B}"/>
    <cellStyle name="Dziesiętny 4 2 3 2 2 2 4" xfId="10459" xr:uid="{D6091C6F-9194-4BB2-A5AC-B359E7D6C329}"/>
    <cellStyle name="Dziesiętny 4 2 3 2 2 2 4 2" xfId="25758" xr:uid="{79FD6B06-690D-4DBC-87F1-EB9102583481}"/>
    <cellStyle name="Dziesiętny 4 2 3 2 2 2 5" xfId="13949" xr:uid="{DA07F8F2-DF4B-4203-8290-060C201FC445}"/>
    <cellStyle name="Dziesiętny 4 2 3 2 2 2 5 2" xfId="29248" xr:uid="{912A5B7F-4616-402D-8FBB-D56528B124B3}"/>
    <cellStyle name="Dziesiętny 4 2 3 2 2 2 6" xfId="19044" xr:uid="{DDF4AAE4-FA6F-4971-A7FB-CF54125C6ECC}"/>
    <cellStyle name="Dziesiętny 4 2 3 2 2 3" xfId="8307" xr:uid="{6E16A89F-2301-4C6F-9AD6-FAC1CE14427B}"/>
    <cellStyle name="Dziesiętny 4 2 3 2 2 3 2" xfId="11798" xr:uid="{6B1FED2B-60DE-4847-BF60-1F0EB9A8A07E}"/>
    <cellStyle name="Dziesiętny 4 2 3 2 2 3 2 2" xfId="27097" xr:uid="{266E9DAE-DB6F-47C0-A224-3220797AEB99}"/>
    <cellStyle name="Dziesiętny 4 2 3 2 2 3 3" xfId="15288" xr:uid="{9C74A71C-4338-4E1A-8EFA-981AE712B309}"/>
    <cellStyle name="Dziesiętny 4 2 3 2 2 3 3 2" xfId="30587" xr:uid="{6C758A38-16CB-49F6-83B4-C2F7EABA8664}"/>
    <cellStyle name="Dziesiętny 4 2 3 2 2 3 4" xfId="23607" xr:uid="{93DB911B-33A3-4836-995E-3B8045F90D50}"/>
    <cellStyle name="Dziesiętny 4 2 3 2 2 4" xfId="6481" xr:uid="{A0DB2A89-028F-4237-887C-03FBE36EBAD8}"/>
    <cellStyle name="Dziesiętny 4 2 3 2 2 4 2" xfId="21782" xr:uid="{BD5171A3-9818-43DC-AAEE-907B0C3B0A7F}"/>
    <cellStyle name="Dziesiętny 4 2 3 2 2 5" xfId="9973" xr:uid="{E27CDF0A-3538-4281-AF83-6157C3049FED}"/>
    <cellStyle name="Dziesiętny 4 2 3 2 2 5 2" xfId="25272" xr:uid="{D74A02AD-B108-401F-BC46-C6E91966796A}"/>
    <cellStyle name="Dziesiętny 4 2 3 2 2 6" xfId="13463" xr:uid="{E3EADE3C-90C9-45D1-9315-E29A618EAEC7}"/>
    <cellStyle name="Dziesiętny 4 2 3 2 2 6 2" xfId="28762" xr:uid="{A117455A-CA9C-47DC-A9E2-BC433FC9A3C2}"/>
    <cellStyle name="Dziesiętny 4 2 3 2 2 7" xfId="19043" xr:uid="{B6A4EFB3-5297-489B-B3BC-5078E3E55203}"/>
    <cellStyle name="Dziesiętny 4 2 3 2 3" xfId="3431" xr:uid="{612D90A1-D503-4E06-BC1C-1C5E4423BC52}"/>
    <cellStyle name="Dziesiętny 4 2 3 2 3 2" xfId="8309" xr:uid="{8BA773ED-688F-404D-B00B-5DAB8C1EE59A}"/>
    <cellStyle name="Dziesiętny 4 2 3 2 3 2 2" xfId="11800" xr:uid="{E413BFBD-E418-44C0-B3ED-986AC73D29A8}"/>
    <cellStyle name="Dziesiętny 4 2 3 2 3 2 2 2" xfId="27099" xr:uid="{89C2C732-9B84-477C-8986-D8E577C06481}"/>
    <cellStyle name="Dziesiętny 4 2 3 2 3 2 3" xfId="15290" xr:uid="{C83BD312-3A93-4E85-9D69-1120202D56CC}"/>
    <cellStyle name="Dziesiętny 4 2 3 2 3 2 3 2" xfId="30589" xr:uid="{390DA70E-56E2-42D2-9BDB-3735A0970488}"/>
    <cellStyle name="Dziesiętny 4 2 3 2 3 2 4" xfId="23609" xr:uid="{1919CE22-77E4-4CC3-BAA4-BD0ACBC547DD}"/>
    <cellStyle name="Dziesiętny 4 2 3 2 3 3" xfId="6966" xr:uid="{84B8393D-767D-4791-81F5-B7E8D8A1ED0E}"/>
    <cellStyle name="Dziesiętny 4 2 3 2 3 3 2" xfId="22267" xr:uid="{0EDE857D-7E25-4545-99A0-BE7DC628A3C0}"/>
    <cellStyle name="Dziesiętny 4 2 3 2 3 4" xfId="10458" xr:uid="{BE118762-4BB2-4458-BD69-46B04CD6BEF9}"/>
    <cellStyle name="Dziesiętny 4 2 3 2 3 4 2" xfId="25757" xr:uid="{1D575621-0113-4FEC-8C4D-6F5F1E7682B1}"/>
    <cellStyle name="Dziesiętny 4 2 3 2 3 5" xfId="13948" xr:uid="{D91E7156-4D36-474C-8B59-6D1E987760C1}"/>
    <cellStyle name="Dziesiętny 4 2 3 2 3 5 2" xfId="29247" xr:uid="{0D93075D-CD60-4B13-9ECE-3A3E2C3F25E7}"/>
    <cellStyle name="Dziesiętny 4 2 3 2 3 6" xfId="19045" xr:uid="{A28EF415-5C79-4766-B98C-147703EB1EEC}"/>
    <cellStyle name="Dziesiętny 4 2 3 2 4" xfId="8306" xr:uid="{0DBB8C28-D47B-4E66-B1E1-0A0402FB2A95}"/>
    <cellStyle name="Dziesiętny 4 2 3 2 4 2" xfId="11797" xr:uid="{B16CE0CB-414C-4745-BAED-29A91C60A8AC}"/>
    <cellStyle name="Dziesiętny 4 2 3 2 4 2 2" xfId="27096" xr:uid="{794202EE-2305-427F-838C-0E6B55EDD0A3}"/>
    <cellStyle name="Dziesiętny 4 2 3 2 4 3" xfId="15287" xr:uid="{D08EAB1C-C376-409C-A6E4-A3884FAFD9D1}"/>
    <cellStyle name="Dziesiętny 4 2 3 2 4 3 2" xfId="30586" xr:uid="{A3514F21-E387-4913-ABA2-CDB985577064}"/>
    <cellStyle name="Dziesiętny 4 2 3 2 4 4" xfId="23606" xr:uid="{90F1D805-FF55-44E3-91EA-DA344D4EF2A3}"/>
    <cellStyle name="Dziesiętny 4 2 3 2 5" xfId="6249" xr:uid="{1B7B3FBF-C4A8-40CD-A593-268C5FCE7178}"/>
    <cellStyle name="Dziesiętny 4 2 3 2 5 2" xfId="21550" xr:uid="{C07E80B2-5504-4C84-BB91-0926E7495035}"/>
    <cellStyle name="Dziesiętny 4 2 3 2 6" xfId="3428" xr:uid="{B45E3119-8DAE-498C-8496-077CE151A7D7}"/>
    <cellStyle name="Dziesiętny 4 2 3 2 6 2" xfId="19042" xr:uid="{829E8D36-37AE-4B0C-BDB1-41FED8DF40B9}"/>
    <cellStyle name="Dziesiętny 4 2 3 2 7" xfId="9741" xr:uid="{41CF74B6-689C-4F5B-8702-3343BB9166E0}"/>
    <cellStyle name="Dziesiętny 4 2 3 2 7 2" xfId="25040" xr:uid="{57734C8A-513D-4281-87B6-92B56E58EFBE}"/>
    <cellStyle name="Dziesiętny 4 2 3 2 8" xfId="13231" xr:uid="{EDCF15FC-12BA-4422-B350-ECAE563A656C}"/>
    <cellStyle name="Dziesiętny 4 2 3 2 8 2" xfId="28530" xr:uid="{B0C7E29A-6821-4F85-92B5-53866757C875}"/>
    <cellStyle name="Dziesiętny 4 2 3 2 9" xfId="16839" xr:uid="{4BC13E13-A7FC-4909-9D42-BEDC1623A66E}"/>
    <cellStyle name="Dziesiętny 4 2 3 20" xfId="16635" xr:uid="{BD0634A0-6FF5-4037-A70A-B905C057E379}"/>
    <cellStyle name="Dziesiętny 4 2 3 3" xfId="1308" xr:uid="{939EC6D0-E0EE-4434-AAC2-68970EBACA96}"/>
    <cellStyle name="Dziesiętny 4 2 3 3 2" xfId="3433" xr:uid="{8A35F5FA-D387-4125-B841-34C8A6F005C1}"/>
    <cellStyle name="Dziesiętny 4 2 3 3 2 2" xfId="8311" xr:uid="{286EC033-0FC5-4065-B44B-4FE39F18D2D9}"/>
    <cellStyle name="Dziesiętny 4 2 3 3 2 2 2" xfId="11802" xr:uid="{62315B9F-AB7C-4536-A278-66FDB4D97FF3}"/>
    <cellStyle name="Dziesiętny 4 2 3 3 2 2 2 2" xfId="27101" xr:uid="{E7EDFA35-B95A-4FA8-80A0-18B527566A73}"/>
    <cellStyle name="Dziesiętny 4 2 3 3 2 2 3" xfId="15292" xr:uid="{9B986347-F075-4634-9748-C4414260A1C9}"/>
    <cellStyle name="Dziesiętny 4 2 3 3 2 2 3 2" xfId="30591" xr:uid="{7552B6BA-8708-4E5B-9613-9B7A4D7055A3}"/>
    <cellStyle name="Dziesiętny 4 2 3 3 2 2 4" xfId="23611" xr:uid="{65F489C2-3F1E-4386-812E-61606BAF30B7}"/>
    <cellStyle name="Dziesiętny 4 2 3 3 2 3" xfId="6968" xr:uid="{1AF014F3-9A74-4E2C-873D-7C4ABE058F58}"/>
    <cellStyle name="Dziesiętny 4 2 3 3 2 3 2" xfId="22269" xr:uid="{28D2C28F-2FF2-4970-9043-4E52BF64058F}"/>
    <cellStyle name="Dziesiętny 4 2 3 3 2 4" xfId="10460" xr:uid="{0BF87226-46C8-4614-8885-CC4C6AAC53C0}"/>
    <cellStyle name="Dziesiętny 4 2 3 3 2 4 2" xfId="25759" xr:uid="{E3EC8D3C-6B00-4CAA-B8F5-5CC59853274B}"/>
    <cellStyle name="Dziesiętny 4 2 3 3 2 5" xfId="13950" xr:uid="{10C7A676-60AA-4C73-8752-CE32B684112C}"/>
    <cellStyle name="Dziesiętny 4 2 3 3 2 5 2" xfId="29249" xr:uid="{A0E2F9A3-C5AB-44E9-8002-126D3CD3D558}"/>
    <cellStyle name="Dziesiętny 4 2 3 3 2 6" xfId="19047" xr:uid="{02E84B73-C46E-4CA9-B250-3365B77D8782}"/>
    <cellStyle name="Dziesiętny 4 2 3 3 3" xfId="8310" xr:uid="{8740BF64-E486-4114-9203-C9CE7B3D2E79}"/>
    <cellStyle name="Dziesiętny 4 2 3 3 3 2" xfId="11801" xr:uid="{1B54D1DF-712F-4937-8EAF-D533D2596499}"/>
    <cellStyle name="Dziesiętny 4 2 3 3 3 2 2" xfId="27100" xr:uid="{9785845A-6E20-4687-BE73-9136C19BDAAF}"/>
    <cellStyle name="Dziesiętny 4 2 3 3 3 3" xfId="15291" xr:uid="{8C1D43DF-1C1E-4FB4-A8DF-C57E89946145}"/>
    <cellStyle name="Dziesiętny 4 2 3 3 3 3 2" xfId="30590" xr:uid="{9BBB161E-91FF-4C58-9FC5-741D76C80283}"/>
    <cellStyle name="Dziesiętny 4 2 3 3 3 4" xfId="23610" xr:uid="{2D58F152-8896-4592-9D15-2EBC1A5358B7}"/>
    <cellStyle name="Dziesiętny 4 2 3 3 4" xfId="6482" xr:uid="{C2CB862A-992C-471B-B1A1-454E8DBE6BF4}"/>
    <cellStyle name="Dziesiętny 4 2 3 3 4 2" xfId="21783" xr:uid="{37E86140-380C-4A61-9014-53CBB7C038BA}"/>
    <cellStyle name="Dziesiętny 4 2 3 3 5" xfId="3432" xr:uid="{47F252DC-0FC1-4F1D-BDDF-24991A4B1E7D}"/>
    <cellStyle name="Dziesiętny 4 2 3 3 5 2" xfId="19046" xr:uid="{AECBF88C-EB66-4682-9FB6-5447D046A8E6}"/>
    <cellStyle name="Dziesiętny 4 2 3 3 6" xfId="9974" xr:uid="{EA309A82-8421-48CA-8570-455EB097F81F}"/>
    <cellStyle name="Dziesiętny 4 2 3 3 6 2" xfId="25273" xr:uid="{6463DB61-E224-46DC-8180-EC5FC301AB88}"/>
    <cellStyle name="Dziesiętny 4 2 3 3 7" xfId="13464" xr:uid="{E69A6F23-22B2-48EA-86E4-56702EC0C0A7}"/>
    <cellStyle name="Dziesiętny 4 2 3 3 7 2" xfId="28763" xr:uid="{985A2DCD-7218-488A-9C2D-519945611D28}"/>
    <cellStyle name="Dziesiętny 4 2 3 3 8" xfId="16964" xr:uid="{A079AA0D-F95C-48B8-87C8-470467FE7FE9}"/>
    <cellStyle name="Dziesiętny 4 2 3 4" xfId="1429" xr:uid="{27AC8FC8-1931-4178-8BD9-510CF6D4488B}"/>
    <cellStyle name="Dziesiętny 4 2 3 4 2" xfId="8312" xr:uid="{46992779-82AB-428A-A924-670FC258DFF3}"/>
    <cellStyle name="Dziesiętny 4 2 3 4 2 2" xfId="11803" xr:uid="{87464599-3F22-4E31-998D-BD886736403F}"/>
    <cellStyle name="Dziesiętny 4 2 3 4 2 2 2" xfId="27102" xr:uid="{A5349E3D-A53F-4236-957D-3C465195CA3B}"/>
    <cellStyle name="Dziesiętny 4 2 3 4 2 3" xfId="15293" xr:uid="{56352916-470F-4431-9D75-F82336419CEA}"/>
    <cellStyle name="Dziesiętny 4 2 3 4 2 3 2" xfId="30592" xr:uid="{19695AA4-0415-4E57-8BE7-D1737480DA2F}"/>
    <cellStyle name="Dziesiętny 4 2 3 4 2 4" xfId="23612" xr:uid="{BD2ADD93-64B5-4F9B-BB87-4D422C9B7EEE}"/>
    <cellStyle name="Dziesiętny 4 2 3 4 3" xfId="6965" xr:uid="{31784F0A-AE7B-4C06-8BB4-AE5B56C1B09C}"/>
    <cellStyle name="Dziesiętny 4 2 3 4 3 2" xfId="22266" xr:uid="{C2EAD6DB-BB98-48B4-A8D7-2F208663150B}"/>
    <cellStyle name="Dziesiętny 4 2 3 4 4" xfId="3434" xr:uid="{0F160F64-34FD-499F-B582-C4386F27D040}"/>
    <cellStyle name="Dziesiętny 4 2 3 4 4 2" xfId="19048" xr:uid="{0E3EF765-B015-41CB-A83B-BB149CCC6BC0}"/>
    <cellStyle name="Dziesiętny 4 2 3 4 5" xfId="10457" xr:uid="{D4CA600F-44FB-45E4-8969-5653A32F10CE}"/>
    <cellStyle name="Dziesiętny 4 2 3 4 5 2" xfId="25756" xr:uid="{EECFAF8F-9BED-4278-B2E2-B79250871C3E}"/>
    <cellStyle name="Dziesiętny 4 2 3 4 6" xfId="13947" xr:uid="{E414D13F-0C16-4AE9-A6FD-96013B4818BF}"/>
    <cellStyle name="Dziesiętny 4 2 3 4 6 2" xfId="29246" xr:uid="{F42D70D2-9F11-43C1-98A7-22A34BE4CEEB}"/>
    <cellStyle name="Dziesiętny 4 2 3 4 7" xfId="17085" xr:uid="{10FB2778-FB29-4499-8D5F-8AFA659E3BDC}"/>
    <cellStyle name="Dziesiętny 4 2 3 5" xfId="1583" xr:uid="{3E6945E4-D9C7-4A1D-ABDC-BBBD6DFB7CFB}"/>
    <cellStyle name="Dziesiętny 4 2 3 5 2" xfId="8313" xr:uid="{81D89AA7-A55A-4F8B-98A9-BE8293BA9D64}"/>
    <cellStyle name="Dziesiętny 4 2 3 5 2 2" xfId="11804" xr:uid="{2C3DA13C-3B7F-413D-A7B1-348FB464AB92}"/>
    <cellStyle name="Dziesiętny 4 2 3 5 2 2 2" xfId="27103" xr:uid="{D92C85E5-8E5B-46E8-A540-5D30D410FBF7}"/>
    <cellStyle name="Dziesiętny 4 2 3 5 2 3" xfId="15294" xr:uid="{1F9D943B-FE41-4A95-B4DC-8869869C1A35}"/>
    <cellStyle name="Dziesiętny 4 2 3 5 2 3 2" xfId="30593" xr:uid="{DA285D84-514A-4B1C-8CF4-52F91E6A7B31}"/>
    <cellStyle name="Dziesiętny 4 2 3 5 2 4" xfId="23613" xr:uid="{87418BE7-436B-42B1-908A-0C3618E8307F}"/>
    <cellStyle name="Dziesiętny 4 2 3 5 3" xfId="7548" xr:uid="{BA4000C7-B3FF-4D67-822E-E5D508A327CB}"/>
    <cellStyle name="Dziesiętny 4 2 3 5 3 2" xfId="22849" xr:uid="{0CE68ED1-C107-4996-BC17-67A5032C4CF2}"/>
    <cellStyle name="Dziesiętny 4 2 3 5 4" xfId="3435" xr:uid="{44A7CC16-B945-435F-A105-EFAE98230AA1}"/>
    <cellStyle name="Dziesiętny 4 2 3 5 4 2" xfId="19049" xr:uid="{1950C48C-B659-472D-B63B-EDCCFFBB0C6F}"/>
    <cellStyle name="Dziesiętny 4 2 3 5 5" xfId="11040" xr:uid="{4C9891A8-D18F-4792-9E39-3209F02FBF7A}"/>
    <cellStyle name="Dziesiętny 4 2 3 5 5 2" xfId="26339" xr:uid="{1401FF04-7094-4112-B2C1-DE0B7A607FB6}"/>
    <cellStyle name="Dziesiętny 4 2 3 5 6" xfId="14530" xr:uid="{9BA079B5-E02A-4175-BE11-C7991B349E46}"/>
    <cellStyle name="Dziesiętny 4 2 3 5 6 2" xfId="29829" xr:uid="{39C26ABF-3DBB-4736-B250-D94180D885F3}"/>
    <cellStyle name="Dziesiętny 4 2 3 5 7" xfId="17235" xr:uid="{7B5CB45D-D070-4633-8A6B-9E7C298CDFFB}"/>
    <cellStyle name="Dziesiętny 4 2 3 6" xfId="1832" xr:uid="{1730E58D-F02D-404B-9346-69D75818891F}"/>
    <cellStyle name="Dziesiętny 4 2 3 6 2" xfId="8305" xr:uid="{AC7C6936-DE73-4857-8325-F3E976BAE63A}"/>
    <cellStyle name="Dziesiętny 4 2 3 6 2 2" xfId="23605" xr:uid="{1E526514-E208-4932-AF76-D999E93823E2}"/>
    <cellStyle name="Dziesiętny 4 2 3 6 3" xfId="5226" xr:uid="{20EB2F36-B470-4FF9-9BB8-B81460CADA51}"/>
    <cellStyle name="Dziesiętny 4 2 3 6 3 2" xfId="20527" xr:uid="{00D4744C-8D62-4241-9B9B-1CA12E9FCF4F}"/>
    <cellStyle name="Dziesiętny 4 2 3 6 4" xfId="11796" xr:uid="{AA7E8439-7B8E-4DF2-A8DA-EB379DD85A04}"/>
    <cellStyle name="Dziesiętny 4 2 3 6 4 2" xfId="27095" xr:uid="{0E6C6D2C-AD77-46C2-B8BC-F7E8EC4389B6}"/>
    <cellStyle name="Dziesiętny 4 2 3 6 5" xfId="15286" xr:uid="{57128080-C530-414D-8BF1-82A13BB81356}"/>
    <cellStyle name="Dziesiętny 4 2 3 6 5 2" xfId="30585" xr:uid="{242F6E66-31C9-4966-A6B2-56A11FA6B4C1}"/>
    <cellStyle name="Dziesiętny 4 2 3 6 6" xfId="17468" xr:uid="{836C9419-8B89-4FCE-9BEB-9CF75B888D1A}"/>
    <cellStyle name="Dziesiętny 4 2 3 7" xfId="1976" xr:uid="{BE99A5E8-4671-4D2A-ACD2-88ADBDD4D99A}"/>
    <cellStyle name="Dziesiętny 4 2 3 7 2" xfId="5227" xr:uid="{A2A94B0A-B69C-4EE9-B97E-672829843CC0}"/>
    <cellStyle name="Dziesiętny 4 2 3 7 2 2" xfId="20528" xr:uid="{7D3576F7-EDA4-44BF-874D-470F728E0ABF}"/>
    <cellStyle name="Dziesiętny 4 2 3 7 3" xfId="17608" xr:uid="{4D949E5E-E23E-49A4-8139-2E78D6EEE344}"/>
    <cellStyle name="Dziesiętny 4 2 3 8" xfId="2107" xr:uid="{6739DE3D-D2B3-4DEE-91A1-2478C28E2FF0}"/>
    <cellStyle name="Dziesiętny 4 2 3 8 2" xfId="5228" xr:uid="{F2216A6E-019D-4612-B07B-75ED2373A538}"/>
    <cellStyle name="Dziesiętny 4 2 3 8 2 2" xfId="20529" xr:uid="{0D14A889-8A46-49C5-8277-9E427EB4ABC8}"/>
    <cellStyle name="Dziesiętny 4 2 3 8 3" xfId="17739" xr:uid="{2503244A-1ADF-470E-86C3-E1450353A366}"/>
    <cellStyle name="Dziesiętny 4 2 3 9" xfId="2232" xr:uid="{E7DED8E0-CD59-485E-AD7F-CA2E8CB85D24}"/>
    <cellStyle name="Dziesiętny 4 2 3 9 2" xfId="5229" xr:uid="{1C768584-BA29-42D5-874E-484C1AB32E0B}"/>
    <cellStyle name="Dziesiętny 4 2 3 9 2 2" xfId="20530" xr:uid="{7205AFD1-93EC-474A-95E0-FA6FE448704A}"/>
    <cellStyle name="Dziesiętny 4 2 3 9 3" xfId="17864" xr:uid="{5E0604AA-B92A-45A5-842B-4C1C12C33B5E}"/>
    <cellStyle name="Dziesiętny 4 2 4" xfId="792" xr:uid="{5B3FB2DC-85EB-462C-9096-1BD80C5981DC}"/>
    <cellStyle name="Dziesiętny 4 2 4 10" xfId="2395" xr:uid="{45CA63B9-D036-4A81-AA49-03CBB32446A9}"/>
    <cellStyle name="Dziesiętny 4 2 4 10 2" xfId="5230" xr:uid="{46B37EE4-3062-47C6-A77E-49A302A23521}"/>
    <cellStyle name="Dziesiętny 4 2 4 10 2 2" xfId="20531" xr:uid="{F63765C0-D495-4F02-864D-006EA177DBB9}"/>
    <cellStyle name="Dziesiętny 4 2 4 10 3" xfId="18027" xr:uid="{FE95F84E-C203-4AC7-8A1B-A558120FB4B9}"/>
    <cellStyle name="Dziesiętny 4 2 4 11" xfId="2545" xr:uid="{B0D2E25F-D89A-4225-A8BF-99FF18572DB1}"/>
    <cellStyle name="Dziesiętny 4 2 4 11 2" xfId="5231" xr:uid="{1B608451-D7F0-48AD-BBC5-9FCCA393EB19}"/>
    <cellStyle name="Dziesiętny 4 2 4 11 2 2" xfId="20532" xr:uid="{A5198515-CC65-4F0E-BCF4-7EF9DB3887AA}"/>
    <cellStyle name="Dziesiętny 4 2 4 11 3" xfId="18177" xr:uid="{0C37E355-3F7F-4A71-B7E2-37453C90ED87}"/>
    <cellStyle name="Dziesiętny 4 2 4 12" xfId="2695" xr:uid="{0B9B2B2B-83F4-4509-87EB-E88158F6857B}"/>
    <cellStyle name="Dziesiętny 4 2 4 12 2" xfId="5232" xr:uid="{2FE39767-9648-47C9-A6D3-9BE7D34494D4}"/>
    <cellStyle name="Dziesiętny 4 2 4 12 2 2" xfId="20533" xr:uid="{37B6CD5F-C233-4927-90D7-662F94C9703C}"/>
    <cellStyle name="Dziesiętny 4 2 4 12 3" xfId="18327" xr:uid="{7C2D4EE9-7914-44D7-8833-9250E9120B4E}"/>
    <cellStyle name="Dziesiętny 4 2 4 13" xfId="5891" xr:uid="{8A7E072D-6DEE-4C45-93CB-BF8769C95B26}"/>
    <cellStyle name="Dziesiętny 4 2 4 13 2" xfId="21192" xr:uid="{DA465BFF-1C9A-4D8C-A297-9E5A0CDA15CE}"/>
    <cellStyle name="Dziesiętny 4 2 4 14" xfId="5993" xr:uid="{BE1161FA-A618-49D5-B3EC-473C55708E22}"/>
    <cellStyle name="Dziesiętny 4 2 4 14 2" xfId="21294" xr:uid="{5F211403-E12D-4B3C-AE24-A2A9B68FDE4C}"/>
    <cellStyle name="Dziesiętny 4 2 4 15" xfId="3436" xr:uid="{EFC3C19E-14E4-4FFC-A439-652E66A57509}"/>
    <cellStyle name="Dziesiętny 4 2 4 15 2" xfId="19050" xr:uid="{9306AF02-D4AF-4A71-ACC1-73312EAD8DC5}"/>
    <cellStyle name="Dziesiętny 4 2 4 16" xfId="9485" xr:uid="{B1B3868F-8838-49D8-8984-973B2CF83F72}"/>
    <cellStyle name="Dziesiętny 4 2 4 16 2" xfId="24784" xr:uid="{6E0A6708-3108-4DB6-A029-1594F54D43F9}"/>
    <cellStyle name="Dziesiętny 4 2 4 17" xfId="12975" xr:uid="{48F841B2-3620-43B8-86A4-2C672C29E69F}"/>
    <cellStyle name="Dziesiętny 4 2 4 17 2" xfId="28274" xr:uid="{50B4EDA5-C399-456E-9DBE-F94482AFF301}"/>
    <cellStyle name="Dziesiętny 4 2 4 18" xfId="16514" xr:uid="{547ED88B-2DDF-4CFD-99B9-BA63E2EDA320}"/>
    <cellStyle name="Dziesiętny 4 2 4 18 2" xfId="31813" xr:uid="{4BF7261A-4F68-485A-BD5B-13DC98B46F1E}"/>
    <cellStyle name="Dziesiętny 4 2 4 19" xfId="1009" xr:uid="{D1121B66-F094-4E98-8B3A-FA8710E6663C}"/>
    <cellStyle name="Dziesiętny 4 2 4 2" xfId="1225" xr:uid="{A421E84C-E1A7-4739-A9E6-DBF2D902E25A}"/>
    <cellStyle name="Dziesiętny 4 2 4 2 2" xfId="3438" xr:uid="{213ED12B-F4D7-47EF-9EA7-7BD895CD0B66}"/>
    <cellStyle name="Dziesiętny 4 2 4 2 2 2" xfId="3439" xr:uid="{B62244BC-0963-447D-8253-B38599B6CE6A}"/>
    <cellStyle name="Dziesiętny 4 2 4 2 2 2 2" xfId="8317" xr:uid="{68FBFC8D-1B0B-40D6-92F7-D1E9AC639065}"/>
    <cellStyle name="Dziesiętny 4 2 4 2 2 2 2 2" xfId="11808" xr:uid="{C972EE19-7414-4A76-BA21-6B266E67A27E}"/>
    <cellStyle name="Dziesiętny 4 2 4 2 2 2 2 2 2" xfId="27107" xr:uid="{A0D42E42-1074-43FC-832C-7CBE2F2E28CF}"/>
    <cellStyle name="Dziesiętny 4 2 4 2 2 2 2 3" xfId="15298" xr:uid="{01EE8151-B9EA-4EE0-92B7-86FA2DAAC970}"/>
    <cellStyle name="Dziesiętny 4 2 4 2 2 2 2 3 2" xfId="30597" xr:uid="{9AA0C687-0891-4B2F-886E-23DEE4DB0F6A}"/>
    <cellStyle name="Dziesiętny 4 2 4 2 2 2 2 4" xfId="23617" xr:uid="{11A38412-1884-4742-84B7-6A75AAFC8917}"/>
    <cellStyle name="Dziesiętny 4 2 4 2 2 2 3" xfId="6971" xr:uid="{31E03E20-3FAE-4AF5-B5A7-FFA2129CFCD3}"/>
    <cellStyle name="Dziesiętny 4 2 4 2 2 2 3 2" xfId="22272" xr:uid="{2E7E6F58-61F1-4C3D-8CD2-A9F1618E49A2}"/>
    <cellStyle name="Dziesiętny 4 2 4 2 2 2 4" xfId="10463" xr:uid="{B55CD0D0-76D5-4558-82A8-3EB83851BC5A}"/>
    <cellStyle name="Dziesiętny 4 2 4 2 2 2 4 2" xfId="25762" xr:uid="{20E53430-6715-4C4D-89EF-8C9E8D3B8597}"/>
    <cellStyle name="Dziesiętny 4 2 4 2 2 2 5" xfId="13953" xr:uid="{C51EEE11-A597-4EBF-B79E-EFFC9CE4CBCE}"/>
    <cellStyle name="Dziesiętny 4 2 4 2 2 2 5 2" xfId="29252" xr:uid="{4B83B544-41A9-4C27-8E54-EF5EFA28E2B2}"/>
    <cellStyle name="Dziesiętny 4 2 4 2 2 2 6" xfId="19053" xr:uid="{8FF9693C-B2F7-4D47-BF24-2170BD6B6CC5}"/>
    <cellStyle name="Dziesiętny 4 2 4 2 2 3" xfId="8316" xr:uid="{B70378D2-58F9-4143-8574-965DA54BE9F2}"/>
    <cellStyle name="Dziesiętny 4 2 4 2 2 3 2" xfId="11807" xr:uid="{AF0A8F73-2E3D-47C8-B95F-222874E20862}"/>
    <cellStyle name="Dziesiętny 4 2 4 2 2 3 2 2" xfId="27106" xr:uid="{A58728B6-0C2C-42E2-9CD6-7807C3B844FF}"/>
    <cellStyle name="Dziesiętny 4 2 4 2 2 3 3" xfId="15297" xr:uid="{49BE12FD-AC63-4C33-B523-FF3CBA687CAB}"/>
    <cellStyle name="Dziesiętny 4 2 4 2 2 3 3 2" xfId="30596" xr:uid="{E6CB33ED-45B0-4C70-B7FD-273B4E7244D4}"/>
    <cellStyle name="Dziesiętny 4 2 4 2 2 3 4" xfId="23616" xr:uid="{D7E55652-ACAA-4E06-ADEA-016F0E81F9F3}"/>
    <cellStyle name="Dziesiętny 4 2 4 2 2 4" xfId="6483" xr:uid="{923B6F65-D80F-41BB-BF16-A996A8BA364F}"/>
    <cellStyle name="Dziesiętny 4 2 4 2 2 4 2" xfId="21784" xr:uid="{6B2469B1-A34D-4D75-92EE-069640F68D96}"/>
    <cellStyle name="Dziesiętny 4 2 4 2 2 5" xfId="9975" xr:uid="{D67D2ED8-10B0-4C18-9328-84D78F837811}"/>
    <cellStyle name="Dziesiętny 4 2 4 2 2 5 2" xfId="25274" xr:uid="{73470E81-159E-490C-BC43-4A44CBD507C3}"/>
    <cellStyle name="Dziesiętny 4 2 4 2 2 6" xfId="13465" xr:uid="{BB8F4B53-9B29-4C56-84F3-E45A28611A21}"/>
    <cellStyle name="Dziesiętny 4 2 4 2 2 6 2" xfId="28764" xr:uid="{F9F3571C-DE27-43CE-9720-8C2A69336C14}"/>
    <cellStyle name="Dziesiętny 4 2 4 2 2 7" xfId="19052" xr:uid="{0A0A32B1-7216-44D6-AEF0-558777402010}"/>
    <cellStyle name="Dziesiętny 4 2 4 2 3" xfId="3440" xr:uid="{1A46F8B3-E092-4AC8-9402-D816FA6F2CA2}"/>
    <cellStyle name="Dziesiętny 4 2 4 2 3 2" xfId="8318" xr:uid="{0ECB06EE-FC4F-472A-94A3-0923495CA206}"/>
    <cellStyle name="Dziesiętny 4 2 4 2 3 2 2" xfId="11809" xr:uid="{1A5297D0-C673-4B16-A2C1-13A701FCC4CD}"/>
    <cellStyle name="Dziesiętny 4 2 4 2 3 2 2 2" xfId="27108" xr:uid="{65F63C00-6C68-4106-A14B-1102129B19CD}"/>
    <cellStyle name="Dziesiętny 4 2 4 2 3 2 3" xfId="15299" xr:uid="{F63917FC-7B97-49AA-BEE2-C5FC44A11608}"/>
    <cellStyle name="Dziesiętny 4 2 4 2 3 2 3 2" xfId="30598" xr:uid="{C25F729E-9BD0-41A7-899E-F5625FD2D075}"/>
    <cellStyle name="Dziesiętny 4 2 4 2 3 2 4" xfId="23618" xr:uid="{36F1D3D0-FE2D-462D-B6CE-13484BD48923}"/>
    <cellStyle name="Dziesiętny 4 2 4 2 3 3" xfId="6970" xr:uid="{C195B1A6-9BAD-4524-8A00-ACFD1C1D13EF}"/>
    <cellStyle name="Dziesiętny 4 2 4 2 3 3 2" xfId="22271" xr:uid="{C3E1BB05-0AD0-4B6E-AC66-3D78EBCEF37E}"/>
    <cellStyle name="Dziesiętny 4 2 4 2 3 4" xfId="10462" xr:uid="{E5EAD807-1BF6-47A4-A97C-C2693436A2D3}"/>
    <cellStyle name="Dziesiętny 4 2 4 2 3 4 2" xfId="25761" xr:uid="{F410684C-D6FE-486F-9FA1-6D310EF33899}"/>
    <cellStyle name="Dziesiętny 4 2 4 2 3 5" xfId="13952" xr:uid="{858852D2-7456-4CF8-A5D9-DEA6C044E463}"/>
    <cellStyle name="Dziesiętny 4 2 4 2 3 5 2" xfId="29251" xr:uid="{A6A0897D-8DCB-4DC5-A999-BD172F1FD79D}"/>
    <cellStyle name="Dziesiętny 4 2 4 2 3 6" xfId="19054" xr:uid="{3FED1EAB-8545-4865-9E15-0ABB7EA64E74}"/>
    <cellStyle name="Dziesiętny 4 2 4 2 4" xfId="8315" xr:uid="{73C313A4-2E03-4735-8ECC-3DF5B1E6513F}"/>
    <cellStyle name="Dziesiętny 4 2 4 2 4 2" xfId="11806" xr:uid="{6966103F-52FE-4CB4-B4CE-70A820D62E51}"/>
    <cellStyle name="Dziesiętny 4 2 4 2 4 2 2" xfId="27105" xr:uid="{8605FBEF-8FC9-4ADD-ABA6-A65866FC042F}"/>
    <cellStyle name="Dziesiętny 4 2 4 2 4 3" xfId="15296" xr:uid="{B305D445-B644-4214-B632-CD4D00817629}"/>
    <cellStyle name="Dziesiętny 4 2 4 2 4 3 2" xfId="30595" xr:uid="{8225B6C9-4A89-4243-AFE0-8FEC253EA78B}"/>
    <cellStyle name="Dziesiętny 4 2 4 2 4 4" xfId="23615" xr:uid="{4A85CFD4-9EE3-4CD0-8D04-F14F914D373E}"/>
    <cellStyle name="Dziesiętny 4 2 4 2 5" xfId="6291" xr:uid="{7F1BA240-700B-4A0B-AF37-2F7FE9D80A3A}"/>
    <cellStyle name="Dziesiętny 4 2 4 2 5 2" xfId="21592" xr:uid="{C50237B7-5D30-4901-8F6C-F96209F55F25}"/>
    <cellStyle name="Dziesiętny 4 2 4 2 6" xfId="3437" xr:uid="{0C6819C3-445D-4AAF-9591-035C0EFD573D}"/>
    <cellStyle name="Dziesiętny 4 2 4 2 6 2" xfId="19051" xr:uid="{22E11E91-C4B4-495C-86F8-74D61762668C}"/>
    <cellStyle name="Dziesiętny 4 2 4 2 7" xfId="9783" xr:uid="{F89C1DF4-19D7-40F0-AE87-CC61E8D52CA5}"/>
    <cellStyle name="Dziesiętny 4 2 4 2 7 2" xfId="25082" xr:uid="{D1E32065-5455-4ED2-8C79-033D787250F0}"/>
    <cellStyle name="Dziesiętny 4 2 4 2 8" xfId="13273" xr:uid="{41D37091-8C4F-4A0C-9030-AE55C1356B5B}"/>
    <cellStyle name="Dziesiętny 4 2 4 2 8 2" xfId="28572" xr:uid="{C45B5838-0199-4A3D-ADE0-04B27A9122D0}"/>
    <cellStyle name="Dziesiętny 4 2 4 2 9" xfId="16881" xr:uid="{BDC7DE5F-16E1-42BD-A71A-145EDEB579E1}"/>
    <cellStyle name="Dziesiętny 4 2 4 20" xfId="16677" xr:uid="{C7C96D7E-E300-40B2-A176-98C05AEB9467}"/>
    <cellStyle name="Dziesiętny 4 2 4 3" xfId="1350" xr:uid="{052164C8-DA54-4531-B68C-0B3A17163B99}"/>
    <cellStyle name="Dziesiętny 4 2 4 3 2" xfId="3442" xr:uid="{AC7C35C5-25A8-442B-A7CB-96A8E0939171}"/>
    <cellStyle name="Dziesiętny 4 2 4 3 2 2" xfId="8320" xr:uid="{82533759-0E7D-4A22-B961-E36EACE68FF3}"/>
    <cellStyle name="Dziesiętny 4 2 4 3 2 2 2" xfId="11811" xr:uid="{B9A854B6-ADF3-4F9E-9FF6-A8175402B0BC}"/>
    <cellStyle name="Dziesiętny 4 2 4 3 2 2 2 2" xfId="27110" xr:uid="{4D73E4B1-85B8-4E75-8EE7-04F8109A9C05}"/>
    <cellStyle name="Dziesiętny 4 2 4 3 2 2 3" xfId="15301" xr:uid="{24DD640D-34ED-4972-8EE6-703BEF01737F}"/>
    <cellStyle name="Dziesiętny 4 2 4 3 2 2 3 2" xfId="30600" xr:uid="{305329F2-CD04-463F-977F-B1ABDCCCAC85}"/>
    <cellStyle name="Dziesiętny 4 2 4 3 2 2 4" xfId="23620" xr:uid="{AD9C4AFE-B0E3-4A2D-AB7A-5D89D645BC67}"/>
    <cellStyle name="Dziesiętny 4 2 4 3 2 3" xfId="6972" xr:uid="{84680342-846B-4F68-A486-927B55F2BA85}"/>
    <cellStyle name="Dziesiętny 4 2 4 3 2 3 2" xfId="22273" xr:uid="{5DD62209-F560-46FF-86BE-5468E76A566C}"/>
    <cellStyle name="Dziesiętny 4 2 4 3 2 4" xfId="10464" xr:uid="{168B547D-62CB-4BA0-A356-5324A7D5C6E6}"/>
    <cellStyle name="Dziesiętny 4 2 4 3 2 4 2" xfId="25763" xr:uid="{3D740520-429E-4D35-9001-DFA5980E1845}"/>
    <cellStyle name="Dziesiętny 4 2 4 3 2 5" xfId="13954" xr:uid="{C5B2AF69-0A49-47AF-9306-E19E3D6C2A68}"/>
    <cellStyle name="Dziesiętny 4 2 4 3 2 5 2" xfId="29253" xr:uid="{951F52B6-5BEF-4709-8459-9B3485DEB9EF}"/>
    <cellStyle name="Dziesiętny 4 2 4 3 2 6" xfId="19056" xr:uid="{CDD01A90-2E77-4CC6-ABDC-93F19D208A35}"/>
    <cellStyle name="Dziesiętny 4 2 4 3 3" xfId="8319" xr:uid="{6DFB9346-9C55-4539-B252-405ABFAA30D9}"/>
    <cellStyle name="Dziesiętny 4 2 4 3 3 2" xfId="11810" xr:uid="{282CF581-53C3-432B-BE39-4AE47DEE6CE1}"/>
    <cellStyle name="Dziesiętny 4 2 4 3 3 2 2" xfId="27109" xr:uid="{6FFA0CF4-20E2-443A-9DB2-EC959078FCCC}"/>
    <cellStyle name="Dziesiętny 4 2 4 3 3 3" xfId="15300" xr:uid="{D697D5FE-2188-41F1-BC6C-1EDF35B2D33F}"/>
    <cellStyle name="Dziesiętny 4 2 4 3 3 3 2" xfId="30599" xr:uid="{DDAA6B50-6F37-4157-B00F-801088F77B87}"/>
    <cellStyle name="Dziesiętny 4 2 4 3 3 4" xfId="23619" xr:uid="{9CB59F62-BC4C-4270-8E9C-6B76FB911862}"/>
    <cellStyle name="Dziesiętny 4 2 4 3 4" xfId="6484" xr:uid="{CDBB5B84-784A-4228-8EF7-8FFD8F82105F}"/>
    <cellStyle name="Dziesiętny 4 2 4 3 4 2" xfId="21785" xr:uid="{2D94561E-8414-486E-9487-4ECAA15F47DA}"/>
    <cellStyle name="Dziesiętny 4 2 4 3 5" xfId="3441" xr:uid="{A3B9C648-9036-4EB9-9316-438AD41AD7E7}"/>
    <cellStyle name="Dziesiętny 4 2 4 3 5 2" xfId="19055" xr:uid="{4835448B-701A-4E54-BE1E-B7E8C404599E}"/>
    <cellStyle name="Dziesiętny 4 2 4 3 6" xfId="9976" xr:uid="{AE3A519A-E8CA-492D-A6A4-2A36E01D38B5}"/>
    <cellStyle name="Dziesiętny 4 2 4 3 6 2" xfId="25275" xr:uid="{DF622371-661C-4417-A0A2-3C227C575929}"/>
    <cellStyle name="Dziesiętny 4 2 4 3 7" xfId="13466" xr:uid="{AD854DC5-7A49-4D73-88FB-D5D09D9876D4}"/>
    <cellStyle name="Dziesiętny 4 2 4 3 7 2" xfId="28765" xr:uid="{87740F85-B02E-4A6A-8045-D4379536A082}"/>
    <cellStyle name="Dziesiętny 4 2 4 3 8" xfId="17006" xr:uid="{BCB19E56-EDB9-4F58-8C4C-0C68336C4579}"/>
    <cellStyle name="Dziesiętny 4 2 4 4" xfId="1471" xr:uid="{67E4BDA8-577B-4A7C-BCDE-7A35FC85FAE9}"/>
    <cellStyle name="Dziesiętny 4 2 4 4 2" xfId="8321" xr:uid="{16B9C01F-F68E-4CDB-BD15-23A3C5ADC5DC}"/>
    <cellStyle name="Dziesiętny 4 2 4 4 2 2" xfId="11812" xr:uid="{84896735-320B-4047-B9A9-E739F624BDDA}"/>
    <cellStyle name="Dziesiętny 4 2 4 4 2 2 2" xfId="27111" xr:uid="{9B7E803E-4646-4D65-BECB-4187215B50DB}"/>
    <cellStyle name="Dziesiętny 4 2 4 4 2 3" xfId="15302" xr:uid="{DB3C8F9E-3CFD-43FC-9919-495D19313D06}"/>
    <cellStyle name="Dziesiętny 4 2 4 4 2 3 2" xfId="30601" xr:uid="{A6EE55D6-4C18-499D-8DA2-84D82D7A506E}"/>
    <cellStyle name="Dziesiętny 4 2 4 4 2 4" xfId="23621" xr:uid="{9773E6A5-2AA0-4399-AB87-E35BB8AD7824}"/>
    <cellStyle name="Dziesiętny 4 2 4 4 3" xfId="6969" xr:uid="{E6A4143E-3589-45D6-AC7D-A9A74C2BD395}"/>
    <cellStyle name="Dziesiętny 4 2 4 4 3 2" xfId="22270" xr:uid="{1CDC0F5C-28A4-46CF-8F29-17C0E236A76C}"/>
    <cellStyle name="Dziesiętny 4 2 4 4 4" xfId="3443" xr:uid="{163729E7-E5D7-48E3-AC15-B0DADC166971}"/>
    <cellStyle name="Dziesiętny 4 2 4 4 4 2" xfId="19057" xr:uid="{C09AF4BB-7B25-4AD1-8252-3D2DD140B6D8}"/>
    <cellStyle name="Dziesiętny 4 2 4 4 5" xfId="10461" xr:uid="{22B2D02A-AE75-43C3-B1F6-B65CB32F60FA}"/>
    <cellStyle name="Dziesiętny 4 2 4 4 5 2" xfId="25760" xr:uid="{AEDA381E-899B-4117-A0B2-4A15B7BC2317}"/>
    <cellStyle name="Dziesiętny 4 2 4 4 6" xfId="13951" xr:uid="{81C71986-AB25-4D16-845D-E83EECAE2A0A}"/>
    <cellStyle name="Dziesiętny 4 2 4 4 6 2" xfId="29250" xr:uid="{C82BC588-8DB2-43C2-BC00-D65899E847DB}"/>
    <cellStyle name="Dziesiętny 4 2 4 4 7" xfId="17127" xr:uid="{DA9A9BDF-7F24-4124-BA6C-2686B4629765}"/>
    <cellStyle name="Dziesiętny 4 2 4 5" xfId="1625" xr:uid="{A9F4D50F-7542-488A-8441-9CAC8D7AEA6B}"/>
    <cellStyle name="Dziesiętny 4 2 4 5 2" xfId="8322" xr:uid="{47FBE84B-572D-4037-9503-31143E641EBA}"/>
    <cellStyle name="Dziesiętny 4 2 4 5 2 2" xfId="11813" xr:uid="{3475F765-2285-416E-8D97-4A58C206B26A}"/>
    <cellStyle name="Dziesiętny 4 2 4 5 2 2 2" xfId="27112" xr:uid="{2B6CC677-A76B-412E-BDC9-422CFB1C38B8}"/>
    <cellStyle name="Dziesiętny 4 2 4 5 2 3" xfId="15303" xr:uid="{870B7F64-D3C1-4E6D-9130-6548984735A4}"/>
    <cellStyle name="Dziesiętny 4 2 4 5 2 3 2" xfId="30602" xr:uid="{1B898730-F6B9-44D2-968B-BAAAF9057427}"/>
    <cellStyle name="Dziesiętny 4 2 4 5 2 4" xfId="23622" xr:uid="{FB90E71B-39CA-45D0-95CA-5926EE47F6A9}"/>
    <cellStyle name="Dziesiętny 4 2 4 5 3" xfId="7590" xr:uid="{4A4E9E9E-91AC-4DB2-B3DC-FAEAD739AD6D}"/>
    <cellStyle name="Dziesiętny 4 2 4 5 3 2" xfId="22891" xr:uid="{9EA6D57E-531A-4475-9C27-E9C2CF9768B5}"/>
    <cellStyle name="Dziesiętny 4 2 4 5 4" xfId="3444" xr:uid="{8EFD36F9-B61B-4997-92E9-8360E029FC9B}"/>
    <cellStyle name="Dziesiętny 4 2 4 5 4 2" xfId="19058" xr:uid="{1AD0B5D8-C7B1-4068-A458-36EB5CD67935}"/>
    <cellStyle name="Dziesiętny 4 2 4 5 5" xfId="11082" xr:uid="{2733ABA6-FCC8-413A-BEC9-DD6157A56DEA}"/>
    <cellStyle name="Dziesiętny 4 2 4 5 5 2" xfId="26381" xr:uid="{AA0960D0-9573-4447-8701-404AF7E8D250}"/>
    <cellStyle name="Dziesiętny 4 2 4 5 6" xfId="14572" xr:uid="{70CA2536-D15A-48C2-B3F5-B3B7AB5E8343}"/>
    <cellStyle name="Dziesiętny 4 2 4 5 6 2" xfId="29871" xr:uid="{24F1A026-65AE-4EF7-977B-C15F5EBB9CC9}"/>
    <cellStyle name="Dziesiętny 4 2 4 5 7" xfId="17277" xr:uid="{21E8F07D-3910-473F-8E2D-2C4948DB07AC}"/>
    <cellStyle name="Dziesiętny 4 2 4 6" xfId="1875" xr:uid="{AC6D6DBB-F2EB-4AD8-AF0E-CDAAFBFD819C}"/>
    <cellStyle name="Dziesiętny 4 2 4 6 2" xfId="8314" xr:uid="{494AB188-1351-436D-AF37-B530A1004B3C}"/>
    <cellStyle name="Dziesiętny 4 2 4 6 2 2" xfId="23614" xr:uid="{EB982470-8228-41F6-AE29-FD05A8110E76}"/>
    <cellStyle name="Dziesiętny 4 2 4 6 3" xfId="5233" xr:uid="{5E8300BB-18A3-4BF4-94C8-4EF8253E6246}"/>
    <cellStyle name="Dziesiętny 4 2 4 6 3 2" xfId="20534" xr:uid="{BCEA3074-CCDD-4FDE-BA99-D24A62C629B3}"/>
    <cellStyle name="Dziesiętny 4 2 4 6 4" xfId="11805" xr:uid="{2A3E9A28-3C71-4BE6-B1BE-8F1FD835EFEF}"/>
    <cellStyle name="Dziesiętny 4 2 4 6 4 2" xfId="27104" xr:uid="{78AA6950-2C22-49E9-9A50-BDB9477C4E72}"/>
    <cellStyle name="Dziesiętny 4 2 4 6 5" xfId="15295" xr:uid="{97C13F22-E36A-49A7-BD2D-22BCCE75BADB}"/>
    <cellStyle name="Dziesiętny 4 2 4 6 5 2" xfId="30594" xr:uid="{4B0625BD-4B82-4265-A6AE-20589038A823}"/>
    <cellStyle name="Dziesiętny 4 2 4 6 6" xfId="17511" xr:uid="{3650E619-F759-46EC-92E7-6B79F9C344F2}"/>
    <cellStyle name="Dziesiętny 4 2 4 7" xfId="2018" xr:uid="{28072F58-A54B-40EB-80F9-2023A52F2C27}"/>
    <cellStyle name="Dziesiętny 4 2 4 7 2" xfId="5234" xr:uid="{7B8272CD-5E9F-4B64-A17F-1533DF2D5A70}"/>
    <cellStyle name="Dziesiętny 4 2 4 7 2 2" xfId="20535" xr:uid="{9E6289AB-A2AA-4776-B38F-1949BE92CEE7}"/>
    <cellStyle name="Dziesiętny 4 2 4 7 3" xfId="17650" xr:uid="{74C03845-B4BA-4C76-80EA-848AC8B02234}"/>
    <cellStyle name="Dziesiętny 4 2 4 8" xfId="2149" xr:uid="{729747C4-6E12-4AFE-AFBB-CA409CC83E87}"/>
    <cellStyle name="Dziesiętny 4 2 4 8 2" xfId="5235" xr:uid="{665AE9E1-4586-426E-8A52-AB7C7D127998}"/>
    <cellStyle name="Dziesiętny 4 2 4 8 2 2" xfId="20536" xr:uid="{53B18676-54A7-4AEB-9D39-681A64970936}"/>
    <cellStyle name="Dziesiętny 4 2 4 8 3" xfId="17781" xr:uid="{7C08AA65-345F-4A99-A9A0-B64F8C4FBF3A}"/>
    <cellStyle name="Dziesiętny 4 2 4 9" xfId="2274" xr:uid="{80351AC5-EB0D-44C0-B34C-DE3148EB1C27}"/>
    <cellStyle name="Dziesiętny 4 2 4 9 2" xfId="5236" xr:uid="{201D4549-985D-47B1-AFA0-C6800B54F840}"/>
    <cellStyle name="Dziesiętny 4 2 4 9 2 2" xfId="20537" xr:uid="{22339A1F-D238-4BE4-8376-FDD0F686B2E5}"/>
    <cellStyle name="Dziesiętny 4 2 4 9 3" xfId="17906" xr:uid="{17AD005E-0B3C-41C7-94C5-88948105B2F4}"/>
    <cellStyle name="Dziesiętny 4 2 5" xfId="817" xr:uid="{D3DD0783-CC67-4344-80B3-B185A982C3B5}"/>
    <cellStyle name="Dziesiętny 4 2 5 2" xfId="2709" xr:uid="{74B1F96D-26D4-4998-8E76-6064A6E0616B}"/>
    <cellStyle name="Dziesiętny 4 2 5 2 2" xfId="3446" xr:uid="{FC7DF499-F373-452E-A466-D59F677435C7}"/>
    <cellStyle name="Dziesiętny 4 2 5 2 2 2" xfId="8324" xr:uid="{F5CC703B-8E8E-415B-8BAF-3FEA7F58906E}"/>
    <cellStyle name="Dziesiętny 4 2 5 2 2 2 2" xfId="11815" xr:uid="{84C81DB6-6C61-477F-BBD0-9935CC049388}"/>
    <cellStyle name="Dziesiętny 4 2 5 2 2 2 2 2" xfId="27114" xr:uid="{E307089B-9F2A-4C6E-AB2F-7C163F168A6D}"/>
    <cellStyle name="Dziesiętny 4 2 5 2 2 2 3" xfId="15305" xr:uid="{9A14CB0C-E5BC-4981-ADBD-131F7DC825F0}"/>
    <cellStyle name="Dziesiętny 4 2 5 2 2 2 3 2" xfId="30604" xr:uid="{71C17ABD-B6C9-4849-85F3-1AD75DEF8F16}"/>
    <cellStyle name="Dziesiętny 4 2 5 2 2 2 4" xfId="23624" xr:uid="{47AA4082-281C-443E-8415-5D8B1C597F33}"/>
    <cellStyle name="Dziesiętny 4 2 5 2 2 3" xfId="6973" xr:uid="{527E924E-04D9-46C2-9B24-105869FB3948}"/>
    <cellStyle name="Dziesiętny 4 2 5 2 2 3 2" xfId="22274" xr:uid="{DA26D6AF-CD65-47B9-8DB9-CDC2C5A310FE}"/>
    <cellStyle name="Dziesiętny 4 2 5 2 2 4" xfId="10465" xr:uid="{F7979194-AB3D-4293-B714-9D7DE379A892}"/>
    <cellStyle name="Dziesiętny 4 2 5 2 2 4 2" xfId="25764" xr:uid="{E7FC8C70-84D8-4F44-A108-8294F201FC5E}"/>
    <cellStyle name="Dziesiętny 4 2 5 2 2 5" xfId="13955" xr:uid="{767A41E2-F0B3-4AC8-B9E1-718ADFF81AD9}"/>
    <cellStyle name="Dziesiętny 4 2 5 2 2 5 2" xfId="29254" xr:uid="{00103EE4-D1B7-46B2-9AFF-710E45861299}"/>
    <cellStyle name="Dziesiętny 4 2 5 2 2 6" xfId="19060" xr:uid="{23D578D5-C109-4EF7-A99F-9CDD972542F4}"/>
    <cellStyle name="Dziesiętny 4 2 5 2 3" xfId="8323" xr:uid="{4B6FD4A6-122F-4C8F-AED8-D332D1032E25}"/>
    <cellStyle name="Dziesiętny 4 2 5 2 3 2" xfId="11814" xr:uid="{ADD47B17-79B9-4A23-8124-467663ACDA9F}"/>
    <cellStyle name="Dziesiętny 4 2 5 2 3 2 2" xfId="27113" xr:uid="{13F6D7ED-3153-4FB2-B494-D0C107316BF4}"/>
    <cellStyle name="Dziesiętny 4 2 5 2 3 3" xfId="15304" xr:uid="{6A2AC2A7-09AF-478D-A2AF-DE2C6BE6BD11}"/>
    <cellStyle name="Dziesiętny 4 2 5 2 3 3 2" xfId="30603" xr:uid="{03E9F0F8-2836-4075-BE95-01D6ED730962}"/>
    <cellStyle name="Dziesiętny 4 2 5 2 3 4" xfId="23623" xr:uid="{6F03331A-2CC8-493A-9166-1B9535069CB5}"/>
    <cellStyle name="Dziesiętny 4 2 5 2 4" xfId="6485" xr:uid="{0E153E08-568E-49E9-8087-FCE920D42DEF}"/>
    <cellStyle name="Dziesiętny 4 2 5 2 4 2" xfId="21786" xr:uid="{EA9A7A35-0088-4E73-99DB-93F1BCE7AE17}"/>
    <cellStyle name="Dziesiętny 4 2 5 2 5" xfId="3445" xr:uid="{7A17FE84-21C7-4C68-B496-225072940D03}"/>
    <cellStyle name="Dziesiętny 4 2 5 2 5 2" xfId="19059" xr:uid="{9CAD896F-EFF0-4F6B-88EB-655ED648AA31}"/>
    <cellStyle name="Dziesiętny 4 2 5 2 6" xfId="9977" xr:uid="{A0A9208D-F1D2-4AEB-9203-01048B316AC3}"/>
    <cellStyle name="Dziesiętny 4 2 5 2 6 2" xfId="25276" xr:uid="{5AD00B09-D4C1-4CD8-891B-8E2F70A20616}"/>
    <cellStyle name="Dziesiętny 4 2 5 2 7" xfId="13467" xr:uid="{7867D783-E650-459F-B5E6-219C5CBB12B9}"/>
    <cellStyle name="Dziesiętny 4 2 5 2 7 2" xfId="28766" xr:uid="{CB028B5A-C39B-4B12-80F9-34F10A219B65}"/>
    <cellStyle name="Dziesiętny 4 2 5 3" xfId="1067" xr:uid="{C7D25184-7C5D-4DBF-9EDC-890711430087}"/>
    <cellStyle name="Dziesiętny 4 2 5 4" xfId="16727" xr:uid="{6DD11EA1-7FDA-402A-921E-ED99E2397C76}"/>
    <cellStyle name="Dziesiętny 4 2 6" xfId="843" xr:uid="{22F4E48B-3742-4F97-8BB3-27A0B4D0C4D0}"/>
    <cellStyle name="Dziesiętny 4 2 6 10" xfId="1033" xr:uid="{BF18693A-9EAD-42FD-A79C-8980319A7742}"/>
    <cellStyle name="Dziesiętny 4 2 6 11" xfId="16698" xr:uid="{FA1CF957-A743-4F47-9952-3E0FA0D9F534}"/>
    <cellStyle name="Dziesiętny 4 2 6 2" xfId="2731" xr:uid="{8BD81347-F686-4574-AB85-DECC04A80A80}"/>
    <cellStyle name="Dziesiętny 4 2 6 2 2" xfId="3449" xr:uid="{16D0DC4E-EDE5-4B41-9B8B-989759E99708}"/>
    <cellStyle name="Dziesiętny 4 2 6 2 2 2" xfId="8327" xr:uid="{49EC46E8-89FD-48F0-9B8D-96C6769FAF80}"/>
    <cellStyle name="Dziesiętny 4 2 6 2 2 2 2" xfId="11818" xr:uid="{56EC4E5F-8BF6-4B8D-A91F-09AE830D9F8C}"/>
    <cellStyle name="Dziesiętny 4 2 6 2 2 2 2 2" xfId="27117" xr:uid="{1FFEE98B-9965-4C47-BB96-331E2D4CEEEE}"/>
    <cellStyle name="Dziesiętny 4 2 6 2 2 2 3" xfId="15308" xr:uid="{76CF3AC5-3DB8-499F-904C-0080637B36D7}"/>
    <cellStyle name="Dziesiętny 4 2 6 2 2 2 3 2" xfId="30607" xr:uid="{885DE99B-08B6-4005-B6A5-B27DF976373C}"/>
    <cellStyle name="Dziesiętny 4 2 6 2 2 2 4" xfId="23627" xr:uid="{29D59A0C-A8E5-4313-B246-3DA885F57ACC}"/>
    <cellStyle name="Dziesiętny 4 2 6 2 2 3" xfId="6975" xr:uid="{099478EF-EA27-46A5-B277-6BE29F40F058}"/>
    <cellStyle name="Dziesiętny 4 2 6 2 2 3 2" xfId="22276" xr:uid="{7A6DE61D-D6B3-4F8C-A602-A66C45F7145C}"/>
    <cellStyle name="Dziesiętny 4 2 6 2 2 4" xfId="10467" xr:uid="{AE502ABF-D0EA-40D7-A773-BAE6FA1C51F8}"/>
    <cellStyle name="Dziesiętny 4 2 6 2 2 4 2" xfId="25766" xr:uid="{C83888AE-5BF3-49FA-99CF-F742312EA12F}"/>
    <cellStyle name="Dziesiętny 4 2 6 2 2 5" xfId="13957" xr:uid="{EF803AF7-A9F7-4A00-B1E8-A011D7DD3E83}"/>
    <cellStyle name="Dziesiętny 4 2 6 2 2 5 2" xfId="29256" xr:uid="{E937CFE5-A6A6-4504-A2CA-BC425AC7A809}"/>
    <cellStyle name="Dziesiętny 4 2 6 2 2 6" xfId="19063" xr:uid="{6FF1700C-1C97-402A-AA66-C50E9D1B520F}"/>
    <cellStyle name="Dziesiętny 4 2 6 2 3" xfId="8326" xr:uid="{24D630F4-B1F0-4955-A5F6-D7E5262B8C22}"/>
    <cellStyle name="Dziesiętny 4 2 6 2 3 2" xfId="11817" xr:uid="{A63877C2-91FD-4CCE-80EC-8FD7DBF7EA32}"/>
    <cellStyle name="Dziesiętny 4 2 6 2 3 2 2" xfId="27116" xr:uid="{4666206C-7807-4D60-AB3B-5F8E0A3E84B4}"/>
    <cellStyle name="Dziesiętny 4 2 6 2 3 3" xfId="15307" xr:uid="{14ECF832-B7D0-4CBD-A328-7512427E48D6}"/>
    <cellStyle name="Dziesiętny 4 2 6 2 3 3 2" xfId="30606" xr:uid="{CC79B989-3739-40D2-A45E-9D93EEA50BA4}"/>
    <cellStyle name="Dziesiętny 4 2 6 2 3 4" xfId="23626" xr:uid="{4F94CE8B-BA08-4150-9C80-787210C92089}"/>
    <cellStyle name="Dziesiętny 4 2 6 2 4" xfId="6323" xr:uid="{A8A02907-DAB8-4799-BFC2-C7EB366D4893}"/>
    <cellStyle name="Dziesiętny 4 2 6 2 4 2" xfId="21624" xr:uid="{DF75616D-0DDA-4522-AF8E-699423B4704A}"/>
    <cellStyle name="Dziesiętny 4 2 6 2 5" xfId="3448" xr:uid="{0EE36102-58FB-4D19-BD91-62B55B230912}"/>
    <cellStyle name="Dziesiętny 4 2 6 2 5 2" xfId="19062" xr:uid="{964A6CD0-9C0E-4355-8A2C-418F91DAAEA0}"/>
    <cellStyle name="Dziesiętny 4 2 6 2 6" xfId="9815" xr:uid="{BD35DEE0-160A-42AE-8E95-2153F45CF79D}"/>
    <cellStyle name="Dziesiętny 4 2 6 2 6 2" xfId="25114" xr:uid="{96C8999A-9D3A-47B8-9A2A-165CB3BA66EA}"/>
    <cellStyle name="Dziesiętny 4 2 6 2 7" xfId="13305" xr:uid="{512E9A89-85E7-4C00-B734-1C75ECAA4B4F}"/>
    <cellStyle name="Dziesiętny 4 2 6 2 7 2" xfId="28604" xr:uid="{EB2FED49-537F-4292-AD48-06E6A89C9CF5}"/>
    <cellStyle name="Dziesiętny 4 2 6 2 8" xfId="18359" xr:uid="{72377C36-23F1-4D15-B7DA-09866EE33785}"/>
    <cellStyle name="Dziesiętny 4 2 6 3" xfId="3450" xr:uid="{371A0959-69A7-4DF5-B4C1-2CFE0A6BA551}"/>
    <cellStyle name="Dziesiętny 4 2 6 3 2" xfId="8328" xr:uid="{7713B4A2-6C4E-46EA-AE31-7313B0D5C1BD}"/>
    <cellStyle name="Dziesiętny 4 2 6 3 2 2" xfId="11819" xr:uid="{9739002E-219A-41B9-99DA-211272F4916D}"/>
    <cellStyle name="Dziesiętny 4 2 6 3 2 2 2" xfId="27118" xr:uid="{159CE4C4-2F2B-41CD-AE70-18A805546F41}"/>
    <cellStyle name="Dziesiętny 4 2 6 3 2 3" xfId="15309" xr:uid="{38288DE4-6E96-42B9-B606-834B58ED5AA9}"/>
    <cellStyle name="Dziesiętny 4 2 6 3 2 3 2" xfId="30608" xr:uid="{6D832188-55CE-4B30-9086-AA0624B48549}"/>
    <cellStyle name="Dziesiętny 4 2 6 3 2 4" xfId="23628" xr:uid="{47853882-5017-40F0-8A6D-DC707E31B1C8}"/>
    <cellStyle name="Dziesiętny 4 2 6 3 3" xfId="6974" xr:uid="{767675D3-E095-4055-9ECA-BF5D7F635114}"/>
    <cellStyle name="Dziesiętny 4 2 6 3 3 2" xfId="22275" xr:uid="{EEC278FC-92BA-482E-B838-892D096C834C}"/>
    <cellStyle name="Dziesiętny 4 2 6 3 4" xfId="10466" xr:uid="{775CFDD1-BBE7-4BD1-9CA2-C28142B0A11B}"/>
    <cellStyle name="Dziesiętny 4 2 6 3 4 2" xfId="25765" xr:uid="{26DFB4CF-10FB-45C2-9BC9-C4A2969E144E}"/>
    <cellStyle name="Dziesiętny 4 2 6 3 5" xfId="13956" xr:uid="{D55D8B1D-1520-4B1B-AA08-2DE413BD18E4}"/>
    <cellStyle name="Dziesiętny 4 2 6 3 5 2" xfId="29255" xr:uid="{230E9FFC-F08C-4C3E-B976-D4AA1C36D720}"/>
    <cellStyle name="Dziesiętny 4 2 6 3 6" xfId="19064" xr:uid="{D2AFD32B-E4E2-4AAF-81A0-C18B84073477}"/>
    <cellStyle name="Dziesiętny 4 2 6 4" xfId="3451" xr:uid="{F8B9DEE4-E03A-4089-887C-815BFCB405BF}"/>
    <cellStyle name="Dziesiętny 4 2 6 4 2" xfId="8329" xr:uid="{AFE6B2EA-9003-44CE-A0A0-F9F455A15B20}"/>
    <cellStyle name="Dziesiętny 4 2 6 4 2 2" xfId="11820" xr:uid="{8A393C63-53E9-4E64-BC1F-4C53B97B6B8C}"/>
    <cellStyle name="Dziesiętny 4 2 6 4 2 2 2" xfId="27119" xr:uid="{3C54A381-9759-4DA4-B91F-3445DBA69D35}"/>
    <cellStyle name="Dziesiętny 4 2 6 4 2 3" xfId="15310" xr:uid="{11344C74-867F-431A-A493-0C0DAE63AFF8}"/>
    <cellStyle name="Dziesiętny 4 2 6 4 2 3 2" xfId="30609" xr:uid="{8D28C05A-3F74-4A44-A885-83CA0E88D7FA}"/>
    <cellStyle name="Dziesiętny 4 2 6 4 2 4" xfId="23629" xr:uid="{1BA9E3FB-89A0-4C8D-A646-EA8F08B229C9}"/>
    <cellStyle name="Dziesiętny 4 2 6 4 3" xfId="7622" xr:uid="{6F1DB895-185C-4913-B976-F7891B73C393}"/>
    <cellStyle name="Dziesiętny 4 2 6 4 3 2" xfId="22923" xr:uid="{58081E31-929C-4A55-B3F3-9457DE22E5E3}"/>
    <cellStyle name="Dziesiętny 4 2 6 4 4" xfId="11114" xr:uid="{34999409-D0EE-4E62-B1E3-D4EF3124ED4B}"/>
    <cellStyle name="Dziesiętny 4 2 6 4 4 2" xfId="26413" xr:uid="{116969F9-59B7-4034-9D6E-8EF90BB52400}"/>
    <cellStyle name="Dziesiętny 4 2 6 4 5" xfId="14604" xr:uid="{2B78BC84-1C00-4313-B54A-9347B423B4BC}"/>
    <cellStyle name="Dziesiętny 4 2 6 4 5 2" xfId="29903" xr:uid="{821F8D9C-4B4F-4496-A2F7-DDF3AA1C5A65}"/>
    <cellStyle name="Dziesiętny 4 2 6 4 6" xfId="19065" xr:uid="{E1D68CEA-7B18-4440-B5C7-410AB93D0CB2}"/>
    <cellStyle name="Dziesiętny 4 2 6 5" xfId="8325" xr:uid="{4E66A52F-946F-448E-9B2A-ABDC73ECAF7D}"/>
    <cellStyle name="Dziesiętny 4 2 6 5 2" xfId="11816" xr:uid="{31005E35-9F6A-4ADC-83B5-D782ED67D27D}"/>
    <cellStyle name="Dziesiętny 4 2 6 5 2 2" xfId="27115" xr:uid="{0BC79144-9AE2-4F40-A95D-C51B578BC853}"/>
    <cellStyle name="Dziesiętny 4 2 6 5 3" xfId="15306" xr:uid="{6A0E33D4-BFF5-4719-8281-5E03CB8F117D}"/>
    <cellStyle name="Dziesiętny 4 2 6 5 3 2" xfId="30605" xr:uid="{2D8381F4-B0DA-4730-B62C-1458421D93A0}"/>
    <cellStyle name="Dziesiętny 4 2 6 5 4" xfId="23625" xr:uid="{BF209CA5-B748-44DB-A43F-DDEA50D35226}"/>
    <cellStyle name="Dziesiętny 4 2 6 6" xfId="5994" xr:uid="{E44EB52A-FB40-4C94-AABC-26BA107CC9BC}"/>
    <cellStyle name="Dziesiętny 4 2 6 6 2" xfId="21295" xr:uid="{388B1E6C-16F0-45BF-A672-BD05F41A86BC}"/>
    <cellStyle name="Dziesiętny 4 2 6 7" xfId="3447" xr:uid="{ED0310C9-6F8C-4C40-A20E-B11A3DA764CB}"/>
    <cellStyle name="Dziesiętny 4 2 6 7 2" xfId="19061" xr:uid="{502D6179-C9E0-465E-BDCC-BA3A6A75CDE9}"/>
    <cellStyle name="Dziesiętny 4 2 6 8" xfId="9486" xr:uid="{74E3E128-C784-467E-A043-A4B7BAFFA53D}"/>
    <cellStyle name="Dziesiętny 4 2 6 8 2" xfId="24785" xr:uid="{AC4700F4-0F01-4890-AB17-1C59C9E0CA98}"/>
    <cellStyle name="Dziesiętny 4 2 6 9" xfId="12976" xr:uid="{8ABB5A4C-B466-424F-AD0A-BA6804836C2E}"/>
    <cellStyle name="Dziesiętny 4 2 6 9 2" xfId="28275" xr:uid="{5FFC4613-9174-49EB-8344-7B3BDB9C66F7}"/>
    <cellStyle name="Dziesiętny 4 2 7" xfId="1081" xr:uid="{D1DD2CA1-1604-4437-A2ED-042DF755EE78}"/>
    <cellStyle name="Dziesiętny 4 2 7 2" xfId="3453" xr:uid="{9A621282-AC86-4E0A-86D4-EE938C91A100}"/>
    <cellStyle name="Dziesiętny 4 2 7 2 2" xfId="8331" xr:uid="{C9F901AE-5CF1-4FC3-8BE7-32541AF2A0A2}"/>
    <cellStyle name="Dziesiętny 4 2 7 2 2 2" xfId="11822" xr:uid="{54C589F2-AF18-40EB-9CD7-AB679A804B43}"/>
    <cellStyle name="Dziesiętny 4 2 7 2 2 2 2" xfId="27121" xr:uid="{AA5A3809-2176-47E8-9E12-DC78272876F1}"/>
    <cellStyle name="Dziesiętny 4 2 7 2 2 3" xfId="15312" xr:uid="{85977E3E-5CD6-412C-BE8F-56057161C2F5}"/>
    <cellStyle name="Dziesiętny 4 2 7 2 2 3 2" xfId="30611" xr:uid="{B5473DB6-CFA7-4208-B591-A33CD792FE44}"/>
    <cellStyle name="Dziesiętny 4 2 7 2 2 4" xfId="23631" xr:uid="{4C724575-AFE9-4745-A8AB-09B2B33D2743}"/>
    <cellStyle name="Dziesiętny 4 2 7 2 3" xfId="6976" xr:uid="{71F0F209-2B3E-4C6C-9B05-C4CB222716FC}"/>
    <cellStyle name="Dziesiętny 4 2 7 2 3 2" xfId="22277" xr:uid="{FF0FD001-131C-4E6B-9201-B0129882DE3B}"/>
    <cellStyle name="Dziesiętny 4 2 7 2 4" xfId="10468" xr:uid="{F196FF48-4AC9-4EBD-8977-9E4140CB2D3E}"/>
    <cellStyle name="Dziesiętny 4 2 7 2 4 2" xfId="25767" xr:uid="{73A6E1A0-CBD5-4D7B-8576-142909D0E384}"/>
    <cellStyle name="Dziesiętny 4 2 7 2 5" xfId="13958" xr:uid="{52D3CAC5-C40F-47E0-9F26-A4363F6FCB80}"/>
    <cellStyle name="Dziesiętny 4 2 7 2 5 2" xfId="29257" xr:uid="{D0E4448A-7520-4B1F-8B09-DE5BE8F0B3F0}"/>
    <cellStyle name="Dziesiętny 4 2 7 2 6" xfId="19067" xr:uid="{74906C3B-59A3-4505-8AFA-82E0C00AF5FC}"/>
    <cellStyle name="Dziesiętny 4 2 7 3" xfId="8330" xr:uid="{90F84BD6-5EE0-4338-B86C-98F4D86AEAAB}"/>
    <cellStyle name="Dziesiętny 4 2 7 3 2" xfId="11821" xr:uid="{BA72AAC7-A404-4960-8189-813876A7013A}"/>
    <cellStyle name="Dziesiętny 4 2 7 3 2 2" xfId="27120" xr:uid="{F2595C30-A24A-4675-A9F7-B3DCA4BE214F}"/>
    <cellStyle name="Dziesiętny 4 2 7 3 3" xfId="15311" xr:uid="{8597F357-5316-4373-9216-D28B62C9B73A}"/>
    <cellStyle name="Dziesiętny 4 2 7 3 3 2" xfId="30610" xr:uid="{A722A6AF-3A0B-4C0A-B83B-65B5BD907510}"/>
    <cellStyle name="Dziesiętny 4 2 7 3 4" xfId="23630" xr:uid="{EC233807-3B29-43F7-89AA-7431CA9321AC}"/>
    <cellStyle name="Dziesiętny 4 2 7 4" xfId="6113" xr:uid="{07F889CB-1E07-42FB-B59E-0C77642464F9}"/>
    <cellStyle name="Dziesiętny 4 2 7 4 2" xfId="21414" xr:uid="{B79F4C2E-F89F-4ACA-BA7E-831A5760BA9D}"/>
    <cellStyle name="Dziesiętny 4 2 7 5" xfId="3452" xr:uid="{B00777C1-804D-4FFE-909D-A20D9D97C321}"/>
    <cellStyle name="Dziesiętny 4 2 7 5 2" xfId="19066" xr:uid="{BFF59EDF-6EE4-4ED7-B450-2C3B2F82432F}"/>
    <cellStyle name="Dziesiętny 4 2 7 6" xfId="9605" xr:uid="{E1AA9936-4EB2-4C8C-8A00-2DA247C55BC7}"/>
    <cellStyle name="Dziesiętny 4 2 7 6 2" xfId="24904" xr:uid="{71FF9D25-2EC2-4F41-9743-04E413B29255}"/>
    <cellStyle name="Dziesiętny 4 2 7 7" xfId="13095" xr:uid="{00BF0DE0-A987-4D9B-B169-190A2BEFBDB8}"/>
    <cellStyle name="Dziesiętny 4 2 7 7 2" xfId="28394" xr:uid="{C7CE5911-576A-45BA-BD81-2055DADACC96}"/>
    <cellStyle name="Dziesiętny 4 2 7 8" xfId="16739" xr:uid="{0067D261-BE18-4541-85C1-55FAB4A75DA1}"/>
    <cellStyle name="Dziesiętny 4 2 8" xfId="1499" xr:uid="{3EC7F94D-21C5-4446-8A4F-5F18DF26CB31}"/>
    <cellStyle name="Dziesiętny 4 2 8 2" xfId="3455" xr:uid="{89CB5020-21E9-4D62-B7DA-2725F3F23583}"/>
    <cellStyle name="Dziesiętny 4 2 8 2 2" xfId="8333" xr:uid="{9C47C4F3-4C4C-42A9-B7F5-48C15B8BDD09}"/>
    <cellStyle name="Dziesiętny 4 2 8 2 2 2" xfId="11824" xr:uid="{7B06763E-4506-4669-80BC-B5284AC9E536}"/>
    <cellStyle name="Dziesiętny 4 2 8 2 2 2 2" xfId="27123" xr:uid="{61666515-D2E1-456E-B6D1-F4A55A4924BD}"/>
    <cellStyle name="Dziesiętny 4 2 8 2 2 3" xfId="15314" xr:uid="{BA89F733-B34B-4A3C-826F-7784C7EAFB8A}"/>
    <cellStyle name="Dziesiętny 4 2 8 2 2 3 2" xfId="30613" xr:uid="{C8AB3207-F479-4FBC-9779-07416DA1A136}"/>
    <cellStyle name="Dziesiętny 4 2 8 2 2 4" xfId="23633" xr:uid="{8A542C0A-5AD1-4A99-AF58-0101FFA2A756}"/>
    <cellStyle name="Dziesiętny 4 2 8 2 3" xfId="6977" xr:uid="{1B743B50-3321-4E67-910D-8C403164934A}"/>
    <cellStyle name="Dziesiętny 4 2 8 2 3 2" xfId="22278" xr:uid="{7CBF8AF4-5BF0-426C-9284-0C294F2AB9FF}"/>
    <cellStyle name="Dziesiętny 4 2 8 2 4" xfId="10469" xr:uid="{A817BEF3-A1AE-43DC-93ED-612C02AD84EE}"/>
    <cellStyle name="Dziesiętny 4 2 8 2 4 2" xfId="25768" xr:uid="{820E9CEA-B959-4065-A36C-C9BD8773F5DF}"/>
    <cellStyle name="Dziesiętny 4 2 8 2 5" xfId="13959" xr:uid="{BDCF9AC8-1EC7-4FE4-BAE3-C92CA01C8EE8}"/>
    <cellStyle name="Dziesiętny 4 2 8 2 5 2" xfId="29258" xr:uid="{2AF203E3-E5E4-45A4-9AE2-8F7873694524}"/>
    <cellStyle name="Dziesiętny 4 2 8 2 6" xfId="19069" xr:uid="{5C115787-B16A-4830-8AB7-A9EF4B3B648C}"/>
    <cellStyle name="Dziesiętny 4 2 8 3" xfId="8332" xr:uid="{1E5A5500-4D52-4100-B43C-4BF9CA88CC52}"/>
    <cellStyle name="Dziesiętny 4 2 8 3 2" xfId="11823" xr:uid="{291A3587-03AC-4C02-9B6D-4E0E25D230AB}"/>
    <cellStyle name="Dziesiętny 4 2 8 3 2 2" xfId="27122" xr:uid="{8BDACA94-A4B0-4CAB-BACE-437FA56E371B}"/>
    <cellStyle name="Dziesiętny 4 2 8 3 3" xfId="15313" xr:uid="{FACE932A-9A09-4DBD-BAF3-E44B1311D881}"/>
    <cellStyle name="Dziesiętny 4 2 8 3 3 2" xfId="30612" xr:uid="{21A1F107-40F2-4323-82C1-7A5F8B95DD13}"/>
    <cellStyle name="Dziesiętny 4 2 8 3 4" xfId="23632" xr:uid="{D43080DF-ED32-4B88-B4E8-D564DB2D1AA6}"/>
    <cellStyle name="Dziesiętny 4 2 8 4" xfId="6140" xr:uid="{5B379AE4-6FBE-412C-820B-192A1294836E}"/>
    <cellStyle name="Dziesiętny 4 2 8 4 2" xfId="21441" xr:uid="{D8EA9AF8-23A6-49DF-9F60-023FB31E188F}"/>
    <cellStyle name="Dziesiętny 4 2 8 5" xfId="3454" xr:uid="{D97B1848-B97D-4963-85A4-2DF602BB2F33}"/>
    <cellStyle name="Dziesiętny 4 2 8 5 2" xfId="19068" xr:uid="{305CBA09-31D9-4687-A291-E8ADB112B37F}"/>
    <cellStyle name="Dziesiętny 4 2 8 6" xfId="9632" xr:uid="{BDBF67A1-D96F-460C-B964-9B268A1DCC51}"/>
    <cellStyle name="Dziesiętny 4 2 8 6 2" xfId="24931" xr:uid="{42D95F7C-1E2C-48A7-B369-5EF8E1C01E76}"/>
    <cellStyle name="Dziesiętny 4 2 8 7" xfId="13122" xr:uid="{7E0AFB04-BD24-41E3-8E66-989CDC565782}"/>
    <cellStyle name="Dziesiętny 4 2 8 7 2" xfId="28421" xr:uid="{C114A4BA-1DCA-49DC-B981-05E9DA49061F}"/>
    <cellStyle name="Dziesiętny 4 2 8 8" xfId="17153" xr:uid="{81F5680C-3167-44D9-A4E7-2DAB2EA6D8FC}"/>
    <cellStyle name="Dziesiętny 4 2 9" xfId="1707" xr:uid="{CDF4DD7E-67F5-45EC-8FE0-25D4FCE281D5}"/>
    <cellStyle name="Dziesiętny 4 2 9 2" xfId="3457" xr:uid="{814EBF17-B422-4974-B192-6F3B985CAC7C}"/>
    <cellStyle name="Dziesiętny 4 2 9 2 2" xfId="8335" xr:uid="{2EE2CC1B-6944-4B3C-924D-75973C786F6E}"/>
    <cellStyle name="Dziesiętny 4 2 9 2 2 2" xfId="11826" xr:uid="{FE80BEA7-A1AB-4DED-976A-1EF47C667BB7}"/>
    <cellStyle name="Dziesiętny 4 2 9 2 2 2 2" xfId="27125" xr:uid="{089B52D0-C2EE-4941-AA11-864B0DDB569C}"/>
    <cellStyle name="Dziesiętny 4 2 9 2 2 3" xfId="15316" xr:uid="{7E75F5A0-83CC-4CF9-AA9A-A61CB4F7C928}"/>
    <cellStyle name="Dziesiętny 4 2 9 2 2 3 2" xfId="30615" xr:uid="{02C826B6-F566-4EE0-855A-A099E93066EF}"/>
    <cellStyle name="Dziesiętny 4 2 9 2 2 4" xfId="23635" xr:uid="{25A82463-32B4-4FFF-9C35-F9BEF56042B8}"/>
    <cellStyle name="Dziesiętny 4 2 9 2 3" xfId="6978" xr:uid="{B24D7720-803C-4D7C-9479-874F3E479FD4}"/>
    <cellStyle name="Dziesiętny 4 2 9 2 3 2" xfId="22279" xr:uid="{CE3F82BC-D72F-4F7B-B025-5BD70001ADA3}"/>
    <cellStyle name="Dziesiętny 4 2 9 2 4" xfId="10470" xr:uid="{6F8269AB-718C-4B64-B12E-EE350052CFE5}"/>
    <cellStyle name="Dziesiętny 4 2 9 2 4 2" xfId="25769" xr:uid="{62FA83FE-0D4C-4414-B114-AFB17B12850E}"/>
    <cellStyle name="Dziesiętny 4 2 9 2 5" xfId="13960" xr:uid="{579FEB8B-29C7-4258-88C4-42DE5A3A467B}"/>
    <cellStyle name="Dziesiętny 4 2 9 2 5 2" xfId="29259" xr:uid="{C65B9570-7723-429E-8A6D-E30E7494ABBF}"/>
    <cellStyle name="Dziesiętny 4 2 9 2 6" xfId="19071" xr:uid="{24197329-01F8-423E-B1EE-C1482C56CA53}"/>
    <cellStyle name="Dziesiętny 4 2 9 3" xfId="8334" xr:uid="{5B1BE0B1-85E9-422E-8741-6D48A7B75BB6}"/>
    <cellStyle name="Dziesiętny 4 2 9 3 2" xfId="11825" xr:uid="{FF0A69D2-8E4D-4600-8247-33C109CACC90}"/>
    <cellStyle name="Dziesiętny 4 2 9 3 2 2" xfId="27124" xr:uid="{B9B08ADB-35E3-48C7-A165-B0C7A61F5E4D}"/>
    <cellStyle name="Dziesiętny 4 2 9 3 3" xfId="15315" xr:uid="{2738AB5A-6AE3-4E2B-AB5B-012DCA3D23CC}"/>
    <cellStyle name="Dziesiętny 4 2 9 3 3 2" xfId="30614" xr:uid="{5C4C554F-7309-4252-BBBF-4386123DA01C}"/>
    <cellStyle name="Dziesiętny 4 2 9 3 4" xfId="23634" xr:uid="{6C73B042-4DF0-4246-BC2A-3C396C970C1E}"/>
    <cellStyle name="Dziesiętny 4 2 9 4" xfId="6167" xr:uid="{13FE8A35-8441-452B-B8DA-01127D0257A0}"/>
    <cellStyle name="Dziesiętny 4 2 9 4 2" xfId="21468" xr:uid="{B66DF367-64E5-4933-AD28-147BDF2E6DA4}"/>
    <cellStyle name="Dziesiętny 4 2 9 5" xfId="3456" xr:uid="{36457F1B-0257-41F3-9123-F1D697CF0C1D}"/>
    <cellStyle name="Dziesiętny 4 2 9 5 2" xfId="19070" xr:uid="{ABF6645E-BDB4-4FC4-BF01-5B065250D3F3}"/>
    <cellStyle name="Dziesiętny 4 2 9 6" xfId="9659" xr:uid="{EB147203-1500-410C-9B0D-A550275FB3CF}"/>
    <cellStyle name="Dziesiętny 4 2 9 6 2" xfId="24958" xr:uid="{45A77CDF-EBF6-46C8-95E4-2E81790A0BCD}"/>
    <cellStyle name="Dziesiętny 4 2 9 7" xfId="13149" xr:uid="{63D70EED-BCD6-4B87-B357-F3BDE40052C6}"/>
    <cellStyle name="Dziesiętny 4 2 9 7 2" xfId="28448" xr:uid="{14498F95-457E-43F1-8813-D3FF56377EAB}"/>
    <cellStyle name="Dziesiętny 4 2 9 8" xfId="17352" xr:uid="{FB1B0CD0-CD7F-4CCB-ACC8-2D9E338E8967}"/>
    <cellStyle name="Dziesiętny 4 20" xfId="5914" xr:uid="{7B5FE265-7EEA-4427-9AB2-28B9B12E1E7B}"/>
    <cellStyle name="Dziesiętny 4 20 2" xfId="21215" xr:uid="{F709B63F-2BB6-41C3-A017-C7690FD3423A}"/>
    <cellStyle name="Dziesiętny 4 21" xfId="3396" xr:uid="{E83E3A9F-1686-4DF4-822F-22D76031E5A2}"/>
    <cellStyle name="Dziesiętny 4 21 2" xfId="19010" xr:uid="{7F44A31B-2BF6-468F-98BA-72ED2108054E}"/>
    <cellStyle name="Dziesiętny 4 22" xfId="9406" xr:uid="{8F9118F9-C47D-4E01-A07F-FBF995BCC2EA}"/>
    <cellStyle name="Dziesiętny 4 22 2" xfId="24705" xr:uid="{FDA832B0-565A-46EF-B8EF-2CE49F700146}"/>
    <cellStyle name="Dziesiętny 4 23" xfId="12896" xr:uid="{777FD84A-D5B0-41F8-82F6-6793C98F7FCD}"/>
    <cellStyle name="Dziesiętny 4 23 2" xfId="28195" xr:uid="{FB6B86AC-8E10-4F8F-94EC-AA44F0B2DFC0}"/>
    <cellStyle name="Dziesiętny 4 24" xfId="16371" xr:uid="{D73E9D09-83B6-403B-AA33-0158D93C563E}"/>
    <cellStyle name="Dziesiętny 4 24 2" xfId="31670" xr:uid="{3A5D9CD8-8CAD-4D30-A29E-1CD9E5E241E9}"/>
    <cellStyle name="Dziesiętny 4 25" xfId="864" xr:uid="{38C55B95-46CD-4B5D-8D78-58B99A900CC6}"/>
    <cellStyle name="Dziesiętny 4 26" xfId="16534" xr:uid="{52126656-0F42-4DB0-B447-435008FEBA38}"/>
    <cellStyle name="Dziesiętny 4 27" xfId="575" xr:uid="{03239CFA-C617-44CD-8B88-01BC7F52F504}"/>
    <cellStyle name="Dziesiętny 4 3" xfId="132" xr:uid="{00000000-0005-0000-0000-000067000000}"/>
    <cellStyle name="Dziesiętny 4 3 2" xfId="321" xr:uid="{F7EFAF93-A293-4595-A9C2-F74010D93376}"/>
    <cellStyle name="Dziesiętny 4 3 2 2" xfId="3459" xr:uid="{21111B51-6F80-49A1-B91B-05FFBC78E5EC}"/>
    <cellStyle name="Dziesiętny 4 3 2 3" xfId="3458" xr:uid="{C518EBDB-B01D-4B7D-BD5F-23E591E7D1A3}"/>
    <cellStyle name="Dziesiętny 4 3 3" xfId="3460" xr:uid="{A86BBC42-FDDD-4451-8694-21F731CBFFE8}"/>
    <cellStyle name="Dziesiętny 4 3 3 2" xfId="3461" xr:uid="{AE3C001A-B884-44C8-9189-7E99DDA4B6AC}"/>
    <cellStyle name="Dziesiętny 4 3 3 2 2" xfId="8337" xr:uid="{68B20B16-3597-45D7-891F-CC31A8E7FE1B}"/>
    <cellStyle name="Dziesiętny 4 3 3 2 2 2" xfId="11828" xr:uid="{1FE442D0-9CAD-43E8-8FBA-859CDBB5628C}"/>
    <cellStyle name="Dziesiętny 4 3 3 2 2 2 2" xfId="27127" xr:uid="{C7CB2DCE-EB00-4B6D-BBD0-D7585B3557F0}"/>
    <cellStyle name="Dziesiętny 4 3 3 2 2 3" xfId="15318" xr:uid="{3763B274-97DA-43F0-8519-9A100216F37D}"/>
    <cellStyle name="Dziesiętny 4 3 3 2 2 3 2" xfId="30617" xr:uid="{77B964A3-67D7-4653-B33E-35520E57BA8A}"/>
    <cellStyle name="Dziesiętny 4 3 3 2 2 4" xfId="23637" xr:uid="{1FC23598-701C-4AF0-A0BD-609DB7E0C634}"/>
    <cellStyle name="Dziesiętny 4 3 3 2 3" xfId="6979" xr:uid="{B393E824-28D0-4494-A5E2-9A2ED3EBAAC6}"/>
    <cellStyle name="Dziesiętny 4 3 3 2 3 2" xfId="22280" xr:uid="{2E43884D-5FFF-42A2-9EEF-1E5A4E061908}"/>
    <cellStyle name="Dziesiętny 4 3 3 2 4" xfId="10471" xr:uid="{06CC3877-5E5A-4EBE-A9B7-F52262C0F10B}"/>
    <cellStyle name="Dziesiętny 4 3 3 2 4 2" xfId="25770" xr:uid="{86B2DB29-3FF6-4D11-85A7-EA53A5E43A9F}"/>
    <cellStyle name="Dziesiętny 4 3 3 2 5" xfId="13961" xr:uid="{BA941DD7-36FC-4F7A-A889-E9D89DDD19B0}"/>
    <cellStyle name="Dziesiętny 4 3 3 2 5 2" xfId="29260" xr:uid="{DA37F284-8EF9-4792-AF1C-D17A99C45131}"/>
    <cellStyle name="Dziesiętny 4 3 3 2 6" xfId="19073" xr:uid="{6CEA12A2-F864-422B-8B10-B4A10D34A7F5}"/>
    <cellStyle name="Dziesiętny 4 3 3 3" xfId="8336" xr:uid="{AFC7E702-3AF2-4AD7-BF92-BE230B55B6CD}"/>
    <cellStyle name="Dziesiętny 4 3 3 3 2" xfId="11827" xr:uid="{F39CEC8A-A550-489E-B860-2040C3C8EC1A}"/>
    <cellStyle name="Dziesiętny 4 3 3 3 2 2" xfId="27126" xr:uid="{AE2BA615-C894-4A02-A9E3-5EC4D9AB74CF}"/>
    <cellStyle name="Dziesiętny 4 3 3 3 3" xfId="15317" xr:uid="{5CCC6150-F519-4F8D-80BA-227A10D00AC7}"/>
    <cellStyle name="Dziesiętny 4 3 3 3 3 2" xfId="30616" xr:uid="{232AA485-176B-4B69-AB10-589510EAC12D}"/>
    <cellStyle name="Dziesiętny 4 3 3 3 4" xfId="23636" xr:uid="{3A83EFD8-8D09-4216-920F-3A7AE2BDBDE6}"/>
    <cellStyle name="Dziesiętny 4 3 3 4" xfId="6630" xr:uid="{ECE0200E-429C-4E77-86C9-4A32BDDF5F3C}"/>
    <cellStyle name="Dziesiętny 4 3 3 4 2" xfId="21931" xr:uid="{6CC63BF6-86B6-46D8-BABF-F11870157DD1}"/>
    <cellStyle name="Dziesiętny 4 3 3 5" xfId="10122" xr:uid="{1EA2D8A9-D10F-4EBD-9BEA-63A5B4F0CAE1}"/>
    <cellStyle name="Dziesiętny 4 3 3 5 2" xfId="25421" xr:uid="{1737FCC0-3472-4901-AD40-C7C8F433C8E7}"/>
    <cellStyle name="Dziesiętny 4 3 3 6" xfId="13612" xr:uid="{54BD0B76-7A6D-45ED-BD30-66D37C6B22FA}"/>
    <cellStyle name="Dziesiętny 4 3 3 6 2" xfId="28911" xr:uid="{BCAFA51E-5F3E-49B4-8B22-453E9EC0DFAF}"/>
    <cellStyle name="Dziesiętny 4 3 3 7" xfId="19072" xr:uid="{75908980-9532-4A23-BF5E-CD65A4488BE9}"/>
    <cellStyle name="Dziesiętny 4 3 4" xfId="3462" xr:uid="{5622EA6F-14E4-4E2A-8475-3E14339F469C}"/>
    <cellStyle name="Dziesiętny 4 3 5" xfId="600" xr:uid="{E8E27825-F5AD-4FC7-9DDF-A4EDEF4DD4C0}"/>
    <cellStyle name="Dziesiętny 4 4" xfId="200" xr:uid="{00000000-0005-0000-0000-000068000000}"/>
    <cellStyle name="Dziesiętny 4 4 10" xfId="1668" xr:uid="{967DE55C-EB2A-4E7A-A637-5773A9B76BC6}"/>
    <cellStyle name="Dziesiętny 4 4 11" xfId="1905" xr:uid="{593D4C34-0E20-42CB-B925-4AF341C1FF07}"/>
    <cellStyle name="Dziesiętny 4 4 2" xfId="714" xr:uid="{4D49DAAC-E6C0-4EBD-B9EB-B52FD316FE7F}"/>
    <cellStyle name="Dziesiętny 4 4 3" xfId="1095" xr:uid="{FE3F39D0-E1C9-45E6-9205-67EDC5F9A8B4}"/>
    <cellStyle name="Dziesiętny 4 4 4" xfId="1023" xr:uid="{1F773707-C7C2-4489-8B6C-D7EB2A03E92F}"/>
    <cellStyle name="Dziesiętny 4 4 5" xfId="1055" xr:uid="{ED191D8B-DAD6-4528-BC27-417FF9475347}"/>
    <cellStyle name="Dziesiętny 4 4 6" xfId="1507" xr:uid="{20562DC5-5CFA-4D8B-A6A8-74569BCBB2DF}"/>
    <cellStyle name="Dziesiętny 4 4 7" xfId="1742" xr:uid="{54E25FEE-AF7E-47B4-A41E-EC55380E50C1}"/>
    <cellStyle name="Dziesiętny 4 4 8" xfId="1882" xr:uid="{53A530A6-3A94-43F1-B05F-CC56FEE2C65D}"/>
    <cellStyle name="Dziesiętny 4 4 9" xfId="1740" xr:uid="{4CB22677-5FAC-4F1D-9C12-7C3A10061D5A}"/>
    <cellStyle name="Dziesiętny 4 5" xfId="686" xr:uid="{743C610B-1341-4B70-82CF-35ED085C80FF}"/>
    <cellStyle name="Dziesiętny 4 5 10" xfId="2293" xr:uid="{A299D4C4-10D6-411A-B88F-41330AA9C29F}"/>
    <cellStyle name="Dziesiętny 4 5 10 2" xfId="5237" xr:uid="{A0226E03-8D46-4B6B-A4FC-447EA0C8A079}"/>
    <cellStyle name="Dziesiętny 4 5 10 2 2" xfId="20538" xr:uid="{3E501C31-0EA2-4AB8-B8E7-1E49FA1C3ED3}"/>
    <cellStyle name="Dziesiętny 4 5 10 3" xfId="17925" xr:uid="{DE9F6FFC-620A-4E69-B9B4-2BD301C2A516}"/>
    <cellStyle name="Dziesiętny 4 5 11" xfId="2443" xr:uid="{D0A6F880-F93D-43AB-9B7B-F3DC83E938A0}"/>
    <cellStyle name="Dziesiętny 4 5 11 2" xfId="5238" xr:uid="{973FB3AE-FCA8-4688-8BDA-9E47AA25FF91}"/>
    <cellStyle name="Dziesiętny 4 5 11 2 2" xfId="20539" xr:uid="{3F2C0BFC-6819-498B-850F-37CDAE9D1B9E}"/>
    <cellStyle name="Dziesiętny 4 5 11 3" xfId="18075" xr:uid="{72901A30-B68F-4C00-85BC-62CAC21F1556}"/>
    <cellStyle name="Dziesiętny 4 5 12" xfId="2593" xr:uid="{5EF3C79C-8E86-4B21-BFEC-9280D29C5FA7}"/>
    <cellStyle name="Dziesiętny 4 5 12 2" xfId="5239" xr:uid="{BFD43A1D-DD15-4601-9D7A-2842197C7846}"/>
    <cellStyle name="Dziesiętny 4 5 12 2 2" xfId="20540" xr:uid="{9A777633-4C55-4DDF-BF45-513EEA0AF971}"/>
    <cellStyle name="Dziesiętny 4 5 12 3" xfId="18225" xr:uid="{CF806CAE-C393-4364-9ACA-C365DB51EB6A}"/>
    <cellStyle name="Dziesiętny 4 5 13" xfId="5789" xr:uid="{02F8FC57-E387-4C18-A723-7E6747EA2CC7}"/>
    <cellStyle name="Dziesiętny 4 5 13 2" xfId="21090" xr:uid="{AD02AF06-6978-49F4-B700-D82945C6E892}"/>
    <cellStyle name="Dziesiętny 4 5 14" xfId="5995" xr:uid="{AC8D9816-5A50-45EF-922F-D764A730A56F}"/>
    <cellStyle name="Dziesiętny 4 5 14 2" xfId="21296" xr:uid="{FE5E262F-7856-46F1-801A-2179C7EC4819}"/>
    <cellStyle name="Dziesiętny 4 5 15" xfId="3463" xr:uid="{A5023EE5-6C8D-4531-B3E4-40AC0493B80D}"/>
    <cellStyle name="Dziesiętny 4 5 15 2" xfId="19074" xr:uid="{7FDC7ECB-EDA0-42E3-8975-E9E77959E52B}"/>
    <cellStyle name="Dziesiętny 4 5 16" xfId="9487" xr:uid="{1285638F-CBE4-4B11-8BC6-DC5DDB81F994}"/>
    <cellStyle name="Dziesiętny 4 5 16 2" xfId="24786" xr:uid="{463BBD94-9F2C-45D3-B67C-DC63B143BD79}"/>
    <cellStyle name="Dziesiętny 4 5 17" xfId="12977" xr:uid="{DFBC6C87-A7B6-45AD-A83A-9808E64FCA16}"/>
    <cellStyle name="Dziesiętny 4 5 17 2" xfId="28276" xr:uid="{BB4ADFD5-81D9-4662-B219-F51CE97825F9}"/>
    <cellStyle name="Dziesiętny 4 5 18" xfId="16412" xr:uid="{D42C03D5-2CFC-4DCD-9BD8-469C9FF1D4B8}"/>
    <cellStyle name="Dziesiętny 4 5 18 2" xfId="31711" xr:uid="{15EEBB52-1FC3-4452-AB86-717568B2BBBD}"/>
    <cellStyle name="Dziesiętny 4 5 19" xfId="907" xr:uid="{D9E3C307-B887-4D88-ABD1-390C59CB3331}"/>
    <cellStyle name="Dziesiętny 4 5 2" xfId="1122" xr:uid="{21B65BC6-985F-4065-A521-41AC430EF328}"/>
    <cellStyle name="Dziesiętny 4 5 2 2" xfId="3465" xr:uid="{67B2B0EC-C83D-46BF-AA7C-2C7894A4C5DD}"/>
    <cellStyle name="Dziesiętny 4 5 2 2 2" xfId="3466" xr:uid="{13A670D8-65C4-48DC-8B93-D6C06BED122E}"/>
    <cellStyle name="Dziesiętny 4 5 2 2 2 2" xfId="8341" xr:uid="{C75DC5BF-ED2E-4281-8C30-56BC81F86E0F}"/>
    <cellStyle name="Dziesiętny 4 5 2 2 2 2 2" xfId="11832" xr:uid="{27121143-2733-4EF6-AB41-8EF3111E7EAA}"/>
    <cellStyle name="Dziesiętny 4 5 2 2 2 2 2 2" xfId="27131" xr:uid="{C15D1B5F-0C5A-4AEA-80AF-7B27D837B9A2}"/>
    <cellStyle name="Dziesiętny 4 5 2 2 2 2 3" xfId="15322" xr:uid="{06E452D8-6285-4ADE-AAE0-379150045237}"/>
    <cellStyle name="Dziesiętny 4 5 2 2 2 2 3 2" xfId="30621" xr:uid="{77791F63-7678-44AE-80FE-EC9A57CEFE74}"/>
    <cellStyle name="Dziesiętny 4 5 2 2 2 2 4" xfId="23641" xr:uid="{32F84AE6-5A25-4173-87EB-8E0F87DBF39A}"/>
    <cellStyle name="Dziesiętny 4 5 2 2 2 3" xfId="6982" xr:uid="{92E8655F-6F87-48B2-9721-18052DB6CC3D}"/>
    <cellStyle name="Dziesiętny 4 5 2 2 2 3 2" xfId="22283" xr:uid="{556D5EC1-7E04-4ACB-94AF-F8D6CE747238}"/>
    <cellStyle name="Dziesiętny 4 5 2 2 2 4" xfId="10474" xr:uid="{2F35A3EC-00FB-4C94-B3F6-E0B84F8B6C69}"/>
    <cellStyle name="Dziesiętny 4 5 2 2 2 4 2" xfId="25773" xr:uid="{FCDAB4F1-E8B9-4318-ABCB-7828257AF3C0}"/>
    <cellStyle name="Dziesiętny 4 5 2 2 2 5" xfId="13964" xr:uid="{999F1884-D7FD-4727-ABAA-994479488ABA}"/>
    <cellStyle name="Dziesiętny 4 5 2 2 2 5 2" xfId="29263" xr:uid="{6497C407-007C-4712-A6DE-A6A8FBD7D177}"/>
    <cellStyle name="Dziesiętny 4 5 2 2 2 6" xfId="19077" xr:uid="{0B3E880A-58BB-42E5-9B9B-568063B4A96F}"/>
    <cellStyle name="Dziesiętny 4 5 2 2 3" xfId="8340" xr:uid="{3D2478F8-E4F1-46BD-8C2F-B5EC56D74059}"/>
    <cellStyle name="Dziesiętny 4 5 2 2 3 2" xfId="11831" xr:uid="{7F323CAF-7752-42C3-83AA-77F6864F14F1}"/>
    <cellStyle name="Dziesiętny 4 5 2 2 3 2 2" xfId="27130" xr:uid="{6B94D8ED-9C4F-49B7-B40A-23731C377EBD}"/>
    <cellStyle name="Dziesiętny 4 5 2 2 3 3" xfId="15321" xr:uid="{ACD81D05-361B-4F11-AF10-5278EE256830}"/>
    <cellStyle name="Dziesiętny 4 5 2 2 3 3 2" xfId="30620" xr:uid="{52369C47-0F62-43F7-AAB0-3B70B2AC8FED}"/>
    <cellStyle name="Dziesiętny 4 5 2 2 3 4" xfId="23640" xr:uid="{3C22233D-C765-4006-9FCD-D3C050BFF35D}"/>
    <cellStyle name="Dziesiętny 4 5 2 2 4" xfId="6486" xr:uid="{A5CE1D4F-1312-4E14-A779-1037CAFF980B}"/>
    <cellStyle name="Dziesiętny 4 5 2 2 4 2" xfId="21787" xr:uid="{BE4AB020-B99E-4214-BF41-36BE1D5AB157}"/>
    <cellStyle name="Dziesiętny 4 5 2 2 5" xfId="9978" xr:uid="{794318B8-7BA2-44BB-AE01-EA34E2B5BFC4}"/>
    <cellStyle name="Dziesiętny 4 5 2 2 5 2" xfId="25277" xr:uid="{F0D8BAA9-60E5-4683-A2A3-DC934C0F1523}"/>
    <cellStyle name="Dziesiętny 4 5 2 2 6" xfId="13468" xr:uid="{1E600F02-D144-4FD1-A797-720B09EFCBE5}"/>
    <cellStyle name="Dziesiętny 4 5 2 2 6 2" xfId="28767" xr:uid="{46CCD764-1BBA-45AD-950A-2F13AF1C5E39}"/>
    <cellStyle name="Dziesiętny 4 5 2 2 7" xfId="19076" xr:uid="{1171FC3E-C458-4AB1-BC6B-3E0FDEDEEF24}"/>
    <cellStyle name="Dziesiętny 4 5 2 3" xfId="3467" xr:uid="{16283BDB-A66E-4852-9E35-E723FC580374}"/>
    <cellStyle name="Dziesiętny 4 5 2 3 2" xfId="8342" xr:uid="{D815AC9E-1B76-475F-83FE-8980ECE28481}"/>
    <cellStyle name="Dziesiętny 4 5 2 3 2 2" xfId="11833" xr:uid="{DFFC80D3-3473-4B30-BEEB-BCE7C5AA4680}"/>
    <cellStyle name="Dziesiętny 4 5 2 3 2 2 2" xfId="27132" xr:uid="{D63686C1-9187-4B68-AFC4-AC5C25D26B37}"/>
    <cellStyle name="Dziesiętny 4 5 2 3 2 3" xfId="15323" xr:uid="{168D6D92-4AD4-4B63-85FA-EEAA881849A6}"/>
    <cellStyle name="Dziesiętny 4 5 2 3 2 3 2" xfId="30622" xr:uid="{6FC4EC4F-5E79-4179-9411-F158FC648672}"/>
    <cellStyle name="Dziesiętny 4 5 2 3 2 4" xfId="23642" xr:uid="{EBC298B4-4480-48BF-B3CC-65C76497928E}"/>
    <cellStyle name="Dziesiętny 4 5 2 3 3" xfId="6981" xr:uid="{A46BE0C5-C13F-49FE-B23E-CE654795047B}"/>
    <cellStyle name="Dziesiętny 4 5 2 3 3 2" xfId="22282" xr:uid="{F25A53E5-E072-4A29-AE1E-724950CBEEA5}"/>
    <cellStyle name="Dziesiętny 4 5 2 3 4" xfId="10473" xr:uid="{5478B673-E626-4AD4-93FA-6920798BECE4}"/>
    <cellStyle name="Dziesiętny 4 5 2 3 4 2" xfId="25772" xr:uid="{3FD4433D-B31A-4484-888E-EB8C7A179DA8}"/>
    <cellStyle name="Dziesiętny 4 5 2 3 5" xfId="13963" xr:uid="{AA4C4F94-1D73-4E28-B6A8-5FE945A6733A}"/>
    <cellStyle name="Dziesiętny 4 5 2 3 5 2" xfId="29262" xr:uid="{0B236BAE-D3A4-4CFA-BCCD-7E5F98271B58}"/>
    <cellStyle name="Dziesiętny 4 5 2 3 6" xfId="19078" xr:uid="{09052561-D7E3-427A-A9C0-C655AD1F5B78}"/>
    <cellStyle name="Dziesiętny 4 5 2 4" xfId="8339" xr:uid="{25DF63E8-7F01-4379-B379-ED05F0C9A444}"/>
    <cellStyle name="Dziesiętny 4 5 2 4 2" xfId="11830" xr:uid="{40E9949D-CBA4-4FE1-8299-42CF5A296F2E}"/>
    <cellStyle name="Dziesiętny 4 5 2 4 2 2" xfId="27129" xr:uid="{4FAFA196-F8B6-4E83-A8B0-6CE4967BC231}"/>
    <cellStyle name="Dziesiętny 4 5 2 4 3" xfId="15320" xr:uid="{57423ED3-105E-44E7-BBD7-F238BDDF779C}"/>
    <cellStyle name="Dziesiętny 4 5 2 4 3 2" xfId="30619" xr:uid="{665248F0-71A6-49DB-A29C-B9F06CB69C36}"/>
    <cellStyle name="Dziesiętny 4 5 2 4 4" xfId="23639" xr:uid="{9F409B3E-2495-4D95-9C80-941D6854B59C}"/>
    <cellStyle name="Dziesiętny 4 5 2 5" xfId="6189" xr:uid="{9AF1791F-5149-496D-8C6F-0E7F1BA3406C}"/>
    <cellStyle name="Dziesiętny 4 5 2 5 2" xfId="21490" xr:uid="{50C6332C-F049-4DB9-8DE8-3BAE9A700AD8}"/>
    <cellStyle name="Dziesiętny 4 5 2 6" xfId="3464" xr:uid="{0C79446A-9AE0-4B61-AAE1-AD1BFCECA9C0}"/>
    <cellStyle name="Dziesiętny 4 5 2 6 2" xfId="19075" xr:uid="{714EFE51-CB9A-428C-9AAE-7273FA17FE91}"/>
    <cellStyle name="Dziesiętny 4 5 2 7" xfId="9681" xr:uid="{72548FE2-FAEB-4CB9-8D55-38CC410C80EF}"/>
    <cellStyle name="Dziesiętny 4 5 2 7 2" xfId="24980" xr:uid="{2C27FE7D-6348-4CB0-B0B4-5FB47CCED208}"/>
    <cellStyle name="Dziesiętny 4 5 2 8" xfId="13171" xr:uid="{5AAD5FBC-A97D-46E1-B7BD-0E17EC191D07}"/>
    <cellStyle name="Dziesiętny 4 5 2 8 2" xfId="28470" xr:uid="{932E948E-AACB-4F91-B296-E19C80CD420B}"/>
    <cellStyle name="Dziesiętny 4 5 2 9" xfId="16778" xr:uid="{2943FB2C-F05C-4085-AF37-8BE8B49B3707}"/>
    <cellStyle name="Dziesiętny 4 5 20" xfId="16575" xr:uid="{14427BD4-257C-4574-AD73-DC5A75ED2266}"/>
    <cellStyle name="Dziesiętny 4 5 3" xfId="1247" xr:uid="{4FA63AED-E87D-4438-80C0-6A47D3AB9DA0}"/>
    <cellStyle name="Dziesiętny 4 5 3 2" xfId="3469" xr:uid="{33DC3BCF-D897-4D62-B8F4-05948F15AD92}"/>
    <cellStyle name="Dziesiętny 4 5 3 2 2" xfId="8344" xr:uid="{7D29706A-1E44-481C-8BDE-7D5E325B556A}"/>
    <cellStyle name="Dziesiętny 4 5 3 2 2 2" xfId="11835" xr:uid="{133AAEF5-D25B-43C3-A09C-7C58A6CD4E41}"/>
    <cellStyle name="Dziesiętny 4 5 3 2 2 2 2" xfId="27134" xr:uid="{FDE84365-9B3B-4A53-B6DA-AD2574F2C617}"/>
    <cellStyle name="Dziesiętny 4 5 3 2 2 3" xfId="15325" xr:uid="{12E418D2-697C-4C1D-B79C-D2FA9352AFB2}"/>
    <cellStyle name="Dziesiętny 4 5 3 2 2 3 2" xfId="30624" xr:uid="{CF665E23-B7AB-4D19-B9C1-6414F41EB12F}"/>
    <cellStyle name="Dziesiętny 4 5 3 2 2 4" xfId="23644" xr:uid="{EE3AB592-0D6D-4EB1-A4D6-940DD79E8AFA}"/>
    <cellStyle name="Dziesiętny 4 5 3 2 3" xfId="6983" xr:uid="{2F7204D4-3459-4FC3-A10C-D6784C920296}"/>
    <cellStyle name="Dziesiętny 4 5 3 2 3 2" xfId="22284" xr:uid="{E1885BBA-49F5-41F0-9A16-0B2A2A3049CD}"/>
    <cellStyle name="Dziesiętny 4 5 3 2 4" xfId="10475" xr:uid="{15BCE452-2189-4AA1-9EF3-BDC844CAF84B}"/>
    <cellStyle name="Dziesiętny 4 5 3 2 4 2" xfId="25774" xr:uid="{D1362178-7224-4B56-9AD7-54D3F08E944D}"/>
    <cellStyle name="Dziesiętny 4 5 3 2 5" xfId="13965" xr:uid="{6B081880-A8B3-4657-BE9B-A4D761DC691E}"/>
    <cellStyle name="Dziesiętny 4 5 3 2 5 2" xfId="29264" xr:uid="{D235053C-F4DA-44E3-A31D-1C3D54BC69CF}"/>
    <cellStyle name="Dziesiętny 4 5 3 2 6" xfId="19080" xr:uid="{B691431C-376E-42E9-9D40-95295D75CFF0}"/>
    <cellStyle name="Dziesiętny 4 5 3 3" xfId="8343" xr:uid="{CD4A5C4A-5227-4735-8A04-076E62AC7113}"/>
    <cellStyle name="Dziesiętny 4 5 3 3 2" xfId="11834" xr:uid="{A181CDD7-FE88-4956-9029-3C94DE50A33B}"/>
    <cellStyle name="Dziesiętny 4 5 3 3 2 2" xfId="27133" xr:uid="{9E4C70BE-699C-4630-9B62-294589EEF675}"/>
    <cellStyle name="Dziesiętny 4 5 3 3 3" xfId="15324" xr:uid="{040B5157-6E4C-4C2D-B2F6-86F861AAFC35}"/>
    <cellStyle name="Dziesiętny 4 5 3 3 3 2" xfId="30623" xr:uid="{7D0D9179-AF58-49EF-A8EF-9B05C21B5316}"/>
    <cellStyle name="Dziesiętny 4 5 3 3 4" xfId="23643" xr:uid="{6A88304C-9CFE-4FEC-94D8-924397672AEA}"/>
    <cellStyle name="Dziesiętny 4 5 3 4" xfId="6487" xr:uid="{C4A177F9-2D55-44CC-A027-72B23CC7905E}"/>
    <cellStyle name="Dziesiętny 4 5 3 4 2" xfId="21788" xr:uid="{D193E949-C35D-4EFA-AE2A-E9AB6B733F23}"/>
    <cellStyle name="Dziesiętny 4 5 3 5" xfId="3468" xr:uid="{3C13BC7E-9D8F-46A7-A880-DA3C3D4E3CCD}"/>
    <cellStyle name="Dziesiętny 4 5 3 5 2" xfId="19079" xr:uid="{7BA459D8-A896-4C43-AE89-962BA33F7060}"/>
    <cellStyle name="Dziesiętny 4 5 3 6" xfId="9979" xr:uid="{2AC5B3BD-E867-4169-8B34-5C94BB51B018}"/>
    <cellStyle name="Dziesiętny 4 5 3 6 2" xfId="25278" xr:uid="{C3F20647-2865-4601-A8F8-75076FD3DC74}"/>
    <cellStyle name="Dziesiętny 4 5 3 7" xfId="13469" xr:uid="{4402183E-394F-4B4A-8261-C67C53BE5B6B}"/>
    <cellStyle name="Dziesiętny 4 5 3 7 2" xfId="28768" xr:uid="{2B5DC3DE-0374-4BA3-ACB3-7D902930710A}"/>
    <cellStyle name="Dziesiętny 4 5 3 8" xfId="16903" xr:uid="{C295219D-2844-4C77-A906-DE9973451048}"/>
    <cellStyle name="Dziesiętny 4 5 4" xfId="1369" xr:uid="{D7F49467-646C-4092-9DF7-F770514EE5FD}"/>
    <cellStyle name="Dziesiętny 4 5 4 2" xfId="8345" xr:uid="{EC254380-5886-42FF-9A53-C644EF45DCF9}"/>
    <cellStyle name="Dziesiętny 4 5 4 2 2" xfId="11836" xr:uid="{1DFF07B0-6BCF-40C8-8800-AF0EE2DC387E}"/>
    <cellStyle name="Dziesiętny 4 5 4 2 2 2" xfId="27135" xr:uid="{2C3A88CD-BDAC-4E7E-BA2E-47E8246F85FA}"/>
    <cellStyle name="Dziesiętny 4 5 4 2 3" xfId="15326" xr:uid="{7DF1D7A1-E91B-4ACE-91E0-5AB87AC71698}"/>
    <cellStyle name="Dziesiętny 4 5 4 2 3 2" xfId="30625" xr:uid="{CE7E3775-7881-4B49-8F72-8FB903C99ABC}"/>
    <cellStyle name="Dziesiętny 4 5 4 2 4" xfId="23645" xr:uid="{C59A90AB-FA4C-4B4D-96FE-5F98EACA916C}"/>
    <cellStyle name="Dziesiętny 4 5 4 3" xfId="6980" xr:uid="{ADB747A7-34FE-4943-BE4A-65BFE84E929E}"/>
    <cellStyle name="Dziesiętny 4 5 4 3 2" xfId="22281" xr:uid="{68E26E4D-3944-4236-B334-0CD168730457}"/>
    <cellStyle name="Dziesiętny 4 5 4 4" xfId="3470" xr:uid="{CB61C23E-D435-45E0-B363-5C04DC8AB871}"/>
    <cellStyle name="Dziesiętny 4 5 4 4 2" xfId="19081" xr:uid="{9BD84B2F-9565-47E2-87E5-640B6B5801BF}"/>
    <cellStyle name="Dziesiętny 4 5 4 5" xfId="10472" xr:uid="{617D707D-182C-466F-B76A-F28FD51D360D}"/>
    <cellStyle name="Dziesiętny 4 5 4 5 2" xfId="25771" xr:uid="{AE09B823-16E5-4CEC-888D-73BC8501F3C4}"/>
    <cellStyle name="Dziesiętny 4 5 4 6" xfId="13962" xr:uid="{0229CC49-4764-4D57-9A69-C3487704E1AA}"/>
    <cellStyle name="Dziesiętny 4 5 4 6 2" xfId="29261" xr:uid="{CA2E537D-19E2-42D9-8271-8C3F443E31C5}"/>
    <cellStyle name="Dziesiętny 4 5 4 7" xfId="17025" xr:uid="{6B5A4748-E7C6-45D4-B14B-72AF100F3C43}"/>
    <cellStyle name="Dziesiętny 4 5 5" xfId="1523" xr:uid="{6EF4B396-A2B0-4526-B2B6-A5C5D8DA24CE}"/>
    <cellStyle name="Dziesiętny 4 5 5 2" xfId="8346" xr:uid="{C69350FD-1C59-490D-8143-684BD32F6B2A}"/>
    <cellStyle name="Dziesiętny 4 5 5 2 2" xfId="11837" xr:uid="{C09E0D29-A393-40C7-B716-E2B27949D80E}"/>
    <cellStyle name="Dziesiętny 4 5 5 2 2 2" xfId="27136" xr:uid="{C2A98C31-E1D3-4DC8-AF03-3A05F0D310B0}"/>
    <cellStyle name="Dziesiętny 4 5 5 2 3" xfId="15327" xr:uid="{79C0A48B-5DFA-4A47-ADE2-14A5DC971CF8}"/>
    <cellStyle name="Dziesiętny 4 5 5 2 3 2" xfId="30626" xr:uid="{75AC5000-B74D-45D2-95CC-073657256B66}"/>
    <cellStyle name="Dziesiętny 4 5 5 2 4" xfId="23646" xr:uid="{E2A449D1-86B6-4195-ADFE-DBA3B4FCB426}"/>
    <cellStyle name="Dziesiętny 4 5 5 3" xfId="7488" xr:uid="{2C63C923-B37A-489B-B99A-A51EE968A34E}"/>
    <cellStyle name="Dziesiętny 4 5 5 3 2" xfId="22789" xr:uid="{4F531E3B-3726-4DD7-8103-2C142CF57FA3}"/>
    <cellStyle name="Dziesiętny 4 5 5 4" xfId="3471" xr:uid="{E090F652-9B21-443B-A8E3-749F646DADEC}"/>
    <cellStyle name="Dziesiętny 4 5 5 4 2" xfId="19082" xr:uid="{E780CB6D-874B-4A0A-B14D-1378743A67B3}"/>
    <cellStyle name="Dziesiętny 4 5 5 5" xfId="10980" xr:uid="{AFC32C28-50C8-4000-BE16-9A6443DF5F14}"/>
    <cellStyle name="Dziesiętny 4 5 5 5 2" xfId="26279" xr:uid="{A6A959E8-2E78-4295-AEA6-F7E330CD108E}"/>
    <cellStyle name="Dziesiętny 4 5 5 6" xfId="14470" xr:uid="{75D10929-164F-4BDC-9948-EF9381F879B9}"/>
    <cellStyle name="Dziesiętny 4 5 5 6 2" xfId="29769" xr:uid="{8BD520D7-A148-4860-B25A-A1A86B3E6C13}"/>
    <cellStyle name="Dziesiętny 4 5 5 7" xfId="17175" xr:uid="{CBB85E89-808F-4C36-B820-CE06AD077E7E}"/>
    <cellStyle name="Dziesiętny 4 5 6" xfId="1771" xr:uid="{C839C362-22C6-45F6-B6BD-9D0402780927}"/>
    <cellStyle name="Dziesiętny 4 5 6 2" xfId="8338" xr:uid="{7CBA20F2-ABA7-4530-B03E-BA14B6668731}"/>
    <cellStyle name="Dziesiętny 4 5 6 2 2" xfId="23638" xr:uid="{48C89F99-7A2F-4C65-B095-1AB7DF172E16}"/>
    <cellStyle name="Dziesiętny 4 5 6 3" xfId="5240" xr:uid="{EC61C16F-16E8-420A-BF3F-04DC33A647C7}"/>
    <cellStyle name="Dziesiętny 4 5 6 3 2" xfId="20541" xr:uid="{4A88FB2D-C7FD-46EA-8A7B-7670A2FE5CEA}"/>
    <cellStyle name="Dziesiętny 4 5 6 4" xfId="11829" xr:uid="{79D6B70C-A58E-45D8-B7EE-4EFD94316CBE}"/>
    <cellStyle name="Dziesiętny 4 5 6 4 2" xfId="27128" xr:uid="{F88C6FAF-14E4-434C-A359-63A6E666690F}"/>
    <cellStyle name="Dziesiętny 4 5 6 5" xfId="15319" xr:uid="{BE1FCB07-96F3-446A-A1C3-314EDED9D29D}"/>
    <cellStyle name="Dziesiętny 4 5 6 5 2" xfId="30618" xr:uid="{93861B7F-FC29-4B39-95E2-B4CAAB54CD91}"/>
    <cellStyle name="Dziesiętny 4 5 6 6" xfId="17408" xr:uid="{046FDE68-AECE-4825-A37D-B73E57646750}"/>
    <cellStyle name="Dziesiętny 4 5 7" xfId="1915" xr:uid="{855DEBE2-1901-42B1-87A2-C105892DE9D6}"/>
    <cellStyle name="Dziesiętny 4 5 7 2" xfId="5241" xr:uid="{8C69AEEC-497D-4393-B6F9-D1DFA423EB7B}"/>
    <cellStyle name="Dziesiętny 4 5 7 2 2" xfId="20542" xr:uid="{E7B84F09-C2EB-437E-9F8D-FA6FC9B0DB20}"/>
    <cellStyle name="Dziesiętny 4 5 7 3" xfId="17547" xr:uid="{0561DA2E-8C10-4B12-AE0C-A1B929F02FF3}"/>
    <cellStyle name="Dziesiętny 4 5 8" xfId="2046" xr:uid="{10B1F840-AC19-47DB-8F36-E073F2B1178A}"/>
    <cellStyle name="Dziesiętny 4 5 8 2" xfId="5242" xr:uid="{CF11448B-7406-4240-ADE5-80FC7EB43599}"/>
    <cellStyle name="Dziesiętny 4 5 8 2 2" xfId="20543" xr:uid="{40511063-56FC-41B7-87D0-2B7F9A27A3C3}"/>
    <cellStyle name="Dziesiętny 4 5 8 3" xfId="17678" xr:uid="{61406E76-C800-43BC-9201-B8BBF9FD9214}"/>
    <cellStyle name="Dziesiętny 4 5 9" xfId="2171" xr:uid="{5947FCDC-A0F4-43BD-8665-D68DD4B840F7}"/>
    <cellStyle name="Dziesiętny 4 5 9 2" xfId="5243" xr:uid="{5A0C1151-3CDB-411C-A303-D835863DC683}"/>
    <cellStyle name="Dziesiętny 4 5 9 2 2" xfId="20544" xr:uid="{D027CB0E-2FA5-4738-A8D3-AB00B9C033F7}"/>
    <cellStyle name="Dziesiętny 4 5 9 3" xfId="17803" xr:uid="{AAC11064-BD63-4EF1-A0F9-B14BE023F5FD}"/>
    <cellStyle name="Dziesiętny 4 6" xfId="730" xr:uid="{51A43364-385E-4714-BAE2-5AF880EDE680}"/>
    <cellStyle name="Dziesiętny 4 6 10" xfId="2334" xr:uid="{261E84D2-3B19-4C93-AADE-A0974B7A0BD4}"/>
    <cellStyle name="Dziesiętny 4 6 10 2" xfId="5244" xr:uid="{0B614128-644A-43FE-B464-A748B96A0F83}"/>
    <cellStyle name="Dziesiętny 4 6 10 2 2" xfId="20545" xr:uid="{A11E31D8-CB6A-4A1C-AA4A-0717857FA8AE}"/>
    <cellStyle name="Dziesiętny 4 6 10 3" xfId="17966" xr:uid="{CDE37419-BBDA-4478-9B4B-A626571CAF53}"/>
    <cellStyle name="Dziesiętny 4 6 11" xfId="2484" xr:uid="{8B4FE57B-1C54-4DF4-84FD-3CBCA4E1CC89}"/>
    <cellStyle name="Dziesiętny 4 6 11 2" xfId="5245" xr:uid="{26396C8F-5F86-4EDA-97BA-9DCD1021932F}"/>
    <cellStyle name="Dziesiętny 4 6 11 2 2" xfId="20546" xr:uid="{9CF37701-CCE6-4FE2-A9F2-9736C1E6666A}"/>
    <cellStyle name="Dziesiętny 4 6 11 3" xfId="18116" xr:uid="{A7F114B6-1295-4FAE-8613-FDB9CE2B7C29}"/>
    <cellStyle name="Dziesiętny 4 6 12" xfId="2634" xr:uid="{63D19CCC-77E1-4A24-BAD7-5D9CAE1455CC}"/>
    <cellStyle name="Dziesiętny 4 6 12 2" xfId="5246" xr:uid="{54753E0B-BE4B-480E-9F66-2B8C500BB1B4}"/>
    <cellStyle name="Dziesiętny 4 6 12 2 2" xfId="20547" xr:uid="{027C8E00-9E9D-429C-9F5C-E1FA015AF171}"/>
    <cellStyle name="Dziesiętny 4 6 12 3" xfId="18266" xr:uid="{1813CE74-B34C-4A9E-9FFB-11B8ED476052}"/>
    <cellStyle name="Dziesiętny 4 6 13" xfId="5830" xr:uid="{C5DDD9EB-187A-4569-BA3A-CA6BA1D7A7F1}"/>
    <cellStyle name="Dziesiętny 4 6 13 2" xfId="21131" xr:uid="{F5923654-42DB-4648-93FD-B05F8D24E620}"/>
    <cellStyle name="Dziesiętny 4 6 14" xfId="5996" xr:uid="{568DA5AE-8622-4C5C-9E1B-3C68569CCE1C}"/>
    <cellStyle name="Dziesiętny 4 6 14 2" xfId="21297" xr:uid="{D496AA53-FADA-4581-96F1-0371D5C52B8F}"/>
    <cellStyle name="Dziesiętny 4 6 15" xfId="3472" xr:uid="{CA3222D7-AC61-4DED-8CAC-B6B7067E10B7}"/>
    <cellStyle name="Dziesiętny 4 6 15 2" xfId="19083" xr:uid="{EF997284-EEC6-46E6-831E-8FDC03121A69}"/>
    <cellStyle name="Dziesiętny 4 6 16" xfId="9488" xr:uid="{79086E25-D878-4C28-B5DF-8655987927BC}"/>
    <cellStyle name="Dziesiętny 4 6 16 2" xfId="24787" xr:uid="{386F8E87-9D8C-4D2F-998F-7EE35BF2E210}"/>
    <cellStyle name="Dziesiętny 4 6 17" xfId="12978" xr:uid="{10193CB7-24A0-40B6-8BD6-5DC37DB6FF88}"/>
    <cellStyle name="Dziesiętny 4 6 17 2" xfId="28277" xr:uid="{7E4F7BFD-BDA9-4A7B-9F24-9FE9AA15F4AE}"/>
    <cellStyle name="Dziesiętny 4 6 18" xfId="16453" xr:uid="{C360FD07-56FE-4287-BBC6-7909A3358F81}"/>
    <cellStyle name="Dziesiętny 4 6 18 2" xfId="31752" xr:uid="{2B931CC3-A3CE-47C6-8CBB-5BFDDD008116}"/>
    <cellStyle name="Dziesiętny 4 6 19" xfId="948" xr:uid="{61A4573E-871F-4358-BA62-3A79C47244E8}"/>
    <cellStyle name="Dziesiętny 4 6 2" xfId="1164" xr:uid="{BA6908C0-4EE3-4B37-ABC7-E10CE57535C4}"/>
    <cellStyle name="Dziesiętny 4 6 2 2" xfId="3474" xr:uid="{E08E3448-4FDA-4CFF-80AC-325791EA1837}"/>
    <cellStyle name="Dziesiętny 4 6 2 2 2" xfId="3475" xr:uid="{B2DEE7D2-DF79-45D8-9E9A-33A9A39B454A}"/>
    <cellStyle name="Dziesiętny 4 6 2 2 2 2" xfId="8350" xr:uid="{C32D652A-61B4-4C31-BC94-F6F927D0CB05}"/>
    <cellStyle name="Dziesiętny 4 6 2 2 2 2 2" xfId="11841" xr:uid="{DC10FA66-D5FF-453E-A263-401C13105F90}"/>
    <cellStyle name="Dziesiętny 4 6 2 2 2 2 2 2" xfId="27140" xr:uid="{0495DC5A-4732-4B83-949E-A19A4E9FEC5C}"/>
    <cellStyle name="Dziesiętny 4 6 2 2 2 2 3" xfId="15331" xr:uid="{AF7F460F-3E6E-4236-81F8-6FCE34AD2C97}"/>
    <cellStyle name="Dziesiętny 4 6 2 2 2 2 3 2" xfId="30630" xr:uid="{335C4FB0-E8B5-49CC-8A10-F6A04C480321}"/>
    <cellStyle name="Dziesiętny 4 6 2 2 2 2 4" xfId="23650" xr:uid="{D5AE0910-E48C-4690-8867-709A4B832048}"/>
    <cellStyle name="Dziesiętny 4 6 2 2 2 3" xfId="6986" xr:uid="{688E9C7D-4393-4F21-8E1D-AFE1B21C34AC}"/>
    <cellStyle name="Dziesiętny 4 6 2 2 2 3 2" xfId="22287" xr:uid="{96F6BDBA-CBDC-4236-886C-549F5D461B88}"/>
    <cellStyle name="Dziesiętny 4 6 2 2 2 4" xfId="10478" xr:uid="{75EF1A7D-622F-4B10-B263-F56EB07B42D5}"/>
    <cellStyle name="Dziesiętny 4 6 2 2 2 4 2" xfId="25777" xr:uid="{11FEC0D7-71DD-4CE2-956E-AB2DCBB6F22F}"/>
    <cellStyle name="Dziesiętny 4 6 2 2 2 5" xfId="13968" xr:uid="{20A35122-8336-440E-9313-D40BDBBB0E9B}"/>
    <cellStyle name="Dziesiętny 4 6 2 2 2 5 2" xfId="29267" xr:uid="{2497A9FF-56D2-4279-923C-7CEED99BCB20}"/>
    <cellStyle name="Dziesiętny 4 6 2 2 2 6" xfId="19086" xr:uid="{375DAB74-D478-4D40-AFE0-07A04D6D9FB3}"/>
    <cellStyle name="Dziesiętny 4 6 2 2 3" xfId="8349" xr:uid="{8539F3A7-AC7C-4476-A723-069BBE67D0F0}"/>
    <cellStyle name="Dziesiętny 4 6 2 2 3 2" xfId="11840" xr:uid="{16137813-7942-4D2C-B693-6B719A83C169}"/>
    <cellStyle name="Dziesiętny 4 6 2 2 3 2 2" xfId="27139" xr:uid="{7829E145-F6E0-4D98-ACC8-8523C360E6DB}"/>
    <cellStyle name="Dziesiętny 4 6 2 2 3 3" xfId="15330" xr:uid="{33C8174E-D33B-4068-8AA3-E8FB80819341}"/>
    <cellStyle name="Dziesiętny 4 6 2 2 3 3 2" xfId="30629" xr:uid="{B67AC49E-A2F6-4946-838F-724DF4F485CB}"/>
    <cellStyle name="Dziesiętny 4 6 2 2 3 4" xfId="23649" xr:uid="{C28AB9AA-C24D-44E7-A2EE-CA51A4AC2EF1}"/>
    <cellStyle name="Dziesiętny 4 6 2 2 4" xfId="6488" xr:uid="{EDCE153D-50A3-4937-87A2-8E1BF27FDACA}"/>
    <cellStyle name="Dziesiętny 4 6 2 2 4 2" xfId="21789" xr:uid="{DC594328-AE04-4399-8AFF-9E1705D87704}"/>
    <cellStyle name="Dziesiętny 4 6 2 2 5" xfId="9980" xr:uid="{5E0A2EAB-6E56-43B9-80B1-84E0F793D736}"/>
    <cellStyle name="Dziesiętny 4 6 2 2 5 2" xfId="25279" xr:uid="{52F21E74-BAFD-44D3-BF4B-C9137C0E4ABA}"/>
    <cellStyle name="Dziesiętny 4 6 2 2 6" xfId="13470" xr:uid="{26E7D7F6-138E-42A5-A503-B3668BF79F28}"/>
    <cellStyle name="Dziesiętny 4 6 2 2 6 2" xfId="28769" xr:uid="{A7585312-E0E3-4C66-8C5A-7B34F1668297}"/>
    <cellStyle name="Dziesiętny 4 6 2 2 7" xfId="19085" xr:uid="{EEA63F2E-A25D-412C-8BA1-A1FB963D7C65}"/>
    <cellStyle name="Dziesiętny 4 6 2 3" xfId="3476" xr:uid="{C3A734F8-3790-4BF0-BE69-486EC5790E95}"/>
    <cellStyle name="Dziesiętny 4 6 2 3 2" xfId="8351" xr:uid="{1CAFD50F-D136-4EE7-BB2F-D2A31DD534CF}"/>
    <cellStyle name="Dziesiętny 4 6 2 3 2 2" xfId="11842" xr:uid="{1AA8040F-6AA4-47DF-98CB-26576B3F2BD6}"/>
    <cellStyle name="Dziesiętny 4 6 2 3 2 2 2" xfId="27141" xr:uid="{4BA23BC6-BA54-4CEC-957A-BDDE40E2A66D}"/>
    <cellStyle name="Dziesiętny 4 6 2 3 2 3" xfId="15332" xr:uid="{0E7BD4B9-31A2-4C47-BC9D-8248B01229B4}"/>
    <cellStyle name="Dziesiętny 4 6 2 3 2 3 2" xfId="30631" xr:uid="{BE0218A3-2D85-4AB9-93CC-7C34343A34E5}"/>
    <cellStyle name="Dziesiętny 4 6 2 3 2 4" xfId="23651" xr:uid="{09523F2A-7237-45A5-9553-6D0D58C071C7}"/>
    <cellStyle name="Dziesiętny 4 6 2 3 3" xfId="6985" xr:uid="{DD95C958-8AAB-4A56-9598-078317715020}"/>
    <cellStyle name="Dziesiętny 4 6 2 3 3 2" xfId="22286" xr:uid="{C60A8C3E-AD9F-4A47-B9E4-154C6397893B}"/>
    <cellStyle name="Dziesiętny 4 6 2 3 4" xfId="10477" xr:uid="{E98B240C-EDEE-4BC1-BB8A-9CB6B838D2CD}"/>
    <cellStyle name="Dziesiętny 4 6 2 3 4 2" xfId="25776" xr:uid="{9846FDBA-8FAF-42EC-90E4-6E80E218A49E}"/>
    <cellStyle name="Dziesiętny 4 6 2 3 5" xfId="13967" xr:uid="{25081AF7-354A-4628-9192-ED6279380E5D}"/>
    <cellStyle name="Dziesiętny 4 6 2 3 5 2" xfId="29266" xr:uid="{C53EDF5C-095C-465E-A0AE-B38BBED9D7FE}"/>
    <cellStyle name="Dziesiętny 4 6 2 3 6" xfId="19087" xr:uid="{1D16CA28-F640-4C67-B30D-9996A45FC6C8}"/>
    <cellStyle name="Dziesiętny 4 6 2 4" xfId="8348" xr:uid="{FDF98DF3-5E0A-4346-94DF-C644E469807A}"/>
    <cellStyle name="Dziesiętny 4 6 2 4 2" xfId="11839" xr:uid="{71686C51-C899-4241-9EBF-50CBE6B77C22}"/>
    <cellStyle name="Dziesiętny 4 6 2 4 2 2" xfId="27138" xr:uid="{F210E4EC-A6F1-473F-BEB4-5AF9E09FA502}"/>
    <cellStyle name="Dziesiętny 4 6 2 4 3" xfId="15329" xr:uid="{D3ADDF31-C910-4072-B0F4-698D2411101D}"/>
    <cellStyle name="Dziesiętny 4 6 2 4 3 2" xfId="30628" xr:uid="{970CF1A3-6E16-4FD8-B7CA-A61BDCC261A0}"/>
    <cellStyle name="Dziesiętny 4 6 2 4 4" xfId="23648" xr:uid="{42DEE3D2-1D0A-42AE-82BF-B85C23E2485B}"/>
    <cellStyle name="Dziesiętny 4 6 2 5" xfId="6230" xr:uid="{8609E276-C467-4AAF-B8BD-82521A4AF89A}"/>
    <cellStyle name="Dziesiętny 4 6 2 5 2" xfId="21531" xr:uid="{C9935880-2A11-418D-95A1-0827B41436B2}"/>
    <cellStyle name="Dziesiętny 4 6 2 6" xfId="3473" xr:uid="{8CE5D050-F28F-41C0-AEAA-31964450C6F0}"/>
    <cellStyle name="Dziesiętny 4 6 2 6 2" xfId="19084" xr:uid="{00D1F378-8BDA-4ECF-B511-F52999CDA43A}"/>
    <cellStyle name="Dziesiętny 4 6 2 7" xfId="9722" xr:uid="{803E1F72-5932-484A-8705-ACE0F00CF6C6}"/>
    <cellStyle name="Dziesiętny 4 6 2 7 2" xfId="25021" xr:uid="{73445F19-8293-4085-BAB4-3A6C342CAC03}"/>
    <cellStyle name="Dziesiętny 4 6 2 8" xfId="13212" xr:uid="{6FA15759-8AF2-4EA0-B6C5-559332D58FDB}"/>
    <cellStyle name="Dziesiętny 4 6 2 8 2" xfId="28511" xr:uid="{92F5489F-25A5-4925-85C6-859AF7D80A74}"/>
    <cellStyle name="Dziesiętny 4 6 2 9" xfId="16820" xr:uid="{F9CBE423-3A01-4ECA-A613-8AE24BBED884}"/>
    <cellStyle name="Dziesiętny 4 6 20" xfId="16616" xr:uid="{1862801C-C558-4D45-9841-E9C51334A460}"/>
    <cellStyle name="Dziesiętny 4 6 3" xfId="1289" xr:uid="{DFD2CA17-382E-401E-866B-B88C793C35A0}"/>
    <cellStyle name="Dziesiętny 4 6 3 2" xfId="3478" xr:uid="{8F868C2E-09F0-42EA-9D4F-33E7440269E4}"/>
    <cellStyle name="Dziesiętny 4 6 3 2 2" xfId="8353" xr:uid="{57A96CBB-144B-4186-84AD-DB2B1CC024EE}"/>
    <cellStyle name="Dziesiętny 4 6 3 2 2 2" xfId="11844" xr:uid="{4C177368-6EBD-4D63-B74E-A7149AE24EA0}"/>
    <cellStyle name="Dziesiętny 4 6 3 2 2 2 2" xfId="27143" xr:uid="{986D7B58-92D9-43A9-8309-4473F1E8FAAB}"/>
    <cellStyle name="Dziesiętny 4 6 3 2 2 3" xfId="15334" xr:uid="{B7F64798-BDC7-4D9D-BFC8-42BE17C70C82}"/>
    <cellStyle name="Dziesiętny 4 6 3 2 2 3 2" xfId="30633" xr:uid="{00D64BBB-8FFE-44E4-AAE2-D3767ADEE034}"/>
    <cellStyle name="Dziesiętny 4 6 3 2 2 4" xfId="23653" xr:uid="{9DE353B3-49B5-441B-9ADF-48DCF91149AF}"/>
    <cellStyle name="Dziesiętny 4 6 3 2 3" xfId="6987" xr:uid="{050C92C7-F0D9-49ED-B1F4-055F309B4022}"/>
    <cellStyle name="Dziesiętny 4 6 3 2 3 2" xfId="22288" xr:uid="{BC46217E-B960-4597-A764-6F5A708C55D1}"/>
    <cellStyle name="Dziesiętny 4 6 3 2 4" xfId="10479" xr:uid="{BA379707-A744-40D1-8897-B190E908A191}"/>
    <cellStyle name="Dziesiętny 4 6 3 2 4 2" xfId="25778" xr:uid="{17CECCDB-54BF-4864-952A-B20E21F34F5C}"/>
    <cellStyle name="Dziesiętny 4 6 3 2 5" xfId="13969" xr:uid="{3A29FE7F-002D-4D1D-AC85-BC6526D11C95}"/>
    <cellStyle name="Dziesiętny 4 6 3 2 5 2" xfId="29268" xr:uid="{390450CF-6825-4880-922F-2C40CDB65DD7}"/>
    <cellStyle name="Dziesiętny 4 6 3 2 6" xfId="19089" xr:uid="{27EF2221-378B-4622-86D7-65486A669558}"/>
    <cellStyle name="Dziesiętny 4 6 3 3" xfId="8352" xr:uid="{C41732C2-AEF9-4404-9F69-C8D479AED59D}"/>
    <cellStyle name="Dziesiętny 4 6 3 3 2" xfId="11843" xr:uid="{817E423A-47C7-49A4-B81C-5CA19D52082E}"/>
    <cellStyle name="Dziesiętny 4 6 3 3 2 2" xfId="27142" xr:uid="{128F5564-B2ED-4B07-8F5C-61EAF7326D36}"/>
    <cellStyle name="Dziesiętny 4 6 3 3 3" xfId="15333" xr:uid="{74D6D72A-8860-42F5-8D82-77F8D8B1ED07}"/>
    <cellStyle name="Dziesiętny 4 6 3 3 3 2" xfId="30632" xr:uid="{A3677BE8-113F-4DC5-A3A8-C38AFB8491F9}"/>
    <cellStyle name="Dziesiętny 4 6 3 3 4" xfId="23652" xr:uid="{771E14B6-94F5-488C-B03B-BE1032F9CE70}"/>
    <cellStyle name="Dziesiętny 4 6 3 4" xfId="6489" xr:uid="{13FE27EB-D20D-462D-A8B9-38CF9C995249}"/>
    <cellStyle name="Dziesiętny 4 6 3 4 2" xfId="21790" xr:uid="{28B16ED1-25DE-4E3C-AA0B-042EE5E69EA1}"/>
    <cellStyle name="Dziesiętny 4 6 3 5" xfId="3477" xr:uid="{86578876-802A-4193-BFDF-E0636B42CB1D}"/>
    <cellStyle name="Dziesiętny 4 6 3 5 2" xfId="19088" xr:uid="{1626F72D-4612-4325-8700-A7787183AFD8}"/>
    <cellStyle name="Dziesiętny 4 6 3 6" xfId="9981" xr:uid="{31FE8D26-0D33-4E84-9D90-306B3357861C}"/>
    <cellStyle name="Dziesiętny 4 6 3 6 2" xfId="25280" xr:uid="{F53A8649-DFA4-46E5-BC00-750A617E104B}"/>
    <cellStyle name="Dziesiętny 4 6 3 7" xfId="13471" xr:uid="{A1D07C6D-485F-4463-8039-811B9F773697}"/>
    <cellStyle name="Dziesiętny 4 6 3 7 2" xfId="28770" xr:uid="{FB020A34-20FF-4290-92A3-F55916DF9FDE}"/>
    <cellStyle name="Dziesiętny 4 6 3 8" xfId="16945" xr:uid="{BF592DCD-3948-4DC5-A247-22AB180EAB72}"/>
    <cellStyle name="Dziesiętny 4 6 4" xfId="1410" xr:uid="{BBB9E42A-05D0-411F-B355-C44C2E23CC09}"/>
    <cellStyle name="Dziesiętny 4 6 4 2" xfId="8354" xr:uid="{391E1E45-9DBF-4ECC-ABB6-11492EC24D81}"/>
    <cellStyle name="Dziesiętny 4 6 4 2 2" xfId="11845" xr:uid="{51D57C33-129B-445F-B4D3-5F1EB2707BEF}"/>
    <cellStyle name="Dziesiętny 4 6 4 2 2 2" xfId="27144" xr:uid="{31C78659-8DC2-4DB8-AA76-0CE21325B65C}"/>
    <cellStyle name="Dziesiętny 4 6 4 2 3" xfId="15335" xr:uid="{62E3D8E7-7388-41A3-8580-F17A9930FD45}"/>
    <cellStyle name="Dziesiętny 4 6 4 2 3 2" xfId="30634" xr:uid="{A924E91F-B2FE-4D47-A1AA-32262C3CF5D0}"/>
    <cellStyle name="Dziesiętny 4 6 4 2 4" xfId="23654" xr:uid="{85BF83B7-FBF3-4C72-AA55-287F4ED7348B}"/>
    <cellStyle name="Dziesiętny 4 6 4 3" xfId="6984" xr:uid="{72E7BFBB-933F-4020-A2FF-6E74EA5600E1}"/>
    <cellStyle name="Dziesiętny 4 6 4 3 2" xfId="22285" xr:uid="{977162CD-B8FE-4F60-B7A4-CD57979FAB27}"/>
    <cellStyle name="Dziesiętny 4 6 4 4" xfId="3479" xr:uid="{559E5CFA-4CE8-4E00-90BC-8813673715F3}"/>
    <cellStyle name="Dziesiętny 4 6 4 4 2" xfId="19090" xr:uid="{A63CA16C-EE5A-4282-A511-F96820584FE7}"/>
    <cellStyle name="Dziesiętny 4 6 4 5" xfId="10476" xr:uid="{AA57A0FF-F543-4DB7-BEE7-9B519FEDE7C5}"/>
    <cellStyle name="Dziesiętny 4 6 4 5 2" xfId="25775" xr:uid="{9AC8636D-5A4E-484F-9214-BA223C56C9B9}"/>
    <cellStyle name="Dziesiętny 4 6 4 6" xfId="13966" xr:uid="{5F5BA117-988C-4137-B282-C08504ED808E}"/>
    <cellStyle name="Dziesiętny 4 6 4 6 2" xfId="29265" xr:uid="{0AAAD3B8-B98B-4053-A970-48CAE75423D8}"/>
    <cellStyle name="Dziesiętny 4 6 4 7" xfId="17066" xr:uid="{3C90C1CE-B990-4C5B-A14A-9FDE7EA6A243}"/>
    <cellStyle name="Dziesiętny 4 6 5" xfId="1564" xr:uid="{70E2B570-E64B-4725-9B05-9D5434B9CD4A}"/>
    <cellStyle name="Dziesiętny 4 6 5 2" xfId="8355" xr:uid="{8D790CDE-5570-4D75-9273-0D071098890C}"/>
    <cellStyle name="Dziesiętny 4 6 5 2 2" xfId="11846" xr:uid="{823266D7-8E8B-412B-A9CD-045ADAB5336A}"/>
    <cellStyle name="Dziesiętny 4 6 5 2 2 2" xfId="27145" xr:uid="{6806F394-B0F0-46BD-BF65-2CB5D70BA508}"/>
    <cellStyle name="Dziesiętny 4 6 5 2 3" xfId="15336" xr:uid="{B2FA7531-1524-4B82-A462-1E4FD5AE6B74}"/>
    <cellStyle name="Dziesiętny 4 6 5 2 3 2" xfId="30635" xr:uid="{1E4C955D-5570-4C22-9D84-0988B05C3057}"/>
    <cellStyle name="Dziesiętny 4 6 5 2 4" xfId="23655" xr:uid="{A5211DE3-15B6-4D7A-86BF-F55A2CB495B4}"/>
    <cellStyle name="Dziesiętny 4 6 5 3" xfId="7529" xr:uid="{CC9E0130-09DC-451E-BF1D-9B0D452D195A}"/>
    <cellStyle name="Dziesiętny 4 6 5 3 2" xfId="22830" xr:uid="{1B5CF70D-8CDD-4393-974F-A6AF6B6C8BBE}"/>
    <cellStyle name="Dziesiętny 4 6 5 4" xfId="3480" xr:uid="{38831B3C-D238-470E-B696-CF8474192CA7}"/>
    <cellStyle name="Dziesiętny 4 6 5 4 2" xfId="19091" xr:uid="{A87E591D-12EB-48E7-BD1B-78E035B03FB4}"/>
    <cellStyle name="Dziesiętny 4 6 5 5" xfId="11021" xr:uid="{E6A0FA75-C0E3-4F95-8C76-0BCE22D09B4A}"/>
    <cellStyle name="Dziesiętny 4 6 5 5 2" xfId="26320" xr:uid="{278E2F40-ABBE-452A-B617-3F8B73D21628}"/>
    <cellStyle name="Dziesiętny 4 6 5 6" xfId="14511" xr:uid="{50E4716C-1DD6-46CA-A428-5EC560956DC1}"/>
    <cellStyle name="Dziesiętny 4 6 5 6 2" xfId="29810" xr:uid="{4251D4BE-9BCC-4EBA-94A3-DE86FD1B88DB}"/>
    <cellStyle name="Dziesiętny 4 6 5 7" xfId="17216" xr:uid="{A3402413-C839-4392-84BF-7E177163A080}"/>
    <cellStyle name="Dziesiętny 4 6 6" xfId="1813" xr:uid="{4BA6F114-321A-4834-841D-6FDC9FE9DFD5}"/>
    <cellStyle name="Dziesiętny 4 6 6 2" xfId="8347" xr:uid="{BFC302AF-AE80-4B92-B7F9-D357C108A538}"/>
    <cellStyle name="Dziesiętny 4 6 6 2 2" xfId="23647" xr:uid="{0E07F14A-984B-48A8-A228-F1A34BC46177}"/>
    <cellStyle name="Dziesiętny 4 6 6 3" xfId="5247" xr:uid="{6CAF5B48-D581-491B-AD87-9B1B139105C6}"/>
    <cellStyle name="Dziesiętny 4 6 6 3 2" xfId="20548" xr:uid="{42EA8320-D487-48AA-8E69-6BCAEE498FAD}"/>
    <cellStyle name="Dziesiętny 4 6 6 4" xfId="11838" xr:uid="{C49CEA02-558A-4BD2-9A91-DF88FF627C40}"/>
    <cellStyle name="Dziesiętny 4 6 6 4 2" xfId="27137" xr:uid="{EB1BE741-A4A7-40B8-B9BF-DA23A81D3E0F}"/>
    <cellStyle name="Dziesiętny 4 6 6 5" xfId="15328" xr:uid="{BA007C98-D792-4242-91C2-0E52CF57203D}"/>
    <cellStyle name="Dziesiętny 4 6 6 5 2" xfId="30627" xr:uid="{ECE4267D-83F2-4A85-9829-A961636B6F6F}"/>
    <cellStyle name="Dziesiętny 4 6 6 6" xfId="17449" xr:uid="{7997441E-D634-40D5-ADB8-55606BEB03C6}"/>
    <cellStyle name="Dziesiętny 4 6 7" xfId="1957" xr:uid="{3657F9B7-69B2-4D3D-A5C7-41873B8246C6}"/>
    <cellStyle name="Dziesiętny 4 6 7 2" xfId="5248" xr:uid="{7195D1EC-3246-4224-85A2-6D57727C939B}"/>
    <cellStyle name="Dziesiętny 4 6 7 2 2" xfId="20549" xr:uid="{02D3C13F-CC17-4D03-AB61-ADCBCEC830F3}"/>
    <cellStyle name="Dziesiętny 4 6 7 3" xfId="17589" xr:uid="{C7F0CA69-7A2D-4A6A-A002-0B96D00F757B}"/>
    <cellStyle name="Dziesiętny 4 6 8" xfId="2088" xr:uid="{03F03E4D-1877-4C1A-A896-04002C3EA529}"/>
    <cellStyle name="Dziesiętny 4 6 8 2" xfId="5249" xr:uid="{72A70962-5C63-4C13-8D40-351926B99B66}"/>
    <cellStyle name="Dziesiętny 4 6 8 2 2" xfId="20550" xr:uid="{0A225A44-5741-43E2-9801-1E7EDC6B159E}"/>
    <cellStyle name="Dziesiętny 4 6 8 3" xfId="17720" xr:uid="{5AE81774-9C7B-430D-8D5E-F6FDB287E458}"/>
    <cellStyle name="Dziesiętny 4 6 9" xfId="2213" xr:uid="{647481E5-45FB-4088-8819-468B386060E3}"/>
    <cellStyle name="Dziesiętny 4 6 9 2" xfId="5250" xr:uid="{22DE1012-B17D-412A-8B17-B96B39AB1BD8}"/>
    <cellStyle name="Dziesiętny 4 6 9 2 2" xfId="20551" xr:uid="{DE4F639F-764C-47A6-BB0A-E8041FD953D2}"/>
    <cellStyle name="Dziesiętny 4 6 9 3" xfId="17845" xr:uid="{AF2A9235-B085-4DFE-8318-BF12562D10F8}"/>
    <cellStyle name="Dziesiętny 4 7" xfId="771" xr:uid="{6C35EE3E-86F7-47FE-904A-5445BF3E045F}"/>
    <cellStyle name="Dziesiętny 4 7 10" xfId="2375" xr:uid="{E4685E32-0D45-43E4-A088-BC4A024ADF60}"/>
    <cellStyle name="Dziesiętny 4 7 10 2" xfId="5251" xr:uid="{1465AE23-A7DB-494C-838B-82FE705427FA}"/>
    <cellStyle name="Dziesiętny 4 7 10 2 2" xfId="20552" xr:uid="{5671875C-F009-4A91-873B-858DB5129F91}"/>
    <cellStyle name="Dziesiętny 4 7 10 3" xfId="18007" xr:uid="{C315B45B-BD00-45D2-A67E-5CD4A2E1762E}"/>
    <cellStyle name="Dziesiętny 4 7 11" xfId="2525" xr:uid="{4AFA2A6B-9993-4B17-81EE-39D7A40A57A0}"/>
    <cellStyle name="Dziesiętny 4 7 11 2" xfId="5252" xr:uid="{327AA975-C190-43A4-BCDE-CFDAC55DB670}"/>
    <cellStyle name="Dziesiętny 4 7 11 2 2" xfId="20553" xr:uid="{9A33B143-895C-47E1-9DBD-9DAE902D4CC2}"/>
    <cellStyle name="Dziesiętny 4 7 11 3" xfId="18157" xr:uid="{6D22037D-81D5-468E-802F-4C52A563B23C}"/>
    <cellStyle name="Dziesiętny 4 7 12" xfId="2675" xr:uid="{00ECBA53-66A9-4C50-B94A-3E9745D3E82D}"/>
    <cellStyle name="Dziesiętny 4 7 12 2" xfId="5253" xr:uid="{9B910F02-5198-4BF7-82D9-DCDCE577E13D}"/>
    <cellStyle name="Dziesiętny 4 7 12 2 2" xfId="20554" xr:uid="{FD562C13-9E03-43A4-81CD-FD138057F73F}"/>
    <cellStyle name="Dziesiętny 4 7 12 3" xfId="18307" xr:uid="{AA9F6FE7-07DE-430F-AD0A-6D0C3649FB14}"/>
    <cellStyle name="Dziesiętny 4 7 13" xfId="5871" xr:uid="{A190C0E3-4F21-4C84-B992-4BD6FDA2A467}"/>
    <cellStyle name="Dziesiętny 4 7 13 2" xfId="21172" xr:uid="{BBDE5350-E4B6-49CC-BA91-87DD8FE0BEE8}"/>
    <cellStyle name="Dziesiętny 4 7 14" xfId="5997" xr:uid="{0ECC6AA3-E1A2-42C8-A213-0DC63518383E}"/>
    <cellStyle name="Dziesiętny 4 7 14 2" xfId="21298" xr:uid="{81B77EDB-B4A2-4A33-AED9-F5F15346BDE9}"/>
    <cellStyle name="Dziesiętny 4 7 15" xfId="3481" xr:uid="{372D112C-FAE2-4CBC-8AC9-B32DBB0AEA65}"/>
    <cellStyle name="Dziesiętny 4 7 15 2" xfId="19092" xr:uid="{F60717AE-015A-4EBA-B8B8-8E447B50B056}"/>
    <cellStyle name="Dziesiętny 4 7 16" xfId="9489" xr:uid="{A3E99455-9C8D-4647-9E9D-B4108C11E95E}"/>
    <cellStyle name="Dziesiętny 4 7 16 2" xfId="24788" xr:uid="{FCBB3E08-B2B7-4FAF-A2F0-95D49CA65BB0}"/>
    <cellStyle name="Dziesiętny 4 7 17" xfId="12979" xr:uid="{95467246-6A38-4515-B6B3-D54C660FFAFF}"/>
    <cellStyle name="Dziesiętny 4 7 17 2" xfId="28278" xr:uid="{628EA4FE-DB52-4676-8C36-76A80B723E60}"/>
    <cellStyle name="Dziesiętny 4 7 18" xfId="16494" xr:uid="{EA163882-AD8B-4E89-9DC6-A58364F9C8AB}"/>
    <cellStyle name="Dziesiętny 4 7 18 2" xfId="31793" xr:uid="{770FA5AB-28B7-40A3-95EA-EC28E9CB2E6B}"/>
    <cellStyle name="Dziesiętny 4 7 19" xfId="989" xr:uid="{DB04D84F-2322-4F64-9AB5-2FDE59459B6A}"/>
    <cellStyle name="Dziesiętny 4 7 2" xfId="1205" xr:uid="{8998795C-FA68-406F-A03B-BD7E56BC88C3}"/>
    <cellStyle name="Dziesiętny 4 7 2 2" xfId="3483" xr:uid="{FA3ADF2F-0F43-40F6-BE57-29C61CC15361}"/>
    <cellStyle name="Dziesiętny 4 7 2 2 2" xfId="3484" xr:uid="{089B3A72-17BD-4E1A-BA71-B576F7C788E5}"/>
    <cellStyle name="Dziesiętny 4 7 2 2 2 2" xfId="8359" xr:uid="{2CC390C5-A809-4316-B750-E4B27D292AEB}"/>
    <cellStyle name="Dziesiętny 4 7 2 2 2 2 2" xfId="11850" xr:uid="{0F7A80D3-0F0E-4B81-BE99-AC3560886113}"/>
    <cellStyle name="Dziesiętny 4 7 2 2 2 2 2 2" xfId="27149" xr:uid="{C2525873-4B01-4151-AACD-6E968FDA327E}"/>
    <cellStyle name="Dziesiętny 4 7 2 2 2 2 3" xfId="15340" xr:uid="{60CD527E-E5B3-4CBC-AC26-B1704960D257}"/>
    <cellStyle name="Dziesiętny 4 7 2 2 2 2 3 2" xfId="30639" xr:uid="{35243D31-BBBE-4EFC-9CEC-DAB13DDD3F72}"/>
    <cellStyle name="Dziesiętny 4 7 2 2 2 2 4" xfId="23659" xr:uid="{935E5310-98D4-4BE2-A583-1F0CC4D94935}"/>
    <cellStyle name="Dziesiętny 4 7 2 2 2 3" xfId="6990" xr:uid="{B0E35DEA-EA43-4055-AB45-11887F3DEF73}"/>
    <cellStyle name="Dziesiętny 4 7 2 2 2 3 2" xfId="22291" xr:uid="{9C43F9CE-10A4-423E-A77C-54C36B1C650D}"/>
    <cellStyle name="Dziesiętny 4 7 2 2 2 4" xfId="10482" xr:uid="{DA1EB948-A48F-4E6E-AA5F-C696EDA82F49}"/>
    <cellStyle name="Dziesiętny 4 7 2 2 2 4 2" xfId="25781" xr:uid="{4D1965FA-0BD3-4F5C-864F-C9FCD73FE875}"/>
    <cellStyle name="Dziesiętny 4 7 2 2 2 5" xfId="13972" xr:uid="{EFFB1040-0610-4515-87C0-27FA66241938}"/>
    <cellStyle name="Dziesiętny 4 7 2 2 2 5 2" xfId="29271" xr:uid="{FEA0D357-E2A9-42A0-A0D5-3847327A48BC}"/>
    <cellStyle name="Dziesiętny 4 7 2 2 2 6" xfId="19095" xr:uid="{6A867B54-BBB8-4ADA-89DA-A57BB1335FD9}"/>
    <cellStyle name="Dziesiętny 4 7 2 2 3" xfId="8358" xr:uid="{1B42A74B-3DE7-4891-9F39-F36152D4E71C}"/>
    <cellStyle name="Dziesiętny 4 7 2 2 3 2" xfId="11849" xr:uid="{3B3635A4-66D0-4776-9D5C-5AE568830D79}"/>
    <cellStyle name="Dziesiętny 4 7 2 2 3 2 2" xfId="27148" xr:uid="{70608FBC-ADC8-4CA8-9D86-FAFA6E24A97D}"/>
    <cellStyle name="Dziesiętny 4 7 2 2 3 3" xfId="15339" xr:uid="{D784F2FC-E45C-4AC8-9480-FA7EB874F973}"/>
    <cellStyle name="Dziesiętny 4 7 2 2 3 3 2" xfId="30638" xr:uid="{9874E316-AF43-43AF-B7C4-5C357AB90D89}"/>
    <cellStyle name="Dziesiętny 4 7 2 2 3 4" xfId="23658" xr:uid="{F008E5F7-2170-4297-A414-E4B1B054FCC0}"/>
    <cellStyle name="Dziesiętny 4 7 2 2 4" xfId="6490" xr:uid="{369FA3C6-C7B6-447D-AE23-86925C97C445}"/>
    <cellStyle name="Dziesiętny 4 7 2 2 4 2" xfId="21791" xr:uid="{0D130238-8294-4F72-95A1-E5A843B4CCA5}"/>
    <cellStyle name="Dziesiętny 4 7 2 2 5" xfId="9982" xr:uid="{99A7599E-E4CE-4441-B091-BD26C1F20C4D}"/>
    <cellStyle name="Dziesiętny 4 7 2 2 5 2" xfId="25281" xr:uid="{FFF80142-8087-4BE7-A1C2-02F6F32E1D22}"/>
    <cellStyle name="Dziesiętny 4 7 2 2 6" xfId="13472" xr:uid="{4D980BEB-6B5F-4464-AC81-D8E22325D8EE}"/>
    <cellStyle name="Dziesiętny 4 7 2 2 6 2" xfId="28771" xr:uid="{39AC58F5-4FDA-4A6D-8E13-87A8641C5F61}"/>
    <cellStyle name="Dziesiętny 4 7 2 2 7" xfId="19094" xr:uid="{9C731B26-4BB8-43C4-B4E0-9A8A32D9C447}"/>
    <cellStyle name="Dziesiętny 4 7 2 3" xfId="3485" xr:uid="{7FB482F3-2B67-4041-B09D-49D25E303EDA}"/>
    <cellStyle name="Dziesiętny 4 7 2 3 2" xfId="8360" xr:uid="{E8130C3B-0E86-4451-9318-01303D86DF66}"/>
    <cellStyle name="Dziesiętny 4 7 2 3 2 2" xfId="11851" xr:uid="{95164132-3332-4099-850A-7A6CCE1A47B9}"/>
    <cellStyle name="Dziesiętny 4 7 2 3 2 2 2" xfId="27150" xr:uid="{1DFC90EA-26D7-42D3-99CB-3FB5F22F08F5}"/>
    <cellStyle name="Dziesiętny 4 7 2 3 2 3" xfId="15341" xr:uid="{BF7128DE-78FD-4B67-9892-C380F12F67A0}"/>
    <cellStyle name="Dziesiętny 4 7 2 3 2 3 2" xfId="30640" xr:uid="{F57908FE-5E0E-4B3A-8788-8E973303F58E}"/>
    <cellStyle name="Dziesiętny 4 7 2 3 2 4" xfId="23660" xr:uid="{BDFF3407-F3D1-4605-8298-B128008B17DF}"/>
    <cellStyle name="Dziesiętny 4 7 2 3 3" xfId="6989" xr:uid="{14D2B712-C0DA-4586-A86A-E11361C153F2}"/>
    <cellStyle name="Dziesiętny 4 7 2 3 3 2" xfId="22290" xr:uid="{D2BB8052-E784-4959-AB72-5A5A3BA0AC89}"/>
    <cellStyle name="Dziesiętny 4 7 2 3 4" xfId="10481" xr:uid="{645E71E7-4F5A-43C3-A663-E624872BF2DE}"/>
    <cellStyle name="Dziesiętny 4 7 2 3 4 2" xfId="25780" xr:uid="{874C9B7C-1703-4F82-AD43-845816FAC3E9}"/>
    <cellStyle name="Dziesiętny 4 7 2 3 5" xfId="13971" xr:uid="{F59CA2D3-AB17-4588-8180-7B7E3A6C240B}"/>
    <cellStyle name="Dziesiętny 4 7 2 3 5 2" xfId="29270" xr:uid="{EB70BE71-D3A4-4897-879E-2E249BC63119}"/>
    <cellStyle name="Dziesiętny 4 7 2 3 6" xfId="19096" xr:uid="{64B239F4-5EB8-49CD-A2E0-41E0A6EC773B}"/>
    <cellStyle name="Dziesiętny 4 7 2 4" xfId="8357" xr:uid="{3C7C1CBB-C18A-4986-B85E-1B5A5D074812}"/>
    <cellStyle name="Dziesiętny 4 7 2 4 2" xfId="11848" xr:uid="{27AB5CA2-0412-411E-8516-0F08336E5E0D}"/>
    <cellStyle name="Dziesiętny 4 7 2 4 2 2" xfId="27147" xr:uid="{F22E48E5-07E7-4A7D-9E32-464A30E7EA4F}"/>
    <cellStyle name="Dziesiętny 4 7 2 4 3" xfId="15338" xr:uid="{3C8D2FFD-CEFE-449C-8661-D95ED67137AA}"/>
    <cellStyle name="Dziesiętny 4 7 2 4 3 2" xfId="30637" xr:uid="{5B9A95E7-CA85-4239-B793-3D4349802883}"/>
    <cellStyle name="Dziesiętny 4 7 2 4 4" xfId="23657" xr:uid="{6EC23318-37F9-4689-87E3-D5BE6AA0795F}"/>
    <cellStyle name="Dziesiętny 4 7 2 5" xfId="6271" xr:uid="{8D39908F-8E08-449E-AF5F-F5E58E52F557}"/>
    <cellStyle name="Dziesiętny 4 7 2 5 2" xfId="21572" xr:uid="{293F163C-E98C-43AC-A84F-71FA4E3EABD2}"/>
    <cellStyle name="Dziesiętny 4 7 2 6" xfId="3482" xr:uid="{477E0F15-F4AC-4715-8668-C54014457B60}"/>
    <cellStyle name="Dziesiętny 4 7 2 6 2" xfId="19093" xr:uid="{B3CE7730-EBEC-4A6D-A381-4C9E226D361F}"/>
    <cellStyle name="Dziesiętny 4 7 2 7" xfId="9763" xr:uid="{5B85926D-6D32-48CA-A140-C04E024F7F51}"/>
    <cellStyle name="Dziesiętny 4 7 2 7 2" xfId="25062" xr:uid="{7C385B18-C0CE-4C50-A099-F76B0C8BEE68}"/>
    <cellStyle name="Dziesiętny 4 7 2 8" xfId="13253" xr:uid="{C9B3CC2A-4EB2-44E2-903B-CA11A724513A}"/>
    <cellStyle name="Dziesiętny 4 7 2 8 2" xfId="28552" xr:uid="{CE017578-4AE8-4C8D-BE81-2A1F047E692B}"/>
    <cellStyle name="Dziesiętny 4 7 2 9" xfId="16861" xr:uid="{AD3A235E-AF10-4B59-8303-97547C48A7E7}"/>
    <cellStyle name="Dziesiętny 4 7 20" xfId="16657" xr:uid="{B3D428E5-19E2-4DF6-87EF-0419BA30BC86}"/>
    <cellStyle name="Dziesiętny 4 7 3" xfId="1330" xr:uid="{0524E8FB-8CDC-4A87-8526-D3BF994A3BF5}"/>
    <cellStyle name="Dziesiętny 4 7 3 2" xfId="3487" xr:uid="{D7334B08-CA8F-487D-8EC3-A665CC2CFA54}"/>
    <cellStyle name="Dziesiętny 4 7 3 2 2" xfId="8362" xr:uid="{5A091F37-1562-4E9D-88D9-542362DD5A3C}"/>
    <cellStyle name="Dziesiętny 4 7 3 2 2 2" xfId="11853" xr:uid="{B174A85E-7C2A-4CAF-AEB5-E416E7F0CD49}"/>
    <cellStyle name="Dziesiętny 4 7 3 2 2 2 2" xfId="27152" xr:uid="{E023BA04-AA36-46C6-970D-1B1D73C82CE3}"/>
    <cellStyle name="Dziesiętny 4 7 3 2 2 3" xfId="15343" xr:uid="{D87179D4-D175-4F72-8361-729D1C90DC7A}"/>
    <cellStyle name="Dziesiętny 4 7 3 2 2 3 2" xfId="30642" xr:uid="{9CDFE66A-5685-474E-99B4-542D982E0DBC}"/>
    <cellStyle name="Dziesiętny 4 7 3 2 2 4" xfId="23662" xr:uid="{4527CBEC-0697-4ED9-B5ED-B8DE8B195E05}"/>
    <cellStyle name="Dziesiętny 4 7 3 2 3" xfId="6991" xr:uid="{B71665FA-685B-4643-B805-3293244285F7}"/>
    <cellStyle name="Dziesiętny 4 7 3 2 3 2" xfId="22292" xr:uid="{55A01FEB-52F2-432D-8C8F-A6B244DDA66E}"/>
    <cellStyle name="Dziesiętny 4 7 3 2 4" xfId="10483" xr:uid="{B8BCED72-0B90-4EDA-8F33-19D32DC12E08}"/>
    <cellStyle name="Dziesiętny 4 7 3 2 4 2" xfId="25782" xr:uid="{66DFAB9C-D8D3-4F10-A894-31622DDB0AD8}"/>
    <cellStyle name="Dziesiętny 4 7 3 2 5" xfId="13973" xr:uid="{0701DC33-22D1-426A-8E78-C928E3D82129}"/>
    <cellStyle name="Dziesiętny 4 7 3 2 5 2" xfId="29272" xr:uid="{C2E19348-93A9-4363-B474-BAF03D7A57A9}"/>
    <cellStyle name="Dziesiętny 4 7 3 2 6" xfId="19098" xr:uid="{797884D4-8192-48EC-B081-96FA3EDE32C4}"/>
    <cellStyle name="Dziesiętny 4 7 3 3" xfId="8361" xr:uid="{7FC4F6A3-5A03-4DD7-90B8-EA9CEB366679}"/>
    <cellStyle name="Dziesiętny 4 7 3 3 2" xfId="11852" xr:uid="{093BBDA7-9897-4F21-B7BB-D629AD6F3A15}"/>
    <cellStyle name="Dziesiętny 4 7 3 3 2 2" xfId="27151" xr:uid="{DCFC418D-4B7B-4830-BCBB-9342FD18B48A}"/>
    <cellStyle name="Dziesiętny 4 7 3 3 3" xfId="15342" xr:uid="{CB677B17-CC01-474F-AA6F-A418C47387AC}"/>
    <cellStyle name="Dziesiętny 4 7 3 3 3 2" xfId="30641" xr:uid="{1504ADDA-A45A-4571-8F2B-13506C36878A}"/>
    <cellStyle name="Dziesiętny 4 7 3 3 4" xfId="23661" xr:uid="{15D46727-2382-4765-85CF-3F40556D489C}"/>
    <cellStyle name="Dziesiętny 4 7 3 4" xfId="6491" xr:uid="{339E86FC-F88B-4EE9-95C4-4C71A63B10A2}"/>
    <cellStyle name="Dziesiętny 4 7 3 4 2" xfId="21792" xr:uid="{0F418591-4667-4013-8158-D6788267B568}"/>
    <cellStyle name="Dziesiętny 4 7 3 5" xfId="3486" xr:uid="{86217DA7-CD27-4E50-B9D0-BE261A711C2F}"/>
    <cellStyle name="Dziesiętny 4 7 3 5 2" xfId="19097" xr:uid="{D06CD41B-27C2-42A1-BBB9-CC0BCB08B122}"/>
    <cellStyle name="Dziesiętny 4 7 3 6" xfId="9983" xr:uid="{D44770F9-D5AC-4C27-B2B6-3D42889EDB5D}"/>
    <cellStyle name="Dziesiętny 4 7 3 6 2" xfId="25282" xr:uid="{3D17B851-7AFB-4EF3-8D73-534BC8AF1AC0}"/>
    <cellStyle name="Dziesiętny 4 7 3 7" xfId="13473" xr:uid="{4FD200E8-BB54-4282-86B4-E43A980C5771}"/>
    <cellStyle name="Dziesiętny 4 7 3 7 2" xfId="28772" xr:uid="{852623ED-D087-481D-8B61-E720CBF69C5F}"/>
    <cellStyle name="Dziesiętny 4 7 3 8" xfId="16986" xr:uid="{C9589C74-EBA6-4658-B66A-CF03CC1E769D}"/>
    <cellStyle name="Dziesiętny 4 7 4" xfId="1451" xr:uid="{145802BA-9AD0-45D7-BDAC-8A39C1F6BFFA}"/>
    <cellStyle name="Dziesiętny 4 7 4 2" xfId="8363" xr:uid="{C90F5D98-6EBC-43FF-BCC2-FEEDE6E0DCAA}"/>
    <cellStyle name="Dziesiętny 4 7 4 2 2" xfId="11854" xr:uid="{45CBD2A5-1E9A-46DF-9E0C-3616EF830C78}"/>
    <cellStyle name="Dziesiętny 4 7 4 2 2 2" xfId="27153" xr:uid="{0116C4A8-7864-4455-BF77-118AAD7D9E5A}"/>
    <cellStyle name="Dziesiętny 4 7 4 2 3" xfId="15344" xr:uid="{779C5C31-7748-4C4E-A7BD-58BE39BFAB00}"/>
    <cellStyle name="Dziesiętny 4 7 4 2 3 2" xfId="30643" xr:uid="{60F985D8-6B2C-42C2-A0EC-AC8B8E2FF966}"/>
    <cellStyle name="Dziesiętny 4 7 4 2 4" xfId="23663" xr:uid="{EF0BFE8D-A805-483D-9840-8A5B69EBD3EC}"/>
    <cellStyle name="Dziesiętny 4 7 4 3" xfId="6988" xr:uid="{3F374782-C803-4A3A-9439-394D4DD989FA}"/>
    <cellStyle name="Dziesiętny 4 7 4 3 2" xfId="22289" xr:uid="{593C1416-EF59-431E-9C3B-EFB842F3A309}"/>
    <cellStyle name="Dziesiętny 4 7 4 4" xfId="3488" xr:uid="{8BEE1388-4478-4DAE-B15C-070AF997A93B}"/>
    <cellStyle name="Dziesiętny 4 7 4 4 2" xfId="19099" xr:uid="{080F0E7B-3D00-4BF7-80A2-C5365E477696}"/>
    <cellStyle name="Dziesiętny 4 7 4 5" xfId="10480" xr:uid="{133A7A42-3F10-4890-8825-4B191C3A4691}"/>
    <cellStyle name="Dziesiętny 4 7 4 5 2" xfId="25779" xr:uid="{88324AC9-09CD-4720-B731-A5DD6E5B493F}"/>
    <cellStyle name="Dziesiętny 4 7 4 6" xfId="13970" xr:uid="{E3E6EE2C-D2F9-458C-A6CF-199A0E8D3798}"/>
    <cellStyle name="Dziesiętny 4 7 4 6 2" xfId="29269" xr:uid="{17E637C6-041D-450A-AEAF-D8798D42066F}"/>
    <cellStyle name="Dziesiętny 4 7 4 7" xfId="17107" xr:uid="{09CB7BA5-53B0-4378-91BC-9D48111B5BEC}"/>
    <cellStyle name="Dziesiętny 4 7 5" xfId="1605" xr:uid="{4296FD16-7F7A-457F-AE2F-05D235FBA715}"/>
    <cellStyle name="Dziesiętny 4 7 5 2" xfId="8364" xr:uid="{5EE75169-26C0-4B51-93E6-B505C48A45F1}"/>
    <cellStyle name="Dziesiętny 4 7 5 2 2" xfId="11855" xr:uid="{A62849E8-398B-460B-ACAF-88CC0B601A31}"/>
    <cellStyle name="Dziesiętny 4 7 5 2 2 2" xfId="27154" xr:uid="{84AE3EC4-E5CE-490A-ACEA-6D278894652B}"/>
    <cellStyle name="Dziesiętny 4 7 5 2 3" xfId="15345" xr:uid="{2900448B-F965-41F2-A59E-DBBA6CD6F0D7}"/>
    <cellStyle name="Dziesiętny 4 7 5 2 3 2" xfId="30644" xr:uid="{A64AF875-2891-4D54-AA18-97967D28B006}"/>
    <cellStyle name="Dziesiętny 4 7 5 2 4" xfId="23664" xr:uid="{72053831-BB0A-46A2-8914-76A1EDF1E18D}"/>
    <cellStyle name="Dziesiętny 4 7 5 3" xfId="7570" xr:uid="{4403016E-69D1-4028-BD12-ABD87D6B0E64}"/>
    <cellStyle name="Dziesiętny 4 7 5 3 2" xfId="22871" xr:uid="{C06E66B4-39A1-4289-AC5E-EFD0B00F1A28}"/>
    <cellStyle name="Dziesiętny 4 7 5 4" xfId="3489" xr:uid="{D442D617-8A68-4A6F-8697-6F28532333E7}"/>
    <cellStyle name="Dziesiętny 4 7 5 4 2" xfId="19100" xr:uid="{82AB31B4-CF1C-4074-AFA7-B8D3F4A6A045}"/>
    <cellStyle name="Dziesiętny 4 7 5 5" xfId="11062" xr:uid="{88212097-2C40-49C9-8BFE-9116FFB23666}"/>
    <cellStyle name="Dziesiętny 4 7 5 5 2" xfId="26361" xr:uid="{85CD59A7-8FC8-4A72-9B49-940BA6498F6E}"/>
    <cellStyle name="Dziesiętny 4 7 5 6" xfId="14552" xr:uid="{8BE88C0F-8B42-49DB-B7AC-9BE848E5A3BB}"/>
    <cellStyle name="Dziesiętny 4 7 5 6 2" xfId="29851" xr:uid="{D8C35097-4C60-4F33-95C3-2FE0D48A54B2}"/>
    <cellStyle name="Dziesiętny 4 7 5 7" xfId="17257" xr:uid="{7166A04C-B2E3-43B1-8DC9-03A533F6349A}"/>
    <cellStyle name="Dziesiętny 4 7 6" xfId="1854" xr:uid="{FBE97DBA-EC1C-4093-8CD8-8BD1A9C90A1B}"/>
    <cellStyle name="Dziesiętny 4 7 6 2" xfId="8356" xr:uid="{2996CE2B-36C0-4F81-9301-0A023BEBE849}"/>
    <cellStyle name="Dziesiętny 4 7 6 2 2" xfId="23656" xr:uid="{68164C31-DADC-498B-8E44-506B03F60260}"/>
    <cellStyle name="Dziesiętny 4 7 6 3" xfId="5254" xr:uid="{7687C7DE-C3B5-4C51-A0A0-E1A67CFE1982}"/>
    <cellStyle name="Dziesiętny 4 7 6 3 2" xfId="20555" xr:uid="{761E1120-CE81-4343-9017-940C1C6F009E}"/>
    <cellStyle name="Dziesiętny 4 7 6 4" xfId="11847" xr:uid="{61468558-8D01-4A72-B918-CB02FFA25342}"/>
    <cellStyle name="Dziesiętny 4 7 6 4 2" xfId="27146" xr:uid="{A19DF9C0-3BF8-42D5-AB69-0CC01BA09E32}"/>
    <cellStyle name="Dziesiętny 4 7 6 5" xfId="15337" xr:uid="{F2E2D071-492B-4FAB-82D6-17A09C6843D5}"/>
    <cellStyle name="Dziesiętny 4 7 6 5 2" xfId="30636" xr:uid="{FC795E6C-8AA5-4F5F-930A-C1D7C332059E}"/>
    <cellStyle name="Dziesiętny 4 7 6 6" xfId="17490" xr:uid="{9A3B47FA-AEED-49B5-8574-8EA9ACA17AE2}"/>
    <cellStyle name="Dziesiętny 4 7 7" xfId="1998" xr:uid="{E952F5DD-57DA-4B0B-925E-A3E68F42E84C}"/>
    <cellStyle name="Dziesiętny 4 7 7 2" xfId="5255" xr:uid="{DC61F37B-C4E9-48F8-BEDC-4B44A0FD7380}"/>
    <cellStyle name="Dziesiętny 4 7 7 2 2" xfId="20556" xr:uid="{4FDC428D-33A6-42BE-8B83-C3045F387103}"/>
    <cellStyle name="Dziesiętny 4 7 7 3" xfId="17630" xr:uid="{6F159685-D2CF-4FCD-ACD6-7827D30F9A3C}"/>
    <cellStyle name="Dziesiętny 4 7 8" xfId="2129" xr:uid="{CC775625-ABEF-434D-8AE7-27F8E1FA398F}"/>
    <cellStyle name="Dziesiętny 4 7 8 2" xfId="5256" xr:uid="{C78BB244-CD11-4553-8D0D-0114C54BD947}"/>
    <cellStyle name="Dziesiętny 4 7 8 2 2" xfId="20557" xr:uid="{59A71A79-D66A-4844-A3AA-5EB2C13F3783}"/>
    <cellStyle name="Dziesiętny 4 7 8 3" xfId="17761" xr:uid="{27F2556A-CAE3-4482-9722-FC8569BCAEC5}"/>
    <cellStyle name="Dziesiętny 4 7 9" xfId="2254" xr:uid="{28F78CB2-4FE4-451A-BEF7-5BEC99E25CCB}"/>
    <cellStyle name="Dziesiętny 4 7 9 2" xfId="5257" xr:uid="{659BA168-FFA3-41A8-98FD-E94F0BDE5B7B}"/>
    <cellStyle name="Dziesiętny 4 7 9 2 2" xfId="20558" xr:uid="{66D490C3-E983-400C-BDDC-241A1B218C36}"/>
    <cellStyle name="Dziesiętny 4 7 9 3" xfId="17886" xr:uid="{A7E0D390-7BFA-4EAF-9F1B-25EB72A4F6E4}"/>
    <cellStyle name="Dziesiętny 4 8" xfId="825" xr:uid="{DC067BDB-6B88-4F63-A651-81E4BF63BA8B}"/>
    <cellStyle name="Dziesiętny 4 8 10" xfId="1035" xr:uid="{CE64F3F9-D638-4D6A-8E96-7D7AE9C9A8F4}"/>
    <cellStyle name="Dziesiętny 4 8 11" xfId="16700" xr:uid="{2D7ABF4E-52FD-4485-AB60-B1427A718F57}"/>
    <cellStyle name="Dziesiętny 4 8 2" xfId="2714" xr:uid="{B9CDE658-21D2-40D3-9D79-E702CE3A8882}"/>
    <cellStyle name="Dziesiętny 4 8 2 2" xfId="3492" xr:uid="{0DE5F8B8-9245-439C-92B1-208D4F2906CE}"/>
    <cellStyle name="Dziesiętny 4 8 2 2 2" xfId="8367" xr:uid="{EA17893E-5286-4F62-A0FC-82F51A6A0B7C}"/>
    <cellStyle name="Dziesiętny 4 8 2 2 2 2" xfId="11858" xr:uid="{713EC74F-5A3E-42DB-BE06-FFEA9021327F}"/>
    <cellStyle name="Dziesiętny 4 8 2 2 2 2 2" xfId="27157" xr:uid="{143F412A-A1B0-45DD-A695-B1D8CEF85C46}"/>
    <cellStyle name="Dziesiętny 4 8 2 2 2 3" xfId="15348" xr:uid="{8F18105F-1A8E-439C-8739-8FB790C27A38}"/>
    <cellStyle name="Dziesiętny 4 8 2 2 2 3 2" xfId="30647" xr:uid="{335DFAF6-4DD5-44C9-9085-9E20975A236D}"/>
    <cellStyle name="Dziesiętny 4 8 2 2 2 4" xfId="23667" xr:uid="{82254191-EB13-4107-A066-5C910A07D36A}"/>
    <cellStyle name="Dziesiętny 4 8 2 2 3" xfId="6993" xr:uid="{F09D3A24-FBA1-4B62-9F82-BE5FEA0478B0}"/>
    <cellStyle name="Dziesiętny 4 8 2 2 3 2" xfId="22294" xr:uid="{5741413C-D807-409A-8A7D-ACACEB2BF771}"/>
    <cellStyle name="Dziesiętny 4 8 2 2 4" xfId="10485" xr:uid="{94A5FB3F-F435-47E4-AAAF-EBD2960ABB46}"/>
    <cellStyle name="Dziesiętny 4 8 2 2 4 2" xfId="25784" xr:uid="{2C08EC74-2513-4065-BD26-7171763A3BF3}"/>
    <cellStyle name="Dziesiętny 4 8 2 2 5" xfId="13975" xr:uid="{B396A96C-990F-44FA-A771-99FE9CC7A1DE}"/>
    <cellStyle name="Dziesiętny 4 8 2 2 5 2" xfId="29274" xr:uid="{9067F1B1-C8DA-47EF-9707-B6BE6FDF0219}"/>
    <cellStyle name="Dziesiętny 4 8 2 2 6" xfId="19103" xr:uid="{5836FAA2-38A5-45E7-8E77-6B38DFFB4E5F}"/>
    <cellStyle name="Dziesiętny 4 8 2 3" xfId="8366" xr:uid="{F9104859-E38A-4CDE-A866-C7DEDAEE09A9}"/>
    <cellStyle name="Dziesiętny 4 8 2 3 2" xfId="11857" xr:uid="{E48B9F8F-4247-4609-95D0-C556DFAD0AA0}"/>
    <cellStyle name="Dziesiętny 4 8 2 3 2 2" xfId="27156" xr:uid="{AC62AAC1-D998-470F-B38F-7D643BD217FD}"/>
    <cellStyle name="Dziesiętny 4 8 2 3 3" xfId="15347" xr:uid="{8995DEA2-8B9F-44D6-803C-3AF78ECB52AD}"/>
    <cellStyle name="Dziesiętny 4 8 2 3 3 2" xfId="30646" xr:uid="{6068D9F4-43DD-4454-8EB5-9EC6895CE36A}"/>
    <cellStyle name="Dziesiętny 4 8 2 3 4" xfId="23666" xr:uid="{9FD43FB4-C93F-4347-9A8B-70EC233D008A}"/>
    <cellStyle name="Dziesiętny 4 8 2 4" xfId="6309" xr:uid="{121A34FF-2433-417C-90DD-B4D03232F34C}"/>
    <cellStyle name="Dziesiętny 4 8 2 4 2" xfId="21610" xr:uid="{74995060-452B-484C-BB9F-CEADA143BD43}"/>
    <cellStyle name="Dziesiętny 4 8 2 5" xfId="3491" xr:uid="{DED3F98C-50C9-4DF5-A938-3D657874B0EB}"/>
    <cellStyle name="Dziesiętny 4 8 2 5 2" xfId="19102" xr:uid="{2F80CF96-99BB-4EC7-95C6-FDB5F2D5B442}"/>
    <cellStyle name="Dziesiętny 4 8 2 6" xfId="9801" xr:uid="{40A9ABA0-75E9-4284-B7E0-6685857E8216}"/>
    <cellStyle name="Dziesiętny 4 8 2 6 2" xfId="25100" xr:uid="{15AD418B-6438-4E6F-8251-B8ECE95113FF}"/>
    <cellStyle name="Dziesiętny 4 8 2 7" xfId="13291" xr:uid="{AC142AA6-F176-4232-B2C9-C3BCB9151C76}"/>
    <cellStyle name="Dziesiętny 4 8 2 7 2" xfId="28590" xr:uid="{92EE2981-1B2D-4DF2-9071-15D8BF857C71}"/>
    <cellStyle name="Dziesiętny 4 8 2 8" xfId="18345" xr:uid="{B76DDF71-0F04-48E7-9BA2-D842A7986527}"/>
    <cellStyle name="Dziesiętny 4 8 3" xfId="3493" xr:uid="{E59EE4F2-B53B-4C8D-A18A-E8BC5E6B3A40}"/>
    <cellStyle name="Dziesiętny 4 8 3 2" xfId="8368" xr:uid="{B23ED1FF-00B6-4E05-A684-F7F2219884EA}"/>
    <cellStyle name="Dziesiętny 4 8 3 2 2" xfId="11859" xr:uid="{8FA352C9-343C-488B-B653-83AAFE832819}"/>
    <cellStyle name="Dziesiętny 4 8 3 2 2 2" xfId="27158" xr:uid="{96F1D682-94E2-4272-99E4-9F8C0005BD5D}"/>
    <cellStyle name="Dziesiętny 4 8 3 2 3" xfId="15349" xr:uid="{D4010462-B484-4D12-A1EB-A5F67D9BD364}"/>
    <cellStyle name="Dziesiętny 4 8 3 2 3 2" xfId="30648" xr:uid="{F973B441-7F6D-4638-AE39-5C1AEFC00260}"/>
    <cellStyle name="Dziesiętny 4 8 3 2 4" xfId="23668" xr:uid="{E1E69D36-D989-40CB-A72D-BBD0302A1E2E}"/>
    <cellStyle name="Dziesiętny 4 8 3 3" xfId="6992" xr:uid="{2931DECE-38CF-4665-BD04-8B7BBF294D40}"/>
    <cellStyle name="Dziesiętny 4 8 3 3 2" xfId="22293" xr:uid="{3E1885EB-1ED8-4137-A232-5CA25DF859F3}"/>
    <cellStyle name="Dziesiętny 4 8 3 4" xfId="10484" xr:uid="{56DDE889-1760-400F-A25F-2759A882663F}"/>
    <cellStyle name="Dziesiętny 4 8 3 4 2" xfId="25783" xr:uid="{D7CFA848-947F-42DF-9E36-CC1FFF690DF6}"/>
    <cellStyle name="Dziesiętny 4 8 3 5" xfId="13974" xr:uid="{329B4F09-65E5-4350-A3D9-4BC54C2B59A9}"/>
    <cellStyle name="Dziesiętny 4 8 3 5 2" xfId="29273" xr:uid="{9773F1C1-E894-491A-BCF8-1E7DCE09FFAF}"/>
    <cellStyle name="Dziesiętny 4 8 3 6" xfId="19104" xr:uid="{BB4324E4-8C39-4323-B761-9D28DBAFF526}"/>
    <cellStyle name="Dziesiętny 4 8 4" xfId="3494" xr:uid="{4B8FAB0B-04F7-4E32-B497-0BE9E6CA91D2}"/>
    <cellStyle name="Dziesiętny 4 8 4 2" xfId="8369" xr:uid="{8D560ACA-4D7F-40ED-9748-B74CA8459BE0}"/>
    <cellStyle name="Dziesiętny 4 8 4 2 2" xfId="11860" xr:uid="{1A1FC34C-EFE9-4F97-B089-796BD1535D88}"/>
    <cellStyle name="Dziesiętny 4 8 4 2 2 2" xfId="27159" xr:uid="{08516B3D-4EAD-4326-8DC7-9132FFA97F8B}"/>
    <cellStyle name="Dziesiętny 4 8 4 2 3" xfId="15350" xr:uid="{361D3DB0-802D-4CCC-ABFA-7C55AF1EB553}"/>
    <cellStyle name="Dziesiętny 4 8 4 2 3 2" xfId="30649" xr:uid="{F180F02E-522E-4BAB-B0D2-B4BC2C279953}"/>
    <cellStyle name="Dziesiętny 4 8 4 2 4" xfId="23669" xr:uid="{4BE4764F-D565-4209-A775-69571D46E129}"/>
    <cellStyle name="Dziesiętny 4 8 4 3" xfId="7608" xr:uid="{20BA1D67-2B55-4F0F-ACE9-F2795C37C688}"/>
    <cellStyle name="Dziesiętny 4 8 4 3 2" xfId="22909" xr:uid="{C198BE22-81B4-40CC-B721-2E1DB5F427CF}"/>
    <cellStyle name="Dziesiętny 4 8 4 4" xfId="11100" xr:uid="{C47910B1-4380-48C6-BA01-EAAA15ABB046}"/>
    <cellStyle name="Dziesiętny 4 8 4 4 2" xfId="26399" xr:uid="{D27DB567-51B0-4A85-B8E2-4ECE859A0781}"/>
    <cellStyle name="Dziesiętny 4 8 4 5" xfId="14590" xr:uid="{366766A0-71A0-4834-A675-1F746DC550DC}"/>
    <cellStyle name="Dziesiętny 4 8 4 5 2" xfId="29889" xr:uid="{24499FBC-2A04-4CE5-94AB-1F4D055AFD14}"/>
    <cellStyle name="Dziesiętny 4 8 4 6" xfId="19105" xr:uid="{C076EF57-83E9-4D77-9E68-09548FA6A2EF}"/>
    <cellStyle name="Dziesiętny 4 8 5" xfId="8365" xr:uid="{374DBB23-4224-4D50-8BD0-6A894A20A4F7}"/>
    <cellStyle name="Dziesiętny 4 8 5 2" xfId="11856" xr:uid="{5DC9FB99-E380-4535-BAEF-7A5D93ED4DE1}"/>
    <cellStyle name="Dziesiętny 4 8 5 2 2" xfId="27155" xr:uid="{2765F93F-4963-4BC3-A992-7BAC5DA1E630}"/>
    <cellStyle name="Dziesiętny 4 8 5 3" xfId="15346" xr:uid="{F1533E99-D332-4381-946F-C3D8A0E089C8}"/>
    <cellStyle name="Dziesiętny 4 8 5 3 2" xfId="30645" xr:uid="{EAE28E17-CDE7-40DC-A7B9-CA2343199B68}"/>
    <cellStyle name="Dziesiętny 4 8 5 4" xfId="23665" xr:uid="{524B010C-2810-41A3-8518-2B7D625C6D4B}"/>
    <cellStyle name="Dziesiętny 4 8 6" xfId="5998" xr:uid="{9C54C1EC-B21A-489D-94CD-475180CC1E81}"/>
    <cellStyle name="Dziesiętny 4 8 6 2" xfId="21299" xr:uid="{3257589D-3791-4CE0-9F92-74930E934EA3}"/>
    <cellStyle name="Dziesiętny 4 8 7" xfId="3490" xr:uid="{28318ECF-AB47-4D39-96F6-D3C593541FD7}"/>
    <cellStyle name="Dziesiętny 4 8 7 2" xfId="19101" xr:uid="{60CBC574-F593-428A-87CE-7CD696F5214F}"/>
    <cellStyle name="Dziesiętny 4 8 8" xfId="9490" xr:uid="{B854C5FC-CE23-481A-A311-B15470A7AFF2}"/>
    <cellStyle name="Dziesiętny 4 8 8 2" xfId="24789" xr:uid="{0743118C-3957-44BC-83B7-A7C8A476EA81}"/>
    <cellStyle name="Dziesiętny 4 8 9" xfId="12980" xr:uid="{53FB3FBC-49B1-4F44-83A5-191BDB2751CB}"/>
    <cellStyle name="Dziesiętny 4 8 9 2" xfId="28279" xr:uid="{B04C4784-0437-429E-917A-2C64B93A816A}"/>
    <cellStyle name="Dziesiętny 4 9" xfId="842" xr:uid="{11035BE2-A7C9-4AA3-9CCB-B8C2B2DFDFE8}"/>
    <cellStyle name="Dziesiętny 4 9 10" xfId="1019" xr:uid="{201A3EED-C18B-4B81-A613-116976D4C84C}"/>
    <cellStyle name="Dziesiętny 4 9 11" xfId="16686" xr:uid="{F838A1DA-3A87-470D-94A3-EBBB76C65B15}"/>
    <cellStyle name="Dziesiętny 4 9 2" xfId="2730" xr:uid="{EFBDFBB7-E0FA-4EC7-B59F-C03AF17CCE7F}"/>
    <cellStyle name="Dziesiętny 4 9 2 2" xfId="3497" xr:uid="{BB812F26-C7AA-4F70-BEBB-B6E04EF10091}"/>
    <cellStyle name="Dziesiętny 4 9 2 2 2" xfId="8372" xr:uid="{5B245B57-9BED-4982-87F7-5CC79B86157D}"/>
    <cellStyle name="Dziesiętny 4 9 2 2 2 2" xfId="11863" xr:uid="{D5ACE883-E11A-4B10-83C6-A2DC81EF930A}"/>
    <cellStyle name="Dziesiętny 4 9 2 2 2 2 2" xfId="27162" xr:uid="{C9254737-D776-43F8-8E3B-B2764A9C50F0}"/>
    <cellStyle name="Dziesiętny 4 9 2 2 2 3" xfId="15353" xr:uid="{249C30F4-FCF6-43F8-94EA-1837F8892030}"/>
    <cellStyle name="Dziesiętny 4 9 2 2 2 3 2" xfId="30652" xr:uid="{F8E8859A-5D09-4635-B5D6-0869CAC28C77}"/>
    <cellStyle name="Dziesiętny 4 9 2 2 2 4" xfId="23672" xr:uid="{D9F26EDB-921C-4A2B-9E9D-7B81CA1AAA42}"/>
    <cellStyle name="Dziesiętny 4 9 2 2 3" xfId="6995" xr:uid="{6C3CA291-7887-4313-A033-A558C1AFC1DA}"/>
    <cellStyle name="Dziesiętny 4 9 2 2 3 2" xfId="22296" xr:uid="{801E4669-C8DB-487C-9A3D-F41CC46156A0}"/>
    <cellStyle name="Dziesiętny 4 9 2 2 4" xfId="10487" xr:uid="{5214C5AF-51FC-48FE-8C08-9C515DFF601D}"/>
    <cellStyle name="Dziesiętny 4 9 2 2 4 2" xfId="25786" xr:uid="{861D1535-1F8C-462A-869A-8C6CF4EEB69F}"/>
    <cellStyle name="Dziesiętny 4 9 2 2 5" xfId="13977" xr:uid="{557FE51B-19E0-4A8B-942B-149EA0B9A0CB}"/>
    <cellStyle name="Dziesiętny 4 9 2 2 5 2" xfId="29276" xr:uid="{889E32B9-A066-4DC1-B1F2-9131738D4CF5}"/>
    <cellStyle name="Dziesiętny 4 9 2 2 6" xfId="19108" xr:uid="{46DEDFBC-97B9-40DC-9B60-9FB4E82CAF05}"/>
    <cellStyle name="Dziesiętny 4 9 2 3" xfId="8371" xr:uid="{1487BFB2-DC15-4373-804A-3D326E46886E}"/>
    <cellStyle name="Dziesiętny 4 9 2 3 2" xfId="11862" xr:uid="{4FA4D409-D2FE-495B-B43A-00C3B3CA352C}"/>
    <cellStyle name="Dziesiętny 4 9 2 3 2 2" xfId="27161" xr:uid="{6521826D-4A8D-4368-B6BF-84CED3D171B0}"/>
    <cellStyle name="Dziesiętny 4 9 2 3 3" xfId="15352" xr:uid="{7171EA50-EA04-4217-B2C7-98597FBDBC1B}"/>
    <cellStyle name="Dziesiętny 4 9 2 3 3 2" xfId="30651" xr:uid="{C0B2A6A7-F263-4774-A912-8E57C701433A}"/>
    <cellStyle name="Dziesiętny 4 9 2 3 4" xfId="23671" xr:uid="{856ACD3A-EC72-4019-964B-9C29DEA0760D}"/>
    <cellStyle name="Dziesiętny 4 9 2 4" xfId="6322" xr:uid="{FFF972A9-4F0D-440D-A792-C46C32D85BA2}"/>
    <cellStyle name="Dziesiętny 4 9 2 4 2" xfId="21623" xr:uid="{98D23771-034D-4862-A523-BC7B0A922F6D}"/>
    <cellStyle name="Dziesiętny 4 9 2 5" xfId="3496" xr:uid="{62C58C61-0DFF-44E2-9A27-2F600CEB84E0}"/>
    <cellStyle name="Dziesiętny 4 9 2 5 2" xfId="19107" xr:uid="{6DF473F6-77EA-47BF-989D-E93FB9463716}"/>
    <cellStyle name="Dziesiętny 4 9 2 6" xfId="9814" xr:uid="{8B1CE726-2435-48BD-8B5D-DA1B9005FAD2}"/>
    <cellStyle name="Dziesiętny 4 9 2 6 2" xfId="25113" xr:uid="{BB014614-651A-4ADF-95C9-5DDD7F778343}"/>
    <cellStyle name="Dziesiętny 4 9 2 7" xfId="13304" xr:uid="{39EEC14B-C1DB-4B93-A803-B354E1B47CCB}"/>
    <cellStyle name="Dziesiętny 4 9 2 7 2" xfId="28603" xr:uid="{F30B2051-8919-42C3-BB31-3A3E32A2AF7A}"/>
    <cellStyle name="Dziesiętny 4 9 2 8" xfId="18358" xr:uid="{4DE9A8E2-FAF9-42EB-A372-ADA2ED1AC7B1}"/>
    <cellStyle name="Dziesiętny 4 9 3" xfId="3498" xr:uid="{0AF7CCE3-E7E8-4B33-BCDD-4B7C63686CF8}"/>
    <cellStyle name="Dziesiętny 4 9 3 2" xfId="8373" xr:uid="{F2A91254-B876-4F99-B20B-4975CE6BD933}"/>
    <cellStyle name="Dziesiętny 4 9 3 2 2" xfId="11864" xr:uid="{3A8F3D9D-157C-429C-B951-6A230A9C9DC2}"/>
    <cellStyle name="Dziesiętny 4 9 3 2 2 2" xfId="27163" xr:uid="{A34BC284-CCDC-4D5C-B859-1ABF4334E442}"/>
    <cellStyle name="Dziesiętny 4 9 3 2 3" xfId="15354" xr:uid="{3B5D353B-1CEA-4E40-9838-B96459AF2857}"/>
    <cellStyle name="Dziesiętny 4 9 3 2 3 2" xfId="30653" xr:uid="{2823F17F-2830-4D4B-A3D4-E6F57F9B121F}"/>
    <cellStyle name="Dziesiętny 4 9 3 2 4" xfId="23673" xr:uid="{6836E898-526A-429D-AF04-25EF7C84BFA4}"/>
    <cellStyle name="Dziesiętny 4 9 3 3" xfId="6994" xr:uid="{9E89207D-9E92-4DE4-9CA0-FB28E5647BE2}"/>
    <cellStyle name="Dziesiętny 4 9 3 3 2" xfId="22295" xr:uid="{B9E34FD5-E44E-4A5D-88FB-87162FAEF9ED}"/>
    <cellStyle name="Dziesiętny 4 9 3 4" xfId="10486" xr:uid="{078AAF79-07B0-4837-9847-DFF2F3E224F6}"/>
    <cellStyle name="Dziesiętny 4 9 3 4 2" xfId="25785" xr:uid="{2D14C23F-D87A-4C47-A913-02D87AC0D5CB}"/>
    <cellStyle name="Dziesiętny 4 9 3 5" xfId="13976" xr:uid="{0F9411DD-CC7E-4B22-8C6F-492885BB8504}"/>
    <cellStyle name="Dziesiętny 4 9 3 5 2" xfId="29275" xr:uid="{94E83066-EC05-4485-8357-BEE0D2221356}"/>
    <cellStyle name="Dziesiętny 4 9 3 6" xfId="19109" xr:uid="{C9ED0E80-99B0-4634-BD77-E15868C4F7A9}"/>
    <cellStyle name="Dziesiętny 4 9 4" xfId="3499" xr:uid="{877981DB-9B28-44D8-A98A-5C5ED6529106}"/>
    <cellStyle name="Dziesiętny 4 9 4 2" xfId="8374" xr:uid="{E176A14F-412B-4BFB-875C-CE03E23E85FD}"/>
    <cellStyle name="Dziesiętny 4 9 4 2 2" xfId="11865" xr:uid="{71856506-F890-44B2-A23E-5265E9936196}"/>
    <cellStyle name="Dziesiętny 4 9 4 2 2 2" xfId="27164" xr:uid="{C784851A-629C-43F0-9E2F-7FA43781A80E}"/>
    <cellStyle name="Dziesiętny 4 9 4 2 3" xfId="15355" xr:uid="{44402DD3-65B2-4E5A-BA8D-D2F1BB8C7532}"/>
    <cellStyle name="Dziesiętny 4 9 4 2 3 2" xfId="30654" xr:uid="{D4449332-08FB-4626-AEA0-658AE875C0B4}"/>
    <cellStyle name="Dziesiętny 4 9 4 2 4" xfId="23674" xr:uid="{C3D6E80D-B041-4C1A-8BA4-77FC5E9E5E62}"/>
    <cellStyle name="Dziesiętny 4 9 4 3" xfId="7621" xr:uid="{24DB393F-8511-4BC9-AB43-054AA08F8BF0}"/>
    <cellStyle name="Dziesiętny 4 9 4 3 2" xfId="22922" xr:uid="{4234CB10-4C09-43FC-8304-2B2C6450655C}"/>
    <cellStyle name="Dziesiętny 4 9 4 4" xfId="11113" xr:uid="{19B089F8-9CD8-428A-A5FC-3D231CBFE95D}"/>
    <cellStyle name="Dziesiętny 4 9 4 4 2" xfId="26412" xr:uid="{5A1094B2-4F62-4E2D-8236-E1040BDE82B7}"/>
    <cellStyle name="Dziesiętny 4 9 4 5" xfId="14603" xr:uid="{E01F52A4-2BC3-4544-9ADC-8CB9A4C2301A}"/>
    <cellStyle name="Dziesiętny 4 9 4 5 2" xfId="29902" xr:uid="{0DA59A84-7465-496C-AC34-B1D7D3C227B4}"/>
    <cellStyle name="Dziesiętny 4 9 4 6" xfId="19110" xr:uid="{D4E59412-0DF5-420D-BDEC-E9DC196FAC50}"/>
    <cellStyle name="Dziesiętny 4 9 5" xfId="8370" xr:uid="{E4818788-C682-4C41-87FE-38B040A60F73}"/>
    <cellStyle name="Dziesiętny 4 9 5 2" xfId="11861" xr:uid="{FD5B5346-109D-4565-8F1E-5E595B508A11}"/>
    <cellStyle name="Dziesiętny 4 9 5 2 2" xfId="27160" xr:uid="{8E4351B7-5D5C-497E-8083-7AF5278F0A7D}"/>
    <cellStyle name="Dziesiętny 4 9 5 3" xfId="15351" xr:uid="{E798148C-4939-4570-9BE6-782BACE4CD15}"/>
    <cellStyle name="Dziesiętny 4 9 5 3 2" xfId="30650" xr:uid="{1B273569-9B41-4C9B-AF60-C522CCA80F16}"/>
    <cellStyle name="Dziesiętny 4 9 5 4" xfId="23670" xr:uid="{CFE66A7C-D67B-48FE-8800-5DA72065E3C1}"/>
    <cellStyle name="Dziesiętny 4 9 6" xfId="5999" xr:uid="{198C63C5-0760-47E2-90AE-A1581B5A2CC8}"/>
    <cellStyle name="Dziesiętny 4 9 6 2" xfId="21300" xr:uid="{89CAE9FB-63E8-45F8-8984-06AC7A0ABC5D}"/>
    <cellStyle name="Dziesiętny 4 9 7" xfId="3495" xr:uid="{1E314F9E-149D-4457-A938-BCD30ACC1A59}"/>
    <cellStyle name="Dziesiętny 4 9 7 2" xfId="19106" xr:uid="{539DAC4A-8A1B-4F4E-9817-3938CC394D9C}"/>
    <cellStyle name="Dziesiętny 4 9 8" xfId="9491" xr:uid="{05080F53-E1AB-42AC-BEC7-657B8E23AF4D}"/>
    <cellStyle name="Dziesiętny 4 9 8 2" xfId="24790" xr:uid="{7A5433B5-ED1E-4473-B19F-C7CB8EE6F22B}"/>
    <cellStyle name="Dziesiętny 4 9 9" xfId="12981" xr:uid="{9CC8CE00-6E15-47D3-B393-010B7F3BEA44}"/>
    <cellStyle name="Dziesiętny 4 9 9 2" xfId="28280" xr:uid="{802EC047-B4D1-4324-B899-DFC6500F9AC1}"/>
    <cellStyle name="Dziesiętny 5" xfId="73" xr:uid="{00000000-0005-0000-0000-000069000000}"/>
    <cellStyle name="Dziesiętny 5 2" xfId="133" xr:uid="{00000000-0005-0000-0000-00006A000000}"/>
    <cellStyle name="Dziesiętny 5 2 2" xfId="601" xr:uid="{CC58D502-1630-44FD-87FD-A2903B77CFB2}"/>
    <cellStyle name="Dziesiętny 5 3" xfId="202" xr:uid="{00000000-0005-0000-0000-00006B000000}"/>
    <cellStyle name="Dziesiętny 5 4" xfId="811" xr:uid="{8AE4E881-D5CE-4CAF-913F-A711EE807D43}"/>
    <cellStyle name="Dziesiętny 5 5" xfId="576" xr:uid="{73517F1D-FD1E-4235-9FE6-393EE395E470}"/>
    <cellStyle name="Dziesiętny 6" xfId="74" xr:uid="{00000000-0005-0000-0000-00006C000000}"/>
    <cellStyle name="Dziesiętny 6 10" xfId="1667" xr:uid="{F6DA8C01-3C74-4858-9FF0-36B772B944E2}"/>
    <cellStyle name="Dziesiętny 6 10 2" xfId="3502" xr:uid="{892522F6-B782-49CE-9C58-0D0FF32EC7C4}"/>
    <cellStyle name="Dziesiętny 6 10 2 2" xfId="8377" xr:uid="{87EC1C0B-20CF-46B8-92BF-A7C77D3CFB24}"/>
    <cellStyle name="Dziesiętny 6 10 2 2 2" xfId="11868" xr:uid="{D44110A7-3F2E-4D80-85BC-2F06DC0767B4}"/>
    <cellStyle name="Dziesiętny 6 10 2 2 2 2" xfId="27167" xr:uid="{599B3F4E-F320-46B1-B4BF-25D4F19E34B5}"/>
    <cellStyle name="Dziesiętny 6 10 2 2 3" xfId="15358" xr:uid="{4C5DCDB2-18EE-4AF2-944A-D90F9F299DDB}"/>
    <cellStyle name="Dziesiętny 6 10 2 2 3 2" xfId="30657" xr:uid="{6FEC447D-0CE9-41A5-B916-3CFC55C907C5}"/>
    <cellStyle name="Dziesiętny 6 10 2 2 4" xfId="23677" xr:uid="{A8F5660C-56FF-4C0E-9C2E-A40594B0AFE1}"/>
    <cellStyle name="Dziesiętny 6 10 2 3" xfId="6997" xr:uid="{7C7A8A3B-35E7-4FCC-9319-116AB1ED562D}"/>
    <cellStyle name="Dziesiętny 6 10 2 3 2" xfId="22298" xr:uid="{908A36E3-ECBB-40A3-B377-19FB83895B14}"/>
    <cellStyle name="Dziesiętny 6 10 2 4" xfId="10489" xr:uid="{26D0CBFE-6B1A-4E0E-974F-DE37DDB0D939}"/>
    <cellStyle name="Dziesiętny 6 10 2 4 2" xfId="25788" xr:uid="{F62397AE-B5C9-49B5-A9F5-A21E2F7345E4}"/>
    <cellStyle name="Dziesiętny 6 10 2 5" xfId="13979" xr:uid="{858942B6-EF2E-4D20-A72C-988B29873E20}"/>
    <cellStyle name="Dziesiętny 6 10 2 5 2" xfId="29278" xr:uid="{CFDD2093-2B87-4748-B77F-4F5017BFD78B}"/>
    <cellStyle name="Dziesiętny 6 10 2 6" xfId="19113" xr:uid="{E62A7461-A453-4271-85EC-370F00A527AA}"/>
    <cellStyle name="Dziesiętny 6 10 3" xfId="8376" xr:uid="{4251B210-3CA3-4782-BA24-A29FD7B1733A}"/>
    <cellStyle name="Dziesiętny 6 10 3 2" xfId="11867" xr:uid="{4A794211-C311-4D1A-8A16-925E1BEC6387}"/>
    <cellStyle name="Dziesiętny 6 10 3 2 2" xfId="27166" xr:uid="{2763635B-3A12-4AC6-8867-082DC0DC276B}"/>
    <cellStyle name="Dziesiętny 6 10 3 3" xfId="15357" xr:uid="{4AD287DC-4EF3-4A05-9763-588E489858D5}"/>
    <cellStyle name="Dziesiętny 6 10 3 3 2" xfId="30656" xr:uid="{5CAB3562-C088-4E68-AC07-A0C6D20013C2}"/>
    <cellStyle name="Dziesiętny 6 10 3 4" xfId="23676" xr:uid="{5D8ACC60-0AAF-465F-8464-1CED8774AC4A}"/>
    <cellStyle name="Dziesiętny 6 10 4" xfId="6149" xr:uid="{267B990E-00B6-430A-930A-EC9DD4E3FAB6}"/>
    <cellStyle name="Dziesiętny 6 10 4 2" xfId="21450" xr:uid="{77873A7D-0B35-41BC-9131-787DBF377882}"/>
    <cellStyle name="Dziesiętny 6 10 5" xfId="3501" xr:uid="{6DBAFDC2-3267-4D8D-9217-779353AB1884}"/>
    <cellStyle name="Dziesiętny 6 10 5 2" xfId="19112" xr:uid="{1243C837-2C31-4761-B927-624E148CFFEF}"/>
    <cellStyle name="Dziesiętny 6 10 6" xfId="9641" xr:uid="{58BEDCD0-A0E3-49E7-9D10-A84974A58FE2}"/>
    <cellStyle name="Dziesiętny 6 10 6 2" xfId="24940" xr:uid="{D0D72CCA-4500-4DB4-BE2F-68F7DB6F3C42}"/>
    <cellStyle name="Dziesiętny 6 10 7" xfId="13131" xr:uid="{C2017736-6C7E-4B19-8CDC-568D16D08884}"/>
    <cellStyle name="Dziesiętny 6 10 7 2" xfId="28430" xr:uid="{BC58C986-919A-4344-98E2-B5590BD6F5E8}"/>
    <cellStyle name="Dziesiętny 6 10 8" xfId="17317" xr:uid="{31BC3B43-DA4B-49C0-95E2-4E2918D36F63}"/>
    <cellStyle name="Dziesiętny 6 11" xfId="1712" xr:uid="{C82CF31E-A384-4EC3-8A93-B6BE64312098}"/>
    <cellStyle name="Dziesiętny 6 11 2" xfId="3504" xr:uid="{71057875-36CD-4514-B39D-DDB2F6DE71B7}"/>
    <cellStyle name="Dziesiętny 6 11 2 2" xfId="8379" xr:uid="{322C5DC9-D2BC-4215-8CCA-F872CD8A77BB}"/>
    <cellStyle name="Dziesiętny 6 11 2 2 2" xfId="11870" xr:uid="{F7B01A54-F2F1-4DA8-80C7-F94068405563}"/>
    <cellStyle name="Dziesiętny 6 11 2 2 2 2" xfId="27169" xr:uid="{77043887-21E1-4592-BDC9-662F27E1955C}"/>
    <cellStyle name="Dziesiętny 6 11 2 2 3" xfId="15360" xr:uid="{29122888-ED8C-4ABE-9F92-79FE47AF3BB8}"/>
    <cellStyle name="Dziesiętny 6 11 2 2 3 2" xfId="30659" xr:uid="{DD176532-F6C8-4FAF-997D-20736F85FAE9}"/>
    <cellStyle name="Dziesiętny 6 11 2 2 4" xfId="23679" xr:uid="{AE53DB0E-3D75-4EAD-976B-959E12383C0B}"/>
    <cellStyle name="Dziesiętny 6 11 2 3" xfId="6998" xr:uid="{3D8C26AB-4B26-4956-BF79-9660184F4621}"/>
    <cellStyle name="Dziesiętny 6 11 2 3 2" xfId="22299" xr:uid="{97A25E9B-0AAC-41ED-9ADB-E9E933E09A4E}"/>
    <cellStyle name="Dziesiętny 6 11 2 4" xfId="10490" xr:uid="{8723A562-1683-4D0A-B1E7-EB19C00BCBC2}"/>
    <cellStyle name="Dziesiętny 6 11 2 4 2" xfId="25789" xr:uid="{D1189DE0-0EB4-406F-B45A-F747702C7A29}"/>
    <cellStyle name="Dziesiętny 6 11 2 5" xfId="13980" xr:uid="{A06F2E0D-A78F-4520-B213-B87E7E45FA4C}"/>
    <cellStyle name="Dziesiętny 6 11 2 5 2" xfId="29279" xr:uid="{DFD6A053-0D89-4664-87B3-E00478245D20}"/>
    <cellStyle name="Dziesiętny 6 11 2 6" xfId="19115" xr:uid="{6304A645-7B45-41C9-8672-ED0CCCB4947D}"/>
    <cellStyle name="Dziesiętny 6 11 3" xfId="8378" xr:uid="{C63CBA6A-8247-4235-9DDE-C9135038C28D}"/>
    <cellStyle name="Dziesiętny 6 11 3 2" xfId="11869" xr:uid="{23F61361-D4A3-4BFC-8027-91F6F02AC1FB}"/>
    <cellStyle name="Dziesiętny 6 11 3 2 2" xfId="27168" xr:uid="{4DDBB6CE-0514-44BF-B1DB-F645262B8235}"/>
    <cellStyle name="Dziesiętny 6 11 3 3" xfId="15359" xr:uid="{A7151054-6C13-4C84-80EA-C647C154F777}"/>
    <cellStyle name="Dziesiętny 6 11 3 3 2" xfId="30658" xr:uid="{1EECD04B-43A7-4D58-9ECB-74A54BECA87B}"/>
    <cellStyle name="Dziesiętny 6 11 3 4" xfId="23678" xr:uid="{0435B401-D92A-4908-994B-2EFF3A9C065B}"/>
    <cellStyle name="Dziesiętny 6 11 4" xfId="6346" xr:uid="{206DBEE1-17AF-4E77-AFF8-AC4E52CA92E4}"/>
    <cellStyle name="Dziesiętny 6 11 4 2" xfId="21647" xr:uid="{76CAA1DB-8AA9-4F85-855A-DF9BB084A203}"/>
    <cellStyle name="Dziesiętny 6 11 5" xfId="3503" xr:uid="{ADD385DC-B1C1-4309-9C9F-3B1BF48B8DED}"/>
    <cellStyle name="Dziesiętny 6 11 5 2" xfId="19114" xr:uid="{54961279-FADA-44EC-9B8D-20B2ECC054EF}"/>
    <cellStyle name="Dziesiętny 6 11 6" xfId="9838" xr:uid="{5623C685-D3CA-49FB-8FF4-1A25B706F753}"/>
    <cellStyle name="Dziesiętny 6 11 6 2" xfId="25137" xr:uid="{C4AA5236-B7FB-4359-B176-346CCDCA315A}"/>
    <cellStyle name="Dziesiętny 6 11 7" xfId="13328" xr:uid="{65C0EBAD-5ED6-4E45-9652-A46E45F19E52}"/>
    <cellStyle name="Dziesiętny 6 11 7 2" xfId="28627" xr:uid="{1ED880F5-B968-4BBF-86AD-6F7B64B0AED1}"/>
    <cellStyle name="Dziesiętny 6 11 8" xfId="17357" xr:uid="{9C6BE4BD-FEA5-41AE-9122-09B21502B805}"/>
    <cellStyle name="Dziesiętny 6 12" xfId="1761" xr:uid="{F337EABA-D0F3-4F4D-B143-B35E84B8F3EC}"/>
    <cellStyle name="Dziesiętny 6 12 2" xfId="3506" xr:uid="{E0300CD3-B2B3-4469-9FF0-920C5D65A05F}"/>
    <cellStyle name="Dziesiętny 6 12 2 2" xfId="8381" xr:uid="{26403ACB-90F5-42C6-8841-559C45AD3A6F}"/>
    <cellStyle name="Dziesiętny 6 12 2 2 2" xfId="11872" xr:uid="{65962B84-529C-4790-8ED7-2F771B0966FB}"/>
    <cellStyle name="Dziesiętny 6 12 2 2 2 2" xfId="27171" xr:uid="{B5504B31-109D-4E50-A85B-17222F5AD30A}"/>
    <cellStyle name="Dziesiętny 6 12 2 2 3" xfId="15362" xr:uid="{608A85B1-B892-40B7-A33E-8B49A81FD001}"/>
    <cellStyle name="Dziesiętny 6 12 2 2 3 2" xfId="30661" xr:uid="{056D5B22-AE41-4A79-8EC1-FD9C92B69CDD}"/>
    <cellStyle name="Dziesiętny 6 12 2 2 4" xfId="23681" xr:uid="{A9E6B422-CD67-4569-8629-9B956D21AC06}"/>
    <cellStyle name="Dziesiętny 6 12 2 3" xfId="6999" xr:uid="{E3225797-9322-450F-81CB-E9BE49E1C700}"/>
    <cellStyle name="Dziesiętny 6 12 2 3 2" xfId="22300" xr:uid="{822909F0-F06D-4BC7-B068-9E15425952E4}"/>
    <cellStyle name="Dziesiętny 6 12 2 4" xfId="10491" xr:uid="{EBF76263-BF35-4C99-AFBD-EA486F3F2A29}"/>
    <cellStyle name="Dziesiętny 6 12 2 4 2" xfId="25790" xr:uid="{9F589ADE-2853-48D7-AFA5-AA11C519DC78}"/>
    <cellStyle name="Dziesiętny 6 12 2 5" xfId="13981" xr:uid="{D887832C-03EF-48AB-BDE8-412A34DFE7C3}"/>
    <cellStyle name="Dziesiętny 6 12 2 5 2" xfId="29280" xr:uid="{6961CAD5-F066-479A-94A0-51CC2F532E90}"/>
    <cellStyle name="Dziesiętny 6 12 2 6" xfId="19117" xr:uid="{CD8CBD2F-5532-4022-B926-1DF35D7187E7}"/>
    <cellStyle name="Dziesiętny 6 12 3" xfId="8380" xr:uid="{892F21F1-0E06-470D-9335-FD1F9D63017D}"/>
    <cellStyle name="Dziesiętny 6 12 3 2" xfId="11871" xr:uid="{8690D985-94DF-4F51-BC1B-8F6A5A07E968}"/>
    <cellStyle name="Dziesiętny 6 12 3 2 2" xfId="27170" xr:uid="{5A3CFD99-BDD1-451F-BD77-DC0803AAFB41}"/>
    <cellStyle name="Dziesiętny 6 12 3 3" xfId="15361" xr:uid="{1742FD74-AAA4-4058-BD9A-71D2D2EC809A}"/>
    <cellStyle name="Dziesiętny 6 12 3 3 2" xfId="30660" xr:uid="{A0B0A351-185C-4D93-BE6D-71097C117322}"/>
    <cellStyle name="Dziesiętny 6 12 3 4" xfId="23680" xr:uid="{59BA964F-2CE9-469E-AA97-450786BBC18D}"/>
    <cellStyle name="Dziesiętny 6 12 4" xfId="6645" xr:uid="{828F7224-C17F-4D13-912E-5B886BB2E782}"/>
    <cellStyle name="Dziesiętny 6 12 4 2" xfId="21946" xr:uid="{E7DD39E0-F686-4050-8B85-46E99A1AF8FE}"/>
    <cellStyle name="Dziesiętny 6 12 5" xfId="3505" xr:uid="{7A8481F9-152C-4DAC-9876-AB912E251E71}"/>
    <cellStyle name="Dziesiętny 6 12 5 2" xfId="19116" xr:uid="{8C4B17DF-7F54-4B48-9828-565A79635AF7}"/>
    <cellStyle name="Dziesiętny 6 12 6" xfId="10137" xr:uid="{91833006-A223-412D-A716-F15180588CB9}"/>
    <cellStyle name="Dziesiętny 6 12 6 2" xfId="25436" xr:uid="{33A15B60-53A0-42DF-8565-3C2B779E2A87}"/>
    <cellStyle name="Dziesiętny 6 12 7" xfId="13627" xr:uid="{1EC08BA2-DE1B-4608-84AA-55004CDE5655}"/>
    <cellStyle name="Dziesiętny 6 12 7 2" xfId="28926" xr:uid="{6A2FE8F6-AE7C-43F9-8E55-16C0CFB43323}"/>
    <cellStyle name="Dziesiętny 6 12 8" xfId="17398" xr:uid="{21B96734-46D3-4208-8AD5-25CD6930A55C}"/>
    <cellStyle name="Dziesiętny 6 13" xfId="1901" xr:uid="{D4427B42-C081-48F7-A45C-AE43B3E53E67}"/>
    <cellStyle name="Dziesiętny 6 13 2" xfId="8382" xr:uid="{DC9057FA-B7FE-4808-857F-85889871F2A9}"/>
    <cellStyle name="Dziesiętny 6 13 2 2" xfId="11873" xr:uid="{67501C4E-9EC6-4AFD-93D5-7E5E05116E13}"/>
    <cellStyle name="Dziesiętny 6 13 2 2 2" xfId="27172" xr:uid="{A9E605C0-2762-4F40-B521-8B441B21AC3D}"/>
    <cellStyle name="Dziesiętny 6 13 2 3" xfId="15363" xr:uid="{2FA87D25-49AE-4709-9165-EE3791F4A7DD}"/>
    <cellStyle name="Dziesiętny 6 13 2 3 2" xfId="30662" xr:uid="{879F43E2-8460-4A21-8461-C97F5FA48AF8}"/>
    <cellStyle name="Dziesiętny 6 13 2 4" xfId="23682" xr:uid="{99B7EE7B-E7DD-4A51-A86A-6F146C3CA98C}"/>
    <cellStyle name="Dziesiętny 6 13 3" xfId="6996" xr:uid="{45F4E1A0-B958-40D1-B574-216A9EDB7E0F}"/>
    <cellStyle name="Dziesiętny 6 13 3 2" xfId="22297" xr:uid="{DFED8C46-6AB3-4A7A-8F09-F62C5EF75C4A}"/>
    <cellStyle name="Dziesiętny 6 13 4" xfId="3507" xr:uid="{D8DC85E6-5343-4E76-952B-7A83BC5D7668}"/>
    <cellStyle name="Dziesiętny 6 13 4 2" xfId="19118" xr:uid="{DDE74CF0-CF91-48BF-961F-9950DDFC80C7}"/>
    <cellStyle name="Dziesiętny 6 13 5" xfId="10488" xr:uid="{B32DD006-F496-4492-939B-036CD12293DF}"/>
    <cellStyle name="Dziesiętny 6 13 5 2" xfId="25787" xr:uid="{1AC77DF4-81D2-4EBB-862C-56025D507514}"/>
    <cellStyle name="Dziesiętny 6 13 6" xfId="13978" xr:uid="{0BBDC665-B9E7-4AC2-8A0B-428B58C3DC9C}"/>
    <cellStyle name="Dziesiętny 6 13 6 2" xfId="29277" xr:uid="{2B393228-6FE5-402E-9B3B-5A72DB725E3A}"/>
    <cellStyle name="Dziesiętny 6 13 7" xfId="17535" xr:uid="{81D401BC-9F5D-42ED-8B2C-CAE741EFB47F}"/>
    <cellStyle name="Dziesiętny 6 14" xfId="2036" xr:uid="{E70CA0F0-E2E5-488E-9D3F-544C6A950F8D}"/>
    <cellStyle name="Dziesiętny 6 14 2" xfId="8383" xr:uid="{8CA82A1A-C560-4291-8F6A-3B61E082A4EF}"/>
    <cellStyle name="Dziesiętny 6 14 2 2" xfId="11874" xr:uid="{AE3E8C55-2BCD-45FF-9E10-A4C64AB5D0AA}"/>
    <cellStyle name="Dziesiętny 6 14 2 2 2" xfId="27173" xr:uid="{E229ACD2-EE38-45B1-B931-B087DFA08821}"/>
    <cellStyle name="Dziesiętny 6 14 2 3" xfId="15364" xr:uid="{33266B4F-0C01-4D3F-AC38-2655B2EE7EB6}"/>
    <cellStyle name="Dziesiętny 6 14 2 3 2" xfId="30663" xr:uid="{CA93C2F7-15F1-47B7-B9A9-26CA0092E838}"/>
    <cellStyle name="Dziesiętny 6 14 2 4" xfId="23683" xr:uid="{F5E38E3D-F52D-4A04-8732-E7D719F9AE55}"/>
    <cellStyle name="Dziesiętny 6 14 3" xfId="7448" xr:uid="{AD7DDA7F-2217-4670-BD3B-153C75D62C8E}"/>
    <cellStyle name="Dziesiętny 6 14 3 2" xfId="22749" xr:uid="{9CAFAA9B-9A78-4832-B9F0-75161C148297}"/>
    <cellStyle name="Dziesiętny 6 14 4" xfId="3508" xr:uid="{08B0CB71-4327-4978-B80E-4B4655104BC7}"/>
    <cellStyle name="Dziesiętny 6 14 4 2" xfId="19119" xr:uid="{9FA8AC8D-A0E7-4E3D-90C7-8E9641B8EEFC}"/>
    <cellStyle name="Dziesiętny 6 14 5" xfId="10940" xr:uid="{293B4882-8141-4C12-A592-87E7E5951D92}"/>
    <cellStyle name="Dziesiętny 6 14 5 2" xfId="26239" xr:uid="{36E09AE7-66C2-4905-8BF8-A05B9F77AE44}"/>
    <cellStyle name="Dziesiętny 6 14 6" xfId="14430" xr:uid="{C9F51B07-A467-480A-9343-99D844A96F54}"/>
    <cellStyle name="Dziesiętny 6 14 6 2" xfId="29729" xr:uid="{37081C1D-A270-4DAF-B8DB-07BA0EDB264D}"/>
    <cellStyle name="Dziesiętny 6 14 7" xfId="17668" xr:uid="{CFC65920-2787-4736-9220-F1D2DF2C9E9A}"/>
    <cellStyle name="Dziesiętny 6 15" xfId="2403" xr:uid="{9F65817D-16AC-4318-9C45-83801985B74A}"/>
    <cellStyle name="Dziesiętny 6 15 2" xfId="8375" xr:uid="{F653D0E0-D8F0-4ED5-A89B-EFA37977861E}"/>
    <cellStyle name="Dziesiętny 6 15 2 2" xfId="23675" xr:uid="{F9501C73-6C30-4D3E-906D-A26F8802F00A}"/>
    <cellStyle name="Dziesiętny 6 15 3" xfId="5258" xr:uid="{79F8A4BE-B004-49FC-B959-1626ED50B5A1}"/>
    <cellStyle name="Dziesiętny 6 15 3 2" xfId="20559" xr:uid="{18C17528-F519-4E10-A6C5-95A7A5B34703}"/>
    <cellStyle name="Dziesiętny 6 15 4" xfId="11866" xr:uid="{2B52B26A-5756-472A-A405-345D517AE4D8}"/>
    <cellStyle name="Dziesiętny 6 15 4 2" xfId="27165" xr:uid="{A2A4A395-C6E4-4DC0-B621-4FD8141BB828}"/>
    <cellStyle name="Dziesiętny 6 15 5" xfId="15356" xr:uid="{E6DAA753-9C45-4D42-B04B-EDF7D55C895B}"/>
    <cellStyle name="Dziesiętny 6 15 5 2" xfId="30655" xr:uid="{CCEDC92A-217F-46F8-8F11-C5FF63595104}"/>
    <cellStyle name="Dziesiętny 6 15 6" xfId="18035" xr:uid="{542EE0CF-0CE6-4ED8-9D4A-ADFC4F6B04F3}"/>
    <cellStyle name="Dziesiętny 6 16" xfId="2553" xr:uid="{69F5CA2E-890E-4229-8D96-9D1505D97AED}"/>
    <cellStyle name="Dziesiętny 6 16 2" xfId="5259" xr:uid="{11C8EA76-D80D-4400-BB06-44B806C43D06}"/>
    <cellStyle name="Dziesiętny 6 16 2 2" xfId="20560" xr:uid="{8C92767B-0C4A-4E41-AD8E-1884DCED4BC1}"/>
    <cellStyle name="Dziesiętny 6 16 3" xfId="18185" xr:uid="{4FC79F5B-8225-4110-8AA3-CD8AB4CB8179}"/>
    <cellStyle name="Dziesiętny 6 17" xfId="5749" xr:uid="{BD36DCC3-BB2A-438F-BAC7-220F258B9905}"/>
    <cellStyle name="Dziesiętny 6 17 2" xfId="21050" xr:uid="{D350507F-4750-4B49-9B7D-DD00D146BAF5}"/>
    <cellStyle name="Dziesiętny 6 18" xfId="5916" xr:uid="{70EE2337-22CF-439C-B510-F395D46D5CD2}"/>
    <cellStyle name="Dziesiętny 6 18 2" xfId="21217" xr:uid="{7DE92412-4692-40CD-AB10-D6DF71339D90}"/>
    <cellStyle name="Dziesiętny 6 19" xfId="3500" xr:uid="{08FE1A13-5367-4C05-AF07-9EC11278A7DD}"/>
    <cellStyle name="Dziesiętny 6 19 2" xfId="19111" xr:uid="{E858FD24-D08C-40A6-8E0E-0C685B0C2CED}"/>
    <cellStyle name="Dziesiętny 6 2" xfId="134" xr:uid="{00000000-0005-0000-0000-00006D000000}"/>
    <cellStyle name="Dziesiętny 6 2 10" xfId="1658" xr:uid="{8211230E-8BCD-4A9C-BC93-9A5AD8F79F39}"/>
    <cellStyle name="Dziesiętny 6 2 10 2" xfId="3511" xr:uid="{E70C5927-C29B-42A2-8639-6068365646A9}"/>
    <cellStyle name="Dziesiętny 6 2 10 2 2" xfId="8386" xr:uid="{A75A9437-04BD-4D7B-8143-07E2857AEFBC}"/>
    <cellStyle name="Dziesiętny 6 2 10 2 2 2" xfId="11877" xr:uid="{978F1303-5FC3-452D-B2C8-D915126F699D}"/>
    <cellStyle name="Dziesiętny 6 2 10 2 2 2 2" xfId="27176" xr:uid="{60715C1D-19D2-48B1-865D-8711BC27E883}"/>
    <cellStyle name="Dziesiętny 6 2 10 2 2 3" xfId="15367" xr:uid="{795E7E9A-F766-4F52-B1FB-1F959407B38D}"/>
    <cellStyle name="Dziesiętny 6 2 10 2 2 3 2" xfId="30666" xr:uid="{D516FA17-B42C-41BE-B52D-1B475416FB0B}"/>
    <cellStyle name="Dziesiętny 6 2 10 2 2 4" xfId="23686" xr:uid="{6EEADFF8-D0FB-4351-9970-B665F55DA9EC}"/>
    <cellStyle name="Dziesiętny 6 2 10 2 3" xfId="7001" xr:uid="{9E3219F0-20C0-48AC-86F0-97C172AFCD7B}"/>
    <cellStyle name="Dziesiętny 6 2 10 2 3 2" xfId="22302" xr:uid="{25ABAE2F-EC36-4A19-9AA5-ABCC93E42481}"/>
    <cellStyle name="Dziesiętny 6 2 10 2 4" xfId="10493" xr:uid="{F2EA7FDF-A769-4FD1-8D4F-571553C1DDA5}"/>
    <cellStyle name="Dziesiętny 6 2 10 2 4 2" xfId="25792" xr:uid="{E4984483-920D-4AD4-BC90-B76D3F6D33F7}"/>
    <cellStyle name="Dziesiętny 6 2 10 2 5" xfId="13983" xr:uid="{8AEA8C65-F862-43D2-A820-AA7372D8FE9F}"/>
    <cellStyle name="Dziesiętny 6 2 10 2 5 2" xfId="29282" xr:uid="{A58231A7-6D13-4515-9485-8821F851A105}"/>
    <cellStyle name="Dziesiętny 6 2 10 2 6" xfId="19122" xr:uid="{B91ED18A-11D6-4CFD-B021-CFD5CA098187}"/>
    <cellStyle name="Dziesiętny 6 2 10 3" xfId="8385" xr:uid="{3DA3E4B0-5551-4BB0-887D-B99D9472F53C}"/>
    <cellStyle name="Dziesiętny 6 2 10 3 2" xfId="11876" xr:uid="{96A00D9B-281F-48EB-8B4F-101C675D5DB3}"/>
    <cellStyle name="Dziesiętny 6 2 10 3 2 2" xfId="27175" xr:uid="{8982E452-4E9F-4EA7-B7E9-475B0D9F8F1B}"/>
    <cellStyle name="Dziesiętny 6 2 10 3 3" xfId="15366" xr:uid="{8369681A-81B5-4740-9E14-07499EB70E81}"/>
    <cellStyle name="Dziesiętny 6 2 10 3 3 2" xfId="30665" xr:uid="{35101061-B0F5-4C1D-BBEC-DD0EC01B0795}"/>
    <cellStyle name="Dziesiętny 6 2 10 3 4" xfId="23685" xr:uid="{90ADBE6A-994C-4678-82AC-E44A36602178}"/>
    <cellStyle name="Dziesiętny 6 2 10 4" xfId="6657" xr:uid="{CC75ECB6-C262-4044-8608-625038C8443A}"/>
    <cellStyle name="Dziesiętny 6 2 10 4 2" xfId="21958" xr:uid="{79191A32-9483-4361-95C1-329B51369E90}"/>
    <cellStyle name="Dziesiętny 6 2 10 5" xfId="3510" xr:uid="{9F1EEC21-3F46-4FAA-9ED9-E1A9E3D37EAC}"/>
    <cellStyle name="Dziesiętny 6 2 10 5 2" xfId="19121" xr:uid="{DA4E32D4-6643-40FA-8E72-51D43C47B53D}"/>
    <cellStyle name="Dziesiętny 6 2 10 6" xfId="10149" xr:uid="{F62AEBA6-96B7-44A9-A615-60600D9E1C76}"/>
    <cellStyle name="Dziesiętny 6 2 10 6 2" xfId="25448" xr:uid="{9414B15D-8E1D-4123-A37E-2B875442ECCA}"/>
    <cellStyle name="Dziesiętny 6 2 10 7" xfId="13639" xr:uid="{B50AA29E-F26C-4063-AED3-AA5E47807298}"/>
    <cellStyle name="Dziesiętny 6 2 10 7 2" xfId="28938" xr:uid="{D5C313F9-9577-4536-BD82-BD8D103F0B1A}"/>
    <cellStyle name="Dziesiętny 6 2 10 8" xfId="17308" xr:uid="{C964C391-C25C-44B0-964D-3AA859FE817D}"/>
    <cellStyle name="Dziesiętny 6 2 11" xfId="1632" xr:uid="{B48E9802-CA01-4398-B6CC-A97C219D32AB}"/>
    <cellStyle name="Dziesiętny 6 2 11 2" xfId="8387" xr:uid="{2DE9ED53-5A31-4C48-9B0D-11C8A176E46C}"/>
    <cellStyle name="Dziesiętny 6 2 11 2 2" xfId="11878" xr:uid="{B953B46E-9469-4130-A42A-3C1906BDB830}"/>
    <cellStyle name="Dziesiętny 6 2 11 2 2 2" xfId="27177" xr:uid="{799F3C1E-9990-48D7-B073-E3DBD9E918AB}"/>
    <cellStyle name="Dziesiętny 6 2 11 2 3" xfId="15368" xr:uid="{0694A303-2BD4-48F6-94A9-BEA82B417368}"/>
    <cellStyle name="Dziesiętny 6 2 11 2 3 2" xfId="30667" xr:uid="{1824AB89-B09D-4669-8D1B-97DD54213B15}"/>
    <cellStyle name="Dziesiętny 6 2 11 2 4" xfId="23687" xr:uid="{9C96F205-2D36-4EDD-9AE3-5095287780A4}"/>
    <cellStyle name="Dziesiętny 6 2 11 3" xfId="7000" xr:uid="{783AE5FD-123F-49EE-9BF6-1357D1B0A8ED}"/>
    <cellStyle name="Dziesiętny 6 2 11 3 2" xfId="22301" xr:uid="{25FB91CE-644A-461D-8B82-2DD01E60BBB1}"/>
    <cellStyle name="Dziesiętny 6 2 11 4" xfId="3512" xr:uid="{814E0881-ED74-42B2-835E-919C896FCDC8}"/>
    <cellStyle name="Dziesiętny 6 2 11 4 2" xfId="19123" xr:uid="{1F2774BE-053C-4B8E-91E2-81F288B7BAEA}"/>
    <cellStyle name="Dziesiętny 6 2 11 5" xfId="10492" xr:uid="{F7034AA5-2F7D-492E-808C-BD86B5908082}"/>
    <cellStyle name="Dziesiętny 6 2 11 5 2" xfId="25791" xr:uid="{8A6534B9-9E7C-4410-B317-42DB95E4DDB1}"/>
    <cellStyle name="Dziesiętny 6 2 11 6" xfId="13982" xr:uid="{078C42A1-9FD7-4D03-8CFE-63E1760459D7}"/>
    <cellStyle name="Dziesiętny 6 2 11 6 2" xfId="29281" xr:uid="{9A926F1D-29F6-4010-BA33-58417C6FA34D}"/>
    <cellStyle name="Dziesiętny 6 2 11 7" xfId="17284" xr:uid="{1D6991C6-D521-41FF-B8F7-F9F05E69345B}"/>
    <cellStyle name="Dziesiętny 6 2 12" xfId="1659" xr:uid="{549FA5E6-458F-424D-B505-320F35A8948E}"/>
    <cellStyle name="Dziesiętny 6 2 12 2" xfId="8388" xr:uid="{24E89651-7462-443B-BEFA-3749D282627A}"/>
    <cellStyle name="Dziesiętny 6 2 12 2 2" xfId="11879" xr:uid="{83B2850A-162D-463A-877C-7F0F8540F2D4}"/>
    <cellStyle name="Dziesiętny 6 2 12 2 2 2" xfId="27178" xr:uid="{B5370529-E02E-440D-8400-929901474879}"/>
    <cellStyle name="Dziesiętny 6 2 12 2 3" xfId="15369" xr:uid="{4FC3858F-02DA-44B9-A633-28D02B150B00}"/>
    <cellStyle name="Dziesiętny 6 2 12 2 3 2" xfId="30668" xr:uid="{DEF667D9-60A5-44D5-A743-6BBB13D32578}"/>
    <cellStyle name="Dziesiętny 6 2 12 2 4" xfId="23688" xr:uid="{3A0197E8-C297-431B-8B06-1300265A858F}"/>
    <cellStyle name="Dziesiętny 6 2 12 3" xfId="7467" xr:uid="{432F2580-CE14-4B01-A796-BADA8485E9FF}"/>
    <cellStyle name="Dziesiętny 6 2 12 3 2" xfId="22768" xr:uid="{D8CE2623-B020-4669-9628-43A2D0492FB3}"/>
    <cellStyle name="Dziesiętny 6 2 12 4" xfId="3513" xr:uid="{F27C1ACC-4DCA-413B-BE8A-1DD07F0DF765}"/>
    <cellStyle name="Dziesiętny 6 2 12 4 2" xfId="19124" xr:uid="{99A33D40-5CCB-47E2-AC1C-960DF90DF65F}"/>
    <cellStyle name="Dziesiętny 6 2 12 5" xfId="10959" xr:uid="{208C6CD8-89BB-479F-81C0-77DDBE7AFE98}"/>
    <cellStyle name="Dziesiętny 6 2 12 5 2" xfId="26258" xr:uid="{A1422722-316E-4AC5-A7C2-CA05273CB3CF}"/>
    <cellStyle name="Dziesiętny 6 2 12 6" xfId="14449" xr:uid="{9DD36006-F2B2-4796-BAF9-9715BA3DE6EC}"/>
    <cellStyle name="Dziesiętny 6 2 12 6 2" xfId="29748" xr:uid="{053C400A-4808-4892-ABEE-493760859A49}"/>
    <cellStyle name="Dziesiętny 6 2 12 7" xfId="17309" xr:uid="{D6C33373-3BCF-4BD0-A576-C2CB9386CC3E}"/>
    <cellStyle name="Dziesiętny 6 2 13" xfId="1765" xr:uid="{EB1F8AA3-5A66-44D8-882E-2C54EE3A7428}"/>
    <cellStyle name="Dziesiętny 6 2 13 2" xfId="8384" xr:uid="{C41F33F7-6577-478F-8245-CB4014FADB12}"/>
    <cellStyle name="Dziesiętny 6 2 13 2 2" xfId="23684" xr:uid="{844EE3DC-4995-4D96-9D34-62DE204C357B}"/>
    <cellStyle name="Dziesiętny 6 2 13 3" xfId="5260" xr:uid="{65BE469C-7261-4CD7-8191-B1E1A4E4015F}"/>
    <cellStyle name="Dziesiętny 6 2 13 3 2" xfId="20561" xr:uid="{81058B69-1533-4C45-A42B-38F310093C01}"/>
    <cellStyle name="Dziesiętny 6 2 13 4" xfId="11875" xr:uid="{216939D5-930D-49DF-AFBF-D90C758131C5}"/>
    <cellStyle name="Dziesiętny 6 2 13 4 2" xfId="27174" xr:uid="{D365C591-AB4D-4CA3-8A80-5281D59616CE}"/>
    <cellStyle name="Dziesiętny 6 2 13 5" xfId="15365" xr:uid="{04C6245C-E5B8-49C8-9117-15293C37F558}"/>
    <cellStyle name="Dziesiętny 6 2 13 5 2" xfId="30664" xr:uid="{78025592-96A5-47B4-9C09-FA3A1CB6DE48}"/>
    <cellStyle name="Dziesiętny 6 2 13 6" xfId="17402" xr:uid="{5AAD5CD4-28E5-422C-887F-7771B662E88B}"/>
    <cellStyle name="Dziesiętny 6 2 14" xfId="2422" xr:uid="{78BAEE82-21F2-498B-BB05-D1DA25A9AF8F}"/>
    <cellStyle name="Dziesiętny 6 2 14 2" xfId="5261" xr:uid="{C29CD3E3-7F42-416D-8FD3-4119478CB6C3}"/>
    <cellStyle name="Dziesiętny 6 2 14 2 2" xfId="20562" xr:uid="{AF8A3B50-438A-426E-8C16-D00FD7463214}"/>
    <cellStyle name="Dziesiętny 6 2 14 3" xfId="18054" xr:uid="{2A166A25-901F-435D-B5FE-2FD65C92ADEE}"/>
    <cellStyle name="Dziesiętny 6 2 15" xfId="2572" xr:uid="{D25E41C7-2C2C-4B6F-AA59-798525809DA5}"/>
    <cellStyle name="Dziesiętny 6 2 15 2" xfId="5262" xr:uid="{F869026C-0CD3-4A3C-A225-17CCCA8022E9}"/>
    <cellStyle name="Dziesiętny 6 2 15 2 2" xfId="20563" xr:uid="{2D326C05-D70A-4FC0-9F94-AA71A6E72FA6}"/>
    <cellStyle name="Dziesiętny 6 2 15 3" xfId="18204" xr:uid="{F75A8658-435D-47BC-A678-16A61F5E4A12}"/>
    <cellStyle name="Dziesiętny 6 2 16" xfId="5768" xr:uid="{4A74664F-DB8B-4BE0-A066-932CFF6E3342}"/>
    <cellStyle name="Dziesiętny 6 2 16 2" xfId="21069" xr:uid="{C0DFFC4A-3CF6-49DC-B1E3-5414911652F7}"/>
    <cellStyle name="Dziesiętny 6 2 17" xfId="5917" xr:uid="{EA3650FB-7B68-4743-A87D-BA579DE0D380}"/>
    <cellStyle name="Dziesiętny 6 2 17 2" xfId="21218" xr:uid="{6EA70C91-9577-4ABD-9FC3-14AA50778D75}"/>
    <cellStyle name="Dziesiętny 6 2 18" xfId="3509" xr:uid="{15F43191-6A8D-4209-A710-9249DF7C0D24}"/>
    <cellStyle name="Dziesiętny 6 2 18 2" xfId="19120" xr:uid="{45665608-83B5-48D3-946D-53F394EE50C3}"/>
    <cellStyle name="Dziesiętny 6 2 19" xfId="9409" xr:uid="{C41B8B48-C5DA-4830-A6AD-029DC019429E}"/>
    <cellStyle name="Dziesiętny 6 2 19 2" xfId="24708" xr:uid="{A5042FE1-4C2E-43A1-A432-BECF5CCC3CCB}"/>
    <cellStyle name="Dziesiętny 6 2 2" xfId="707" xr:uid="{BB4A4D76-ECC9-4885-ADC2-45A94551EC8C}"/>
    <cellStyle name="Dziesiętny 6 2 2 10" xfId="2313" xr:uid="{F6434D21-8B00-456F-AE41-C8AD4ECD44CC}"/>
    <cellStyle name="Dziesiętny 6 2 2 10 2" xfId="5263" xr:uid="{6E10661B-7BD8-4BCE-BA40-0BE195D2BE9B}"/>
    <cellStyle name="Dziesiętny 6 2 2 10 2 2" xfId="20564" xr:uid="{0E750AD9-A3D9-4A2F-B278-A3291F44D3E3}"/>
    <cellStyle name="Dziesiętny 6 2 2 10 3" xfId="17945" xr:uid="{A2FBD3C4-6916-448E-87B7-78E3982B7C4D}"/>
    <cellStyle name="Dziesiętny 6 2 2 11" xfId="2463" xr:uid="{5910873C-9EFD-4B7D-B396-7CCD9381460C}"/>
    <cellStyle name="Dziesiętny 6 2 2 11 2" xfId="5264" xr:uid="{055B3F94-21DD-4608-B7B5-662FAE49F56A}"/>
    <cellStyle name="Dziesiętny 6 2 2 11 2 2" xfId="20565" xr:uid="{B5AF0FF1-09A8-46EF-B280-DD7E3E407FB2}"/>
    <cellStyle name="Dziesiętny 6 2 2 11 3" xfId="18095" xr:uid="{E54CF4FF-DD88-4EF1-9413-10BCF6B1C923}"/>
    <cellStyle name="Dziesiętny 6 2 2 12" xfId="2613" xr:uid="{994363AC-6750-4870-A7F6-DA082DE5CF31}"/>
    <cellStyle name="Dziesiętny 6 2 2 12 2" xfId="5265" xr:uid="{04D9911E-C3EC-42A2-A7FC-5FBB869EA997}"/>
    <cellStyle name="Dziesiętny 6 2 2 12 2 2" xfId="20566" xr:uid="{BCDC79EC-3D9A-432C-8D87-DA9F141069EA}"/>
    <cellStyle name="Dziesiętny 6 2 2 12 3" xfId="18245" xr:uid="{FF2ADD1A-DE2F-4031-A0AE-7CE0E81907BA}"/>
    <cellStyle name="Dziesiętny 6 2 2 13" xfId="5809" xr:uid="{813CFA67-6BD9-4264-94DF-F1169624FAE3}"/>
    <cellStyle name="Dziesiętny 6 2 2 13 2" xfId="21110" xr:uid="{18647184-C89A-405C-AA78-0214D629034F}"/>
    <cellStyle name="Dziesiętny 6 2 2 14" xfId="6000" xr:uid="{B36D9555-BAB8-49FB-92ED-00A95F7DF0A5}"/>
    <cellStyle name="Dziesiętny 6 2 2 14 2" xfId="21301" xr:uid="{F71DF7D6-FE11-457D-BB4F-58CB87FAFF70}"/>
    <cellStyle name="Dziesiętny 6 2 2 15" xfId="3514" xr:uid="{C6131101-7EE8-4F0D-81D1-D4F307A04157}"/>
    <cellStyle name="Dziesiętny 6 2 2 15 2" xfId="19125" xr:uid="{C99E436F-2E9A-4CD5-8359-5343310EB6FD}"/>
    <cellStyle name="Dziesiętny 6 2 2 16" xfId="9492" xr:uid="{3D71CA82-882C-4D53-8336-E60CBA35A70F}"/>
    <cellStyle name="Dziesiętny 6 2 2 16 2" xfId="24791" xr:uid="{A99EEA98-F394-446B-80FB-95F5C1933B67}"/>
    <cellStyle name="Dziesiętny 6 2 2 17" xfId="12982" xr:uid="{035E42BF-8106-471F-9494-2C76E64B5D3C}"/>
    <cellStyle name="Dziesiętny 6 2 2 17 2" xfId="28281" xr:uid="{94D88CD8-AB04-45B8-8D44-8C14E49C6F2A}"/>
    <cellStyle name="Dziesiętny 6 2 2 18" xfId="16432" xr:uid="{238DBE8D-9EBD-4D4D-A9DB-0009F6AE91E7}"/>
    <cellStyle name="Dziesiętny 6 2 2 18 2" xfId="31731" xr:uid="{FFCD66AC-1818-4FFA-A152-5A36738B67FF}"/>
    <cellStyle name="Dziesiętny 6 2 2 19" xfId="927" xr:uid="{D0B98C75-5A3F-4A2C-9497-D17A82758BF8}"/>
    <cellStyle name="Dziesiętny 6 2 2 2" xfId="1143" xr:uid="{ADDE424B-947C-450F-A28F-5FFB82041840}"/>
    <cellStyle name="Dziesiętny 6 2 2 2 2" xfId="3516" xr:uid="{31759E6C-BD59-40D2-A488-7EDD2BBB82BC}"/>
    <cellStyle name="Dziesiętny 6 2 2 2 2 2" xfId="3517" xr:uid="{12AC70B1-A57C-4B10-9B99-F5C4D8B06952}"/>
    <cellStyle name="Dziesiętny 6 2 2 2 2 2 2" xfId="8392" xr:uid="{C3AF117C-0F4A-4965-8A7A-17B634C28D7F}"/>
    <cellStyle name="Dziesiętny 6 2 2 2 2 2 2 2" xfId="11883" xr:uid="{E4B98EB4-CEB5-4714-A407-A30BE8884F02}"/>
    <cellStyle name="Dziesiętny 6 2 2 2 2 2 2 2 2" xfId="27182" xr:uid="{77DE41B5-C97E-4372-8FFC-2E3B423ADE19}"/>
    <cellStyle name="Dziesiętny 6 2 2 2 2 2 2 3" xfId="15373" xr:uid="{6FB3666C-CB18-485C-BE02-0596DF345765}"/>
    <cellStyle name="Dziesiętny 6 2 2 2 2 2 2 3 2" xfId="30672" xr:uid="{96A7A849-6060-4314-9CE6-2EE208BF75FD}"/>
    <cellStyle name="Dziesiętny 6 2 2 2 2 2 2 4" xfId="23692" xr:uid="{4CA8B665-D754-4451-B941-77FB73146A51}"/>
    <cellStyle name="Dziesiętny 6 2 2 2 2 2 3" xfId="7004" xr:uid="{AE006634-9F89-40A3-941C-E544687E72C1}"/>
    <cellStyle name="Dziesiętny 6 2 2 2 2 2 3 2" xfId="22305" xr:uid="{1DBC42AD-806C-478C-B152-1659EF3A2B78}"/>
    <cellStyle name="Dziesiętny 6 2 2 2 2 2 4" xfId="10496" xr:uid="{FAEEDD1C-457C-4923-BDE2-D5471127E293}"/>
    <cellStyle name="Dziesiętny 6 2 2 2 2 2 4 2" xfId="25795" xr:uid="{7AE4A6EA-9D8C-4504-B872-4AEA0E38F9C1}"/>
    <cellStyle name="Dziesiętny 6 2 2 2 2 2 5" xfId="13986" xr:uid="{FE122B45-25C2-4B7A-ADFE-3B7A37B7A746}"/>
    <cellStyle name="Dziesiętny 6 2 2 2 2 2 5 2" xfId="29285" xr:uid="{9433C4C0-42E1-4010-B26E-A0B8B832C814}"/>
    <cellStyle name="Dziesiętny 6 2 2 2 2 2 6" xfId="19128" xr:uid="{58376578-F991-4893-9E3B-07BB1625E134}"/>
    <cellStyle name="Dziesiętny 6 2 2 2 2 3" xfId="8391" xr:uid="{EBE617A0-5296-40AD-AB71-28162CEBBF23}"/>
    <cellStyle name="Dziesiętny 6 2 2 2 2 3 2" xfId="11882" xr:uid="{57C38CFE-6EA5-42C6-8062-303F39BD51E4}"/>
    <cellStyle name="Dziesiętny 6 2 2 2 2 3 2 2" xfId="27181" xr:uid="{F1051147-2803-4BD4-B885-23090925C5B9}"/>
    <cellStyle name="Dziesiętny 6 2 2 2 2 3 3" xfId="15372" xr:uid="{0F87FC5D-6057-4B4E-9A5B-A0DA94DF499B}"/>
    <cellStyle name="Dziesiętny 6 2 2 2 2 3 3 2" xfId="30671" xr:uid="{4DA0D2D7-B43F-4CC7-8086-F04BAC71265C}"/>
    <cellStyle name="Dziesiętny 6 2 2 2 2 3 4" xfId="23691" xr:uid="{551F01FD-EBE9-4600-B59F-90989E6F245F}"/>
    <cellStyle name="Dziesiętny 6 2 2 2 2 4" xfId="6492" xr:uid="{7838A964-7404-44C3-A317-408E2D37FE14}"/>
    <cellStyle name="Dziesiętny 6 2 2 2 2 4 2" xfId="21793" xr:uid="{D955306F-5EED-46FB-BFEB-3EBB1D059284}"/>
    <cellStyle name="Dziesiętny 6 2 2 2 2 5" xfId="9984" xr:uid="{FBB16728-13E5-438D-9125-4A3DCC47DD3C}"/>
    <cellStyle name="Dziesiętny 6 2 2 2 2 5 2" xfId="25283" xr:uid="{2C0DD08B-C986-4E22-BC66-AF3150E10AEA}"/>
    <cellStyle name="Dziesiętny 6 2 2 2 2 6" xfId="13474" xr:uid="{82F843E2-B938-4125-960A-E1CF7B1C9081}"/>
    <cellStyle name="Dziesiętny 6 2 2 2 2 6 2" xfId="28773" xr:uid="{F0CA7F71-C086-4F98-9F83-0EBC45EFCE3B}"/>
    <cellStyle name="Dziesiętny 6 2 2 2 2 7" xfId="19127" xr:uid="{22788C62-0F21-41DB-90CD-6D7608E769C7}"/>
    <cellStyle name="Dziesiętny 6 2 2 2 3" xfId="3518" xr:uid="{0B296F95-E751-4C0E-8F34-E00D6D8FBA4F}"/>
    <cellStyle name="Dziesiętny 6 2 2 2 3 2" xfId="8393" xr:uid="{40292B41-9970-44D1-8E88-C2DB070E46DF}"/>
    <cellStyle name="Dziesiętny 6 2 2 2 3 2 2" xfId="11884" xr:uid="{6A0C3255-B386-4ADD-92DC-6FEABD3DA0B4}"/>
    <cellStyle name="Dziesiętny 6 2 2 2 3 2 2 2" xfId="27183" xr:uid="{0128ACCC-2CAB-40A4-A5E5-E764627C2A9B}"/>
    <cellStyle name="Dziesiętny 6 2 2 2 3 2 3" xfId="15374" xr:uid="{4DC4D060-D3FA-4CD9-97D5-E4347C99577D}"/>
    <cellStyle name="Dziesiętny 6 2 2 2 3 2 3 2" xfId="30673" xr:uid="{8D0856BD-C26A-4B56-B199-B92728043CA8}"/>
    <cellStyle name="Dziesiętny 6 2 2 2 3 2 4" xfId="23693" xr:uid="{F2340CF9-0AF1-4F33-8E37-97D02D8BE147}"/>
    <cellStyle name="Dziesiętny 6 2 2 2 3 3" xfId="7003" xr:uid="{4796BD12-55B0-4C34-8544-A2899032B093}"/>
    <cellStyle name="Dziesiętny 6 2 2 2 3 3 2" xfId="22304" xr:uid="{FA5539D3-7495-4E88-92B0-C9BBF9340492}"/>
    <cellStyle name="Dziesiętny 6 2 2 2 3 4" xfId="10495" xr:uid="{DDDCE390-848E-40A4-9007-B75CCB75E55E}"/>
    <cellStyle name="Dziesiętny 6 2 2 2 3 4 2" xfId="25794" xr:uid="{E775345A-D528-4115-BA21-70A5D3429EB8}"/>
    <cellStyle name="Dziesiętny 6 2 2 2 3 5" xfId="13985" xr:uid="{EBCC3E15-3EDC-4677-9D81-3DEF4D44D8D9}"/>
    <cellStyle name="Dziesiętny 6 2 2 2 3 5 2" xfId="29284" xr:uid="{CA1F9EB8-9099-470C-8BBB-41CD1C44D0BC}"/>
    <cellStyle name="Dziesiętny 6 2 2 2 3 6" xfId="19129" xr:uid="{7C865D29-131D-4702-BBB6-0DAE1C207F3F}"/>
    <cellStyle name="Dziesiętny 6 2 2 2 4" xfId="8390" xr:uid="{1818BFA4-C046-47FD-9521-648A180C3E29}"/>
    <cellStyle name="Dziesiętny 6 2 2 2 4 2" xfId="11881" xr:uid="{90C9D886-D5E5-4267-B44B-D25FBF81E3F5}"/>
    <cellStyle name="Dziesiętny 6 2 2 2 4 2 2" xfId="27180" xr:uid="{5520CBC2-3FE0-4803-94D5-EF228ACB4FD3}"/>
    <cellStyle name="Dziesiętny 6 2 2 2 4 3" xfId="15371" xr:uid="{E97E55B0-AB3C-492E-92BF-C7ACD902871C}"/>
    <cellStyle name="Dziesiętny 6 2 2 2 4 3 2" xfId="30670" xr:uid="{7B2663EE-9998-4AE2-BDA3-6052428BD66D}"/>
    <cellStyle name="Dziesiętny 6 2 2 2 4 4" xfId="23690" xr:uid="{A46C30FB-B24A-435D-96F3-957972BBB5AE}"/>
    <cellStyle name="Dziesiętny 6 2 2 2 5" xfId="6209" xr:uid="{2AE3FDC5-C989-44AB-829D-323A61BC4D71}"/>
    <cellStyle name="Dziesiętny 6 2 2 2 5 2" xfId="21510" xr:uid="{405E2BA9-426A-4C82-B129-3B1CD750FB02}"/>
    <cellStyle name="Dziesiętny 6 2 2 2 6" xfId="3515" xr:uid="{F142ECB9-D0B4-4244-B793-1937BDE55738}"/>
    <cellStyle name="Dziesiętny 6 2 2 2 6 2" xfId="19126" xr:uid="{FABBB5DD-ED54-4534-9AD6-CFA1FC5F58B0}"/>
    <cellStyle name="Dziesiętny 6 2 2 2 7" xfId="9701" xr:uid="{0638CD51-6CF2-41D2-855B-75481BB06FB5}"/>
    <cellStyle name="Dziesiętny 6 2 2 2 7 2" xfId="25000" xr:uid="{E318C258-10BC-4588-B75B-81FE9D401FE7}"/>
    <cellStyle name="Dziesiętny 6 2 2 2 8" xfId="13191" xr:uid="{41489BF4-8FFF-4451-8BEB-2E0C00DEDC65}"/>
    <cellStyle name="Dziesiętny 6 2 2 2 8 2" xfId="28490" xr:uid="{992FDA89-B9C1-4555-BCEE-7159B9A12B63}"/>
    <cellStyle name="Dziesiętny 6 2 2 2 9" xfId="16799" xr:uid="{15E02CE1-116F-444F-A376-77E0467CA62F}"/>
    <cellStyle name="Dziesiętny 6 2 2 20" xfId="16595" xr:uid="{17757CCC-328D-400F-BE75-19C43F46DE3A}"/>
    <cellStyle name="Dziesiętny 6 2 2 3" xfId="1268" xr:uid="{C5379700-8950-41B1-8263-87A3500AEE46}"/>
    <cellStyle name="Dziesiętny 6 2 2 3 2" xfId="3520" xr:uid="{B1207BF3-6916-47A8-9CA7-B8519C65FBB8}"/>
    <cellStyle name="Dziesiętny 6 2 2 3 2 2" xfId="8395" xr:uid="{BCE94443-DD41-495C-B252-022935D588A8}"/>
    <cellStyle name="Dziesiętny 6 2 2 3 2 2 2" xfId="11886" xr:uid="{DAD237DE-5FFE-46E3-83A6-23D3C986BFDC}"/>
    <cellStyle name="Dziesiętny 6 2 2 3 2 2 2 2" xfId="27185" xr:uid="{FCE115DC-5BC9-4E8A-A2A6-3A7D9C2AEDA1}"/>
    <cellStyle name="Dziesiętny 6 2 2 3 2 2 3" xfId="15376" xr:uid="{B2D4B858-A687-4983-BFE6-FD2B3844359A}"/>
    <cellStyle name="Dziesiętny 6 2 2 3 2 2 3 2" xfId="30675" xr:uid="{1158B21E-0FD1-4F88-8BFF-A88BF6DF04D8}"/>
    <cellStyle name="Dziesiętny 6 2 2 3 2 2 4" xfId="23695" xr:uid="{FAFBFDD3-7F10-4536-8D1A-D42EB0379D5F}"/>
    <cellStyle name="Dziesiętny 6 2 2 3 2 3" xfId="7005" xr:uid="{D877961E-8A7D-4A87-8526-A3D5FEA71962}"/>
    <cellStyle name="Dziesiętny 6 2 2 3 2 3 2" xfId="22306" xr:uid="{920FFBEE-BA38-4223-956B-0E96289570FB}"/>
    <cellStyle name="Dziesiętny 6 2 2 3 2 4" xfId="10497" xr:uid="{A3D6F098-502C-44ED-89E5-AAB057B84E72}"/>
    <cellStyle name="Dziesiętny 6 2 2 3 2 4 2" xfId="25796" xr:uid="{0F6D87A5-B23A-4125-86B7-CB9D93E5EB86}"/>
    <cellStyle name="Dziesiętny 6 2 2 3 2 5" xfId="13987" xr:uid="{3999ED98-C628-4087-9569-165D86AF4824}"/>
    <cellStyle name="Dziesiętny 6 2 2 3 2 5 2" xfId="29286" xr:uid="{A9A9B9C6-2F5F-407C-A748-F98FB646F1FE}"/>
    <cellStyle name="Dziesiętny 6 2 2 3 2 6" xfId="19131" xr:uid="{94F0CBC7-454D-4136-B099-1F3C21DBEC11}"/>
    <cellStyle name="Dziesiętny 6 2 2 3 3" xfId="8394" xr:uid="{39F65190-39D1-4E32-B2B6-31DBBE995F81}"/>
    <cellStyle name="Dziesiętny 6 2 2 3 3 2" xfId="11885" xr:uid="{FCB5D322-EF77-48E4-B700-17EA5566D601}"/>
    <cellStyle name="Dziesiętny 6 2 2 3 3 2 2" xfId="27184" xr:uid="{E8FE6423-7105-4C9E-862C-8CCA71607F88}"/>
    <cellStyle name="Dziesiętny 6 2 2 3 3 3" xfId="15375" xr:uid="{E9A8201D-3B6D-4E2B-9D3A-2E6B5738096B}"/>
    <cellStyle name="Dziesiętny 6 2 2 3 3 3 2" xfId="30674" xr:uid="{6F05309E-BBCA-4557-B611-BE765884D839}"/>
    <cellStyle name="Dziesiętny 6 2 2 3 3 4" xfId="23694" xr:uid="{FD04C965-7A90-4CF4-9371-88F808DD3246}"/>
    <cellStyle name="Dziesiętny 6 2 2 3 4" xfId="6493" xr:uid="{FA3C20BC-2936-4FE6-9AB2-0364E3FB0508}"/>
    <cellStyle name="Dziesiętny 6 2 2 3 4 2" xfId="21794" xr:uid="{711C1BF1-2B60-40F2-8B7F-2C96346C5D44}"/>
    <cellStyle name="Dziesiętny 6 2 2 3 5" xfId="3519" xr:uid="{39DB21A3-47D0-4ED7-A676-4C4AF80E9B50}"/>
    <cellStyle name="Dziesiętny 6 2 2 3 5 2" xfId="19130" xr:uid="{23DF24D0-912B-4586-8AE0-B5DC93589B53}"/>
    <cellStyle name="Dziesiętny 6 2 2 3 6" xfId="9985" xr:uid="{6C57A958-1648-465A-BF4F-E26C52066F4D}"/>
    <cellStyle name="Dziesiętny 6 2 2 3 6 2" xfId="25284" xr:uid="{9FDEB64C-15B7-4E7E-9E89-B7E1DDDB0E4F}"/>
    <cellStyle name="Dziesiętny 6 2 2 3 7" xfId="13475" xr:uid="{0F44C71C-5D72-4450-99D7-7B94DD2E0868}"/>
    <cellStyle name="Dziesiętny 6 2 2 3 7 2" xfId="28774" xr:uid="{791D6C03-8A65-41FC-A232-6DEE0F7A73C0}"/>
    <cellStyle name="Dziesiętny 6 2 2 3 8" xfId="16924" xr:uid="{210C61B9-1748-4754-9B3D-9FB98D67B1E4}"/>
    <cellStyle name="Dziesiętny 6 2 2 4" xfId="1389" xr:uid="{9E043927-6EB5-422D-A91E-64D00DF2F980}"/>
    <cellStyle name="Dziesiętny 6 2 2 4 2" xfId="3522" xr:uid="{3B6892B3-B562-4D3A-A937-C0814B034CBA}"/>
    <cellStyle name="Dziesiętny 6 2 2 4 2 2" xfId="8397" xr:uid="{6433EA3E-096B-434C-B2C7-91D4C3A5097A}"/>
    <cellStyle name="Dziesiętny 6 2 2 4 2 2 2" xfId="11888" xr:uid="{63B9E75E-1586-4389-8378-19DE50A623CF}"/>
    <cellStyle name="Dziesiętny 6 2 2 4 2 2 2 2" xfId="27187" xr:uid="{174F2407-4162-401D-A836-B26C68EF8A06}"/>
    <cellStyle name="Dziesiętny 6 2 2 4 2 2 3" xfId="15378" xr:uid="{3ACD2504-CF3A-4916-8AB9-626AFDC2AF76}"/>
    <cellStyle name="Dziesiętny 6 2 2 4 2 2 3 2" xfId="30677" xr:uid="{2358175A-73CF-4FFF-A911-2BC7573060E2}"/>
    <cellStyle name="Dziesiętny 6 2 2 4 2 2 4" xfId="23697" xr:uid="{19AB4BEA-ED7F-445D-BCBA-E2D3DD46FA14}"/>
    <cellStyle name="Dziesiętny 6 2 2 4 2 3" xfId="7006" xr:uid="{2A764932-C75C-4ADA-8178-2F57764FAC32}"/>
    <cellStyle name="Dziesiętny 6 2 2 4 2 3 2" xfId="22307" xr:uid="{40E3955E-7F93-402A-8B57-C33125839511}"/>
    <cellStyle name="Dziesiętny 6 2 2 4 2 4" xfId="10498" xr:uid="{A449D679-8397-4120-A01C-9A07AE8FE965}"/>
    <cellStyle name="Dziesiętny 6 2 2 4 2 4 2" xfId="25797" xr:uid="{87356023-9D8C-41AB-9725-DBC9CE4DB7ED}"/>
    <cellStyle name="Dziesiętny 6 2 2 4 2 5" xfId="13988" xr:uid="{3B5374D9-F802-4B3D-BD03-9D800F7BA59F}"/>
    <cellStyle name="Dziesiętny 6 2 2 4 2 5 2" xfId="29287" xr:uid="{14593C71-EAE9-48C4-956A-A60E03FBB400}"/>
    <cellStyle name="Dziesiętny 6 2 2 4 2 6" xfId="19133" xr:uid="{52A5A64F-0230-417D-B830-6E157EC661F3}"/>
    <cellStyle name="Dziesiętny 6 2 2 4 3" xfId="8396" xr:uid="{A3EC8193-C672-4115-A83A-B3853E945320}"/>
    <cellStyle name="Dziesiętny 6 2 2 4 3 2" xfId="11887" xr:uid="{91D0866B-0DC6-43EF-B366-0C127197A0FF}"/>
    <cellStyle name="Dziesiętny 6 2 2 4 3 2 2" xfId="27186" xr:uid="{C0518851-CC58-40DF-9B69-F54303DC8C8A}"/>
    <cellStyle name="Dziesiętny 6 2 2 4 3 3" xfId="15377" xr:uid="{91DAA049-1FE1-48D1-A85B-FE7F4860271D}"/>
    <cellStyle name="Dziesiętny 6 2 2 4 3 3 2" xfId="30676" xr:uid="{1ABACA75-FDE1-4F1F-8565-43DB7EA50C80}"/>
    <cellStyle name="Dziesiętny 6 2 2 4 3 4" xfId="23696" xr:uid="{9A1E4962-84C6-4AD9-91D8-922E4021E642}"/>
    <cellStyle name="Dziesiętny 6 2 2 4 4" xfId="6631" xr:uid="{3DEC152B-28ED-43A5-AE02-A0CD581088E8}"/>
    <cellStyle name="Dziesiętny 6 2 2 4 4 2" xfId="21932" xr:uid="{595D9818-57B1-42F1-841A-B564FE0D8BAA}"/>
    <cellStyle name="Dziesiętny 6 2 2 4 5" xfId="3521" xr:uid="{18E854DC-37A6-4871-B9A4-56FABD1893E9}"/>
    <cellStyle name="Dziesiętny 6 2 2 4 5 2" xfId="19132" xr:uid="{B0DCEB46-5C5A-4ECB-BEBB-DB45426D9D04}"/>
    <cellStyle name="Dziesiętny 6 2 2 4 6" xfId="10123" xr:uid="{AA9D5478-A166-41DA-8260-472DE84A0DDD}"/>
    <cellStyle name="Dziesiętny 6 2 2 4 6 2" xfId="25422" xr:uid="{95AE1E0D-771F-441A-96EB-8DB9688B1415}"/>
    <cellStyle name="Dziesiętny 6 2 2 4 7" xfId="13613" xr:uid="{57F14B0E-B8D8-43E4-92AA-E195404F38BC}"/>
    <cellStyle name="Dziesiętny 6 2 2 4 7 2" xfId="28912" xr:uid="{7F314C28-8841-45B9-8ACE-DE6E4E222698}"/>
    <cellStyle name="Dziesiętny 6 2 2 4 8" xfId="17045" xr:uid="{D9635449-3B5A-4472-B4AE-39722C12D700}"/>
    <cellStyle name="Dziesiętny 6 2 2 5" xfId="1543" xr:uid="{6E8C8FB7-1626-4A43-A32B-B63F90384E24}"/>
    <cellStyle name="Dziesiętny 6 2 2 5 2" xfId="8398" xr:uid="{1D567B98-6B85-4025-BD19-3FF20B014B9C}"/>
    <cellStyle name="Dziesiętny 6 2 2 5 2 2" xfId="11889" xr:uid="{72F18A11-F670-44D8-880F-6BF449F442D3}"/>
    <cellStyle name="Dziesiętny 6 2 2 5 2 2 2" xfId="27188" xr:uid="{76F0ADB9-D08C-4746-B12A-01E9DBC3B896}"/>
    <cellStyle name="Dziesiętny 6 2 2 5 2 3" xfId="15379" xr:uid="{1185A16A-0F9C-40C9-BDA8-9B41A1D1E667}"/>
    <cellStyle name="Dziesiętny 6 2 2 5 2 3 2" xfId="30678" xr:uid="{A3AE667D-FDDD-4563-84AA-DBC9D18B684D}"/>
    <cellStyle name="Dziesiętny 6 2 2 5 2 4" xfId="23698" xr:uid="{F45A5028-59E3-47F4-8B2C-711F408D376F}"/>
    <cellStyle name="Dziesiętny 6 2 2 5 3" xfId="7002" xr:uid="{19EB0E2A-CFA3-4220-8CB3-AFC5BE4D20C9}"/>
    <cellStyle name="Dziesiętny 6 2 2 5 3 2" xfId="22303" xr:uid="{83E31B41-769F-475B-9591-78771F3E6E77}"/>
    <cellStyle name="Dziesiętny 6 2 2 5 4" xfId="3523" xr:uid="{A48D1798-1418-4268-AAB9-810A5D23166A}"/>
    <cellStyle name="Dziesiętny 6 2 2 5 4 2" xfId="19134" xr:uid="{7C966346-8BA9-4256-A264-486E8C9582F8}"/>
    <cellStyle name="Dziesiętny 6 2 2 5 5" xfId="10494" xr:uid="{9C549143-5E76-4AB9-A81A-5214ED7CAFAA}"/>
    <cellStyle name="Dziesiętny 6 2 2 5 5 2" xfId="25793" xr:uid="{15C56D0E-B2BD-436E-94B3-2041EC314B44}"/>
    <cellStyle name="Dziesiętny 6 2 2 5 6" xfId="13984" xr:uid="{F1E90422-1B7B-4F66-A38D-356C0F457BC9}"/>
    <cellStyle name="Dziesiętny 6 2 2 5 6 2" xfId="29283" xr:uid="{49B0F66F-F58A-4867-8D24-B69A9D26F0C6}"/>
    <cellStyle name="Dziesiętny 6 2 2 5 7" xfId="17195" xr:uid="{66EDBFB1-44D7-4338-9A1F-EF6FBB39A3C9}"/>
    <cellStyle name="Dziesiętny 6 2 2 6" xfId="1792" xr:uid="{D153E3ED-B996-43D3-BF5C-2FD981592CFB}"/>
    <cellStyle name="Dziesiętny 6 2 2 6 2" xfId="8399" xr:uid="{3C754FC7-4F48-4350-B53A-8FD9B477A4FB}"/>
    <cellStyle name="Dziesiętny 6 2 2 6 2 2" xfId="11890" xr:uid="{14FD7F55-4890-4AFF-B534-C66A5F5CAE54}"/>
    <cellStyle name="Dziesiętny 6 2 2 6 2 2 2" xfId="27189" xr:uid="{9CE1ECFA-994B-49B1-82C7-2143FA898EE7}"/>
    <cellStyle name="Dziesiętny 6 2 2 6 2 3" xfId="15380" xr:uid="{B74B38A5-A0D6-4C0A-B9C6-7EB03152F915}"/>
    <cellStyle name="Dziesiętny 6 2 2 6 2 3 2" xfId="30679" xr:uid="{7FD9FABF-3C0D-437F-AEB7-8D84A4E01729}"/>
    <cellStyle name="Dziesiętny 6 2 2 6 2 4" xfId="23699" xr:uid="{96693A8C-1936-4C26-AD15-5803AB7DCBF9}"/>
    <cellStyle name="Dziesiętny 6 2 2 6 3" xfId="7508" xr:uid="{D585823E-6E87-4387-BA48-BA7AA64C2300}"/>
    <cellStyle name="Dziesiętny 6 2 2 6 3 2" xfId="22809" xr:uid="{DFA961E7-A9E5-4BDF-821C-577B5BEF1051}"/>
    <cellStyle name="Dziesiętny 6 2 2 6 4" xfId="3524" xr:uid="{A5CC9D40-7FFF-4140-B1BC-B7BC35E6877D}"/>
    <cellStyle name="Dziesiętny 6 2 2 6 4 2" xfId="19135" xr:uid="{D8D28CDF-9BE5-4687-99B0-7070125E8683}"/>
    <cellStyle name="Dziesiętny 6 2 2 6 5" xfId="11000" xr:uid="{53089733-EA2E-42B9-A853-F384F9533CA9}"/>
    <cellStyle name="Dziesiętny 6 2 2 6 5 2" xfId="26299" xr:uid="{A68B83C8-F3A8-47A5-927A-0EC16792155E}"/>
    <cellStyle name="Dziesiętny 6 2 2 6 6" xfId="14490" xr:uid="{248CA380-B9BB-4769-8A8D-6FECFC12381E}"/>
    <cellStyle name="Dziesiętny 6 2 2 6 6 2" xfId="29789" xr:uid="{F72DFC19-E272-4E98-8E3F-A94BE7B7A05B}"/>
    <cellStyle name="Dziesiętny 6 2 2 6 7" xfId="17428" xr:uid="{2CA11357-B4B7-439B-B395-BDA400E0633F}"/>
    <cellStyle name="Dziesiętny 6 2 2 7" xfId="1936" xr:uid="{3F4DAEC0-77F2-4C6E-B496-AFCCA57E095D}"/>
    <cellStyle name="Dziesiętny 6 2 2 7 2" xfId="8389" xr:uid="{8C9177AC-1AA3-4BCF-9CE0-026D5DA8D064}"/>
    <cellStyle name="Dziesiętny 6 2 2 7 2 2" xfId="23689" xr:uid="{89A00A81-3611-4637-A1A3-87DD8B19B68A}"/>
    <cellStyle name="Dziesiętny 6 2 2 7 3" xfId="5266" xr:uid="{5C600878-B040-4DA2-882B-0630E223A73B}"/>
    <cellStyle name="Dziesiętny 6 2 2 7 3 2" xfId="20567" xr:uid="{6FE80BAD-10F1-4F30-8136-6D61CC1F7A69}"/>
    <cellStyle name="Dziesiętny 6 2 2 7 4" xfId="11880" xr:uid="{9A6DFC65-9CC2-40AC-BCF2-54DCDC1913CD}"/>
    <cellStyle name="Dziesiętny 6 2 2 7 4 2" xfId="27179" xr:uid="{06FA4002-4504-42F1-BBFF-74D41A47094F}"/>
    <cellStyle name="Dziesiętny 6 2 2 7 5" xfId="15370" xr:uid="{0E23B057-9E13-477B-B3E8-FA7C8FCE57E8}"/>
    <cellStyle name="Dziesiętny 6 2 2 7 5 2" xfId="30669" xr:uid="{F28EBB6A-E8B0-4297-9F44-1BBF9102FBAF}"/>
    <cellStyle name="Dziesiętny 6 2 2 7 6" xfId="17568" xr:uid="{1A438326-1D4E-4377-A6F4-1F09003D5F57}"/>
    <cellStyle name="Dziesiętny 6 2 2 8" xfId="2067" xr:uid="{2DAB7FD0-38DD-4DC2-B45D-3865E7ACAC04}"/>
    <cellStyle name="Dziesiętny 6 2 2 8 2" xfId="5267" xr:uid="{B5496604-B041-42BC-813B-3D0630CD4C75}"/>
    <cellStyle name="Dziesiętny 6 2 2 8 2 2" xfId="20568" xr:uid="{5AB79D86-0FDE-4770-A33A-EF335CDD501D}"/>
    <cellStyle name="Dziesiętny 6 2 2 8 3" xfId="17699" xr:uid="{540F11F5-8FDF-4786-9478-DEEF397BF735}"/>
    <cellStyle name="Dziesiętny 6 2 2 9" xfId="2192" xr:uid="{A63C6461-F4A5-40BC-8813-DB059F4A2849}"/>
    <cellStyle name="Dziesiętny 6 2 2 9 2" xfId="5268" xr:uid="{7837FDB9-FFD0-4730-83FB-02577235FA45}"/>
    <cellStyle name="Dziesiętny 6 2 2 9 2 2" xfId="20569" xr:uid="{891EC42C-48B0-4971-A94B-881C83320ECC}"/>
    <cellStyle name="Dziesiętny 6 2 2 9 3" xfId="17824" xr:uid="{E939C80F-F750-4D93-9729-5D7D9D881192}"/>
    <cellStyle name="Dziesiętny 6 2 20" xfId="12899" xr:uid="{7B77D554-EFE5-4443-B426-FB553FCFE11A}"/>
    <cellStyle name="Dziesiętny 6 2 20 2" xfId="28198" xr:uid="{FB470E2C-0EB1-4F55-BAEB-2FB96AF2CE87}"/>
    <cellStyle name="Dziesiętny 6 2 21" xfId="16391" xr:uid="{DB14B71A-4E9C-4C13-A1CE-832A0406040E}"/>
    <cellStyle name="Dziesiętny 6 2 21 2" xfId="31690" xr:uid="{E60F97FE-986A-44FB-8A63-3BE2819BD495}"/>
    <cellStyle name="Dziesiętny 6 2 22" xfId="885" xr:uid="{CA925EF8-F193-479A-9D0D-39B277C1B3FF}"/>
    <cellStyle name="Dziesiętny 6 2 23" xfId="16554" xr:uid="{BEF14F8A-50BF-41F2-B35E-3CD3E4AEB009}"/>
    <cellStyle name="Dziesiętny 6 2 24" xfId="602" xr:uid="{F39C2A6B-6385-4FE5-94B4-B92A38020BA6}"/>
    <cellStyle name="Dziesiętny 6 2 3" xfId="750" xr:uid="{FDE5C895-38D0-4B99-A474-183995D4F640}"/>
    <cellStyle name="Dziesiętny 6 2 3 10" xfId="2354" xr:uid="{4B6BEDA1-32D8-43B3-A073-B067340D8E58}"/>
    <cellStyle name="Dziesiętny 6 2 3 10 2" xfId="5269" xr:uid="{193767FD-7047-470E-ACD0-77CD8F695300}"/>
    <cellStyle name="Dziesiętny 6 2 3 10 2 2" xfId="20570" xr:uid="{88466D4E-ED9C-44C8-9572-F71C59C74F88}"/>
    <cellStyle name="Dziesiętny 6 2 3 10 3" xfId="17986" xr:uid="{F4ED4510-1D9A-4C45-90F7-38FB6AF74FAE}"/>
    <cellStyle name="Dziesiętny 6 2 3 11" xfId="2504" xr:uid="{8BC36124-CCD4-4E30-AAF1-85BA259DAC63}"/>
    <cellStyle name="Dziesiętny 6 2 3 11 2" xfId="5270" xr:uid="{CCA96B80-9518-4E39-A867-8C0CBA3232DA}"/>
    <cellStyle name="Dziesiętny 6 2 3 11 2 2" xfId="20571" xr:uid="{C48E9690-DE7F-41A3-AE07-97729C161A93}"/>
    <cellStyle name="Dziesiętny 6 2 3 11 3" xfId="18136" xr:uid="{2F4931DF-4E94-440A-B230-CE7CFDA5655A}"/>
    <cellStyle name="Dziesiętny 6 2 3 12" xfId="2654" xr:uid="{D2502032-982F-40DF-B9B9-B8568AA6DDAB}"/>
    <cellStyle name="Dziesiętny 6 2 3 12 2" xfId="5271" xr:uid="{454DC399-E672-413E-8B3A-54E032074049}"/>
    <cellStyle name="Dziesiętny 6 2 3 12 2 2" xfId="20572" xr:uid="{51A787F7-DF3C-4A0C-AB99-FB23F2B70725}"/>
    <cellStyle name="Dziesiętny 6 2 3 12 3" xfId="18286" xr:uid="{2DB5882A-E74D-4148-8E68-783670E866FE}"/>
    <cellStyle name="Dziesiętny 6 2 3 13" xfId="5850" xr:uid="{733B8222-AC3E-4E4B-A65A-06F904225D33}"/>
    <cellStyle name="Dziesiętny 6 2 3 13 2" xfId="21151" xr:uid="{9670786C-26D6-469E-A8C1-8F6C01F27EE4}"/>
    <cellStyle name="Dziesiętny 6 2 3 14" xfId="6001" xr:uid="{104A42CA-B26D-4419-AE2A-564DE74042CE}"/>
    <cellStyle name="Dziesiętny 6 2 3 14 2" xfId="21302" xr:uid="{641441C7-0287-4464-87BC-B4B22D9837CB}"/>
    <cellStyle name="Dziesiętny 6 2 3 15" xfId="3525" xr:uid="{7B76428F-2A4A-4403-A7E4-812195F2E316}"/>
    <cellStyle name="Dziesiętny 6 2 3 15 2" xfId="19136" xr:uid="{EC2613DC-23C6-40C3-8050-EFF2B48D7F19}"/>
    <cellStyle name="Dziesiętny 6 2 3 16" xfId="9493" xr:uid="{7C1B28C7-0A90-4B4E-8CF5-90A4A33F3B93}"/>
    <cellStyle name="Dziesiętny 6 2 3 16 2" xfId="24792" xr:uid="{1D36BA79-AF0B-4873-8F7A-5F36F77FEFB7}"/>
    <cellStyle name="Dziesiętny 6 2 3 17" xfId="12983" xr:uid="{02E23976-6401-4D87-A8B2-C3721F7F6F6F}"/>
    <cellStyle name="Dziesiętny 6 2 3 17 2" xfId="28282" xr:uid="{5418CE1E-0842-4F45-B7E6-8846A5CDEFC6}"/>
    <cellStyle name="Dziesiętny 6 2 3 18" xfId="16473" xr:uid="{7EF6B576-51FD-45A0-AF40-C6D7786AB873}"/>
    <cellStyle name="Dziesiętny 6 2 3 18 2" xfId="31772" xr:uid="{DC1E59D2-C03D-48F0-9916-52FEAD8C337E}"/>
    <cellStyle name="Dziesiętny 6 2 3 19" xfId="968" xr:uid="{5E9D2395-21B7-4CB6-B273-DC6DABA7B82A}"/>
    <cellStyle name="Dziesiętny 6 2 3 2" xfId="1184" xr:uid="{927D6604-369D-47E0-86B9-A231747D7B2D}"/>
    <cellStyle name="Dziesiętny 6 2 3 2 2" xfId="3527" xr:uid="{4B39729F-52D8-45E6-9279-126411F3D10D}"/>
    <cellStyle name="Dziesiętny 6 2 3 2 2 2" xfId="3528" xr:uid="{B0C38135-836D-4D54-BE8C-31445CFFE7EA}"/>
    <cellStyle name="Dziesiętny 6 2 3 2 2 2 2" xfId="8403" xr:uid="{8F996DBB-5267-442B-801F-29ECDECC95B0}"/>
    <cellStyle name="Dziesiętny 6 2 3 2 2 2 2 2" xfId="11894" xr:uid="{D7C594E1-2695-4454-B800-9BE1D6D15440}"/>
    <cellStyle name="Dziesiętny 6 2 3 2 2 2 2 2 2" xfId="27193" xr:uid="{9954BF1B-D1A2-43E7-B6F4-64034D37DDFD}"/>
    <cellStyle name="Dziesiętny 6 2 3 2 2 2 2 3" xfId="15384" xr:uid="{36589181-2631-49E5-AF33-0B323D31EAFA}"/>
    <cellStyle name="Dziesiętny 6 2 3 2 2 2 2 3 2" xfId="30683" xr:uid="{073EC457-8DA5-429A-ACCB-508401447880}"/>
    <cellStyle name="Dziesiętny 6 2 3 2 2 2 2 4" xfId="23703" xr:uid="{CF079DC3-6809-4A14-9614-002170F15A50}"/>
    <cellStyle name="Dziesiętny 6 2 3 2 2 2 3" xfId="7009" xr:uid="{89D68614-894B-4C71-A1E3-7A1C9DB00732}"/>
    <cellStyle name="Dziesiętny 6 2 3 2 2 2 3 2" xfId="22310" xr:uid="{9D881F05-8FA5-44BC-9554-A83A4A0A4111}"/>
    <cellStyle name="Dziesiętny 6 2 3 2 2 2 4" xfId="10501" xr:uid="{48D10AC2-F9B1-4CCD-B5A5-BA8949E8C351}"/>
    <cellStyle name="Dziesiętny 6 2 3 2 2 2 4 2" xfId="25800" xr:uid="{5F7849D4-B3B0-4B03-A1DC-C72258850733}"/>
    <cellStyle name="Dziesiętny 6 2 3 2 2 2 5" xfId="13991" xr:uid="{466D46BB-1CB1-4757-9EA9-7E92E20626B9}"/>
    <cellStyle name="Dziesiętny 6 2 3 2 2 2 5 2" xfId="29290" xr:uid="{8DD7A9B0-E1AC-4454-8AD0-28EE955A4273}"/>
    <cellStyle name="Dziesiętny 6 2 3 2 2 2 6" xfId="19139" xr:uid="{5B7D1342-CD48-454C-89D9-DF448398D348}"/>
    <cellStyle name="Dziesiętny 6 2 3 2 2 3" xfId="8402" xr:uid="{F1B401DB-61F9-4434-9610-7EEE6C57EA0E}"/>
    <cellStyle name="Dziesiętny 6 2 3 2 2 3 2" xfId="11893" xr:uid="{BAFFF5AA-726A-4121-84E1-D16AB789A471}"/>
    <cellStyle name="Dziesiętny 6 2 3 2 2 3 2 2" xfId="27192" xr:uid="{7B0AC99B-A353-4643-B5F2-23AC5025DFE7}"/>
    <cellStyle name="Dziesiętny 6 2 3 2 2 3 3" xfId="15383" xr:uid="{F95524A6-6F20-4FF8-8F78-7EC64DE47B7B}"/>
    <cellStyle name="Dziesiętny 6 2 3 2 2 3 3 2" xfId="30682" xr:uid="{90FD4800-FA13-41BD-8130-CE153CBAF49C}"/>
    <cellStyle name="Dziesiętny 6 2 3 2 2 3 4" xfId="23702" xr:uid="{079A8760-3D35-4A17-8B18-0EE5785E6875}"/>
    <cellStyle name="Dziesiętny 6 2 3 2 2 4" xfId="6494" xr:uid="{3C04C00D-032A-4CF8-B885-3A84F26AD18F}"/>
    <cellStyle name="Dziesiętny 6 2 3 2 2 4 2" xfId="21795" xr:uid="{CBE83C45-5FBD-400C-8592-1B07FE1569EF}"/>
    <cellStyle name="Dziesiętny 6 2 3 2 2 5" xfId="9986" xr:uid="{B11EE47F-7753-460B-A053-7B7892247C92}"/>
    <cellStyle name="Dziesiętny 6 2 3 2 2 5 2" xfId="25285" xr:uid="{69561B0D-C26D-4011-824C-9FC51CC1F960}"/>
    <cellStyle name="Dziesiętny 6 2 3 2 2 6" xfId="13476" xr:uid="{B6CFE9A4-DB0E-4FCB-8B56-53D8A0700DF5}"/>
    <cellStyle name="Dziesiętny 6 2 3 2 2 6 2" xfId="28775" xr:uid="{139475BC-BE0E-469E-8262-316633D7219C}"/>
    <cellStyle name="Dziesiętny 6 2 3 2 2 7" xfId="19138" xr:uid="{6C1853DA-5BF4-4A8E-BB2F-702D6F531E70}"/>
    <cellStyle name="Dziesiętny 6 2 3 2 3" xfId="3529" xr:uid="{BE47134B-2596-4C5D-B2C7-08892BD05F14}"/>
    <cellStyle name="Dziesiętny 6 2 3 2 3 2" xfId="8404" xr:uid="{4C592263-C587-44F5-BCFE-C7611A384D7F}"/>
    <cellStyle name="Dziesiętny 6 2 3 2 3 2 2" xfId="11895" xr:uid="{CA10BE5C-D11A-40D9-92CF-BA9E71575951}"/>
    <cellStyle name="Dziesiętny 6 2 3 2 3 2 2 2" xfId="27194" xr:uid="{45BF6577-B5C5-4CBC-A695-5ECB901EBD85}"/>
    <cellStyle name="Dziesiętny 6 2 3 2 3 2 3" xfId="15385" xr:uid="{D7E02C43-B6A2-405C-995D-B0118087A226}"/>
    <cellStyle name="Dziesiętny 6 2 3 2 3 2 3 2" xfId="30684" xr:uid="{FF445FE2-ECCC-42BE-B167-F8DE32330E0D}"/>
    <cellStyle name="Dziesiętny 6 2 3 2 3 2 4" xfId="23704" xr:uid="{011DBB52-FD87-4AC7-BF30-516CAD889567}"/>
    <cellStyle name="Dziesiętny 6 2 3 2 3 3" xfId="7008" xr:uid="{41B4F5FD-359B-4B3D-BAC4-EAA6C868EF2F}"/>
    <cellStyle name="Dziesiętny 6 2 3 2 3 3 2" xfId="22309" xr:uid="{72B8CE13-2151-4064-BD15-4562AD1C5146}"/>
    <cellStyle name="Dziesiętny 6 2 3 2 3 4" xfId="10500" xr:uid="{2135D9FE-CFF4-4930-9F31-FEB0C518E68D}"/>
    <cellStyle name="Dziesiętny 6 2 3 2 3 4 2" xfId="25799" xr:uid="{D3BB5FD1-6885-42F5-9D32-E621194E2369}"/>
    <cellStyle name="Dziesiętny 6 2 3 2 3 5" xfId="13990" xr:uid="{D11F9FAD-C51F-4D4C-B96C-81606588ADD0}"/>
    <cellStyle name="Dziesiętny 6 2 3 2 3 5 2" xfId="29289" xr:uid="{E47ACA58-ED0E-4077-BB36-4F2FB43515D8}"/>
    <cellStyle name="Dziesiętny 6 2 3 2 3 6" xfId="19140" xr:uid="{B66EF2A0-C110-4BD9-9A42-DCF3D839D5D8}"/>
    <cellStyle name="Dziesiętny 6 2 3 2 4" xfId="8401" xr:uid="{9FF22D13-F6C4-4EC7-B5F2-482F8FB6542E}"/>
    <cellStyle name="Dziesiętny 6 2 3 2 4 2" xfId="11892" xr:uid="{5A48721C-8C6C-4DEB-B1FC-49D53650B48A}"/>
    <cellStyle name="Dziesiętny 6 2 3 2 4 2 2" xfId="27191" xr:uid="{4427B927-4055-4608-9304-FCA14057E4FA}"/>
    <cellStyle name="Dziesiętny 6 2 3 2 4 3" xfId="15382" xr:uid="{B87A123B-0F58-493B-8E74-822EEFC558CC}"/>
    <cellStyle name="Dziesiętny 6 2 3 2 4 3 2" xfId="30681" xr:uid="{E4534488-D952-4520-BE9E-AC5A3A013A95}"/>
    <cellStyle name="Dziesiętny 6 2 3 2 4 4" xfId="23701" xr:uid="{66C2395D-74E1-438C-9686-8F64CDBD0AEA}"/>
    <cellStyle name="Dziesiętny 6 2 3 2 5" xfId="6250" xr:uid="{7C8B15B7-3A7E-48A7-9F0A-5FDF945E06C7}"/>
    <cellStyle name="Dziesiętny 6 2 3 2 5 2" xfId="21551" xr:uid="{BF3DAA77-C199-4086-A195-FC3E90E1610E}"/>
    <cellStyle name="Dziesiętny 6 2 3 2 6" xfId="3526" xr:uid="{F7B13ADD-7C03-414B-ACF7-E7C090A864C8}"/>
    <cellStyle name="Dziesiętny 6 2 3 2 6 2" xfId="19137" xr:uid="{2AC856D2-5A18-494D-B8DA-8D2A9DF189D9}"/>
    <cellStyle name="Dziesiętny 6 2 3 2 7" xfId="9742" xr:uid="{A23A9130-724B-4EBF-B24D-C2D0C52D13E3}"/>
    <cellStyle name="Dziesiętny 6 2 3 2 7 2" xfId="25041" xr:uid="{1A3C8B63-27B5-4161-82CB-92B5DBF237EA}"/>
    <cellStyle name="Dziesiętny 6 2 3 2 8" xfId="13232" xr:uid="{C5F024D4-224E-4371-9B5A-5986CEC83200}"/>
    <cellStyle name="Dziesiętny 6 2 3 2 8 2" xfId="28531" xr:uid="{11580875-853F-4F0A-9509-ECA39AAD695E}"/>
    <cellStyle name="Dziesiętny 6 2 3 2 9" xfId="16840" xr:uid="{7E23FEC5-D8D4-487E-8F9A-7F8185019A47}"/>
    <cellStyle name="Dziesiętny 6 2 3 20" xfId="16636" xr:uid="{4F3331A5-C006-4395-94C3-9B06BC643226}"/>
    <cellStyle name="Dziesiętny 6 2 3 3" xfId="1309" xr:uid="{1429A79E-4533-4AD1-B06B-DCD43C9438E8}"/>
    <cellStyle name="Dziesiętny 6 2 3 3 2" xfId="3531" xr:uid="{BBD76F77-A358-4D82-8D31-B85B9F0D417F}"/>
    <cellStyle name="Dziesiętny 6 2 3 3 2 2" xfId="8406" xr:uid="{C01C8EBB-47E9-4980-BE11-53D41EAE817E}"/>
    <cellStyle name="Dziesiętny 6 2 3 3 2 2 2" xfId="11897" xr:uid="{B6551278-77D9-4505-81FD-CF0A5F4DE134}"/>
    <cellStyle name="Dziesiętny 6 2 3 3 2 2 2 2" xfId="27196" xr:uid="{1B3D0EC8-385B-45E1-A1EC-33B356C51BF6}"/>
    <cellStyle name="Dziesiętny 6 2 3 3 2 2 3" xfId="15387" xr:uid="{56235C43-467E-4B38-8636-E174901D61BB}"/>
    <cellStyle name="Dziesiętny 6 2 3 3 2 2 3 2" xfId="30686" xr:uid="{E5BDBA3A-9B4C-4174-9721-42C7B2963C53}"/>
    <cellStyle name="Dziesiętny 6 2 3 3 2 2 4" xfId="23706" xr:uid="{F6DF4E58-7DF2-422B-A2E5-754244ABD66B}"/>
    <cellStyle name="Dziesiętny 6 2 3 3 2 3" xfId="7010" xr:uid="{F75F6667-E3BA-4F14-AB6B-08D1D8B01574}"/>
    <cellStyle name="Dziesiętny 6 2 3 3 2 3 2" xfId="22311" xr:uid="{A2E7EA5B-88DB-4904-AAA0-C166094D122D}"/>
    <cellStyle name="Dziesiętny 6 2 3 3 2 4" xfId="10502" xr:uid="{5934459E-B6ED-4227-B1DE-CC5915BDB4F9}"/>
    <cellStyle name="Dziesiętny 6 2 3 3 2 4 2" xfId="25801" xr:uid="{0B2141A7-1900-45ED-A419-BBF1ABCDE51A}"/>
    <cellStyle name="Dziesiętny 6 2 3 3 2 5" xfId="13992" xr:uid="{8C3F531B-24A7-425D-B122-F04A7E6A1913}"/>
    <cellStyle name="Dziesiętny 6 2 3 3 2 5 2" xfId="29291" xr:uid="{A9332C49-7137-449A-9426-F083106FFF63}"/>
    <cellStyle name="Dziesiętny 6 2 3 3 2 6" xfId="19142" xr:uid="{CCD256BF-6A57-45C9-A866-5A22B2B67BE6}"/>
    <cellStyle name="Dziesiętny 6 2 3 3 3" xfId="8405" xr:uid="{9ED4C13B-E81C-42A3-B15D-C483F7398F85}"/>
    <cellStyle name="Dziesiętny 6 2 3 3 3 2" xfId="11896" xr:uid="{29B952A7-56E8-4CEC-9F2C-93AFB5788732}"/>
    <cellStyle name="Dziesiętny 6 2 3 3 3 2 2" xfId="27195" xr:uid="{CF46D046-6348-4AA7-8059-7A083F658CC1}"/>
    <cellStyle name="Dziesiętny 6 2 3 3 3 3" xfId="15386" xr:uid="{575B4786-6400-47ED-844D-71CB64894F85}"/>
    <cellStyle name="Dziesiętny 6 2 3 3 3 3 2" xfId="30685" xr:uid="{BB61D6EC-9296-460A-A17E-97F9873E8725}"/>
    <cellStyle name="Dziesiętny 6 2 3 3 3 4" xfId="23705" xr:uid="{41AABAC9-0825-4AA4-996F-297A49BA066F}"/>
    <cellStyle name="Dziesiętny 6 2 3 3 4" xfId="6495" xr:uid="{81CB03E9-43C4-4447-ACE1-E54E89B00D65}"/>
    <cellStyle name="Dziesiętny 6 2 3 3 4 2" xfId="21796" xr:uid="{8E3B9AB1-86D3-4D26-9081-21984DC855D2}"/>
    <cellStyle name="Dziesiętny 6 2 3 3 5" xfId="3530" xr:uid="{2E981AFD-94CD-473B-8669-41C665D9F41B}"/>
    <cellStyle name="Dziesiętny 6 2 3 3 5 2" xfId="19141" xr:uid="{2FD73ECD-EB41-4968-822B-E8D488126EE1}"/>
    <cellStyle name="Dziesiętny 6 2 3 3 6" xfId="9987" xr:uid="{E6307492-C9D0-4596-B5A5-AD87B45D73A1}"/>
    <cellStyle name="Dziesiętny 6 2 3 3 6 2" xfId="25286" xr:uid="{2017E19C-F6CF-4B3E-9202-F8DC142E701F}"/>
    <cellStyle name="Dziesiętny 6 2 3 3 7" xfId="13477" xr:uid="{E16C6E98-A95A-4ACB-B690-0C3F84AD9819}"/>
    <cellStyle name="Dziesiętny 6 2 3 3 7 2" xfId="28776" xr:uid="{504304FB-4A54-441B-84D9-E428250EF6F4}"/>
    <cellStyle name="Dziesiętny 6 2 3 3 8" xfId="16965" xr:uid="{8AFB556C-6AA8-43A9-8AF7-75A0087EDA92}"/>
    <cellStyle name="Dziesiętny 6 2 3 4" xfId="1430" xr:uid="{CA0D0063-8DF8-4BEA-83C6-D2D3F5A14E36}"/>
    <cellStyle name="Dziesiętny 6 2 3 4 2" xfId="8407" xr:uid="{97D740DD-67D9-49A3-8A27-56784ADC596E}"/>
    <cellStyle name="Dziesiętny 6 2 3 4 2 2" xfId="11898" xr:uid="{CC837A3D-0C19-4DAD-88F0-B73C5617E616}"/>
    <cellStyle name="Dziesiętny 6 2 3 4 2 2 2" xfId="27197" xr:uid="{38B1AA31-B82B-443B-A7A5-4981BAEA5B62}"/>
    <cellStyle name="Dziesiętny 6 2 3 4 2 3" xfId="15388" xr:uid="{845010D7-475A-464A-BCA4-C29471CFCF73}"/>
    <cellStyle name="Dziesiętny 6 2 3 4 2 3 2" xfId="30687" xr:uid="{6959A46B-38D7-4E0D-B470-6599DF3536E5}"/>
    <cellStyle name="Dziesiętny 6 2 3 4 2 4" xfId="23707" xr:uid="{ADF5EE60-7B20-4CA4-9632-206EEA4DEF87}"/>
    <cellStyle name="Dziesiętny 6 2 3 4 3" xfId="7007" xr:uid="{3F88B7B5-4239-4116-8D91-CA78FF81E28C}"/>
    <cellStyle name="Dziesiętny 6 2 3 4 3 2" xfId="22308" xr:uid="{E42EADD7-878F-4AC1-960D-F9D23FEE5BCB}"/>
    <cellStyle name="Dziesiętny 6 2 3 4 4" xfId="3532" xr:uid="{95DDC3DB-0839-4966-982C-724A5B065881}"/>
    <cellStyle name="Dziesiętny 6 2 3 4 4 2" xfId="19143" xr:uid="{EE35D619-4B48-41A7-A2DD-A27E1A1D645A}"/>
    <cellStyle name="Dziesiętny 6 2 3 4 5" xfId="10499" xr:uid="{7E315C6D-3245-4839-91D9-6E06A6411552}"/>
    <cellStyle name="Dziesiętny 6 2 3 4 5 2" xfId="25798" xr:uid="{B8B4AF63-03EA-401C-8DE9-FC787CC7F89E}"/>
    <cellStyle name="Dziesiętny 6 2 3 4 6" xfId="13989" xr:uid="{63D9D6B8-177B-470E-A4D3-062E9E3B8790}"/>
    <cellStyle name="Dziesiętny 6 2 3 4 6 2" xfId="29288" xr:uid="{0F36005A-2592-47DA-A407-A26D353675C1}"/>
    <cellStyle name="Dziesiętny 6 2 3 4 7" xfId="17086" xr:uid="{6C50DB43-F4AA-402F-B15F-FB586892BF55}"/>
    <cellStyle name="Dziesiętny 6 2 3 5" xfId="1584" xr:uid="{CA8DA5D7-CF28-42BE-8123-CDC8D81F6A5A}"/>
    <cellStyle name="Dziesiętny 6 2 3 5 2" xfId="8408" xr:uid="{A90B33EE-29CB-47FC-8B50-63DBE1E86A2E}"/>
    <cellStyle name="Dziesiętny 6 2 3 5 2 2" xfId="11899" xr:uid="{999087CC-B9E7-4967-8FE8-B3547DB0244A}"/>
    <cellStyle name="Dziesiętny 6 2 3 5 2 2 2" xfId="27198" xr:uid="{0D4A0BAF-8E20-4F0C-B230-3FC955F47601}"/>
    <cellStyle name="Dziesiętny 6 2 3 5 2 3" xfId="15389" xr:uid="{C86C76C9-9BE8-43D3-8149-88DC15299694}"/>
    <cellStyle name="Dziesiętny 6 2 3 5 2 3 2" xfId="30688" xr:uid="{265119F2-5FA2-4462-8390-B50C146AC2C0}"/>
    <cellStyle name="Dziesiętny 6 2 3 5 2 4" xfId="23708" xr:uid="{845A282A-946D-4303-8E08-EE381D75811B}"/>
    <cellStyle name="Dziesiętny 6 2 3 5 3" xfId="7549" xr:uid="{DFC206D6-00EE-4791-9843-55A6908DDC82}"/>
    <cellStyle name="Dziesiętny 6 2 3 5 3 2" xfId="22850" xr:uid="{8DC58745-1162-4223-8D2F-46DFF9330770}"/>
    <cellStyle name="Dziesiętny 6 2 3 5 4" xfId="3533" xr:uid="{2514D70A-D006-4F0A-A19B-7EBF129F8067}"/>
    <cellStyle name="Dziesiętny 6 2 3 5 4 2" xfId="19144" xr:uid="{CE80B536-0636-40A5-A1E3-805772E03350}"/>
    <cellStyle name="Dziesiętny 6 2 3 5 5" xfId="11041" xr:uid="{67EF925B-D1F1-414D-B653-76BED8879EDB}"/>
    <cellStyle name="Dziesiętny 6 2 3 5 5 2" xfId="26340" xr:uid="{63DFF0FD-8FFE-4C6D-858F-E676A4412826}"/>
    <cellStyle name="Dziesiętny 6 2 3 5 6" xfId="14531" xr:uid="{FB2207B7-3245-4A12-A4DE-6A6F1ED87403}"/>
    <cellStyle name="Dziesiętny 6 2 3 5 6 2" xfId="29830" xr:uid="{A50A5AE6-7448-4E44-B633-C5707E7E7996}"/>
    <cellStyle name="Dziesiętny 6 2 3 5 7" xfId="17236" xr:uid="{5BB56EB9-D77F-4275-8AE4-AA39501463CD}"/>
    <cellStyle name="Dziesiętny 6 2 3 6" xfId="1833" xr:uid="{8B3F0639-14FA-4F8E-B778-D31C233B9EFE}"/>
    <cellStyle name="Dziesiętny 6 2 3 6 2" xfId="8400" xr:uid="{290DCE7B-8F06-489E-9BEC-D0506A39731F}"/>
    <cellStyle name="Dziesiętny 6 2 3 6 2 2" xfId="23700" xr:uid="{9750F31C-4EA7-4FCE-8AE9-7041D741A8E1}"/>
    <cellStyle name="Dziesiętny 6 2 3 6 3" xfId="5272" xr:uid="{16DF0DFF-19C0-499C-9EBE-C8DA20D7DA76}"/>
    <cellStyle name="Dziesiętny 6 2 3 6 3 2" xfId="20573" xr:uid="{7F71EAAF-8799-43A1-8BB2-425440E5653F}"/>
    <cellStyle name="Dziesiętny 6 2 3 6 4" xfId="11891" xr:uid="{863F2443-9B50-4071-B20A-8F7AACFA3F98}"/>
    <cellStyle name="Dziesiętny 6 2 3 6 4 2" xfId="27190" xr:uid="{E10784E7-9DF6-4375-947C-0C29C1C6B5D8}"/>
    <cellStyle name="Dziesiętny 6 2 3 6 5" xfId="15381" xr:uid="{F31A19C3-3E7A-416B-B80C-95D2A442CFF2}"/>
    <cellStyle name="Dziesiętny 6 2 3 6 5 2" xfId="30680" xr:uid="{A870ACDB-40A9-4B70-A4AC-886B06300D6E}"/>
    <cellStyle name="Dziesiętny 6 2 3 6 6" xfId="17469" xr:uid="{C504FBB1-36A7-4258-8440-98202DD76AC8}"/>
    <cellStyle name="Dziesiętny 6 2 3 7" xfId="1977" xr:uid="{C3C85BA6-1BB6-4D5E-B14A-99B86A945E0D}"/>
    <cellStyle name="Dziesiętny 6 2 3 7 2" xfId="5273" xr:uid="{810E8CBA-D835-4515-8D3C-5B4C73E49050}"/>
    <cellStyle name="Dziesiętny 6 2 3 7 2 2" xfId="20574" xr:uid="{DE506D1A-BD6E-42AC-95ED-385222FCAE76}"/>
    <cellStyle name="Dziesiętny 6 2 3 7 3" xfId="17609" xr:uid="{27A965BD-55C7-40FC-9BC8-3D15B98E36A7}"/>
    <cellStyle name="Dziesiętny 6 2 3 8" xfId="2108" xr:uid="{6F466DC1-352E-4C9B-934E-788CD2D7CA2A}"/>
    <cellStyle name="Dziesiętny 6 2 3 8 2" xfId="5274" xr:uid="{9F85C8F0-AE46-424F-9709-2179B25874DD}"/>
    <cellStyle name="Dziesiętny 6 2 3 8 2 2" xfId="20575" xr:uid="{4B3BBAE2-9C06-40A5-84AA-EB8EDDD3BB4A}"/>
    <cellStyle name="Dziesiętny 6 2 3 8 3" xfId="17740" xr:uid="{02FBE334-6A70-4B18-AB10-1A79D13E7EA1}"/>
    <cellStyle name="Dziesiętny 6 2 3 9" xfId="2233" xr:uid="{D0D6BB74-6BA8-4045-BEFE-A87F173D8DA6}"/>
    <cellStyle name="Dziesiętny 6 2 3 9 2" xfId="5275" xr:uid="{E9E56A2B-5292-41DC-9559-D8D1B2A20D43}"/>
    <cellStyle name="Dziesiętny 6 2 3 9 2 2" xfId="20576" xr:uid="{3D0205E1-A642-4DEE-BB5E-0B6C89D9096F}"/>
    <cellStyle name="Dziesiętny 6 2 3 9 3" xfId="17865" xr:uid="{0D30DC2D-B0D1-46CE-8132-D69965E93070}"/>
    <cellStyle name="Dziesiętny 6 2 4" xfId="793" xr:uid="{C010E3F6-77AA-4F34-8BD2-3D4E207FC838}"/>
    <cellStyle name="Dziesiętny 6 2 4 10" xfId="2396" xr:uid="{9540791E-418E-4CC4-884C-2D2490442D02}"/>
    <cellStyle name="Dziesiętny 6 2 4 10 2" xfId="5276" xr:uid="{55EE496A-869A-4ADC-813B-9D4CE1C2DBCA}"/>
    <cellStyle name="Dziesiętny 6 2 4 10 2 2" xfId="20577" xr:uid="{F7E4EDE7-4C26-449A-9B55-328EC7DECC9B}"/>
    <cellStyle name="Dziesiętny 6 2 4 10 3" xfId="18028" xr:uid="{4BC970AA-3578-4D1F-993C-941F845168EB}"/>
    <cellStyle name="Dziesiętny 6 2 4 11" xfId="2546" xr:uid="{44CD0497-8B38-4A79-9EE5-ADC132988E53}"/>
    <cellStyle name="Dziesiętny 6 2 4 11 2" xfId="5277" xr:uid="{BCFC7FC2-FFD2-4C02-BE10-9D5EDEE54B6A}"/>
    <cellStyle name="Dziesiętny 6 2 4 11 2 2" xfId="20578" xr:uid="{3642026C-1F9A-45AB-ABD6-ADE64E8A5046}"/>
    <cellStyle name="Dziesiętny 6 2 4 11 3" xfId="18178" xr:uid="{47422C39-E981-4EB7-8459-38E180E8C486}"/>
    <cellStyle name="Dziesiętny 6 2 4 12" xfId="2696" xr:uid="{6EF2879F-9D26-4E4F-8B0F-E6563C031120}"/>
    <cellStyle name="Dziesiętny 6 2 4 12 2" xfId="5278" xr:uid="{F73CC8D9-FAF4-4194-BD93-781C211BEF64}"/>
    <cellStyle name="Dziesiętny 6 2 4 12 2 2" xfId="20579" xr:uid="{C5A64B77-9365-4501-A8CC-5F5997D7B46D}"/>
    <cellStyle name="Dziesiętny 6 2 4 12 3" xfId="18328" xr:uid="{302BAEA0-4899-4D13-9659-3693B734D23B}"/>
    <cellStyle name="Dziesiętny 6 2 4 13" xfId="5892" xr:uid="{28BCF51A-B658-4FC9-AFB6-B226C7494BDB}"/>
    <cellStyle name="Dziesiętny 6 2 4 13 2" xfId="21193" xr:uid="{8F5667CF-363B-431C-8901-3A5BE6C40414}"/>
    <cellStyle name="Dziesiętny 6 2 4 14" xfId="6002" xr:uid="{9DB8F395-B541-4593-B236-C965C7BA9132}"/>
    <cellStyle name="Dziesiętny 6 2 4 14 2" xfId="21303" xr:uid="{3CD0B8FF-F630-41FF-AC1C-90465978AFF4}"/>
    <cellStyle name="Dziesiętny 6 2 4 15" xfId="3534" xr:uid="{197A42C2-DD84-4087-8153-A8F7E73B5A0B}"/>
    <cellStyle name="Dziesiętny 6 2 4 15 2" xfId="19145" xr:uid="{008DF9E7-45C4-44BC-8E85-99BAD6FA5C21}"/>
    <cellStyle name="Dziesiętny 6 2 4 16" xfId="9494" xr:uid="{C4342DE8-2C58-49CD-B600-C8C510E69C22}"/>
    <cellStyle name="Dziesiętny 6 2 4 16 2" xfId="24793" xr:uid="{EC22A286-D16D-497E-9C53-D974D1929755}"/>
    <cellStyle name="Dziesiętny 6 2 4 17" xfId="12984" xr:uid="{FE5C13C6-FCA1-49CD-94CC-95ADF622DD8F}"/>
    <cellStyle name="Dziesiętny 6 2 4 17 2" xfId="28283" xr:uid="{AFC9B2D4-BFE7-401C-B672-48119C5451E9}"/>
    <cellStyle name="Dziesiętny 6 2 4 18" xfId="16515" xr:uid="{B4979E82-F4D5-4CFA-8529-F76F9741954A}"/>
    <cellStyle name="Dziesiętny 6 2 4 18 2" xfId="31814" xr:uid="{1AD6504E-8C68-41CE-A173-F80F45E211FB}"/>
    <cellStyle name="Dziesiętny 6 2 4 19" xfId="1010" xr:uid="{FDC31C9E-148C-46A0-8D2D-DC7338496E60}"/>
    <cellStyle name="Dziesiętny 6 2 4 2" xfId="1226" xr:uid="{48962D1E-D5DA-4E0B-9ACA-06C5D58C28AB}"/>
    <cellStyle name="Dziesiętny 6 2 4 2 2" xfId="3536" xr:uid="{5B2CBC79-DE3F-4B1F-8C22-06ED8FCDAA46}"/>
    <cellStyle name="Dziesiętny 6 2 4 2 2 2" xfId="3537" xr:uid="{D4BA9C81-B384-4C55-9FAD-FDCBAE8A8153}"/>
    <cellStyle name="Dziesiętny 6 2 4 2 2 2 2" xfId="8412" xr:uid="{AB0A6520-4920-4D83-9C07-BC6C15F4872F}"/>
    <cellStyle name="Dziesiętny 6 2 4 2 2 2 2 2" xfId="11903" xr:uid="{E003811A-8DD5-445B-8C39-E31A7A0339A0}"/>
    <cellStyle name="Dziesiętny 6 2 4 2 2 2 2 2 2" xfId="27202" xr:uid="{9204698B-B18E-49F2-B366-0DE2BA152115}"/>
    <cellStyle name="Dziesiętny 6 2 4 2 2 2 2 3" xfId="15393" xr:uid="{21A22D84-DECA-426A-80F8-933343458550}"/>
    <cellStyle name="Dziesiętny 6 2 4 2 2 2 2 3 2" xfId="30692" xr:uid="{C712E227-9540-44EA-8C87-9D186AED8384}"/>
    <cellStyle name="Dziesiętny 6 2 4 2 2 2 2 4" xfId="23712" xr:uid="{C2725078-0D2B-4FDB-B1EC-44953A388713}"/>
    <cellStyle name="Dziesiętny 6 2 4 2 2 2 3" xfId="7013" xr:uid="{DAAC29E1-ADB4-4144-859B-BA81AA57D705}"/>
    <cellStyle name="Dziesiętny 6 2 4 2 2 2 3 2" xfId="22314" xr:uid="{86D77A41-C7E5-426F-BB4C-B8797A06E1A6}"/>
    <cellStyle name="Dziesiętny 6 2 4 2 2 2 4" xfId="10505" xr:uid="{646804B3-B614-4D9D-AE43-C0479DF776EE}"/>
    <cellStyle name="Dziesiętny 6 2 4 2 2 2 4 2" xfId="25804" xr:uid="{1E0BE331-9A09-40AC-ACBB-7073530C6046}"/>
    <cellStyle name="Dziesiętny 6 2 4 2 2 2 5" xfId="13995" xr:uid="{19CA7849-ABA3-47A4-A009-94823E776875}"/>
    <cellStyle name="Dziesiętny 6 2 4 2 2 2 5 2" xfId="29294" xr:uid="{45A541FC-F7B5-4374-B477-C6B9B14F5E9D}"/>
    <cellStyle name="Dziesiętny 6 2 4 2 2 2 6" xfId="19148" xr:uid="{27E6E83C-7C8E-4974-82E2-58D0B69CB569}"/>
    <cellStyle name="Dziesiętny 6 2 4 2 2 3" xfId="8411" xr:uid="{B6DDD235-5F59-4325-B5AA-63205F3DAD1C}"/>
    <cellStyle name="Dziesiętny 6 2 4 2 2 3 2" xfId="11902" xr:uid="{ABC8963A-814B-485D-8DD5-483C83A575D1}"/>
    <cellStyle name="Dziesiętny 6 2 4 2 2 3 2 2" xfId="27201" xr:uid="{09EB19AC-2E51-4BB4-9DF8-F551C6739A8B}"/>
    <cellStyle name="Dziesiętny 6 2 4 2 2 3 3" xfId="15392" xr:uid="{4CAF5094-CE3D-4629-8F87-BBC8F2001D79}"/>
    <cellStyle name="Dziesiętny 6 2 4 2 2 3 3 2" xfId="30691" xr:uid="{C58A3036-470D-49F3-82C6-FADFCC63A06D}"/>
    <cellStyle name="Dziesiętny 6 2 4 2 2 3 4" xfId="23711" xr:uid="{2487AE0C-05D5-4BD7-A0C8-1C80090DAB86}"/>
    <cellStyle name="Dziesiętny 6 2 4 2 2 4" xfId="6496" xr:uid="{62D0FFB4-D683-4A48-A453-B42064DA8E7C}"/>
    <cellStyle name="Dziesiętny 6 2 4 2 2 4 2" xfId="21797" xr:uid="{4F55C35E-ECD0-49DB-854D-70D25DD10245}"/>
    <cellStyle name="Dziesiętny 6 2 4 2 2 5" xfId="9988" xr:uid="{F07AA15A-F5CA-4E2B-97AA-73A0729413EE}"/>
    <cellStyle name="Dziesiętny 6 2 4 2 2 5 2" xfId="25287" xr:uid="{C9640A38-C996-40FD-9BC9-73609F34CB3F}"/>
    <cellStyle name="Dziesiętny 6 2 4 2 2 6" xfId="13478" xr:uid="{C31A1E47-0861-413B-979E-681C892B8326}"/>
    <cellStyle name="Dziesiętny 6 2 4 2 2 6 2" xfId="28777" xr:uid="{B1BE422E-BB9E-455E-8FC0-6AF2B7E6A8ED}"/>
    <cellStyle name="Dziesiętny 6 2 4 2 2 7" xfId="19147" xr:uid="{E457014B-9742-49E1-9171-9F7E85FCA822}"/>
    <cellStyle name="Dziesiętny 6 2 4 2 3" xfId="3538" xr:uid="{178BD90A-438F-4014-9F77-37F4B3629F4C}"/>
    <cellStyle name="Dziesiętny 6 2 4 2 3 2" xfId="8413" xr:uid="{ADE67C57-9447-4BFA-8E00-0419F698B822}"/>
    <cellStyle name="Dziesiętny 6 2 4 2 3 2 2" xfId="11904" xr:uid="{5841CF51-FD54-4BFD-989A-DF96FF5E28C3}"/>
    <cellStyle name="Dziesiętny 6 2 4 2 3 2 2 2" xfId="27203" xr:uid="{D003DE6A-8B67-4707-AA0B-06223009B998}"/>
    <cellStyle name="Dziesiętny 6 2 4 2 3 2 3" xfId="15394" xr:uid="{1008F9B4-75D2-42AB-86A9-1AD0A8A4B950}"/>
    <cellStyle name="Dziesiętny 6 2 4 2 3 2 3 2" xfId="30693" xr:uid="{AE9A465D-682E-4769-8596-516A3F3D1742}"/>
    <cellStyle name="Dziesiętny 6 2 4 2 3 2 4" xfId="23713" xr:uid="{E7043780-7F7A-4AE8-9C70-20379C85F8FF}"/>
    <cellStyle name="Dziesiętny 6 2 4 2 3 3" xfId="7012" xr:uid="{0068AD1C-923E-476D-9D4D-B14D024937AA}"/>
    <cellStyle name="Dziesiętny 6 2 4 2 3 3 2" xfId="22313" xr:uid="{FC7BB3E2-7784-46BE-8B00-32B5C2815C61}"/>
    <cellStyle name="Dziesiętny 6 2 4 2 3 4" xfId="10504" xr:uid="{EEBBAB5A-249C-47C6-9D93-750D50C7F99F}"/>
    <cellStyle name="Dziesiętny 6 2 4 2 3 4 2" xfId="25803" xr:uid="{3FF9FE39-35F3-4D83-8C09-B36449EF77D4}"/>
    <cellStyle name="Dziesiętny 6 2 4 2 3 5" xfId="13994" xr:uid="{B17ABC65-A4B3-455A-9BCF-AE5D1BAA2083}"/>
    <cellStyle name="Dziesiętny 6 2 4 2 3 5 2" xfId="29293" xr:uid="{553B507F-BEE0-4044-B85F-9F3F59951C83}"/>
    <cellStyle name="Dziesiętny 6 2 4 2 3 6" xfId="19149" xr:uid="{91E229D8-14A6-42F1-A2EA-541C953CF470}"/>
    <cellStyle name="Dziesiętny 6 2 4 2 4" xfId="8410" xr:uid="{86D0E221-5C7A-4D02-9D84-BDF52841EC4C}"/>
    <cellStyle name="Dziesiętny 6 2 4 2 4 2" xfId="11901" xr:uid="{92EF559D-3619-44B7-AA8E-43D18B86509B}"/>
    <cellStyle name="Dziesiętny 6 2 4 2 4 2 2" xfId="27200" xr:uid="{446B0041-AA89-4C5F-B06A-29336621D64B}"/>
    <cellStyle name="Dziesiętny 6 2 4 2 4 3" xfId="15391" xr:uid="{178D7629-8C07-475A-AF54-3D00F6EA5960}"/>
    <cellStyle name="Dziesiętny 6 2 4 2 4 3 2" xfId="30690" xr:uid="{3B2112C2-431A-4614-B959-DE993BE1D956}"/>
    <cellStyle name="Dziesiętny 6 2 4 2 4 4" xfId="23710" xr:uid="{7BCE5B13-67B0-4C69-BAD3-9D61F2B95AE7}"/>
    <cellStyle name="Dziesiętny 6 2 4 2 5" xfId="6292" xr:uid="{F68C4FE9-E40C-4B03-97D4-E744B89615D3}"/>
    <cellStyle name="Dziesiętny 6 2 4 2 5 2" xfId="21593" xr:uid="{954DD3BE-3CDB-497B-9234-98134D2E8650}"/>
    <cellStyle name="Dziesiętny 6 2 4 2 6" xfId="3535" xr:uid="{D8FA637C-2D25-428A-A72C-A16C0995A848}"/>
    <cellStyle name="Dziesiętny 6 2 4 2 6 2" xfId="19146" xr:uid="{C0C559E9-0F00-44DD-9F74-413EC992D636}"/>
    <cellStyle name="Dziesiętny 6 2 4 2 7" xfId="9784" xr:uid="{A2E7B05F-54A4-48C6-B538-66E8DC22908F}"/>
    <cellStyle name="Dziesiętny 6 2 4 2 7 2" xfId="25083" xr:uid="{313063DE-15E9-40DD-8FB4-33FCC2C1F55B}"/>
    <cellStyle name="Dziesiętny 6 2 4 2 8" xfId="13274" xr:uid="{1860F2D7-E67B-45E5-B625-8919E4F93330}"/>
    <cellStyle name="Dziesiętny 6 2 4 2 8 2" xfId="28573" xr:uid="{164DCBC6-92E8-4AFE-96C0-41A7163B6DEC}"/>
    <cellStyle name="Dziesiętny 6 2 4 2 9" xfId="16882" xr:uid="{39754466-B4DE-401B-8EEA-58EA6191F14F}"/>
    <cellStyle name="Dziesiętny 6 2 4 20" xfId="16678" xr:uid="{86FF6328-9CE9-4A84-A36C-5F66E19EC1CC}"/>
    <cellStyle name="Dziesiętny 6 2 4 3" xfId="1351" xr:uid="{1336E398-D875-44E8-854C-695FF1B26801}"/>
    <cellStyle name="Dziesiętny 6 2 4 3 2" xfId="3540" xr:uid="{530AF804-E998-4365-A26F-5E7CCDD0E0E0}"/>
    <cellStyle name="Dziesiętny 6 2 4 3 2 2" xfId="8415" xr:uid="{6B0B483D-5E8F-44FF-B6E4-DA6F10D632B7}"/>
    <cellStyle name="Dziesiętny 6 2 4 3 2 2 2" xfId="11906" xr:uid="{C17EA9C9-A368-4893-802A-0B87D86BC7C3}"/>
    <cellStyle name="Dziesiętny 6 2 4 3 2 2 2 2" xfId="27205" xr:uid="{1CD7BDAA-DE6F-4BF5-BDA7-FC66D413EE20}"/>
    <cellStyle name="Dziesiętny 6 2 4 3 2 2 3" xfId="15396" xr:uid="{03EAA211-4E8D-475D-BC5A-55B65B31EB67}"/>
    <cellStyle name="Dziesiętny 6 2 4 3 2 2 3 2" xfId="30695" xr:uid="{0CA367B9-3B09-4367-81CF-83DD38D6384D}"/>
    <cellStyle name="Dziesiętny 6 2 4 3 2 2 4" xfId="23715" xr:uid="{67050557-3F98-4C7F-B6FB-B188C56CCD86}"/>
    <cellStyle name="Dziesiętny 6 2 4 3 2 3" xfId="7014" xr:uid="{7B3E1940-5E01-44CD-A0DF-1A5615389977}"/>
    <cellStyle name="Dziesiętny 6 2 4 3 2 3 2" xfId="22315" xr:uid="{AC65D8B8-CE90-4997-ACBB-3F57371D78B4}"/>
    <cellStyle name="Dziesiętny 6 2 4 3 2 4" xfId="10506" xr:uid="{BF9D933F-ED43-4A1A-A227-340514EAC27E}"/>
    <cellStyle name="Dziesiętny 6 2 4 3 2 4 2" xfId="25805" xr:uid="{D7EB240A-D6C1-4B1D-BBE0-A3BA554A1D71}"/>
    <cellStyle name="Dziesiętny 6 2 4 3 2 5" xfId="13996" xr:uid="{9C3BA643-F6E7-4059-A8D5-CC789239A145}"/>
    <cellStyle name="Dziesiętny 6 2 4 3 2 5 2" xfId="29295" xr:uid="{78CCD4E7-7F69-4F51-9BF5-7D2347BB5584}"/>
    <cellStyle name="Dziesiętny 6 2 4 3 2 6" xfId="19151" xr:uid="{495027EF-3A7E-4FFE-8885-99092A5BDE8E}"/>
    <cellStyle name="Dziesiętny 6 2 4 3 3" xfId="8414" xr:uid="{A1FC5F11-B6C9-4563-A643-D2C5B15D8FB7}"/>
    <cellStyle name="Dziesiętny 6 2 4 3 3 2" xfId="11905" xr:uid="{9030476D-F54C-4118-86FF-B44DDD73CB7F}"/>
    <cellStyle name="Dziesiętny 6 2 4 3 3 2 2" xfId="27204" xr:uid="{ED745DAB-EA3D-462E-8E7B-00F471B8D297}"/>
    <cellStyle name="Dziesiętny 6 2 4 3 3 3" xfId="15395" xr:uid="{52E61CA6-1C55-44E7-8125-2B320CE06CD2}"/>
    <cellStyle name="Dziesiętny 6 2 4 3 3 3 2" xfId="30694" xr:uid="{1AF0276C-50C9-45B1-AFF3-155117209D43}"/>
    <cellStyle name="Dziesiętny 6 2 4 3 3 4" xfId="23714" xr:uid="{26AF198C-C7F1-4CFB-A142-B934DA2BD762}"/>
    <cellStyle name="Dziesiętny 6 2 4 3 4" xfId="6497" xr:uid="{2C5E513D-4D3B-4EC3-9ECF-5CB6E1DDF50A}"/>
    <cellStyle name="Dziesiętny 6 2 4 3 4 2" xfId="21798" xr:uid="{86690A8C-41DC-42AE-A067-52253EA8BF78}"/>
    <cellStyle name="Dziesiętny 6 2 4 3 5" xfId="3539" xr:uid="{D8C34019-8938-4299-9A6F-C788A8ADB5FE}"/>
    <cellStyle name="Dziesiętny 6 2 4 3 5 2" xfId="19150" xr:uid="{0FA54B5F-386A-4B59-8467-A57DC530D83B}"/>
    <cellStyle name="Dziesiętny 6 2 4 3 6" xfId="9989" xr:uid="{93D9DC2A-97C0-4C45-B135-9A0289DF397C}"/>
    <cellStyle name="Dziesiętny 6 2 4 3 6 2" xfId="25288" xr:uid="{A86D6046-31E0-42DF-81EF-A5DAC0CA0F1A}"/>
    <cellStyle name="Dziesiętny 6 2 4 3 7" xfId="13479" xr:uid="{979531CC-629F-4CA0-8079-0FC6963C176C}"/>
    <cellStyle name="Dziesiętny 6 2 4 3 7 2" xfId="28778" xr:uid="{109B818B-44E3-41F6-961C-F154E4F1AC70}"/>
    <cellStyle name="Dziesiętny 6 2 4 3 8" xfId="17007" xr:uid="{8AA0A1F7-636D-4BA3-B765-86A4D6919F0E}"/>
    <cellStyle name="Dziesiętny 6 2 4 4" xfId="1472" xr:uid="{A55AEB9A-8AD5-425E-BDAB-7191A466B741}"/>
    <cellStyle name="Dziesiętny 6 2 4 4 2" xfId="8416" xr:uid="{2F4427FD-84ED-4FD1-A1DD-A82F63933446}"/>
    <cellStyle name="Dziesiętny 6 2 4 4 2 2" xfId="11907" xr:uid="{7ABF4939-E526-486B-9063-1DFAA09A27B4}"/>
    <cellStyle name="Dziesiętny 6 2 4 4 2 2 2" xfId="27206" xr:uid="{F7952A13-7525-4CF4-8282-BB19CDAE8461}"/>
    <cellStyle name="Dziesiętny 6 2 4 4 2 3" xfId="15397" xr:uid="{D7EB020F-A338-4DB5-BAB4-C9F296EA2B05}"/>
    <cellStyle name="Dziesiętny 6 2 4 4 2 3 2" xfId="30696" xr:uid="{A9CEA2F2-8120-4186-AB91-88902A6E1424}"/>
    <cellStyle name="Dziesiętny 6 2 4 4 2 4" xfId="23716" xr:uid="{7029E6FF-AE8C-4C2A-A688-5F25A75562F0}"/>
    <cellStyle name="Dziesiętny 6 2 4 4 3" xfId="7011" xr:uid="{31BC0141-024F-4049-8072-8D1D41A6722E}"/>
    <cellStyle name="Dziesiętny 6 2 4 4 3 2" xfId="22312" xr:uid="{421E08ED-ABC1-4A8C-A476-453F2E820EF3}"/>
    <cellStyle name="Dziesiętny 6 2 4 4 4" xfId="3541" xr:uid="{AFC6277B-7B0A-4FDE-828E-7210040AFAFF}"/>
    <cellStyle name="Dziesiętny 6 2 4 4 4 2" xfId="19152" xr:uid="{C56D11D9-7CF3-4367-A6CF-4E020362D645}"/>
    <cellStyle name="Dziesiętny 6 2 4 4 5" xfId="10503" xr:uid="{08D79646-E0EC-41D3-A0FC-D4BFC3D6AE7F}"/>
    <cellStyle name="Dziesiętny 6 2 4 4 5 2" xfId="25802" xr:uid="{5A0CFA26-5690-4083-8399-13809E6E3067}"/>
    <cellStyle name="Dziesiętny 6 2 4 4 6" xfId="13993" xr:uid="{59FC7A27-550E-476C-B980-DC05FF9B6B0F}"/>
    <cellStyle name="Dziesiętny 6 2 4 4 6 2" xfId="29292" xr:uid="{41056738-EA59-4369-B2F5-905E32DCF1D6}"/>
    <cellStyle name="Dziesiętny 6 2 4 4 7" xfId="17128" xr:uid="{3BB86AD9-7629-466D-A142-18765AE45037}"/>
    <cellStyle name="Dziesiętny 6 2 4 5" xfId="1626" xr:uid="{260BDC5B-B1D8-440B-B735-ADDEA7B08574}"/>
    <cellStyle name="Dziesiętny 6 2 4 5 2" xfId="8417" xr:uid="{25BF06C2-FF3F-4F0B-91A6-0B6A374ED00B}"/>
    <cellStyle name="Dziesiętny 6 2 4 5 2 2" xfId="11908" xr:uid="{524630B5-7D62-440C-87C3-63F602228991}"/>
    <cellStyle name="Dziesiętny 6 2 4 5 2 2 2" xfId="27207" xr:uid="{FBA915C8-AB68-4A3D-9E7F-AC648E476C04}"/>
    <cellStyle name="Dziesiętny 6 2 4 5 2 3" xfId="15398" xr:uid="{10DE8EF0-C27E-48B3-8983-66A8F0680099}"/>
    <cellStyle name="Dziesiętny 6 2 4 5 2 3 2" xfId="30697" xr:uid="{4197E613-01A4-4C69-9673-56A91305D15C}"/>
    <cellStyle name="Dziesiętny 6 2 4 5 2 4" xfId="23717" xr:uid="{ED2A278D-3635-4D95-8926-29D93110F87B}"/>
    <cellStyle name="Dziesiętny 6 2 4 5 3" xfId="7591" xr:uid="{AF62B313-B393-4D9A-97E7-341CE5803A5B}"/>
    <cellStyle name="Dziesiętny 6 2 4 5 3 2" xfId="22892" xr:uid="{C4CC8CF8-AD4E-4256-9E4A-1D9B987EC7CB}"/>
    <cellStyle name="Dziesiętny 6 2 4 5 4" xfId="3542" xr:uid="{9A20CA2D-9A0C-47A7-947F-7E8DE9BD08FA}"/>
    <cellStyle name="Dziesiętny 6 2 4 5 4 2" xfId="19153" xr:uid="{F04762A7-6D7F-406A-BC8E-715F9638A4CF}"/>
    <cellStyle name="Dziesiętny 6 2 4 5 5" xfId="11083" xr:uid="{0D3B144A-9803-48BC-AE53-E8C5FAF4318D}"/>
    <cellStyle name="Dziesiętny 6 2 4 5 5 2" xfId="26382" xr:uid="{9BB14F95-2E27-40F4-939C-8C94693D069F}"/>
    <cellStyle name="Dziesiętny 6 2 4 5 6" xfId="14573" xr:uid="{7C0DDE08-A204-4EA4-B46E-39FA10B0EF32}"/>
    <cellStyle name="Dziesiętny 6 2 4 5 6 2" xfId="29872" xr:uid="{6EFCF48C-6925-486D-8936-ABD2CBE2E0F0}"/>
    <cellStyle name="Dziesiętny 6 2 4 5 7" xfId="17278" xr:uid="{99A550D4-4FD7-41D6-A930-A78C140B0B79}"/>
    <cellStyle name="Dziesiętny 6 2 4 6" xfId="1876" xr:uid="{6ED036BE-B2AA-4549-AD5A-6B238CA4E25B}"/>
    <cellStyle name="Dziesiętny 6 2 4 6 2" xfId="8409" xr:uid="{B6EFF9F8-2266-45C0-9F67-442D15D3F36C}"/>
    <cellStyle name="Dziesiętny 6 2 4 6 2 2" xfId="23709" xr:uid="{DB17752C-D054-4A69-A875-255149411C50}"/>
    <cellStyle name="Dziesiętny 6 2 4 6 3" xfId="5279" xr:uid="{E7AED02F-4A38-41FC-BC4F-6D0DBED58EFF}"/>
    <cellStyle name="Dziesiętny 6 2 4 6 3 2" xfId="20580" xr:uid="{06410C33-E5BA-49F4-A2EA-F8D042DBF0A0}"/>
    <cellStyle name="Dziesiętny 6 2 4 6 4" xfId="11900" xr:uid="{C1208616-021D-4D9B-905B-F4D9AFA2CE97}"/>
    <cellStyle name="Dziesiętny 6 2 4 6 4 2" xfId="27199" xr:uid="{6D4B252C-956D-48CC-ADE5-8F58974D18A8}"/>
    <cellStyle name="Dziesiętny 6 2 4 6 5" xfId="15390" xr:uid="{6ABF205D-CCF0-4C0F-947C-258C5E4C9F65}"/>
    <cellStyle name="Dziesiętny 6 2 4 6 5 2" xfId="30689" xr:uid="{4349EFE8-23CB-430E-A290-A7A0B7AFFF0B}"/>
    <cellStyle name="Dziesiętny 6 2 4 6 6" xfId="17512" xr:uid="{D4D37DBA-F2FE-40FD-86D3-30EC4AC674C6}"/>
    <cellStyle name="Dziesiętny 6 2 4 7" xfId="2019" xr:uid="{2728BC9A-85F2-4577-9B4A-4690FC7F0C33}"/>
    <cellStyle name="Dziesiętny 6 2 4 7 2" xfId="5280" xr:uid="{79326F4C-D8AA-4C12-B9C7-70F3B161F94A}"/>
    <cellStyle name="Dziesiętny 6 2 4 7 2 2" xfId="20581" xr:uid="{E2FE6E02-3481-4397-BF03-218BC033AC84}"/>
    <cellStyle name="Dziesiętny 6 2 4 7 3" xfId="17651" xr:uid="{6A6953E0-005B-4C0F-9657-45EB8B5E6CE3}"/>
    <cellStyle name="Dziesiętny 6 2 4 8" xfId="2150" xr:uid="{EC657963-B2EE-40C6-9FD0-6EF0BB5B4EBF}"/>
    <cellStyle name="Dziesiętny 6 2 4 8 2" xfId="5281" xr:uid="{BC2E546C-87A1-4EB0-AFCD-02787225781D}"/>
    <cellStyle name="Dziesiętny 6 2 4 8 2 2" xfId="20582" xr:uid="{02DB0423-77F6-4AD8-B442-03AD4F0A096D}"/>
    <cellStyle name="Dziesiętny 6 2 4 8 3" xfId="17782" xr:uid="{F6D4DA38-E572-4396-BDE3-4A7FDC042534}"/>
    <cellStyle name="Dziesiętny 6 2 4 9" xfId="2275" xr:uid="{2596E968-FE07-4482-8F33-2F78F98EA8C2}"/>
    <cellStyle name="Dziesiętny 6 2 4 9 2" xfId="5282" xr:uid="{A200A9CE-7790-4A47-A396-2FECF5D0C59E}"/>
    <cellStyle name="Dziesiętny 6 2 4 9 2 2" xfId="20583" xr:uid="{81F04580-616E-4F34-A87A-4F8BAE554D43}"/>
    <cellStyle name="Dziesiętny 6 2 4 9 3" xfId="17907" xr:uid="{BF78AB07-5A9D-4868-A2F2-8C53FF8FF23A}"/>
    <cellStyle name="Dziesiętny 6 2 5" xfId="845" xr:uid="{4EB5786E-6256-44B7-AEEA-18BE0677BB9C}"/>
    <cellStyle name="Dziesiętny 6 2 5 10" xfId="1070" xr:uid="{5F3BF778-F7F1-40FF-AED4-DF5FF6C11199}"/>
    <cellStyle name="Dziesiętny 6 2 5 11" xfId="16730" xr:uid="{FF3AEF9D-7193-4D80-8C24-6D67BE0515DE}"/>
    <cellStyle name="Dziesiętny 6 2 5 2" xfId="2733" xr:uid="{15570941-7552-4E50-9E6C-8D29722C6174}"/>
    <cellStyle name="Dziesiętny 6 2 5 2 2" xfId="3545" xr:uid="{57EB23B2-792B-4D6F-A18D-89267A148EB2}"/>
    <cellStyle name="Dziesiętny 6 2 5 2 2 2" xfId="8420" xr:uid="{65681F3D-20A1-4000-BDFD-F0EF44C9BE00}"/>
    <cellStyle name="Dziesiętny 6 2 5 2 2 2 2" xfId="11911" xr:uid="{6D7F4737-B78C-4E78-B4B5-5F0BF27EE554}"/>
    <cellStyle name="Dziesiętny 6 2 5 2 2 2 2 2" xfId="27210" xr:uid="{ACCF8931-8577-4CCB-9ED1-F704AD5C78BE}"/>
    <cellStyle name="Dziesiętny 6 2 5 2 2 2 3" xfId="15401" xr:uid="{30346C32-F06B-40F3-9410-E713A58071E9}"/>
    <cellStyle name="Dziesiętny 6 2 5 2 2 2 3 2" xfId="30700" xr:uid="{A94F4418-5685-4E4E-BA7C-D826A3BD656F}"/>
    <cellStyle name="Dziesiętny 6 2 5 2 2 2 4" xfId="23720" xr:uid="{FA36E75D-3A9D-49E1-A435-23D4AABD178C}"/>
    <cellStyle name="Dziesiętny 6 2 5 2 2 3" xfId="7016" xr:uid="{DCDF18BA-441E-4552-8002-9C46B086A2A3}"/>
    <cellStyle name="Dziesiętny 6 2 5 2 2 3 2" xfId="22317" xr:uid="{3C9B38DF-E51F-4771-ADD3-6E0B0D014C81}"/>
    <cellStyle name="Dziesiętny 6 2 5 2 2 4" xfId="10508" xr:uid="{76F740B7-4B75-4CC3-B2FB-59A68FE08D5F}"/>
    <cellStyle name="Dziesiętny 6 2 5 2 2 4 2" xfId="25807" xr:uid="{E29387A0-560B-4384-9E25-235C2E7107D3}"/>
    <cellStyle name="Dziesiętny 6 2 5 2 2 5" xfId="13998" xr:uid="{EE0DCE3B-25BF-402B-8112-1F03E1BCF209}"/>
    <cellStyle name="Dziesiętny 6 2 5 2 2 5 2" xfId="29297" xr:uid="{D6024367-415C-4410-98A8-2986D629520E}"/>
    <cellStyle name="Dziesiętny 6 2 5 2 2 6" xfId="19156" xr:uid="{534BFDD1-73FF-4727-BC3E-FA4782AEB8BB}"/>
    <cellStyle name="Dziesiętny 6 2 5 2 3" xfId="8419" xr:uid="{9FEEED6B-BC15-4FFB-BB84-A24A75862DB0}"/>
    <cellStyle name="Dziesiętny 6 2 5 2 3 2" xfId="11910" xr:uid="{B0AD2457-DCAD-4066-B127-4E6F35322E10}"/>
    <cellStyle name="Dziesiętny 6 2 5 2 3 2 2" xfId="27209" xr:uid="{F6BAA9C8-601B-4B3A-BD43-D3606E29B98E}"/>
    <cellStyle name="Dziesiętny 6 2 5 2 3 3" xfId="15400" xr:uid="{3115BE50-2518-4508-97AD-32345F3CCABE}"/>
    <cellStyle name="Dziesiętny 6 2 5 2 3 3 2" xfId="30699" xr:uid="{6466F67E-ACC4-49A8-A427-EDE08276236D}"/>
    <cellStyle name="Dziesiętny 6 2 5 2 3 4" xfId="23719" xr:uid="{26272DBC-355B-4191-A0E0-1DFB4E997ACC}"/>
    <cellStyle name="Dziesiętny 6 2 5 2 4" xfId="6325" xr:uid="{FCD2C9A8-A450-471D-B71C-0A3FD6FF9E32}"/>
    <cellStyle name="Dziesiętny 6 2 5 2 4 2" xfId="21626" xr:uid="{F6E6526E-5600-4068-B5EE-89E83B77A1EE}"/>
    <cellStyle name="Dziesiętny 6 2 5 2 5" xfId="3544" xr:uid="{937343EE-707A-4023-8EEC-F3D01A70380A}"/>
    <cellStyle name="Dziesiętny 6 2 5 2 5 2" xfId="19155" xr:uid="{11B2FFD0-04F1-4AE1-823F-6535BE41E4CF}"/>
    <cellStyle name="Dziesiętny 6 2 5 2 6" xfId="9817" xr:uid="{22127383-2A35-41AE-9BFB-6998CA3E09DF}"/>
    <cellStyle name="Dziesiętny 6 2 5 2 6 2" xfId="25116" xr:uid="{A9B89314-F135-4240-ABCE-896ED363841D}"/>
    <cellStyle name="Dziesiętny 6 2 5 2 7" xfId="13307" xr:uid="{13799619-F3B5-43F1-897A-6FBEDFADD451}"/>
    <cellStyle name="Dziesiętny 6 2 5 2 7 2" xfId="28606" xr:uid="{72435FAD-AF40-4D8C-B89E-61049608E3AD}"/>
    <cellStyle name="Dziesiętny 6 2 5 2 8" xfId="18361" xr:uid="{0908BB70-8507-418A-9A89-B29C027696E0}"/>
    <cellStyle name="Dziesiętny 6 2 5 3" xfId="3546" xr:uid="{71F40C5D-C7BF-40BA-9025-EF5FF96B3592}"/>
    <cellStyle name="Dziesiętny 6 2 5 3 2" xfId="8421" xr:uid="{44B419B2-4C33-4B41-9A1A-BA4F1B2F458E}"/>
    <cellStyle name="Dziesiętny 6 2 5 3 2 2" xfId="11912" xr:uid="{0DEFCAC6-51C5-4DC8-B48F-261E84A8A11F}"/>
    <cellStyle name="Dziesiętny 6 2 5 3 2 2 2" xfId="27211" xr:uid="{864462B3-1EC9-4B60-A9F5-E6449530A10A}"/>
    <cellStyle name="Dziesiętny 6 2 5 3 2 3" xfId="15402" xr:uid="{DAD2ED1B-8893-4F33-B77D-595FB8475B32}"/>
    <cellStyle name="Dziesiętny 6 2 5 3 2 3 2" xfId="30701" xr:uid="{38029088-D1F0-43F1-9F3B-DA0521BB0FDB}"/>
    <cellStyle name="Dziesiętny 6 2 5 3 2 4" xfId="23721" xr:uid="{CD2513C3-0F5C-4531-B4DE-612648CBBBB8}"/>
    <cellStyle name="Dziesiętny 6 2 5 3 3" xfId="7015" xr:uid="{18350504-0211-421A-8940-0FE532F8CE0F}"/>
    <cellStyle name="Dziesiętny 6 2 5 3 3 2" xfId="22316" xr:uid="{200CCBA6-B507-4955-B893-10ACEF3AA867}"/>
    <cellStyle name="Dziesiętny 6 2 5 3 4" xfId="10507" xr:uid="{C1F45682-6388-4526-9E2C-ECB82F2A015A}"/>
    <cellStyle name="Dziesiętny 6 2 5 3 4 2" xfId="25806" xr:uid="{F279AF22-C031-4DE8-8AF6-69188C66A3D7}"/>
    <cellStyle name="Dziesiętny 6 2 5 3 5" xfId="13997" xr:uid="{72086A73-E0EC-4655-8505-2A12641818A0}"/>
    <cellStyle name="Dziesiętny 6 2 5 3 5 2" xfId="29296" xr:uid="{EC87C24D-E856-44A5-AE1F-A9E7415A75A8}"/>
    <cellStyle name="Dziesiętny 6 2 5 3 6" xfId="19157" xr:uid="{EFFFD711-4DEB-4E29-8A68-779A203D6E9C}"/>
    <cellStyle name="Dziesiętny 6 2 5 4" xfId="3547" xr:uid="{CC100D05-37D0-4BC0-99AD-1707F3D5F212}"/>
    <cellStyle name="Dziesiętny 6 2 5 4 2" xfId="8422" xr:uid="{0A920058-B449-49E6-ACC8-C5A11DB52E33}"/>
    <cellStyle name="Dziesiętny 6 2 5 4 2 2" xfId="11913" xr:uid="{4F5B1D71-1034-4B14-A991-7469305EFE0A}"/>
    <cellStyle name="Dziesiętny 6 2 5 4 2 2 2" xfId="27212" xr:uid="{C737F305-12D7-4C80-8791-3EA8EF8924CE}"/>
    <cellStyle name="Dziesiętny 6 2 5 4 2 3" xfId="15403" xr:uid="{8BEAC93F-4A1F-4005-90F5-473174314B11}"/>
    <cellStyle name="Dziesiętny 6 2 5 4 2 3 2" xfId="30702" xr:uid="{FDE8251B-51B2-4681-A728-AA46FFC0D18D}"/>
    <cellStyle name="Dziesiętny 6 2 5 4 2 4" xfId="23722" xr:uid="{41145605-A4F3-4987-9B96-ABBB30174630}"/>
    <cellStyle name="Dziesiętny 6 2 5 4 3" xfId="7624" xr:uid="{40B95A57-71E7-4A9C-A025-14C72B983AE2}"/>
    <cellStyle name="Dziesiętny 6 2 5 4 3 2" xfId="22925" xr:uid="{A50CAC9B-D181-4225-9307-2160DD957B79}"/>
    <cellStyle name="Dziesiętny 6 2 5 4 4" xfId="11116" xr:uid="{8B399431-966D-4D1C-BD72-465343AABE0D}"/>
    <cellStyle name="Dziesiętny 6 2 5 4 4 2" xfId="26415" xr:uid="{AF28B62A-0CD5-4B6A-8A62-DCFB6CD835A5}"/>
    <cellStyle name="Dziesiętny 6 2 5 4 5" xfId="14606" xr:uid="{E2C8CAB6-E28C-4BE6-870C-FFAE5DF1A670}"/>
    <cellStyle name="Dziesiętny 6 2 5 4 5 2" xfId="29905" xr:uid="{9D4D367A-22F4-4E75-8C44-AFFE0A29A99D}"/>
    <cellStyle name="Dziesiętny 6 2 5 4 6" xfId="19158" xr:uid="{1EAE7CE6-C6CE-494F-A90D-6620A5354A63}"/>
    <cellStyle name="Dziesiętny 6 2 5 5" xfId="8418" xr:uid="{7E652365-81ED-4357-82F4-702BA968D7A7}"/>
    <cellStyle name="Dziesiętny 6 2 5 5 2" xfId="11909" xr:uid="{DC428AA7-8145-4736-A772-AEF2B41BD5DB}"/>
    <cellStyle name="Dziesiętny 6 2 5 5 2 2" xfId="27208" xr:uid="{AF81E669-8935-4E61-98DA-DD45DE9D9BBB}"/>
    <cellStyle name="Dziesiętny 6 2 5 5 3" xfId="15399" xr:uid="{E53F12F9-6FDE-4560-8F28-054E5A40BADE}"/>
    <cellStyle name="Dziesiętny 6 2 5 5 3 2" xfId="30698" xr:uid="{333760B2-CA9B-4452-852A-EC3724A47AF0}"/>
    <cellStyle name="Dziesiętny 6 2 5 5 4" xfId="23718" xr:uid="{943BFBF5-F1B4-41C5-9F50-ED5A6973ADDD}"/>
    <cellStyle name="Dziesiętny 6 2 5 6" xfId="6003" xr:uid="{A93A39E5-CBB2-4599-BAE0-7C440A5B04A8}"/>
    <cellStyle name="Dziesiętny 6 2 5 6 2" xfId="21304" xr:uid="{8383CB5E-BA39-464C-8ACD-82E4F7C01C9D}"/>
    <cellStyle name="Dziesiętny 6 2 5 7" xfId="3543" xr:uid="{EF9FB8ED-F549-4F86-B59B-B0D39FE4CC54}"/>
    <cellStyle name="Dziesiętny 6 2 5 7 2" xfId="19154" xr:uid="{91EDDB22-9EB2-447C-A878-7B8242838738}"/>
    <cellStyle name="Dziesiętny 6 2 5 8" xfId="9495" xr:uid="{0346F7CF-A6A2-4D18-9B8A-73FF6D7D5EFC}"/>
    <cellStyle name="Dziesiętny 6 2 5 8 2" xfId="24794" xr:uid="{5104E323-7B57-4996-83AF-1F05F77904DB}"/>
    <cellStyle name="Dziesiętny 6 2 5 9" xfId="12985" xr:uid="{799CC812-437B-4EE6-9480-D02A724562C4}"/>
    <cellStyle name="Dziesiętny 6 2 5 9 2" xfId="28284" xr:uid="{83BA1931-D99F-49CD-B629-6D1DE9E7BD81}"/>
    <cellStyle name="Dziesiętny 6 2 6" xfId="1062" xr:uid="{35F87D2D-0E97-4041-8A3C-191279A08A08}"/>
    <cellStyle name="Dziesiętny 6 2 6 2" xfId="3549" xr:uid="{FEF44861-71C2-4623-A39C-5F6FD086A293}"/>
    <cellStyle name="Dziesiętny 6 2 6 2 2" xfId="8424" xr:uid="{051B04C3-9954-4879-9D69-D5FF9D833702}"/>
    <cellStyle name="Dziesiętny 6 2 6 2 2 2" xfId="11915" xr:uid="{19B306D8-9E5D-44AE-8478-9B5E5F15B78F}"/>
    <cellStyle name="Dziesiętny 6 2 6 2 2 2 2" xfId="27214" xr:uid="{9106BED2-58C1-476B-A513-EA8D46BA65F6}"/>
    <cellStyle name="Dziesiętny 6 2 6 2 2 3" xfId="15405" xr:uid="{FDE56F14-B2CD-4069-9020-D4937078EDD0}"/>
    <cellStyle name="Dziesiętny 6 2 6 2 2 3 2" xfId="30704" xr:uid="{04D5E97D-1F47-47A6-B3ED-D08E60DC5183}"/>
    <cellStyle name="Dziesiętny 6 2 6 2 2 4" xfId="23724" xr:uid="{627A6640-64C7-4B08-B9A1-CACBFB7D5C6A}"/>
    <cellStyle name="Dziesiętny 6 2 6 2 3" xfId="7017" xr:uid="{56DF9A7D-A336-4DE2-8608-60F6B12A82D8}"/>
    <cellStyle name="Dziesiętny 6 2 6 2 3 2" xfId="22318" xr:uid="{703DC835-9A8C-406D-AA62-042EF7CE3901}"/>
    <cellStyle name="Dziesiętny 6 2 6 2 4" xfId="10509" xr:uid="{F59EC824-04F3-4FD4-B733-F299AEAA9221}"/>
    <cellStyle name="Dziesiętny 6 2 6 2 4 2" xfId="25808" xr:uid="{6E649668-34F9-49DE-AEA9-58F7B312493D}"/>
    <cellStyle name="Dziesiętny 6 2 6 2 5" xfId="13999" xr:uid="{BB662A5F-9E29-4F9A-B5D8-40B2E8915138}"/>
    <cellStyle name="Dziesiętny 6 2 6 2 5 2" xfId="29298" xr:uid="{AEA2FDFB-5CED-471D-A60C-CCDE71C8E6B6}"/>
    <cellStyle name="Dziesiętny 6 2 6 2 6" xfId="19160" xr:uid="{B01A7B94-B9AF-4F68-B1CB-1CA7A1D5BD01}"/>
    <cellStyle name="Dziesiętny 6 2 6 3" xfId="8423" xr:uid="{44B91EFA-80B2-46E9-83A4-485B56F99266}"/>
    <cellStyle name="Dziesiętny 6 2 6 3 2" xfId="11914" xr:uid="{509D4FFD-80A4-4989-944F-AF5C0E800015}"/>
    <cellStyle name="Dziesiętny 6 2 6 3 2 2" xfId="27213" xr:uid="{594D9325-728E-4C04-8FA4-B2F6F60E6F17}"/>
    <cellStyle name="Dziesiętny 6 2 6 3 3" xfId="15404" xr:uid="{AB6356E5-4A94-44AB-BAD0-FBE6B91425E0}"/>
    <cellStyle name="Dziesiętny 6 2 6 3 3 2" xfId="30703" xr:uid="{CC4D4AB8-241C-4A97-80FF-3D2C0EE6C0D8}"/>
    <cellStyle name="Dziesiętny 6 2 6 3 4" xfId="23723" xr:uid="{0D6BAD15-9306-4D5F-A161-56D20AD97E3D}"/>
    <cellStyle name="Dziesiętny 6 2 6 4" xfId="6114" xr:uid="{FC02934A-2A31-4905-BA9D-1CE7BDC81676}"/>
    <cellStyle name="Dziesiętny 6 2 6 4 2" xfId="21415" xr:uid="{95239134-9328-451B-B788-271005805E69}"/>
    <cellStyle name="Dziesiętny 6 2 6 5" xfId="3548" xr:uid="{3F44063D-B4E6-4FFD-AD53-7C7ED2DD52A4}"/>
    <cellStyle name="Dziesiętny 6 2 6 5 2" xfId="19159" xr:uid="{6D282956-66FD-46C2-B909-64F47CAA7C63}"/>
    <cellStyle name="Dziesiętny 6 2 6 6" xfId="9606" xr:uid="{466EDA40-8986-4CEB-A8E5-F6144A8C9EC0}"/>
    <cellStyle name="Dziesiętny 6 2 6 6 2" xfId="24905" xr:uid="{508A3803-701C-4B76-9641-03DFF21720C8}"/>
    <cellStyle name="Dziesiętny 6 2 6 7" xfId="13096" xr:uid="{77093F82-F9BB-44AF-8C4B-DCF42DD4CB55}"/>
    <cellStyle name="Dziesiętny 6 2 6 7 2" xfId="28395" xr:uid="{9217CE11-7683-47BA-B59A-301E59B4FAA5}"/>
    <cellStyle name="Dziesiętny 6 2 6 8" xfId="16722" xr:uid="{6D0906D5-46A4-40C6-A554-C039AA0646F7}"/>
    <cellStyle name="Dziesiętny 6 2 7" xfId="1069" xr:uid="{DC895425-C75B-4F1D-A9DF-855C90D28946}"/>
    <cellStyle name="Dziesiętny 6 2 7 2" xfId="3551" xr:uid="{A70CA0E5-401A-4727-9E02-6A452F10C47E}"/>
    <cellStyle name="Dziesiętny 6 2 7 2 2" xfId="8426" xr:uid="{490E14BB-AAF8-4E34-85EF-91F2F9A8989B}"/>
    <cellStyle name="Dziesiętny 6 2 7 2 2 2" xfId="11917" xr:uid="{CAA0ED11-3601-43FE-B715-31C6E10AF543}"/>
    <cellStyle name="Dziesiętny 6 2 7 2 2 2 2" xfId="27216" xr:uid="{D3C4CC7E-0F0C-4D1C-8986-23FD09B84DA6}"/>
    <cellStyle name="Dziesiętny 6 2 7 2 2 3" xfId="15407" xr:uid="{7927695B-9D5F-47BC-B6DC-E98777521C15}"/>
    <cellStyle name="Dziesiętny 6 2 7 2 2 3 2" xfId="30706" xr:uid="{9F0BC94B-9786-4760-846F-A524F5596A28}"/>
    <cellStyle name="Dziesiętny 6 2 7 2 2 4" xfId="23726" xr:uid="{218B7650-0A16-4D29-BB3A-4BAEB90D7006}"/>
    <cellStyle name="Dziesiętny 6 2 7 2 3" xfId="7018" xr:uid="{115FA854-4B3D-481E-BBDB-4C7A64A95497}"/>
    <cellStyle name="Dziesiętny 6 2 7 2 3 2" xfId="22319" xr:uid="{6E32FBCF-0BC7-4B5D-BF9C-19A797492B7A}"/>
    <cellStyle name="Dziesiętny 6 2 7 2 4" xfId="10510" xr:uid="{3D83E174-E315-40ED-A88F-E06CA2E1C3C0}"/>
    <cellStyle name="Dziesiętny 6 2 7 2 4 2" xfId="25809" xr:uid="{BEDEAF37-04B7-467E-A9A1-EB516F445B08}"/>
    <cellStyle name="Dziesiętny 6 2 7 2 5" xfId="14000" xr:uid="{4DAB2A2D-FCE9-4426-9BFB-5D952E0DC4E6}"/>
    <cellStyle name="Dziesiętny 6 2 7 2 5 2" xfId="29299" xr:uid="{04A3286B-8508-41AE-8E40-4803B8BB97CA}"/>
    <cellStyle name="Dziesiętny 6 2 7 2 6" xfId="19162" xr:uid="{5C307D72-A2C1-424E-8696-BCDD8B075691}"/>
    <cellStyle name="Dziesiętny 6 2 7 3" xfId="8425" xr:uid="{A8601305-50D6-4BD3-ADAD-A3CBFAD983EC}"/>
    <cellStyle name="Dziesiętny 6 2 7 3 2" xfId="11916" xr:uid="{91F13559-07E4-445F-B6A1-B093CA6E97B3}"/>
    <cellStyle name="Dziesiętny 6 2 7 3 2 2" xfId="27215" xr:uid="{10AB4E02-136F-4084-B99E-8007EB85D77F}"/>
    <cellStyle name="Dziesiętny 6 2 7 3 3" xfId="15406" xr:uid="{3DF30A26-DBB1-4D64-8C2D-7C1B2AB36442}"/>
    <cellStyle name="Dziesiętny 6 2 7 3 3 2" xfId="30705" xr:uid="{1151C5E4-66EC-4AF5-813D-EBD6C63A2EA3}"/>
    <cellStyle name="Dziesiętny 6 2 7 3 4" xfId="23725" xr:uid="{06FE49C8-23CE-4A34-AF41-7C4F05C32D87}"/>
    <cellStyle name="Dziesiętny 6 2 7 4" xfId="6141" xr:uid="{84ADF8FD-99D1-4385-A22F-81655C48B59B}"/>
    <cellStyle name="Dziesiętny 6 2 7 4 2" xfId="21442" xr:uid="{BD4CD4C7-1C7E-472D-9BEF-AF3168EDBC95}"/>
    <cellStyle name="Dziesiętny 6 2 7 5" xfId="3550" xr:uid="{883E521E-D77F-44D5-84A3-084B9EF0F0CA}"/>
    <cellStyle name="Dziesiętny 6 2 7 5 2" xfId="19161" xr:uid="{3B4C0B13-B28C-4774-85A5-BDEF767146CA}"/>
    <cellStyle name="Dziesiętny 6 2 7 6" xfId="9633" xr:uid="{A62F3328-0C88-4427-85A7-B46AAB79D172}"/>
    <cellStyle name="Dziesiętny 6 2 7 6 2" xfId="24932" xr:uid="{3DAAB40B-D1FD-4C24-A34B-B8884C361781}"/>
    <cellStyle name="Dziesiętny 6 2 7 7" xfId="13123" xr:uid="{77E6A222-5728-4312-9891-32E1DB51529F}"/>
    <cellStyle name="Dziesiętny 6 2 7 7 2" xfId="28422" xr:uid="{C6EAADA2-2950-4E86-AA4A-FC314CBF74CD}"/>
    <cellStyle name="Dziesiętny 6 2 7 8" xfId="16729" xr:uid="{4D7CAD20-056C-41E7-AC98-1C8FE6C1E620}"/>
    <cellStyle name="Dziesiętny 6 2 8" xfId="1500" xr:uid="{3C35FF6B-F06A-48DB-8E2E-690386CFDF2D}"/>
    <cellStyle name="Dziesiętny 6 2 8 2" xfId="3553" xr:uid="{DD101B87-04CE-42AA-85F8-2D5394B4FA85}"/>
    <cellStyle name="Dziesiętny 6 2 8 2 2" xfId="8428" xr:uid="{332AF779-ED91-4AD2-82A6-7D639A4CA52A}"/>
    <cellStyle name="Dziesiętny 6 2 8 2 2 2" xfId="11919" xr:uid="{9F17BF7C-F85B-45E6-B98B-76C65DD88779}"/>
    <cellStyle name="Dziesiętny 6 2 8 2 2 2 2" xfId="27218" xr:uid="{4D1B6F4E-4EBB-450C-B706-5BF3A605CC18}"/>
    <cellStyle name="Dziesiętny 6 2 8 2 2 3" xfId="15409" xr:uid="{3943B4D9-C347-4BBE-8348-A743D44C6AA0}"/>
    <cellStyle name="Dziesiętny 6 2 8 2 2 3 2" xfId="30708" xr:uid="{5C1F415A-8015-48B2-A241-15B3ACB1B507}"/>
    <cellStyle name="Dziesiętny 6 2 8 2 2 4" xfId="23728" xr:uid="{09C6245B-6B5A-4C43-880E-AB6C357444A8}"/>
    <cellStyle name="Dziesiętny 6 2 8 2 3" xfId="7019" xr:uid="{775B6414-9A2A-43AF-B62A-13AA0C5955C9}"/>
    <cellStyle name="Dziesiętny 6 2 8 2 3 2" xfId="22320" xr:uid="{4AA6E2FF-BB1A-4DE9-A125-E9F84F5891C2}"/>
    <cellStyle name="Dziesiętny 6 2 8 2 4" xfId="10511" xr:uid="{05482A56-5DE0-4051-9367-FD005953B4F7}"/>
    <cellStyle name="Dziesiętny 6 2 8 2 4 2" xfId="25810" xr:uid="{ECAAA908-057B-42A1-85F7-8E478209F28E}"/>
    <cellStyle name="Dziesiętny 6 2 8 2 5" xfId="14001" xr:uid="{DFA1B99D-DD41-4EE3-A998-316DA633D9DF}"/>
    <cellStyle name="Dziesiętny 6 2 8 2 5 2" xfId="29300" xr:uid="{D4563B26-6D0B-45CD-8ACD-12A3D2D49F02}"/>
    <cellStyle name="Dziesiętny 6 2 8 2 6" xfId="19164" xr:uid="{F8A17F17-C3FC-4E78-AED7-865FE5BC4115}"/>
    <cellStyle name="Dziesiętny 6 2 8 3" xfId="8427" xr:uid="{A7F98DB3-DC31-4BDC-BD52-7AF2818427E4}"/>
    <cellStyle name="Dziesiętny 6 2 8 3 2" xfId="11918" xr:uid="{B6A9802E-DB6F-4709-AE09-96EAC4E9D4C2}"/>
    <cellStyle name="Dziesiętny 6 2 8 3 2 2" xfId="27217" xr:uid="{35E7E8F0-8186-4952-9820-D3CB1E8CB745}"/>
    <cellStyle name="Dziesiętny 6 2 8 3 3" xfId="15408" xr:uid="{D5EF23C8-D848-42A3-B8DD-A06CBEFBA295}"/>
    <cellStyle name="Dziesiętny 6 2 8 3 3 2" xfId="30707" xr:uid="{365166EE-17CF-4400-A7B4-6E838F524853}"/>
    <cellStyle name="Dziesiętny 6 2 8 3 4" xfId="23727" xr:uid="{24761F00-88D1-47C2-99D1-11BA6ACC0F34}"/>
    <cellStyle name="Dziesiętny 6 2 8 4" xfId="6168" xr:uid="{599677F7-C0B8-4E64-A742-822250A0BEC5}"/>
    <cellStyle name="Dziesiętny 6 2 8 4 2" xfId="21469" xr:uid="{7C8EA4D3-6332-407B-986F-369368EE78C7}"/>
    <cellStyle name="Dziesiętny 6 2 8 5" xfId="3552" xr:uid="{63AC182E-7EBB-43F8-A5CB-53FC46C5F9A7}"/>
    <cellStyle name="Dziesiętny 6 2 8 5 2" xfId="19163" xr:uid="{C7648F95-EAA1-475F-9840-7AFF8452EE1F}"/>
    <cellStyle name="Dziesiętny 6 2 8 6" xfId="9660" xr:uid="{14FA9213-716F-47EB-9078-E1A8E3531894}"/>
    <cellStyle name="Dziesiętny 6 2 8 6 2" xfId="24959" xr:uid="{B9F845A7-5041-4AE8-ADF7-F90116F7B4EC}"/>
    <cellStyle name="Dziesiętny 6 2 8 7" xfId="13150" xr:uid="{E85F41F8-DA4E-4F09-AA14-CA1EDB18EE34}"/>
    <cellStyle name="Dziesiętny 6 2 8 7 2" xfId="28449" xr:uid="{2CC74AEF-4F33-4568-AFB3-10EC1E17735E}"/>
    <cellStyle name="Dziesiętny 6 2 8 8" xfId="17154" xr:uid="{69978046-F126-4F12-8713-008EAE2B53B0}"/>
    <cellStyle name="Dziesiętny 6 2 9" xfId="1710" xr:uid="{B2842C22-7350-40E5-8250-C69A61DDE9A1}"/>
    <cellStyle name="Dziesiętny 6 2 9 2" xfId="3555" xr:uid="{8F0A7442-EDB3-4783-9B39-39FA30118BF9}"/>
    <cellStyle name="Dziesiętny 6 2 9 2 2" xfId="8430" xr:uid="{45BD9398-8D8F-46DA-9ADA-1D8751936B2A}"/>
    <cellStyle name="Dziesiętny 6 2 9 2 2 2" xfId="11921" xr:uid="{0C3CF238-DF6E-43D4-8F6F-115A66479CEC}"/>
    <cellStyle name="Dziesiętny 6 2 9 2 2 2 2" xfId="27220" xr:uid="{FA9FAD38-90B8-40E7-B3B2-C85100E92E65}"/>
    <cellStyle name="Dziesiętny 6 2 9 2 2 3" xfId="15411" xr:uid="{439797BD-3958-4815-89FD-A4A7EC6028B5}"/>
    <cellStyle name="Dziesiętny 6 2 9 2 2 3 2" xfId="30710" xr:uid="{0C52656E-FA2E-4FCD-AB52-DEEB2AB6B15E}"/>
    <cellStyle name="Dziesiętny 6 2 9 2 2 4" xfId="23730" xr:uid="{DE18BACB-49E8-4409-B09A-75D50458A8E0}"/>
    <cellStyle name="Dziesiętny 6 2 9 2 3" xfId="7020" xr:uid="{0CE8A779-FCB3-4019-BF21-13427ABFD2EE}"/>
    <cellStyle name="Dziesiętny 6 2 9 2 3 2" xfId="22321" xr:uid="{53952BFA-442A-44DE-AD8C-DCFA052E6BB6}"/>
    <cellStyle name="Dziesiętny 6 2 9 2 4" xfId="10512" xr:uid="{45BC8319-0A50-47F0-ACA7-57CC8924B8C6}"/>
    <cellStyle name="Dziesiętny 6 2 9 2 4 2" xfId="25811" xr:uid="{F6294383-DE5C-4A45-B248-7976E103586D}"/>
    <cellStyle name="Dziesiętny 6 2 9 2 5" xfId="14002" xr:uid="{43C3DDA1-3158-4CEE-9728-8A3533CFB08E}"/>
    <cellStyle name="Dziesiętny 6 2 9 2 5 2" xfId="29301" xr:uid="{A18216D0-4B11-44FF-874C-4ED4AFED0AFF}"/>
    <cellStyle name="Dziesiętny 6 2 9 2 6" xfId="19166" xr:uid="{F2CCE2E0-CB20-4E26-9F62-48ADD1E6047E}"/>
    <cellStyle name="Dziesiętny 6 2 9 3" xfId="8429" xr:uid="{CDD82081-D3BA-4E35-B1E9-57206A630D0E}"/>
    <cellStyle name="Dziesiętny 6 2 9 3 2" xfId="11920" xr:uid="{F8D777E8-318A-4546-9742-D55A57C4327E}"/>
    <cellStyle name="Dziesiętny 6 2 9 3 2 2" xfId="27219" xr:uid="{6CB9E1EC-2669-4E8A-8A98-875BA8E9A299}"/>
    <cellStyle name="Dziesiętny 6 2 9 3 3" xfId="15410" xr:uid="{3036B0A7-2E9A-4B5C-A228-4F9794684938}"/>
    <cellStyle name="Dziesiętny 6 2 9 3 3 2" xfId="30709" xr:uid="{83963DE2-90D9-4061-ABE8-241B25CAA218}"/>
    <cellStyle name="Dziesiętny 6 2 9 3 4" xfId="23729" xr:uid="{B7F8DBC5-67E9-4AFF-84D1-2CC419ED2A9B}"/>
    <cellStyle name="Dziesiętny 6 2 9 4" xfId="6358" xr:uid="{C97C2009-A9B1-4A94-9C3C-7650683FE047}"/>
    <cellStyle name="Dziesiętny 6 2 9 4 2" xfId="21659" xr:uid="{88D2348C-321B-4236-9861-4B090239F5E6}"/>
    <cellStyle name="Dziesiętny 6 2 9 5" xfId="3554" xr:uid="{77E05A08-2424-4097-8BE2-077D3752745F}"/>
    <cellStyle name="Dziesiętny 6 2 9 5 2" xfId="19165" xr:uid="{4962480F-BAB8-4BAC-A23E-2C273FE204ED}"/>
    <cellStyle name="Dziesiętny 6 2 9 6" xfId="9850" xr:uid="{7A25B2E6-B913-4113-BBD8-5375EE42065B}"/>
    <cellStyle name="Dziesiętny 6 2 9 6 2" xfId="25149" xr:uid="{B3ADBF6D-B44E-495D-B27A-60BFC809B59D}"/>
    <cellStyle name="Dziesiętny 6 2 9 7" xfId="13340" xr:uid="{F4BF030F-84B6-4F0D-9E75-41B79DCC3F6A}"/>
    <cellStyle name="Dziesiętny 6 2 9 7 2" xfId="28639" xr:uid="{A2DEB84F-3C7A-49CF-9B0A-5810A9C12BD1}"/>
    <cellStyle name="Dziesiętny 6 2 9 8" xfId="17355" xr:uid="{16A7AB8D-AA59-4627-A2B7-2020B3EE9272}"/>
    <cellStyle name="Dziesiętny 6 20" xfId="9408" xr:uid="{0674691F-96C8-4277-A199-2E4BC302CAE8}"/>
    <cellStyle name="Dziesiętny 6 20 2" xfId="24707" xr:uid="{06B31366-36DC-4381-829B-4CACB25F8C94}"/>
    <cellStyle name="Dziesiętny 6 21" xfId="12898" xr:uid="{CFFFF7E8-BA96-49A5-A0FE-05101F02D098}"/>
    <cellStyle name="Dziesiętny 6 21 2" xfId="28197" xr:uid="{193832B8-D73A-4B9B-8E59-DAA46D2E4530}"/>
    <cellStyle name="Dziesiętny 6 22" xfId="16372" xr:uid="{19AB2F21-A65F-4007-8609-C52634D278A6}"/>
    <cellStyle name="Dziesiętny 6 22 2" xfId="31671" xr:uid="{704A3330-B3F9-4597-8E4A-971A218B2535}"/>
    <cellStyle name="Dziesiętny 6 23" xfId="865" xr:uid="{9F4C90E3-A6C0-48B0-BABA-79120B05D621}"/>
    <cellStyle name="Dziesiętny 6 24" xfId="16535" xr:uid="{46F3A2A6-8700-4DB1-AF49-F8E06980E2CF}"/>
    <cellStyle name="Dziesiętny 6 25" xfId="577" xr:uid="{074F1E18-FA01-4C10-91FD-6697D30BC134}"/>
    <cellStyle name="Dziesiętny 6 3" xfId="687" xr:uid="{B2764602-7067-4C7D-BB8E-2FC7CE416B01}"/>
    <cellStyle name="Dziesiętny 6 3 10" xfId="2294" xr:uid="{80F8B5C3-BE5D-4FA8-AB44-119573EC8007}"/>
    <cellStyle name="Dziesiętny 6 3 10 2" xfId="5283" xr:uid="{F68D353C-7223-4508-9113-05EA2ADDA171}"/>
    <cellStyle name="Dziesiętny 6 3 10 2 2" xfId="20584" xr:uid="{6F8B544A-143C-46B2-90F6-D54DC0393B31}"/>
    <cellStyle name="Dziesiętny 6 3 10 3" xfId="17926" xr:uid="{68671D27-4882-45D0-83B5-5314A9231F07}"/>
    <cellStyle name="Dziesiętny 6 3 11" xfId="2444" xr:uid="{AE7BA34F-B7BE-429D-AFC3-E6395762E8CB}"/>
    <cellStyle name="Dziesiętny 6 3 11 2" xfId="5284" xr:uid="{9F9F16ED-088F-4F4A-872F-DB6E8E75FE44}"/>
    <cellStyle name="Dziesiętny 6 3 11 2 2" xfId="20585" xr:uid="{5FC96D18-8A71-4051-8532-AB6FE6EAF4AF}"/>
    <cellStyle name="Dziesiętny 6 3 11 3" xfId="18076" xr:uid="{999F0016-E261-4C47-8CB7-A57E0F4346E8}"/>
    <cellStyle name="Dziesiętny 6 3 12" xfId="2594" xr:uid="{518978B2-63BB-473C-A772-CF8AD50A96CE}"/>
    <cellStyle name="Dziesiętny 6 3 12 2" xfId="5285" xr:uid="{B37879DC-C5A4-4CF6-AF93-6BA2B41A7A3A}"/>
    <cellStyle name="Dziesiętny 6 3 12 2 2" xfId="20586" xr:uid="{8DB17FEF-76F5-4FBD-A4F1-4BF051D27BEE}"/>
    <cellStyle name="Dziesiętny 6 3 12 3" xfId="18226" xr:uid="{2C2C3C6D-0A6A-4ED7-92C8-391FAA21AF2E}"/>
    <cellStyle name="Dziesiętny 6 3 13" xfId="5790" xr:uid="{5515BCA7-DAF5-4693-9954-DA0AC51B6F1A}"/>
    <cellStyle name="Dziesiętny 6 3 13 2" xfId="21091" xr:uid="{1D72A648-D900-4025-9B8C-F5C8988CE1F7}"/>
    <cellStyle name="Dziesiętny 6 3 14" xfId="6004" xr:uid="{C6D6027E-122D-4D68-9092-3039594C4257}"/>
    <cellStyle name="Dziesiętny 6 3 14 2" xfId="21305" xr:uid="{B0C27DE6-CC57-4953-9521-647EE777F219}"/>
    <cellStyle name="Dziesiętny 6 3 15" xfId="3556" xr:uid="{D62F0E6F-3851-493F-9096-58D1C9C4F60D}"/>
    <cellStyle name="Dziesiętny 6 3 15 2" xfId="19167" xr:uid="{70911E7D-AB42-4B77-93CD-E2ED4FAA1919}"/>
    <cellStyle name="Dziesiętny 6 3 16" xfId="9496" xr:uid="{AF999053-A615-449B-95C7-22158985E4E0}"/>
    <cellStyle name="Dziesiętny 6 3 16 2" xfId="24795" xr:uid="{13CC898D-D743-470E-A40B-9EE601CD0CBA}"/>
    <cellStyle name="Dziesiętny 6 3 17" xfId="12986" xr:uid="{1D90A573-CE7F-407E-86AD-0B19BF164FFE}"/>
    <cellStyle name="Dziesiętny 6 3 17 2" xfId="28285" xr:uid="{20B52E86-5117-4453-846F-EC3450F8A0B3}"/>
    <cellStyle name="Dziesiętny 6 3 18" xfId="16413" xr:uid="{E7BACC66-E213-4AE8-A2C3-69A1717FFC66}"/>
    <cellStyle name="Dziesiętny 6 3 18 2" xfId="31712" xr:uid="{DDC6B391-B945-4909-A2AA-DFD0920C10C0}"/>
    <cellStyle name="Dziesiętny 6 3 19" xfId="908" xr:uid="{C6AC6836-F2E9-4620-8415-C869B35DE320}"/>
    <cellStyle name="Dziesiętny 6 3 2" xfId="1123" xr:uid="{E9D19EC3-380A-4C0C-ABCA-6AFE830D9725}"/>
    <cellStyle name="Dziesiętny 6 3 2 2" xfId="3558" xr:uid="{1A5F7E80-ACF4-4520-A992-241E4D6D3494}"/>
    <cellStyle name="Dziesiętny 6 3 2 2 2" xfId="3559" xr:uid="{171D8337-A085-49F7-AC15-E5940FF4D32C}"/>
    <cellStyle name="Dziesiętny 6 3 2 2 2 2" xfId="8434" xr:uid="{049AB406-8915-4E23-A902-589D60399004}"/>
    <cellStyle name="Dziesiętny 6 3 2 2 2 2 2" xfId="11925" xr:uid="{B850BB11-6F29-4B42-9E9E-B9EB7C3952B1}"/>
    <cellStyle name="Dziesiętny 6 3 2 2 2 2 2 2" xfId="27224" xr:uid="{732DC55D-DCAE-4C89-9E79-7A0B4BB83C90}"/>
    <cellStyle name="Dziesiętny 6 3 2 2 2 2 3" xfId="15415" xr:uid="{B2CD5B5B-7514-4B7D-AA6C-FF630A2FF26E}"/>
    <cellStyle name="Dziesiętny 6 3 2 2 2 2 3 2" xfId="30714" xr:uid="{8C7D089F-5D86-4E45-B626-7A54E62B79BF}"/>
    <cellStyle name="Dziesiętny 6 3 2 2 2 2 4" xfId="23734" xr:uid="{439D717F-1DDC-4580-B017-249F0A700AE1}"/>
    <cellStyle name="Dziesiętny 6 3 2 2 2 3" xfId="7023" xr:uid="{D121A84D-D079-4300-9B1B-31283EDAF5C5}"/>
    <cellStyle name="Dziesiętny 6 3 2 2 2 3 2" xfId="22324" xr:uid="{4B374E4D-EF63-4F47-BF9B-62DE42D41B23}"/>
    <cellStyle name="Dziesiętny 6 3 2 2 2 4" xfId="10515" xr:uid="{E4FD3F4F-AE04-402D-9971-59C60AAD84A1}"/>
    <cellStyle name="Dziesiętny 6 3 2 2 2 4 2" xfId="25814" xr:uid="{F7EEFB92-90A9-4FFA-8F47-B8C1B05134F6}"/>
    <cellStyle name="Dziesiętny 6 3 2 2 2 5" xfId="14005" xr:uid="{DFEFAECF-A1EC-475B-90EB-2DACB2DA7A7D}"/>
    <cellStyle name="Dziesiętny 6 3 2 2 2 5 2" xfId="29304" xr:uid="{B9E6620C-FF91-4631-9EEB-B9177A528568}"/>
    <cellStyle name="Dziesiętny 6 3 2 2 2 6" xfId="19170" xr:uid="{8E03EE11-B806-446A-B7F5-3C391D4EBD4C}"/>
    <cellStyle name="Dziesiętny 6 3 2 2 3" xfId="8433" xr:uid="{24541C4C-910E-4A7B-BE16-82F460224D0A}"/>
    <cellStyle name="Dziesiętny 6 3 2 2 3 2" xfId="11924" xr:uid="{DC383EF1-99AD-4ACA-8740-D5CD1EC4AD6E}"/>
    <cellStyle name="Dziesiętny 6 3 2 2 3 2 2" xfId="27223" xr:uid="{E1D484A4-1257-470E-89E1-5B0115F4A096}"/>
    <cellStyle name="Dziesiętny 6 3 2 2 3 3" xfId="15414" xr:uid="{66902B0A-94BB-41A7-810A-B7FA2898B807}"/>
    <cellStyle name="Dziesiętny 6 3 2 2 3 3 2" xfId="30713" xr:uid="{1F941DE0-21A6-4960-84A4-8AB3787BD9FF}"/>
    <cellStyle name="Dziesiętny 6 3 2 2 3 4" xfId="23733" xr:uid="{96CF7639-005A-429D-B366-FEC09E874B8E}"/>
    <cellStyle name="Dziesiętny 6 3 2 2 4" xfId="6498" xr:uid="{812709ED-8A93-4B3A-98CF-36EBB036E8CA}"/>
    <cellStyle name="Dziesiętny 6 3 2 2 4 2" xfId="21799" xr:uid="{840200AB-6ABF-4C52-B472-F715122BE523}"/>
    <cellStyle name="Dziesiętny 6 3 2 2 5" xfId="9990" xr:uid="{D564467D-CB39-4E90-9733-83C27C1D0326}"/>
    <cellStyle name="Dziesiętny 6 3 2 2 5 2" xfId="25289" xr:uid="{F9FE8692-B859-4FD9-A3D6-2D7CBC784798}"/>
    <cellStyle name="Dziesiętny 6 3 2 2 6" xfId="13480" xr:uid="{1E017440-E22C-4BCD-A049-22602212A7A7}"/>
    <cellStyle name="Dziesiętny 6 3 2 2 6 2" xfId="28779" xr:uid="{99DB0661-1A6A-44C4-AA90-16C79BF2BF87}"/>
    <cellStyle name="Dziesiętny 6 3 2 2 7" xfId="19169" xr:uid="{27B8D8D3-0188-4747-8BDE-4BE162055C53}"/>
    <cellStyle name="Dziesiętny 6 3 2 3" xfId="3560" xr:uid="{DBC469D5-FAB9-4951-8462-0546C8CA417D}"/>
    <cellStyle name="Dziesiętny 6 3 2 3 2" xfId="8435" xr:uid="{FEC7F661-6F4E-42A5-B340-BACEB21DB6CB}"/>
    <cellStyle name="Dziesiętny 6 3 2 3 2 2" xfId="11926" xr:uid="{200CC10A-1292-47A5-B998-22D5EB380C25}"/>
    <cellStyle name="Dziesiętny 6 3 2 3 2 2 2" xfId="27225" xr:uid="{77600491-12E4-4F8B-93D0-63ED23B1E3A2}"/>
    <cellStyle name="Dziesiętny 6 3 2 3 2 3" xfId="15416" xr:uid="{50841D21-6C0B-42AE-A6E4-5A7DF12F4B85}"/>
    <cellStyle name="Dziesiętny 6 3 2 3 2 3 2" xfId="30715" xr:uid="{82DA7CF0-FC89-4B64-A1CA-3AC07FF52D24}"/>
    <cellStyle name="Dziesiętny 6 3 2 3 2 4" xfId="23735" xr:uid="{40DF7B8A-05BD-4B9C-96F8-6BA878281546}"/>
    <cellStyle name="Dziesiętny 6 3 2 3 3" xfId="7022" xr:uid="{736D1198-7779-41AC-AACF-5576265FC6C4}"/>
    <cellStyle name="Dziesiętny 6 3 2 3 3 2" xfId="22323" xr:uid="{63AE699C-0BCF-41F8-BC7C-EDFF75C4F7FB}"/>
    <cellStyle name="Dziesiętny 6 3 2 3 4" xfId="10514" xr:uid="{CFEB052D-B9BD-4A47-B084-3D40F28C8EDC}"/>
    <cellStyle name="Dziesiętny 6 3 2 3 4 2" xfId="25813" xr:uid="{64C68A3B-8E1B-4AC7-A605-AA0476E451A1}"/>
    <cellStyle name="Dziesiętny 6 3 2 3 5" xfId="14004" xr:uid="{4940F49A-E5B1-47C6-A21E-D229A1FDEACA}"/>
    <cellStyle name="Dziesiętny 6 3 2 3 5 2" xfId="29303" xr:uid="{67167B24-F547-4E97-A011-2AB481810B0A}"/>
    <cellStyle name="Dziesiętny 6 3 2 3 6" xfId="19171" xr:uid="{7FE8A400-9B4C-4978-948A-46E08A3482F7}"/>
    <cellStyle name="Dziesiętny 6 3 2 4" xfId="8432" xr:uid="{D3C7C690-5BAF-4795-B740-054E5E58439E}"/>
    <cellStyle name="Dziesiętny 6 3 2 4 2" xfId="11923" xr:uid="{0342AE28-1F23-4878-AAE3-DA7657234CAE}"/>
    <cellStyle name="Dziesiętny 6 3 2 4 2 2" xfId="27222" xr:uid="{79DCFD36-84FC-4440-928C-9125C355C54C}"/>
    <cellStyle name="Dziesiętny 6 3 2 4 3" xfId="15413" xr:uid="{D2A1A87C-43F4-4ABC-A761-A1CFC1614BDB}"/>
    <cellStyle name="Dziesiętny 6 3 2 4 3 2" xfId="30712" xr:uid="{CAE103C3-FED2-48BD-80CF-D62E102D01EE}"/>
    <cellStyle name="Dziesiętny 6 3 2 4 4" xfId="23732" xr:uid="{E11BE44D-8CAE-43EF-9B8C-983E5BBDD8E9}"/>
    <cellStyle name="Dziesiętny 6 3 2 5" xfId="6190" xr:uid="{E41C8F34-A167-4C8C-9EDD-DC7C36BF555D}"/>
    <cellStyle name="Dziesiętny 6 3 2 5 2" xfId="21491" xr:uid="{41C3B685-A57F-4BBD-8AAE-160A98900235}"/>
    <cellStyle name="Dziesiętny 6 3 2 6" xfId="3557" xr:uid="{B2CBBBEE-3F5B-4FD1-BD85-A1401E812C7A}"/>
    <cellStyle name="Dziesiętny 6 3 2 6 2" xfId="19168" xr:uid="{D18F77E7-095F-41AE-9727-B1F754C565AA}"/>
    <cellStyle name="Dziesiętny 6 3 2 7" xfId="9682" xr:uid="{D20CDF1C-2767-4ACF-85A5-03B26FE60F66}"/>
    <cellStyle name="Dziesiętny 6 3 2 7 2" xfId="24981" xr:uid="{6EFF8671-9793-4B77-8C09-913D545A6B10}"/>
    <cellStyle name="Dziesiętny 6 3 2 8" xfId="13172" xr:uid="{C1CF0CE2-5F22-48C7-B5A0-BAD65B59D5F1}"/>
    <cellStyle name="Dziesiętny 6 3 2 8 2" xfId="28471" xr:uid="{D3ACDDE4-7461-4F4F-8FDB-F946FC2A8801}"/>
    <cellStyle name="Dziesiętny 6 3 2 9" xfId="16779" xr:uid="{C30FBA49-B52C-478B-8842-388EF16854FB}"/>
    <cellStyle name="Dziesiętny 6 3 20" xfId="16576" xr:uid="{F44541D9-5D20-48E4-B3BD-B3BD5A53DB4B}"/>
    <cellStyle name="Dziesiętny 6 3 3" xfId="1248" xr:uid="{C8D15152-2E92-4F63-85AD-F005E91B36E9}"/>
    <cellStyle name="Dziesiętny 6 3 3 2" xfId="3562" xr:uid="{49B1BF28-D4C2-4F7F-8917-A803549A7DAF}"/>
    <cellStyle name="Dziesiętny 6 3 3 2 2" xfId="8437" xr:uid="{665D00CD-9404-4ED4-8832-34BBBF600227}"/>
    <cellStyle name="Dziesiętny 6 3 3 2 2 2" xfId="11928" xr:uid="{B3B31B44-BBCD-4CEC-BE1E-D033CCEFA372}"/>
    <cellStyle name="Dziesiętny 6 3 3 2 2 2 2" xfId="27227" xr:uid="{A0BF8AA0-838C-43C3-9285-F314441D58FE}"/>
    <cellStyle name="Dziesiętny 6 3 3 2 2 3" xfId="15418" xr:uid="{EA912C72-CE60-4568-9849-6F2B06C29FF6}"/>
    <cellStyle name="Dziesiętny 6 3 3 2 2 3 2" xfId="30717" xr:uid="{EC55D34E-4FF7-4289-84AD-6238D66521FF}"/>
    <cellStyle name="Dziesiętny 6 3 3 2 2 4" xfId="23737" xr:uid="{030BC95A-9472-4075-B8DF-AA56A24F903E}"/>
    <cellStyle name="Dziesiętny 6 3 3 2 3" xfId="7024" xr:uid="{DD665734-E4A3-463D-AEE2-51588630B0DA}"/>
    <cellStyle name="Dziesiętny 6 3 3 2 3 2" xfId="22325" xr:uid="{74C861E6-8F68-4C66-A2E0-70A3FF625121}"/>
    <cellStyle name="Dziesiętny 6 3 3 2 4" xfId="10516" xr:uid="{FE652D23-21C5-4557-9F84-299A39FD170A}"/>
    <cellStyle name="Dziesiętny 6 3 3 2 4 2" xfId="25815" xr:uid="{4B8EC9FB-2B8E-45B8-939D-A517B4ECA1E6}"/>
    <cellStyle name="Dziesiętny 6 3 3 2 5" xfId="14006" xr:uid="{94EE836B-1F53-49D4-8386-E14F3F347720}"/>
    <cellStyle name="Dziesiętny 6 3 3 2 5 2" xfId="29305" xr:uid="{82390FA0-A55C-4515-82BF-4ED72A2F6443}"/>
    <cellStyle name="Dziesiętny 6 3 3 2 6" xfId="19173" xr:uid="{61138000-692F-413B-A8C7-46A2F7391704}"/>
    <cellStyle name="Dziesiętny 6 3 3 3" xfId="8436" xr:uid="{C8D5E0E7-C7A6-452D-9B09-F4A25C5D7EF5}"/>
    <cellStyle name="Dziesiętny 6 3 3 3 2" xfId="11927" xr:uid="{3DF2DC5E-02E3-4704-83BC-FF7A14F74CE9}"/>
    <cellStyle name="Dziesiętny 6 3 3 3 2 2" xfId="27226" xr:uid="{F0AEE9DC-E0D6-4F30-AEFB-65097E7C5DED}"/>
    <cellStyle name="Dziesiętny 6 3 3 3 3" xfId="15417" xr:uid="{8F0452EC-F193-4C05-B191-A9959098307A}"/>
    <cellStyle name="Dziesiętny 6 3 3 3 3 2" xfId="30716" xr:uid="{8502FAF9-FF0B-40FB-BF59-A2945F898E8E}"/>
    <cellStyle name="Dziesiętny 6 3 3 3 4" xfId="23736" xr:uid="{4E23EB01-AFD2-4D8B-A6EF-2B38549F354C}"/>
    <cellStyle name="Dziesiętny 6 3 3 4" xfId="6499" xr:uid="{7537827B-DB67-4B65-9B25-6C87A8380F20}"/>
    <cellStyle name="Dziesiętny 6 3 3 4 2" xfId="21800" xr:uid="{0E41195E-0F07-49CD-A90D-035E5CE502B7}"/>
    <cellStyle name="Dziesiętny 6 3 3 5" xfId="3561" xr:uid="{C4108E18-0207-430B-A45A-DDE6B05B8F33}"/>
    <cellStyle name="Dziesiętny 6 3 3 5 2" xfId="19172" xr:uid="{D4F3C4BB-D698-4C74-82DF-B8C2C9F1D075}"/>
    <cellStyle name="Dziesiętny 6 3 3 6" xfId="9991" xr:uid="{285E9036-68AA-488C-87A0-30C56C1E805D}"/>
    <cellStyle name="Dziesiętny 6 3 3 6 2" xfId="25290" xr:uid="{C0E9FD21-0664-4B48-8F3F-81C714F370BA}"/>
    <cellStyle name="Dziesiętny 6 3 3 7" xfId="13481" xr:uid="{241EBC7F-DE87-4FED-9120-FDFC93124B64}"/>
    <cellStyle name="Dziesiętny 6 3 3 7 2" xfId="28780" xr:uid="{537325C1-91D1-4874-B650-DC4F319A68C7}"/>
    <cellStyle name="Dziesiętny 6 3 3 8" xfId="16904" xr:uid="{FC47A2FE-6E38-49CF-A310-11EC9C42869C}"/>
    <cellStyle name="Dziesiętny 6 3 4" xfId="1370" xr:uid="{9C56EDFA-271F-4C9A-9BF4-1237649C788B}"/>
    <cellStyle name="Dziesiętny 6 3 4 2" xfId="3564" xr:uid="{CC70CC24-1173-443E-BB0A-A0D556D08F31}"/>
    <cellStyle name="Dziesiętny 6 3 4 2 2" xfId="8439" xr:uid="{26220777-6B23-4F8B-866E-9A9FE4091174}"/>
    <cellStyle name="Dziesiętny 6 3 4 2 2 2" xfId="11930" xr:uid="{777F0FE9-1BD5-42D8-B797-F4D07E71BF0A}"/>
    <cellStyle name="Dziesiętny 6 3 4 2 2 2 2" xfId="27229" xr:uid="{FA77817A-0590-42F4-8056-D1398B3C69D6}"/>
    <cellStyle name="Dziesiętny 6 3 4 2 2 3" xfId="15420" xr:uid="{20A2AB85-DBB8-490D-92C5-2457892DEA78}"/>
    <cellStyle name="Dziesiętny 6 3 4 2 2 3 2" xfId="30719" xr:uid="{C0F3E1E0-F4B5-415C-A840-BA5064EBD498}"/>
    <cellStyle name="Dziesiętny 6 3 4 2 2 4" xfId="23739" xr:uid="{219B0AEE-D4F8-403B-8B64-529E9AFE66F3}"/>
    <cellStyle name="Dziesiętny 6 3 4 2 3" xfId="7025" xr:uid="{F5AFC796-187C-4CA9-B693-78117D402B73}"/>
    <cellStyle name="Dziesiętny 6 3 4 2 3 2" xfId="22326" xr:uid="{46FF4A7C-CF74-49FF-BCD2-EF68DCC0D59D}"/>
    <cellStyle name="Dziesiętny 6 3 4 2 4" xfId="10517" xr:uid="{DC5BEF12-0366-416B-999A-772F7A010841}"/>
    <cellStyle name="Dziesiętny 6 3 4 2 4 2" xfId="25816" xr:uid="{B729793E-C3FF-4030-934D-01DB2619BF27}"/>
    <cellStyle name="Dziesiętny 6 3 4 2 5" xfId="14007" xr:uid="{07424EEE-D041-4F25-810E-DF69DB7C8BAD}"/>
    <cellStyle name="Dziesiętny 6 3 4 2 5 2" xfId="29306" xr:uid="{7E6721A6-444C-4B35-A0E5-6C0577A75025}"/>
    <cellStyle name="Dziesiętny 6 3 4 2 6" xfId="19175" xr:uid="{36F8814F-3D17-484B-AF49-6C443BBE07BA}"/>
    <cellStyle name="Dziesiętny 6 3 4 3" xfId="8438" xr:uid="{D53D7C4D-DFB5-4BB5-ADD9-F3DA1472836E}"/>
    <cellStyle name="Dziesiętny 6 3 4 3 2" xfId="11929" xr:uid="{D6CCA731-06B1-4C10-847D-458B40B607FD}"/>
    <cellStyle name="Dziesiętny 6 3 4 3 2 2" xfId="27228" xr:uid="{5637EA8A-F4A4-4CF6-9E23-53BF1A07B0FF}"/>
    <cellStyle name="Dziesiętny 6 3 4 3 3" xfId="15419" xr:uid="{B5C28EEE-2E82-446C-B712-D7D11BA2DC9D}"/>
    <cellStyle name="Dziesiętny 6 3 4 3 3 2" xfId="30718" xr:uid="{EDF1C9F0-4284-4E69-B480-3F79DD15100F}"/>
    <cellStyle name="Dziesiętny 6 3 4 3 4" xfId="23738" xr:uid="{C64239FE-CB46-4991-BEF9-D8D12AC0C737}"/>
    <cellStyle name="Dziesiętny 6 3 4 4" xfId="6632" xr:uid="{3A9BAF61-287E-4988-A114-EE16D43AE850}"/>
    <cellStyle name="Dziesiętny 6 3 4 4 2" xfId="21933" xr:uid="{3BB6E960-148B-4CD3-AD3C-3510C422167C}"/>
    <cellStyle name="Dziesiętny 6 3 4 5" xfId="3563" xr:uid="{DA7F7C25-A57B-4697-8093-5492A14BD148}"/>
    <cellStyle name="Dziesiętny 6 3 4 5 2" xfId="19174" xr:uid="{78B74349-D367-4805-B615-BEE84CB44DED}"/>
    <cellStyle name="Dziesiętny 6 3 4 6" xfId="10124" xr:uid="{9FCD2824-4742-4986-A953-39EDEBA624E6}"/>
    <cellStyle name="Dziesiętny 6 3 4 6 2" xfId="25423" xr:uid="{5A363812-4DF5-42C9-AB4B-0E94153B9F2D}"/>
    <cellStyle name="Dziesiętny 6 3 4 7" xfId="13614" xr:uid="{6A346A91-1CEB-414D-9CE5-9A71C881694F}"/>
    <cellStyle name="Dziesiętny 6 3 4 7 2" xfId="28913" xr:uid="{9B677FDA-0B55-489A-AEDF-02EB7752CC76}"/>
    <cellStyle name="Dziesiętny 6 3 4 8" xfId="17026" xr:uid="{AF093961-CF7D-4DBF-AA4F-DC0F1CC5CFB2}"/>
    <cellStyle name="Dziesiętny 6 3 5" xfId="1524" xr:uid="{DF2E5D7A-BD2E-4942-A9F9-709C692292CA}"/>
    <cellStyle name="Dziesiętny 6 3 5 2" xfId="8440" xr:uid="{67773F7C-DADB-4096-8CC5-5E9B464122C6}"/>
    <cellStyle name="Dziesiętny 6 3 5 2 2" xfId="11931" xr:uid="{E17B5A49-74FA-45CC-B105-F0A62D1DE693}"/>
    <cellStyle name="Dziesiętny 6 3 5 2 2 2" xfId="27230" xr:uid="{0597857F-6A1A-46E6-871F-43D70639BB2D}"/>
    <cellStyle name="Dziesiętny 6 3 5 2 3" xfId="15421" xr:uid="{F258FB36-3006-4EBA-A19E-E9D7D4B04BC7}"/>
    <cellStyle name="Dziesiętny 6 3 5 2 3 2" xfId="30720" xr:uid="{D223E098-33B4-4A68-9842-2F340B6307DA}"/>
    <cellStyle name="Dziesiętny 6 3 5 2 4" xfId="23740" xr:uid="{307831D2-1C73-4C0F-8C90-3C1F81959610}"/>
    <cellStyle name="Dziesiętny 6 3 5 3" xfId="7021" xr:uid="{6C3CD5EB-93F8-4110-85D8-AE48E320AE29}"/>
    <cellStyle name="Dziesiętny 6 3 5 3 2" xfId="22322" xr:uid="{DE7B87C8-BE12-429D-89DA-022A87D9A552}"/>
    <cellStyle name="Dziesiętny 6 3 5 4" xfId="3565" xr:uid="{34C94F3B-7D09-452C-9F87-E6F0075D7E76}"/>
    <cellStyle name="Dziesiętny 6 3 5 4 2" xfId="19176" xr:uid="{4B016167-EB82-4245-A6DE-0BBE27C2B530}"/>
    <cellStyle name="Dziesiętny 6 3 5 5" xfId="10513" xr:uid="{3C78152B-3BEE-40C1-B222-9EB1C6964E66}"/>
    <cellStyle name="Dziesiętny 6 3 5 5 2" xfId="25812" xr:uid="{A118E64F-5662-416C-AF8B-D690FFCF4095}"/>
    <cellStyle name="Dziesiętny 6 3 5 6" xfId="14003" xr:uid="{0AD5E7D4-FD18-433D-9CC8-4F961A871125}"/>
    <cellStyle name="Dziesiętny 6 3 5 6 2" xfId="29302" xr:uid="{771AF2E1-11AE-4BA0-8DC1-A2C185AAFEEB}"/>
    <cellStyle name="Dziesiętny 6 3 5 7" xfId="17176" xr:uid="{3EE9B8C0-8DF0-4750-8C03-84114C7CC68D}"/>
    <cellStyle name="Dziesiętny 6 3 6" xfId="1772" xr:uid="{E921B188-1218-49FE-B143-65446EC408EF}"/>
    <cellStyle name="Dziesiętny 6 3 6 2" xfId="8441" xr:uid="{B6D6EE98-762A-4783-B653-0450576143D7}"/>
    <cellStyle name="Dziesiętny 6 3 6 2 2" xfId="11932" xr:uid="{7FD69CF5-1F97-4566-8F76-201A56C81682}"/>
    <cellStyle name="Dziesiętny 6 3 6 2 2 2" xfId="27231" xr:uid="{9A67F07B-7255-432B-A8AC-13EA9F043EC7}"/>
    <cellStyle name="Dziesiętny 6 3 6 2 3" xfId="15422" xr:uid="{2E60839F-B7F5-47B7-A59F-F2C598E58A2B}"/>
    <cellStyle name="Dziesiętny 6 3 6 2 3 2" xfId="30721" xr:uid="{6E0122C2-6B2A-42F9-9F71-E4760C002BB6}"/>
    <cellStyle name="Dziesiętny 6 3 6 2 4" xfId="23741" xr:uid="{920032A9-FF6E-4083-845D-5FB1357257CA}"/>
    <cellStyle name="Dziesiętny 6 3 6 3" xfId="7489" xr:uid="{E38FABD7-E80B-4B96-A2B4-67BB2C2FFDDF}"/>
    <cellStyle name="Dziesiętny 6 3 6 3 2" xfId="22790" xr:uid="{7FA580EE-CE91-4821-BBC0-C4625FC388B6}"/>
    <cellStyle name="Dziesiętny 6 3 6 4" xfId="3566" xr:uid="{E85BA30E-99B1-44FD-907F-3F8C12E33D0C}"/>
    <cellStyle name="Dziesiętny 6 3 6 4 2" xfId="19177" xr:uid="{66C03EB3-06A4-4325-B3B1-95B52989F75F}"/>
    <cellStyle name="Dziesiętny 6 3 6 5" xfId="10981" xr:uid="{686E3AB0-5154-4DF7-BC56-FECCC63D7887}"/>
    <cellStyle name="Dziesiętny 6 3 6 5 2" xfId="26280" xr:uid="{ADCD14C5-3975-4CC4-9C8A-F3ADC0B0F6EC}"/>
    <cellStyle name="Dziesiętny 6 3 6 6" xfId="14471" xr:uid="{5FB97AD3-3EE2-44C6-98B1-A72ED140A5B4}"/>
    <cellStyle name="Dziesiętny 6 3 6 6 2" xfId="29770" xr:uid="{68E45539-7757-4570-9B6B-BF88217AC229}"/>
    <cellStyle name="Dziesiętny 6 3 6 7" xfId="17409" xr:uid="{2D0F63F1-22AA-4489-A3CD-1AEC1D62847C}"/>
    <cellStyle name="Dziesiętny 6 3 7" xfId="1916" xr:uid="{0723815B-A140-4274-A333-987D5A3B8CFF}"/>
    <cellStyle name="Dziesiętny 6 3 7 2" xfId="8431" xr:uid="{5310F5C3-872B-4C53-85D0-00B488B37AFF}"/>
    <cellStyle name="Dziesiętny 6 3 7 2 2" xfId="23731" xr:uid="{E1291E77-DBB2-47C5-B97C-D4D46CEFDF76}"/>
    <cellStyle name="Dziesiętny 6 3 7 3" xfId="5286" xr:uid="{BD5055A1-EB69-443E-809C-B35053D46942}"/>
    <cellStyle name="Dziesiętny 6 3 7 3 2" xfId="20587" xr:uid="{AD5C214B-EAD5-4F71-A569-7179803C9B64}"/>
    <cellStyle name="Dziesiętny 6 3 7 4" xfId="11922" xr:uid="{914BB5DF-FB7C-40DB-989C-A576972C0505}"/>
    <cellStyle name="Dziesiętny 6 3 7 4 2" xfId="27221" xr:uid="{3A0FCF25-32BC-4A94-A414-A65DA4CA871B}"/>
    <cellStyle name="Dziesiętny 6 3 7 5" xfId="15412" xr:uid="{9DC9A978-8BCF-4DDA-AE2A-AEAE3987EF15}"/>
    <cellStyle name="Dziesiętny 6 3 7 5 2" xfId="30711" xr:uid="{848974BA-CE6B-4F4C-AA51-B18AD31EA992}"/>
    <cellStyle name="Dziesiętny 6 3 7 6" xfId="17548" xr:uid="{7DDC3E96-F371-49F8-9BA4-B8834564F127}"/>
    <cellStyle name="Dziesiętny 6 3 8" xfId="2047" xr:uid="{6F98DACC-15B2-4C2E-B7B5-B119D706925B}"/>
    <cellStyle name="Dziesiętny 6 3 8 2" xfId="5287" xr:uid="{BC139403-045F-4A4A-8962-2CB54D6BEE22}"/>
    <cellStyle name="Dziesiętny 6 3 8 2 2" xfId="20588" xr:uid="{F2CC53AC-576C-4939-9FBD-D431EF313861}"/>
    <cellStyle name="Dziesiętny 6 3 8 3" xfId="17679" xr:uid="{FB84E98E-AE04-45DF-863C-03333629B94F}"/>
    <cellStyle name="Dziesiętny 6 3 9" xfId="2172" xr:uid="{D8A568F9-F1DD-49B2-9048-386A85E618CB}"/>
    <cellStyle name="Dziesiętny 6 3 9 2" xfId="5288" xr:uid="{A5222B1E-0ECD-4917-95BC-4BB79E65C92A}"/>
    <cellStyle name="Dziesiętny 6 3 9 2 2" xfId="20589" xr:uid="{606E1A24-A307-4BDB-B571-A55FC0A2746B}"/>
    <cellStyle name="Dziesiętny 6 3 9 3" xfId="17804" xr:uid="{95010E96-6848-4EFC-BBD1-125A2F015A42}"/>
    <cellStyle name="Dziesiętny 6 4" xfId="731" xr:uid="{0FAA2EF6-0C24-4016-83DF-C4830F8A78C4}"/>
    <cellStyle name="Dziesiętny 6 4 10" xfId="2335" xr:uid="{ADEA1DA3-EA21-4E97-A98E-9094EEF17D23}"/>
    <cellStyle name="Dziesiętny 6 4 10 2" xfId="5289" xr:uid="{67C4DC6A-00A6-4828-9FFB-607985A8D116}"/>
    <cellStyle name="Dziesiętny 6 4 10 2 2" xfId="20590" xr:uid="{655B0E27-8DE0-4EA5-BE1E-484989AF931C}"/>
    <cellStyle name="Dziesiętny 6 4 10 3" xfId="17967" xr:uid="{F995195C-3247-425F-B3E3-84D792C8D662}"/>
    <cellStyle name="Dziesiętny 6 4 11" xfId="2485" xr:uid="{F169C825-9081-4E5F-A5AE-6E6EC5292F80}"/>
    <cellStyle name="Dziesiętny 6 4 11 2" xfId="5290" xr:uid="{C8145951-AD48-45B9-8BA3-A3EF4C056886}"/>
    <cellStyle name="Dziesiętny 6 4 11 2 2" xfId="20591" xr:uid="{4D5D0192-ED1F-4370-B299-46723971ACEF}"/>
    <cellStyle name="Dziesiętny 6 4 11 3" xfId="18117" xr:uid="{3F093421-2048-47C4-969F-A80F779B77B7}"/>
    <cellStyle name="Dziesiętny 6 4 12" xfId="2635" xr:uid="{98891C5F-DA43-4C95-8E67-7328D90FF482}"/>
    <cellStyle name="Dziesiętny 6 4 12 2" xfId="5291" xr:uid="{C25F0500-6FEF-4C7A-A86A-856B223052E7}"/>
    <cellStyle name="Dziesiętny 6 4 12 2 2" xfId="20592" xr:uid="{A2F67D48-FE47-4344-874E-6BAA12E5AACD}"/>
    <cellStyle name="Dziesiętny 6 4 12 3" xfId="18267" xr:uid="{1324E3ED-DBDE-46AB-BA22-7FEB1C4A0673}"/>
    <cellStyle name="Dziesiętny 6 4 13" xfId="5831" xr:uid="{AD8673D2-43A3-497C-BF67-7E9DC16EF5B9}"/>
    <cellStyle name="Dziesiętny 6 4 13 2" xfId="21132" xr:uid="{2729BD06-6B0A-4441-9D2C-EAC1D31FA235}"/>
    <cellStyle name="Dziesiętny 6 4 14" xfId="6005" xr:uid="{1D4A7FBA-0375-4B8C-BD50-282DF8786C09}"/>
    <cellStyle name="Dziesiętny 6 4 14 2" xfId="21306" xr:uid="{B7DF892F-A5DF-4F16-A438-5027AA5E0219}"/>
    <cellStyle name="Dziesiętny 6 4 15" xfId="3567" xr:uid="{55025F30-770D-4F67-B95F-199F01ADC8C1}"/>
    <cellStyle name="Dziesiętny 6 4 15 2" xfId="19178" xr:uid="{FD4B730C-7373-44EF-A03C-745F55037D88}"/>
    <cellStyle name="Dziesiętny 6 4 16" xfId="9497" xr:uid="{F893613F-2807-47DC-9FB6-F9E9983CFA1B}"/>
    <cellStyle name="Dziesiętny 6 4 16 2" xfId="24796" xr:uid="{3598489B-1016-4A2A-829A-877832E86CA7}"/>
    <cellStyle name="Dziesiętny 6 4 17" xfId="12987" xr:uid="{5CE8A3F8-FDFD-4316-9EA0-0C90DB410406}"/>
    <cellStyle name="Dziesiętny 6 4 17 2" xfId="28286" xr:uid="{A76D1596-2944-4B04-BF2B-19F6AE616FEA}"/>
    <cellStyle name="Dziesiętny 6 4 18" xfId="16454" xr:uid="{B5971C55-9CF9-457E-8D4F-DC9AFE191E04}"/>
    <cellStyle name="Dziesiętny 6 4 18 2" xfId="31753" xr:uid="{8F27FABC-3ECC-4D69-A8AE-98EC7964262F}"/>
    <cellStyle name="Dziesiętny 6 4 19" xfId="949" xr:uid="{75D87775-1B1C-43DF-97E7-8391BE00882F}"/>
    <cellStyle name="Dziesiętny 6 4 2" xfId="1165" xr:uid="{88275378-0DBF-4877-A6E5-F8764C0F5669}"/>
    <cellStyle name="Dziesiętny 6 4 2 2" xfId="3569" xr:uid="{898DB46D-0708-4800-A87B-CBB706EEC782}"/>
    <cellStyle name="Dziesiętny 6 4 2 2 2" xfId="3570" xr:uid="{FD0824CA-4555-4AE4-B59C-99220147BC66}"/>
    <cellStyle name="Dziesiętny 6 4 2 2 2 2" xfId="8445" xr:uid="{4AFDF9BD-EAB2-4F06-BDC0-22AC5D2EE9ED}"/>
    <cellStyle name="Dziesiętny 6 4 2 2 2 2 2" xfId="11936" xr:uid="{09755291-23C1-4CF7-940A-F9F1C527D4F1}"/>
    <cellStyle name="Dziesiętny 6 4 2 2 2 2 2 2" xfId="27235" xr:uid="{2578FD3A-177D-453F-BA63-5B178E936684}"/>
    <cellStyle name="Dziesiętny 6 4 2 2 2 2 3" xfId="15426" xr:uid="{6B49E4C3-F6E3-456E-BCB0-F0D6864EC732}"/>
    <cellStyle name="Dziesiętny 6 4 2 2 2 2 3 2" xfId="30725" xr:uid="{8EDE4856-87DB-4B79-BFB9-F221750BAD58}"/>
    <cellStyle name="Dziesiętny 6 4 2 2 2 2 4" xfId="23745" xr:uid="{BDC9DAA4-E8E4-4B1E-A8EB-4CF08A571A87}"/>
    <cellStyle name="Dziesiętny 6 4 2 2 2 3" xfId="7028" xr:uid="{4FEEDA78-AAAB-4D96-ABE2-2691AC4F6224}"/>
    <cellStyle name="Dziesiętny 6 4 2 2 2 3 2" xfId="22329" xr:uid="{34C0CF11-913F-44BA-947B-A29D5A0BCFDA}"/>
    <cellStyle name="Dziesiętny 6 4 2 2 2 4" xfId="10520" xr:uid="{C3912B9B-51C0-4173-8333-F42937D6AD4D}"/>
    <cellStyle name="Dziesiętny 6 4 2 2 2 4 2" xfId="25819" xr:uid="{7D6177AC-277C-49BB-B631-E35AFC7F9738}"/>
    <cellStyle name="Dziesiętny 6 4 2 2 2 5" xfId="14010" xr:uid="{9CC6AAA7-2BEE-484C-86D8-8A4F4B758D62}"/>
    <cellStyle name="Dziesiętny 6 4 2 2 2 5 2" xfId="29309" xr:uid="{BC4819E3-C9C3-4014-9040-2B293100078A}"/>
    <cellStyle name="Dziesiętny 6 4 2 2 2 6" xfId="19181" xr:uid="{00DC514F-06D0-4037-90FA-9B4981DBAEC5}"/>
    <cellStyle name="Dziesiętny 6 4 2 2 3" xfId="8444" xr:uid="{45188EA6-83DD-4F0A-92BB-C107C0B13F37}"/>
    <cellStyle name="Dziesiętny 6 4 2 2 3 2" xfId="11935" xr:uid="{4A1280F1-6827-4ACD-9BAA-23F1532F163C}"/>
    <cellStyle name="Dziesiętny 6 4 2 2 3 2 2" xfId="27234" xr:uid="{43BCCD57-D45B-407E-90B2-74F26C1EFD11}"/>
    <cellStyle name="Dziesiętny 6 4 2 2 3 3" xfId="15425" xr:uid="{7C0987D6-050E-4E0A-862E-CD936150620C}"/>
    <cellStyle name="Dziesiętny 6 4 2 2 3 3 2" xfId="30724" xr:uid="{BEB8D2B2-3264-4B33-B9FA-0DCAEAE77038}"/>
    <cellStyle name="Dziesiętny 6 4 2 2 3 4" xfId="23744" xr:uid="{2563CC6C-9DC6-49EE-AB53-FF82096A36B0}"/>
    <cellStyle name="Dziesiętny 6 4 2 2 4" xfId="6500" xr:uid="{53C8C940-4853-4E81-830D-3504DEFAABA0}"/>
    <cellStyle name="Dziesiętny 6 4 2 2 4 2" xfId="21801" xr:uid="{B92561EA-7498-4CC9-8322-C8706A5A329A}"/>
    <cellStyle name="Dziesiętny 6 4 2 2 5" xfId="9992" xr:uid="{FD1CF7B0-B40E-4887-A3B4-4499A912201A}"/>
    <cellStyle name="Dziesiętny 6 4 2 2 5 2" xfId="25291" xr:uid="{99F9BD53-2F18-4C65-A92F-9BA4FC982C6B}"/>
    <cellStyle name="Dziesiętny 6 4 2 2 6" xfId="13482" xr:uid="{BD493A8E-5016-4365-A5E1-06C80C66B895}"/>
    <cellStyle name="Dziesiętny 6 4 2 2 6 2" xfId="28781" xr:uid="{43B1050A-C900-4E25-AC0F-F883895E1D8A}"/>
    <cellStyle name="Dziesiętny 6 4 2 2 7" xfId="19180" xr:uid="{8A7ADAB6-5046-43C0-B4A1-89B10DF3F0A2}"/>
    <cellStyle name="Dziesiętny 6 4 2 3" xfId="3571" xr:uid="{47BFDC19-1909-4DF1-9FCC-77BB86445D49}"/>
    <cellStyle name="Dziesiętny 6 4 2 3 2" xfId="8446" xr:uid="{4F9B0542-70FB-4138-B5F8-ABA27D944C7C}"/>
    <cellStyle name="Dziesiętny 6 4 2 3 2 2" xfId="11937" xr:uid="{E194DD38-CEE8-4649-877C-D120F8FBBE41}"/>
    <cellStyle name="Dziesiętny 6 4 2 3 2 2 2" xfId="27236" xr:uid="{B03465D4-6576-4FA9-AFB3-649DB95CE9AA}"/>
    <cellStyle name="Dziesiętny 6 4 2 3 2 3" xfId="15427" xr:uid="{4432F6BD-E0AE-4534-B1D0-7B31F1CC3058}"/>
    <cellStyle name="Dziesiętny 6 4 2 3 2 3 2" xfId="30726" xr:uid="{A5948405-8BFA-48C9-944D-7FDCBC0ECC6E}"/>
    <cellStyle name="Dziesiętny 6 4 2 3 2 4" xfId="23746" xr:uid="{AE1BEF07-29F0-4DC3-B3C7-7490012B23DD}"/>
    <cellStyle name="Dziesiętny 6 4 2 3 3" xfId="7027" xr:uid="{83A50010-37B8-46B8-BE55-E0DB20DB4934}"/>
    <cellStyle name="Dziesiętny 6 4 2 3 3 2" xfId="22328" xr:uid="{9C69E948-B2C8-497D-B9FA-F3473D69CB20}"/>
    <cellStyle name="Dziesiętny 6 4 2 3 4" xfId="10519" xr:uid="{4B1D3251-E4AD-4D26-BA5F-03CC571ACBDA}"/>
    <cellStyle name="Dziesiętny 6 4 2 3 4 2" xfId="25818" xr:uid="{295FEDA1-4085-4E6C-8DAD-C9351EEB6940}"/>
    <cellStyle name="Dziesiętny 6 4 2 3 5" xfId="14009" xr:uid="{55EEAD03-AA1B-49E7-9A8D-50D49CB51EA5}"/>
    <cellStyle name="Dziesiętny 6 4 2 3 5 2" xfId="29308" xr:uid="{6AC23C3C-1CC5-4017-9AC9-DCA0984FCAF5}"/>
    <cellStyle name="Dziesiętny 6 4 2 3 6" xfId="19182" xr:uid="{8121C9B2-17EA-42BC-A3AE-E87BF1E4A430}"/>
    <cellStyle name="Dziesiętny 6 4 2 4" xfId="8443" xr:uid="{A812D2FF-C885-479D-AB13-17AEDC86803D}"/>
    <cellStyle name="Dziesiętny 6 4 2 4 2" xfId="11934" xr:uid="{4E8DD74C-0D6C-4E0B-9C52-5933E8C9792A}"/>
    <cellStyle name="Dziesiętny 6 4 2 4 2 2" xfId="27233" xr:uid="{938D7C6F-EEC1-4CD3-A498-1A113CB60E23}"/>
    <cellStyle name="Dziesiętny 6 4 2 4 3" xfId="15424" xr:uid="{4F62001C-ECBF-4197-BA6E-5B45FBD97270}"/>
    <cellStyle name="Dziesiętny 6 4 2 4 3 2" xfId="30723" xr:uid="{4B8BB85D-C69C-45E6-9B43-9842CBF6A530}"/>
    <cellStyle name="Dziesiętny 6 4 2 4 4" xfId="23743" xr:uid="{356F753A-BCF6-451F-990C-975E3B5FBCAC}"/>
    <cellStyle name="Dziesiętny 6 4 2 5" xfId="6231" xr:uid="{12164B2B-1DA6-4C83-93A7-AEB619890145}"/>
    <cellStyle name="Dziesiętny 6 4 2 5 2" xfId="21532" xr:uid="{51335272-3906-4CCA-BC53-B31B2517638F}"/>
    <cellStyle name="Dziesiętny 6 4 2 6" xfId="3568" xr:uid="{706213B5-BF26-4340-99BF-3ECB2F391422}"/>
    <cellStyle name="Dziesiętny 6 4 2 6 2" xfId="19179" xr:uid="{863318C1-F069-4EB2-8E9C-7236EB609C6B}"/>
    <cellStyle name="Dziesiętny 6 4 2 7" xfId="9723" xr:uid="{1D337F54-4B8B-4D79-8D4C-33ADF072BA40}"/>
    <cellStyle name="Dziesiętny 6 4 2 7 2" xfId="25022" xr:uid="{D3B53BDB-E7DC-4B17-B6CA-0EED9871C465}"/>
    <cellStyle name="Dziesiętny 6 4 2 8" xfId="13213" xr:uid="{32418933-A114-4758-BC91-6FFA9C8A316C}"/>
    <cellStyle name="Dziesiętny 6 4 2 8 2" xfId="28512" xr:uid="{7D1D7DC4-F47C-4FC1-896E-8FC08FE4F6D7}"/>
    <cellStyle name="Dziesiętny 6 4 2 9" xfId="16821" xr:uid="{C765BA6E-559D-4461-8470-1FA27C1D62D2}"/>
    <cellStyle name="Dziesiętny 6 4 20" xfId="16617" xr:uid="{D05F818F-F93E-49B1-B8AE-BCF562FA9945}"/>
    <cellStyle name="Dziesiętny 6 4 3" xfId="1290" xr:uid="{CDE2D843-E6C1-4FF9-A3A2-3FEF462251CD}"/>
    <cellStyle name="Dziesiętny 6 4 3 2" xfId="3573" xr:uid="{C05B13B5-28DF-4A07-861C-15E76B9F14F0}"/>
    <cellStyle name="Dziesiętny 6 4 3 2 2" xfId="8448" xr:uid="{3C49DBC7-E443-4D95-92D5-A05960F3F949}"/>
    <cellStyle name="Dziesiętny 6 4 3 2 2 2" xfId="11939" xr:uid="{534D4838-DFFB-44A7-8150-1C9280D20CAF}"/>
    <cellStyle name="Dziesiętny 6 4 3 2 2 2 2" xfId="27238" xr:uid="{57C19C75-9BAA-463F-8C3A-65234D35C970}"/>
    <cellStyle name="Dziesiętny 6 4 3 2 2 3" xfId="15429" xr:uid="{5212A1A9-0E84-4A7F-A9DA-898233897F8B}"/>
    <cellStyle name="Dziesiętny 6 4 3 2 2 3 2" xfId="30728" xr:uid="{D6AADEED-5C73-4624-8527-D5E2586CA368}"/>
    <cellStyle name="Dziesiętny 6 4 3 2 2 4" xfId="23748" xr:uid="{D3294CDF-872F-41D2-B2FB-0C6DC4BEA628}"/>
    <cellStyle name="Dziesiętny 6 4 3 2 3" xfId="7029" xr:uid="{83D3676C-CD9C-49F5-A954-5FE014F51C19}"/>
    <cellStyle name="Dziesiętny 6 4 3 2 3 2" xfId="22330" xr:uid="{98DE36E4-C34A-4FAA-8082-C8D28278AAA8}"/>
    <cellStyle name="Dziesiętny 6 4 3 2 4" xfId="10521" xr:uid="{AA6F9EBD-02A8-41AB-8324-825355E139E5}"/>
    <cellStyle name="Dziesiętny 6 4 3 2 4 2" xfId="25820" xr:uid="{233B7E89-269F-4D5B-95AD-EF8D1186A12C}"/>
    <cellStyle name="Dziesiętny 6 4 3 2 5" xfId="14011" xr:uid="{6E6D8103-6736-4D7B-B60E-1F1AD24B7ADA}"/>
    <cellStyle name="Dziesiętny 6 4 3 2 5 2" xfId="29310" xr:uid="{BD7B7B2C-CF73-43E2-8E3B-3AEEF2D1CCE3}"/>
    <cellStyle name="Dziesiętny 6 4 3 2 6" xfId="19184" xr:uid="{C72B4448-821C-40B8-AC65-7D3542199414}"/>
    <cellStyle name="Dziesiętny 6 4 3 3" xfId="8447" xr:uid="{8A696273-42CD-4568-839D-F2BB10C5349E}"/>
    <cellStyle name="Dziesiętny 6 4 3 3 2" xfId="11938" xr:uid="{D3D96697-8BAC-42F4-B581-7B43EF2B6BD2}"/>
    <cellStyle name="Dziesiętny 6 4 3 3 2 2" xfId="27237" xr:uid="{01B8E5A2-768F-41FE-B540-FAE8A81461A7}"/>
    <cellStyle name="Dziesiętny 6 4 3 3 3" xfId="15428" xr:uid="{9C0F51AF-CE32-4AA4-83E3-D05FFFE83957}"/>
    <cellStyle name="Dziesiętny 6 4 3 3 3 2" xfId="30727" xr:uid="{2304098D-8813-472B-BE41-C6ABA8A044F5}"/>
    <cellStyle name="Dziesiętny 6 4 3 3 4" xfId="23747" xr:uid="{1025A693-0797-460E-B98F-353D0B885CF4}"/>
    <cellStyle name="Dziesiętny 6 4 3 4" xfId="6501" xr:uid="{36AC81AA-4A06-4F5F-B00C-EC53C2531EC3}"/>
    <cellStyle name="Dziesiętny 6 4 3 4 2" xfId="21802" xr:uid="{98D58148-6AD2-4438-A8D9-3DC9D0402EF3}"/>
    <cellStyle name="Dziesiętny 6 4 3 5" xfId="3572" xr:uid="{435DC76F-5D9D-40F0-96E6-507EE4DBF1D0}"/>
    <cellStyle name="Dziesiętny 6 4 3 5 2" xfId="19183" xr:uid="{B1E17F42-B20F-4641-B7BA-AB08B6FFE8D5}"/>
    <cellStyle name="Dziesiętny 6 4 3 6" xfId="9993" xr:uid="{1DB6D1D2-4041-4A86-97EF-4494E69A69FE}"/>
    <cellStyle name="Dziesiętny 6 4 3 6 2" xfId="25292" xr:uid="{2AAC05B4-B476-4737-9E40-3FE40FC6C9C4}"/>
    <cellStyle name="Dziesiętny 6 4 3 7" xfId="13483" xr:uid="{DD4797D6-F835-408B-A2CF-AF9B8AAB1F26}"/>
    <cellStyle name="Dziesiętny 6 4 3 7 2" xfId="28782" xr:uid="{A4FF2DF2-434B-49D3-BD5A-DCEE8BEF93AE}"/>
    <cellStyle name="Dziesiętny 6 4 3 8" xfId="16946" xr:uid="{AD17FE1E-7020-404A-A911-90B84F9928B4}"/>
    <cellStyle name="Dziesiętny 6 4 4" xfId="1411" xr:uid="{74EDBA6D-B268-4267-9ABF-64010C02E655}"/>
    <cellStyle name="Dziesiętny 6 4 4 2" xfId="8449" xr:uid="{27629ECB-6D99-41FE-9BF9-813C8C25476A}"/>
    <cellStyle name="Dziesiętny 6 4 4 2 2" xfId="11940" xr:uid="{7B8E1A21-73D5-4DF2-8803-C2FDB32FCCEA}"/>
    <cellStyle name="Dziesiętny 6 4 4 2 2 2" xfId="27239" xr:uid="{6966E22E-BCF8-4A5A-9D95-5651662C4AC6}"/>
    <cellStyle name="Dziesiętny 6 4 4 2 3" xfId="15430" xr:uid="{CCC352C9-7DC3-42AA-8F54-1721DB485DEF}"/>
    <cellStyle name="Dziesiętny 6 4 4 2 3 2" xfId="30729" xr:uid="{BBB96711-ABD0-4EB7-A31D-D881D5CEBA8D}"/>
    <cellStyle name="Dziesiętny 6 4 4 2 4" xfId="23749" xr:uid="{8058B816-9D8D-452B-AC91-C5BAEED8337D}"/>
    <cellStyle name="Dziesiętny 6 4 4 3" xfId="7026" xr:uid="{8D2A29EF-C27A-4AC0-AD73-83429BC704B2}"/>
    <cellStyle name="Dziesiętny 6 4 4 3 2" xfId="22327" xr:uid="{10C3767C-8CFE-44A8-BFDE-02501097D512}"/>
    <cellStyle name="Dziesiętny 6 4 4 4" xfId="3574" xr:uid="{4E06B789-4FBC-4F96-B3EF-7F30F12E4E03}"/>
    <cellStyle name="Dziesiętny 6 4 4 4 2" xfId="19185" xr:uid="{8D01AE16-5EB2-47A6-9078-3F0EBEA3802D}"/>
    <cellStyle name="Dziesiętny 6 4 4 5" xfId="10518" xr:uid="{570FB6D1-F969-4DB0-86E1-DF2D63A36D68}"/>
    <cellStyle name="Dziesiętny 6 4 4 5 2" xfId="25817" xr:uid="{9BBB0186-B3A6-43E0-A380-A7F01EC21C47}"/>
    <cellStyle name="Dziesiętny 6 4 4 6" xfId="14008" xr:uid="{51EC71B2-53DE-4D2D-AD85-6D973A427F33}"/>
    <cellStyle name="Dziesiętny 6 4 4 6 2" xfId="29307" xr:uid="{0A151186-180F-4618-9850-43B4EA886C74}"/>
    <cellStyle name="Dziesiętny 6 4 4 7" xfId="17067" xr:uid="{01FA3825-587F-4370-A783-368FB6AA20FF}"/>
    <cellStyle name="Dziesiętny 6 4 5" xfId="1565" xr:uid="{AE7ACC42-A077-441D-9BD8-D914BCD694D0}"/>
    <cellStyle name="Dziesiętny 6 4 5 2" xfId="8450" xr:uid="{2DBD8004-06CB-4DF5-99B3-E849B9FF6101}"/>
    <cellStyle name="Dziesiętny 6 4 5 2 2" xfId="11941" xr:uid="{0CDBD1EC-C96D-4D9A-9DCD-AE8FF0ED4DD9}"/>
    <cellStyle name="Dziesiętny 6 4 5 2 2 2" xfId="27240" xr:uid="{F68AACBD-481F-4D42-8500-4EB4AF131E17}"/>
    <cellStyle name="Dziesiętny 6 4 5 2 3" xfId="15431" xr:uid="{CA91151A-8235-4DFE-93D9-28D8E827D538}"/>
    <cellStyle name="Dziesiętny 6 4 5 2 3 2" xfId="30730" xr:uid="{BA71D905-66A8-4DB2-A7B3-16D38F72270A}"/>
    <cellStyle name="Dziesiętny 6 4 5 2 4" xfId="23750" xr:uid="{D386FA01-3472-49DE-BBB0-7AB3D7FAAA0A}"/>
    <cellStyle name="Dziesiętny 6 4 5 3" xfId="7530" xr:uid="{F5935203-2D23-41D0-894C-3CE1548730B2}"/>
    <cellStyle name="Dziesiętny 6 4 5 3 2" xfId="22831" xr:uid="{14862202-2EB5-407C-B927-607E20F23829}"/>
    <cellStyle name="Dziesiętny 6 4 5 4" xfId="3575" xr:uid="{DFAD95DE-E7DB-4D51-BC27-1B1248E46D0F}"/>
    <cellStyle name="Dziesiętny 6 4 5 4 2" xfId="19186" xr:uid="{4004130A-67F5-4AFF-BD77-082755AF781B}"/>
    <cellStyle name="Dziesiętny 6 4 5 5" xfId="11022" xr:uid="{7A441CD3-E1BC-4834-BB0C-A7279B74BCF5}"/>
    <cellStyle name="Dziesiętny 6 4 5 5 2" xfId="26321" xr:uid="{5BB64458-E576-49D5-8CC8-A85665854E62}"/>
    <cellStyle name="Dziesiętny 6 4 5 6" xfId="14512" xr:uid="{907ECFDF-432E-4088-9DAB-981414A9CB5A}"/>
    <cellStyle name="Dziesiętny 6 4 5 6 2" xfId="29811" xr:uid="{D3BC9DEE-BC90-44F2-8A9E-2EB3F4D9A64C}"/>
    <cellStyle name="Dziesiętny 6 4 5 7" xfId="17217" xr:uid="{4E17ADBF-3F82-4F55-8F69-110C49312B32}"/>
    <cellStyle name="Dziesiętny 6 4 6" xfId="1814" xr:uid="{859E3CDE-FC41-4096-9F2F-AF32F9FA38F3}"/>
    <cellStyle name="Dziesiętny 6 4 6 2" xfId="8442" xr:uid="{A80C29D7-299F-4E3D-AAEA-EB2D21913E33}"/>
    <cellStyle name="Dziesiętny 6 4 6 2 2" xfId="23742" xr:uid="{1D3EE607-783F-481F-8C2C-BC5E168EE7A9}"/>
    <cellStyle name="Dziesiętny 6 4 6 3" xfId="5292" xr:uid="{5E5721D9-1966-4F5D-BC9D-BB61EAA785A7}"/>
    <cellStyle name="Dziesiętny 6 4 6 3 2" xfId="20593" xr:uid="{5F350191-EF33-488B-8699-5B79E1DE3B6A}"/>
    <cellStyle name="Dziesiętny 6 4 6 4" xfId="11933" xr:uid="{597C9EDD-0622-4789-A592-8394174892F0}"/>
    <cellStyle name="Dziesiętny 6 4 6 4 2" xfId="27232" xr:uid="{C103B110-1668-4056-A6C5-CDF1BB6411E2}"/>
    <cellStyle name="Dziesiętny 6 4 6 5" xfId="15423" xr:uid="{AE12B3F5-AB80-4194-A30B-53EF3FD63D59}"/>
    <cellStyle name="Dziesiętny 6 4 6 5 2" xfId="30722" xr:uid="{409D2E70-95C9-46D4-99E8-1552390A4CA3}"/>
    <cellStyle name="Dziesiętny 6 4 6 6" xfId="17450" xr:uid="{F954D8B3-E532-4AEF-9B40-25DBB2126A5C}"/>
    <cellStyle name="Dziesiętny 6 4 7" xfId="1958" xr:uid="{75541BF5-07A8-45DC-BA39-ECBFB87B286F}"/>
    <cellStyle name="Dziesiętny 6 4 7 2" xfId="5293" xr:uid="{80697CD3-31D3-41B8-BCC4-9CF3928518C1}"/>
    <cellStyle name="Dziesiętny 6 4 7 2 2" xfId="20594" xr:uid="{46544FCD-889D-4CA7-AF7A-7C8768A09327}"/>
    <cellStyle name="Dziesiętny 6 4 7 3" xfId="17590" xr:uid="{DE29569C-A33A-45A3-9B3B-D0ED142D3C82}"/>
    <cellStyle name="Dziesiętny 6 4 8" xfId="2089" xr:uid="{283743AF-869A-410D-9AB2-6366043BF311}"/>
    <cellStyle name="Dziesiętny 6 4 8 2" xfId="5294" xr:uid="{360D36CF-2D21-444B-9047-45851617A5C4}"/>
    <cellStyle name="Dziesiętny 6 4 8 2 2" xfId="20595" xr:uid="{68DE3763-FC88-4312-8DD7-915C736A6313}"/>
    <cellStyle name="Dziesiętny 6 4 8 3" xfId="17721" xr:uid="{0AB81C25-8715-4B09-B507-A5046AF6A78B}"/>
    <cellStyle name="Dziesiętny 6 4 9" xfId="2214" xr:uid="{CC73071D-F32D-427D-A784-1CF419A3E1BA}"/>
    <cellStyle name="Dziesiętny 6 4 9 2" xfId="5295" xr:uid="{6DFA3BC4-C5B8-4ED7-958B-C7F623BA305A}"/>
    <cellStyle name="Dziesiętny 6 4 9 2 2" xfId="20596" xr:uid="{D6DBAF70-B809-4E7D-8554-F440BCA8C72B}"/>
    <cellStyle name="Dziesiętny 6 4 9 3" xfId="17846" xr:uid="{6BBA5F01-6CDB-4404-876A-068AFB39ED9C}"/>
    <cellStyle name="Dziesiętny 6 5" xfId="772" xr:uid="{83BA8557-121B-43AB-8F1C-AA7D733B6E3F}"/>
    <cellStyle name="Dziesiętny 6 5 10" xfId="2376" xr:uid="{03CE42DB-8A1C-4A54-B81A-02CEE45309FB}"/>
    <cellStyle name="Dziesiętny 6 5 10 2" xfId="5296" xr:uid="{426CC64E-8348-4188-8163-095FAE88FE50}"/>
    <cellStyle name="Dziesiętny 6 5 10 2 2" xfId="20597" xr:uid="{DA95F4CA-C27F-40B0-ACF3-EB30913E084A}"/>
    <cellStyle name="Dziesiętny 6 5 10 3" xfId="18008" xr:uid="{358F6DAE-132A-4AD1-B653-6A1B6D8435EA}"/>
    <cellStyle name="Dziesiętny 6 5 11" xfId="2526" xr:uid="{3176F47F-5C52-45EF-8324-7DA1508B990C}"/>
    <cellStyle name="Dziesiętny 6 5 11 2" xfId="5297" xr:uid="{A9E891B0-D655-414E-90D4-2705BE1DA6A2}"/>
    <cellStyle name="Dziesiętny 6 5 11 2 2" xfId="20598" xr:uid="{14423A58-7D9C-4D08-977D-4DF7D25584D7}"/>
    <cellStyle name="Dziesiętny 6 5 11 3" xfId="18158" xr:uid="{26A9482D-343A-4CEB-9D4C-F07A2CF79C68}"/>
    <cellStyle name="Dziesiętny 6 5 12" xfId="2676" xr:uid="{B88DB7AA-1CA1-42C4-9EF2-30505B8E5012}"/>
    <cellStyle name="Dziesiętny 6 5 12 2" xfId="5298" xr:uid="{DE896C86-3DA0-457F-9BA5-43A71753D1FE}"/>
    <cellStyle name="Dziesiętny 6 5 12 2 2" xfId="20599" xr:uid="{2CE0DCA0-EFC9-49DF-BE41-2B722B47DD5F}"/>
    <cellStyle name="Dziesiętny 6 5 12 3" xfId="18308" xr:uid="{1D8B07FC-38F4-4174-8C47-74D86A7C41C4}"/>
    <cellStyle name="Dziesiętny 6 5 13" xfId="5872" xr:uid="{73B9732F-DCB0-40C6-B4DE-48208840DD5D}"/>
    <cellStyle name="Dziesiętny 6 5 13 2" xfId="21173" xr:uid="{8D56DC62-578C-4C1A-BEB1-5BDC7E239F77}"/>
    <cellStyle name="Dziesiętny 6 5 14" xfId="6006" xr:uid="{557F4F0A-074F-4D5A-9328-287A8FAE3D4D}"/>
    <cellStyle name="Dziesiętny 6 5 14 2" xfId="21307" xr:uid="{909C596B-14D7-4D69-BF01-3EB7571FB42A}"/>
    <cellStyle name="Dziesiętny 6 5 15" xfId="3576" xr:uid="{194C77E0-B57C-455D-B4C1-ADF0B9D684A7}"/>
    <cellStyle name="Dziesiętny 6 5 15 2" xfId="19187" xr:uid="{F830AE58-ACD3-4D54-B5A9-65EA60DBBCF6}"/>
    <cellStyle name="Dziesiętny 6 5 16" xfId="9498" xr:uid="{83C12D20-335C-4F53-9B93-17BBA4840946}"/>
    <cellStyle name="Dziesiętny 6 5 16 2" xfId="24797" xr:uid="{E9FCA66E-B2A2-49BF-8D38-5E7BF366C65E}"/>
    <cellStyle name="Dziesiętny 6 5 17" xfId="12988" xr:uid="{224FB349-EA69-4E01-B147-2FA8DF0A9532}"/>
    <cellStyle name="Dziesiętny 6 5 17 2" xfId="28287" xr:uid="{88C05128-A127-4E70-BACC-4A43477B9714}"/>
    <cellStyle name="Dziesiętny 6 5 18" xfId="16495" xr:uid="{FF4F385D-E206-4D28-AD91-4519E8062640}"/>
    <cellStyle name="Dziesiętny 6 5 18 2" xfId="31794" xr:uid="{55503A9F-738D-49FF-9171-004149730299}"/>
    <cellStyle name="Dziesiętny 6 5 19" xfId="990" xr:uid="{DAE77482-5AB7-45F6-A381-FE7CE43130E1}"/>
    <cellStyle name="Dziesiętny 6 5 2" xfId="1206" xr:uid="{F4257CD1-7B46-4F1E-8115-722767EAE45B}"/>
    <cellStyle name="Dziesiętny 6 5 2 2" xfId="3578" xr:uid="{DE697727-75B3-416D-A8E0-65504DD2FE56}"/>
    <cellStyle name="Dziesiętny 6 5 2 2 2" xfId="3579" xr:uid="{C12BD1EE-22FE-47F9-920D-6CC5C7F54188}"/>
    <cellStyle name="Dziesiętny 6 5 2 2 2 2" xfId="8454" xr:uid="{85C2EB6F-F9F6-47BD-BDC8-CE96EB4E5D52}"/>
    <cellStyle name="Dziesiętny 6 5 2 2 2 2 2" xfId="11945" xr:uid="{1B0A452E-BC20-4056-947D-A8D60D8B679E}"/>
    <cellStyle name="Dziesiętny 6 5 2 2 2 2 2 2" xfId="27244" xr:uid="{6E72E36A-F090-46DC-8E95-9498DEAD70D3}"/>
    <cellStyle name="Dziesiętny 6 5 2 2 2 2 3" xfId="15435" xr:uid="{58AA65CA-B645-4130-9942-3CD1E4953A9D}"/>
    <cellStyle name="Dziesiętny 6 5 2 2 2 2 3 2" xfId="30734" xr:uid="{70150AB4-2539-40AC-9F85-C1A09A0EDE8E}"/>
    <cellStyle name="Dziesiętny 6 5 2 2 2 2 4" xfId="23754" xr:uid="{21C573F1-E0FE-4CEF-A2EC-D97753E7B4C2}"/>
    <cellStyle name="Dziesiętny 6 5 2 2 2 3" xfId="7032" xr:uid="{8008F59C-19F7-47F0-8139-96E93843BEA4}"/>
    <cellStyle name="Dziesiętny 6 5 2 2 2 3 2" xfId="22333" xr:uid="{8642DCC2-5F49-45E9-8FBD-760AE6C153A9}"/>
    <cellStyle name="Dziesiętny 6 5 2 2 2 4" xfId="10524" xr:uid="{1CFCE0A2-7EBA-43FD-B3C8-F42D5D27EDC1}"/>
    <cellStyle name="Dziesiętny 6 5 2 2 2 4 2" xfId="25823" xr:uid="{55BFA1DF-79AF-4E2D-81FA-A5C298FDB44B}"/>
    <cellStyle name="Dziesiętny 6 5 2 2 2 5" xfId="14014" xr:uid="{5784C6A7-175D-488D-96FE-9EEC0D223CF4}"/>
    <cellStyle name="Dziesiętny 6 5 2 2 2 5 2" xfId="29313" xr:uid="{5C2122DE-9829-4689-A877-82FA3D73D0F6}"/>
    <cellStyle name="Dziesiętny 6 5 2 2 2 6" xfId="19190" xr:uid="{10DC918B-B75D-43FC-AFA5-948567C4EF3D}"/>
    <cellStyle name="Dziesiętny 6 5 2 2 3" xfId="8453" xr:uid="{E5155B27-A08E-43EC-85C9-61C06975EBA6}"/>
    <cellStyle name="Dziesiętny 6 5 2 2 3 2" xfId="11944" xr:uid="{B9914F42-C29C-488D-ADAC-4AC6E337B6BC}"/>
    <cellStyle name="Dziesiętny 6 5 2 2 3 2 2" xfId="27243" xr:uid="{BB581947-0601-44E4-AD92-C2762FE2E139}"/>
    <cellStyle name="Dziesiętny 6 5 2 2 3 3" xfId="15434" xr:uid="{6781B46E-0D30-450F-B006-13FE154DD84A}"/>
    <cellStyle name="Dziesiętny 6 5 2 2 3 3 2" xfId="30733" xr:uid="{8DA6E05B-732F-431B-A817-5DFA7CB4CDB3}"/>
    <cellStyle name="Dziesiętny 6 5 2 2 3 4" xfId="23753" xr:uid="{A9B13308-D0FC-4B31-A991-C706344FDBF0}"/>
    <cellStyle name="Dziesiętny 6 5 2 2 4" xfId="6502" xr:uid="{CEA63060-73C2-45CD-BF38-FF2C2FF037FA}"/>
    <cellStyle name="Dziesiętny 6 5 2 2 4 2" xfId="21803" xr:uid="{6EE9EEAE-D8F8-42FC-8297-2C058254E435}"/>
    <cellStyle name="Dziesiętny 6 5 2 2 5" xfId="9994" xr:uid="{BD05DAFF-9EF9-4EA8-A0F2-7D84882B7CD9}"/>
    <cellStyle name="Dziesiętny 6 5 2 2 5 2" xfId="25293" xr:uid="{7DD5BAA4-0961-4AB7-B5D5-862FA3012E02}"/>
    <cellStyle name="Dziesiętny 6 5 2 2 6" xfId="13484" xr:uid="{F55D26BE-A916-4372-8C95-66B7A0563B43}"/>
    <cellStyle name="Dziesiętny 6 5 2 2 6 2" xfId="28783" xr:uid="{F6458B82-F837-4151-B662-FA63DB87BB1D}"/>
    <cellStyle name="Dziesiętny 6 5 2 2 7" xfId="19189" xr:uid="{CFE17D6C-A914-4BEA-8494-64FE829FBA7F}"/>
    <cellStyle name="Dziesiętny 6 5 2 3" xfId="3580" xr:uid="{D83AC40F-6E46-4413-B3C4-F4A534DFD491}"/>
    <cellStyle name="Dziesiętny 6 5 2 3 2" xfId="8455" xr:uid="{F04BF569-EBAD-4C7B-B25B-194EA0C03256}"/>
    <cellStyle name="Dziesiętny 6 5 2 3 2 2" xfId="11946" xr:uid="{D354B2F8-D8E5-4886-9493-9731AB52FF7D}"/>
    <cellStyle name="Dziesiętny 6 5 2 3 2 2 2" xfId="27245" xr:uid="{6ACE8F27-02AE-446E-AC4D-5EF8FADB5A43}"/>
    <cellStyle name="Dziesiętny 6 5 2 3 2 3" xfId="15436" xr:uid="{141CF46D-0255-43A8-AA59-BDC7B65AFEFB}"/>
    <cellStyle name="Dziesiętny 6 5 2 3 2 3 2" xfId="30735" xr:uid="{B7539C14-E0DC-4CC3-B954-43683D591C1A}"/>
    <cellStyle name="Dziesiętny 6 5 2 3 2 4" xfId="23755" xr:uid="{FDE28164-2C6B-4796-8568-88EDCD314F39}"/>
    <cellStyle name="Dziesiętny 6 5 2 3 3" xfId="7031" xr:uid="{67B61168-261E-46B0-B5E1-BE3C2818B686}"/>
    <cellStyle name="Dziesiętny 6 5 2 3 3 2" xfId="22332" xr:uid="{5A6D83FD-6B39-462D-AA64-A8A6F765C848}"/>
    <cellStyle name="Dziesiętny 6 5 2 3 4" xfId="10523" xr:uid="{A033A64D-BC28-4985-BA69-C99B9C8C7483}"/>
    <cellStyle name="Dziesiętny 6 5 2 3 4 2" xfId="25822" xr:uid="{99BFC43C-6146-4210-9293-DD5B5210FCC5}"/>
    <cellStyle name="Dziesiętny 6 5 2 3 5" xfId="14013" xr:uid="{67013AEF-BF64-4E19-96F1-4216D6D4C0EE}"/>
    <cellStyle name="Dziesiętny 6 5 2 3 5 2" xfId="29312" xr:uid="{A5DD6824-F34F-421F-9835-E0CC7B7B4501}"/>
    <cellStyle name="Dziesiętny 6 5 2 3 6" xfId="19191" xr:uid="{9E89F187-51BA-4B96-98EF-87A61D879A8E}"/>
    <cellStyle name="Dziesiętny 6 5 2 4" xfId="8452" xr:uid="{44EE1AA3-CA78-41A7-96E0-7CC025C91306}"/>
    <cellStyle name="Dziesiętny 6 5 2 4 2" xfId="11943" xr:uid="{BAB1FBD1-D229-4E55-9583-9A546151C4A4}"/>
    <cellStyle name="Dziesiętny 6 5 2 4 2 2" xfId="27242" xr:uid="{FAF5B204-8FEA-4C87-BC63-116975CCD224}"/>
    <cellStyle name="Dziesiętny 6 5 2 4 3" xfId="15433" xr:uid="{FB74830C-AE4B-4598-A05A-0BA18E29D265}"/>
    <cellStyle name="Dziesiętny 6 5 2 4 3 2" xfId="30732" xr:uid="{28D4D67E-8F5C-4316-9360-1ADCE6082EDC}"/>
    <cellStyle name="Dziesiętny 6 5 2 4 4" xfId="23752" xr:uid="{39131209-C7CA-49DE-8F96-A5DAE22536D3}"/>
    <cellStyle name="Dziesiętny 6 5 2 5" xfId="6272" xr:uid="{A05E2983-B7C9-48A3-B628-29D0819B307D}"/>
    <cellStyle name="Dziesiętny 6 5 2 5 2" xfId="21573" xr:uid="{A22E8D3A-79EA-417D-A327-33C7934D0D99}"/>
    <cellStyle name="Dziesiętny 6 5 2 6" xfId="3577" xr:uid="{F154C8C3-272D-4A57-BA8B-6DBEDBB92F2B}"/>
    <cellStyle name="Dziesiętny 6 5 2 6 2" xfId="19188" xr:uid="{59181976-373E-4B11-8AF0-0EC978BBE603}"/>
    <cellStyle name="Dziesiętny 6 5 2 7" xfId="9764" xr:uid="{D54B28C8-0AFF-4383-B789-92A7E03C4E1E}"/>
    <cellStyle name="Dziesiętny 6 5 2 7 2" xfId="25063" xr:uid="{84B330E9-D583-4561-B568-5A568C37C79B}"/>
    <cellStyle name="Dziesiętny 6 5 2 8" xfId="13254" xr:uid="{52EF6E5C-65AB-4767-8717-B7AD70AE1496}"/>
    <cellStyle name="Dziesiętny 6 5 2 8 2" xfId="28553" xr:uid="{C2F1251F-771B-40BD-84F6-2B94C053FF09}"/>
    <cellStyle name="Dziesiętny 6 5 2 9" xfId="16862" xr:uid="{7C0A9646-8262-4F64-9DA9-2F13F1725FB9}"/>
    <cellStyle name="Dziesiętny 6 5 20" xfId="16658" xr:uid="{0131C828-9C3D-4A2B-82BE-14F681D005B3}"/>
    <cellStyle name="Dziesiętny 6 5 3" xfId="1331" xr:uid="{C5B401FA-5F99-454C-9149-4601AF7EA88E}"/>
    <cellStyle name="Dziesiętny 6 5 3 2" xfId="3582" xr:uid="{A5FC801C-7281-4084-A740-7CA76895FAE7}"/>
    <cellStyle name="Dziesiętny 6 5 3 2 2" xfId="8457" xr:uid="{32801294-BAB2-456D-A546-FE9010CD6569}"/>
    <cellStyle name="Dziesiętny 6 5 3 2 2 2" xfId="11948" xr:uid="{82D92960-1230-45D5-88B3-DE21716EFBB9}"/>
    <cellStyle name="Dziesiętny 6 5 3 2 2 2 2" xfId="27247" xr:uid="{97E51C45-0A23-4D7F-B970-A0845102F834}"/>
    <cellStyle name="Dziesiętny 6 5 3 2 2 3" xfId="15438" xr:uid="{B9DF12F5-DE81-47FD-A823-F11BC59EF8E9}"/>
    <cellStyle name="Dziesiętny 6 5 3 2 2 3 2" xfId="30737" xr:uid="{67D6C25C-0F89-4160-9193-9DD120BBA104}"/>
    <cellStyle name="Dziesiętny 6 5 3 2 2 4" xfId="23757" xr:uid="{E1CEDC30-F81A-4960-A92C-910D03CC1CE4}"/>
    <cellStyle name="Dziesiętny 6 5 3 2 3" xfId="7033" xr:uid="{3D73A96B-C47F-45BD-96F8-8A194B533B31}"/>
    <cellStyle name="Dziesiętny 6 5 3 2 3 2" xfId="22334" xr:uid="{C35D61F2-E88E-47B2-8799-357B29CBF4A8}"/>
    <cellStyle name="Dziesiętny 6 5 3 2 4" xfId="10525" xr:uid="{BB43A0DA-61E4-4BB9-ABDC-E87672FD64A3}"/>
    <cellStyle name="Dziesiętny 6 5 3 2 4 2" xfId="25824" xr:uid="{C657CE5E-2FFA-4490-8CE4-B7F5F17F8239}"/>
    <cellStyle name="Dziesiętny 6 5 3 2 5" xfId="14015" xr:uid="{731B950F-B4D8-4203-AEF3-BEDE6E977656}"/>
    <cellStyle name="Dziesiętny 6 5 3 2 5 2" xfId="29314" xr:uid="{749AE388-A36D-4DCB-87DA-FB14917B04B4}"/>
    <cellStyle name="Dziesiętny 6 5 3 2 6" xfId="19193" xr:uid="{B68D21CE-C701-4409-BBF3-9978435E9B4A}"/>
    <cellStyle name="Dziesiętny 6 5 3 3" xfId="8456" xr:uid="{C8964EA4-3827-419C-9279-5407EA152DCF}"/>
    <cellStyle name="Dziesiętny 6 5 3 3 2" xfId="11947" xr:uid="{919B3C82-5541-49F6-83A8-B0BBF8AB4D20}"/>
    <cellStyle name="Dziesiętny 6 5 3 3 2 2" xfId="27246" xr:uid="{D9EA220D-015A-44E6-AD7A-D57553D52216}"/>
    <cellStyle name="Dziesiętny 6 5 3 3 3" xfId="15437" xr:uid="{C41B098E-EA22-47B4-A104-C47A3404178C}"/>
    <cellStyle name="Dziesiętny 6 5 3 3 3 2" xfId="30736" xr:uid="{4E91B90C-EA37-426A-AC68-347E27911741}"/>
    <cellStyle name="Dziesiętny 6 5 3 3 4" xfId="23756" xr:uid="{420F46C1-21FD-4026-87DF-4C496B1D39CB}"/>
    <cellStyle name="Dziesiętny 6 5 3 4" xfId="6503" xr:uid="{08D39EE5-4F50-4645-B13F-4487C0B1EAD6}"/>
    <cellStyle name="Dziesiętny 6 5 3 4 2" xfId="21804" xr:uid="{193DECA7-CAD0-4753-8052-96F45CE3BA08}"/>
    <cellStyle name="Dziesiętny 6 5 3 5" xfId="3581" xr:uid="{F157CCAE-56A8-447E-AF1C-FAF9C8313740}"/>
    <cellStyle name="Dziesiętny 6 5 3 5 2" xfId="19192" xr:uid="{3E59E416-B3DB-48DF-9970-0D4239F85E6E}"/>
    <cellStyle name="Dziesiętny 6 5 3 6" xfId="9995" xr:uid="{27BB4424-561F-43B9-9860-FE90A5184963}"/>
    <cellStyle name="Dziesiętny 6 5 3 6 2" xfId="25294" xr:uid="{E50B0698-932F-47D0-B8D7-EA993FC32063}"/>
    <cellStyle name="Dziesiętny 6 5 3 7" xfId="13485" xr:uid="{375C29FC-E197-4F25-8DF0-CC6055B0846F}"/>
    <cellStyle name="Dziesiętny 6 5 3 7 2" xfId="28784" xr:uid="{50720264-2DD0-472D-A37E-555658F17835}"/>
    <cellStyle name="Dziesiętny 6 5 3 8" xfId="16987" xr:uid="{9EF4DA72-A421-49A6-98EB-D884D9F9ABE7}"/>
    <cellStyle name="Dziesiętny 6 5 4" xfId="1452" xr:uid="{4AAC20F6-D1B3-4F0E-9636-A9819BF85C56}"/>
    <cellStyle name="Dziesiętny 6 5 4 2" xfId="8458" xr:uid="{E996722D-331E-48E1-9988-F6A29654E07A}"/>
    <cellStyle name="Dziesiętny 6 5 4 2 2" xfId="11949" xr:uid="{F5910011-B449-4250-ADF6-49C3E2023A79}"/>
    <cellStyle name="Dziesiętny 6 5 4 2 2 2" xfId="27248" xr:uid="{D69D713A-5CDE-485D-8955-89FA9DB19D22}"/>
    <cellStyle name="Dziesiętny 6 5 4 2 3" xfId="15439" xr:uid="{E49F79C3-2909-4369-80BF-55CDCC316CE3}"/>
    <cellStyle name="Dziesiętny 6 5 4 2 3 2" xfId="30738" xr:uid="{9F523301-5444-4CB9-9899-0FBCB5B76213}"/>
    <cellStyle name="Dziesiętny 6 5 4 2 4" xfId="23758" xr:uid="{C874BDEC-3FF5-421E-AEE5-12C701760FFA}"/>
    <cellStyle name="Dziesiętny 6 5 4 3" xfId="7030" xr:uid="{62ECAD59-E057-4C29-A19F-3C60269E732D}"/>
    <cellStyle name="Dziesiętny 6 5 4 3 2" xfId="22331" xr:uid="{10EAC77B-3A39-4556-A591-CE8A27AD83D1}"/>
    <cellStyle name="Dziesiętny 6 5 4 4" xfId="3583" xr:uid="{2B1F5E6E-5720-4B20-B843-AA19A27A6B33}"/>
    <cellStyle name="Dziesiętny 6 5 4 4 2" xfId="19194" xr:uid="{14D21B6E-B6E9-4428-A46F-E6392D4EFE3D}"/>
    <cellStyle name="Dziesiętny 6 5 4 5" xfId="10522" xr:uid="{9DD30DEC-51BF-4D5F-BF3C-83C2C31CF1DE}"/>
    <cellStyle name="Dziesiętny 6 5 4 5 2" xfId="25821" xr:uid="{F883333C-2109-4168-BB3A-F9B8800FED39}"/>
    <cellStyle name="Dziesiętny 6 5 4 6" xfId="14012" xr:uid="{7913D6A1-1FF7-4F31-931C-0BC16DF0D24A}"/>
    <cellStyle name="Dziesiętny 6 5 4 6 2" xfId="29311" xr:uid="{5410783B-3D1D-4EC9-B3B8-82ED0E3D21FD}"/>
    <cellStyle name="Dziesiętny 6 5 4 7" xfId="17108" xr:uid="{3CDC364C-0047-48C8-96A8-0279482C935C}"/>
    <cellStyle name="Dziesiętny 6 5 5" xfId="1606" xr:uid="{E8047F91-F351-4052-BAD1-F30CA6EE3014}"/>
    <cellStyle name="Dziesiętny 6 5 5 2" xfId="8459" xr:uid="{A8461C3A-7E77-4042-BF72-FAD503DB8964}"/>
    <cellStyle name="Dziesiętny 6 5 5 2 2" xfId="11950" xr:uid="{57B67395-AF95-4244-9CEF-05C2A2970B35}"/>
    <cellStyle name="Dziesiętny 6 5 5 2 2 2" xfId="27249" xr:uid="{FAB50D06-A9BF-496A-824B-E2F99E3B0CAF}"/>
    <cellStyle name="Dziesiętny 6 5 5 2 3" xfId="15440" xr:uid="{08EA740E-BD8A-4E47-8BE1-CDBEF7DDBE25}"/>
    <cellStyle name="Dziesiętny 6 5 5 2 3 2" xfId="30739" xr:uid="{47C9B267-5795-48DA-A43B-B6FC52402C2D}"/>
    <cellStyle name="Dziesiętny 6 5 5 2 4" xfId="23759" xr:uid="{1A6A7EF2-1720-4F87-A876-C387ACE131B9}"/>
    <cellStyle name="Dziesiętny 6 5 5 3" xfId="7571" xr:uid="{C5BE4D7D-208D-43B7-B8A5-F8F74CB739BD}"/>
    <cellStyle name="Dziesiętny 6 5 5 3 2" xfId="22872" xr:uid="{B50FC95E-3D1A-444A-B89F-1B26D8E6C90E}"/>
    <cellStyle name="Dziesiętny 6 5 5 4" xfId="3584" xr:uid="{5CA75B9D-A4FD-4034-A204-6BE1DD19DB51}"/>
    <cellStyle name="Dziesiętny 6 5 5 4 2" xfId="19195" xr:uid="{1560B042-1E4D-446E-B2EA-977BF82C539F}"/>
    <cellStyle name="Dziesiętny 6 5 5 5" xfId="11063" xr:uid="{FB57697F-C73B-4064-9949-2D113D507A07}"/>
    <cellStyle name="Dziesiętny 6 5 5 5 2" xfId="26362" xr:uid="{777CFA41-71D0-451B-8536-23DCD23CE5A1}"/>
    <cellStyle name="Dziesiętny 6 5 5 6" xfId="14553" xr:uid="{B136D710-D0CF-4C94-BBAA-BC5681E23EFD}"/>
    <cellStyle name="Dziesiętny 6 5 5 6 2" xfId="29852" xr:uid="{D1698D44-AD5B-4ADE-B48C-4CF3A516F6CE}"/>
    <cellStyle name="Dziesiętny 6 5 5 7" xfId="17258" xr:uid="{F2C680EF-7FF0-4AF7-BB29-8396536A820F}"/>
    <cellStyle name="Dziesiętny 6 5 6" xfId="1855" xr:uid="{72B83560-21AB-45F2-99B7-86AA00CCCA8A}"/>
    <cellStyle name="Dziesiętny 6 5 6 2" xfId="8451" xr:uid="{1E2A19D6-A627-4237-9E05-4576A9AD437A}"/>
    <cellStyle name="Dziesiętny 6 5 6 2 2" xfId="23751" xr:uid="{EE87CEE3-7DDE-4B9B-A9C3-4CB7B622AB6F}"/>
    <cellStyle name="Dziesiętny 6 5 6 3" xfId="5299" xr:uid="{36529210-DB76-452C-BAA4-E1E954E5BB6E}"/>
    <cellStyle name="Dziesiętny 6 5 6 3 2" xfId="20600" xr:uid="{25C96DF1-C96E-4408-B152-E0DB93F93024}"/>
    <cellStyle name="Dziesiętny 6 5 6 4" xfId="11942" xr:uid="{0D185509-9F63-4920-92D9-FAD28486B92B}"/>
    <cellStyle name="Dziesiętny 6 5 6 4 2" xfId="27241" xr:uid="{88067AC3-7380-494D-B314-4ADC69EECA8A}"/>
    <cellStyle name="Dziesiętny 6 5 6 5" xfId="15432" xr:uid="{2B344929-5585-445A-AE06-5FA526FB24B8}"/>
    <cellStyle name="Dziesiętny 6 5 6 5 2" xfId="30731" xr:uid="{80F8F621-84BE-467A-9105-3E2101E131CA}"/>
    <cellStyle name="Dziesiętny 6 5 6 6" xfId="17491" xr:uid="{5D4BC283-DF70-4097-8B53-85464C2DC109}"/>
    <cellStyle name="Dziesiętny 6 5 7" xfId="1999" xr:uid="{970D12AD-B53E-47BD-B685-EB76262F27E6}"/>
    <cellStyle name="Dziesiętny 6 5 7 2" xfId="5300" xr:uid="{4AAAA4CA-FA1F-4D9D-BBE2-153BD6E007F0}"/>
    <cellStyle name="Dziesiętny 6 5 7 2 2" xfId="20601" xr:uid="{590E8465-D121-4AF1-93F4-B155FCC1DB68}"/>
    <cellStyle name="Dziesiętny 6 5 7 3" xfId="17631" xr:uid="{72600106-97A9-4AD3-A10C-03AC87BB46FF}"/>
    <cellStyle name="Dziesiętny 6 5 8" xfId="2130" xr:uid="{84C4DD69-20AD-4BB5-9DD5-066E7BBBF298}"/>
    <cellStyle name="Dziesiętny 6 5 8 2" xfId="5301" xr:uid="{35B4CB33-F617-47D6-A65D-08EB74552D53}"/>
    <cellStyle name="Dziesiętny 6 5 8 2 2" xfId="20602" xr:uid="{B369CA4B-F3F1-4B70-B5D1-007EE404FF8B}"/>
    <cellStyle name="Dziesiętny 6 5 8 3" xfId="17762" xr:uid="{3DA561B6-4386-49DD-8D32-39A1AC0E5DBE}"/>
    <cellStyle name="Dziesiętny 6 5 9" xfId="2255" xr:uid="{B125CAD6-545E-491E-95E7-712245D14223}"/>
    <cellStyle name="Dziesiętny 6 5 9 2" xfId="5302" xr:uid="{A372AF4E-C175-418D-B7DF-2B280F65DA26}"/>
    <cellStyle name="Dziesiętny 6 5 9 2 2" xfId="20603" xr:uid="{84C1D50F-0F30-4F2F-91DB-C8EE92F5DA8E}"/>
    <cellStyle name="Dziesiętny 6 5 9 3" xfId="17887" xr:uid="{FEDE6884-E75B-4ED4-9507-C2AA874676C0}"/>
    <cellStyle name="Dziesiętny 6 6" xfId="826" xr:uid="{CC9146FE-0B33-4A87-933D-C7699210BA82}"/>
    <cellStyle name="Dziesiętny 6 6 10" xfId="1037" xr:uid="{16AEBEC7-44FB-4F7F-8A63-F80CFE58CFBB}"/>
    <cellStyle name="Dziesiętny 6 6 11" xfId="16702" xr:uid="{8F4A7558-1A31-4D13-92E2-A36FD6B50C2B}"/>
    <cellStyle name="Dziesiętny 6 6 2" xfId="2715" xr:uid="{251975DA-2FC8-4562-94A7-D4F05EB6210F}"/>
    <cellStyle name="Dziesiętny 6 6 2 2" xfId="3587" xr:uid="{198C47A1-2DEC-4989-806A-EE4EA464FF04}"/>
    <cellStyle name="Dziesiętny 6 6 2 2 2" xfId="8462" xr:uid="{B3613E26-4FDE-4196-BCFE-C449A707DA84}"/>
    <cellStyle name="Dziesiętny 6 6 2 2 2 2" xfId="11953" xr:uid="{8B4CCF12-7C70-4209-AD20-56B5A4C54EBF}"/>
    <cellStyle name="Dziesiętny 6 6 2 2 2 2 2" xfId="27252" xr:uid="{D768BE7A-8C35-4FA6-A715-2EFAF30481B4}"/>
    <cellStyle name="Dziesiętny 6 6 2 2 2 3" xfId="15443" xr:uid="{862A7F9F-D6E1-4D8A-B3A3-FB8D470EA32A}"/>
    <cellStyle name="Dziesiętny 6 6 2 2 2 3 2" xfId="30742" xr:uid="{E1CDA915-A441-4B9D-A800-C93B594A0512}"/>
    <cellStyle name="Dziesiętny 6 6 2 2 2 4" xfId="23762" xr:uid="{6D35B92B-D254-4BC6-8740-6B979C071975}"/>
    <cellStyle name="Dziesiętny 6 6 2 2 3" xfId="7035" xr:uid="{02481A0F-A61A-4404-9433-F9BE5A994704}"/>
    <cellStyle name="Dziesiętny 6 6 2 2 3 2" xfId="22336" xr:uid="{AEA5B6D2-5EF3-4D07-BB51-452378BE7967}"/>
    <cellStyle name="Dziesiętny 6 6 2 2 4" xfId="10527" xr:uid="{9DB254E5-4B87-4253-87AE-4F5B1B28CAF4}"/>
    <cellStyle name="Dziesiętny 6 6 2 2 4 2" xfId="25826" xr:uid="{644A3A49-8B66-4EE0-B460-2F39779D616B}"/>
    <cellStyle name="Dziesiętny 6 6 2 2 5" xfId="14017" xr:uid="{77FFD382-D988-49C3-BF53-3724B03516EC}"/>
    <cellStyle name="Dziesiętny 6 6 2 2 5 2" xfId="29316" xr:uid="{D65A3F97-393D-49B5-8E97-B20D91BBBDA1}"/>
    <cellStyle name="Dziesiętny 6 6 2 2 6" xfId="19198" xr:uid="{00A7F4E6-C103-4B8A-8B7E-BC91C2E5347F}"/>
    <cellStyle name="Dziesiętny 6 6 2 3" xfId="8461" xr:uid="{F625BE50-8E2D-4E9E-B9CE-20236E8B2988}"/>
    <cellStyle name="Dziesiętny 6 6 2 3 2" xfId="11952" xr:uid="{DC1AC9F6-AC2B-4DBE-92F6-3A0D9F87637E}"/>
    <cellStyle name="Dziesiętny 6 6 2 3 2 2" xfId="27251" xr:uid="{CA77AD49-8F2C-48B8-AAEE-7B1D8434FE12}"/>
    <cellStyle name="Dziesiętny 6 6 2 3 3" xfId="15442" xr:uid="{48FD11F4-D45F-43C2-9107-85193CD4FC33}"/>
    <cellStyle name="Dziesiętny 6 6 2 3 3 2" xfId="30741" xr:uid="{893FBC36-CA3C-4757-9F03-D4DD7CBF62B7}"/>
    <cellStyle name="Dziesiętny 6 6 2 3 4" xfId="23761" xr:uid="{43CDEC63-5FDC-4739-8A23-0836551FA71F}"/>
    <cellStyle name="Dziesiętny 6 6 2 4" xfId="6310" xr:uid="{815AFD56-613C-4D5B-9C5D-4F61D5A121A7}"/>
    <cellStyle name="Dziesiętny 6 6 2 4 2" xfId="21611" xr:uid="{88C2A89D-1C74-427C-9FF8-7B82AD59C398}"/>
    <cellStyle name="Dziesiętny 6 6 2 5" xfId="3586" xr:uid="{2647A463-7492-43E7-AE5C-95682B552443}"/>
    <cellStyle name="Dziesiętny 6 6 2 5 2" xfId="19197" xr:uid="{385D95A4-F4CC-4E4A-868A-6CEC9A629059}"/>
    <cellStyle name="Dziesiętny 6 6 2 6" xfId="9802" xr:uid="{3C70595D-A92E-4B14-B206-44EAAF213052}"/>
    <cellStyle name="Dziesiętny 6 6 2 6 2" xfId="25101" xr:uid="{29D98D0F-4741-4B04-923B-4422BE0CEBFD}"/>
    <cellStyle name="Dziesiętny 6 6 2 7" xfId="13292" xr:uid="{528E89FE-771E-44CE-AA91-87ACE6586FEF}"/>
    <cellStyle name="Dziesiętny 6 6 2 7 2" xfId="28591" xr:uid="{CAC7CB91-8BA9-496A-BCD9-7363D9094A66}"/>
    <cellStyle name="Dziesiętny 6 6 2 8" xfId="18346" xr:uid="{4C85247E-806B-49C9-8549-907BA5ED5C1F}"/>
    <cellStyle name="Dziesiętny 6 6 3" xfId="3588" xr:uid="{5BF9DC2B-EAD4-4031-9552-25D788415C6D}"/>
    <cellStyle name="Dziesiętny 6 6 3 2" xfId="8463" xr:uid="{41FB9042-27F0-49A4-BB89-13289CD82A87}"/>
    <cellStyle name="Dziesiętny 6 6 3 2 2" xfId="11954" xr:uid="{82AD22F6-8D48-46E2-9AAB-1ABBA0303BA5}"/>
    <cellStyle name="Dziesiętny 6 6 3 2 2 2" xfId="27253" xr:uid="{9D197574-B9B9-4D8B-A455-55CD6AE5341F}"/>
    <cellStyle name="Dziesiętny 6 6 3 2 3" xfId="15444" xr:uid="{97ED7C9F-5420-4278-8CE5-9B68B33BDFAB}"/>
    <cellStyle name="Dziesiętny 6 6 3 2 3 2" xfId="30743" xr:uid="{E1980AAE-DCCE-41BE-BFAE-3C147E717678}"/>
    <cellStyle name="Dziesiętny 6 6 3 2 4" xfId="23763" xr:uid="{A190AF49-B795-47BE-A90A-37ED86AF82E2}"/>
    <cellStyle name="Dziesiętny 6 6 3 3" xfId="7034" xr:uid="{19012D31-3531-41E1-9314-3C8CF25AB0C8}"/>
    <cellStyle name="Dziesiętny 6 6 3 3 2" xfId="22335" xr:uid="{529493FD-2A6C-478E-85DD-F652E9EA88C2}"/>
    <cellStyle name="Dziesiętny 6 6 3 4" xfId="10526" xr:uid="{76A0176F-6D51-4C4B-B72C-9F5B472B64A1}"/>
    <cellStyle name="Dziesiętny 6 6 3 4 2" xfId="25825" xr:uid="{3352C897-BF16-40E1-B4B6-F75AF7D5DAD3}"/>
    <cellStyle name="Dziesiętny 6 6 3 5" xfId="14016" xr:uid="{78E9A8E6-8E77-4359-A85B-D5B29CDA8C34}"/>
    <cellStyle name="Dziesiętny 6 6 3 5 2" xfId="29315" xr:uid="{32A55EC8-34D8-4E45-B9C0-8668220AEB86}"/>
    <cellStyle name="Dziesiętny 6 6 3 6" xfId="19199" xr:uid="{25102034-DC3A-42F3-96B2-D5C28D2DCF38}"/>
    <cellStyle name="Dziesiętny 6 6 4" xfId="3589" xr:uid="{4BA246BA-B5D1-4B62-81F0-0E9C6DCF14C2}"/>
    <cellStyle name="Dziesiętny 6 6 4 2" xfId="8464" xr:uid="{E10EB677-1524-4F6F-9A11-CB2294FB4A2C}"/>
    <cellStyle name="Dziesiętny 6 6 4 2 2" xfId="11955" xr:uid="{570FDC75-6608-4C63-84A5-B21FCC564C81}"/>
    <cellStyle name="Dziesiętny 6 6 4 2 2 2" xfId="27254" xr:uid="{ED609B41-E78B-46B7-AEAF-64BA1B60CC3C}"/>
    <cellStyle name="Dziesiętny 6 6 4 2 3" xfId="15445" xr:uid="{1DF2F2C4-4C75-447F-A6CE-1990A713F8DB}"/>
    <cellStyle name="Dziesiętny 6 6 4 2 3 2" xfId="30744" xr:uid="{D7D93BBF-64A1-4797-9FEE-666E4773C60D}"/>
    <cellStyle name="Dziesiętny 6 6 4 2 4" xfId="23764" xr:uid="{0BD82E3D-A5C0-4557-9522-9CEE528EAB93}"/>
    <cellStyle name="Dziesiętny 6 6 4 3" xfId="7609" xr:uid="{BA780BBC-8E6C-48AE-BABA-EFD07A86982A}"/>
    <cellStyle name="Dziesiętny 6 6 4 3 2" xfId="22910" xr:uid="{61BE4691-3A95-4F20-BCCC-063BF7F6F562}"/>
    <cellStyle name="Dziesiętny 6 6 4 4" xfId="11101" xr:uid="{C622C930-D428-49F3-B8CD-E57757A0CBC5}"/>
    <cellStyle name="Dziesiętny 6 6 4 4 2" xfId="26400" xr:uid="{526F7143-591F-45FD-A7B6-F3568B01A9C4}"/>
    <cellStyle name="Dziesiętny 6 6 4 5" xfId="14591" xr:uid="{62493478-E959-4489-B702-20074203D34E}"/>
    <cellStyle name="Dziesiętny 6 6 4 5 2" xfId="29890" xr:uid="{1B664803-3C66-4B3F-98BB-BEC381E880C6}"/>
    <cellStyle name="Dziesiętny 6 6 4 6" xfId="19200" xr:uid="{B5C66181-1FFF-4275-88AF-2FACB21D3681}"/>
    <cellStyle name="Dziesiętny 6 6 5" xfId="8460" xr:uid="{97747DB5-EC76-4154-AABE-FC80A38D0400}"/>
    <cellStyle name="Dziesiętny 6 6 5 2" xfId="11951" xr:uid="{F5B4872E-7F39-49AF-8684-7329B4D74D8E}"/>
    <cellStyle name="Dziesiętny 6 6 5 2 2" xfId="27250" xr:uid="{2BFE9801-EC14-45DD-AA05-3D4513253D3A}"/>
    <cellStyle name="Dziesiętny 6 6 5 3" xfId="15441" xr:uid="{8C00534A-72ED-4354-9AFC-A6DA0A2B802E}"/>
    <cellStyle name="Dziesiętny 6 6 5 3 2" xfId="30740" xr:uid="{721B487F-F8D8-419D-89DC-4C5BAAF12E43}"/>
    <cellStyle name="Dziesiętny 6 6 5 4" xfId="23760" xr:uid="{A8EA1E55-08FC-4288-9EC6-52C545FDA9ED}"/>
    <cellStyle name="Dziesiętny 6 6 6" xfId="6007" xr:uid="{15DA5D92-4E14-442F-B735-6458DC791004}"/>
    <cellStyle name="Dziesiętny 6 6 6 2" xfId="21308" xr:uid="{DD56E891-4F6F-4BCC-8DC5-C94CB26AFD6B}"/>
    <cellStyle name="Dziesiętny 6 6 7" xfId="3585" xr:uid="{A1E71FAD-AF43-452D-9033-F4B2D1D2C978}"/>
    <cellStyle name="Dziesiętny 6 6 7 2" xfId="19196" xr:uid="{09AF9F1B-8539-4973-9995-35BD014BD78B}"/>
    <cellStyle name="Dziesiętny 6 6 8" xfId="9499" xr:uid="{C8B14AAA-A8B9-4FB0-80EA-5C4B3EB30E86}"/>
    <cellStyle name="Dziesiętny 6 6 8 2" xfId="24798" xr:uid="{62E90BDD-3224-4552-86F2-C41DFA9A7F11}"/>
    <cellStyle name="Dziesiętny 6 6 9" xfId="12989" xr:uid="{05D5B1CA-1910-44CB-AAFE-023ED3C6E960}"/>
    <cellStyle name="Dziesiętny 6 6 9 2" xfId="28288" xr:uid="{8FA71605-6834-49D3-96B7-F2DD1BB322BA}"/>
    <cellStyle name="Dziesiętny 6 7" xfId="844" xr:uid="{119631AD-4FA0-4496-83BF-E55E9C8363F2}"/>
    <cellStyle name="Dziesiętny 6 7 10" xfId="1078" xr:uid="{F90E634A-B9F4-462D-9B37-EA41774265B4}"/>
    <cellStyle name="Dziesiętny 6 7 11" xfId="16736" xr:uid="{D8C2132B-6FF0-46D2-AD87-67868C7CCA9F}"/>
    <cellStyle name="Dziesiętny 6 7 2" xfId="2732" xr:uid="{14011013-709E-4D23-A1F0-DFEADBE06313}"/>
    <cellStyle name="Dziesiętny 6 7 2 2" xfId="3592" xr:uid="{3A0CC640-AF3A-44E7-BDD1-7998E477557C}"/>
    <cellStyle name="Dziesiętny 6 7 2 2 2" xfId="8467" xr:uid="{3D83A6DC-936F-4685-9F2C-2936B6AE5511}"/>
    <cellStyle name="Dziesiętny 6 7 2 2 2 2" xfId="11958" xr:uid="{50778059-5E8F-4ADE-B7E1-CBF96935A7E2}"/>
    <cellStyle name="Dziesiętny 6 7 2 2 2 2 2" xfId="27257" xr:uid="{FA2349DC-EE20-4598-9EA1-972A832B1E4A}"/>
    <cellStyle name="Dziesiętny 6 7 2 2 2 3" xfId="15448" xr:uid="{DD484035-AEC1-41AB-BC9C-961325014181}"/>
    <cellStyle name="Dziesiętny 6 7 2 2 2 3 2" xfId="30747" xr:uid="{102BD163-4323-440E-9193-B55C7A963D2B}"/>
    <cellStyle name="Dziesiętny 6 7 2 2 2 4" xfId="23767" xr:uid="{73BB14F0-9A00-4EB1-8F5A-FFFC832EA344}"/>
    <cellStyle name="Dziesiętny 6 7 2 2 3" xfId="7037" xr:uid="{6D63D89B-91BE-482C-8386-CE06B8B1A9A3}"/>
    <cellStyle name="Dziesiętny 6 7 2 2 3 2" xfId="22338" xr:uid="{50B2B96B-16BA-4D28-B2A8-C572A2638A99}"/>
    <cellStyle name="Dziesiętny 6 7 2 2 4" xfId="10529" xr:uid="{8D554B35-0923-412C-B105-7AA4190DFEC6}"/>
    <cellStyle name="Dziesiętny 6 7 2 2 4 2" xfId="25828" xr:uid="{923EC6B8-C439-4616-AA2A-5EFE14948F71}"/>
    <cellStyle name="Dziesiętny 6 7 2 2 5" xfId="14019" xr:uid="{C5CD6B9E-9DAF-41DF-9448-618429D60DC3}"/>
    <cellStyle name="Dziesiętny 6 7 2 2 5 2" xfId="29318" xr:uid="{6C5F5E19-BF05-49C2-9584-50DB8D361195}"/>
    <cellStyle name="Dziesiętny 6 7 2 2 6" xfId="19203" xr:uid="{7301B22A-8CC9-4AEF-80B1-AA26E537B1F0}"/>
    <cellStyle name="Dziesiętny 6 7 2 3" xfId="8466" xr:uid="{06B47CD8-9902-4D39-9ABB-D9E0E0434E8E}"/>
    <cellStyle name="Dziesiętny 6 7 2 3 2" xfId="11957" xr:uid="{0B0FE96E-92A6-4782-88AE-8369D3B355E3}"/>
    <cellStyle name="Dziesiętny 6 7 2 3 2 2" xfId="27256" xr:uid="{CB6955CA-64AB-4E98-B60E-51C26353F3B6}"/>
    <cellStyle name="Dziesiętny 6 7 2 3 3" xfId="15447" xr:uid="{D2633F30-EF28-4022-9193-3AD29A657323}"/>
    <cellStyle name="Dziesiętny 6 7 2 3 3 2" xfId="30746" xr:uid="{EB475C0C-2274-4DA0-97F1-46B0FD252CCD}"/>
    <cellStyle name="Dziesiętny 6 7 2 3 4" xfId="23766" xr:uid="{7EBB6FE6-98E5-45C4-A5CE-E3CA89EFCC92}"/>
    <cellStyle name="Dziesiętny 6 7 2 4" xfId="6324" xr:uid="{F647CFD9-E28C-461D-99B0-DE198969BC1E}"/>
    <cellStyle name="Dziesiętny 6 7 2 4 2" xfId="21625" xr:uid="{92AFCDDB-6D7F-4FBE-92EB-739769F4A5A7}"/>
    <cellStyle name="Dziesiętny 6 7 2 5" xfId="3591" xr:uid="{75332753-733B-4C3B-B6D9-BEE199DB63C0}"/>
    <cellStyle name="Dziesiętny 6 7 2 5 2" xfId="19202" xr:uid="{9CBB640C-CE7E-40D8-9836-CCF8F4CA8091}"/>
    <cellStyle name="Dziesiętny 6 7 2 6" xfId="9816" xr:uid="{A848F2CA-13E6-4F7A-8D2E-CB6DECB7799E}"/>
    <cellStyle name="Dziesiętny 6 7 2 6 2" xfId="25115" xr:uid="{7F00F5F6-63B4-4BB2-B6E8-2EC7048575DA}"/>
    <cellStyle name="Dziesiętny 6 7 2 7" xfId="13306" xr:uid="{A606B03F-3966-4C32-90AC-76DA376D89B0}"/>
    <cellStyle name="Dziesiętny 6 7 2 7 2" xfId="28605" xr:uid="{4939B027-EE9B-4033-B067-D673B93CC1FE}"/>
    <cellStyle name="Dziesiętny 6 7 2 8" xfId="18360" xr:uid="{8D3579CE-A0B1-47DB-BE38-288156F0C442}"/>
    <cellStyle name="Dziesiętny 6 7 3" xfId="3593" xr:uid="{65B18778-21B0-4E75-BA42-25A7AA2E2D19}"/>
    <cellStyle name="Dziesiętny 6 7 3 2" xfId="8468" xr:uid="{F72808C4-5B06-42EB-953F-8E73F3E468F2}"/>
    <cellStyle name="Dziesiętny 6 7 3 2 2" xfId="11959" xr:uid="{264E66B8-E2CD-4814-96DD-1D7B774372E0}"/>
    <cellStyle name="Dziesiętny 6 7 3 2 2 2" xfId="27258" xr:uid="{DA5AF7AB-8C88-41A1-8212-9ABB0BA90168}"/>
    <cellStyle name="Dziesiętny 6 7 3 2 3" xfId="15449" xr:uid="{3EB6BF02-9E8C-4F68-8772-747014448D36}"/>
    <cellStyle name="Dziesiętny 6 7 3 2 3 2" xfId="30748" xr:uid="{211EAFD3-18EE-4F86-B3FF-89B1F01074BE}"/>
    <cellStyle name="Dziesiętny 6 7 3 2 4" xfId="23768" xr:uid="{314FAB85-A763-4579-AAEE-85A4F8E1B150}"/>
    <cellStyle name="Dziesiętny 6 7 3 3" xfId="7036" xr:uid="{49AEB482-2889-47AE-9834-7EAE8342C15E}"/>
    <cellStyle name="Dziesiętny 6 7 3 3 2" xfId="22337" xr:uid="{EB3E4780-94D2-4326-8133-89BAF23E457A}"/>
    <cellStyle name="Dziesiętny 6 7 3 4" xfId="10528" xr:uid="{D738BB5D-C530-4D31-BCDD-B7ECBB1E0B75}"/>
    <cellStyle name="Dziesiętny 6 7 3 4 2" xfId="25827" xr:uid="{1EF8F0A0-6F81-4DAC-B71D-9E81460E09FC}"/>
    <cellStyle name="Dziesiętny 6 7 3 5" xfId="14018" xr:uid="{B2E70AC8-2AA8-448E-A012-12589F64B62D}"/>
    <cellStyle name="Dziesiętny 6 7 3 5 2" xfId="29317" xr:uid="{25C974F1-AA5D-4582-AA46-798B57C9A047}"/>
    <cellStyle name="Dziesiętny 6 7 3 6" xfId="19204" xr:uid="{42BC91DA-1BA4-4944-83A9-57C447158A28}"/>
    <cellStyle name="Dziesiętny 6 7 4" xfId="3594" xr:uid="{6C21DC3E-DDB5-4679-868F-3A59D112A46C}"/>
    <cellStyle name="Dziesiętny 6 7 4 2" xfId="8469" xr:uid="{D5F878FD-2AEC-4C0A-B606-337C95B574CA}"/>
    <cellStyle name="Dziesiętny 6 7 4 2 2" xfId="11960" xr:uid="{2FD75259-1575-41B0-9AD4-1AA0B8B8BC0F}"/>
    <cellStyle name="Dziesiętny 6 7 4 2 2 2" xfId="27259" xr:uid="{47F32D0F-D557-44C7-9FBC-2CC807D8E5FE}"/>
    <cellStyle name="Dziesiętny 6 7 4 2 3" xfId="15450" xr:uid="{1D58FF01-0078-42E1-A003-98E558BB764F}"/>
    <cellStyle name="Dziesiętny 6 7 4 2 3 2" xfId="30749" xr:uid="{25FCB93C-02E2-49D8-8F61-2D61BBBBB6E8}"/>
    <cellStyle name="Dziesiętny 6 7 4 2 4" xfId="23769" xr:uid="{7BA3B26D-F345-4240-8832-CCBB8CDD22BC}"/>
    <cellStyle name="Dziesiętny 6 7 4 3" xfId="7623" xr:uid="{6E2FBECB-D127-432A-8DA9-C4894EBE3083}"/>
    <cellStyle name="Dziesiętny 6 7 4 3 2" xfId="22924" xr:uid="{3D0D623C-4F0E-4A87-8324-E8349B03793C}"/>
    <cellStyle name="Dziesiętny 6 7 4 4" xfId="11115" xr:uid="{7394E7D9-F0F4-48BA-8B29-6DE1926ACFA6}"/>
    <cellStyle name="Dziesiętny 6 7 4 4 2" xfId="26414" xr:uid="{B6E880F6-B2D2-46D7-B98A-5A5D2CD5E3E8}"/>
    <cellStyle name="Dziesiętny 6 7 4 5" xfId="14605" xr:uid="{39753CBA-BFB2-4204-BF11-69CE33FB4E4A}"/>
    <cellStyle name="Dziesiętny 6 7 4 5 2" xfId="29904" xr:uid="{D2231DE2-B18F-4506-9907-5DC3116024C2}"/>
    <cellStyle name="Dziesiętny 6 7 4 6" xfId="19205" xr:uid="{1F38139E-F1B3-48E3-982B-8D31ABFA369A}"/>
    <cellStyle name="Dziesiętny 6 7 5" xfId="8465" xr:uid="{27C143CF-4E34-49BC-A2BD-DD989F0A050A}"/>
    <cellStyle name="Dziesiętny 6 7 5 2" xfId="11956" xr:uid="{F8BC926C-7788-462B-B31D-C429DC1EFAC4}"/>
    <cellStyle name="Dziesiętny 6 7 5 2 2" xfId="27255" xr:uid="{5EAAC155-41B5-48B0-B08B-B0DE959B5D52}"/>
    <cellStyle name="Dziesiętny 6 7 5 3" xfId="15446" xr:uid="{34758D60-CE85-4E45-8C63-4E3FF522330F}"/>
    <cellStyle name="Dziesiętny 6 7 5 3 2" xfId="30745" xr:uid="{FF95A66D-54BC-406A-9F18-B5866B7F10A0}"/>
    <cellStyle name="Dziesiętny 6 7 5 4" xfId="23765" xr:uid="{E1596F03-72D1-4893-8BFF-2E62EF0C8EDC}"/>
    <cellStyle name="Dziesiętny 6 7 6" xfId="6008" xr:uid="{F82F77BB-A5A7-47DC-A548-A8B464DDC33C}"/>
    <cellStyle name="Dziesiętny 6 7 6 2" xfId="21309" xr:uid="{B25DF199-F2E0-4ADB-96B6-E0C3A44884A3}"/>
    <cellStyle name="Dziesiętny 6 7 7" xfId="3590" xr:uid="{0832E9A1-C19F-47D7-9ECF-5985283C90DC}"/>
    <cellStyle name="Dziesiętny 6 7 7 2" xfId="19201" xr:uid="{321670D5-ABE5-4C22-90CA-CD82973EFD42}"/>
    <cellStyle name="Dziesiętny 6 7 8" xfId="9500" xr:uid="{CDEA7319-0D31-4FBC-B423-A12930D157ED}"/>
    <cellStyle name="Dziesiętny 6 7 8 2" xfId="24799" xr:uid="{CDE7B820-7E33-460B-AE80-5F0146E84B33}"/>
    <cellStyle name="Dziesiętny 6 7 9" xfId="12990" xr:uid="{5D46D65B-BA11-4D42-9746-8DB9D134E829}"/>
    <cellStyle name="Dziesiętny 6 7 9 2" xfId="28289" xr:uid="{A45E76BA-7506-4C29-9D2D-EF6CEBA1CBFB}"/>
    <cellStyle name="Dziesiętny 6 8" xfId="1112" xr:uid="{659B1387-222C-43A2-B8D9-0A5527AABA84}"/>
    <cellStyle name="Dziesiętny 6 8 2" xfId="3596" xr:uid="{21A6843D-E5DD-47C3-9536-678A790A03C7}"/>
    <cellStyle name="Dziesiętny 6 8 2 2" xfId="8471" xr:uid="{BA39EC49-542F-4833-8A98-86A418928796}"/>
    <cellStyle name="Dziesiętny 6 8 2 2 2" xfId="11962" xr:uid="{ABE8CE83-3530-4797-8B26-D67B76191ED0}"/>
    <cellStyle name="Dziesiętny 6 8 2 2 2 2" xfId="27261" xr:uid="{16E09327-DD00-4DA5-8399-5688EB0C654B}"/>
    <cellStyle name="Dziesiętny 6 8 2 2 3" xfId="15452" xr:uid="{A67D2E47-8F04-4381-84CD-95F683BDF85B}"/>
    <cellStyle name="Dziesiętny 6 8 2 2 3 2" xfId="30751" xr:uid="{F18253AB-E70D-45EC-BF9D-2B4592281E80}"/>
    <cellStyle name="Dziesiętny 6 8 2 2 4" xfId="23771" xr:uid="{81704022-1574-47A1-A696-AEF1B25A8924}"/>
    <cellStyle name="Dziesiętny 6 8 2 3" xfId="7038" xr:uid="{32063AF6-2654-470E-AED6-12CE13B993FD}"/>
    <cellStyle name="Dziesiętny 6 8 2 3 2" xfId="22339" xr:uid="{FB449A41-7206-4846-8741-5D22A9196FFA}"/>
    <cellStyle name="Dziesiętny 6 8 2 4" xfId="10530" xr:uid="{083B6ECA-C77F-4FB0-87CD-5D9DC2CDC0BB}"/>
    <cellStyle name="Dziesiętny 6 8 2 4 2" xfId="25829" xr:uid="{7EE7139B-04B8-46A2-B9CE-BB7EBCECA3F7}"/>
    <cellStyle name="Dziesiętny 6 8 2 5" xfId="14020" xr:uid="{E7F13B05-86F4-4B89-A746-184CB52508F1}"/>
    <cellStyle name="Dziesiętny 6 8 2 5 2" xfId="29319" xr:uid="{33EE01CF-1C77-4A5C-A0F3-2B342F17C959}"/>
    <cellStyle name="Dziesiętny 6 8 2 6" xfId="19207" xr:uid="{48798167-7412-4748-9AF4-A2D180CE98C3}"/>
    <cellStyle name="Dziesiętny 6 8 3" xfId="8470" xr:uid="{BF5FE912-F751-4223-A361-EE9A678AE9F6}"/>
    <cellStyle name="Dziesiętny 6 8 3 2" xfId="11961" xr:uid="{9267D1C9-02CE-4406-A50E-02BDE5662394}"/>
    <cellStyle name="Dziesiętny 6 8 3 2 2" xfId="27260" xr:uid="{62ED1091-D990-4842-BAC6-33160A3E986D}"/>
    <cellStyle name="Dziesiętny 6 8 3 3" xfId="15451" xr:uid="{D40873DD-27EE-41F4-BA24-5F5D425D8DB5}"/>
    <cellStyle name="Dziesiętny 6 8 3 3 2" xfId="30750" xr:uid="{4F140E26-1EBD-4376-8456-3966471B9838}"/>
    <cellStyle name="Dziesiętny 6 8 3 4" xfId="23770" xr:uid="{7AA45DB4-25EB-4A91-BF78-F6F2177F3208}"/>
    <cellStyle name="Dziesiętny 6 8 4" xfId="6095" xr:uid="{DA42C4BB-05FB-4880-B60A-EE1D71E42223}"/>
    <cellStyle name="Dziesiętny 6 8 4 2" xfId="21396" xr:uid="{6870F970-F087-46A5-8745-1168F914501E}"/>
    <cellStyle name="Dziesiętny 6 8 5" xfId="3595" xr:uid="{FF02A3F2-6787-4558-928E-B5428248C0D0}"/>
    <cellStyle name="Dziesiętny 6 8 5 2" xfId="19206" xr:uid="{5DCB32F8-87CB-4242-8FD6-E7C7B8039F61}"/>
    <cellStyle name="Dziesiętny 6 8 6" xfId="9587" xr:uid="{20F81FE6-B45B-4227-8FCC-17BDEBFD675E}"/>
    <cellStyle name="Dziesiętny 6 8 6 2" xfId="24886" xr:uid="{751A1850-ADCE-4140-A665-DD72A8BAAA2E}"/>
    <cellStyle name="Dziesiętny 6 8 7" xfId="13077" xr:uid="{C87AB515-E22E-435C-8221-D4A309BF1B14}"/>
    <cellStyle name="Dziesiętny 6 8 7 2" xfId="28376" xr:uid="{C9476775-D603-46EF-8310-7DA6F198AD1C}"/>
    <cellStyle name="Dziesiętny 6 8 8" xfId="16768" xr:uid="{0E618D4A-8C94-41DF-8834-F2995A2DFCBD}"/>
    <cellStyle name="Dziesiętny 6 9" xfId="1479" xr:uid="{F27D834A-81C4-4748-9CFD-AD2BB04F1372}"/>
    <cellStyle name="Dziesiętny 6 9 2" xfId="3598" xr:uid="{4481C6A9-467E-49EE-A20F-1483727F3DC0}"/>
    <cellStyle name="Dziesiętny 6 9 2 2" xfId="8473" xr:uid="{790F06B7-AE00-4E42-AEF7-009C6A078968}"/>
    <cellStyle name="Dziesiętny 6 9 2 2 2" xfId="11964" xr:uid="{C14EE4C3-ACE6-4016-B2D3-BE0671EF0F28}"/>
    <cellStyle name="Dziesiętny 6 9 2 2 2 2" xfId="27263" xr:uid="{D3C568C7-0247-40EC-A212-16161EC7B8D8}"/>
    <cellStyle name="Dziesiętny 6 9 2 2 3" xfId="15454" xr:uid="{06C97409-FEA8-43F7-B959-9669C1720BE0}"/>
    <cellStyle name="Dziesiętny 6 9 2 2 3 2" xfId="30753" xr:uid="{CFDD0FCF-DDA7-4063-ADE2-6AA702997008}"/>
    <cellStyle name="Dziesiętny 6 9 2 2 4" xfId="23773" xr:uid="{2CF61E95-10D3-42C5-8345-373621E372DD}"/>
    <cellStyle name="Dziesiętny 6 9 2 3" xfId="7039" xr:uid="{1BC0E89E-387B-44AE-9186-C252C227166B}"/>
    <cellStyle name="Dziesiętny 6 9 2 3 2" xfId="22340" xr:uid="{0EF3431B-6A62-4EFE-BE13-67580E363067}"/>
    <cellStyle name="Dziesiętny 6 9 2 4" xfId="10531" xr:uid="{6756ABFA-99C6-455E-980B-F18C2DABE095}"/>
    <cellStyle name="Dziesiętny 6 9 2 4 2" xfId="25830" xr:uid="{E77FF6D2-5044-4DB5-BF33-7677F4C95587}"/>
    <cellStyle name="Dziesiętny 6 9 2 5" xfId="14021" xr:uid="{CC62A3D3-4B07-4EB1-9EA5-CBF06617BA01}"/>
    <cellStyle name="Dziesiętny 6 9 2 5 2" xfId="29320" xr:uid="{E1B24381-8E5D-4496-8189-B7DF628CBA5C}"/>
    <cellStyle name="Dziesiętny 6 9 2 6" xfId="19209" xr:uid="{26509ADC-1633-4910-A5F8-69E0D2620955}"/>
    <cellStyle name="Dziesiętny 6 9 3" xfId="8472" xr:uid="{272093C0-1E9B-488D-9E15-5D006112F517}"/>
    <cellStyle name="Dziesiętny 6 9 3 2" xfId="11963" xr:uid="{FAE8D522-F52B-4FDD-A5C8-F26F6EF8C58C}"/>
    <cellStyle name="Dziesiętny 6 9 3 2 2" xfId="27262" xr:uid="{F4FDB549-B1A9-4FF7-94FB-EA1C14FDD2D6}"/>
    <cellStyle name="Dziesiętny 6 9 3 3" xfId="15453" xr:uid="{D7824577-1463-4643-B237-81A0F8703834}"/>
    <cellStyle name="Dziesiętny 6 9 3 3 2" xfId="30752" xr:uid="{BB8C1297-B390-45A0-AFED-DD9A397544D7}"/>
    <cellStyle name="Dziesiętny 6 9 3 4" xfId="23772" xr:uid="{88567324-4E8F-4433-AEC8-B2CE868DDE88}"/>
    <cellStyle name="Dziesiętny 6 9 4" xfId="6122" xr:uid="{A55806AD-BD99-46F0-9FEC-B9DB540942E9}"/>
    <cellStyle name="Dziesiętny 6 9 4 2" xfId="21423" xr:uid="{C43B004F-9A7D-492B-B72E-36896B5B9BFC}"/>
    <cellStyle name="Dziesiętny 6 9 5" xfId="3597" xr:uid="{BCE3AC49-58CA-4234-A57E-72E6AC0DE081}"/>
    <cellStyle name="Dziesiętny 6 9 5 2" xfId="19208" xr:uid="{E42F20E7-C1EA-4C83-9406-37DE652665BD}"/>
    <cellStyle name="Dziesiętny 6 9 6" xfId="9614" xr:uid="{F01A85BC-A9E3-4A7A-B4F1-3270F92864F7}"/>
    <cellStyle name="Dziesiętny 6 9 6 2" xfId="24913" xr:uid="{70198FEF-A2E9-4B5D-9687-BE2DBF28D606}"/>
    <cellStyle name="Dziesiętny 6 9 7" xfId="13104" xr:uid="{DCC546C6-8974-4263-88FD-F1F0B029CA06}"/>
    <cellStyle name="Dziesiętny 6 9 7 2" xfId="28403" xr:uid="{9E4BC9EE-867F-4A95-BD34-6E6061075622}"/>
    <cellStyle name="Dziesiętny 6 9 8" xfId="17135" xr:uid="{190E4959-17AB-4E92-ABC2-56BC74BB114A}"/>
    <cellStyle name="Dziesiętny 7" xfId="135" xr:uid="{00000000-0005-0000-0000-00006E000000}"/>
    <cellStyle name="Dziesiętny 7 2" xfId="322" xr:uid="{E1E07C07-2356-4F37-B1BE-36DA6DFFB18B}"/>
    <cellStyle name="Dziesiętny 7 2 2" xfId="3600" xr:uid="{FBFEFAC1-EBDF-469F-BDF0-0F10EDC05E25}"/>
    <cellStyle name="Dziesiętny 7 2 3" xfId="3599" xr:uid="{19A2A2C2-14BD-4013-BA44-47F8678CC82E}"/>
    <cellStyle name="Dziesiętny 7 3" xfId="3601" xr:uid="{ADE1945D-9973-47BD-A0B5-FB0FF62E1EBF}"/>
    <cellStyle name="Dziesiętny 7 4" xfId="603" xr:uid="{42176C03-2225-4A5F-BE5E-BE1583F74790}"/>
    <cellStyle name="Dziesiętny 8" xfId="136" xr:uid="{00000000-0005-0000-0000-00006F000000}"/>
    <cellStyle name="Dziesiętny 8 2" xfId="323" xr:uid="{1511F745-BC1E-46B1-A539-3D0AA2829C7C}"/>
    <cellStyle name="Dziesiętny 8 2 2" xfId="3603" xr:uid="{482C4FB6-76DF-479E-95FF-A0FF241126C8}"/>
    <cellStyle name="Dziesiętny 8 2 3" xfId="3602" xr:uid="{120BE7CA-ADD4-48EA-99A5-4300F423478E}"/>
    <cellStyle name="Dziesiętny 8 3" xfId="3604" xr:uid="{57B168EC-8F67-41A3-AD40-9BCBD7C078C2}"/>
    <cellStyle name="Dziesiętny 8 4" xfId="604" xr:uid="{551667BF-09B9-4ACB-82E4-1E80E7AE5387}"/>
    <cellStyle name="Dziesiętny 9" xfId="6" xr:uid="{00000000-0005-0000-0000-000070000000}"/>
    <cellStyle name="Dziesiętny 9 2" xfId="312" xr:uid="{A883EA1E-FE1E-4263-A611-10416ABF7843}"/>
    <cellStyle name="Dziesiętny 9 2 2" xfId="3605" xr:uid="{290BABA4-04A2-447C-A33C-21ADBC32BCFC}"/>
    <cellStyle name="Dziesiętny 9 3" xfId="683" xr:uid="{B49EA2A1-4868-4DF2-AF6B-3471BF7B7CA2}"/>
    <cellStyle name="Edit - IBM Cognos" xfId="420" xr:uid="{E201215B-5A57-4D4E-9C87-3B57083A8B10}"/>
    <cellStyle name="Edit - IBM Cognos 2" xfId="481" xr:uid="{568032CC-0118-49A8-918A-F006C60ECD1A}"/>
    <cellStyle name="Explanatory Text" xfId="75" xr:uid="{00000000-0005-0000-0000-000071000000}"/>
    <cellStyle name="Formula - IBM Cognos" xfId="421" xr:uid="{693F4FC1-0C7B-471E-93B2-1D437872733F}"/>
    <cellStyle name="Formula - IBM Cognos 2" xfId="482" xr:uid="{4A9C4E2F-A19A-4945-BAFD-CC465E1C205B}"/>
    <cellStyle name="Good" xfId="3606" xr:uid="{F50C50EA-20C5-49B5-804D-150D2CC0B7C1}"/>
    <cellStyle name="Group Name - IBM Cognos" xfId="422" xr:uid="{0C33AFC4-7C8E-490A-AE14-E1C8541FD820}"/>
    <cellStyle name="Group Name - IBM Cognos 2" xfId="483" xr:uid="{B6D84A1F-59E9-448B-BC59-0615243AC596}"/>
    <cellStyle name="Heading 1" xfId="76" xr:uid="{00000000-0005-0000-0000-000072000000}"/>
    <cellStyle name="Heading 2" xfId="77" xr:uid="{00000000-0005-0000-0000-000073000000}"/>
    <cellStyle name="Heading 3" xfId="78" xr:uid="{00000000-0005-0000-0000-000074000000}"/>
    <cellStyle name="Heading 4" xfId="79" xr:uid="{00000000-0005-0000-0000-000075000000}"/>
    <cellStyle name="Hiperłącze" xfId="288" builtinId="8" hidden="1"/>
    <cellStyle name="Hiperłącze" xfId="290" builtinId="8" hidden="1"/>
    <cellStyle name="Hiperłącze" xfId="292" builtinId="8" hidden="1"/>
    <cellStyle name="Hiperłącze" xfId="294" builtinId="8" hidden="1"/>
    <cellStyle name="Hiperłącze" xfId="296" builtinId="8" hidden="1"/>
    <cellStyle name="Hiperłącze" xfId="298" builtinId="8" hidden="1"/>
    <cellStyle name="Hiperłącze" xfId="300" builtinId="8" hidden="1"/>
    <cellStyle name="Hiperłącze" xfId="270" builtinId="8" hidden="1"/>
    <cellStyle name="Hiperłącze" xfId="274" builtinId="8" hidden="1"/>
    <cellStyle name="Hiperłącze" xfId="276" builtinId="8" hidden="1"/>
    <cellStyle name="Hiperłącze" xfId="278" builtinId="8" hidden="1"/>
    <cellStyle name="Hiperłącze" xfId="280" builtinId="8" hidden="1"/>
    <cellStyle name="Hiperłącze" xfId="282" builtinId="8" hidden="1"/>
    <cellStyle name="Hiperłącze" xfId="284" builtinId="8" hidden="1"/>
    <cellStyle name="Hiperłącze" xfId="286" builtinId="8" hidden="1"/>
    <cellStyle name="Hiperłącze" xfId="262" builtinId="8" hidden="1"/>
    <cellStyle name="Hiperłącze" xfId="264" builtinId="8" hidden="1"/>
    <cellStyle name="Hiperłącze" xfId="266" builtinId="8" hidden="1"/>
    <cellStyle name="Hiperłącze" xfId="268" builtinId="8" hidden="1"/>
    <cellStyle name="Hiperłącze" xfId="258" builtinId="8" hidden="1"/>
    <cellStyle name="Hiperłącze" xfId="260" builtinId="8" hidden="1"/>
    <cellStyle name="Hiperłącze" xfId="256" builtinId="8" hidden="1"/>
    <cellStyle name="Hiperłącze" xfId="254" builtinId="8" hidden="1"/>
    <cellStyle name="Hiperłącze 2" xfId="808" xr:uid="{92F8984A-9603-4140-9D31-BAE952BFD31E}"/>
    <cellStyle name="Hold Values - IBM Cognos" xfId="423" xr:uid="{46D4E70E-BE8D-44BC-AD05-B46167459EE0}"/>
    <cellStyle name="Hold Values - IBM Cognos 2" xfId="484" xr:uid="{89FA7947-67C5-47DA-928D-9A2CB83A0494}"/>
    <cellStyle name="Hyperlink 2" xfId="446" xr:uid="{2CC7F245-5940-4674-902A-DCC92BCC67B9}"/>
    <cellStyle name="Input" xfId="3607" xr:uid="{8526378B-D15B-4273-81AB-CFE5100FACEC}"/>
    <cellStyle name="Komórka połączona 2" xfId="80" xr:uid="{00000000-0005-0000-0000-00008D000000}"/>
    <cellStyle name="Komórka połączona 2 2" xfId="137" xr:uid="{00000000-0005-0000-0000-00008E000000}"/>
    <cellStyle name="Komórka połączona 2 2 2" xfId="3608" xr:uid="{B1CB8248-BB95-47FE-B301-692DC541B1EE}"/>
    <cellStyle name="Komórka połączona 2 2 2 2" xfId="3609" xr:uid="{5593DFF6-3B4E-4189-B1FC-BEC000272B4A}"/>
    <cellStyle name="Komórka połączona 2 2 2 2 2" xfId="16521" xr:uid="{4FB0796A-80F0-4608-BEE4-E087BC85D5EC}"/>
    <cellStyle name="Komórka połączona 2 2 2 3" xfId="16520" xr:uid="{05B3F9B9-EBD7-4394-9E72-91316C2CCF93}"/>
    <cellStyle name="Komórka połączona 2 2 3" xfId="3610" xr:uid="{2A531F6F-6AC8-433C-B929-F65BDB3C7B82}"/>
    <cellStyle name="Komórka połączona 2 2 3 2" xfId="3611" xr:uid="{D3914539-FA1B-4A41-B025-4F067C6DF5E0}"/>
    <cellStyle name="Komórka połączona 2 2 3 2 2" xfId="16523" xr:uid="{470387AE-F31B-4C9F-9B54-DC4EF4112343}"/>
    <cellStyle name="Komórka połączona 2 2 3 3" xfId="16522" xr:uid="{D74A4C44-B80E-4D43-BF1C-F34F574B8590}"/>
    <cellStyle name="Komórka połączona 2 2 4" xfId="3612" xr:uid="{8FC34A82-70E2-48A5-9C98-8C5EC068CCBB}"/>
    <cellStyle name="Komórka połączona 2 2 4 2" xfId="16524" xr:uid="{B8BCFA45-9898-4D3B-9FED-B5D6B0C9F621}"/>
    <cellStyle name="Komórka połączona 2 2 5" xfId="886" xr:uid="{8615F134-84BC-4BED-8662-F4C8C83B643F}"/>
    <cellStyle name="Komórka połączona 2 3" xfId="3613" xr:uid="{3F4720DA-18B0-496C-9252-26A38DB47666}"/>
    <cellStyle name="Komórka połączona 2 3 2" xfId="3614" xr:uid="{CB722BAB-0373-434D-9DCE-A9DCCAF2C0DD}"/>
    <cellStyle name="Komórka połączona 2 3 2 2" xfId="16526" xr:uid="{5A6B79AC-17F5-40B9-87D4-DD5E353816AC}"/>
    <cellStyle name="Komórka połączona 2 3 3" xfId="16525" xr:uid="{20E1E02C-C638-4D96-82FC-FAE0EC61D22D}"/>
    <cellStyle name="Komórka połączona 2 4" xfId="3615" xr:uid="{74D253E3-CEA4-4336-BA1E-D0D481B51495}"/>
    <cellStyle name="Komórka połączona 2 4 2" xfId="3616" xr:uid="{943B6FC8-FE8B-4888-A799-F9C1D98D8259}"/>
    <cellStyle name="Komórka połączona 2 4 2 2" xfId="16528" xr:uid="{5DF0D818-A38B-400F-B37B-B6EDD596A8AE}"/>
    <cellStyle name="Komórka połączona 2 4 3" xfId="16527" xr:uid="{6D75785A-BD29-44B6-9A87-B01D290DE2D5}"/>
    <cellStyle name="Komórka połączona 2 5" xfId="3617" xr:uid="{6B1C280B-E07F-422C-85EA-879EF7D6706C}"/>
    <cellStyle name="Komórka połączona 2 5 2" xfId="16529" xr:uid="{67F72335-A55F-4146-9F7D-D67ABEA69DB7}"/>
    <cellStyle name="Komórka połączona 2 6" xfId="866" xr:uid="{8AA3018B-B096-4AE1-814F-7AE120505317}"/>
    <cellStyle name="Komórka połączona 3" xfId="235" xr:uid="{00000000-0005-0000-0000-00008F000000}"/>
    <cellStyle name="Komórka zaznaczona 2" xfId="81" xr:uid="{00000000-0005-0000-0000-000090000000}"/>
    <cellStyle name="Komórka zaznaczona 2 2" xfId="827" xr:uid="{E24C0C62-0F75-4411-A0E6-657B4370D1B3}"/>
    <cellStyle name="Komórka zaznaczona 2 2 2" xfId="2716" xr:uid="{D9A6E8D2-06D9-4141-BF61-4680D25059F0}"/>
    <cellStyle name="Komórka zaznaczona 2 3" xfId="578" xr:uid="{8974883B-0935-47F1-94B6-EAB5D88A7313}"/>
    <cellStyle name="Komórka zaznaczona 3" xfId="236" xr:uid="{00000000-0005-0000-0000-000091000000}"/>
    <cellStyle name="Komórka zaznaczona 3 2" xfId="677" xr:uid="{A59C5CB0-A70D-4A18-96D6-89F72E2FE5CE}"/>
    <cellStyle name="Linked Cell" xfId="3618" xr:uid="{5408CAD5-E234-4B89-B044-D044DBB57890}"/>
    <cellStyle name="Linked Cell 2" xfId="3619" xr:uid="{206184D5-FC3F-4C1F-9175-C20CD7E83817}"/>
    <cellStyle name="Linked Cell 2 2" xfId="16531" xr:uid="{ECDAA3D7-3A43-4497-9FA1-500ECD8F2912}"/>
    <cellStyle name="Linked Cell 3" xfId="16530" xr:uid="{930AE5B0-B1BA-4AF8-84F9-4C791C0DD3B8}"/>
    <cellStyle name="List Name - IBM Cognos" xfId="424" xr:uid="{9178E7F9-3402-42FD-809D-DB223A2D32DE}"/>
    <cellStyle name="List Name - IBM Cognos 2" xfId="485" xr:uid="{4D21A86F-D040-4C6A-AB68-36DE14543BB7}"/>
    <cellStyle name="Locked - IBM Cognos" xfId="425" xr:uid="{7E9CADCC-E44A-4693-AE8E-EB8F5F24C4C9}"/>
    <cellStyle name="Locked - IBM Cognos 2" xfId="486" xr:uid="{F47EFAB5-445A-4965-85F7-57809E256D83}"/>
    <cellStyle name="Measure - IBM Cognos" xfId="426" xr:uid="{C769A627-22F1-4330-80A8-DC7D04E3D45A}"/>
    <cellStyle name="Measure - IBM Cognos 2" xfId="487" xr:uid="{3C50C473-6EB9-42F0-B711-B3E359984C3D}"/>
    <cellStyle name="Measure Header - IBM Cognos" xfId="427" xr:uid="{6A544775-9CD4-48B4-B55F-2B2A3C7300E0}"/>
    <cellStyle name="Measure Header - IBM Cognos 2" xfId="488" xr:uid="{BA62DB49-CE84-48C6-8F12-A50E90446461}"/>
    <cellStyle name="Measure Name - IBM Cognos" xfId="428" xr:uid="{0ED35FA8-48F6-46D3-A89B-DA8703BD6362}"/>
    <cellStyle name="Measure Name - IBM Cognos 2" xfId="489" xr:uid="{7D1BF6FC-5ED7-4051-A7E9-34D90AC2D59A}"/>
    <cellStyle name="Measure Summary - IBM Cognos" xfId="429" xr:uid="{06985BEC-A469-4466-8E23-084BB6BF73D3}"/>
    <cellStyle name="Measure Summary - IBM Cognos 2" xfId="490" xr:uid="{4D064AE9-780E-4CB9-A7E1-E62C67004FCF}"/>
    <cellStyle name="Measure Summary TM1 - IBM Cognos" xfId="430" xr:uid="{30D79506-D63F-43EF-A165-F3DC2F25829E}"/>
    <cellStyle name="Measure Summary TM1 - IBM Cognos 2" xfId="491" xr:uid="{4844BBE6-C78B-4E5F-A7B8-E53A4253CB54}"/>
    <cellStyle name="Measure Template - IBM Cognos" xfId="431" xr:uid="{25E25A16-A72D-4766-82A4-468AC6142941}"/>
    <cellStyle name="Measure Template - IBM Cognos 2" xfId="492" xr:uid="{31CDDA46-17BC-43FF-9614-3CC221A66DCB}"/>
    <cellStyle name="More - IBM Cognos" xfId="432" xr:uid="{637BCE5E-E721-48C4-82EC-79FB5298CC6E}"/>
    <cellStyle name="More - IBM Cognos 2" xfId="493" xr:uid="{AD2C5282-773E-41A2-BAF9-22304F1ACD86}"/>
    <cellStyle name="Nagłówek 1 2" xfId="82" xr:uid="{00000000-0005-0000-0000-000092000000}"/>
    <cellStyle name="Nagłówek 1 3" xfId="237" xr:uid="{00000000-0005-0000-0000-000093000000}"/>
    <cellStyle name="Nagłówek 2 2" xfId="83" xr:uid="{00000000-0005-0000-0000-000094000000}"/>
    <cellStyle name="Nagłówek 2 3" xfId="238" xr:uid="{00000000-0005-0000-0000-000095000000}"/>
    <cellStyle name="Nagłówek 2 3 2" xfId="678" xr:uid="{46E45D5A-5713-4CE9-BDB1-F4791064CAF8}"/>
    <cellStyle name="Nagłówek 3 2" xfId="84" xr:uid="{00000000-0005-0000-0000-000096000000}"/>
    <cellStyle name="Nagłówek 3 3" xfId="239" xr:uid="{00000000-0005-0000-0000-000097000000}"/>
    <cellStyle name="Nagłówek 4 2" xfId="85" xr:uid="{00000000-0005-0000-0000-000098000000}"/>
    <cellStyle name="Nagłówek 4 3" xfId="240" xr:uid="{00000000-0005-0000-0000-000099000000}"/>
    <cellStyle name="Neutral" xfId="86" xr:uid="{00000000-0005-0000-0000-00009A000000}"/>
    <cellStyle name="Neutral 2" xfId="378" xr:uid="{3FF4445A-28CD-494B-95B9-82EA724F8F90}"/>
    <cellStyle name="Neutral 3" xfId="579" xr:uid="{5D435EDF-EC65-48F0-A58E-10268DBC697C}"/>
    <cellStyle name="Neutralne 2" xfId="87" xr:uid="{00000000-0005-0000-0000-00009B000000}"/>
    <cellStyle name="Neutralne 2 2" xfId="580" xr:uid="{85D3E194-3DE1-4F39-B48C-A67353888EF2}"/>
    <cellStyle name="Neutralne 3" xfId="241" xr:uid="{00000000-0005-0000-0000-00009C000000}"/>
    <cellStyle name="Neutralne 3 2" xfId="679" xr:uid="{079DBD93-B17B-48F2-9770-DFF525A6FB3A}"/>
    <cellStyle name="Normal 10" xfId="3620" xr:uid="{5925A2F2-44BC-485E-980A-38F584070A5E}"/>
    <cellStyle name="Normal 10 2" xfId="3621" xr:uid="{FCBE2849-BC03-4D8B-B81E-2374EDABDEB1}"/>
    <cellStyle name="Normal 10 2 2" xfId="3622" xr:uid="{067D14F2-9B01-4AAC-B32E-7013BAD7337B}"/>
    <cellStyle name="Normal 10 2 2 2" xfId="3623" xr:uid="{D63C7057-FBCF-40CA-AB7F-5C9324F502B0}"/>
    <cellStyle name="Normal 10 2 2 2 2" xfId="3624" xr:uid="{1E5B30B8-89A0-4FB3-924E-DD8A5EC08AE5}"/>
    <cellStyle name="Normal 10 2 2 3" xfId="3625" xr:uid="{E67E11B1-744A-47DA-9729-C918346E8206}"/>
    <cellStyle name="Normal 10 2 3" xfId="3626" xr:uid="{F7B46CC1-CD5F-4FD7-9F8E-AB51DE765920}"/>
    <cellStyle name="Normal 10 2 3 2" xfId="3627" xr:uid="{DB3CEF8E-00FE-4156-BCD9-9387F314F62B}"/>
    <cellStyle name="Normal 10 2 4" xfId="3628" xr:uid="{896B8EFC-4A77-40BF-8BE6-6DF2516A6C09}"/>
    <cellStyle name="Normal 10 3" xfId="3629" xr:uid="{D5DD1238-EF16-4A2F-B04D-A763B5FCAC67}"/>
    <cellStyle name="Normal 10 3 2" xfId="3630" xr:uid="{EDE179EE-30C7-43A1-A631-4FDEBDF44BC0}"/>
    <cellStyle name="Normal 10 3 2 2" xfId="3631" xr:uid="{39AC8BB7-8BF4-4953-B11B-E83A8814F247}"/>
    <cellStyle name="Normal 10 3 3" xfId="3632" xr:uid="{73606C7B-8586-4384-8257-D8F4C14C1D58}"/>
    <cellStyle name="Normal 10 4" xfId="3633" xr:uid="{6D2A0965-4040-48AF-950A-83212888FFB5}"/>
    <cellStyle name="Normal 10 4 2" xfId="3634" xr:uid="{053B2A58-2D16-4C20-A920-4BF0AE3448D0}"/>
    <cellStyle name="Normal 10 5" xfId="3635" xr:uid="{81261D4D-F830-4129-B421-82B4299F5855}"/>
    <cellStyle name="Normal 11" xfId="3636" xr:uid="{30E0E987-A960-4F22-810E-C76A437C0D6D}"/>
    <cellStyle name="Normal 11 2" xfId="3637" xr:uid="{4D1D097D-2B85-4D71-B3C8-7BCF3DB6AA6E}"/>
    <cellStyle name="Normal 11 2 2" xfId="3638" xr:uid="{3A1D0403-32BD-4F10-A11C-04707DE8457F}"/>
    <cellStyle name="Normal 11 2 2 2" xfId="3639" xr:uid="{05170063-8104-4D43-B231-480FA118A94E}"/>
    <cellStyle name="Normal 11 2 2 2 2" xfId="3640" xr:uid="{ACD1228F-D61A-4D9A-930F-E9DC08C54A39}"/>
    <cellStyle name="Normal 11 2 2 3" xfId="3641" xr:uid="{91A7FEB9-F266-4A70-8FA0-E05490099797}"/>
    <cellStyle name="Normal 11 2 3" xfId="3642" xr:uid="{EF3DF51A-B696-4CF9-9AD5-FFC33D9C5CEC}"/>
    <cellStyle name="Normal 11 2 3 2" xfId="3643" xr:uid="{304792BC-388B-494F-9484-7E70363962C0}"/>
    <cellStyle name="Normal 11 2 4" xfId="3644" xr:uid="{59BC684D-C67D-46BF-B32A-B6E9502CEE32}"/>
    <cellStyle name="Normal 11 3" xfId="3645" xr:uid="{EEFF0662-86A7-43FE-98D0-3E0493BB101B}"/>
    <cellStyle name="Normal 11 3 2" xfId="3646" xr:uid="{93C7AA52-114B-4453-9558-93624C44EAF3}"/>
    <cellStyle name="Normal 11 3 2 2" xfId="3647" xr:uid="{D81718B3-4585-4135-B71E-79A89ED1BA4F}"/>
    <cellStyle name="Normal 11 3 3" xfId="3648" xr:uid="{6EB4BFA7-AA89-4E87-8E3B-B5159E5CF6D0}"/>
    <cellStyle name="Normal 11 4" xfId="3649" xr:uid="{398AA982-6F79-4364-B18C-828BCBE5EAE2}"/>
    <cellStyle name="Normal 11 4 2" xfId="3650" xr:uid="{4D7B860A-96E6-4579-BAFC-57F1F3BB8B71}"/>
    <cellStyle name="Normal 11 5" xfId="3651" xr:uid="{AB52278F-D01D-4D3E-9CD4-DDDE2F1FCB67}"/>
    <cellStyle name="Normal 12" xfId="3652" xr:uid="{A14E965A-AE20-4B5A-AABC-56ACF386F0FA}"/>
    <cellStyle name="Normal 12 2" xfId="3653" xr:uid="{543EC397-4A39-47F6-B63B-C4ABD7BE0446}"/>
    <cellStyle name="Normal 12 2 2" xfId="3654" xr:uid="{378C3AFD-1ABC-41D1-AB86-7F1B28263890}"/>
    <cellStyle name="Normal 12 2 2 2" xfId="3655" xr:uid="{3CCF38DB-C9F6-415A-B409-8E59D0BF5183}"/>
    <cellStyle name="Normal 12 2 2 2 2" xfId="3656" xr:uid="{304D0223-8C1A-4545-82EE-5F86F3CE4975}"/>
    <cellStyle name="Normal 12 2 2 3" xfId="3657" xr:uid="{A4ED9613-9594-452B-AFB9-5366AEF4058B}"/>
    <cellStyle name="Normal 12 2 3" xfId="3658" xr:uid="{70BDCD84-569D-4ED2-BF9B-BC81508425C1}"/>
    <cellStyle name="Normal 12 2 3 2" xfId="3659" xr:uid="{01A82048-B3B0-4577-B244-02455B13A1DA}"/>
    <cellStyle name="Normal 12 2 4" xfId="3660" xr:uid="{5E87C410-F79F-462E-BFFC-379FD6E298FF}"/>
    <cellStyle name="Normal 12 3" xfId="3661" xr:uid="{2DDE5E21-48B3-4F3E-A704-6DF79D3083FB}"/>
    <cellStyle name="Normal 12 3 2" xfId="3662" xr:uid="{35E94365-6D7F-4BD2-B28F-D552A1E6A095}"/>
    <cellStyle name="Normal 12 3 2 2" xfId="3663" xr:uid="{690DEBC7-1215-4E85-8130-DBBE4B7C9882}"/>
    <cellStyle name="Normal 12 3 3" xfId="3664" xr:uid="{A42EA506-2867-4267-BC86-2EFFD683CA8F}"/>
    <cellStyle name="Normal 12 4" xfId="3665" xr:uid="{4A39F89C-86B5-431B-8541-6C4A9077E7DE}"/>
    <cellStyle name="Normal 12 4 2" xfId="3666" xr:uid="{02850AB6-B177-48C4-ACEE-BA1DA84B1D5F}"/>
    <cellStyle name="Normal 12 5" xfId="3667" xr:uid="{E774391D-A9E7-49C0-9322-AF43084B5128}"/>
    <cellStyle name="Normal 13" xfId="3668" xr:uid="{6AB34639-AF94-4CEA-8322-9B6852ACD24F}"/>
    <cellStyle name="Normal 13 2" xfId="3669" xr:uid="{5D3C5B2C-DBC2-4C45-AE9A-01CB1128AFA1}"/>
    <cellStyle name="Normal 13 2 2" xfId="3670" xr:uid="{EE644BA1-B23C-445F-9BA3-009E0290E902}"/>
    <cellStyle name="Normal 13 2 2 2" xfId="3671" xr:uid="{B6F069A0-943D-4BDD-9387-9898A8CA5F49}"/>
    <cellStyle name="Normal 13 2 2 2 2" xfId="3672" xr:uid="{D1A3F329-1A79-4B95-9DC0-129580025AEB}"/>
    <cellStyle name="Normal 13 2 2 3" xfId="3673" xr:uid="{E449C56D-65CC-4E7B-9C4D-BE3CD5A4FAE2}"/>
    <cellStyle name="Normal 13 2 3" xfId="3674" xr:uid="{30269B9B-10D6-489C-A264-10FFD3407D65}"/>
    <cellStyle name="Normal 13 2 3 2" xfId="3675" xr:uid="{52EDBD5F-E6B5-4917-89BD-EDB917D99CD9}"/>
    <cellStyle name="Normal 13 2 4" xfId="3676" xr:uid="{23816096-07CE-4687-9C6E-F7C97D6BC844}"/>
    <cellStyle name="Normal 13 3" xfId="3677" xr:uid="{5B96DD53-1A83-476A-B192-02A1405F4074}"/>
    <cellStyle name="Normal 13 3 2" xfId="3678" xr:uid="{5D97F7A1-B83F-43B8-824F-8466F6EBFF1B}"/>
    <cellStyle name="Normal 13 3 2 2" xfId="3679" xr:uid="{DFA8ED4A-D646-40A9-8744-D2A7C9B6F571}"/>
    <cellStyle name="Normal 13 3 3" xfId="3680" xr:uid="{91D41684-80BA-4561-8802-4B9EA2E19557}"/>
    <cellStyle name="Normal 13 4" xfId="3681" xr:uid="{1D99991D-BE95-4F08-B96A-22B85E3A6DB6}"/>
    <cellStyle name="Normal 13 4 2" xfId="3682" xr:uid="{25778E04-34B4-467C-B772-C2D482F1EB4A}"/>
    <cellStyle name="Normal 13 5" xfId="3683" xr:uid="{A5675A21-6AC7-4DD2-9401-C953E021D28E}"/>
    <cellStyle name="Normal 15" xfId="3684" xr:uid="{B376126E-DCAC-45B6-9FD9-016CE6CA80CE}"/>
    <cellStyle name="Normal 15 2" xfId="3685" xr:uid="{5EB8987A-CD7C-4762-A712-6070837F904D}"/>
    <cellStyle name="Normal 15 2 2" xfId="3686" xr:uid="{E323CCC9-69E5-407F-8977-F9922923BD2B}"/>
    <cellStyle name="Normal 15 2 2 2" xfId="3687" xr:uid="{31791218-B20F-49B9-906B-8D87B6FD94F6}"/>
    <cellStyle name="Normal 15 2 2 2 2" xfId="3688" xr:uid="{1655740F-723D-42C2-92E6-2B7A4FACAE41}"/>
    <cellStyle name="Normal 15 2 2 3" xfId="3689" xr:uid="{2A45AE6D-DDA3-4BEC-8B6E-D08E67965719}"/>
    <cellStyle name="Normal 15 2 3" xfId="3690" xr:uid="{8DF914C3-9728-4ECA-8B45-6140A1795A07}"/>
    <cellStyle name="Normal 15 2 3 2" xfId="3691" xr:uid="{FA790299-DCFE-45C1-94C4-669D400335D8}"/>
    <cellStyle name="Normal 15 2 4" xfId="3692" xr:uid="{4D733505-E6BE-4C17-871F-65213A91DDB3}"/>
    <cellStyle name="Normal 15 3" xfId="3693" xr:uid="{46BD946E-DA0B-40E6-901E-771BF58C40E3}"/>
    <cellStyle name="Normal 15 3 2" xfId="3694" xr:uid="{AB505EA6-9F22-478A-91AB-B6803090E4EF}"/>
    <cellStyle name="Normal 15 3 2 2" xfId="3695" xr:uid="{0C1B2784-8768-46BF-82A8-F359BDFD8476}"/>
    <cellStyle name="Normal 15 3 3" xfId="3696" xr:uid="{8E46F8A9-0B8C-4C55-88A7-C6EB97D72154}"/>
    <cellStyle name="Normal 15 4" xfId="3697" xr:uid="{BE62E4C1-16F8-4A90-90C5-71A1562DAB17}"/>
    <cellStyle name="Normal 15 4 2" xfId="3698" xr:uid="{E962A211-F135-45FD-BD51-53E20D4FB249}"/>
    <cellStyle name="Normal 15 5" xfId="3699" xr:uid="{FBA62936-1CCF-4450-A8EC-B641C0D9CAB1}"/>
    <cellStyle name="Normal 16" xfId="3700" xr:uid="{3CD731AB-3EC5-4C96-A3F9-36EC05B6C8F0}"/>
    <cellStyle name="Normal 16 2" xfId="3701" xr:uid="{A747B221-07F0-4A01-9CB8-83BABE73BB5A}"/>
    <cellStyle name="Normal 16 2 2" xfId="3702" xr:uid="{94D5DDE2-2B96-436E-A790-672FF40988D7}"/>
    <cellStyle name="Normal 16 2 2 2" xfId="3703" xr:uid="{FF58D312-2B45-4AAB-800E-1CC65E596ADE}"/>
    <cellStyle name="Normal 16 2 2 2 2" xfId="3704" xr:uid="{DE7D7892-BCDE-4DA9-BBE5-4C22E79BEE68}"/>
    <cellStyle name="Normal 16 2 2 3" xfId="3705" xr:uid="{D6BD19FE-0E4E-4DBC-82BF-9FD4A81F62A7}"/>
    <cellStyle name="Normal 16 2 3" xfId="3706" xr:uid="{664789D3-71D3-4C20-96B4-1E2B04E0D479}"/>
    <cellStyle name="Normal 16 2 3 2" xfId="3707" xr:uid="{55778BD8-A36B-4966-A8DC-114C6146B299}"/>
    <cellStyle name="Normal 16 2 4" xfId="3708" xr:uid="{92C00CC7-B41D-4933-B909-0DEA348F746E}"/>
    <cellStyle name="Normal 16 3" xfId="3709" xr:uid="{B250E211-C1B5-4DCF-BC49-A4877EACDC39}"/>
    <cellStyle name="Normal 16 3 2" xfId="3710" xr:uid="{834018FA-5E9B-438D-B5D0-0B3C03F6C155}"/>
    <cellStyle name="Normal 16 3 2 2" xfId="3711" xr:uid="{3A071D9F-6A85-46CB-9ADC-A5EC002CB9ED}"/>
    <cellStyle name="Normal 16 3 3" xfId="3712" xr:uid="{DBDC88B3-9272-4A41-B554-1DE6CF8469C0}"/>
    <cellStyle name="Normal 16 4" xfId="3713" xr:uid="{4E578E27-06BA-4C21-BB42-D08088745023}"/>
    <cellStyle name="Normal 16 4 2" xfId="3714" xr:uid="{68441F18-3A66-4B55-B801-BD01AF0D09DB}"/>
    <cellStyle name="Normal 16 5" xfId="3715" xr:uid="{4E910D92-8A81-40DC-9735-6871A669D892}"/>
    <cellStyle name="Normal 2" xfId="138" xr:uid="{00000000-0005-0000-0000-00009D000000}"/>
    <cellStyle name="Normal 2 2" xfId="192" xr:uid="{00000000-0005-0000-0000-00009E000000}"/>
    <cellStyle name="Normal 2 2 2" xfId="3716" xr:uid="{6C74BDDA-BD9C-47A3-B0A1-91E0A725AF96}"/>
    <cellStyle name="Normal 2 2 3" xfId="3717" xr:uid="{2771867C-6D68-433D-A799-C698DC919171}"/>
    <cellStyle name="Normal 2 2 4" xfId="644" xr:uid="{FAB95282-B5B3-44C4-B560-18FA57098722}"/>
    <cellStyle name="Normal 2 2 5" xfId="507" xr:uid="{EE879E5A-EDEC-4A27-AB3C-F35F32DA49EA}"/>
    <cellStyle name="Normal 2 3" xfId="201" xr:uid="{00000000-0005-0000-0000-00009F000000}"/>
    <cellStyle name="Normal 2 3 2" xfId="359" xr:uid="{93974F26-005D-4002-B417-43534882071F}"/>
    <cellStyle name="Normal 2 3 2 2" xfId="3718" xr:uid="{D1809F85-B7E4-4AAC-8054-0506A1326BAF}"/>
    <cellStyle name="Normal 2 3 3" xfId="648" xr:uid="{CA2A00D0-D408-422A-AC0F-B8EFABAA7195}"/>
    <cellStyle name="Normal 2 4" xfId="3719" xr:uid="{9549EE65-B17A-4DC3-A81A-FB7AE418E4F3}"/>
    <cellStyle name="Normal 2 4 2" xfId="3720" xr:uid="{C7820284-8AB4-4920-BFE1-0DF93500FABA}"/>
    <cellStyle name="Normal 2 5" xfId="605" xr:uid="{FDAA037F-2657-4AFB-863F-5571D1708E23}"/>
    <cellStyle name="Normal 2 6" xfId="377" xr:uid="{BDF65F4F-746D-4A55-BC95-9C3076EC1AFC}"/>
    <cellStyle name="Normal 3" xfId="506" xr:uid="{190E53FC-D7EC-49F5-B966-FD376024874E}"/>
    <cellStyle name="Normal 3 2" xfId="3721" xr:uid="{58A08459-E6B2-47D7-A35F-4A456D297C5C}"/>
    <cellStyle name="Normal 4" xfId="3722" xr:uid="{FF4DD464-E005-4FB5-88B5-F0EC709C4ADE}"/>
    <cellStyle name="Normal 4 2" xfId="3723" xr:uid="{110345B6-71EE-47A1-BBAB-B6588661C52B}"/>
    <cellStyle name="Normal 4 2 2" xfId="3724" xr:uid="{E9869E98-C59A-4F6A-958B-A3753B589191}"/>
    <cellStyle name="Normal 4 2 2 2" xfId="3725" xr:uid="{4D382CAC-FF47-43AA-B4C6-F78627A4431E}"/>
    <cellStyle name="Normal 4 2 2 2 2" xfId="3726" xr:uid="{E8A3105D-3CE4-46B3-B74C-CF911C0AFE27}"/>
    <cellStyle name="Normal 4 2 2 3" xfId="3727" xr:uid="{1D237A18-BA4E-4BE1-A79F-8D061279D048}"/>
    <cellStyle name="Normal 4 2 3" xfId="3728" xr:uid="{C37B572B-21CC-4AB9-9298-DCB8E8FBB400}"/>
    <cellStyle name="Normal 4 2 3 2" xfId="3729" xr:uid="{5FE6A26B-0E0D-4402-8EBD-DF6123BD0F4F}"/>
    <cellStyle name="Normal 4 2 4" xfId="3730" xr:uid="{3779B649-22F1-42FB-86DF-3BF8FA9A5C83}"/>
    <cellStyle name="Normal 4 3" xfId="3731" xr:uid="{E51E9BAC-4518-4AEF-ADC4-98663AA8D2E9}"/>
    <cellStyle name="Normal 4 3 2" xfId="3732" xr:uid="{B69FE7EF-120D-45D7-A7F3-69985CA5596C}"/>
    <cellStyle name="Normal 4 3 2 2" xfId="3733" xr:uid="{04AFC8D9-6C06-4C77-BCD7-AE70CFCB112C}"/>
    <cellStyle name="Normal 4 3 3" xfId="3734" xr:uid="{ADB2FF84-D98A-4466-BEF8-E272B3C5C29D}"/>
    <cellStyle name="Normal 4 4" xfId="3735" xr:uid="{14C63CEC-171F-40AF-9C2E-F3CD3F3AD9B8}"/>
    <cellStyle name="Normal 4 4 2" xfId="3736" xr:uid="{300AAF3C-F029-4630-9E46-85D85C4EFC84}"/>
    <cellStyle name="Normal 4 5" xfId="3737" xr:uid="{0D3883BD-E394-4604-9449-E37EEFA6CFCC}"/>
    <cellStyle name="Normal 5" xfId="3738" xr:uid="{E31AC9A4-FC3F-4C4E-93F3-20AE398DAB7B}"/>
    <cellStyle name="Normal 5 2" xfId="3739" xr:uid="{4F6F61F4-EF28-4871-943C-88865BF64319}"/>
    <cellStyle name="Normal 5 2 2" xfId="3740" xr:uid="{9E949C64-7664-4237-9BF5-D48620DD95DF}"/>
    <cellStyle name="Normal 5 2 2 2" xfId="3741" xr:uid="{275419A7-B595-43D9-83C8-FAD5FF276453}"/>
    <cellStyle name="Normal 5 2 2 2 2" xfId="3742" xr:uid="{64A93DFD-6416-47F2-B594-5D4D3F901FC3}"/>
    <cellStyle name="Normal 5 2 2 3" xfId="3743" xr:uid="{D5DDC709-E156-4F5C-9AC2-635643F0DA16}"/>
    <cellStyle name="Normal 5 2 3" xfId="3744" xr:uid="{8E84E60C-BF2A-4D53-A408-145841BBD045}"/>
    <cellStyle name="Normal 5 2 3 2" xfId="3745" xr:uid="{DE249100-2CA0-4667-9875-A2BBCECB30F6}"/>
    <cellStyle name="Normal 5 2 4" xfId="3746" xr:uid="{A2671FC3-B6FC-4A47-B595-5C4C8142E460}"/>
    <cellStyle name="Normal 5 3" xfId="3747" xr:uid="{CC735E2A-14F4-455E-A5E2-E3DE0CDED0A8}"/>
    <cellStyle name="Normal 5 3 2" xfId="3748" xr:uid="{A493E1C5-D112-4789-8A97-FDB586FC4723}"/>
    <cellStyle name="Normal 5 3 2 2" xfId="3749" xr:uid="{049ABCFD-6F14-489E-B754-65BC1D98CAF2}"/>
    <cellStyle name="Normal 5 3 3" xfId="3750" xr:uid="{63F4990B-D037-4988-AE1A-8AD0332DDB53}"/>
    <cellStyle name="Normal 5 4" xfId="3751" xr:uid="{E63202F7-F16E-4D60-A10E-5FCE803ABC63}"/>
    <cellStyle name="Normal 5 4 2" xfId="3752" xr:uid="{4853007F-DC7F-4D76-B399-579EAF3851ED}"/>
    <cellStyle name="Normal 5 5" xfId="3753" xr:uid="{2F95A1CE-C3C5-46B4-8258-7B91C78E46BF}"/>
    <cellStyle name="Normal 8" xfId="3754" xr:uid="{13F38509-7D78-4BFE-BA15-C5E1146F17E1}"/>
    <cellStyle name="Normal 8 2" xfId="3755" xr:uid="{D6170EE6-CB11-424B-A735-3E6233D6E8C5}"/>
    <cellStyle name="Normal 8 2 2" xfId="3756" xr:uid="{41CB1E8A-E7F7-437E-928E-9533BEBE8810}"/>
    <cellStyle name="Normal 8 2 2 2" xfId="3757" xr:uid="{7386B2FD-B0AF-479F-8A97-5CE6671DC000}"/>
    <cellStyle name="Normal 8 2 2 2 2" xfId="3758" xr:uid="{F5D72B92-5283-4B1B-A59B-FFD72D1E4784}"/>
    <cellStyle name="Normal 8 2 2 3" xfId="3759" xr:uid="{BD870341-455A-4431-92E6-B15E9E30BE07}"/>
    <cellStyle name="Normal 8 2 3" xfId="3760" xr:uid="{AC80CD8A-AFA8-4B2C-B9A8-25903680A886}"/>
    <cellStyle name="Normal 8 2 3 2" xfId="3761" xr:uid="{99244245-B953-4F1A-BE3D-AAC83121CA59}"/>
    <cellStyle name="Normal 8 2 4" xfId="3762" xr:uid="{1A9351C1-2DD7-4BE4-AC3D-F2ADB2F857F1}"/>
    <cellStyle name="Normal 8 3" xfId="3763" xr:uid="{D27B2688-2EC7-496A-9054-BC2D23614BE5}"/>
    <cellStyle name="Normal 8 3 2" xfId="3764" xr:uid="{541A1EC6-CA09-4970-865F-EECECBB8D9AE}"/>
    <cellStyle name="Normal 8 3 2 2" xfId="3765" xr:uid="{DE87772A-5194-4D26-92B4-386B32A357E6}"/>
    <cellStyle name="Normal 8 3 3" xfId="3766" xr:uid="{93762DCE-F9C7-4570-A06E-D540AD7DB287}"/>
    <cellStyle name="Normal 8 4" xfId="3767" xr:uid="{C2CE1E2D-10A9-475F-AD30-FF24996C9EAC}"/>
    <cellStyle name="Normal 8 4 2" xfId="3768" xr:uid="{D9252F85-01A0-4B54-BF1E-73DE3B5CE92B}"/>
    <cellStyle name="Normal 8 5" xfId="3769" xr:uid="{CB1A1E20-F494-4CD6-9567-C53C01BB872E}"/>
    <cellStyle name="Normal 9" xfId="3770" xr:uid="{F73566BD-7A17-473E-8BDC-235A6852BA5F}"/>
    <cellStyle name="Normal 9 2" xfId="3771" xr:uid="{544DC6B2-5261-4EF8-81CC-48D39E4F99B9}"/>
    <cellStyle name="Normal 9 2 2" xfId="3772" xr:uid="{8B593FC9-634D-48E9-BF01-31F92616E055}"/>
    <cellStyle name="Normal 9 2 2 2" xfId="3773" xr:uid="{5B9DD43A-CC6D-43ED-801E-CBDA5D3F182D}"/>
    <cellStyle name="Normal 9 2 2 2 2" xfId="3774" xr:uid="{A705EF64-4168-4132-B04E-2851C25BF9DE}"/>
    <cellStyle name="Normal 9 2 2 3" xfId="3775" xr:uid="{478944F2-372D-4B56-81E8-96289EA8B5E3}"/>
    <cellStyle name="Normal 9 2 3" xfId="3776" xr:uid="{D7F032B1-315E-414E-8A9A-1B9D154B42EB}"/>
    <cellStyle name="Normal 9 2 3 2" xfId="3777" xr:uid="{AE8F8A5D-634D-4701-92D4-D08D64EAA6FA}"/>
    <cellStyle name="Normal 9 2 4" xfId="3778" xr:uid="{5BCF8601-89FB-4064-B320-4A68D5E93CD4}"/>
    <cellStyle name="Normal 9 3" xfId="3779" xr:uid="{67F8260F-5C05-4639-95E5-BF64E159A2E6}"/>
    <cellStyle name="Normal 9 3 2" xfId="3780" xr:uid="{0F99E4AE-D4C4-4ACD-ACA8-FC2F23D815C5}"/>
    <cellStyle name="Normal 9 3 2 2" xfId="3781" xr:uid="{EBBC90F0-8945-452A-9E87-A8DE7EDD7B30}"/>
    <cellStyle name="Normal 9 3 3" xfId="3782" xr:uid="{28B51494-346A-4C56-A855-7E00FA54F8DA}"/>
    <cellStyle name="Normal 9 4" xfId="3783" xr:uid="{17852402-A3CA-4030-A462-CD5A7879CF2F}"/>
    <cellStyle name="Normal 9 4 2" xfId="3784" xr:uid="{34B4E7CE-B439-4447-8062-ABF13F69EA62}"/>
    <cellStyle name="Normal 9 5" xfId="3785" xr:uid="{12581CDC-1186-4EAC-8708-DF15D843360E}"/>
    <cellStyle name="Normalny" xfId="0" builtinId="0"/>
    <cellStyle name="Normalny 10" xfId="119" xr:uid="{00000000-0005-0000-0000-0000A0000000}"/>
    <cellStyle name="Normalny 10 10" xfId="1493" xr:uid="{043706F9-5C5F-424E-A531-42F55E4B0C0D}"/>
    <cellStyle name="Normalny 10 11" xfId="1697" xr:uid="{E84D3D2D-9E4C-4B80-9DF1-3FA719435ACD}"/>
    <cellStyle name="Normalny 10 12" xfId="1703" xr:uid="{600BCB6B-D24B-4BE5-8E71-94691B07F2B3}"/>
    <cellStyle name="Normalny 10 13" xfId="1744" xr:uid="{DA1D04AE-B3B8-4BA1-92B4-6CFE2C93BA9C}"/>
    <cellStyle name="Normalny 10 14" xfId="1653" xr:uid="{D14872C6-E7A9-4E88-B021-E36530BCB497}"/>
    <cellStyle name="Normalny 10 15" xfId="1902" xr:uid="{B61A62A6-0C59-455A-9FF1-325425AD39E9}"/>
    <cellStyle name="Normalny 10 2" xfId="139" xr:uid="{00000000-0005-0000-0000-0000A1000000}"/>
    <cellStyle name="Normalny 10 2 2" xfId="324" xr:uid="{CA013369-7DAA-4A37-BC28-38C7369F7FE1}"/>
    <cellStyle name="Normalny 10 2 2 2" xfId="3786" xr:uid="{797BB31B-A43F-449E-B9E0-559CD88CA226}"/>
    <cellStyle name="Normalny 10 2 2 3" xfId="819" xr:uid="{4400ECB8-15F9-4E4C-A314-1F8AA7C10A84}"/>
    <cellStyle name="Normalny 10 2 3" xfId="3787" xr:uid="{EC917385-6D70-43A7-8749-A7CF6E63325D}"/>
    <cellStyle name="Normalny 10 2 4" xfId="606" xr:uid="{913F5F15-D1C4-46C3-8022-5BFF7F139AB9}"/>
    <cellStyle name="Normalny 10 3" xfId="140" xr:uid="{00000000-0005-0000-0000-0000A2000000}"/>
    <cellStyle name="Normalny 10 3 2" xfId="325" xr:uid="{05020BC5-7994-4C93-B45C-D0AB9B7C44AE}"/>
    <cellStyle name="Normalny 10 3 2 2" xfId="3789" xr:uid="{6DE5941B-2323-4D07-A2ED-086CEA1B3A1F}"/>
    <cellStyle name="Normalny 10 3 2 3" xfId="3788" xr:uid="{E443D174-F7DA-432E-A0FE-EEFB1959BEA8}"/>
    <cellStyle name="Normalny 10 3 3" xfId="3790" xr:uid="{101F30D2-B66D-4113-93CC-1F39BB201ED5}"/>
    <cellStyle name="Normalny 10 3 4" xfId="607" xr:uid="{F92DE3B3-A3F9-4029-834D-F8D9A1ADC6DA}"/>
    <cellStyle name="Normalny 10 4" xfId="141" xr:uid="{00000000-0005-0000-0000-0000A3000000}"/>
    <cellStyle name="Normalny 10 4 2" xfId="326" xr:uid="{A0FDED64-F3A0-46F6-9294-5CD2CB176B2C}"/>
    <cellStyle name="Normalny 10 4 2 2" xfId="3792" xr:uid="{3E7995E3-4172-45C8-881C-E173DFA37A74}"/>
    <cellStyle name="Normalny 10 4 2 3" xfId="3791" xr:uid="{632FE10D-FC04-48AC-AD4D-F67F3CB6C224}"/>
    <cellStyle name="Normalny 10 4 3" xfId="3793" xr:uid="{BFEB0891-0B23-4DFB-9FFC-FAACAF6982A7}"/>
    <cellStyle name="Normalny 10 4 4" xfId="608" xr:uid="{451AF155-970B-47BB-BC75-651DC3B08A00}"/>
    <cellStyle name="Normalny 10 5" xfId="203" xr:uid="{00000000-0005-0000-0000-0000A4000000}"/>
    <cellStyle name="Normalny 10 6" xfId="701" xr:uid="{E3E8FAE5-0BAA-459C-A8F1-1F7F4E53BA89}"/>
    <cellStyle name="Normalny 10 7" xfId="1058" xr:uid="{5CC51EDB-36A2-4C75-A907-7590D99F3C49}"/>
    <cellStyle name="Normalny 10 7 2" xfId="3795" xr:uid="{9E95D139-F260-4C06-8D83-2F55057E4A00}"/>
    <cellStyle name="Normalny 10 7 3" xfId="3794" xr:uid="{93A99C9C-2D71-459F-B059-225627337214}"/>
    <cellStyle name="Normalny 10 8" xfId="1039" xr:uid="{B0C07055-9D9F-44EA-BBA0-56364C163075}"/>
    <cellStyle name="Normalny 10 8 2" xfId="3796" xr:uid="{9398B55F-9EDD-47CC-8826-DDEBDBF90870}"/>
    <cellStyle name="Normalny 10 9" xfId="1076" xr:uid="{7C86987E-52F9-42C0-B0F3-02EC6C01B853}"/>
    <cellStyle name="Normalny 11" xfId="142" xr:uid="{00000000-0005-0000-0000-0000A5000000}"/>
    <cellStyle name="Normalny 11 2" xfId="143" xr:uid="{00000000-0005-0000-0000-0000A6000000}"/>
    <cellStyle name="Normalny 11 2 2" xfId="328" xr:uid="{2EF2453E-CBEC-4231-82DD-4AE5AD9689EB}"/>
    <cellStyle name="Normalny 11 2 2 2" xfId="3798" xr:uid="{2D2CE258-15AA-4F0A-80E4-276F87171959}"/>
    <cellStyle name="Normalny 11 2 2 3" xfId="3797" xr:uid="{9F2655C9-5EDC-4C1F-B3DE-9FDFFA7C2807}"/>
    <cellStyle name="Normalny 11 2 3" xfId="3799" xr:uid="{4A02D6A0-403E-4DAB-8B2B-2ABCAA10A7E6}"/>
    <cellStyle name="Normalny 11 2 4" xfId="610" xr:uid="{D8E708CA-24CB-417E-AAC8-E55126424AF6}"/>
    <cellStyle name="Normalny 11 3" xfId="327" xr:uid="{25D206FB-7EE3-4326-B24A-A6338E21DE13}"/>
    <cellStyle name="Normalny 11 3 2" xfId="3801" xr:uid="{B7DEC3E9-9D1B-4570-BB9B-2365FDEF72D1}"/>
    <cellStyle name="Normalny 11 3 3" xfId="3800" xr:uid="{17B31E66-8D68-4789-8F24-F5E29969CF53}"/>
    <cellStyle name="Normalny 11 4" xfId="3802" xr:uid="{3345C15F-DC42-49A0-A88A-65743884F87B}"/>
    <cellStyle name="Normalny 11 5" xfId="609" xr:uid="{E0CD859F-D980-4539-86BB-BDD9AEEAEEA4}"/>
    <cellStyle name="Normalny 12" xfId="144" xr:uid="{00000000-0005-0000-0000-0000A7000000}"/>
    <cellStyle name="Normalny 12 2" xfId="145" xr:uid="{00000000-0005-0000-0000-0000A8000000}"/>
    <cellStyle name="Normalny 12 2 2" xfId="330" xr:uid="{EF227FAB-9AE0-4877-A85D-7C2703BE7B92}"/>
    <cellStyle name="Normalny 12 2 2 2" xfId="3803" xr:uid="{8ADCC00D-2114-485E-8482-E0D39DCA5F2D}"/>
    <cellStyle name="Normalny 12 2 2 3" xfId="814" xr:uid="{79D5B87A-66CF-4F2D-8A8A-0BF0B905599E}"/>
    <cellStyle name="Normalny 12 2 3" xfId="3804" xr:uid="{B6AA5318-5DCC-46E7-BB23-27212DD325F3}"/>
    <cellStyle name="Normalny 12 2 4" xfId="612" xr:uid="{8A03BA4D-9427-4E03-9526-9A45530191B9}"/>
    <cellStyle name="Normalny 12 3" xfId="204" xr:uid="{00000000-0005-0000-0000-0000A9000000}"/>
    <cellStyle name="Normalny 12 3 2" xfId="360" xr:uid="{A97F62D2-C03C-4803-88B0-5E21C33B3A0D}"/>
    <cellStyle name="Normalny 12 3 2 2" xfId="816" xr:uid="{C0F55678-8BC8-410D-B83D-29C5AB4A9483}"/>
    <cellStyle name="Normalny 12 3 3" xfId="649" xr:uid="{AE36C956-8C41-4797-92C4-56442016FDB8}"/>
    <cellStyle name="Normalny 12 4" xfId="329" xr:uid="{C51D72CB-FE99-42F9-9F3C-1290E5CDEFA0}"/>
    <cellStyle name="Normalny 12 4 2" xfId="813" xr:uid="{22D1F306-3FE1-402C-9F63-1F9D9C5AA038}"/>
    <cellStyle name="Normalny 12 5" xfId="611" xr:uid="{3C53974D-B973-4473-935D-77C0B3D5635E}"/>
    <cellStyle name="Normalny 13" xfId="146" xr:uid="{00000000-0005-0000-0000-0000AA000000}"/>
    <cellStyle name="Normalny 13 2" xfId="147" xr:uid="{00000000-0005-0000-0000-0000AB000000}"/>
    <cellStyle name="Normalny 13 2 2" xfId="332" xr:uid="{4E066EDD-0234-4E9E-A833-91999781545F}"/>
    <cellStyle name="Normalny 13 2 2 2" xfId="3806" xr:uid="{216F8466-CC5D-44CC-9878-7891A970318C}"/>
    <cellStyle name="Normalny 13 2 2 3" xfId="3805" xr:uid="{B6A162E9-D616-497A-BE0D-9D7B70DB226E}"/>
    <cellStyle name="Normalny 13 2 3" xfId="3807" xr:uid="{EE159DB7-796E-4E74-8AD9-37AC30B00EE3}"/>
    <cellStyle name="Normalny 13 2 4" xfId="614" xr:uid="{6B766AA8-869E-45CC-BE42-5C7C823D857A}"/>
    <cellStyle name="Normalny 13 3" xfId="331" xr:uid="{2F197ACF-93BD-40BE-ABAE-456E5117BA4E}"/>
    <cellStyle name="Normalny 13 3 2" xfId="3809" xr:uid="{790A72DB-DA62-4590-BC36-8053E1A34645}"/>
    <cellStyle name="Normalny 13 3 3" xfId="3808" xr:uid="{BD67B4B2-2EB4-48BC-9965-64F850E05775}"/>
    <cellStyle name="Normalny 13 4" xfId="3810" xr:uid="{F31FB210-6F91-4236-A222-B1B044A080EE}"/>
    <cellStyle name="Normalny 13 5" xfId="613" xr:uid="{62F768EE-E72F-4E10-8F46-613AF0A8D64C}"/>
    <cellStyle name="Normalny 14" xfId="148" xr:uid="{00000000-0005-0000-0000-0000AC000000}"/>
    <cellStyle name="Normalny 14 2" xfId="193" xr:uid="{00000000-0005-0000-0000-0000AD000000}"/>
    <cellStyle name="Normalny 14 2 2" xfId="358" xr:uid="{CCDD6E2F-2E4E-4590-9848-2FE72480FA3B}"/>
    <cellStyle name="Normalny 14 2 2 2" xfId="3811" xr:uid="{CAD63670-44A4-42E5-A624-71ECEE93D2F4}"/>
    <cellStyle name="Normalny 14 2 3" xfId="645" xr:uid="{07627E93-29E4-483D-930D-73F981FA8D55}"/>
    <cellStyle name="Normalny 15" xfId="149" xr:uid="{00000000-0005-0000-0000-0000AE000000}"/>
    <cellStyle name="Normalny 15 2" xfId="150" xr:uid="{00000000-0005-0000-0000-0000AF000000}"/>
    <cellStyle name="Normalny 15 2 2" xfId="334" xr:uid="{BB0B6D93-75FF-4F32-8305-4E7916AC9430}"/>
    <cellStyle name="Normalny 15 2 2 2" xfId="3813" xr:uid="{830C31B7-50C8-4FBE-8A49-AAA5306BCD1B}"/>
    <cellStyle name="Normalny 15 2 2 3" xfId="3812" xr:uid="{3E81C829-917A-467D-B421-D25A5F0747FA}"/>
    <cellStyle name="Normalny 15 2 3" xfId="3814" xr:uid="{51688A87-C576-4B74-A304-1F7DE48B2428}"/>
    <cellStyle name="Normalny 15 2 4" xfId="616" xr:uid="{65ED0406-CF9E-454F-A898-AE9F2E364BA7}"/>
    <cellStyle name="Normalny 15 3" xfId="333" xr:uid="{D20E747F-35A3-4BD3-ACB3-59D76A000C9B}"/>
    <cellStyle name="Normalny 15 3 2" xfId="3816" xr:uid="{43F9EF33-F6A2-4AA3-BEDF-428DD3444F81}"/>
    <cellStyle name="Normalny 15 3 3" xfId="3815" xr:uid="{3C3310B6-5D66-42C9-B158-DF0FE9F42F17}"/>
    <cellStyle name="Normalny 15 4" xfId="3817" xr:uid="{94A58774-2556-4D65-82B8-8B4A9CD233E7}"/>
    <cellStyle name="Normalny 15 5" xfId="615" xr:uid="{94FC258A-7AA5-44C6-9432-AA3AAF3E9B37}"/>
    <cellStyle name="Normalny 16" xfId="151" xr:uid="{00000000-0005-0000-0000-0000B0000000}"/>
    <cellStyle name="Normalny 16 2" xfId="194" xr:uid="{00000000-0005-0000-0000-0000B1000000}"/>
    <cellStyle name="Normalny 16 2 10" xfId="1739" xr:uid="{34C3D3C6-C4A5-4A67-8EA4-11BA6D5C82A7}"/>
    <cellStyle name="Normalny 16 2 10 2" xfId="5303" xr:uid="{64307E5A-6054-4C00-844E-3E468ACA2350}"/>
    <cellStyle name="Normalny 16 2 10 2 2" xfId="20604" xr:uid="{B93DDAE8-67B0-4D50-B229-5FAE27651BBB}"/>
    <cellStyle name="Normalny 16 2 10 3" xfId="17380" xr:uid="{233FA96C-1F8A-4854-B4BF-0712B73C08FE}"/>
    <cellStyle name="Normalny 16 2 11" xfId="1643" xr:uid="{DD42FE81-365B-4405-9E05-C60140314F11}"/>
    <cellStyle name="Normalny 16 2 11 2" xfId="5304" xr:uid="{38F380A9-1652-433B-9E0C-F4B51788CEF6}"/>
    <cellStyle name="Normalny 16 2 11 2 2" xfId="20605" xr:uid="{CCCABCE8-B450-4E97-9EEB-04FBCC829545}"/>
    <cellStyle name="Normalny 16 2 11 3" xfId="17295" xr:uid="{68E352CD-CEC6-4CC9-9DEF-041E011054A7}"/>
    <cellStyle name="Normalny 16 2 12" xfId="1724" xr:uid="{F89D0F30-6832-43C5-9F31-6ABC0EC63158}"/>
    <cellStyle name="Normalny 16 2 12 2" xfId="5305" xr:uid="{5E7CEA96-5DFD-433C-A30E-40983FF86029}"/>
    <cellStyle name="Normalny 16 2 12 2 2" xfId="20606" xr:uid="{DFA40A64-367E-4BEF-BE64-C8FCD22B5AA0}"/>
    <cellStyle name="Normalny 16 2 12 3" xfId="17368" xr:uid="{33FDC40C-945D-43BF-982E-7BC00DADABC9}"/>
    <cellStyle name="Normalny 16 2 13" xfId="2427" xr:uid="{F92EC7C9-5D7B-4A35-9842-E619879E0F32}"/>
    <cellStyle name="Normalny 16 2 13 2" xfId="5306" xr:uid="{E1EA776C-3123-4403-971A-DF137A7E33FB}"/>
    <cellStyle name="Normalny 16 2 13 2 2" xfId="20607" xr:uid="{4901EF53-9A6B-4FF1-AD27-5A2107139F1A}"/>
    <cellStyle name="Normalny 16 2 13 3" xfId="18059" xr:uid="{A6A641E9-883C-4C86-829C-CBCD7D27828A}"/>
    <cellStyle name="Normalny 16 2 14" xfId="2577" xr:uid="{43716D12-ADF9-46CF-A9FB-94A0DA3974AB}"/>
    <cellStyle name="Normalny 16 2 14 2" xfId="5307" xr:uid="{ECFDA210-91AA-41C5-9590-C69A28FF5A08}"/>
    <cellStyle name="Normalny 16 2 14 2 2" xfId="20608" xr:uid="{7B89DFB4-C3F1-4EAA-A203-99C77A94571D}"/>
    <cellStyle name="Normalny 16 2 14 3" xfId="18209" xr:uid="{9F66A9FC-3732-47EB-A561-165D1B04BB65}"/>
    <cellStyle name="Normalny 16 2 15" xfId="5773" xr:uid="{1BF5EE44-E7F1-4D9D-BEE0-F2720E60AC47}"/>
    <cellStyle name="Normalny 16 2 15 2" xfId="21074" xr:uid="{299BD44E-D5D6-44E2-AB1E-207E0E5D37C6}"/>
    <cellStyle name="Normalny 16 2 16" xfId="5918" xr:uid="{2656B0CE-A8B0-4CE6-B370-8FBE7C63D717}"/>
    <cellStyle name="Normalny 16 2 16 2" xfId="21219" xr:uid="{470B3D87-BA42-41D1-BF48-A5C1AAE3F127}"/>
    <cellStyle name="Normalny 16 2 17" xfId="3818" xr:uid="{8DF26BC4-A4D8-4E21-80AE-F5CCFE69856B}"/>
    <cellStyle name="Normalny 16 2 17 2" xfId="19210" xr:uid="{BAB2515E-6467-4BCC-B726-3EAD51CAB1BA}"/>
    <cellStyle name="Normalny 16 2 18" xfId="9410" xr:uid="{563C67A2-FC84-41A9-A798-56B8B0F03950}"/>
    <cellStyle name="Normalny 16 2 18 2" xfId="24709" xr:uid="{D09819D8-E0DE-49AD-B6A7-E2241EBC037E}"/>
    <cellStyle name="Normalny 16 2 19" xfId="12900" xr:uid="{ECC62E9B-AA26-4D1F-8A3B-E868F18D5E36}"/>
    <cellStyle name="Normalny 16 2 19 2" xfId="28199" xr:uid="{0826EFEF-C2B0-457A-8466-B65CCF4E04F4}"/>
    <cellStyle name="Normalny 16 2 2" xfId="712" xr:uid="{B030FECD-4E88-4F70-B99B-974E95D43717}"/>
    <cellStyle name="Normalny 16 2 2 10" xfId="2318" xr:uid="{1DD5D17A-9108-484B-85C0-4E6A9E66675E}"/>
    <cellStyle name="Normalny 16 2 2 10 2" xfId="5308" xr:uid="{E704BE7B-8293-4C55-90D5-3C13FD6D2FE4}"/>
    <cellStyle name="Normalny 16 2 2 10 2 2" xfId="20609" xr:uid="{D0E47CD9-6E46-478A-9EC0-451D68D88BAB}"/>
    <cellStyle name="Normalny 16 2 2 10 3" xfId="17950" xr:uid="{2F83A3D5-9682-4BF2-9661-E0EE6B398FC5}"/>
    <cellStyle name="Normalny 16 2 2 11" xfId="2468" xr:uid="{1A496A4F-8BC1-47C2-9C11-668AB3585BD5}"/>
    <cellStyle name="Normalny 16 2 2 11 2" xfId="5309" xr:uid="{22BA0BB5-3987-4AFC-B707-1A51E3DC100B}"/>
    <cellStyle name="Normalny 16 2 2 11 2 2" xfId="20610" xr:uid="{18AFF802-8888-4B35-9B4D-65D7968F1BCB}"/>
    <cellStyle name="Normalny 16 2 2 11 3" xfId="18100" xr:uid="{991575E1-0B48-4CE4-BBCE-F198F8324488}"/>
    <cellStyle name="Normalny 16 2 2 12" xfId="2618" xr:uid="{1ADF94EC-1424-4D70-92FD-909510C36BB7}"/>
    <cellStyle name="Normalny 16 2 2 12 2" xfId="5310" xr:uid="{C6AD52B5-C942-4C74-9B9C-10DB16A11063}"/>
    <cellStyle name="Normalny 16 2 2 12 2 2" xfId="20611" xr:uid="{1F78A46B-4A9B-4733-B156-14F342256A07}"/>
    <cellStyle name="Normalny 16 2 2 12 3" xfId="18250" xr:uid="{5FF89671-D756-4D12-BC8B-DD320C374053}"/>
    <cellStyle name="Normalny 16 2 2 13" xfId="5814" xr:uid="{01431786-3050-4E02-8CFF-C42E56FC8710}"/>
    <cellStyle name="Normalny 16 2 2 13 2" xfId="21115" xr:uid="{C4EA9165-E69C-4930-8A92-5830DE64648B}"/>
    <cellStyle name="Normalny 16 2 2 14" xfId="6009" xr:uid="{B383D8AC-DD5F-4325-A519-0F6501B431A9}"/>
    <cellStyle name="Normalny 16 2 2 14 2" xfId="21310" xr:uid="{FD0D0CE6-8DB5-4B9F-8E9A-51DB2516E35D}"/>
    <cellStyle name="Normalny 16 2 2 15" xfId="3819" xr:uid="{2E7FC831-44E5-448B-9E45-F1C832D8F774}"/>
    <cellStyle name="Normalny 16 2 2 15 2" xfId="19211" xr:uid="{643FC4BF-1128-4038-A90F-2E7E113A70A3}"/>
    <cellStyle name="Normalny 16 2 2 16" xfId="9501" xr:uid="{8486F4E4-8EDC-4C49-A09B-CF0E634F4BCB}"/>
    <cellStyle name="Normalny 16 2 2 16 2" xfId="24800" xr:uid="{B9783A54-E2E6-4D9D-909A-9E967C41EDCB}"/>
    <cellStyle name="Normalny 16 2 2 17" xfId="12991" xr:uid="{D0AFE03C-3328-4403-8B43-A3BB96878F01}"/>
    <cellStyle name="Normalny 16 2 2 17 2" xfId="28290" xr:uid="{02ED8D19-F982-47EB-9074-34FA55C465F0}"/>
    <cellStyle name="Normalny 16 2 2 18" xfId="16437" xr:uid="{B4B46250-BEF7-40FC-A402-D3889B390ED6}"/>
    <cellStyle name="Normalny 16 2 2 18 2" xfId="31736" xr:uid="{3FD609EB-73CB-41E7-9062-82712685282C}"/>
    <cellStyle name="Normalny 16 2 2 19" xfId="932" xr:uid="{3B468CEA-73B3-456B-944E-23283B194971}"/>
    <cellStyle name="Normalny 16 2 2 2" xfId="1148" xr:uid="{D00235A1-A8F8-46D3-BE40-C8E7A5A026A8}"/>
    <cellStyle name="Normalny 16 2 2 2 2" xfId="3821" xr:uid="{C15F01E3-14BB-403E-BA15-F956EFBC7489}"/>
    <cellStyle name="Normalny 16 2 2 2 2 2" xfId="802" xr:uid="{7FC2A891-2365-49C8-8B9E-91431E465A25}"/>
    <cellStyle name="Normalny 16 2 2 2 2 2 10" xfId="2701" xr:uid="{24B391A7-F695-4AAD-924D-384A69363B38}"/>
    <cellStyle name="Normalny 16 2 2 2 2 2 11" xfId="18333" xr:uid="{C3B77616-D601-4850-8268-4A3A708E3505}"/>
    <cellStyle name="Normalny 16 2 2 2 2 2 2" xfId="3823" xr:uid="{0A28002A-FA66-48D1-8A07-8394A963B5EA}"/>
    <cellStyle name="Normalny 16 2 2 2 2 2 2 2" xfId="3824" xr:uid="{B724BF7F-4B06-4660-9BA9-D6E99C490233}"/>
    <cellStyle name="Normalny 16 2 2 2 2 2 2 2 2" xfId="8480" xr:uid="{941E8CA9-2F9A-43AE-A1E1-C99B7807363D}"/>
    <cellStyle name="Normalny 16 2 2 2 2 2 2 2 2 2" xfId="11971" xr:uid="{65547746-86EB-4C67-A30D-332C5DC26020}"/>
    <cellStyle name="Normalny 16 2 2 2 2 2 2 2 2 2 2" xfId="27270" xr:uid="{6A07D005-C737-4791-9393-AC73D883E9CA}"/>
    <cellStyle name="Normalny 16 2 2 2 2 2 2 2 2 3" xfId="15461" xr:uid="{8F1BE91B-314D-41E9-850F-F6CC84A8750F}"/>
    <cellStyle name="Normalny 16 2 2 2 2 2 2 2 2 3 2" xfId="30760" xr:uid="{918BF80D-D911-440E-8BB1-E21574056372}"/>
    <cellStyle name="Normalny 16 2 2 2 2 2 2 2 2 4" xfId="23780" xr:uid="{547B50DB-6EFA-4B85-972B-207A6D81AAED}"/>
    <cellStyle name="Normalny 16 2 2 2 2 2 2 2 3" xfId="7045" xr:uid="{5DA7C87B-3F2B-4E03-9ABA-265D5C68BE84}"/>
    <cellStyle name="Normalny 16 2 2 2 2 2 2 2 3 2" xfId="22346" xr:uid="{A6794092-3DEA-4D4B-A8E9-03B029523E54}"/>
    <cellStyle name="Normalny 16 2 2 2 2 2 2 2 4" xfId="10537" xr:uid="{723E386B-47D1-45AF-8D51-68173D261984}"/>
    <cellStyle name="Normalny 16 2 2 2 2 2 2 2 4 2" xfId="25836" xr:uid="{93C6D890-F497-42F7-BFAA-2B50801D6281}"/>
    <cellStyle name="Normalny 16 2 2 2 2 2 2 2 5" xfId="14027" xr:uid="{F1F8FF32-DE71-4040-8310-BE81F90A070B}"/>
    <cellStyle name="Normalny 16 2 2 2 2 2 2 2 5 2" xfId="29326" xr:uid="{6E14CAE3-0052-4736-A16F-BF22391898A8}"/>
    <cellStyle name="Normalny 16 2 2 2 2 2 2 2 6" xfId="19216" xr:uid="{A37829F6-81E1-4419-9694-A5C1CC19FFAE}"/>
    <cellStyle name="Normalny 16 2 2 2 2 2 2 3" xfId="8479" xr:uid="{CF6B6DFC-621C-4FFB-B0CE-55190E61CD63}"/>
    <cellStyle name="Normalny 16 2 2 2 2 2 2 3 2" xfId="11970" xr:uid="{2D5AEB40-D06A-4406-8541-DCF33365A52F}"/>
    <cellStyle name="Normalny 16 2 2 2 2 2 2 3 2 2" xfId="27269" xr:uid="{C7926482-5494-4436-B513-86D1F14933A8}"/>
    <cellStyle name="Normalny 16 2 2 2 2 2 2 3 3" xfId="15460" xr:uid="{B87662BF-99E1-476C-932C-D7416996AF2A}"/>
    <cellStyle name="Normalny 16 2 2 2 2 2 2 3 3 2" xfId="30759" xr:uid="{3F23C475-FCD2-4726-A7A8-2EF5BEC428F8}"/>
    <cellStyle name="Normalny 16 2 2 2 2 2 2 3 4" xfId="23779" xr:uid="{6E1776B7-E02C-4E29-8C51-FBE473AF5C3C}"/>
    <cellStyle name="Normalny 16 2 2 2 2 2 2 4" xfId="6297" xr:uid="{82D802A7-1A3C-4976-A118-8A9C13E3AD85}"/>
    <cellStyle name="Normalny 16 2 2 2 2 2 2 4 2" xfId="21598" xr:uid="{A665B015-541C-4FB9-AD13-59BBED22EA64}"/>
    <cellStyle name="Normalny 16 2 2 2 2 2 2 5" xfId="9789" xr:uid="{C6C4CCD2-506B-4606-8CCE-59626F5DA20D}"/>
    <cellStyle name="Normalny 16 2 2 2 2 2 2 5 2" xfId="25088" xr:uid="{BD46C435-308D-4C87-B5A2-A09A417BDEB2}"/>
    <cellStyle name="Normalny 16 2 2 2 2 2 2 6" xfId="13279" xr:uid="{9813FBCE-1C92-4ED0-B5F1-B7C303193EC2}"/>
    <cellStyle name="Normalny 16 2 2 2 2 2 2 6 2" xfId="28578" xr:uid="{D56E2F13-4BDD-4495-950C-D956C9311BD3}"/>
    <cellStyle name="Normalny 16 2 2 2 2 2 2 7" xfId="19215" xr:uid="{CC9EC927-BCC3-4AC9-97B8-0C0AB1B9D7A6}"/>
    <cellStyle name="Normalny 16 2 2 2 2 2 3" xfId="3825" xr:uid="{258AE921-28A3-4576-982B-9E954548DCEB}"/>
    <cellStyle name="Normalny 16 2 2 2 2 2 3 2" xfId="8481" xr:uid="{9A9CC522-3828-4092-8DB7-F878EBBD187A}"/>
    <cellStyle name="Normalny 16 2 2 2 2 2 3 2 2" xfId="11972" xr:uid="{41446075-2368-47BA-8B11-0BFF812A673B}"/>
    <cellStyle name="Normalny 16 2 2 2 2 2 3 2 2 2" xfId="27271" xr:uid="{7E7957AF-DD21-4140-ADFE-7E09EF01B136}"/>
    <cellStyle name="Normalny 16 2 2 2 2 2 3 2 3" xfId="15462" xr:uid="{EA3A3367-C522-4172-B2DD-2E38D3AA20C0}"/>
    <cellStyle name="Normalny 16 2 2 2 2 2 3 2 3 2" xfId="30761" xr:uid="{5645249F-6F78-469B-AF8D-9545643DE9ED}"/>
    <cellStyle name="Normalny 16 2 2 2 2 2 3 2 4" xfId="23781" xr:uid="{B882CFFF-5D98-4DA9-86E4-FC06D4E303E0}"/>
    <cellStyle name="Normalny 16 2 2 2 2 2 3 3" xfId="7044" xr:uid="{1F4CD9B6-5637-4471-9745-1956837CD3BE}"/>
    <cellStyle name="Normalny 16 2 2 2 2 2 3 3 2" xfId="22345" xr:uid="{90ACEB52-4505-4356-9449-085B789A837D}"/>
    <cellStyle name="Normalny 16 2 2 2 2 2 3 4" xfId="10536" xr:uid="{B41746D4-4B4B-41D1-947A-3B45349D7AA7}"/>
    <cellStyle name="Normalny 16 2 2 2 2 2 3 4 2" xfId="25835" xr:uid="{BBDA33FB-A9C9-44A8-811F-D6BCCE2EB2F9}"/>
    <cellStyle name="Normalny 16 2 2 2 2 2 3 5" xfId="14026" xr:uid="{1A2C0F72-C214-4ADC-9FD9-8F8A81BE830C}"/>
    <cellStyle name="Normalny 16 2 2 2 2 2 3 5 2" xfId="29325" xr:uid="{A06D049F-7869-437C-B645-FFDC951C72F5}"/>
    <cellStyle name="Normalny 16 2 2 2 2 2 3 6" xfId="19217" xr:uid="{36C59B3A-ED49-4724-92C7-A62692DFF9AA}"/>
    <cellStyle name="Normalny 16 2 2 2 2 2 4" xfId="3826" xr:uid="{F2D72B0F-8C10-434F-8F12-EAF549724800}"/>
    <cellStyle name="Normalny 16 2 2 2 2 2 4 2" xfId="8482" xr:uid="{357C3275-9BAA-4E84-901B-72B529F50AA0}"/>
    <cellStyle name="Normalny 16 2 2 2 2 2 4 2 2" xfId="11973" xr:uid="{3EC60F93-4186-4932-86A1-2FA3FC1EF9F3}"/>
    <cellStyle name="Normalny 16 2 2 2 2 2 4 2 2 2" xfId="27272" xr:uid="{9F6B272B-56D0-4BD5-B880-DFEE8862FB7F}"/>
    <cellStyle name="Normalny 16 2 2 2 2 2 4 2 3" xfId="15463" xr:uid="{57F560B7-886C-4D4B-8F1B-8DA48E3FAB77}"/>
    <cellStyle name="Normalny 16 2 2 2 2 2 4 2 3 2" xfId="30762" xr:uid="{39EB342E-E8B0-4FE9-BDC1-49CCBB8316B4}"/>
    <cellStyle name="Normalny 16 2 2 2 2 2 4 2 4" xfId="23782" xr:uid="{E7141E37-A61C-4467-8D73-BBFD187F1294}"/>
    <cellStyle name="Normalny 16 2 2 2 2 2 4 3" xfId="7596" xr:uid="{1403B56C-0E22-473B-8CD8-F2C271214B34}"/>
    <cellStyle name="Normalny 16 2 2 2 2 2 4 3 2" xfId="22897" xr:uid="{457DA6E5-C42A-4CFD-ABFE-A15150E30058}"/>
    <cellStyle name="Normalny 16 2 2 2 2 2 4 4" xfId="11088" xr:uid="{C94B0F9F-45DB-4437-8BAB-D7153879515C}"/>
    <cellStyle name="Normalny 16 2 2 2 2 2 4 4 2" xfId="26387" xr:uid="{FBE1426D-7834-413E-8AD6-9977322497BB}"/>
    <cellStyle name="Normalny 16 2 2 2 2 2 4 5" xfId="14578" xr:uid="{C6CBFD90-68AA-456C-8FC3-A37EECE24B3E}"/>
    <cellStyle name="Normalny 16 2 2 2 2 2 4 5 2" xfId="29877" xr:uid="{039602DC-DCCF-4B34-8A23-B05E187CB53D}"/>
    <cellStyle name="Normalny 16 2 2 2 2 2 4 6" xfId="19218" xr:uid="{1EC8BB66-EE14-4649-92BB-14DDBEB4FADA}"/>
    <cellStyle name="Normalny 16 2 2 2 2 2 5" xfId="8478" xr:uid="{A13BFC0C-52A3-4B8E-A4E7-9A75F7273A79}"/>
    <cellStyle name="Normalny 16 2 2 2 2 2 5 2" xfId="11969" xr:uid="{05837AFE-F433-41D4-B1C9-2D2B4122C848}"/>
    <cellStyle name="Normalny 16 2 2 2 2 2 5 2 2" xfId="27268" xr:uid="{201B219B-2C34-4007-8927-B606B99F85F4}"/>
    <cellStyle name="Normalny 16 2 2 2 2 2 5 3" xfId="15459" xr:uid="{93CD6095-FB81-4E5D-B73C-4212E65794E3}"/>
    <cellStyle name="Normalny 16 2 2 2 2 2 5 3 2" xfId="30758" xr:uid="{A85648D4-96CC-49B5-8C48-F9939E51397A}"/>
    <cellStyle name="Normalny 16 2 2 2 2 2 5 4" xfId="23778" xr:uid="{9CB966B3-3856-4AF2-ABA6-E32E83D95542}"/>
    <cellStyle name="Normalny 16 2 2 2 2 2 6" xfId="6010" xr:uid="{24BEA1D9-1529-4BB2-97B3-CC0BBBAFD12B}"/>
    <cellStyle name="Normalny 16 2 2 2 2 2 6 2" xfId="21311" xr:uid="{E7F173E9-CFAC-44F4-A223-3DB0E131BB13}"/>
    <cellStyle name="Normalny 16 2 2 2 2 2 7" xfId="3822" xr:uid="{56A4230B-5F1D-4BD7-939C-FB1381A68163}"/>
    <cellStyle name="Normalny 16 2 2 2 2 2 7 2" xfId="19214" xr:uid="{AA768E2C-4A7F-4CA7-B068-F1B1C354ABBC}"/>
    <cellStyle name="Normalny 16 2 2 2 2 2 8" xfId="9502" xr:uid="{25904AE6-99CE-4D2D-8172-1E790A950E05}"/>
    <cellStyle name="Normalny 16 2 2 2 2 2 8 2" xfId="24801" xr:uid="{5AA25698-F37D-4C11-B83E-7A2BF02D9E76}"/>
    <cellStyle name="Normalny 16 2 2 2 2 2 9" xfId="12992" xr:uid="{8A0298C0-3B2B-4483-B49E-AC2E89941CCA}"/>
    <cellStyle name="Normalny 16 2 2 2 2 2 9 2" xfId="28291" xr:uid="{5968616C-5DF0-4A63-A231-BD9F1A740BDC}"/>
    <cellStyle name="Normalny 16 2 2 2 2 3" xfId="3827" xr:uid="{5E60BF09-30EE-4328-8519-B9110F217855}"/>
    <cellStyle name="Normalny 16 2 2 2 2 3 2" xfId="8483" xr:uid="{F6F104F6-F108-4545-9FA5-09BD8AFAF759}"/>
    <cellStyle name="Normalny 16 2 2 2 2 3 2 2" xfId="11974" xr:uid="{2F03E736-8D0C-4476-B9C9-419EB4E5D9A3}"/>
    <cellStyle name="Normalny 16 2 2 2 2 3 2 2 2" xfId="27273" xr:uid="{0F6E3B1E-1BA1-4F38-9897-FD34B13C00F1}"/>
    <cellStyle name="Normalny 16 2 2 2 2 3 2 3" xfId="15464" xr:uid="{84C01069-D504-4D2F-990A-80F1AD9B01D3}"/>
    <cellStyle name="Normalny 16 2 2 2 2 3 2 3 2" xfId="30763" xr:uid="{CEDDC311-F106-4F53-8B4C-8D864AD49C50}"/>
    <cellStyle name="Normalny 16 2 2 2 2 3 2 4" xfId="23783" xr:uid="{F357F4E1-B409-428F-97A0-DEF759E68075}"/>
    <cellStyle name="Normalny 16 2 2 2 2 3 3" xfId="7043" xr:uid="{C3BE1C44-F998-4E23-A677-36D20A89D677}"/>
    <cellStyle name="Normalny 16 2 2 2 2 3 3 2" xfId="22344" xr:uid="{8566FC87-3C43-4A1A-B27A-606E27CD4A60}"/>
    <cellStyle name="Normalny 16 2 2 2 2 3 4" xfId="10535" xr:uid="{5158A853-9BC9-4724-8FB7-7C815B8BC008}"/>
    <cellStyle name="Normalny 16 2 2 2 2 3 4 2" xfId="25834" xr:uid="{FD7823B7-8DA4-4858-B0D0-A29F2165BF12}"/>
    <cellStyle name="Normalny 16 2 2 2 2 3 5" xfId="14025" xr:uid="{6DCABBCE-73B6-42B3-BB1B-6F27C9E47BE6}"/>
    <cellStyle name="Normalny 16 2 2 2 2 3 5 2" xfId="29324" xr:uid="{5D3BE373-4CFA-467A-B874-7FDFECC70DD9}"/>
    <cellStyle name="Normalny 16 2 2 2 2 3 6" xfId="19219" xr:uid="{309051A3-7EBF-4018-8370-52C5402BB73E}"/>
    <cellStyle name="Normalny 16 2 2 2 2 4" xfId="8477" xr:uid="{3A7C537A-936A-47A0-8FAA-FF7ABB4E6BF0}"/>
    <cellStyle name="Normalny 16 2 2 2 2 4 2" xfId="11968" xr:uid="{548C82BB-BDA3-4D34-B49D-48158145EBAB}"/>
    <cellStyle name="Normalny 16 2 2 2 2 4 2 2" xfId="27267" xr:uid="{7069496B-CE17-412D-B8DE-DC050E84B728}"/>
    <cellStyle name="Normalny 16 2 2 2 2 4 3" xfId="15458" xr:uid="{688C4BD7-57F5-4136-B3DE-C1824F8D0C6B}"/>
    <cellStyle name="Normalny 16 2 2 2 2 4 3 2" xfId="30757" xr:uid="{6ECA68FD-60DB-41A3-8585-5FA572DCF4AC}"/>
    <cellStyle name="Normalny 16 2 2 2 2 4 4" xfId="23777" xr:uid="{7DBA7767-96EA-4190-BBAE-76AFB760506A}"/>
    <cellStyle name="Normalny 16 2 2 2 2 5" xfId="6504" xr:uid="{FE8C71D2-C914-42AC-9DD6-F13C81DF6F16}"/>
    <cellStyle name="Normalny 16 2 2 2 2 5 2" xfId="21805" xr:uid="{1F7C9E3C-DF9E-4C2C-AA44-BC676AF17830}"/>
    <cellStyle name="Normalny 16 2 2 2 2 6" xfId="9996" xr:uid="{384C8976-6CD5-4955-867E-2DFD6E16B40B}"/>
    <cellStyle name="Normalny 16 2 2 2 2 6 2" xfId="25295" xr:uid="{B994D8AD-11F2-4783-B9F7-1AF064819CF1}"/>
    <cellStyle name="Normalny 16 2 2 2 2 7" xfId="13486" xr:uid="{4225205F-DAA5-41D0-8CE2-3BBA01E07621}"/>
    <cellStyle name="Normalny 16 2 2 2 2 7 2" xfId="28785" xr:uid="{A5CD718F-ADD7-469B-9267-837E32935608}"/>
    <cellStyle name="Normalny 16 2 2 2 2 8" xfId="19213" xr:uid="{333E882F-4606-46D2-A74E-7F26DC39250F}"/>
    <cellStyle name="Normalny 16 2 2 2 3" xfId="3828" xr:uid="{181C96B1-C9F9-457B-AE51-D3C3A9D9267B}"/>
    <cellStyle name="Normalny 16 2 2 2 3 2" xfId="8484" xr:uid="{03805979-0004-4474-8F2C-09E1B61A0A1F}"/>
    <cellStyle name="Normalny 16 2 2 2 3 2 2" xfId="11975" xr:uid="{E809B5CC-A884-4C4F-B51F-75A3AF80CAED}"/>
    <cellStyle name="Normalny 16 2 2 2 3 2 2 2" xfId="27274" xr:uid="{5897BE7C-FBE3-4328-B24B-A602999A091A}"/>
    <cellStyle name="Normalny 16 2 2 2 3 2 3" xfId="15465" xr:uid="{FCC7F2C8-23F5-4317-BABB-5AC6CCD15168}"/>
    <cellStyle name="Normalny 16 2 2 2 3 2 3 2" xfId="30764" xr:uid="{46AF7570-31C8-4692-ADD5-CCBF53B0CAF6}"/>
    <cellStyle name="Normalny 16 2 2 2 3 2 4" xfId="23784" xr:uid="{AD0E6A4F-EA55-49D5-AF91-EACE6001D7D5}"/>
    <cellStyle name="Normalny 16 2 2 2 3 3" xfId="7042" xr:uid="{BF3D080F-6F71-421A-BF07-11CF08E43CD9}"/>
    <cellStyle name="Normalny 16 2 2 2 3 3 2" xfId="22343" xr:uid="{A278EA93-4EA7-4E0C-9EAF-ADDCE3F211D0}"/>
    <cellStyle name="Normalny 16 2 2 2 3 4" xfId="10534" xr:uid="{5E1F0277-E7D1-4B36-AEEA-FC8DA5815F27}"/>
    <cellStyle name="Normalny 16 2 2 2 3 4 2" xfId="25833" xr:uid="{5A39D57F-A607-4683-9899-1A11110A34DA}"/>
    <cellStyle name="Normalny 16 2 2 2 3 5" xfId="14024" xr:uid="{48577689-7E22-4994-AC83-F084601E7B5F}"/>
    <cellStyle name="Normalny 16 2 2 2 3 5 2" xfId="29323" xr:uid="{583A6A79-A24A-4587-AC92-14782DBF0914}"/>
    <cellStyle name="Normalny 16 2 2 2 3 6" xfId="19220" xr:uid="{4CA75FC9-DC2A-4495-954C-762752969DBD}"/>
    <cellStyle name="Normalny 16 2 2 2 4" xfId="8476" xr:uid="{95A96BC8-0C26-447F-863C-91C0E0AE544F}"/>
    <cellStyle name="Normalny 16 2 2 2 4 2" xfId="11967" xr:uid="{F473F658-1379-4480-BED3-F49B623542B7}"/>
    <cellStyle name="Normalny 16 2 2 2 4 2 2" xfId="27266" xr:uid="{78B5F81E-1B4B-4CB3-9520-B9D9619BF892}"/>
    <cellStyle name="Normalny 16 2 2 2 4 3" xfId="15457" xr:uid="{D2007D86-6A83-48CF-9DD3-D7F4B50E79CF}"/>
    <cellStyle name="Normalny 16 2 2 2 4 3 2" xfId="30756" xr:uid="{621B5E8D-4557-4D2D-BE52-1D944F3839C6}"/>
    <cellStyle name="Normalny 16 2 2 2 4 4" xfId="23776" xr:uid="{4FD5E595-75AD-4EAF-93DF-5C3B6D0792EC}"/>
    <cellStyle name="Normalny 16 2 2 2 5" xfId="6214" xr:uid="{FF439E2C-BE0D-473B-8EC7-125937FC53BE}"/>
    <cellStyle name="Normalny 16 2 2 2 5 2" xfId="21515" xr:uid="{669D0474-5FA8-45DD-9AE2-81345C372D7F}"/>
    <cellStyle name="Normalny 16 2 2 2 6" xfId="3820" xr:uid="{F9CDA181-24DB-4670-BFB3-83D12C78D933}"/>
    <cellStyle name="Normalny 16 2 2 2 6 2" xfId="19212" xr:uid="{574FC7AE-0BFA-47C7-B5C0-8422E509028A}"/>
    <cellStyle name="Normalny 16 2 2 2 7" xfId="9706" xr:uid="{35B96DC5-6715-4E95-9A17-97A4AAC6104F}"/>
    <cellStyle name="Normalny 16 2 2 2 7 2" xfId="25005" xr:uid="{F2650FEC-8378-4355-AB8F-64966C86B060}"/>
    <cellStyle name="Normalny 16 2 2 2 8" xfId="13196" xr:uid="{747DA7D9-190E-41DF-BE51-82D30592F79D}"/>
    <cellStyle name="Normalny 16 2 2 2 8 2" xfId="28495" xr:uid="{8A4BF2B8-AE39-46A3-8427-CDE7EC593242}"/>
    <cellStyle name="Normalny 16 2 2 2 9" xfId="16804" xr:uid="{9E85922C-656D-42CD-9C9D-142804E7D273}"/>
    <cellStyle name="Normalny 16 2 2 20" xfId="16600" xr:uid="{8EBEA993-F4ED-438A-8871-D225175D89EF}"/>
    <cellStyle name="Normalny 16 2 2 3" xfId="1273" xr:uid="{BBBAE117-8709-4B2A-89EB-C8CD4FE7988F}"/>
    <cellStyle name="Normalny 16 2 2 3 2" xfId="3830" xr:uid="{B1BD4695-7357-48BF-BD58-A7C6FD0DC04C}"/>
    <cellStyle name="Normalny 16 2 2 3 2 2" xfId="8486" xr:uid="{2CE1DEE4-682F-43BD-9A3B-DBEB606E39C6}"/>
    <cellStyle name="Normalny 16 2 2 3 2 2 2" xfId="11977" xr:uid="{67BB4176-1745-44B1-BB44-21D928AE7903}"/>
    <cellStyle name="Normalny 16 2 2 3 2 2 2 2" xfId="27276" xr:uid="{30172EDC-84E7-4740-8B52-0B2C1FCF79A7}"/>
    <cellStyle name="Normalny 16 2 2 3 2 2 3" xfId="15467" xr:uid="{0DEFA9B4-109B-4647-959F-654491164D9A}"/>
    <cellStyle name="Normalny 16 2 2 3 2 2 3 2" xfId="30766" xr:uid="{C8E64EC2-5ED8-4A61-BAE7-41819BD45BDC}"/>
    <cellStyle name="Normalny 16 2 2 3 2 2 4" xfId="23786" xr:uid="{34E28273-D0C8-4996-A438-91C51C119B1F}"/>
    <cellStyle name="Normalny 16 2 2 3 2 3" xfId="7046" xr:uid="{87D1C1BF-4BAB-4FAF-A1BB-2C73691CE628}"/>
    <cellStyle name="Normalny 16 2 2 3 2 3 2" xfId="22347" xr:uid="{D4264B7F-157E-4291-A9E9-293AC68EFD71}"/>
    <cellStyle name="Normalny 16 2 2 3 2 4" xfId="10538" xr:uid="{E621AEAA-7434-4772-AAD5-D123501D7F01}"/>
    <cellStyle name="Normalny 16 2 2 3 2 4 2" xfId="25837" xr:uid="{4AB61422-4A88-4CCC-AB2B-E397648AA821}"/>
    <cellStyle name="Normalny 16 2 2 3 2 5" xfId="14028" xr:uid="{32F7B4C7-3EBD-4C62-A3F3-453D85AE0108}"/>
    <cellStyle name="Normalny 16 2 2 3 2 5 2" xfId="29327" xr:uid="{0A3F5C0C-AD7C-4EC9-8CC1-EF29B34EFED3}"/>
    <cellStyle name="Normalny 16 2 2 3 2 6" xfId="19222" xr:uid="{F0A8A601-3003-4B56-872D-B3D417A31607}"/>
    <cellStyle name="Normalny 16 2 2 3 3" xfId="8485" xr:uid="{BCC7C3BA-63F5-4B24-81D2-5588D94828B6}"/>
    <cellStyle name="Normalny 16 2 2 3 3 2" xfId="11976" xr:uid="{466078C3-5E95-4565-ACF3-AD2B1F82F7DA}"/>
    <cellStyle name="Normalny 16 2 2 3 3 2 2" xfId="27275" xr:uid="{EDC76A4C-0D05-4C09-8E7D-105116175237}"/>
    <cellStyle name="Normalny 16 2 2 3 3 3" xfId="15466" xr:uid="{D92318B3-F9D9-4D30-A630-D491D568BA0F}"/>
    <cellStyle name="Normalny 16 2 2 3 3 3 2" xfId="30765" xr:uid="{AE2A3700-0186-4584-AC70-D29272B82386}"/>
    <cellStyle name="Normalny 16 2 2 3 3 4" xfId="23785" xr:uid="{4F468482-ABB8-4FE5-8A11-2739B0B2BB8E}"/>
    <cellStyle name="Normalny 16 2 2 3 4" xfId="6505" xr:uid="{2338CBAC-50E6-43D8-B892-66A0AFF6E988}"/>
    <cellStyle name="Normalny 16 2 2 3 4 2" xfId="21806" xr:uid="{36323324-5A4C-4071-B5E2-CF05489214F4}"/>
    <cellStyle name="Normalny 16 2 2 3 5" xfId="3829" xr:uid="{35AE7B1E-C8F1-4BC8-9E91-7EE000AB69BF}"/>
    <cellStyle name="Normalny 16 2 2 3 5 2" xfId="19221" xr:uid="{C6E4865D-4B8C-4584-A8E4-E4AD775589E3}"/>
    <cellStyle name="Normalny 16 2 2 3 6" xfId="9997" xr:uid="{A495884F-35EC-433D-8738-44D175CD1BD8}"/>
    <cellStyle name="Normalny 16 2 2 3 6 2" xfId="25296" xr:uid="{796DA483-2569-43E6-A33D-D39733F0D636}"/>
    <cellStyle name="Normalny 16 2 2 3 7" xfId="13487" xr:uid="{17D29C39-A85F-453B-880C-3E9BB49C5BCA}"/>
    <cellStyle name="Normalny 16 2 2 3 7 2" xfId="28786" xr:uid="{114B21BD-7B64-426C-B379-04C9F9B627D9}"/>
    <cellStyle name="Normalny 16 2 2 3 8" xfId="16929" xr:uid="{FA89E354-6350-47DB-919C-CA27C14444E7}"/>
    <cellStyle name="Normalny 16 2 2 4" xfId="1394" xr:uid="{9EFECBEE-9114-4248-A802-E1E4F5F0E057}"/>
    <cellStyle name="Normalny 16 2 2 4 2" xfId="8487" xr:uid="{6BAE806F-1AA4-47EB-9F9E-8D32F383D00C}"/>
    <cellStyle name="Normalny 16 2 2 4 2 2" xfId="11978" xr:uid="{12ACACEA-73E9-4247-A5C5-9221FF67E29A}"/>
    <cellStyle name="Normalny 16 2 2 4 2 2 2" xfId="27277" xr:uid="{61AC9913-BACE-40EC-B780-6D2142323A58}"/>
    <cellStyle name="Normalny 16 2 2 4 2 3" xfId="15468" xr:uid="{E05EEAF6-EBA5-4480-A17B-D2978EE239B9}"/>
    <cellStyle name="Normalny 16 2 2 4 2 3 2" xfId="30767" xr:uid="{AC8E7B94-73EE-4BE0-BF9D-12675D37DD65}"/>
    <cellStyle name="Normalny 16 2 2 4 2 4" xfId="23787" xr:uid="{AC2E0C4A-7C94-472E-89B6-A1120D6C0614}"/>
    <cellStyle name="Normalny 16 2 2 4 3" xfId="7041" xr:uid="{88BF244A-3093-462D-9808-1DF8CFAAD1D1}"/>
    <cellStyle name="Normalny 16 2 2 4 3 2" xfId="22342" xr:uid="{9B34BBCF-B8DA-4FE9-9845-7F2911610538}"/>
    <cellStyle name="Normalny 16 2 2 4 4" xfId="3831" xr:uid="{1A415B7C-4E70-47AA-8614-E9E975099B39}"/>
    <cellStyle name="Normalny 16 2 2 4 4 2" xfId="19223" xr:uid="{6DE90147-DD21-481E-892A-2CC21CADDB84}"/>
    <cellStyle name="Normalny 16 2 2 4 5" xfId="10533" xr:uid="{3D73213B-4767-4B93-89FC-FB935DA31F08}"/>
    <cellStyle name="Normalny 16 2 2 4 5 2" xfId="25832" xr:uid="{B5680635-E48C-4D9C-A5E7-A55A7867C62F}"/>
    <cellStyle name="Normalny 16 2 2 4 6" xfId="14023" xr:uid="{FA3436E4-8B50-4771-8AA0-FA9498F4242C}"/>
    <cellStyle name="Normalny 16 2 2 4 6 2" xfId="29322" xr:uid="{8903ADDC-72CA-453A-B2EF-0397F1C8689C}"/>
    <cellStyle name="Normalny 16 2 2 4 7" xfId="17050" xr:uid="{3951E52F-A66C-4844-BA38-25B7461B2C36}"/>
    <cellStyle name="Normalny 16 2 2 5" xfId="1548" xr:uid="{BEE695A5-4BC2-477A-8A10-8AAE385C133E}"/>
    <cellStyle name="Normalny 16 2 2 5 2" xfId="8488" xr:uid="{637EE018-C536-4E3B-A9EE-C104D7F28E52}"/>
    <cellStyle name="Normalny 16 2 2 5 2 2" xfId="11979" xr:uid="{14E92692-7C23-4C99-BC19-6D0F3A23F554}"/>
    <cellStyle name="Normalny 16 2 2 5 2 2 2" xfId="27278" xr:uid="{097D1D54-A64F-414A-B284-949920BD8BAA}"/>
    <cellStyle name="Normalny 16 2 2 5 2 3" xfId="15469" xr:uid="{0797B97B-A568-47F0-970C-16417A802586}"/>
    <cellStyle name="Normalny 16 2 2 5 2 3 2" xfId="30768" xr:uid="{67DB2068-2EBE-409B-A073-297E545E4386}"/>
    <cellStyle name="Normalny 16 2 2 5 2 4" xfId="23788" xr:uid="{C3A0048B-251F-4C0F-8297-68F6DF519449}"/>
    <cellStyle name="Normalny 16 2 2 5 3" xfId="7513" xr:uid="{446B8B4C-6E5B-46EF-A429-F4703083F81B}"/>
    <cellStyle name="Normalny 16 2 2 5 3 2" xfId="22814" xr:uid="{59106614-4439-4B17-9027-9BA343DD5AD1}"/>
    <cellStyle name="Normalny 16 2 2 5 4" xfId="3832" xr:uid="{15290F31-E603-44A0-99A6-C1953CDE3E49}"/>
    <cellStyle name="Normalny 16 2 2 5 4 2" xfId="19224" xr:uid="{702D5B30-4AE7-4D99-B2AA-D2E75F02C93E}"/>
    <cellStyle name="Normalny 16 2 2 5 5" xfId="11005" xr:uid="{935F9F05-BE4F-4666-99ED-E75B6B804D24}"/>
    <cellStyle name="Normalny 16 2 2 5 5 2" xfId="26304" xr:uid="{750112A3-0C98-4D15-A0EF-A5E94B44C1B0}"/>
    <cellStyle name="Normalny 16 2 2 5 6" xfId="14495" xr:uid="{BC0BA57F-BC20-4974-A3AD-1D5494B98E49}"/>
    <cellStyle name="Normalny 16 2 2 5 6 2" xfId="29794" xr:uid="{E90EDE99-F953-4115-B2CD-7E27DCDD5A5A}"/>
    <cellStyle name="Normalny 16 2 2 5 7" xfId="17200" xr:uid="{EB55FA50-7E81-4AEB-A156-7F2B9C94707F}"/>
    <cellStyle name="Normalny 16 2 2 6" xfId="1797" xr:uid="{F4579346-83F7-4722-92ED-D4F5D6E31D06}"/>
    <cellStyle name="Normalny 16 2 2 6 2" xfId="8475" xr:uid="{5216F536-E194-4620-962D-3C010DB5D7EE}"/>
    <cellStyle name="Normalny 16 2 2 6 2 2" xfId="23775" xr:uid="{608F5E76-798F-43E2-8184-82585C16DB0E}"/>
    <cellStyle name="Normalny 16 2 2 6 3" xfId="5311" xr:uid="{E55B9094-EFA6-45B1-96DA-547AE077D431}"/>
    <cellStyle name="Normalny 16 2 2 6 3 2" xfId="20612" xr:uid="{F73CB650-108D-46E4-A748-8F4B8CEDCC05}"/>
    <cellStyle name="Normalny 16 2 2 6 4" xfId="11966" xr:uid="{61FAE9ED-07CB-4E28-923D-6CF9021B5C35}"/>
    <cellStyle name="Normalny 16 2 2 6 4 2" xfId="27265" xr:uid="{4DE29EA1-F360-4BC8-A4F4-1DBB2518BB0B}"/>
    <cellStyle name="Normalny 16 2 2 6 5" xfId="15456" xr:uid="{4563A604-CE1F-4875-B9CA-334B830D6378}"/>
    <cellStyle name="Normalny 16 2 2 6 5 2" xfId="30755" xr:uid="{4F8731D0-3D7D-4175-BDBB-7280D8CD0977}"/>
    <cellStyle name="Normalny 16 2 2 6 6" xfId="17433" xr:uid="{31A40D5F-AE86-44F3-953A-C7D5C3807CA7}"/>
    <cellStyle name="Normalny 16 2 2 7" xfId="1941" xr:uid="{5768A408-BE96-4CDE-B716-0362CEAC2F79}"/>
    <cellStyle name="Normalny 16 2 2 7 2" xfId="5312" xr:uid="{257A2700-5DAD-48AD-9FC0-E7FCCB264851}"/>
    <cellStyle name="Normalny 16 2 2 7 2 2" xfId="20613" xr:uid="{52992061-CCF1-4E11-9071-CE772132DDBF}"/>
    <cellStyle name="Normalny 16 2 2 7 3" xfId="17573" xr:uid="{C814D098-69CF-4A8D-B24E-09D187830840}"/>
    <cellStyle name="Normalny 16 2 2 8" xfId="2072" xr:uid="{7AEC74AA-E2DA-4891-B1B0-7D4BB0F1A284}"/>
    <cellStyle name="Normalny 16 2 2 8 2" xfId="5313" xr:uid="{17206A5F-EC48-452E-8C45-E0FA33B51421}"/>
    <cellStyle name="Normalny 16 2 2 8 2 2" xfId="20614" xr:uid="{B8F7F4A4-C28F-469D-B812-9B41A4792AF0}"/>
    <cellStyle name="Normalny 16 2 2 8 3" xfId="17704" xr:uid="{E1AD27A4-E010-4DBD-93E8-78EC467D9CD8}"/>
    <cellStyle name="Normalny 16 2 2 9" xfId="2197" xr:uid="{6C5FEFB0-C9FB-4E3A-BDA1-F33BAE107866}"/>
    <cellStyle name="Normalny 16 2 2 9 2" xfId="5314" xr:uid="{D87C583B-073B-4CF6-AA9E-20745970ABD9}"/>
    <cellStyle name="Normalny 16 2 2 9 2 2" xfId="20615" xr:uid="{D001F192-7991-4C96-A44B-A17E4498478E}"/>
    <cellStyle name="Normalny 16 2 2 9 3" xfId="17829" xr:uid="{F204357D-8632-4403-87CC-B797E204CCE5}"/>
    <cellStyle name="Normalny 16 2 20" xfId="16396" xr:uid="{C17BC96E-95A8-404C-81DE-12F06110D8EB}"/>
    <cellStyle name="Normalny 16 2 20 2" xfId="31695" xr:uid="{26C537F0-1249-44E7-B85E-8D64C7CEAD85}"/>
    <cellStyle name="Normalny 16 2 21" xfId="891" xr:uid="{7872B0FA-57F3-424F-B34D-8BE49CC376DD}"/>
    <cellStyle name="Normalny 16 2 22" xfId="16559" xr:uid="{E3732E87-AB18-4081-9CCE-AC988ED41559}"/>
    <cellStyle name="Normalny 16 2 3" xfId="755" xr:uid="{992CCC75-B9EB-4601-9481-F6B411BC6A19}"/>
    <cellStyle name="Normalny 16 2 3 10" xfId="2359" xr:uid="{11D12140-0F51-4BB2-B84F-692C616CDA9E}"/>
    <cellStyle name="Normalny 16 2 3 10 2" xfId="5315" xr:uid="{3794A40B-3F5C-47F3-A4A9-5909CD5A51B9}"/>
    <cellStyle name="Normalny 16 2 3 10 2 2" xfId="20616" xr:uid="{025F272F-6A53-4E96-AA9E-AA7AEA9BD51F}"/>
    <cellStyle name="Normalny 16 2 3 10 3" xfId="17991" xr:uid="{77307BD5-0F95-467E-9E22-0438BD3536F6}"/>
    <cellStyle name="Normalny 16 2 3 11" xfId="2509" xr:uid="{DB8F8792-6862-4EE0-A870-43C24E9CACAA}"/>
    <cellStyle name="Normalny 16 2 3 11 2" xfId="5316" xr:uid="{1FCE529A-61B8-4FA7-B877-101159182D9C}"/>
    <cellStyle name="Normalny 16 2 3 11 2 2" xfId="20617" xr:uid="{EFF18D87-3222-45A6-9B83-53F3D1C3EBD0}"/>
    <cellStyle name="Normalny 16 2 3 11 3" xfId="18141" xr:uid="{3A376122-7D69-4974-B72B-DC4030BFDE3B}"/>
    <cellStyle name="Normalny 16 2 3 12" xfId="2659" xr:uid="{AEEABB64-C2CD-4157-87FF-899E13B445DA}"/>
    <cellStyle name="Normalny 16 2 3 12 2" xfId="5317" xr:uid="{3FB162EA-5970-4951-9B52-45843F549A15}"/>
    <cellStyle name="Normalny 16 2 3 12 2 2" xfId="20618" xr:uid="{1D59D6B1-B898-429E-A954-238BB5F14224}"/>
    <cellStyle name="Normalny 16 2 3 12 3" xfId="18291" xr:uid="{D99905D2-9B99-4A15-A129-8AEDC77A0D2B}"/>
    <cellStyle name="Normalny 16 2 3 13" xfId="5855" xr:uid="{284CFD43-113D-40E3-BBCE-73A6A144106E}"/>
    <cellStyle name="Normalny 16 2 3 13 2" xfId="21156" xr:uid="{3711708C-3E7A-4F2A-B632-9E4CCC892256}"/>
    <cellStyle name="Normalny 16 2 3 14" xfId="6011" xr:uid="{C82657D4-519A-47D8-87ED-CCFFE3513932}"/>
    <cellStyle name="Normalny 16 2 3 14 2" xfId="21312" xr:uid="{1B9B09F7-6890-44CE-86D1-BE0647A05391}"/>
    <cellStyle name="Normalny 16 2 3 15" xfId="3833" xr:uid="{907CE0F7-2DCE-41A0-A826-C756DA8480E9}"/>
    <cellStyle name="Normalny 16 2 3 15 2" xfId="19225" xr:uid="{38058C02-4691-4DE4-B233-E7AA4ECA45A8}"/>
    <cellStyle name="Normalny 16 2 3 16" xfId="9503" xr:uid="{3DDBF513-0FA3-4804-ACD2-CBE247EAB60E}"/>
    <cellStyle name="Normalny 16 2 3 16 2" xfId="24802" xr:uid="{BB094F89-0549-4940-8970-53DF994B67F1}"/>
    <cellStyle name="Normalny 16 2 3 17" xfId="12993" xr:uid="{2CA777E2-2046-4C67-8E49-DDF457B13F82}"/>
    <cellStyle name="Normalny 16 2 3 17 2" xfId="28292" xr:uid="{E23B54B7-5D19-411F-B2CC-00EF03F7E050}"/>
    <cellStyle name="Normalny 16 2 3 18" xfId="16478" xr:uid="{2228D209-93A4-4E31-AF7F-9CEF8530999E}"/>
    <cellStyle name="Normalny 16 2 3 18 2" xfId="31777" xr:uid="{3353A393-3CBA-4C45-B79B-56A684C6C15E}"/>
    <cellStyle name="Normalny 16 2 3 19" xfId="973" xr:uid="{4C655255-7B28-4EE2-8310-4E1F045ECAF8}"/>
    <cellStyle name="Normalny 16 2 3 2" xfId="1189" xr:uid="{F0721C2D-9F41-4E5B-A59D-7BCB33A0BE86}"/>
    <cellStyle name="Normalny 16 2 3 2 2" xfId="3835" xr:uid="{E4B0C933-ED9D-418D-8401-782689720A2C}"/>
    <cellStyle name="Normalny 16 2 3 2 2 2" xfId="3836" xr:uid="{69DBC00A-9CB1-49A4-8E6D-D133B4BC70E5}"/>
    <cellStyle name="Normalny 16 2 3 2 2 2 2" xfId="8492" xr:uid="{ACD2E55B-71C4-44D3-AB3D-FD9E72FF43B3}"/>
    <cellStyle name="Normalny 16 2 3 2 2 2 2 2" xfId="11983" xr:uid="{EB933CF0-6828-467E-B1AD-43DFAABF3617}"/>
    <cellStyle name="Normalny 16 2 3 2 2 2 2 2 2" xfId="27282" xr:uid="{E3CDAB5A-4AF9-4137-ACF1-9E1B10890C7C}"/>
    <cellStyle name="Normalny 16 2 3 2 2 2 2 3" xfId="15473" xr:uid="{494BB38B-94EE-41A3-838F-57B84B638D69}"/>
    <cellStyle name="Normalny 16 2 3 2 2 2 2 3 2" xfId="30772" xr:uid="{33645E88-D496-48E4-8037-B588AAA40376}"/>
    <cellStyle name="Normalny 16 2 3 2 2 2 2 4" xfId="23792" xr:uid="{FF52D824-3029-4BC4-A5A3-F7EB72A7A589}"/>
    <cellStyle name="Normalny 16 2 3 2 2 2 3" xfId="7049" xr:uid="{38CCF4FF-C647-487A-93B8-F47AF9E94AFE}"/>
    <cellStyle name="Normalny 16 2 3 2 2 2 3 2" xfId="22350" xr:uid="{A40EA0F6-9047-4F31-9254-118CE3526FC7}"/>
    <cellStyle name="Normalny 16 2 3 2 2 2 4" xfId="10541" xr:uid="{9D61D12D-9B3B-441D-9A85-F3805756D37A}"/>
    <cellStyle name="Normalny 16 2 3 2 2 2 4 2" xfId="25840" xr:uid="{F9766C96-B544-40E3-BB7B-A4471B96132C}"/>
    <cellStyle name="Normalny 16 2 3 2 2 2 5" xfId="14031" xr:uid="{B868812E-0FEA-4DA4-B815-7BF4D11DF5CD}"/>
    <cellStyle name="Normalny 16 2 3 2 2 2 5 2" xfId="29330" xr:uid="{10BE35A5-C098-43F7-9E8F-E6BE3F2CA9F3}"/>
    <cellStyle name="Normalny 16 2 3 2 2 2 6" xfId="19228" xr:uid="{4568E31E-8614-4CFC-8E59-BE15B83A314D}"/>
    <cellStyle name="Normalny 16 2 3 2 2 3" xfId="8491" xr:uid="{8C486F54-FF32-4F4C-B861-9532DEA9326E}"/>
    <cellStyle name="Normalny 16 2 3 2 2 3 2" xfId="11982" xr:uid="{151EEAC9-AA93-450E-B80A-2CCA04580C75}"/>
    <cellStyle name="Normalny 16 2 3 2 2 3 2 2" xfId="27281" xr:uid="{FA4224BA-9703-41A8-81C1-60D29DAF9E8B}"/>
    <cellStyle name="Normalny 16 2 3 2 2 3 3" xfId="15472" xr:uid="{D5770395-706D-4F82-B158-938755822832}"/>
    <cellStyle name="Normalny 16 2 3 2 2 3 3 2" xfId="30771" xr:uid="{0BD00B3C-AA70-4003-8371-76D96A6ADFE7}"/>
    <cellStyle name="Normalny 16 2 3 2 2 3 4" xfId="23791" xr:uid="{7E0DB941-9D5B-4FB2-AA79-653196ED667D}"/>
    <cellStyle name="Normalny 16 2 3 2 2 4" xfId="6506" xr:uid="{09C7178E-0A64-4F44-8DB3-13CE30B0EB39}"/>
    <cellStyle name="Normalny 16 2 3 2 2 4 2" xfId="21807" xr:uid="{745191B1-9E4A-4568-8E68-DF83FC854B6E}"/>
    <cellStyle name="Normalny 16 2 3 2 2 5" xfId="9998" xr:uid="{8C4BB8D9-B932-4B23-ACF3-4D62796D740F}"/>
    <cellStyle name="Normalny 16 2 3 2 2 5 2" xfId="25297" xr:uid="{E2C0795B-6824-4273-9F9D-AE0312AE1AD6}"/>
    <cellStyle name="Normalny 16 2 3 2 2 6" xfId="13488" xr:uid="{CCC18242-0249-4BC2-9B80-CB93DB8954DD}"/>
    <cellStyle name="Normalny 16 2 3 2 2 6 2" xfId="28787" xr:uid="{88B02BE4-B3F1-408C-82BD-B1FCEA877180}"/>
    <cellStyle name="Normalny 16 2 3 2 2 7" xfId="19227" xr:uid="{F2EA7928-81AA-4F2C-966D-F88EDC5F39E5}"/>
    <cellStyle name="Normalny 16 2 3 2 3" xfId="3837" xr:uid="{302B27E7-21EB-4AD9-9705-5D1A1AC16888}"/>
    <cellStyle name="Normalny 16 2 3 2 3 2" xfId="8493" xr:uid="{217C6FAE-99D1-4BBD-899F-A240712B6BB4}"/>
    <cellStyle name="Normalny 16 2 3 2 3 2 2" xfId="11984" xr:uid="{8E9ABC57-233A-4379-ACB6-33B9BEF1A7DC}"/>
    <cellStyle name="Normalny 16 2 3 2 3 2 2 2" xfId="27283" xr:uid="{5E373167-F96D-46C7-BE39-5640664F5036}"/>
    <cellStyle name="Normalny 16 2 3 2 3 2 3" xfId="15474" xr:uid="{A6A2995D-FA51-46EF-A044-38067CE74130}"/>
    <cellStyle name="Normalny 16 2 3 2 3 2 3 2" xfId="30773" xr:uid="{A328A943-8DE6-40B7-9C7E-A5BF24A7927A}"/>
    <cellStyle name="Normalny 16 2 3 2 3 2 4" xfId="23793" xr:uid="{04336B33-DBC7-4B63-9D3C-0C99DB18F6A1}"/>
    <cellStyle name="Normalny 16 2 3 2 3 3" xfId="7048" xr:uid="{0D5F68F9-21CF-4113-841D-CCB9FD2DD3CB}"/>
    <cellStyle name="Normalny 16 2 3 2 3 3 2" xfId="22349" xr:uid="{42B00DF0-6483-489B-BF92-1E2E458063C3}"/>
    <cellStyle name="Normalny 16 2 3 2 3 4" xfId="10540" xr:uid="{377AA658-4BAD-4082-B9BD-921DF2A651B8}"/>
    <cellStyle name="Normalny 16 2 3 2 3 4 2" xfId="25839" xr:uid="{BFC95525-60FD-41AF-B59A-79C3B8C9611E}"/>
    <cellStyle name="Normalny 16 2 3 2 3 5" xfId="14030" xr:uid="{7CBDE0F0-6B15-4CBA-B79D-E75664D78086}"/>
    <cellStyle name="Normalny 16 2 3 2 3 5 2" xfId="29329" xr:uid="{10F444CE-BD9C-4529-AE7E-A65675195C10}"/>
    <cellStyle name="Normalny 16 2 3 2 3 6" xfId="19229" xr:uid="{CD067D1B-A66C-4431-9931-C9FF5B97D937}"/>
    <cellStyle name="Normalny 16 2 3 2 4" xfId="8490" xr:uid="{4DF96262-7447-4687-BA8C-F6FD6F03B830}"/>
    <cellStyle name="Normalny 16 2 3 2 4 2" xfId="11981" xr:uid="{2FA0FFAF-AE16-40EC-8959-87AEA6F28DF8}"/>
    <cellStyle name="Normalny 16 2 3 2 4 2 2" xfId="27280" xr:uid="{93519451-DF67-44F9-98F1-3BB2E40F9DDC}"/>
    <cellStyle name="Normalny 16 2 3 2 4 3" xfId="15471" xr:uid="{E1954763-BF44-480F-8A03-DE0B80DEB008}"/>
    <cellStyle name="Normalny 16 2 3 2 4 3 2" xfId="30770" xr:uid="{DB936E1F-7DA2-449B-BE93-E7C99F3C7746}"/>
    <cellStyle name="Normalny 16 2 3 2 4 4" xfId="23790" xr:uid="{3EADF9E0-2352-4D86-9E73-895398D1E683}"/>
    <cellStyle name="Normalny 16 2 3 2 5" xfId="6255" xr:uid="{E38E662C-9A80-4640-8C8F-6ECFEEF41045}"/>
    <cellStyle name="Normalny 16 2 3 2 5 2" xfId="21556" xr:uid="{7C381B74-B6C0-4B53-9C49-A801E8C2559E}"/>
    <cellStyle name="Normalny 16 2 3 2 6" xfId="3834" xr:uid="{3F76E5F2-F5EA-477E-B654-441CFE98F02D}"/>
    <cellStyle name="Normalny 16 2 3 2 6 2" xfId="19226" xr:uid="{81161A8D-1F36-45EA-A9D6-1F81A84123A5}"/>
    <cellStyle name="Normalny 16 2 3 2 7" xfId="9747" xr:uid="{2094B4DC-7C23-402D-A1E1-9F71D291DF2C}"/>
    <cellStyle name="Normalny 16 2 3 2 7 2" xfId="25046" xr:uid="{B5AF487D-8270-4E1C-8A6F-AD76E05E1E89}"/>
    <cellStyle name="Normalny 16 2 3 2 8" xfId="13237" xr:uid="{0A51104E-C48E-4D6F-92E1-219FEA429DB0}"/>
    <cellStyle name="Normalny 16 2 3 2 8 2" xfId="28536" xr:uid="{AB871433-AAD0-4DC3-B7CC-82183C62881A}"/>
    <cellStyle name="Normalny 16 2 3 2 9" xfId="16845" xr:uid="{7A830AEE-CDE9-4FD2-A5A6-79ED996CCFC4}"/>
    <cellStyle name="Normalny 16 2 3 20" xfId="16641" xr:uid="{6110ABC4-65EC-4541-9C0B-3C084496DFE7}"/>
    <cellStyle name="Normalny 16 2 3 3" xfId="1314" xr:uid="{E185320A-2226-4F1A-8E76-6E25C60D77AC}"/>
    <cellStyle name="Normalny 16 2 3 3 2" xfId="3839" xr:uid="{2411AB5E-3B40-4DA9-8DD4-BFA7E2596C0F}"/>
    <cellStyle name="Normalny 16 2 3 3 2 2" xfId="8495" xr:uid="{78620E95-B3AB-4329-9606-BB4AE90590AE}"/>
    <cellStyle name="Normalny 16 2 3 3 2 2 2" xfId="11986" xr:uid="{02B6DC9D-225D-42F6-AD91-07AC31276C7C}"/>
    <cellStyle name="Normalny 16 2 3 3 2 2 2 2" xfId="27285" xr:uid="{367360D7-43B0-41E3-8211-0933AE0726D4}"/>
    <cellStyle name="Normalny 16 2 3 3 2 2 3" xfId="15476" xr:uid="{D1DA4C5D-B2D2-4110-A277-711FCD910868}"/>
    <cellStyle name="Normalny 16 2 3 3 2 2 3 2" xfId="30775" xr:uid="{322FB04D-B09F-44FC-8CCC-9A7607DB4CAB}"/>
    <cellStyle name="Normalny 16 2 3 3 2 2 4" xfId="23795" xr:uid="{9BA37ECE-A42E-4195-8BD3-930A27ED67B1}"/>
    <cellStyle name="Normalny 16 2 3 3 2 3" xfId="7050" xr:uid="{AE2218E4-60AE-4007-8BDF-727372E91074}"/>
    <cellStyle name="Normalny 16 2 3 3 2 3 2" xfId="22351" xr:uid="{017EC528-A883-4F44-B4CE-3627089EE1D0}"/>
    <cellStyle name="Normalny 16 2 3 3 2 4" xfId="10542" xr:uid="{3B483CD4-0F31-4D9D-B34F-0AA41BC17DE5}"/>
    <cellStyle name="Normalny 16 2 3 3 2 4 2" xfId="25841" xr:uid="{689AFDBF-D50F-4680-8CD8-A365DD504680}"/>
    <cellStyle name="Normalny 16 2 3 3 2 5" xfId="14032" xr:uid="{E1FEE6AD-78F7-4FCB-BE23-4F92670D5141}"/>
    <cellStyle name="Normalny 16 2 3 3 2 5 2" xfId="29331" xr:uid="{3BD72592-578D-491B-89A1-FB7B5B1481A8}"/>
    <cellStyle name="Normalny 16 2 3 3 2 6" xfId="19231" xr:uid="{21BDDBD7-80AD-43DE-A274-F84BE9335D1C}"/>
    <cellStyle name="Normalny 16 2 3 3 3" xfId="8494" xr:uid="{FE8BE60D-9283-496F-825C-6BC1B85D3042}"/>
    <cellStyle name="Normalny 16 2 3 3 3 2" xfId="11985" xr:uid="{D33C0C5C-7EC2-4631-8F09-E4E570A552D4}"/>
    <cellStyle name="Normalny 16 2 3 3 3 2 2" xfId="27284" xr:uid="{070C139B-C9C6-4BA0-9520-FB0D74AA73A4}"/>
    <cellStyle name="Normalny 16 2 3 3 3 3" xfId="15475" xr:uid="{AF0E50ED-B32B-456A-B436-45507A04CAFC}"/>
    <cellStyle name="Normalny 16 2 3 3 3 3 2" xfId="30774" xr:uid="{735870C2-446F-4492-8BC4-382A935EB4B5}"/>
    <cellStyle name="Normalny 16 2 3 3 3 4" xfId="23794" xr:uid="{A3C60B27-F148-44BA-AA82-B9DB50254BEA}"/>
    <cellStyle name="Normalny 16 2 3 3 4" xfId="6507" xr:uid="{E34C8F91-57B8-4A26-AF22-89BAE29884A2}"/>
    <cellStyle name="Normalny 16 2 3 3 4 2" xfId="21808" xr:uid="{6A99D01B-CC76-4A49-9BA6-E1BD2B95E07C}"/>
    <cellStyle name="Normalny 16 2 3 3 5" xfId="3838" xr:uid="{FFE54E9F-52BF-417F-B45F-207BCE4A6BB8}"/>
    <cellStyle name="Normalny 16 2 3 3 5 2" xfId="19230" xr:uid="{821D9E4C-DFB8-4E28-B09A-E1395A47EB95}"/>
    <cellStyle name="Normalny 16 2 3 3 6" xfId="9999" xr:uid="{5BF573DF-1E9C-44A4-977C-5F84CFDA8A82}"/>
    <cellStyle name="Normalny 16 2 3 3 6 2" xfId="25298" xr:uid="{946C9309-E5DE-4FCA-A7EA-C0A598641BA2}"/>
    <cellStyle name="Normalny 16 2 3 3 7" xfId="13489" xr:uid="{7EBFB9B9-3249-4D4A-BA16-51035422FEA8}"/>
    <cellStyle name="Normalny 16 2 3 3 7 2" xfId="28788" xr:uid="{4F880FD1-DBC3-4539-B100-8AEBB685F97A}"/>
    <cellStyle name="Normalny 16 2 3 3 8" xfId="16970" xr:uid="{4314DB63-F571-441D-8108-3FCC59C58F66}"/>
    <cellStyle name="Normalny 16 2 3 4" xfId="1435" xr:uid="{C95A03A8-4C7F-4E56-96AE-CBCFF7C0652A}"/>
    <cellStyle name="Normalny 16 2 3 4 2" xfId="8496" xr:uid="{F9563940-21B2-4101-8685-BB434F93DD66}"/>
    <cellStyle name="Normalny 16 2 3 4 2 2" xfId="11987" xr:uid="{1B870461-8663-414D-9936-DE32FD2E4CDF}"/>
    <cellStyle name="Normalny 16 2 3 4 2 2 2" xfId="27286" xr:uid="{B2C39791-B0ED-46FF-A3D9-5C69F08DEE2F}"/>
    <cellStyle name="Normalny 16 2 3 4 2 3" xfId="15477" xr:uid="{215E47F4-CCC2-4E93-8B56-D7D499AAD94B}"/>
    <cellStyle name="Normalny 16 2 3 4 2 3 2" xfId="30776" xr:uid="{5F18D3BB-EF49-4EB0-9831-D3D49B52B2F5}"/>
    <cellStyle name="Normalny 16 2 3 4 2 4" xfId="23796" xr:uid="{40E7C97B-6C11-43B8-8151-3022D6981933}"/>
    <cellStyle name="Normalny 16 2 3 4 3" xfId="7047" xr:uid="{7AA50FF6-59BB-414B-A7B0-7A41F83517E7}"/>
    <cellStyle name="Normalny 16 2 3 4 3 2" xfId="22348" xr:uid="{10DF37ED-DA7F-4669-913C-F3C581CFCFEB}"/>
    <cellStyle name="Normalny 16 2 3 4 4" xfId="3840" xr:uid="{D4810A78-37B8-42A8-9AEE-D123F4910292}"/>
    <cellStyle name="Normalny 16 2 3 4 4 2" xfId="19232" xr:uid="{7BBCAD4B-3FA9-4811-AD36-9380AC304907}"/>
    <cellStyle name="Normalny 16 2 3 4 5" xfId="10539" xr:uid="{F8218374-7BE5-4BBA-9018-A22E0D3288F9}"/>
    <cellStyle name="Normalny 16 2 3 4 5 2" xfId="25838" xr:uid="{C9F290A0-592F-4711-B4B5-96DB8316D1DA}"/>
    <cellStyle name="Normalny 16 2 3 4 6" xfId="14029" xr:uid="{62C57D84-0729-4CA6-B1FB-9D2C930E8898}"/>
    <cellStyle name="Normalny 16 2 3 4 6 2" xfId="29328" xr:uid="{34B6B06E-DAD0-428E-B62B-113B9CE4EB8C}"/>
    <cellStyle name="Normalny 16 2 3 4 7" xfId="17091" xr:uid="{0CBBD6F4-08D1-4B09-A367-DC7831B83869}"/>
    <cellStyle name="Normalny 16 2 3 5" xfId="1589" xr:uid="{C36401F8-6896-474C-9FA1-62A543969566}"/>
    <cellStyle name="Normalny 16 2 3 5 2" xfId="8497" xr:uid="{DD0FF0C5-AABC-4822-A721-48760D6B181C}"/>
    <cellStyle name="Normalny 16 2 3 5 2 2" xfId="11988" xr:uid="{80C1552C-CA57-46C8-B201-A7690512E6F5}"/>
    <cellStyle name="Normalny 16 2 3 5 2 2 2" xfId="27287" xr:uid="{FD375D40-F252-4219-AA5E-6577270D2272}"/>
    <cellStyle name="Normalny 16 2 3 5 2 3" xfId="15478" xr:uid="{349121AA-1A82-41ED-B138-1936BB35F00D}"/>
    <cellStyle name="Normalny 16 2 3 5 2 3 2" xfId="30777" xr:uid="{114BB98C-F81C-4751-AA97-35C1F70CD648}"/>
    <cellStyle name="Normalny 16 2 3 5 2 4" xfId="23797" xr:uid="{FEA79888-ADA8-4A46-B76A-CA1B7BFAAAF9}"/>
    <cellStyle name="Normalny 16 2 3 5 3" xfId="7554" xr:uid="{3B8CCC67-516A-4F03-A723-E220E686B53D}"/>
    <cellStyle name="Normalny 16 2 3 5 3 2" xfId="22855" xr:uid="{F10A6C79-DBD5-4CBF-A4ED-9D06D4847515}"/>
    <cellStyle name="Normalny 16 2 3 5 4" xfId="3841" xr:uid="{63AF8067-02D0-4874-8B79-DB9ED2355E48}"/>
    <cellStyle name="Normalny 16 2 3 5 4 2" xfId="19233" xr:uid="{E368CE62-E4FE-4DBE-B117-F45288E2C677}"/>
    <cellStyle name="Normalny 16 2 3 5 5" xfId="11046" xr:uid="{59626DAA-E845-468C-886E-0438C011760A}"/>
    <cellStyle name="Normalny 16 2 3 5 5 2" xfId="26345" xr:uid="{A89B575C-389F-4DD5-AC40-9FBE23EFB9D2}"/>
    <cellStyle name="Normalny 16 2 3 5 6" xfId="14536" xr:uid="{3E2CE8B1-EB53-4272-A4CF-6D8F989C8A83}"/>
    <cellStyle name="Normalny 16 2 3 5 6 2" xfId="29835" xr:uid="{E1F7622E-0684-47AB-8ED9-C3D15C2F3B3E}"/>
    <cellStyle name="Normalny 16 2 3 5 7" xfId="17241" xr:uid="{7C07F65C-50EB-4EC8-A543-7F753DE09942}"/>
    <cellStyle name="Normalny 16 2 3 6" xfId="1838" xr:uid="{34057CC8-AAE0-4A7E-B86B-0A315345394B}"/>
    <cellStyle name="Normalny 16 2 3 6 2" xfId="8489" xr:uid="{8656158F-CF8F-4AE6-B04C-D28CD1144893}"/>
    <cellStyle name="Normalny 16 2 3 6 2 2" xfId="23789" xr:uid="{92B6E9D9-C060-4444-8357-5F9EB6BBC512}"/>
    <cellStyle name="Normalny 16 2 3 6 3" xfId="5318" xr:uid="{F654A441-9C8A-4662-A763-13A550EECB0A}"/>
    <cellStyle name="Normalny 16 2 3 6 3 2" xfId="20619" xr:uid="{62A71C1B-D522-48F3-A893-B722D93BE258}"/>
    <cellStyle name="Normalny 16 2 3 6 4" xfId="11980" xr:uid="{6030AED7-E13C-4583-840E-EE6574CC31C8}"/>
    <cellStyle name="Normalny 16 2 3 6 4 2" xfId="27279" xr:uid="{24725442-193D-45F4-B6A3-8DA28E2F25CD}"/>
    <cellStyle name="Normalny 16 2 3 6 5" xfId="15470" xr:uid="{F08D74A7-E388-4711-8C3B-CCD990C9764B}"/>
    <cellStyle name="Normalny 16 2 3 6 5 2" xfId="30769" xr:uid="{97ABDC61-F607-4055-A1E4-907B109565FC}"/>
    <cellStyle name="Normalny 16 2 3 6 6" xfId="17474" xr:uid="{EC5D57B0-C9D5-42E8-AB57-ED4691BFF480}"/>
    <cellStyle name="Normalny 16 2 3 7" xfId="1982" xr:uid="{1AE602FE-A856-4F65-95C5-FE76D57D9AC2}"/>
    <cellStyle name="Normalny 16 2 3 7 2" xfId="5319" xr:uid="{F09E6A3D-1693-4DFC-802A-726F6BC4FFF0}"/>
    <cellStyle name="Normalny 16 2 3 7 2 2" xfId="20620" xr:uid="{06F71C37-987E-454D-AA3C-915A8BED5BCC}"/>
    <cellStyle name="Normalny 16 2 3 7 3" xfId="17614" xr:uid="{EFD151DF-462D-4995-AB4D-706CA442EF0E}"/>
    <cellStyle name="Normalny 16 2 3 8" xfId="2113" xr:uid="{E897142E-D736-43A1-9034-59A04CD73AB8}"/>
    <cellStyle name="Normalny 16 2 3 8 2" xfId="5320" xr:uid="{24F01D5C-3109-4F49-BC73-D64C2DD7247A}"/>
    <cellStyle name="Normalny 16 2 3 8 2 2" xfId="20621" xr:uid="{C1C72AA2-4C83-4FE3-80E9-604A2B1175F4}"/>
    <cellStyle name="Normalny 16 2 3 8 3" xfId="17745" xr:uid="{A101E17E-9945-4CAF-8824-8053317F0C2C}"/>
    <cellStyle name="Normalny 16 2 3 9" xfId="2238" xr:uid="{613B98CD-7F51-4CD0-BADF-B37B1C7FF90F}"/>
    <cellStyle name="Normalny 16 2 3 9 2" xfId="5321" xr:uid="{4CE8586A-F1FB-4FC9-A81C-37AAC73562BA}"/>
    <cellStyle name="Normalny 16 2 3 9 2 2" xfId="20622" xr:uid="{CEC65574-31F7-4484-87FC-C86CC15AEAA7}"/>
    <cellStyle name="Normalny 16 2 3 9 3" xfId="17870" xr:uid="{74C9C760-E70C-4166-B4FE-129919F9860C}"/>
    <cellStyle name="Normalny 16 2 4" xfId="1092" xr:uid="{B8327F65-5E25-488C-B35D-35DE6AB9365E}"/>
    <cellStyle name="Normalny 16 2 4 2" xfId="3843" xr:uid="{E0D6E262-C816-4DA0-9678-0E46EFDEE9BA}"/>
    <cellStyle name="Normalny 16 2 4 2 2" xfId="3844" xr:uid="{AF864DAC-1902-40E7-BCD6-DD032D2A8916}"/>
    <cellStyle name="Normalny 16 2 4 2 2 2" xfId="8500" xr:uid="{CAE7CE86-6CBC-4A29-8EBB-7228B52E409F}"/>
    <cellStyle name="Normalny 16 2 4 2 2 2 2" xfId="11991" xr:uid="{C0B54FAA-6839-4656-9616-6BA2465DB49C}"/>
    <cellStyle name="Normalny 16 2 4 2 2 2 2 2" xfId="27290" xr:uid="{9206B53D-F2B6-4779-A751-58C405A6C33C}"/>
    <cellStyle name="Normalny 16 2 4 2 2 2 3" xfId="15481" xr:uid="{1E6FF920-B29D-44CE-9A0E-0CDC76AD5688}"/>
    <cellStyle name="Normalny 16 2 4 2 2 2 3 2" xfId="30780" xr:uid="{6DF773D7-D8D5-4DE7-A247-45BC44272641}"/>
    <cellStyle name="Normalny 16 2 4 2 2 2 4" xfId="23800" xr:uid="{28BDD83D-21B2-4092-8FDB-91619B177D94}"/>
    <cellStyle name="Normalny 16 2 4 2 2 3" xfId="7052" xr:uid="{BE575405-6294-4799-B060-86D11B3BC867}"/>
    <cellStyle name="Normalny 16 2 4 2 2 3 2" xfId="22353" xr:uid="{328C2297-B895-406C-BDAA-41F6F84C500C}"/>
    <cellStyle name="Normalny 16 2 4 2 2 4" xfId="10544" xr:uid="{40F58AD9-5D01-46FE-B76B-346DA9771630}"/>
    <cellStyle name="Normalny 16 2 4 2 2 4 2" xfId="25843" xr:uid="{550B1797-1980-46F9-9D03-08C3688339F3}"/>
    <cellStyle name="Normalny 16 2 4 2 2 5" xfId="14034" xr:uid="{2C301260-FF6A-4E31-B1D1-D5422F244877}"/>
    <cellStyle name="Normalny 16 2 4 2 2 5 2" xfId="29333" xr:uid="{73A1F3A4-85EC-4D8F-8AC8-E3DCA291AF55}"/>
    <cellStyle name="Normalny 16 2 4 2 2 6" xfId="19236" xr:uid="{C2388040-3D06-43C4-8748-908F153AAE90}"/>
    <cellStyle name="Normalny 16 2 4 2 3" xfId="8499" xr:uid="{2F984AFE-3A16-4151-A013-43451A140354}"/>
    <cellStyle name="Normalny 16 2 4 2 3 2" xfId="11990" xr:uid="{D5DA7C76-D9EE-4D86-B3DB-045391A4E3BB}"/>
    <cellStyle name="Normalny 16 2 4 2 3 2 2" xfId="27289" xr:uid="{65A40064-6CB7-409A-9297-1045B7267807}"/>
    <cellStyle name="Normalny 16 2 4 2 3 3" xfId="15480" xr:uid="{430BACCE-B888-43EC-A988-47C5FDC4CC25}"/>
    <cellStyle name="Normalny 16 2 4 2 3 3 2" xfId="30779" xr:uid="{93F10145-1BB3-4AEA-9AF7-9279B1A1EC62}"/>
    <cellStyle name="Normalny 16 2 4 2 3 4" xfId="23799" xr:uid="{3810B562-EEF2-4BFE-8244-AD0412725A7D}"/>
    <cellStyle name="Normalny 16 2 4 2 4" xfId="6508" xr:uid="{9D95BA1F-F270-468D-B79D-F0B5DDD75CED}"/>
    <cellStyle name="Normalny 16 2 4 2 4 2" xfId="21809" xr:uid="{239B0CD0-0127-4099-A6DA-C22FC2B1F87D}"/>
    <cellStyle name="Normalny 16 2 4 2 5" xfId="10000" xr:uid="{AD4B6DF8-19B6-4EC0-8E8C-DAC4D270095C}"/>
    <cellStyle name="Normalny 16 2 4 2 5 2" xfId="25299" xr:uid="{EBDF542A-84E0-4933-8ACB-7237C188144B}"/>
    <cellStyle name="Normalny 16 2 4 2 6" xfId="13490" xr:uid="{DD2B0EF5-21E9-4214-B436-54BA0FE2BDA0}"/>
    <cellStyle name="Normalny 16 2 4 2 6 2" xfId="28789" xr:uid="{D3824682-F7D0-4899-AF08-023E20FA9AAE}"/>
    <cellStyle name="Normalny 16 2 4 2 7" xfId="19235" xr:uid="{04679455-9B72-41E9-97CC-B23C76DAFE64}"/>
    <cellStyle name="Normalny 16 2 4 3" xfId="3845" xr:uid="{F2B19EDF-B0F2-44EE-AA61-714675600F66}"/>
    <cellStyle name="Normalny 16 2 4 3 2" xfId="8501" xr:uid="{5FDC90A5-D7BC-403C-82A4-960248E269CD}"/>
    <cellStyle name="Normalny 16 2 4 3 2 2" xfId="11992" xr:uid="{4154400F-508B-4869-8022-4E290CC03877}"/>
    <cellStyle name="Normalny 16 2 4 3 2 2 2" xfId="27291" xr:uid="{A9590F6C-9AE3-4C27-8154-F64DDFF999A6}"/>
    <cellStyle name="Normalny 16 2 4 3 2 3" xfId="15482" xr:uid="{89FB44D9-3337-4F9E-B093-0EBC26B1412F}"/>
    <cellStyle name="Normalny 16 2 4 3 2 3 2" xfId="30781" xr:uid="{56BADD21-55F8-436A-A0FC-DFFB9E9A70C2}"/>
    <cellStyle name="Normalny 16 2 4 3 2 4" xfId="23801" xr:uid="{1AA4B6C6-7D12-40FA-B649-B661E0BF0367}"/>
    <cellStyle name="Normalny 16 2 4 3 3" xfId="7051" xr:uid="{846A97A6-89BF-4C70-9051-183423B925CF}"/>
    <cellStyle name="Normalny 16 2 4 3 3 2" xfId="22352" xr:uid="{D0D330A7-0540-41CD-83B4-ACC19ED30684}"/>
    <cellStyle name="Normalny 16 2 4 3 4" xfId="10543" xr:uid="{5688BAA1-6BCD-4F8B-8BFE-CE71BE99DF36}"/>
    <cellStyle name="Normalny 16 2 4 3 4 2" xfId="25842" xr:uid="{010AE40C-AD7A-41B7-BF66-47FBCD4D0E96}"/>
    <cellStyle name="Normalny 16 2 4 3 5" xfId="14033" xr:uid="{B5FEFEDB-977E-4EA4-91D5-1FB934AD8044}"/>
    <cellStyle name="Normalny 16 2 4 3 5 2" xfId="29332" xr:uid="{1CE75175-2D83-4151-9D4F-2506B0B5524B}"/>
    <cellStyle name="Normalny 16 2 4 3 6" xfId="19237" xr:uid="{E021C503-B99F-4AD1-AFF2-9DCE22B5AA18}"/>
    <cellStyle name="Normalny 16 2 4 4" xfId="8498" xr:uid="{403586B5-381E-448E-AFDB-93C2399A7D29}"/>
    <cellStyle name="Normalny 16 2 4 4 2" xfId="11989" xr:uid="{9BAC2034-ABE1-45AA-8949-CD9FBFB22751}"/>
    <cellStyle name="Normalny 16 2 4 4 2 2" xfId="27288" xr:uid="{7430A4BF-65A1-4288-9D42-4AA88B24C6E3}"/>
    <cellStyle name="Normalny 16 2 4 4 3" xfId="15479" xr:uid="{0CC383ED-CCCA-47B7-8D4D-4BF1E4CB551D}"/>
    <cellStyle name="Normalny 16 2 4 4 3 2" xfId="30778" xr:uid="{5DFC0296-B394-4966-BEDF-C06C56C5E0AB}"/>
    <cellStyle name="Normalny 16 2 4 4 4" xfId="23798" xr:uid="{4DBEF1F3-1DDF-4D17-BF08-6D406B1B1446}"/>
    <cellStyle name="Normalny 16 2 4 5" xfId="6173" xr:uid="{E1B12702-3C27-47DD-ADA1-521E8E1DBF7A}"/>
    <cellStyle name="Normalny 16 2 4 5 2" xfId="21474" xr:uid="{EADF6491-6A86-4988-91E0-04E2D9DA5509}"/>
    <cellStyle name="Normalny 16 2 4 6" xfId="3842" xr:uid="{D6C54088-DA51-4FC8-BB47-0ED2DC4C84E6}"/>
    <cellStyle name="Normalny 16 2 4 6 2" xfId="19234" xr:uid="{F7A4E280-1B6E-45E7-9A4D-D6A3B00D489C}"/>
    <cellStyle name="Normalny 16 2 4 7" xfId="9665" xr:uid="{A2592E47-7BCA-4B42-8D5A-8133965B51AD}"/>
    <cellStyle name="Normalny 16 2 4 7 2" xfId="24964" xr:uid="{90A45CD4-88C7-43C3-B468-D2AA9B3761FA}"/>
    <cellStyle name="Normalny 16 2 4 8" xfId="13155" xr:uid="{771B4D55-A243-41D8-A315-2EB937F5826C}"/>
    <cellStyle name="Normalny 16 2 4 8 2" xfId="28454" xr:uid="{6EB24D91-FE0C-498B-9A3A-F20A53B48B13}"/>
    <cellStyle name="Normalny 16 2 4 9" xfId="16750" xr:uid="{CF7635D3-28BF-4F4A-B397-B164D5CC67CB}"/>
    <cellStyle name="Normalny 16 2 5" xfId="1026" xr:uid="{D9E5F8B9-AFCE-4B2C-9673-81F27369B2D0}"/>
    <cellStyle name="Normalny 16 2 5 2" xfId="3847" xr:uid="{EBA12817-13DC-42C7-AD29-233D357D02A3}"/>
    <cellStyle name="Normalny 16 2 5 2 2" xfId="8503" xr:uid="{B0A604A3-5810-4CEF-924E-4C195DEE6AC4}"/>
    <cellStyle name="Normalny 16 2 5 2 2 2" xfId="11994" xr:uid="{7B9FF308-9A2F-47F5-834E-AEDD2A77987C}"/>
    <cellStyle name="Normalny 16 2 5 2 2 2 2" xfId="27293" xr:uid="{E8B89321-BBB1-46F7-9FC7-2F035C4CE223}"/>
    <cellStyle name="Normalny 16 2 5 2 2 3" xfId="15484" xr:uid="{DA0F0560-3C88-4AB0-AB38-23761E56FDBB}"/>
    <cellStyle name="Normalny 16 2 5 2 2 3 2" xfId="30783" xr:uid="{430B11A1-2ADA-4BAF-919D-40705FC21639}"/>
    <cellStyle name="Normalny 16 2 5 2 2 4" xfId="23803" xr:uid="{5047DE1E-A345-43C8-AA7D-EF907E149BB2}"/>
    <cellStyle name="Normalny 16 2 5 2 3" xfId="7053" xr:uid="{E0DD25AE-F64E-4A25-8B74-09A1B138C9F3}"/>
    <cellStyle name="Normalny 16 2 5 2 3 2" xfId="22354" xr:uid="{4046649B-5C2F-45B2-88A5-3A224522EF2E}"/>
    <cellStyle name="Normalny 16 2 5 2 4" xfId="10545" xr:uid="{1867069F-0164-4C3B-9C2A-9E464C24DA82}"/>
    <cellStyle name="Normalny 16 2 5 2 4 2" xfId="25844" xr:uid="{43B792CA-A556-462A-8AC3-F71BFD9EC44E}"/>
    <cellStyle name="Normalny 16 2 5 2 5" xfId="14035" xr:uid="{B10035A4-DC6D-4BFA-A75B-0CFBE60943A3}"/>
    <cellStyle name="Normalny 16 2 5 2 5 2" xfId="29334" xr:uid="{33DA4319-AD07-46EC-9965-DDCCB72C824C}"/>
    <cellStyle name="Normalny 16 2 5 2 6" xfId="19239" xr:uid="{60FBE8C7-57AC-40BF-B5B1-E8E8C8BD8714}"/>
    <cellStyle name="Normalny 16 2 5 3" xfId="8502" xr:uid="{1B01528A-AA48-4533-A164-B8268A480A80}"/>
    <cellStyle name="Normalny 16 2 5 3 2" xfId="11993" xr:uid="{E38203F3-9A23-4577-AFBB-C1CDDEBE19F5}"/>
    <cellStyle name="Normalny 16 2 5 3 2 2" xfId="27292" xr:uid="{0E34AAFB-C806-4994-89CA-D9F9AD7752D8}"/>
    <cellStyle name="Normalny 16 2 5 3 3" xfId="15483" xr:uid="{06411EDA-0AAB-45D7-ADEB-7139FA0C109B}"/>
    <cellStyle name="Normalny 16 2 5 3 3 2" xfId="30782" xr:uid="{030979D6-E64C-40E0-8BAA-64400ED03846}"/>
    <cellStyle name="Normalny 16 2 5 3 4" xfId="23802" xr:uid="{3EC33634-A0DD-4EDF-870A-DBD0A155DB52}"/>
    <cellStyle name="Normalny 16 2 5 4" xfId="6509" xr:uid="{8258B9B2-4C0A-435B-B527-0D95DD75B718}"/>
    <cellStyle name="Normalny 16 2 5 4 2" xfId="21810" xr:uid="{E1D55C5A-4091-47E1-B6D2-E55E302A83B2}"/>
    <cellStyle name="Normalny 16 2 5 5" xfId="3846" xr:uid="{25EE7D0E-092F-44B5-9BD9-6DDF5CBE2287}"/>
    <cellStyle name="Normalny 16 2 5 5 2" xfId="19238" xr:uid="{C993DEEC-8100-46C6-8B32-F355CC37A192}"/>
    <cellStyle name="Normalny 16 2 5 6" xfId="10001" xr:uid="{AFC519DD-FBBD-4884-A8EE-CF4A32F678C8}"/>
    <cellStyle name="Normalny 16 2 5 6 2" xfId="25300" xr:uid="{ADA871D4-EB0E-46CD-9DC1-18F52182E58F}"/>
    <cellStyle name="Normalny 16 2 5 7" xfId="13491" xr:uid="{6EC11457-CCC7-4683-9578-E4B4F04FA827}"/>
    <cellStyle name="Normalny 16 2 5 7 2" xfId="28790" xr:uid="{9187532F-0B54-491C-8FE8-143A8C716D87}"/>
    <cellStyle name="Normalny 16 2 5 8" xfId="16691" xr:uid="{FED030D9-6B28-4E72-B8FA-3D6474FA21C3}"/>
    <cellStyle name="Normalny 16 2 6" xfId="1088" xr:uid="{4132EFC7-2A8A-4214-B6AE-95408481336B}"/>
    <cellStyle name="Normalny 16 2 6 2" xfId="8504" xr:uid="{D64783BF-1838-41F0-BB45-0EED642BC17C}"/>
    <cellStyle name="Normalny 16 2 6 2 2" xfId="11995" xr:uid="{0CA39F78-502E-4CB9-B8D6-F2F900ABF763}"/>
    <cellStyle name="Normalny 16 2 6 2 2 2" xfId="27294" xr:uid="{F018EC47-5E52-4638-BEFD-F27BEF9599AF}"/>
    <cellStyle name="Normalny 16 2 6 2 3" xfId="15485" xr:uid="{A6FA97D6-07D5-4E8E-B26D-192E7E1D7F50}"/>
    <cellStyle name="Normalny 16 2 6 2 3 2" xfId="30784" xr:uid="{A6768D39-3AB0-4E8B-9582-B365BF258EEE}"/>
    <cellStyle name="Normalny 16 2 6 2 4" xfId="23804" xr:uid="{5A0EDDD7-DBE0-486B-8A5D-FA561BE7E267}"/>
    <cellStyle name="Normalny 16 2 6 3" xfId="7040" xr:uid="{377F51B5-B9EE-4E5E-BB53-D7C4A83AA879}"/>
    <cellStyle name="Normalny 16 2 6 3 2" xfId="22341" xr:uid="{D7E18AAC-E10C-42B3-8C4A-6F94E87E573B}"/>
    <cellStyle name="Normalny 16 2 6 4" xfId="3848" xr:uid="{51D1E0DC-FC01-4CDD-832E-1E9865D84CCF}"/>
    <cellStyle name="Normalny 16 2 6 4 2" xfId="19240" xr:uid="{0698C5A8-A49B-405D-9375-AB32FA86A5E5}"/>
    <cellStyle name="Normalny 16 2 6 5" xfId="10532" xr:uid="{6A423E60-A25B-441F-8C40-6751DD331803}"/>
    <cellStyle name="Normalny 16 2 6 5 2" xfId="25831" xr:uid="{AD90F6CB-FC4F-4871-9859-215EA9FB6644}"/>
    <cellStyle name="Normalny 16 2 6 6" xfId="14022" xr:uid="{B7CA6F5F-1C58-4E17-A135-A26D8C989784}"/>
    <cellStyle name="Normalny 16 2 6 6 2" xfId="29321" xr:uid="{298B3F14-6AB5-422D-89A3-F41C8FD4696A}"/>
    <cellStyle name="Normalny 16 2 6 7" xfId="16746" xr:uid="{B3F46EF2-C32D-4ECC-8290-CAA4852CA216}"/>
    <cellStyle name="Normalny 16 2 7" xfId="1505" xr:uid="{510D6657-D56E-465B-9F26-98F733730002}"/>
    <cellStyle name="Normalny 16 2 7 2" xfId="8505" xr:uid="{C1060CE7-4D72-46FA-86E1-81DAB1A610E6}"/>
    <cellStyle name="Normalny 16 2 7 2 2" xfId="11996" xr:uid="{236746CF-4315-436A-9F75-BE6F4BDF2D9D}"/>
    <cellStyle name="Normalny 16 2 7 2 2 2" xfId="27295" xr:uid="{5E083A55-DD84-47E3-9436-4965453CBA1E}"/>
    <cellStyle name="Normalny 16 2 7 2 3" xfId="15486" xr:uid="{1271FB2E-5FE3-4E72-9FBC-9C69E107A485}"/>
    <cellStyle name="Normalny 16 2 7 2 3 2" xfId="30785" xr:uid="{BFD6CC28-3E42-4730-B005-E9FE1136734A}"/>
    <cellStyle name="Normalny 16 2 7 2 4" xfId="23805" xr:uid="{886AD464-1522-4394-88FF-0965E4CFD91D}"/>
    <cellStyle name="Normalny 16 2 7 3" xfId="7472" xr:uid="{F7F5DC3A-C012-4384-B2CF-3615FD5E9EC4}"/>
    <cellStyle name="Normalny 16 2 7 3 2" xfId="22773" xr:uid="{AD70123D-08B9-497E-8DA1-6D38D4914A7F}"/>
    <cellStyle name="Normalny 16 2 7 4" xfId="3849" xr:uid="{21A000B9-9078-4FB7-A892-36A4B76696A9}"/>
    <cellStyle name="Normalny 16 2 7 4 2" xfId="19241" xr:uid="{CCF212B5-2E53-4BB6-9D79-2305C2AC5705}"/>
    <cellStyle name="Normalny 16 2 7 5" xfId="10964" xr:uid="{AD8CB094-8BC6-471D-9E41-431A549867F2}"/>
    <cellStyle name="Normalny 16 2 7 5 2" xfId="26263" xr:uid="{3687C08A-16A6-43DC-A752-6ADDFF4D07D4}"/>
    <cellStyle name="Normalny 16 2 7 6" xfId="14454" xr:uid="{089830D8-F8EF-471B-BEED-C4B4E8610DF9}"/>
    <cellStyle name="Normalny 16 2 7 6 2" xfId="29753" xr:uid="{88DE7FED-B6E5-4604-A4C0-E5D4E31D6E9D}"/>
    <cellStyle name="Normalny 16 2 7 7" xfId="17159" xr:uid="{9FF48AE1-FD1F-42C9-A7CC-873DF8CE293C}"/>
    <cellStyle name="Normalny 16 2 8" xfId="1738" xr:uid="{904BEF13-732C-4423-95B8-464C6F77320C}"/>
    <cellStyle name="Normalny 16 2 8 2" xfId="8474" xr:uid="{43D8C9DB-6F18-4746-9C3F-0F94410F7AF7}"/>
    <cellStyle name="Normalny 16 2 8 2 2" xfId="23774" xr:uid="{7111DC5E-97BF-40BF-ABA4-272E3930B3B5}"/>
    <cellStyle name="Normalny 16 2 8 3" xfId="5322" xr:uid="{5B91B2B4-1736-47BC-96FC-4AE9B4AC7ED0}"/>
    <cellStyle name="Normalny 16 2 8 3 2" xfId="20623" xr:uid="{CF031D96-D9D2-42AF-A7D7-94A01438F003}"/>
    <cellStyle name="Normalny 16 2 8 4" xfId="11965" xr:uid="{F3221799-C087-470E-9611-B7D0D90490C6}"/>
    <cellStyle name="Normalny 16 2 8 4 2" xfId="27264" xr:uid="{1648488F-80B4-4EAD-A806-A3EB518CC3D5}"/>
    <cellStyle name="Normalny 16 2 8 5" xfId="15455" xr:uid="{F44E1E61-0B38-4FAA-83CA-150465C8C162}"/>
    <cellStyle name="Normalny 16 2 8 5 2" xfId="30754" xr:uid="{FB66A5C6-E1B6-4312-80F3-2E44477D47A3}"/>
    <cellStyle name="Normalny 16 2 8 6" xfId="17379" xr:uid="{7DE6DD58-97B5-48DC-A320-7C1BEA4509C4}"/>
    <cellStyle name="Normalny 16 2 9" xfId="1639" xr:uid="{FA07F817-4CAA-4FC6-997E-006A08C899E7}"/>
    <cellStyle name="Normalny 16 2 9 2" xfId="5323" xr:uid="{4E0AE55A-3072-45A7-B5A5-1052C81D379E}"/>
    <cellStyle name="Normalny 16 2 9 2 2" xfId="20624" xr:uid="{1347C1CC-7464-4C47-9FD4-90069C82FC05}"/>
    <cellStyle name="Normalny 16 2 9 3" xfId="17291" xr:uid="{CD26B140-2679-41A3-A555-39BFC8AF59DD}"/>
    <cellStyle name="Normalny 16 3" xfId="807" xr:uid="{2F4C4C40-B7E0-4B56-814A-75BD13CD03A9}"/>
    <cellStyle name="Normalny 16 3 10" xfId="2706" xr:uid="{C146DAC6-E04B-48D4-89E5-4A79A67987E8}"/>
    <cellStyle name="Normalny 16 3 11" xfId="18338" xr:uid="{83966A8B-3296-464C-883B-D9CD98FFD800}"/>
    <cellStyle name="Normalny 16 3 2" xfId="3851" xr:uid="{DF6385BF-7C25-44AC-ADA6-4916504DF5BF}"/>
    <cellStyle name="Normalny 16 3 2 2" xfId="3852" xr:uid="{57ADA000-ED0F-4E6C-99A9-D35E95D9FE38}"/>
    <cellStyle name="Normalny 16 3 2 2 2" xfId="8508" xr:uid="{4851CDDF-FE14-4B2E-AE9E-1E40D3B5431B}"/>
    <cellStyle name="Normalny 16 3 2 2 2 2" xfId="11999" xr:uid="{CC824561-95B0-4D21-B8F5-BD6515C773EC}"/>
    <cellStyle name="Normalny 16 3 2 2 2 2 2" xfId="27298" xr:uid="{CFF22112-A90C-4BA9-956E-C01CC00C997A}"/>
    <cellStyle name="Normalny 16 3 2 2 2 3" xfId="15489" xr:uid="{3258B0C7-ACDC-46F0-A56D-75D94EFDA55B}"/>
    <cellStyle name="Normalny 16 3 2 2 2 3 2" xfId="30788" xr:uid="{FDEB9166-2058-4438-A253-2B73E9019842}"/>
    <cellStyle name="Normalny 16 3 2 2 2 4" xfId="23808" xr:uid="{C89B3D08-9B9A-40F8-8E59-A72489AFD638}"/>
    <cellStyle name="Normalny 16 3 2 2 3" xfId="7055" xr:uid="{BE0A8F8D-1EE2-4862-85EF-4C96DFAFC045}"/>
    <cellStyle name="Normalny 16 3 2 2 3 2" xfId="22356" xr:uid="{4AFB70A5-ADDA-42B2-8667-4B27B61FE8F4}"/>
    <cellStyle name="Normalny 16 3 2 2 4" xfId="10547" xr:uid="{B4FD1C1A-A502-408D-B4A4-6914B270C83A}"/>
    <cellStyle name="Normalny 16 3 2 2 4 2" xfId="25846" xr:uid="{6AD805B7-64F8-4C30-A942-E07CBE1F1A8F}"/>
    <cellStyle name="Normalny 16 3 2 2 5" xfId="14037" xr:uid="{D756FA2E-86EC-41A3-A9F7-5AE541D5A585}"/>
    <cellStyle name="Normalny 16 3 2 2 5 2" xfId="29336" xr:uid="{F80AF930-1A43-47BD-8256-6A9DD8500BCB}"/>
    <cellStyle name="Normalny 16 3 2 2 6" xfId="19244" xr:uid="{2EF8A358-238B-4C7D-A4CB-D2C3E853DB8B}"/>
    <cellStyle name="Normalny 16 3 2 3" xfId="8507" xr:uid="{2B77C7B7-E0CC-46F3-84DC-648D5784BB56}"/>
    <cellStyle name="Normalny 16 3 2 3 2" xfId="11998" xr:uid="{D4EC11AE-4E5B-4317-B440-B706EE7E158E}"/>
    <cellStyle name="Normalny 16 3 2 3 2 2" xfId="27297" xr:uid="{A1090F60-F86C-43E7-8EF0-2731EB3EFE2F}"/>
    <cellStyle name="Normalny 16 3 2 3 3" xfId="15488" xr:uid="{45FA2FA1-1358-4B6B-92EC-E7E9D632C6B2}"/>
    <cellStyle name="Normalny 16 3 2 3 3 2" xfId="30787" xr:uid="{5A182BF8-D978-4AF3-A213-C59D7C4507B1}"/>
    <cellStyle name="Normalny 16 3 2 3 4" xfId="23807" xr:uid="{DEF71915-1162-44E6-A5B5-9AD787FB74BA}"/>
    <cellStyle name="Normalny 16 3 2 4" xfId="6302" xr:uid="{9617A0BB-62D3-45F6-85B5-18BC9B904461}"/>
    <cellStyle name="Normalny 16 3 2 4 2" xfId="21603" xr:uid="{602E4BAA-56C2-42B5-B0DB-0466AD81FE87}"/>
    <cellStyle name="Normalny 16 3 2 5" xfId="9794" xr:uid="{D15F4212-E0DD-4E83-B0FA-6F0067DF08A2}"/>
    <cellStyle name="Normalny 16 3 2 5 2" xfId="25093" xr:uid="{A7A506DB-3A07-4FD3-980C-2F168B4F3DCB}"/>
    <cellStyle name="Normalny 16 3 2 6" xfId="13284" xr:uid="{F2E9428F-0178-46DB-9404-7CFE39F557BE}"/>
    <cellStyle name="Normalny 16 3 2 6 2" xfId="28583" xr:uid="{F6231919-74BF-430B-BD63-B0B7E2D846A0}"/>
    <cellStyle name="Normalny 16 3 2 7" xfId="19243" xr:uid="{CDE7B25C-B0E4-468E-ABD9-562825E1726E}"/>
    <cellStyle name="Normalny 16 3 3" xfId="3853" xr:uid="{57A0BC89-E28C-40C4-86DB-6E3DEA28ACBE}"/>
    <cellStyle name="Normalny 16 3 3 2" xfId="8509" xr:uid="{47CC0A7C-D27A-436D-81CB-2E7B0E297EE4}"/>
    <cellStyle name="Normalny 16 3 3 2 2" xfId="12000" xr:uid="{B7A622C2-AABC-4CA2-9B08-0A82A4DF23F5}"/>
    <cellStyle name="Normalny 16 3 3 2 2 2" xfId="27299" xr:uid="{76C67A7F-6569-4659-98E1-8F8722E0DEFD}"/>
    <cellStyle name="Normalny 16 3 3 2 3" xfId="15490" xr:uid="{2664FBF7-ADF2-46AA-8C12-EF4B0BE82850}"/>
    <cellStyle name="Normalny 16 3 3 2 3 2" xfId="30789" xr:uid="{BFBB5A8F-7CF7-4421-A487-5C1BBAB0198B}"/>
    <cellStyle name="Normalny 16 3 3 2 4" xfId="23809" xr:uid="{7C557A81-C349-403E-9D31-4739C6C7D207}"/>
    <cellStyle name="Normalny 16 3 3 3" xfId="7054" xr:uid="{C813D817-885D-4995-A414-0E2164A5FC8C}"/>
    <cellStyle name="Normalny 16 3 3 3 2" xfId="22355" xr:uid="{8C431CEE-89E1-401C-95F0-78992C9E5BAD}"/>
    <cellStyle name="Normalny 16 3 3 4" xfId="10546" xr:uid="{3CD81D0E-682F-46AA-89DB-9852E3264628}"/>
    <cellStyle name="Normalny 16 3 3 4 2" xfId="25845" xr:uid="{1D41F987-D9D8-466D-9659-8966F7FFC922}"/>
    <cellStyle name="Normalny 16 3 3 5" xfId="14036" xr:uid="{44D3297C-F5BA-4C71-B84A-41F58ED9B346}"/>
    <cellStyle name="Normalny 16 3 3 5 2" xfId="29335" xr:uid="{F1D10ED2-586F-4827-A515-97EB89CE01DA}"/>
    <cellStyle name="Normalny 16 3 3 6" xfId="19245" xr:uid="{3AEDAED9-9F96-4034-8D5E-D5817519DB5D}"/>
    <cellStyle name="Normalny 16 3 4" xfId="3854" xr:uid="{F4E00F19-EB3B-4DCF-BEC5-9CE63BA92EBE}"/>
    <cellStyle name="Normalny 16 3 4 2" xfId="8510" xr:uid="{624AE408-0C58-4755-97FF-AC9288C2E3E9}"/>
    <cellStyle name="Normalny 16 3 4 2 2" xfId="12001" xr:uid="{58720193-E743-4407-8EEF-43F7DA29372D}"/>
    <cellStyle name="Normalny 16 3 4 2 2 2" xfId="27300" xr:uid="{DE73A12C-B594-4BF6-8FC4-05CFFADF0EC4}"/>
    <cellStyle name="Normalny 16 3 4 2 3" xfId="15491" xr:uid="{999793F7-459F-409B-B45B-347905116CD9}"/>
    <cellStyle name="Normalny 16 3 4 2 3 2" xfId="30790" xr:uid="{5D53E143-F52A-410F-A1D9-7EC01622EEBB}"/>
    <cellStyle name="Normalny 16 3 4 2 4" xfId="23810" xr:uid="{18D6BA85-ACE9-492D-A5B2-D7C2D470F062}"/>
    <cellStyle name="Normalny 16 3 4 3" xfId="7601" xr:uid="{1438C139-4AC3-4634-B733-659E3890CA80}"/>
    <cellStyle name="Normalny 16 3 4 3 2" xfId="22902" xr:uid="{F52A92FE-DD93-4044-B5F1-D97C5C857A65}"/>
    <cellStyle name="Normalny 16 3 4 4" xfId="11093" xr:uid="{B3E6B638-4004-4FEC-82F5-4323503542A3}"/>
    <cellStyle name="Normalny 16 3 4 4 2" xfId="26392" xr:uid="{FD1A881E-ACC9-4FC2-B788-5C7C0DA29546}"/>
    <cellStyle name="Normalny 16 3 4 5" xfId="14583" xr:uid="{6238E9F7-1B66-4F2A-9B74-6FC426DCF4DE}"/>
    <cellStyle name="Normalny 16 3 4 5 2" xfId="29882" xr:uid="{5BF6AD49-5EBD-465D-B2E5-E763DABB7DDB}"/>
    <cellStyle name="Normalny 16 3 4 6" xfId="19246" xr:uid="{9F8BB9AB-86A7-464B-B17B-42A99CE97616}"/>
    <cellStyle name="Normalny 16 3 5" xfId="8506" xr:uid="{8B5F5E6E-6B63-4957-AC3C-33ED5A737561}"/>
    <cellStyle name="Normalny 16 3 5 2" xfId="11997" xr:uid="{916C2350-6C34-4349-B71D-7A23E51F28CF}"/>
    <cellStyle name="Normalny 16 3 5 2 2" xfId="27296" xr:uid="{ECC714BE-C4A6-4001-A107-AAC914100733}"/>
    <cellStyle name="Normalny 16 3 5 3" xfId="15487" xr:uid="{1E68CF43-BF9E-4282-BDE3-9007E870873D}"/>
    <cellStyle name="Normalny 16 3 5 3 2" xfId="30786" xr:uid="{39097ED3-CF9B-4F21-8D05-78D759964166}"/>
    <cellStyle name="Normalny 16 3 5 4" xfId="23806" xr:uid="{D7D8D292-3483-449E-8898-A11EF2C82823}"/>
    <cellStyle name="Normalny 16 3 6" xfId="6012" xr:uid="{7612EF89-2F12-4811-B842-82577B010327}"/>
    <cellStyle name="Normalny 16 3 6 2" xfId="21313" xr:uid="{F870A4EB-BC69-423B-B85B-2C22E0F18E12}"/>
    <cellStyle name="Normalny 16 3 7" xfId="3850" xr:uid="{1EFC7FC2-C9DF-472F-9CEA-80E23A039B53}"/>
    <cellStyle name="Normalny 16 3 7 2" xfId="19242" xr:uid="{F45A977B-3DD2-4ADA-8173-11774F773921}"/>
    <cellStyle name="Normalny 16 3 8" xfId="9504" xr:uid="{1A5BCFB3-D092-4603-9A11-0B64F833DF9A}"/>
    <cellStyle name="Normalny 16 3 8 2" xfId="24803" xr:uid="{1709442B-065F-48BA-9BEC-288C96F6DABB}"/>
    <cellStyle name="Normalny 16 3 9" xfId="12994" xr:uid="{95D21E78-AE4B-4462-BE24-7C9C25087126}"/>
    <cellStyle name="Normalny 16 3 9 2" xfId="28293" xr:uid="{DB9BDBBC-D72C-43AB-8F46-75426FEE2BB4}"/>
    <cellStyle name="Normalny 17" xfId="152" xr:uid="{00000000-0005-0000-0000-0000B2000000}"/>
    <cellStyle name="Normalny 17 2" xfId="335" xr:uid="{E435A637-692D-4251-97B8-10C72B15361D}"/>
    <cellStyle name="Normalny 17 2 2" xfId="3855" xr:uid="{0DBDC3F5-EBC0-45C3-99D6-E6E23AC1482A}"/>
    <cellStyle name="Normalny 17 2 3" xfId="818" xr:uid="{F4C12406-FD65-44B3-B33A-B03C506C5C4F}"/>
    <cellStyle name="Normalny 17 3" xfId="3856" xr:uid="{5302DDF6-74B8-4C77-B4C3-42C87C49D95B}"/>
    <cellStyle name="Normalny 17 4" xfId="617" xr:uid="{4D309B28-5FA5-4625-A49F-3C53B2213AA4}"/>
    <cellStyle name="Normalny 18" xfId="153" xr:uid="{00000000-0005-0000-0000-0000B3000000}"/>
    <cellStyle name="Normalny 18 2" xfId="336" xr:uid="{7E28CF84-E38E-473E-925F-5A8FB5A113F6}"/>
    <cellStyle name="Normalny 18 2 2" xfId="3858" xr:uid="{D4C83D15-9E97-491C-8747-42E62B02B6C6}"/>
    <cellStyle name="Normalny 18 2 3" xfId="3857" xr:uid="{899C24DC-0B7C-4F2C-A404-57EF2F308BEA}"/>
    <cellStyle name="Normalny 18 3" xfId="3859" xr:uid="{36B8E619-8111-4BF4-8263-F4A284CC4E12}"/>
    <cellStyle name="Normalny 18 4" xfId="618" xr:uid="{005395A9-5C96-4DE7-B5C7-494615FD47F8}"/>
    <cellStyle name="Normalny 19" xfId="154" xr:uid="{00000000-0005-0000-0000-0000B4000000}"/>
    <cellStyle name="Normalny 19 2" xfId="820" xr:uid="{EAD44377-9E66-4D16-859C-3F08C96BBF53}"/>
    <cellStyle name="Normalny 2" xfId="11" xr:uid="{00000000-0005-0000-0000-0000B5000000}"/>
    <cellStyle name="Normalny 2 2" xfId="10" xr:uid="{00000000-0005-0000-0000-0000B6000000}"/>
    <cellStyle name="Normalny 2 2 2" xfId="155" xr:uid="{00000000-0005-0000-0000-0000B7000000}"/>
    <cellStyle name="Normalny 2 2 2 10" xfId="1651" xr:uid="{E1F1880A-1CDD-4876-9F51-B0C36C3F2FA0}"/>
    <cellStyle name="Normalny 2 2 2 10 2" xfId="3862" xr:uid="{F3C66E1E-A344-46D0-AF2D-F47119192BB7}"/>
    <cellStyle name="Normalny 2 2 2 10 2 2" xfId="8513" xr:uid="{BC4F1280-A835-4026-97CC-57916D03CE53}"/>
    <cellStyle name="Normalny 2 2 2 10 2 2 2" xfId="12004" xr:uid="{E5ECC43A-0005-437A-AB95-0374397CE0F2}"/>
    <cellStyle name="Normalny 2 2 2 10 2 2 2 2" xfId="27303" xr:uid="{3482245D-2964-42A5-9976-6D6175EC626C}"/>
    <cellStyle name="Normalny 2 2 2 10 2 2 3" xfId="15494" xr:uid="{8EE49C29-E2DB-45DE-A7B7-F096C0377DFC}"/>
    <cellStyle name="Normalny 2 2 2 10 2 2 3 2" xfId="30793" xr:uid="{5C2760AD-D107-449E-B701-80CB4ACE2BBB}"/>
    <cellStyle name="Normalny 2 2 2 10 2 2 4" xfId="23813" xr:uid="{CE0495E5-8BDA-41B3-85AD-F8953B0F139D}"/>
    <cellStyle name="Normalny 2 2 2 10 2 3" xfId="7057" xr:uid="{C05D6267-CA1B-443B-888B-FBFE7B7DEE4A}"/>
    <cellStyle name="Normalny 2 2 2 10 2 3 2" xfId="22358" xr:uid="{5B431DFD-2FA8-4672-9E01-9C646A927611}"/>
    <cellStyle name="Normalny 2 2 2 10 2 4" xfId="10549" xr:uid="{1FA9A17D-8539-4D94-8735-B0C1A38F9C00}"/>
    <cellStyle name="Normalny 2 2 2 10 2 4 2" xfId="25848" xr:uid="{43808064-AC8C-4EAE-8801-2E8EB5AA42E3}"/>
    <cellStyle name="Normalny 2 2 2 10 2 5" xfId="14039" xr:uid="{F7EE243A-15BD-42D9-B405-C04BD155B82C}"/>
    <cellStyle name="Normalny 2 2 2 10 2 5 2" xfId="29338" xr:uid="{6FD5907D-0395-48EE-A3BE-DC5B0FE95731}"/>
    <cellStyle name="Normalny 2 2 2 10 2 6" xfId="19249" xr:uid="{B3D3EF29-76CC-4C52-B1C7-FACAF1746504}"/>
    <cellStyle name="Normalny 2 2 2 10 3" xfId="8512" xr:uid="{B1CCCAB9-258E-4C72-9F35-E455D157F713}"/>
    <cellStyle name="Normalny 2 2 2 10 3 2" xfId="12003" xr:uid="{3C2EA380-F695-477A-B2AA-B90A9FA66A8C}"/>
    <cellStyle name="Normalny 2 2 2 10 3 2 2" xfId="27302" xr:uid="{9E5CBE7E-1774-49F9-A1C2-461F214182A3}"/>
    <cellStyle name="Normalny 2 2 2 10 3 3" xfId="15493" xr:uid="{047F94C5-3B74-4890-B934-CE03E7D7336C}"/>
    <cellStyle name="Normalny 2 2 2 10 3 3 2" xfId="30792" xr:uid="{B27CC2FA-2880-4DA6-BC8E-9CD6F685F688}"/>
    <cellStyle name="Normalny 2 2 2 10 3 4" xfId="23812" xr:uid="{BA3B2AE5-F74C-434C-9A27-4DE5FC7F14D6}"/>
    <cellStyle name="Normalny 2 2 2 10 4" xfId="6658" xr:uid="{0B859A4A-2571-46D1-9B07-25945573DA74}"/>
    <cellStyle name="Normalny 2 2 2 10 4 2" xfId="21959" xr:uid="{9C47C770-E76D-41E8-B06B-DB13824FA396}"/>
    <cellStyle name="Normalny 2 2 2 10 5" xfId="3861" xr:uid="{F8DF9254-67EE-4CB5-947E-A268F55649F7}"/>
    <cellStyle name="Normalny 2 2 2 10 5 2" xfId="19248" xr:uid="{85E0DBF3-5DBE-4CA8-B051-A124C8A74DE8}"/>
    <cellStyle name="Normalny 2 2 2 10 6" xfId="10150" xr:uid="{03C72F33-15D8-442F-A101-E202C02D9DF4}"/>
    <cellStyle name="Normalny 2 2 2 10 6 2" xfId="25449" xr:uid="{378C7BB8-6E0A-4C2F-B192-7032C5D9A50D}"/>
    <cellStyle name="Normalny 2 2 2 10 7" xfId="13640" xr:uid="{1A044872-DE5E-4114-B468-E1D57D88B59C}"/>
    <cellStyle name="Normalny 2 2 2 10 7 2" xfId="28939" xr:uid="{04BDF27C-7B64-46D1-84C6-18FC8A6182AD}"/>
    <cellStyle name="Normalny 2 2 2 10 8" xfId="17303" xr:uid="{49BC7F31-9282-4AB6-946B-248D52A89277}"/>
    <cellStyle name="Normalny 2 2 2 11" xfId="1637" xr:uid="{609E31F9-69AA-4679-8F4D-D935ABCCF924}"/>
    <cellStyle name="Normalny 2 2 2 11 2" xfId="8514" xr:uid="{88F4BFBF-58C6-46A2-9DAC-2DB47E56354B}"/>
    <cellStyle name="Normalny 2 2 2 11 2 2" xfId="12005" xr:uid="{2BAF65C9-93CF-4597-9286-161CAA6C4142}"/>
    <cellStyle name="Normalny 2 2 2 11 2 2 2" xfId="27304" xr:uid="{E375DE10-6641-46B2-BACE-551BE7E88BBB}"/>
    <cellStyle name="Normalny 2 2 2 11 2 3" xfId="15495" xr:uid="{D4709026-B63E-49F8-AEB5-58270A4D92FA}"/>
    <cellStyle name="Normalny 2 2 2 11 2 3 2" xfId="30794" xr:uid="{9526CD2F-1ED7-4EC1-933C-F91DB9DDF168}"/>
    <cellStyle name="Normalny 2 2 2 11 2 4" xfId="23814" xr:uid="{747C672E-EC76-4257-9A66-5A099E28A96F}"/>
    <cellStyle name="Normalny 2 2 2 11 3" xfId="7056" xr:uid="{7F7E9E34-753B-4D87-B6B8-D8C96DE1D693}"/>
    <cellStyle name="Normalny 2 2 2 11 3 2" xfId="22357" xr:uid="{AC83433B-FFDB-447F-8159-4461A075D2F5}"/>
    <cellStyle name="Normalny 2 2 2 11 4" xfId="3863" xr:uid="{D42888C3-E5C1-4D32-8136-ED20DC8AB411}"/>
    <cellStyle name="Normalny 2 2 2 11 4 2" xfId="19250" xr:uid="{31DCA19C-1476-4B33-A016-BF776E7DBF4A}"/>
    <cellStyle name="Normalny 2 2 2 11 5" xfId="10548" xr:uid="{C3D3CF99-F9CD-474C-B294-CE7BDAD78EC6}"/>
    <cellStyle name="Normalny 2 2 2 11 5 2" xfId="25847" xr:uid="{C7437BA7-3CA0-458B-B50D-34B5826DFA2D}"/>
    <cellStyle name="Normalny 2 2 2 11 6" xfId="14038" xr:uid="{076A03C0-B41C-43E6-B346-DB8C140673E3}"/>
    <cellStyle name="Normalny 2 2 2 11 6 2" xfId="29337" xr:uid="{F3075A87-B77F-4184-8B52-57EEDD21B0D8}"/>
    <cellStyle name="Normalny 2 2 2 11 7" xfId="17289" xr:uid="{7C77995F-9063-4685-B8F2-767DA6151165}"/>
    <cellStyle name="Normalny 2 2 2 12" xfId="1758" xr:uid="{20A83249-898F-4D7E-9998-D46A3A40C8D6}"/>
    <cellStyle name="Normalny 2 2 2 12 2" xfId="8515" xr:uid="{FBBB1638-ABBF-4CF9-AA1D-1D44BC0C219A}"/>
    <cellStyle name="Normalny 2 2 2 12 2 2" xfId="12006" xr:uid="{204CDC2B-6B3E-4C7C-A81E-A626CEE1EED7}"/>
    <cellStyle name="Normalny 2 2 2 12 2 2 2" xfId="27305" xr:uid="{5F2B8DE5-9B88-46E4-8539-468F7BA878D9}"/>
    <cellStyle name="Normalny 2 2 2 12 2 3" xfId="15496" xr:uid="{37C90B48-6E72-4A8C-8E9C-87D570208A8F}"/>
    <cellStyle name="Normalny 2 2 2 12 2 3 2" xfId="30795" xr:uid="{F1DC21B0-994A-4213-8AC5-53D82B71374E}"/>
    <cellStyle name="Normalny 2 2 2 12 2 4" xfId="23815" xr:uid="{A0D7ABC1-B2B8-4144-A15B-DC868FE1771B}"/>
    <cellStyle name="Normalny 2 2 2 12 3" xfId="7468" xr:uid="{476BBA9C-2736-4BD2-82D6-2F275EAD0549}"/>
    <cellStyle name="Normalny 2 2 2 12 3 2" xfId="22769" xr:uid="{3603BC99-8C6A-4367-908D-5EBF911CA39D}"/>
    <cellStyle name="Normalny 2 2 2 12 4" xfId="3864" xr:uid="{64F66C6F-7A0C-4431-90D3-C15E3A418C3A}"/>
    <cellStyle name="Normalny 2 2 2 12 4 2" xfId="19251" xr:uid="{F548978A-FF76-4CA1-B031-8AC6FD327B34}"/>
    <cellStyle name="Normalny 2 2 2 12 5" xfId="10960" xr:uid="{07815C97-AC8C-4ED9-9975-130FF713DA3A}"/>
    <cellStyle name="Normalny 2 2 2 12 5 2" xfId="26259" xr:uid="{EE5DA0D9-66A7-4177-B7C5-BD34EF784B38}"/>
    <cellStyle name="Normalny 2 2 2 12 6" xfId="14450" xr:uid="{EDA98101-3939-433B-B475-5E108ADFF3EF}"/>
    <cellStyle name="Normalny 2 2 2 12 6 2" xfId="29749" xr:uid="{DC83DCC6-C98D-4A33-9FF5-2D0B480A337A}"/>
    <cellStyle name="Normalny 2 2 2 12 7" xfId="17395" xr:uid="{7173012C-791E-4D05-97B5-481B7B0FA149}"/>
    <cellStyle name="Normalny 2 2 2 13" xfId="1720" xr:uid="{B1B7E7EA-638B-43A5-8C98-06958C48E23A}"/>
    <cellStyle name="Normalny 2 2 2 13 2" xfId="8511" xr:uid="{6FDEDCCE-B365-41E0-9513-4F7F353293C3}"/>
    <cellStyle name="Normalny 2 2 2 13 2 2" xfId="23811" xr:uid="{89F7FE64-8409-44CC-98A3-5127656671CB}"/>
    <cellStyle name="Normalny 2 2 2 13 3" xfId="5324" xr:uid="{4022E9E8-A596-4928-988B-65F237C9AB03}"/>
    <cellStyle name="Normalny 2 2 2 13 3 2" xfId="20625" xr:uid="{505E3C9E-792B-4906-8DF1-E5BFA5EAD376}"/>
    <cellStyle name="Normalny 2 2 2 13 4" xfId="12002" xr:uid="{B4E03D19-B62D-48B8-93EC-C005A599C11F}"/>
    <cellStyle name="Normalny 2 2 2 13 4 2" xfId="27301" xr:uid="{7B21A151-2ED1-49C9-B5E1-95606ECF1118}"/>
    <cellStyle name="Normalny 2 2 2 13 5" xfId="15492" xr:uid="{24421AC9-2F86-4EA8-AD03-092C682DED99}"/>
    <cellStyle name="Normalny 2 2 2 13 5 2" xfId="30791" xr:uid="{BD2F3F52-8F4A-4E80-B867-71B7BAF54974}"/>
    <cellStyle name="Normalny 2 2 2 13 6" xfId="17364" xr:uid="{7F9353FE-3402-494A-BF94-20C3EDE99C1A}"/>
    <cellStyle name="Normalny 2 2 2 14" xfId="2423" xr:uid="{33C04BB7-1D0E-49CE-AD0B-469B09A9F91A}"/>
    <cellStyle name="Normalny 2 2 2 14 2" xfId="5325" xr:uid="{5799C97E-B6A1-41AD-B2A5-07D2839A6B67}"/>
    <cellStyle name="Normalny 2 2 2 14 2 2" xfId="20626" xr:uid="{3B62DD67-0A6B-4636-BA37-5D552856E969}"/>
    <cellStyle name="Normalny 2 2 2 14 3" xfId="18055" xr:uid="{7173DC53-8844-41FC-B882-F76261BE801B}"/>
    <cellStyle name="Normalny 2 2 2 15" xfId="2573" xr:uid="{03D6CF77-F73E-49CE-B757-8F77358F6BEA}"/>
    <cellStyle name="Normalny 2 2 2 15 2" xfId="5326" xr:uid="{F8183486-3DEF-4679-87BC-927333DB6E56}"/>
    <cellStyle name="Normalny 2 2 2 15 2 2" xfId="20627" xr:uid="{6EA74710-EFEC-497F-996B-E292008A1555}"/>
    <cellStyle name="Normalny 2 2 2 15 3" xfId="18205" xr:uid="{7771B83F-0FEE-4AE4-8AAE-3A9B0F699EA4}"/>
    <cellStyle name="Normalny 2 2 2 16" xfId="5769" xr:uid="{8CE3752D-05CD-4AEF-BF78-E5724974125E}"/>
    <cellStyle name="Normalny 2 2 2 16 2" xfId="21070" xr:uid="{C684EFCC-3E0F-461E-A9A1-9F0A2E659C60}"/>
    <cellStyle name="Normalny 2 2 2 17" xfId="5919" xr:uid="{3CDF7280-EA9D-4D8F-9C95-B5B6F50670C0}"/>
    <cellStyle name="Normalny 2 2 2 17 2" xfId="21220" xr:uid="{686FEF23-7F38-49A2-8CD5-621622E6C645}"/>
    <cellStyle name="Normalny 2 2 2 18" xfId="3860" xr:uid="{DDE889C3-0A06-4834-80BA-A29770364ACC}"/>
    <cellStyle name="Normalny 2 2 2 18 2" xfId="19247" xr:uid="{299040A6-4FA0-4661-870B-37A3A685846E}"/>
    <cellStyle name="Normalny 2 2 2 19" xfId="9411" xr:uid="{BFA41AB6-3EA7-427A-84A8-66F837EE519C}"/>
    <cellStyle name="Normalny 2 2 2 19 2" xfId="24710" xr:uid="{1D71C881-86C9-49AF-8488-30EAC29C7A3E}"/>
    <cellStyle name="Normalny 2 2 2 2" xfId="708" xr:uid="{76367F5D-27DF-4E85-8EC8-28F5C473DE5E}"/>
    <cellStyle name="Normalny 2 2 2 2 10" xfId="2314" xr:uid="{D83FFDAD-EA98-404C-B234-900EB316C69F}"/>
    <cellStyle name="Normalny 2 2 2 2 10 2" xfId="5327" xr:uid="{62ED900D-A781-43B4-B341-9093064FA18E}"/>
    <cellStyle name="Normalny 2 2 2 2 10 2 2" xfId="20628" xr:uid="{45024881-8D36-4962-9417-C7BE6EB49FEC}"/>
    <cellStyle name="Normalny 2 2 2 2 10 3" xfId="17946" xr:uid="{A6A21325-E785-49F0-A3C6-4E608D507B0A}"/>
    <cellStyle name="Normalny 2 2 2 2 11" xfId="2464" xr:uid="{CDDB8BB0-A920-4A4F-A37B-535DC2E5E860}"/>
    <cellStyle name="Normalny 2 2 2 2 11 2" xfId="5328" xr:uid="{AEEB14A2-BCC8-4953-AB3E-B5F09942C638}"/>
    <cellStyle name="Normalny 2 2 2 2 11 2 2" xfId="20629" xr:uid="{B9C49F20-1989-4CDF-ADDF-751A35D1770D}"/>
    <cellStyle name="Normalny 2 2 2 2 11 3" xfId="18096" xr:uid="{A72D92B3-0197-45F4-9A9D-9B5098B3564E}"/>
    <cellStyle name="Normalny 2 2 2 2 12" xfId="2614" xr:uid="{D09872A1-8B55-4116-88FB-68BA3BE0D4EB}"/>
    <cellStyle name="Normalny 2 2 2 2 12 2" xfId="5329" xr:uid="{B8F59576-7031-485F-AD79-3496AD9E5DC5}"/>
    <cellStyle name="Normalny 2 2 2 2 12 2 2" xfId="20630" xr:uid="{5339BA3B-7030-46D7-BA15-921003AD994C}"/>
    <cellStyle name="Normalny 2 2 2 2 12 3" xfId="18246" xr:uid="{C8C4E749-70A9-41EB-AB65-038A6A7F919A}"/>
    <cellStyle name="Normalny 2 2 2 2 13" xfId="5810" xr:uid="{0BF9A2AB-966A-4E03-86E6-A24B5E6306A7}"/>
    <cellStyle name="Normalny 2 2 2 2 13 2" xfId="21111" xr:uid="{6F6FC358-086C-4C79-9A5B-5714A77E66D0}"/>
    <cellStyle name="Normalny 2 2 2 2 14" xfId="6013" xr:uid="{B7BD54C4-1AAE-47B2-8ACF-FFD0DA2657A2}"/>
    <cellStyle name="Normalny 2 2 2 2 14 2" xfId="21314" xr:uid="{358107E0-3BA5-4E15-81D8-603D7F054EC6}"/>
    <cellStyle name="Normalny 2 2 2 2 15" xfId="3865" xr:uid="{FC3E72C9-2E8D-43BF-8244-EBC75621731D}"/>
    <cellStyle name="Normalny 2 2 2 2 15 2" xfId="19252" xr:uid="{1B7BB800-5C4F-45D5-86CB-B3D14F0CFEEB}"/>
    <cellStyle name="Normalny 2 2 2 2 16" xfId="9505" xr:uid="{5906578F-2C24-4EAC-B74E-9F471369B091}"/>
    <cellStyle name="Normalny 2 2 2 2 16 2" xfId="24804" xr:uid="{1DDE507D-666B-45E4-A40C-11FF5840AEE8}"/>
    <cellStyle name="Normalny 2 2 2 2 17" xfId="12995" xr:uid="{331661A4-D73F-409F-B092-A715B83BF856}"/>
    <cellStyle name="Normalny 2 2 2 2 17 2" xfId="28294" xr:uid="{BD3E22BE-EC22-4A63-B9C2-0DDA2D8754B7}"/>
    <cellStyle name="Normalny 2 2 2 2 18" xfId="16433" xr:uid="{BD7280DF-AA0A-4706-9D2A-D1ACB5CD01F9}"/>
    <cellStyle name="Normalny 2 2 2 2 18 2" xfId="31732" xr:uid="{EA4E07A0-051A-452B-BA48-290446F31D56}"/>
    <cellStyle name="Normalny 2 2 2 2 19" xfId="928" xr:uid="{D994EEB9-530A-4191-B915-CA42A2F6CACF}"/>
    <cellStyle name="Normalny 2 2 2 2 2" xfId="1144" xr:uid="{72D54ACD-1AF4-493E-A596-9FABBF1FDF72}"/>
    <cellStyle name="Normalny 2 2 2 2 2 2" xfId="3867" xr:uid="{80660026-365C-47C3-8ADA-6483C0347A66}"/>
    <cellStyle name="Normalny 2 2 2 2 2 2 2" xfId="3868" xr:uid="{32A5BC45-31B3-4E70-8BB9-43C06F898DB8}"/>
    <cellStyle name="Normalny 2 2 2 2 2 2 2 2" xfId="8519" xr:uid="{A13818FE-E4EF-44EC-80ED-7633C4448FBC}"/>
    <cellStyle name="Normalny 2 2 2 2 2 2 2 2 2" xfId="12010" xr:uid="{54731903-8A48-4939-A901-109EF00B21F3}"/>
    <cellStyle name="Normalny 2 2 2 2 2 2 2 2 2 2" xfId="27309" xr:uid="{AA5500B0-68C3-4BE1-900F-2B287890AF08}"/>
    <cellStyle name="Normalny 2 2 2 2 2 2 2 2 3" xfId="15500" xr:uid="{16BF2FA3-062A-4355-96A6-66F5483BBB75}"/>
    <cellStyle name="Normalny 2 2 2 2 2 2 2 2 3 2" xfId="30799" xr:uid="{BD702482-14DD-4E81-BC61-65D135EDE471}"/>
    <cellStyle name="Normalny 2 2 2 2 2 2 2 2 4" xfId="23819" xr:uid="{8C7BDC58-9A7C-4DE0-A02D-12076DC34923}"/>
    <cellStyle name="Normalny 2 2 2 2 2 2 2 3" xfId="7060" xr:uid="{999F2A0B-78C1-4B0A-8354-6AE61586E8C6}"/>
    <cellStyle name="Normalny 2 2 2 2 2 2 2 3 2" xfId="22361" xr:uid="{F2F504A4-47C3-4A4A-BA35-824F8A009908}"/>
    <cellStyle name="Normalny 2 2 2 2 2 2 2 4" xfId="10552" xr:uid="{4F6361F4-4E74-48D1-ADA0-C6534E469055}"/>
    <cellStyle name="Normalny 2 2 2 2 2 2 2 4 2" xfId="25851" xr:uid="{E1AF1937-ADE0-4343-BE18-64122B403BAE}"/>
    <cellStyle name="Normalny 2 2 2 2 2 2 2 5" xfId="14042" xr:uid="{1A79F26B-7E02-484D-9E56-CB753AD327D3}"/>
    <cellStyle name="Normalny 2 2 2 2 2 2 2 5 2" xfId="29341" xr:uid="{161EB7EF-A32D-4299-80AD-DC33FFCCB969}"/>
    <cellStyle name="Normalny 2 2 2 2 2 2 2 6" xfId="19255" xr:uid="{4928D645-BF43-410B-915D-C413E5CEB473}"/>
    <cellStyle name="Normalny 2 2 2 2 2 2 3" xfId="8518" xr:uid="{54A1A0D4-F822-4EB0-BC6A-8371AF529D59}"/>
    <cellStyle name="Normalny 2 2 2 2 2 2 3 2" xfId="12009" xr:uid="{A2BBCE27-E5F3-41FC-9AB5-D26875915511}"/>
    <cellStyle name="Normalny 2 2 2 2 2 2 3 2 2" xfId="27308" xr:uid="{7D01A3B9-A005-4F9A-B46E-BA174044B0C8}"/>
    <cellStyle name="Normalny 2 2 2 2 2 2 3 3" xfId="15499" xr:uid="{241B685A-319A-441D-88DC-EECC029E0EA8}"/>
    <cellStyle name="Normalny 2 2 2 2 2 2 3 3 2" xfId="30798" xr:uid="{686EAB85-72E2-4924-8600-2726812D5B02}"/>
    <cellStyle name="Normalny 2 2 2 2 2 2 3 4" xfId="23818" xr:uid="{526656FD-5751-415A-87A9-553E36CF5541}"/>
    <cellStyle name="Normalny 2 2 2 2 2 2 4" xfId="6510" xr:uid="{807CE0F4-8646-4376-BC8C-CA2ED9AC1402}"/>
    <cellStyle name="Normalny 2 2 2 2 2 2 4 2" xfId="21811" xr:uid="{32978EC7-7D87-4B47-A333-ACA21C96BE62}"/>
    <cellStyle name="Normalny 2 2 2 2 2 2 5" xfId="10002" xr:uid="{6DAA157E-79BA-4B0B-9C4E-8EEDE9B23187}"/>
    <cellStyle name="Normalny 2 2 2 2 2 2 5 2" xfId="25301" xr:uid="{DFE6E71F-4C13-4817-BBC2-E3442F725359}"/>
    <cellStyle name="Normalny 2 2 2 2 2 2 6" xfId="13492" xr:uid="{E9C5EDEA-E426-469F-8A4A-B394F403F0EF}"/>
    <cellStyle name="Normalny 2 2 2 2 2 2 6 2" xfId="28791" xr:uid="{4C7100A6-61EB-4EBB-BAE3-0568CDCA8044}"/>
    <cellStyle name="Normalny 2 2 2 2 2 2 7" xfId="19254" xr:uid="{99E1647F-AC59-46F5-A61C-30305B583BEA}"/>
    <cellStyle name="Normalny 2 2 2 2 2 3" xfId="3869" xr:uid="{8CBFE15E-180C-4F8C-957D-781C1EC792E6}"/>
    <cellStyle name="Normalny 2 2 2 2 2 3 2" xfId="8520" xr:uid="{1FB47CBE-7133-45B6-9B4A-DAA63CAB9867}"/>
    <cellStyle name="Normalny 2 2 2 2 2 3 2 2" xfId="12011" xr:uid="{A9A19FF3-4151-44B7-A62D-A3F4E24EF1A5}"/>
    <cellStyle name="Normalny 2 2 2 2 2 3 2 2 2" xfId="27310" xr:uid="{79FB57CB-962D-4465-B5D1-537133A5784A}"/>
    <cellStyle name="Normalny 2 2 2 2 2 3 2 3" xfId="15501" xr:uid="{7F7BB593-24EB-4592-8F90-24503C8D4ADD}"/>
    <cellStyle name="Normalny 2 2 2 2 2 3 2 3 2" xfId="30800" xr:uid="{E5B35B12-5FEF-4351-AF64-246CC90F8238}"/>
    <cellStyle name="Normalny 2 2 2 2 2 3 2 4" xfId="23820" xr:uid="{0F481621-885C-48EA-8898-3386609B0981}"/>
    <cellStyle name="Normalny 2 2 2 2 2 3 3" xfId="7059" xr:uid="{71644815-431F-4789-9F06-356ACE85CEBE}"/>
    <cellStyle name="Normalny 2 2 2 2 2 3 3 2" xfId="22360" xr:uid="{8F013263-CA9B-4C66-8CDF-C15B52AB4D06}"/>
    <cellStyle name="Normalny 2 2 2 2 2 3 4" xfId="10551" xr:uid="{F3EA7B77-A10D-4F24-AAF9-3B6348BC2759}"/>
    <cellStyle name="Normalny 2 2 2 2 2 3 4 2" xfId="25850" xr:uid="{5DC67B1E-B724-436E-9A51-D09EB1A2B4A5}"/>
    <cellStyle name="Normalny 2 2 2 2 2 3 5" xfId="14041" xr:uid="{D1DAB5A2-66F9-4813-9DD6-A5665A87EEE9}"/>
    <cellStyle name="Normalny 2 2 2 2 2 3 5 2" xfId="29340" xr:uid="{C7724051-FF46-4247-9B43-443B75494FD9}"/>
    <cellStyle name="Normalny 2 2 2 2 2 3 6" xfId="19256" xr:uid="{8D726D8C-C9F1-470B-8A01-9DEF9EE23074}"/>
    <cellStyle name="Normalny 2 2 2 2 2 4" xfId="8517" xr:uid="{656DD754-DB6D-4A8D-A590-E2F68C2AFAD6}"/>
    <cellStyle name="Normalny 2 2 2 2 2 4 2" xfId="12008" xr:uid="{AE3CE9FE-6BCD-4168-98EF-798FB4670A6A}"/>
    <cellStyle name="Normalny 2 2 2 2 2 4 2 2" xfId="27307" xr:uid="{155F8286-4AA3-48E0-B58B-F52CA2C01C65}"/>
    <cellStyle name="Normalny 2 2 2 2 2 4 3" xfId="15498" xr:uid="{506426A0-64DD-45DE-88E9-1C9B820F28E2}"/>
    <cellStyle name="Normalny 2 2 2 2 2 4 3 2" xfId="30797" xr:uid="{1FD815A5-3E13-450A-ACF8-AC94255E369A}"/>
    <cellStyle name="Normalny 2 2 2 2 2 4 4" xfId="23817" xr:uid="{AAFB45AE-B2A7-41C1-91A3-81AE5FE8C31A}"/>
    <cellStyle name="Normalny 2 2 2 2 2 5" xfId="6210" xr:uid="{BACBBEDE-857E-427B-9D06-D0BBC3E4116D}"/>
    <cellStyle name="Normalny 2 2 2 2 2 5 2" xfId="21511" xr:uid="{836AB3CB-E177-438B-8140-32BE03D14593}"/>
    <cellStyle name="Normalny 2 2 2 2 2 6" xfId="3866" xr:uid="{FEDD9ADD-F565-4BC7-AF15-5134ECAA0E88}"/>
    <cellStyle name="Normalny 2 2 2 2 2 6 2" xfId="19253" xr:uid="{F21244AC-FBCA-4E76-BBC5-F5E9F3DD95DB}"/>
    <cellStyle name="Normalny 2 2 2 2 2 7" xfId="9702" xr:uid="{30CDE659-234E-4708-B0D7-15FBAFAC8652}"/>
    <cellStyle name="Normalny 2 2 2 2 2 7 2" xfId="25001" xr:uid="{C5BB923F-5468-4304-817D-AF25CFC4E869}"/>
    <cellStyle name="Normalny 2 2 2 2 2 8" xfId="13192" xr:uid="{5579CD0C-476F-41B5-82D0-33168D981AA8}"/>
    <cellStyle name="Normalny 2 2 2 2 2 8 2" xfId="28491" xr:uid="{963D81AC-84C8-4CDD-8183-165BC73853D4}"/>
    <cellStyle name="Normalny 2 2 2 2 2 9" xfId="16800" xr:uid="{17CA9E85-2357-4542-B2D8-0C4E9300FF98}"/>
    <cellStyle name="Normalny 2 2 2 2 20" xfId="16596" xr:uid="{E3DDB001-0F58-4B05-8826-E614943B8374}"/>
    <cellStyle name="Normalny 2 2 2 2 3" xfId="1269" xr:uid="{0E8A8C96-C391-4787-ADA5-56FECDCCF4D1}"/>
    <cellStyle name="Normalny 2 2 2 2 3 2" xfId="3871" xr:uid="{4C490BBB-5DD8-4CCE-A79A-935262EA3AA3}"/>
    <cellStyle name="Normalny 2 2 2 2 3 2 2" xfId="8522" xr:uid="{756371E4-3BF8-476F-B114-A57A008C5FDB}"/>
    <cellStyle name="Normalny 2 2 2 2 3 2 2 2" xfId="12013" xr:uid="{CA009227-7817-4BED-B845-A566F9022E6F}"/>
    <cellStyle name="Normalny 2 2 2 2 3 2 2 2 2" xfId="27312" xr:uid="{92051196-764F-46DC-A156-ADAE21E18EA7}"/>
    <cellStyle name="Normalny 2 2 2 2 3 2 2 3" xfId="15503" xr:uid="{3ADAE9D1-E86D-4EDA-96D1-86B12CB9931E}"/>
    <cellStyle name="Normalny 2 2 2 2 3 2 2 3 2" xfId="30802" xr:uid="{C8B2830D-A91D-4C0C-9931-8F026CC69387}"/>
    <cellStyle name="Normalny 2 2 2 2 3 2 2 4" xfId="23822" xr:uid="{D407DBEA-714C-438D-A3BE-ABD86050EC55}"/>
    <cellStyle name="Normalny 2 2 2 2 3 2 3" xfId="7061" xr:uid="{5E84E18E-B731-4771-8268-B7919A799C39}"/>
    <cellStyle name="Normalny 2 2 2 2 3 2 3 2" xfId="22362" xr:uid="{FF9CCE52-857A-4077-B969-D7B620D9815D}"/>
    <cellStyle name="Normalny 2 2 2 2 3 2 4" xfId="10553" xr:uid="{F7CE1CE7-FFB7-4E46-A6A9-F81C6907FC66}"/>
    <cellStyle name="Normalny 2 2 2 2 3 2 4 2" xfId="25852" xr:uid="{67BA0893-DEE0-45BB-A5D5-2AF340C86294}"/>
    <cellStyle name="Normalny 2 2 2 2 3 2 5" xfId="14043" xr:uid="{AA8815B3-21D7-4E31-A617-1D425195F5D6}"/>
    <cellStyle name="Normalny 2 2 2 2 3 2 5 2" xfId="29342" xr:uid="{215C145F-A8F1-4055-BCD0-CCFACBE8A74F}"/>
    <cellStyle name="Normalny 2 2 2 2 3 2 6" xfId="19258" xr:uid="{FDFAAAC1-8FAE-42D2-89F2-53C575AA3BA1}"/>
    <cellStyle name="Normalny 2 2 2 2 3 3" xfId="8521" xr:uid="{917A6C54-0FE1-4331-ACA7-BA774CEED2E9}"/>
    <cellStyle name="Normalny 2 2 2 2 3 3 2" xfId="12012" xr:uid="{C2C4DBC9-5DD4-4C67-B99E-5B90D409E75C}"/>
    <cellStyle name="Normalny 2 2 2 2 3 3 2 2" xfId="27311" xr:uid="{D9798C7C-8993-4085-A2BB-8222CC6737B7}"/>
    <cellStyle name="Normalny 2 2 2 2 3 3 3" xfId="15502" xr:uid="{B5FA746C-52A0-4EE3-AD6C-17B5C688556A}"/>
    <cellStyle name="Normalny 2 2 2 2 3 3 3 2" xfId="30801" xr:uid="{0B3D7AFB-CFEF-4AE1-87E3-D7B82B664843}"/>
    <cellStyle name="Normalny 2 2 2 2 3 3 4" xfId="23821" xr:uid="{D9194A54-0893-45BE-AD95-552AF42A9990}"/>
    <cellStyle name="Normalny 2 2 2 2 3 4" xfId="6511" xr:uid="{7C1A1823-9B61-4272-B73C-BEB82084015C}"/>
    <cellStyle name="Normalny 2 2 2 2 3 4 2" xfId="21812" xr:uid="{1D5455C3-1EE8-4931-84E5-C868DD63F037}"/>
    <cellStyle name="Normalny 2 2 2 2 3 5" xfId="3870" xr:uid="{8A9DEDE7-7BEC-48CE-A644-F6AB5794928F}"/>
    <cellStyle name="Normalny 2 2 2 2 3 5 2" xfId="19257" xr:uid="{325EA7E2-9130-4196-B41F-1A8153B085EB}"/>
    <cellStyle name="Normalny 2 2 2 2 3 6" xfId="10003" xr:uid="{44FAA629-FFE3-4578-B6C3-BD5C1F440564}"/>
    <cellStyle name="Normalny 2 2 2 2 3 6 2" xfId="25302" xr:uid="{6F9BC2C2-BA42-44FE-8174-03C92EC4F93B}"/>
    <cellStyle name="Normalny 2 2 2 2 3 7" xfId="13493" xr:uid="{FDA549E3-B0FF-4744-ADFF-A9582271DF8E}"/>
    <cellStyle name="Normalny 2 2 2 2 3 7 2" xfId="28792" xr:uid="{AED25AF1-25E3-4343-B9D4-8CFEEDA29003}"/>
    <cellStyle name="Normalny 2 2 2 2 3 8" xfId="16925" xr:uid="{EBF46212-6BCF-4D5C-971D-D2995FE1B89F}"/>
    <cellStyle name="Normalny 2 2 2 2 4" xfId="1390" xr:uid="{78F89D3E-52FC-4034-9068-9C4305314DEE}"/>
    <cellStyle name="Normalny 2 2 2 2 4 2" xfId="8523" xr:uid="{95ED26F2-7A57-4199-BD64-5E8D502F536B}"/>
    <cellStyle name="Normalny 2 2 2 2 4 2 2" xfId="12014" xr:uid="{540EF007-74AD-4CD6-9C5E-66CAE290BD29}"/>
    <cellStyle name="Normalny 2 2 2 2 4 2 2 2" xfId="27313" xr:uid="{94A7E566-71CD-46C5-A6EB-A64F56CE5A16}"/>
    <cellStyle name="Normalny 2 2 2 2 4 2 3" xfId="15504" xr:uid="{FFF8E771-A2C0-4AEF-94A9-70C0F7A46811}"/>
    <cellStyle name="Normalny 2 2 2 2 4 2 3 2" xfId="30803" xr:uid="{12712F5A-BD4F-4536-899F-D1BD492D1D04}"/>
    <cellStyle name="Normalny 2 2 2 2 4 2 4" xfId="23823" xr:uid="{E9410AF9-4E64-433F-843F-BF67BB09FF42}"/>
    <cellStyle name="Normalny 2 2 2 2 4 3" xfId="7058" xr:uid="{BA1D39FE-BD75-4CD1-A329-4D7A501CCF6C}"/>
    <cellStyle name="Normalny 2 2 2 2 4 3 2" xfId="22359" xr:uid="{B7E57C3C-DBB8-4D57-967A-F2F55C880099}"/>
    <cellStyle name="Normalny 2 2 2 2 4 4" xfId="3872" xr:uid="{3ACE212D-2041-4F68-BCCF-2E5733734E9E}"/>
    <cellStyle name="Normalny 2 2 2 2 4 4 2" xfId="19259" xr:uid="{1CADB5D9-72FD-49A9-9A1A-4B28F855C8F2}"/>
    <cellStyle name="Normalny 2 2 2 2 4 5" xfId="10550" xr:uid="{AA867480-4874-44A5-A109-42F5954E7960}"/>
    <cellStyle name="Normalny 2 2 2 2 4 5 2" xfId="25849" xr:uid="{960F0F44-D584-484F-BC69-B11CBF6D2AE0}"/>
    <cellStyle name="Normalny 2 2 2 2 4 6" xfId="14040" xr:uid="{EDFF6492-DA3D-4739-A112-506B6F134EF1}"/>
    <cellStyle name="Normalny 2 2 2 2 4 6 2" xfId="29339" xr:uid="{6AA8E63E-40B4-40A4-B6C3-4207E9F6A888}"/>
    <cellStyle name="Normalny 2 2 2 2 4 7" xfId="17046" xr:uid="{DAC8577B-FD1B-4CD0-B4C1-43A1EADC1975}"/>
    <cellStyle name="Normalny 2 2 2 2 5" xfId="1544" xr:uid="{7166FA0C-D8E1-4F96-8788-4E340AAE0A53}"/>
    <cellStyle name="Normalny 2 2 2 2 5 2" xfId="8524" xr:uid="{F4C24D2F-609E-4216-BF48-961806BCC49E}"/>
    <cellStyle name="Normalny 2 2 2 2 5 2 2" xfId="12015" xr:uid="{BB80DB68-4E9D-4C85-9FFF-82695E68467D}"/>
    <cellStyle name="Normalny 2 2 2 2 5 2 2 2" xfId="27314" xr:uid="{10075F2F-CA36-4F33-A174-92A7C1AA87FE}"/>
    <cellStyle name="Normalny 2 2 2 2 5 2 3" xfId="15505" xr:uid="{896B050B-EE04-4926-8608-643DC7B97FF8}"/>
    <cellStyle name="Normalny 2 2 2 2 5 2 3 2" xfId="30804" xr:uid="{D51A7152-DC00-47B1-8EFE-FC6D3B90DA3E}"/>
    <cellStyle name="Normalny 2 2 2 2 5 2 4" xfId="23824" xr:uid="{36599DEB-9082-43C1-AADA-C89DFEF985F9}"/>
    <cellStyle name="Normalny 2 2 2 2 5 3" xfId="7509" xr:uid="{82F6C735-F82F-4714-A451-E13869C21485}"/>
    <cellStyle name="Normalny 2 2 2 2 5 3 2" xfId="22810" xr:uid="{3E1B817B-DB57-44D9-AD8F-5725A01BF1FF}"/>
    <cellStyle name="Normalny 2 2 2 2 5 4" xfId="3873" xr:uid="{3638F57F-81C2-49ED-A7F9-9247BA21F3F9}"/>
    <cellStyle name="Normalny 2 2 2 2 5 4 2" xfId="19260" xr:uid="{8B5679E3-8D19-4CAF-8CE1-9A651E1BDB15}"/>
    <cellStyle name="Normalny 2 2 2 2 5 5" xfId="11001" xr:uid="{59EAA5E1-FA6B-4DC0-A513-B92386C321F0}"/>
    <cellStyle name="Normalny 2 2 2 2 5 5 2" xfId="26300" xr:uid="{AF547727-1A00-48A2-B4FD-A7643B66C7E6}"/>
    <cellStyle name="Normalny 2 2 2 2 5 6" xfId="14491" xr:uid="{DC799381-1E9A-44FF-93BD-D3BF2843AFB4}"/>
    <cellStyle name="Normalny 2 2 2 2 5 6 2" xfId="29790" xr:uid="{B90AE628-D8B7-443D-88A6-87238DCF2070}"/>
    <cellStyle name="Normalny 2 2 2 2 5 7" xfId="17196" xr:uid="{4AF28919-0335-4A0E-BFCE-CB4692AAAF41}"/>
    <cellStyle name="Normalny 2 2 2 2 6" xfId="1793" xr:uid="{096F6779-536D-4C35-AB12-EABC99958727}"/>
    <cellStyle name="Normalny 2 2 2 2 6 2" xfId="8516" xr:uid="{278A5E21-172E-4898-9616-247661F11A2C}"/>
    <cellStyle name="Normalny 2 2 2 2 6 2 2" xfId="23816" xr:uid="{C537FA91-517B-434B-B917-42AD3B36A60F}"/>
    <cellStyle name="Normalny 2 2 2 2 6 3" xfId="5330" xr:uid="{60C85BE9-577E-4D07-87F8-C6DDF737905D}"/>
    <cellStyle name="Normalny 2 2 2 2 6 3 2" xfId="20631" xr:uid="{7557B9BD-3E51-4CBC-8877-728945339FFA}"/>
    <cellStyle name="Normalny 2 2 2 2 6 4" xfId="12007" xr:uid="{075D20A4-4700-4A62-95F0-14A671332D1C}"/>
    <cellStyle name="Normalny 2 2 2 2 6 4 2" xfId="27306" xr:uid="{06A70FA7-F1A3-4048-AF31-C73836F0EA1C}"/>
    <cellStyle name="Normalny 2 2 2 2 6 5" xfId="15497" xr:uid="{B08DBFB4-1F03-4370-BD30-972E031EAAB9}"/>
    <cellStyle name="Normalny 2 2 2 2 6 5 2" xfId="30796" xr:uid="{69823D7A-B96E-49B5-9B6C-24BDD3B9BD23}"/>
    <cellStyle name="Normalny 2 2 2 2 6 6" xfId="17429" xr:uid="{6BC8C36B-C629-47C3-A731-B8A5CBE5AC64}"/>
    <cellStyle name="Normalny 2 2 2 2 7" xfId="1937" xr:uid="{71A27C7E-62A5-4ACB-803F-BE1CBA17E91F}"/>
    <cellStyle name="Normalny 2 2 2 2 7 2" xfId="5331" xr:uid="{3ABC889B-1929-4210-970A-E47B012F1A20}"/>
    <cellStyle name="Normalny 2 2 2 2 7 2 2" xfId="20632" xr:uid="{B3D112E6-BC4A-4B2C-ADAD-5C47F1EDD73A}"/>
    <cellStyle name="Normalny 2 2 2 2 7 3" xfId="17569" xr:uid="{33999822-ABBF-4576-89C1-315676AB09DA}"/>
    <cellStyle name="Normalny 2 2 2 2 8" xfId="2068" xr:uid="{5D64D192-E2E9-4BEA-82ED-9656F7E42F6F}"/>
    <cellStyle name="Normalny 2 2 2 2 8 2" xfId="5332" xr:uid="{DA5716FF-302C-436F-95BC-B32B92FB6045}"/>
    <cellStyle name="Normalny 2 2 2 2 8 2 2" xfId="20633" xr:uid="{5FC775F8-B8A1-476A-A3AC-837B27EE7ED0}"/>
    <cellStyle name="Normalny 2 2 2 2 8 3" xfId="17700" xr:uid="{B6FEEC57-9CB9-4DC6-9544-AD42E3A70CDD}"/>
    <cellStyle name="Normalny 2 2 2 2 9" xfId="2193" xr:uid="{039DAC55-5B2C-4C70-B255-7189296C5511}"/>
    <cellStyle name="Normalny 2 2 2 2 9 2" xfId="5333" xr:uid="{0BD11FDB-20F9-4498-AC7C-C751EE64C1E6}"/>
    <cellStyle name="Normalny 2 2 2 2 9 2 2" xfId="20634" xr:uid="{CF61F039-6DDF-4B87-9C78-083E72553700}"/>
    <cellStyle name="Normalny 2 2 2 2 9 3" xfId="17825" xr:uid="{6154679F-B09D-447B-B952-1EDAC1B7D3D8}"/>
    <cellStyle name="Normalny 2 2 2 20" xfId="12901" xr:uid="{067F0B93-75AD-40F7-A2F2-EBCC00154A68}"/>
    <cellStyle name="Normalny 2 2 2 20 2" xfId="28200" xr:uid="{BE275FDC-BDDB-431F-9DC4-954F4213186E}"/>
    <cellStyle name="Normalny 2 2 2 21" xfId="16392" xr:uid="{665A6462-9C42-42DB-A5DF-47C027F17D23}"/>
    <cellStyle name="Normalny 2 2 2 21 2" xfId="31691" xr:uid="{D43762C4-157C-4DF9-B2F4-EDB15F5F656C}"/>
    <cellStyle name="Normalny 2 2 2 22" xfId="887" xr:uid="{525DC4E6-7B04-4622-9A5B-A0490C07D7F0}"/>
    <cellStyle name="Normalny 2 2 2 23" xfId="16555" xr:uid="{721D9343-49C5-4866-A8E1-938108516D49}"/>
    <cellStyle name="Normalny 2 2 2 3" xfId="751" xr:uid="{1CAF03FE-5253-4EC6-BEAA-B0B73F5FFF08}"/>
    <cellStyle name="Normalny 2 2 2 3 10" xfId="2355" xr:uid="{B3A3628D-0D50-49A4-A2CF-41BDBFB6B102}"/>
    <cellStyle name="Normalny 2 2 2 3 10 2" xfId="5334" xr:uid="{A219507A-BE3F-44CE-B009-B31B785BDA54}"/>
    <cellStyle name="Normalny 2 2 2 3 10 2 2" xfId="20635" xr:uid="{2E1503E1-9519-4BFA-9DDF-D02AE7626C5F}"/>
    <cellStyle name="Normalny 2 2 2 3 10 3" xfId="17987" xr:uid="{575744B7-CE6E-4A08-B5B5-C69901C8E73B}"/>
    <cellStyle name="Normalny 2 2 2 3 11" xfId="2505" xr:uid="{3DCC2B0E-7E9C-4EDA-8F85-DBC813ED7B2C}"/>
    <cellStyle name="Normalny 2 2 2 3 11 2" xfId="5335" xr:uid="{B2E88C16-7A84-4568-9BD0-08A1DA4BB086}"/>
    <cellStyle name="Normalny 2 2 2 3 11 2 2" xfId="20636" xr:uid="{52FBC16F-754D-4E1E-BDA5-63C528EBDA6E}"/>
    <cellStyle name="Normalny 2 2 2 3 11 3" xfId="18137" xr:uid="{B8A26E27-1B4D-43F9-8FD5-A80A0D8A4D42}"/>
    <cellStyle name="Normalny 2 2 2 3 12" xfId="2655" xr:uid="{CA648306-C637-49D1-92C2-6E6C31119D77}"/>
    <cellStyle name="Normalny 2 2 2 3 12 2" xfId="5336" xr:uid="{B27E9810-4DF4-4938-9914-1165169B58DF}"/>
    <cellStyle name="Normalny 2 2 2 3 12 2 2" xfId="20637" xr:uid="{6E52C069-9F52-4046-8287-FC8C3582197B}"/>
    <cellStyle name="Normalny 2 2 2 3 12 3" xfId="18287" xr:uid="{AC11CE48-4EF7-4594-BACE-9B3D820DD6CA}"/>
    <cellStyle name="Normalny 2 2 2 3 13" xfId="5851" xr:uid="{40CE0E69-FF91-4620-AC20-14785E8E4160}"/>
    <cellStyle name="Normalny 2 2 2 3 13 2" xfId="21152" xr:uid="{D04FA15F-0A2F-4E3D-83D4-B802BC70C75E}"/>
    <cellStyle name="Normalny 2 2 2 3 14" xfId="6014" xr:uid="{C9406CA5-4A42-4155-B6EE-ADCFA680377C}"/>
    <cellStyle name="Normalny 2 2 2 3 14 2" xfId="21315" xr:uid="{7B9762D8-624D-4E01-B771-8F0B1024C9F3}"/>
    <cellStyle name="Normalny 2 2 2 3 15" xfId="3874" xr:uid="{0272B98B-E4BB-42A7-AC41-279928FE715D}"/>
    <cellStyle name="Normalny 2 2 2 3 15 2" xfId="19261" xr:uid="{519A8D1B-F0A6-48F8-BDA4-7CF9C70CCA5C}"/>
    <cellStyle name="Normalny 2 2 2 3 16" xfId="9506" xr:uid="{52FC1F15-C41C-4C03-BE8C-E5883B3B9905}"/>
    <cellStyle name="Normalny 2 2 2 3 16 2" xfId="24805" xr:uid="{92BBD49F-4288-404C-97EC-F592DF99B799}"/>
    <cellStyle name="Normalny 2 2 2 3 17" xfId="12996" xr:uid="{4E0C1B6E-E7EC-42E4-BE82-DBC9BFA313E7}"/>
    <cellStyle name="Normalny 2 2 2 3 17 2" xfId="28295" xr:uid="{2A9123BC-0831-4912-8F17-F58DDAA750FA}"/>
    <cellStyle name="Normalny 2 2 2 3 18" xfId="16474" xr:uid="{ABAE61CF-FC5F-494A-ABC9-27417367220B}"/>
    <cellStyle name="Normalny 2 2 2 3 18 2" xfId="31773" xr:uid="{4277D734-53C1-4356-B27B-CBA87C32D957}"/>
    <cellStyle name="Normalny 2 2 2 3 19" xfId="969" xr:uid="{1E2F8F07-3FB4-4DE7-A15C-52FC62F3FC1E}"/>
    <cellStyle name="Normalny 2 2 2 3 2" xfId="1185" xr:uid="{43ABF4D7-2A28-44FE-A5EC-9C9E37DD5A58}"/>
    <cellStyle name="Normalny 2 2 2 3 2 2" xfId="3876" xr:uid="{E80F3266-22A2-41C2-981A-4764468687E4}"/>
    <cellStyle name="Normalny 2 2 2 3 2 2 2" xfId="3877" xr:uid="{AEE53D9C-AC25-4FED-9B72-854BDA51B4BB}"/>
    <cellStyle name="Normalny 2 2 2 3 2 2 2 2" xfId="8528" xr:uid="{A31D4549-FB0E-45DA-AD0C-68C0D6CBBA4A}"/>
    <cellStyle name="Normalny 2 2 2 3 2 2 2 2 2" xfId="12019" xr:uid="{4CB57100-F647-4532-82FD-603A081F07AF}"/>
    <cellStyle name="Normalny 2 2 2 3 2 2 2 2 2 2" xfId="27318" xr:uid="{3901D0B9-9ADD-44B3-83BF-ED6DE7C9CA06}"/>
    <cellStyle name="Normalny 2 2 2 3 2 2 2 2 3" xfId="15509" xr:uid="{ADAC3B94-4FA4-4812-AF84-CE4B6060F3F8}"/>
    <cellStyle name="Normalny 2 2 2 3 2 2 2 2 3 2" xfId="30808" xr:uid="{0238BCC7-75C7-4DFB-AB98-EDE019319AA3}"/>
    <cellStyle name="Normalny 2 2 2 3 2 2 2 2 4" xfId="23828" xr:uid="{2AFE47C8-E59E-4A52-AFA2-070AA3B3FD45}"/>
    <cellStyle name="Normalny 2 2 2 3 2 2 2 3" xfId="7064" xr:uid="{78A7F500-29BB-41A3-B69E-2FE859E199F7}"/>
    <cellStyle name="Normalny 2 2 2 3 2 2 2 3 2" xfId="22365" xr:uid="{F26AC238-7F5C-448A-BDC6-7AFD3A52339B}"/>
    <cellStyle name="Normalny 2 2 2 3 2 2 2 4" xfId="10556" xr:uid="{7CBB32FC-E2B6-42D3-AFF1-3C049F626418}"/>
    <cellStyle name="Normalny 2 2 2 3 2 2 2 4 2" xfId="25855" xr:uid="{D8E62EA7-777F-40E3-BBCF-06DC7549C751}"/>
    <cellStyle name="Normalny 2 2 2 3 2 2 2 5" xfId="14046" xr:uid="{2462416A-8DC9-4D16-8868-B451D5C84D1B}"/>
    <cellStyle name="Normalny 2 2 2 3 2 2 2 5 2" xfId="29345" xr:uid="{6AA343BB-6CA2-47C2-8A34-B5ADDEC2339B}"/>
    <cellStyle name="Normalny 2 2 2 3 2 2 2 6" xfId="19264" xr:uid="{1A2229F6-BBC5-4C9F-AC4B-F5771BC72F78}"/>
    <cellStyle name="Normalny 2 2 2 3 2 2 3" xfId="8527" xr:uid="{102092A5-DC48-417A-B5EB-A1F50278E89D}"/>
    <cellStyle name="Normalny 2 2 2 3 2 2 3 2" xfId="12018" xr:uid="{FDBA9526-8B9E-4BD6-9AC1-E3F5F3A02674}"/>
    <cellStyle name="Normalny 2 2 2 3 2 2 3 2 2" xfId="27317" xr:uid="{16C48E8D-78C8-40F8-ABDA-4B21E26EF308}"/>
    <cellStyle name="Normalny 2 2 2 3 2 2 3 3" xfId="15508" xr:uid="{3F6D41F5-65E2-4793-950E-8C1438EFE233}"/>
    <cellStyle name="Normalny 2 2 2 3 2 2 3 3 2" xfId="30807" xr:uid="{F7477E33-4C06-4CCF-A44B-481F7ED43FD0}"/>
    <cellStyle name="Normalny 2 2 2 3 2 2 3 4" xfId="23827" xr:uid="{26AD0626-F4B7-47F0-9A73-166CAA49704E}"/>
    <cellStyle name="Normalny 2 2 2 3 2 2 4" xfId="6512" xr:uid="{23B1CBEF-3342-4BA1-89FE-7244DD4EA454}"/>
    <cellStyle name="Normalny 2 2 2 3 2 2 4 2" xfId="21813" xr:uid="{03B2A71B-2E38-47BB-AE05-82AC5D7EB03A}"/>
    <cellStyle name="Normalny 2 2 2 3 2 2 5" xfId="10004" xr:uid="{7BC44A91-EF9C-4223-8898-D593D09CD14C}"/>
    <cellStyle name="Normalny 2 2 2 3 2 2 5 2" xfId="25303" xr:uid="{191A54CF-9A83-4788-8A83-FFE59D49F13C}"/>
    <cellStyle name="Normalny 2 2 2 3 2 2 6" xfId="13494" xr:uid="{34AD8AE6-6615-489E-B54D-5B53EF4E89CC}"/>
    <cellStyle name="Normalny 2 2 2 3 2 2 6 2" xfId="28793" xr:uid="{BB25888D-1A6B-4738-A0BB-6D6D8A0F0A62}"/>
    <cellStyle name="Normalny 2 2 2 3 2 2 7" xfId="19263" xr:uid="{1F8F7315-0E9E-4698-B985-8E4F08E77890}"/>
    <cellStyle name="Normalny 2 2 2 3 2 3" xfId="3878" xr:uid="{7048B32A-1EC2-4702-BC33-41A8DF820268}"/>
    <cellStyle name="Normalny 2 2 2 3 2 3 2" xfId="8529" xr:uid="{4CE3FFDD-58CF-4FE1-96CE-01B3FAC54DFF}"/>
    <cellStyle name="Normalny 2 2 2 3 2 3 2 2" xfId="12020" xr:uid="{0197EB5A-3C31-4788-AD92-01D5AD46A08E}"/>
    <cellStyle name="Normalny 2 2 2 3 2 3 2 2 2" xfId="27319" xr:uid="{86CB0255-9DDB-46F8-ABCE-18D4915EA9F8}"/>
    <cellStyle name="Normalny 2 2 2 3 2 3 2 3" xfId="15510" xr:uid="{5B581C5C-9841-42F4-A026-2F2377178F9F}"/>
    <cellStyle name="Normalny 2 2 2 3 2 3 2 3 2" xfId="30809" xr:uid="{E9EECEE6-F014-4AB8-9898-436FD3028913}"/>
    <cellStyle name="Normalny 2 2 2 3 2 3 2 4" xfId="23829" xr:uid="{1CB753B5-9CA0-426A-AC9E-8DA298ECB13B}"/>
    <cellStyle name="Normalny 2 2 2 3 2 3 3" xfId="7063" xr:uid="{883B48BB-FCDD-4485-970B-60D223017EEA}"/>
    <cellStyle name="Normalny 2 2 2 3 2 3 3 2" xfId="22364" xr:uid="{55235377-C347-42D1-895A-631186887DE7}"/>
    <cellStyle name="Normalny 2 2 2 3 2 3 4" xfId="10555" xr:uid="{CCB86629-9962-4A7A-874D-2F3E1F93F892}"/>
    <cellStyle name="Normalny 2 2 2 3 2 3 4 2" xfId="25854" xr:uid="{916074DA-D4A1-45D4-94FB-0385C28F4D97}"/>
    <cellStyle name="Normalny 2 2 2 3 2 3 5" xfId="14045" xr:uid="{D3E6F131-8669-4C39-8AF8-F05ACF4D6FCD}"/>
    <cellStyle name="Normalny 2 2 2 3 2 3 5 2" xfId="29344" xr:uid="{E0771EF8-BA5C-4E12-AB11-AF58CA4DD3B4}"/>
    <cellStyle name="Normalny 2 2 2 3 2 3 6" xfId="19265" xr:uid="{244A925B-4A32-4684-AF07-F4B9400A2021}"/>
    <cellStyle name="Normalny 2 2 2 3 2 4" xfId="8526" xr:uid="{CBD2418A-6101-4AAE-8B63-0D7960668F56}"/>
    <cellStyle name="Normalny 2 2 2 3 2 4 2" xfId="12017" xr:uid="{2A678299-3813-4E52-9640-338BB8D0B0F1}"/>
    <cellStyle name="Normalny 2 2 2 3 2 4 2 2" xfId="27316" xr:uid="{4DFE4B3E-3D75-4219-BE53-CDAFF18DA869}"/>
    <cellStyle name="Normalny 2 2 2 3 2 4 3" xfId="15507" xr:uid="{C619F68A-1F8B-4DAC-8935-10A459B93B9A}"/>
    <cellStyle name="Normalny 2 2 2 3 2 4 3 2" xfId="30806" xr:uid="{4B3BCBCD-9590-49E7-80EF-58C42049B912}"/>
    <cellStyle name="Normalny 2 2 2 3 2 4 4" xfId="23826" xr:uid="{EE2C5EB3-2AA5-48BD-93EC-673615817CC3}"/>
    <cellStyle name="Normalny 2 2 2 3 2 5" xfId="6251" xr:uid="{880F5E78-1581-4117-833D-0D97A9DCB93E}"/>
    <cellStyle name="Normalny 2 2 2 3 2 5 2" xfId="21552" xr:uid="{6A5ACA9D-DD4B-4B5A-A671-DB2151525E65}"/>
    <cellStyle name="Normalny 2 2 2 3 2 6" xfId="3875" xr:uid="{85E4EA02-F933-4448-809F-1F0340CD0B0A}"/>
    <cellStyle name="Normalny 2 2 2 3 2 6 2" xfId="19262" xr:uid="{49D21B23-8CD7-4132-B06D-77D4EB82BE58}"/>
    <cellStyle name="Normalny 2 2 2 3 2 7" xfId="9743" xr:uid="{6B64FFE5-FA91-481B-A2E1-333B11C92D73}"/>
    <cellStyle name="Normalny 2 2 2 3 2 7 2" xfId="25042" xr:uid="{C4596072-BC80-4F16-B6AB-4F0D91F053B6}"/>
    <cellStyle name="Normalny 2 2 2 3 2 8" xfId="13233" xr:uid="{222A1D32-9323-40F7-8128-9EE3921977A0}"/>
    <cellStyle name="Normalny 2 2 2 3 2 8 2" xfId="28532" xr:uid="{79C9839B-25FA-4CE1-BEF4-3E29329ACC63}"/>
    <cellStyle name="Normalny 2 2 2 3 2 9" xfId="16841" xr:uid="{5A2903A8-DF46-44AE-9E40-C4A4F12984E1}"/>
    <cellStyle name="Normalny 2 2 2 3 20" xfId="16637" xr:uid="{B40DB4C7-EB69-4D4D-B428-8B8EA0D5B482}"/>
    <cellStyle name="Normalny 2 2 2 3 3" xfId="1310" xr:uid="{FC148D4D-6FB2-4D30-9146-F2FC70D89F96}"/>
    <cellStyle name="Normalny 2 2 2 3 3 2" xfId="3880" xr:uid="{A3A66637-196B-458E-A9BD-CF6497F62944}"/>
    <cellStyle name="Normalny 2 2 2 3 3 2 2" xfId="8531" xr:uid="{DB409157-26A4-476B-A58E-AF735C1F408A}"/>
    <cellStyle name="Normalny 2 2 2 3 3 2 2 2" xfId="12022" xr:uid="{F846F1F1-7AB0-461E-AFC4-2C4EF6C74C35}"/>
    <cellStyle name="Normalny 2 2 2 3 3 2 2 2 2" xfId="27321" xr:uid="{2FD7B48D-2419-41D7-AD41-CA56E96EDE5B}"/>
    <cellStyle name="Normalny 2 2 2 3 3 2 2 3" xfId="15512" xr:uid="{C3372654-DB0C-46E8-A02C-BF5DB1132BE4}"/>
    <cellStyle name="Normalny 2 2 2 3 3 2 2 3 2" xfId="30811" xr:uid="{5CCD20EC-AC55-4C17-94B4-15C135031946}"/>
    <cellStyle name="Normalny 2 2 2 3 3 2 2 4" xfId="23831" xr:uid="{2337EFA0-108C-4E3F-894E-990822C74B9B}"/>
    <cellStyle name="Normalny 2 2 2 3 3 2 3" xfId="7065" xr:uid="{17F5979D-483C-402E-8485-42B4D28F86D1}"/>
    <cellStyle name="Normalny 2 2 2 3 3 2 3 2" xfId="22366" xr:uid="{8585399B-C163-476B-AEFC-41B5E8422ECA}"/>
    <cellStyle name="Normalny 2 2 2 3 3 2 4" xfId="10557" xr:uid="{77BB7956-6926-472A-B262-11231BDD24FD}"/>
    <cellStyle name="Normalny 2 2 2 3 3 2 4 2" xfId="25856" xr:uid="{B29EBE77-C76A-4086-A009-04861B03125D}"/>
    <cellStyle name="Normalny 2 2 2 3 3 2 5" xfId="14047" xr:uid="{2359FC54-852E-42C9-B1A9-0B01CCD1B393}"/>
    <cellStyle name="Normalny 2 2 2 3 3 2 5 2" xfId="29346" xr:uid="{A9B7E4DA-0368-483F-94FC-2AF351285F47}"/>
    <cellStyle name="Normalny 2 2 2 3 3 2 6" xfId="19267" xr:uid="{04DF52AB-7BCF-40C4-B8F5-B11B3155E4AF}"/>
    <cellStyle name="Normalny 2 2 2 3 3 3" xfId="8530" xr:uid="{64831A42-90AC-4458-B0E6-3038B9899AB0}"/>
    <cellStyle name="Normalny 2 2 2 3 3 3 2" xfId="12021" xr:uid="{B5CC768D-2390-4364-91B3-1CAC4442BF13}"/>
    <cellStyle name="Normalny 2 2 2 3 3 3 2 2" xfId="27320" xr:uid="{66C9F17F-302E-40F5-A4CF-4FA09054B64D}"/>
    <cellStyle name="Normalny 2 2 2 3 3 3 3" xfId="15511" xr:uid="{ED1B61E8-E64B-4763-9931-EFD535131F0E}"/>
    <cellStyle name="Normalny 2 2 2 3 3 3 3 2" xfId="30810" xr:uid="{611A6881-DF0A-4657-8199-15930E4B90F1}"/>
    <cellStyle name="Normalny 2 2 2 3 3 3 4" xfId="23830" xr:uid="{E6712543-3D7D-4222-BB39-5AD3B89AE2A9}"/>
    <cellStyle name="Normalny 2 2 2 3 3 4" xfId="6513" xr:uid="{49035362-C4BC-4D2A-BFFC-A74B9DED880F}"/>
    <cellStyle name="Normalny 2 2 2 3 3 4 2" xfId="21814" xr:uid="{D144ACA1-8B33-47B8-AC06-B6A87550666E}"/>
    <cellStyle name="Normalny 2 2 2 3 3 5" xfId="3879" xr:uid="{E308396B-BA2E-4DB4-8CAB-B7FD76919160}"/>
    <cellStyle name="Normalny 2 2 2 3 3 5 2" xfId="19266" xr:uid="{7E6175F9-DFBD-423D-B7A8-81D0AE5AB167}"/>
    <cellStyle name="Normalny 2 2 2 3 3 6" xfId="10005" xr:uid="{F4B04A1F-0DA0-4B43-9E46-3D29EF39FAC0}"/>
    <cellStyle name="Normalny 2 2 2 3 3 6 2" xfId="25304" xr:uid="{85D1E864-1A7C-41B0-86CF-D7E49BDF1A79}"/>
    <cellStyle name="Normalny 2 2 2 3 3 7" xfId="13495" xr:uid="{69B774C4-3EE0-4BAC-9846-07FEC083BB62}"/>
    <cellStyle name="Normalny 2 2 2 3 3 7 2" xfId="28794" xr:uid="{E12883BA-6884-4C07-BB72-0FE4048F701F}"/>
    <cellStyle name="Normalny 2 2 2 3 3 8" xfId="16966" xr:uid="{6E2CBF1E-0A39-4535-A1A2-AB570AB480EA}"/>
    <cellStyle name="Normalny 2 2 2 3 4" xfId="1431" xr:uid="{AE579056-3675-4E87-BE16-DA8A3687CD97}"/>
    <cellStyle name="Normalny 2 2 2 3 4 2" xfId="8532" xr:uid="{8A96FC20-6EC3-4CCA-9405-AD75DE3DD91C}"/>
    <cellStyle name="Normalny 2 2 2 3 4 2 2" xfId="12023" xr:uid="{491661B5-1041-4E1F-8F40-78007D2F592D}"/>
    <cellStyle name="Normalny 2 2 2 3 4 2 2 2" xfId="27322" xr:uid="{52CCBF78-790E-4493-BD6F-78C7222D91D5}"/>
    <cellStyle name="Normalny 2 2 2 3 4 2 3" xfId="15513" xr:uid="{BD9FE773-3B71-4DA8-93BB-38E645E8FCE6}"/>
    <cellStyle name="Normalny 2 2 2 3 4 2 3 2" xfId="30812" xr:uid="{E63FBDC0-5D65-4E49-8234-8008780D49EE}"/>
    <cellStyle name="Normalny 2 2 2 3 4 2 4" xfId="23832" xr:uid="{2EABB008-F95D-41B6-B574-9677BFB1CA5E}"/>
    <cellStyle name="Normalny 2 2 2 3 4 3" xfId="7062" xr:uid="{C15010BB-FA26-45A8-B902-1BEB0878D957}"/>
    <cellStyle name="Normalny 2 2 2 3 4 3 2" xfId="22363" xr:uid="{5EC3C2AC-1650-49A0-9958-9192B86A8AF1}"/>
    <cellStyle name="Normalny 2 2 2 3 4 4" xfId="3881" xr:uid="{8B40E6FC-E0B5-439B-8B98-2E58148277A5}"/>
    <cellStyle name="Normalny 2 2 2 3 4 4 2" xfId="19268" xr:uid="{E053D5EF-1308-479C-A7C6-A8E3933B6C0C}"/>
    <cellStyle name="Normalny 2 2 2 3 4 5" xfId="10554" xr:uid="{25910F64-2EE8-42DA-A6A5-189EBE7A2C26}"/>
    <cellStyle name="Normalny 2 2 2 3 4 5 2" xfId="25853" xr:uid="{7CD78378-6D9A-41A2-BB15-C45574CC6414}"/>
    <cellStyle name="Normalny 2 2 2 3 4 6" xfId="14044" xr:uid="{392840C2-1994-4916-9C4B-56E21D059EC4}"/>
    <cellStyle name="Normalny 2 2 2 3 4 6 2" xfId="29343" xr:uid="{F1A2BFD0-4AE0-42B6-BB8B-86ACE8437B44}"/>
    <cellStyle name="Normalny 2 2 2 3 4 7" xfId="17087" xr:uid="{9B6251C2-FE2D-4F9A-9126-973C1422DA78}"/>
    <cellStyle name="Normalny 2 2 2 3 5" xfId="1585" xr:uid="{FF7E8F1C-4C05-4787-9C00-4B17E89E0C33}"/>
    <cellStyle name="Normalny 2 2 2 3 5 2" xfId="8533" xr:uid="{AB798571-CD74-484B-8A4C-7D775C838D38}"/>
    <cellStyle name="Normalny 2 2 2 3 5 2 2" xfId="12024" xr:uid="{6340BAD9-57AC-4A16-A31B-76E1F2F68521}"/>
    <cellStyle name="Normalny 2 2 2 3 5 2 2 2" xfId="27323" xr:uid="{98FFFB90-910A-4D33-8A11-7A2C55EDD1BA}"/>
    <cellStyle name="Normalny 2 2 2 3 5 2 3" xfId="15514" xr:uid="{2FA850EB-BBC7-44D5-8408-97368B43DE6C}"/>
    <cellStyle name="Normalny 2 2 2 3 5 2 3 2" xfId="30813" xr:uid="{713CE659-CA9C-4252-9DB7-D5C50A3497C7}"/>
    <cellStyle name="Normalny 2 2 2 3 5 2 4" xfId="23833" xr:uid="{2C4279D0-1479-4553-BD8A-CADA80C3233B}"/>
    <cellStyle name="Normalny 2 2 2 3 5 3" xfId="7550" xr:uid="{0CE8950A-16E6-4840-81F9-626845B9C7B4}"/>
    <cellStyle name="Normalny 2 2 2 3 5 3 2" xfId="22851" xr:uid="{DBFDE497-A3F6-471D-B22E-7D3ABAF156A1}"/>
    <cellStyle name="Normalny 2 2 2 3 5 4" xfId="3882" xr:uid="{92D73CBE-E23B-4AE7-8107-5271276F99FF}"/>
    <cellStyle name="Normalny 2 2 2 3 5 4 2" xfId="19269" xr:uid="{A4311CF4-7E70-4759-BA9A-CE71403A0E82}"/>
    <cellStyle name="Normalny 2 2 2 3 5 5" xfId="11042" xr:uid="{90E6C898-E717-49C9-B264-AB8CCF58E7EE}"/>
    <cellStyle name="Normalny 2 2 2 3 5 5 2" xfId="26341" xr:uid="{6AB2578D-DAF6-4222-BBFD-6AABDCEAAE55}"/>
    <cellStyle name="Normalny 2 2 2 3 5 6" xfId="14532" xr:uid="{C42CF775-46E5-49EC-8D00-E1B1CE4B8C76}"/>
    <cellStyle name="Normalny 2 2 2 3 5 6 2" xfId="29831" xr:uid="{5E653AE1-073C-4982-9CFC-E3FA92F611C4}"/>
    <cellStyle name="Normalny 2 2 2 3 5 7" xfId="17237" xr:uid="{75F1A6A1-347B-41C7-AD3D-625E02EBECE1}"/>
    <cellStyle name="Normalny 2 2 2 3 6" xfId="1834" xr:uid="{7B39C630-7F75-441E-A432-8103CD0A2BF6}"/>
    <cellStyle name="Normalny 2 2 2 3 6 2" xfId="8525" xr:uid="{1AE65BA1-0F4C-493B-9B8B-1438321D763F}"/>
    <cellStyle name="Normalny 2 2 2 3 6 2 2" xfId="23825" xr:uid="{5CAC8F97-516D-48D6-B816-51C3DF080ED0}"/>
    <cellStyle name="Normalny 2 2 2 3 6 3" xfId="5337" xr:uid="{8A78DD34-AF30-43B4-8429-2F75ED2D2B8B}"/>
    <cellStyle name="Normalny 2 2 2 3 6 3 2" xfId="20638" xr:uid="{1022E515-64AD-487C-8D2A-A3104B7D74BB}"/>
    <cellStyle name="Normalny 2 2 2 3 6 4" xfId="12016" xr:uid="{74022F3B-7FFE-4F7F-ABAD-8D418F6C192F}"/>
    <cellStyle name="Normalny 2 2 2 3 6 4 2" xfId="27315" xr:uid="{D45018CD-6E5E-44E8-A701-94E51B6F79D1}"/>
    <cellStyle name="Normalny 2 2 2 3 6 5" xfId="15506" xr:uid="{45A70BEC-8C29-45F7-BF1C-E0BC951CC260}"/>
    <cellStyle name="Normalny 2 2 2 3 6 5 2" xfId="30805" xr:uid="{D5B0F061-42C8-409D-8260-6F9C1C2781DC}"/>
    <cellStyle name="Normalny 2 2 2 3 6 6" xfId="17470" xr:uid="{40DC9FA1-92B1-404D-B825-53579879F320}"/>
    <cellStyle name="Normalny 2 2 2 3 7" xfId="1978" xr:uid="{6B786751-5DEE-423C-82EA-378CB29423FC}"/>
    <cellStyle name="Normalny 2 2 2 3 7 2" xfId="5338" xr:uid="{83FBC198-011D-44C5-BB8B-EC83BF96BE8F}"/>
    <cellStyle name="Normalny 2 2 2 3 7 2 2" xfId="20639" xr:uid="{1BD92630-4059-48B7-9CA1-AE5328918E3D}"/>
    <cellStyle name="Normalny 2 2 2 3 7 3" xfId="17610" xr:uid="{3A83D7C8-AA8A-4851-9BE4-218C8CFFBAE6}"/>
    <cellStyle name="Normalny 2 2 2 3 8" xfId="2109" xr:uid="{444B2A6A-3C2E-4BCB-8E3B-FC2379D1C8A4}"/>
    <cellStyle name="Normalny 2 2 2 3 8 2" xfId="5339" xr:uid="{37199195-F5F7-4C5B-BEFB-9502A5ECDFB2}"/>
    <cellStyle name="Normalny 2 2 2 3 8 2 2" xfId="20640" xr:uid="{6E12F0E9-B843-4934-A27E-4A45DA608139}"/>
    <cellStyle name="Normalny 2 2 2 3 8 3" xfId="17741" xr:uid="{C8078CEA-91AB-4A2B-AF27-A82E123631E4}"/>
    <cellStyle name="Normalny 2 2 2 3 9" xfId="2234" xr:uid="{83C3176F-2B43-44BF-8331-840F58D5749E}"/>
    <cellStyle name="Normalny 2 2 2 3 9 2" xfId="5340" xr:uid="{ADA95F54-ABF6-433E-89B7-35F362F7E9C4}"/>
    <cellStyle name="Normalny 2 2 2 3 9 2 2" xfId="20641" xr:uid="{45B54C26-F0DA-4AD7-B2B1-2417641EB38C}"/>
    <cellStyle name="Normalny 2 2 2 3 9 3" xfId="17866" xr:uid="{DD25A074-7FD6-4ABD-B8FF-336420120E62}"/>
    <cellStyle name="Normalny 2 2 2 4" xfId="786" xr:uid="{BF922E36-8725-4C13-B89C-CC182779453D}"/>
    <cellStyle name="Normalny 2 2 2 4 10" xfId="2390" xr:uid="{7CC3B0B6-0082-4529-A820-BFB43BEC6F48}"/>
    <cellStyle name="Normalny 2 2 2 4 10 2" xfId="5341" xr:uid="{B5AB920C-BE57-4E7A-B99F-7AD0C2FB8C17}"/>
    <cellStyle name="Normalny 2 2 2 4 10 2 2" xfId="20642" xr:uid="{42788D80-D8F7-445F-8397-B7E4C977FD96}"/>
    <cellStyle name="Normalny 2 2 2 4 10 3" xfId="18022" xr:uid="{E152EAB7-6308-4F25-B019-B96063784057}"/>
    <cellStyle name="Normalny 2 2 2 4 11" xfId="2540" xr:uid="{CA2858FC-D6C5-42DD-8478-79F983397827}"/>
    <cellStyle name="Normalny 2 2 2 4 11 2" xfId="5342" xr:uid="{07855070-E26F-4452-AAC0-55C2CE98B424}"/>
    <cellStyle name="Normalny 2 2 2 4 11 2 2" xfId="20643" xr:uid="{361FA39C-73BC-4A31-BC8A-8AF64A9BCE95}"/>
    <cellStyle name="Normalny 2 2 2 4 11 3" xfId="18172" xr:uid="{F383EBD1-8BFC-4BB3-B0E4-4A2C47DB5C47}"/>
    <cellStyle name="Normalny 2 2 2 4 12" xfId="2690" xr:uid="{7DD796BB-D610-44D1-9CAB-FDCC5B901629}"/>
    <cellStyle name="Normalny 2 2 2 4 12 2" xfId="5343" xr:uid="{71B57F33-DC8E-41DA-9B72-BBEF889D078C}"/>
    <cellStyle name="Normalny 2 2 2 4 12 2 2" xfId="20644" xr:uid="{35CB5A00-579D-4F37-8ECB-AF487DF40184}"/>
    <cellStyle name="Normalny 2 2 2 4 12 3" xfId="18322" xr:uid="{5EF97D2F-6642-47C9-99FE-3545568C40BA}"/>
    <cellStyle name="Normalny 2 2 2 4 13" xfId="5886" xr:uid="{84E9014F-08BE-4DDA-9330-3514D000E5D8}"/>
    <cellStyle name="Normalny 2 2 2 4 13 2" xfId="21187" xr:uid="{7D653774-A173-4A35-95F2-3EAD5DE3B7C5}"/>
    <cellStyle name="Normalny 2 2 2 4 14" xfId="6015" xr:uid="{C348C75D-F225-446C-AB13-6C49D746169A}"/>
    <cellStyle name="Normalny 2 2 2 4 14 2" xfId="21316" xr:uid="{2082A60F-3CDB-4229-BB65-6773E140E59A}"/>
    <cellStyle name="Normalny 2 2 2 4 15" xfId="3883" xr:uid="{A06F25C9-8B2C-434A-9C29-113501A4A95E}"/>
    <cellStyle name="Normalny 2 2 2 4 15 2" xfId="19270" xr:uid="{5D9EA24A-A0F3-4041-91E9-FCBD21ECA8F2}"/>
    <cellStyle name="Normalny 2 2 2 4 16" xfId="9507" xr:uid="{E9ECD1A8-F530-41B4-AAE9-3B921014F072}"/>
    <cellStyle name="Normalny 2 2 2 4 16 2" xfId="24806" xr:uid="{332D3DD4-80D8-4A76-A090-478B9B6307B5}"/>
    <cellStyle name="Normalny 2 2 2 4 17" xfId="12997" xr:uid="{9B8E717C-1895-472A-A13F-CE9FC3B6B27D}"/>
    <cellStyle name="Normalny 2 2 2 4 17 2" xfId="28296" xr:uid="{28867E59-C9CA-4ECA-A862-D185E844FAA2}"/>
    <cellStyle name="Normalny 2 2 2 4 18" xfId="16509" xr:uid="{6DA9406C-8B30-4DCD-BF3F-64506D305180}"/>
    <cellStyle name="Normalny 2 2 2 4 18 2" xfId="31808" xr:uid="{DEDD9D71-626A-44B8-B421-3E3707D853F2}"/>
    <cellStyle name="Normalny 2 2 2 4 19" xfId="1004" xr:uid="{B3D7F190-4AB5-4137-9A46-0D4A00E18657}"/>
    <cellStyle name="Normalny 2 2 2 4 2" xfId="1220" xr:uid="{994AA3ED-951A-46BF-B0F5-E78474045FD8}"/>
    <cellStyle name="Normalny 2 2 2 4 2 2" xfId="3885" xr:uid="{C5E4B995-BD4E-4442-8DF4-D76F0F19FAA2}"/>
    <cellStyle name="Normalny 2 2 2 4 2 2 2" xfId="3886" xr:uid="{AE8EE7EC-E171-47BE-AAE7-6CD3A06C5B36}"/>
    <cellStyle name="Normalny 2 2 2 4 2 2 2 2" xfId="8537" xr:uid="{9645FB33-6B46-404F-8756-4F374A760256}"/>
    <cellStyle name="Normalny 2 2 2 4 2 2 2 2 2" xfId="12028" xr:uid="{6424D0FA-A5B2-40BD-862E-9EC3861165E5}"/>
    <cellStyle name="Normalny 2 2 2 4 2 2 2 2 2 2" xfId="27327" xr:uid="{3D5B356C-21DE-4D67-B76B-D633E9A2D036}"/>
    <cellStyle name="Normalny 2 2 2 4 2 2 2 2 3" xfId="15518" xr:uid="{7E4B3955-22AB-45FA-BE87-142526755213}"/>
    <cellStyle name="Normalny 2 2 2 4 2 2 2 2 3 2" xfId="30817" xr:uid="{5EEA8135-6A83-4A7E-A622-FA4E55E5F364}"/>
    <cellStyle name="Normalny 2 2 2 4 2 2 2 2 4" xfId="23837" xr:uid="{3BDF5C67-9CEC-473A-99B9-8351DE12BFFA}"/>
    <cellStyle name="Normalny 2 2 2 4 2 2 2 3" xfId="7068" xr:uid="{32F3259C-2CC5-4AA5-84A3-5C7078851296}"/>
    <cellStyle name="Normalny 2 2 2 4 2 2 2 3 2" xfId="22369" xr:uid="{E2D0C639-F3D5-4425-8B1C-BE4210F19A90}"/>
    <cellStyle name="Normalny 2 2 2 4 2 2 2 4" xfId="10560" xr:uid="{F166CFCB-84CD-4A86-B80E-56793FA8CE8E}"/>
    <cellStyle name="Normalny 2 2 2 4 2 2 2 4 2" xfId="25859" xr:uid="{6A45D1A6-7CCA-471E-A25A-54BF2717E427}"/>
    <cellStyle name="Normalny 2 2 2 4 2 2 2 5" xfId="14050" xr:uid="{64592526-3217-478D-BBF1-2FDB809D76AE}"/>
    <cellStyle name="Normalny 2 2 2 4 2 2 2 5 2" xfId="29349" xr:uid="{DFA2965A-F0B3-4238-ABB2-A02C286A8855}"/>
    <cellStyle name="Normalny 2 2 2 4 2 2 2 6" xfId="19273" xr:uid="{43427379-F138-4AAE-B66C-18FD2B15464F}"/>
    <cellStyle name="Normalny 2 2 2 4 2 2 3" xfId="8536" xr:uid="{415F547E-B9D7-474C-BF5A-27448943C244}"/>
    <cellStyle name="Normalny 2 2 2 4 2 2 3 2" xfId="12027" xr:uid="{37BBC46B-D14A-4A62-A9E9-92570AC242AA}"/>
    <cellStyle name="Normalny 2 2 2 4 2 2 3 2 2" xfId="27326" xr:uid="{6062A08C-6EAB-494C-888A-324DEB24E45A}"/>
    <cellStyle name="Normalny 2 2 2 4 2 2 3 3" xfId="15517" xr:uid="{1C540E2B-CFB4-428B-9980-24D9D7D5D558}"/>
    <cellStyle name="Normalny 2 2 2 4 2 2 3 3 2" xfId="30816" xr:uid="{5FE1F966-C252-4F67-A67D-8E37B2E112E9}"/>
    <cellStyle name="Normalny 2 2 2 4 2 2 3 4" xfId="23836" xr:uid="{19C6F285-C5D0-4810-91D4-3A0FF08D9E52}"/>
    <cellStyle name="Normalny 2 2 2 4 2 2 4" xfId="6514" xr:uid="{69AC0A0E-8780-4295-B42B-45DAB2C85A16}"/>
    <cellStyle name="Normalny 2 2 2 4 2 2 4 2" xfId="21815" xr:uid="{24A9B9BC-2F02-4C1A-B29B-8B8BC588EA89}"/>
    <cellStyle name="Normalny 2 2 2 4 2 2 5" xfId="10006" xr:uid="{37A81C70-8CAA-44DD-9323-E29ED1A6EF00}"/>
    <cellStyle name="Normalny 2 2 2 4 2 2 5 2" xfId="25305" xr:uid="{4CABF09A-6C4F-404C-8663-6A2945CF7CCC}"/>
    <cellStyle name="Normalny 2 2 2 4 2 2 6" xfId="13496" xr:uid="{5A85C007-199A-466C-991C-76CCE45DC714}"/>
    <cellStyle name="Normalny 2 2 2 4 2 2 6 2" xfId="28795" xr:uid="{48AB7F04-A3EC-4298-ADF1-86A1A7CEBA61}"/>
    <cellStyle name="Normalny 2 2 2 4 2 2 7" xfId="19272" xr:uid="{82301C5E-27CE-499F-9E67-F48AFB077D64}"/>
    <cellStyle name="Normalny 2 2 2 4 2 3" xfId="3887" xr:uid="{0A85AFE4-28EC-4F88-A8EA-6F36A05FDC15}"/>
    <cellStyle name="Normalny 2 2 2 4 2 3 2" xfId="8538" xr:uid="{DF46DA8E-6B18-4E81-817E-E8AD8F956009}"/>
    <cellStyle name="Normalny 2 2 2 4 2 3 2 2" xfId="12029" xr:uid="{8849BED4-D760-415A-8D5B-C6FE55F43891}"/>
    <cellStyle name="Normalny 2 2 2 4 2 3 2 2 2" xfId="27328" xr:uid="{54DEE87E-6B14-44F5-90C2-C0B10F5397C3}"/>
    <cellStyle name="Normalny 2 2 2 4 2 3 2 3" xfId="15519" xr:uid="{779C65F0-6D97-4F0C-8855-F1CD7E8BA05B}"/>
    <cellStyle name="Normalny 2 2 2 4 2 3 2 3 2" xfId="30818" xr:uid="{3AB9BC40-BE95-493B-A079-CCFAEA73D445}"/>
    <cellStyle name="Normalny 2 2 2 4 2 3 2 4" xfId="23838" xr:uid="{BCFB5B9D-7AA8-48E0-A4E7-55179FF74969}"/>
    <cellStyle name="Normalny 2 2 2 4 2 3 3" xfId="7067" xr:uid="{A7857C81-3A58-4C0D-97BE-570678F8C52D}"/>
    <cellStyle name="Normalny 2 2 2 4 2 3 3 2" xfId="22368" xr:uid="{B5035110-7EEF-455A-AF47-FE9A254156EE}"/>
    <cellStyle name="Normalny 2 2 2 4 2 3 4" xfId="10559" xr:uid="{54F63E9E-4940-401C-BE32-59B7D3E3713E}"/>
    <cellStyle name="Normalny 2 2 2 4 2 3 4 2" xfId="25858" xr:uid="{C2AEA44A-2190-4932-BAF2-07502610433B}"/>
    <cellStyle name="Normalny 2 2 2 4 2 3 5" xfId="14049" xr:uid="{81830AD0-CE64-4F45-A855-DD3EC8189D8F}"/>
    <cellStyle name="Normalny 2 2 2 4 2 3 5 2" xfId="29348" xr:uid="{E3A14A64-42A3-4014-957E-47AFDB896B1C}"/>
    <cellStyle name="Normalny 2 2 2 4 2 3 6" xfId="19274" xr:uid="{E351C731-30DB-459D-982C-262AA8DC1FC4}"/>
    <cellStyle name="Normalny 2 2 2 4 2 4" xfId="8535" xr:uid="{9F12C5EA-A6D3-4370-9E9F-7C382DC662C2}"/>
    <cellStyle name="Normalny 2 2 2 4 2 4 2" xfId="12026" xr:uid="{BB49423B-15DA-4C04-9222-6B66D467D780}"/>
    <cellStyle name="Normalny 2 2 2 4 2 4 2 2" xfId="27325" xr:uid="{57278EE5-80A5-41FA-9139-0614A44E2B5B}"/>
    <cellStyle name="Normalny 2 2 2 4 2 4 3" xfId="15516" xr:uid="{8EEE1874-6269-409A-B21D-224D8564BEA0}"/>
    <cellStyle name="Normalny 2 2 2 4 2 4 3 2" xfId="30815" xr:uid="{B1528F89-3237-4FAB-BD8B-9E0F936FA7C8}"/>
    <cellStyle name="Normalny 2 2 2 4 2 4 4" xfId="23835" xr:uid="{AB5891A5-54A7-4962-B6B9-880E05EB8E58}"/>
    <cellStyle name="Normalny 2 2 2 4 2 5" xfId="6286" xr:uid="{E88272D9-9AB4-4B20-B508-CE4B2EDEC798}"/>
    <cellStyle name="Normalny 2 2 2 4 2 5 2" xfId="21587" xr:uid="{6B2D4A94-B703-4779-A0E6-CBC3AB9CFE3B}"/>
    <cellStyle name="Normalny 2 2 2 4 2 6" xfId="3884" xr:uid="{2C6CBE2A-C9A5-4BE9-9A11-E2B97B632033}"/>
    <cellStyle name="Normalny 2 2 2 4 2 6 2" xfId="19271" xr:uid="{EC244B9B-D752-4C83-A110-20B4C6FF58D9}"/>
    <cellStyle name="Normalny 2 2 2 4 2 7" xfId="9778" xr:uid="{02F7771D-D8C4-4B12-BC1E-472B91F39421}"/>
    <cellStyle name="Normalny 2 2 2 4 2 7 2" xfId="25077" xr:uid="{3DB035E3-D823-4CDA-B501-03EFB6024AFE}"/>
    <cellStyle name="Normalny 2 2 2 4 2 8" xfId="13268" xr:uid="{DC392F6B-6ECD-47AB-8DD4-9A362F6B31DB}"/>
    <cellStyle name="Normalny 2 2 2 4 2 8 2" xfId="28567" xr:uid="{867BD5DE-D2B6-4932-AA8C-31FBB31A55C1}"/>
    <cellStyle name="Normalny 2 2 2 4 2 9" xfId="16876" xr:uid="{798533C5-2B42-433C-A5E0-4BDE0464F195}"/>
    <cellStyle name="Normalny 2 2 2 4 20" xfId="16672" xr:uid="{5A9F949A-1460-4709-83B5-26EF15700300}"/>
    <cellStyle name="Normalny 2 2 2 4 3" xfId="1345" xr:uid="{50741B4C-BA2F-48F0-95A9-FCE1CC3507AD}"/>
    <cellStyle name="Normalny 2 2 2 4 3 2" xfId="3889" xr:uid="{422F9C7D-E4E3-4F5D-B5C6-68CA41232F8D}"/>
    <cellStyle name="Normalny 2 2 2 4 3 2 2" xfId="8540" xr:uid="{8F167220-A957-48FF-99AD-F81426E530BE}"/>
    <cellStyle name="Normalny 2 2 2 4 3 2 2 2" xfId="12031" xr:uid="{C1E53BEB-D17F-496E-827A-665D533FBF76}"/>
    <cellStyle name="Normalny 2 2 2 4 3 2 2 2 2" xfId="27330" xr:uid="{6D891BAD-B921-42E7-8399-CC0F316AD001}"/>
    <cellStyle name="Normalny 2 2 2 4 3 2 2 3" xfId="15521" xr:uid="{68559E38-BEE7-4F9B-A6AB-1B7AD7B95E86}"/>
    <cellStyle name="Normalny 2 2 2 4 3 2 2 3 2" xfId="30820" xr:uid="{33CC3C05-852A-419A-A736-BD02C8B1D672}"/>
    <cellStyle name="Normalny 2 2 2 4 3 2 2 4" xfId="23840" xr:uid="{CC984308-6EC7-41B2-B849-83F6D05E763C}"/>
    <cellStyle name="Normalny 2 2 2 4 3 2 3" xfId="7069" xr:uid="{D87234B9-9582-4939-BE0D-647230EBE4A4}"/>
    <cellStyle name="Normalny 2 2 2 4 3 2 3 2" xfId="22370" xr:uid="{BEEA76A0-8D1F-4DDE-ACE2-1C7F3F0F7532}"/>
    <cellStyle name="Normalny 2 2 2 4 3 2 4" xfId="10561" xr:uid="{91EAD797-3034-4A4B-ACC4-4D4C68E51824}"/>
    <cellStyle name="Normalny 2 2 2 4 3 2 4 2" xfId="25860" xr:uid="{7CCA06C9-0DFC-4B80-A802-E65FE20484EF}"/>
    <cellStyle name="Normalny 2 2 2 4 3 2 5" xfId="14051" xr:uid="{52BDE4D7-59CD-4605-87A6-58A827528A43}"/>
    <cellStyle name="Normalny 2 2 2 4 3 2 5 2" xfId="29350" xr:uid="{FC083043-19CB-40C8-9D0A-44C04577E546}"/>
    <cellStyle name="Normalny 2 2 2 4 3 2 6" xfId="19276" xr:uid="{E5F14808-2759-4464-9D32-2132E96BCFEE}"/>
    <cellStyle name="Normalny 2 2 2 4 3 3" xfId="8539" xr:uid="{9888E846-2AA0-4774-997F-A7E3C05034C4}"/>
    <cellStyle name="Normalny 2 2 2 4 3 3 2" xfId="12030" xr:uid="{CB448F06-D789-4D9B-AD63-7AF8CDD02583}"/>
    <cellStyle name="Normalny 2 2 2 4 3 3 2 2" xfId="27329" xr:uid="{A9D4546A-A9AC-4F6C-A2A0-0AC93E1BA436}"/>
    <cellStyle name="Normalny 2 2 2 4 3 3 3" xfId="15520" xr:uid="{AA4A1A13-DABE-406C-B505-F29508CA2314}"/>
    <cellStyle name="Normalny 2 2 2 4 3 3 3 2" xfId="30819" xr:uid="{780B6E9E-AC91-472E-BBA6-A4C731318FFB}"/>
    <cellStyle name="Normalny 2 2 2 4 3 3 4" xfId="23839" xr:uid="{2E3FBDF9-564C-4D59-B4AD-DED1ADCD7636}"/>
    <cellStyle name="Normalny 2 2 2 4 3 4" xfId="6515" xr:uid="{3C4E0C24-37AC-4748-A684-3C89B3869BB1}"/>
    <cellStyle name="Normalny 2 2 2 4 3 4 2" xfId="21816" xr:uid="{59E380B9-5397-4772-A1E8-CB2215FC9361}"/>
    <cellStyle name="Normalny 2 2 2 4 3 5" xfId="3888" xr:uid="{3B269F29-4BE7-4480-BF67-5474B5CA030A}"/>
    <cellStyle name="Normalny 2 2 2 4 3 5 2" xfId="19275" xr:uid="{F2DB87F0-2690-4A31-B9DE-ADE33A660A3D}"/>
    <cellStyle name="Normalny 2 2 2 4 3 6" xfId="10007" xr:uid="{32CFC34A-4AE3-442D-84B8-A942B41715C6}"/>
    <cellStyle name="Normalny 2 2 2 4 3 6 2" xfId="25306" xr:uid="{552B15FD-51DD-4808-B533-256E513FCB8D}"/>
    <cellStyle name="Normalny 2 2 2 4 3 7" xfId="13497" xr:uid="{CFEB9BF2-0C56-4659-8106-C32A0C1077AA}"/>
    <cellStyle name="Normalny 2 2 2 4 3 7 2" xfId="28796" xr:uid="{8D943FD8-8B8E-40B1-A906-36CF5A3B4AD8}"/>
    <cellStyle name="Normalny 2 2 2 4 3 8" xfId="17001" xr:uid="{9E6595C7-341E-49F7-A139-93D660CE9A9B}"/>
    <cellStyle name="Normalny 2 2 2 4 4" xfId="1466" xr:uid="{CE1FD927-5A00-430C-A79D-F4B7C6C97E6E}"/>
    <cellStyle name="Normalny 2 2 2 4 4 2" xfId="8541" xr:uid="{5F5D2432-BE5F-4987-BB77-0BA41DA49713}"/>
    <cellStyle name="Normalny 2 2 2 4 4 2 2" xfId="12032" xr:uid="{DFC54799-8C58-45EC-9A67-AD4C11C05A98}"/>
    <cellStyle name="Normalny 2 2 2 4 4 2 2 2" xfId="27331" xr:uid="{ECA59FF0-4D62-423D-A1D0-DE309349368F}"/>
    <cellStyle name="Normalny 2 2 2 4 4 2 3" xfId="15522" xr:uid="{1B482822-5C78-4E97-94B1-8A98BC884A68}"/>
    <cellStyle name="Normalny 2 2 2 4 4 2 3 2" xfId="30821" xr:uid="{72B82CBB-B792-4213-B167-E8E700D55AAF}"/>
    <cellStyle name="Normalny 2 2 2 4 4 2 4" xfId="23841" xr:uid="{00F14522-1EEA-4D63-BD6A-BD551DAFFBD2}"/>
    <cellStyle name="Normalny 2 2 2 4 4 3" xfId="7066" xr:uid="{FA6286E2-4167-47F0-8285-A52123181301}"/>
    <cellStyle name="Normalny 2 2 2 4 4 3 2" xfId="22367" xr:uid="{59BE6E17-83C9-429A-A88C-B2099A0559BC}"/>
    <cellStyle name="Normalny 2 2 2 4 4 4" xfId="3890" xr:uid="{10CF3224-9868-44AC-B22F-60B64DBEA4BC}"/>
    <cellStyle name="Normalny 2 2 2 4 4 4 2" xfId="19277" xr:uid="{CFF94E0A-4D1B-4196-9D8D-7772C6BA05C1}"/>
    <cellStyle name="Normalny 2 2 2 4 4 5" xfId="10558" xr:uid="{8D6B0AED-1017-4B5E-8B3E-2C99231EE382}"/>
    <cellStyle name="Normalny 2 2 2 4 4 5 2" xfId="25857" xr:uid="{9D33DEB1-DADE-4CD0-975C-914FF5176A9C}"/>
    <cellStyle name="Normalny 2 2 2 4 4 6" xfId="14048" xr:uid="{8EFD9CBC-C5D0-453D-B447-B56D5AD5B7E7}"/>
    <cellStyle name="Normalny 2 2 2 4 4 6 2" xfId="29347" xr:uid="{A25212E8-0C5B-4EB4-BE70-DDDCA2F0513F}"/>
    <cellStyle name="Normalny 2 2 2 4 4 7" xfId="17122" xr:uid="{DE47ED1E-E140-42A7-89BB-E92F68F7D2E2}"/>
    <cellStyle name="Normalny 2 2 2 4 5" xfId="1620" xr:uid="{6A05A2E3-4A59-4A80-A959-D2F400660DDA}"/>
    <cellStyle name="Normalny 2 2 2 4 5 2" xfId="8542" xr:uid="{E6615EF2-DDA6-4286-9B01-95E532C22644}"/>
    <cellStyle name="Normalny 2 2 2 4 5 2 2" xfId="12033" xr:uid="{D25D26BF-A9A4-49B0-8BE6-011E592E9235}"/>
    <cellStyle name="Normalny 2 2 2 4 5 2 2 2" xfId="27332" xr:uid="{88E5B3F1-D18F-4841-A8DF-ED03C13ED7DA}"/>
    <cellStyle name="Normalny 2 2 2 4 5 2 3" xfId="15523" xr:uid="{0FC6200A-BB3D-42E3-A682-28C86033EF5F}"/>
    <cellStyle name="Normalny 2 2 2 4 5 2 3 2" xfId="30822" xr:uid="{D4F5201B-AD77-43F6-995D-570F27196142}"/>
    <cellStyle name="Normalny 2 2 2 4 5 2 4" xfId="23842" xr:uid="{731E63F7-2C49-491B-9C1A-89C0405694BA}"/>
    <cellStyle name="Normalny 2 2 2 4 5 3" xfId="7585" xr:uid="{0B92F723-8119-4912-8A5F-0C71226FE939}"/>
    <cellStyle name="Normalny 2 2 2 4 5 3 2" xfId="22886" xr:uid="{FE6343D1-F376-4824-9A87-C42D7FBE8C5C}"/>
    <cellStyle name="Normalny 2 2 2 4 5 4" xfId="3891" xr:uid="{F5B85CB7-C2AB-4132-9E73-74FE51B41B34}"/>
    <cellStyle name="Normalny 2 2 2 4 5 4 2" xfId="19278" xr:uid="{C04D5E73-2A0D-4C0E-A968-8E70B45894B5}"/>
    <cellStyle name="Normalny 2 2 2 4 5 5" xfId="11077" xr:uid="{A3D3B167-58E9-4093-8897-875022D63A86}"/>
    <cellStyle name="Normalny 2 2 2 4 5 5 2" xfId="26376" xr:uid="{D2F3B38E-49BC-4C05-A7C6-723CBA290497}"/>
    <cellStyle name="Normalny 2 2 2 4 5 6" xfId="14567" xr:uid="{DE5CEC6F-4562-4547-B49E-7258FE82EFE0}"/>
    <cellStyle name="Normalny 2 2 2 4 5 6 2" xfId="29866" xr:uid="{9F79C64C-7DA7-4EF0-B746-4591405EBD6E}"/>
    <cellStyle name="Normalny 2 2 2 4 5 7" xfId="17272" xr:uid="{53A4D4D2-A2B7-4420-A313-363D8B4E62B0}"/>
    <cellStyle name="Normalny 2 2 2 4 6" xfId="1869" xr:uid="{06FAF431-3988-41C0-A5B4-5919A16BD5BC}"/>
    <cellStyle name="Normalny 2 2 2 4 6 2" xfId="8534" xr:uid="{D09344B4-8FD6-4963-8A40-25F5642EADE5}"/>
    <cellStyle name="Normalny 2 2 2 4 6 2 2" xfId="23834" xr:uid="{DA5BCA2D-343A-42CD-A09F-60152CD2C329}"/>
    <cellStyle name="Normalny 2 2 2 4 6 3" xfId="5344" xr:uid="{BCAB0B88-623D-44C8-AECE-85B5E0E5C363}"/>
    <cellStyle name="Normalny 2 2 2 4 6 3 2" xfId="20645" xr:uid="{EF6E0151-032B-43E2-8A3E-B6F65C7307E3}"/>
    <cellStyle name="Normalny 2 2 2 4 6 4" xfId="12025" xr:uid="{960B028B-8CCF-4EC4-B3E2-06FB8E7F075D}"/>
    <cellStyle name="Normalny 2 2 2 4 6 4 2" xfId="27324" xr:uid="{F9B33171-44D7-4D8D-A851-F556BE44757D}"/>
    <cellStyle name="Normalny 2 2 2 4 6 5" xfId="15515" xr:uid="{0DCA1C50-A5B3-4252-B8B5-46F0817E094F}"/>
    <cellStyle name="Normalny 2 2 2 4 6 5 2" xfId="30814" xr:uid="{C75BD0AC-99CA-4200-B5EA-B05F19770449}"/>
    <cellStyle name="Normalny 2 2 2 4 6 6" xfId="17505" xr:uid="{FAC06D2C-6F77-469C-9A84-F8CB8AA44DB2}"/>
    <cellStyle name="Normalny 2 2 2 4 7" xfId="2013" xr:uid="{A963C5F8-1385-4BDA-B0B7-EDFAB1078076}"/>
    <cellStyle name="Normalny 2 2 2 4 7 2" xfId="5345" xr:uid="{DEF6B7B2-015D-4F2C-BE6D-770A9DD5A686}"/>
    <cellStyle name="Normalny 2 2 2 4 7 2 2" xfId="20646" xr:uid="{0764CCBE-B4AC-45BA-865F-7E06ECAAF03D}"/>
    <cellStyle name="Normalny 2 2 2 4 7 3" xfId="17645" xr:uid="{83F8A44B-C49F-4B5E-8786-0F52B38DC90B}"/>
    <cellStyle name="Normalny 2 2 2 4 8" xfId="2144" xr:uid="{C3920E3B-D244-4AA7-86D3-F3C4D5AEBE9C}"/>
    <cellStyle name="Normalny 2 2 2 4 8 2" xfId="5346" xr:uid="{21B72548-B0FC-4661-9CCF-0CF6A462C28A}"/>
    <cellStyle name="Normalny 2 2 2 4 8 2 2" xfId="20647" xr:uid="{5B05FBCF-1271-4EC7-8901-00E9975C30EE}"/>
    <cellStyle name="Normalny 2 2 2 4 8 3" xfId="17776" xr:uid="{6C55CAA5-300E-4E4E-A8C1-CE0346448C01}"/>
    <cellStyle name="Normalny 2 2 2 4 9" xfId="2269" xr:uid="{4E904614-EA14-4903-B7AE-6D16C35E3405}"/>
    <cellStyle name="Normalny 2 2 2 4 9 2" xfId="5347" xr:uid="{965345EE-16D0-43C4-8CF2-7720E7E137F5}"/>
    <cellStyle name="Normalny 2 2 2 4 9 2 2" xfId="20648" xr:uid="{3003F45E-937C-411A-B4D7-3830B5134433}"/>
    <cellStyle name="Normalny 2 2 2 4 9 3" xfId="17901" xr:uid="{1AE82072-A2E4-4592-AF9D-875AFCBA934B}"/>
    <cellStyle name="Normalny 2 2 2 5" xfId="846" xr:uid="{FA591FF6-753E-458E-8364-2FC630562E97}"/>
    <cellStyle name="Normalny 2 2 2 5 10" xfId="1079" xr:uid="{DE8C6B18-B8AA-4BB9-A59D-D5ECFD05AE14}"/>
    <cellStyle name="Normalny 2 2 2 5 11" xfId="16737" xr:uid="{F2A36B45-6BF3-4CCA-948E-B729E94E4548}"/>
    <cellStyle name="Normalny 2 2 2 5 2" xfId="2734" xr:uid="{C087FB04-CCBC-484B-955F-DA8137660E2D}"/>
    <cellStyle name="Normalny 2 2 2 5 2 2" xfId="3894" xr:uid="{47199105-1A5B-4F4F-B735-4A52837C1624}"/>
    <cellStyle name="Normalny 2 2 2 5 2 2 2" xfId="8545" xr:uid="{50C3595F-3302-47BD-A555-B858CA28C3C9}"/>
    <cellStyle name="Normalny 2 2 2 5 2 2 2 2" xfId="12036" xr:uid="{21848CEC-E9B9-4298-BF5F-FB0F14C1791E}"/>
    <cellStyle name="Normalny 2 2 2 5 2 2 2 2 2" xfId="27335" xr:uid="{3EBD4589-2093-466F-8037-397415DD6142}"/>
    <cellStyle name="Normalny 2 2 2 5 2 2 2 3" xfId="15526" xr:uid="{E8A9443D-A24D-47B2-8884-1349A4F7B1B2}"/>
    <cellStyle name="Normalny 2 2 2 5 2 2 2 3 2" xfId="30825" xr:uid="{5BB0E4D6-F2A1-4341-990E-B26396CEC9F3}"/>
    <cellStyle name="Normalny 2 2 2 5 2 2 2 4" xfId="23845" xr:uid="{6CC98DF6-5271-4B57-A36F-A94F3EAA8511}"/>
    <cellStyle name="Normalny 2 2 2 5 2 2 3" xfId="7071" xr:uid="{CA282EBF-EBAB-4984-B429-F5C91E9BEFBA}"/>
    <cellStyle name="Normalny 2 2 2 5 2 2 3 2" xfId="22372" xr:uid="{0A362CB0-5BE3-46BA-AAD5-94D80BB71027}"/>
    <cellStyle name="Normalny 2 2 2 5 2 2 4" xfId="10563" xr:uid="{D3517625-58D0-40C0-BE7F-15E8007283C6}"/>
    <cellStyle name="Normalny 2 2 2 5 2 2 4 2" xfId="25862" xr:uid="{66FDE469-4AA2-46D8-B821-5999711039B1}"/>
    <cellStyle name="Normalny 2 2 2 5 2 2 5" xfId="14053" xr:uid="{1E2610C1-2C11-4386-9DEA-6358E52D54A9}"/>
    <cellStyle name="Normalny 2 2 2 5 2 2 5 2" xfId="29352" xr:uid="{D136CA94-728A-4668-95F3-72254044C103}"/>
    <cellStyle name="Normalny 2 2 2 5 2 2 6" xfId="19281" xr:uid="{0F8BEB35-3770-4769-9C4A-527737AC9BC0}"/>
    <cellStyle name="Normalny 2 2 2 5 2 3" xfId="8544" xr:uid="{BF059C39-0B92-42AE-84B3-F45632E87FC5}"/>
    <cellStyle name="Normalny 2 2 2 5 2 3 2" xfId="12035" xr:uid="{D8E5CC88-5683-4E63-971C-1CF70F2BC615}"/>
    <cellStyle name="Normalny 2 2 2 5 2 3 2 2" xfId="27334" xr:uid="{B6126297-0F36-4253-95A6-0ED74BD1103E}"/>
    <cellStyle name="Normalny 2 2 2 5 2 3 3" xfId="15525" xr:uid="{50D29144-4271-46D5-B038-4234FE490ABF}"/>
    <cellStyle name="Normalny 2 2 2 5 2 3 3 2" xfId="30824" xr:uid="{0BF047CC-5C94-4E13-978A-1BDDA14985A3}"/>
    <cellStyle name="Normalny 2 2 2 5 2 3 4" xfId="23844" xr:uid="{9F8E3B39-E6CE-441C-A475-EA580A0C814D}"/>
    <cellStyle name="Normalny 2 2 2 5 2 4" xfId="6326" xr:uid="{E47EBD98-6EB4-4CC8-8050-04ED8C021725}"/>
    <cellStyle name="Normalny 2 2 2 5 2 4 2" xfId="21627" xr:uid="{6AAB1102-C293-419F-8E1A-BA913A5F9EE7}"/>
    <cellStyle name="Normalny 2 2 2 5 2 5" xfId="3893" xr:uid="{2B13831D-AB66-4182-908C-F56D74ACD8A5}"/>
    <cellStyle name="Normalny 2 2 2 5 2 5 2" xfId="19280" xr:uid="{DDA3F921-F8AB-462D-BD1E-EDCFFCC90595}"/>
    <cellStyle name="Normalny 2 2 2 5 2 6" xfId="9818" xr:uid="{8FF038EF-BF42-465C-B69C-2DFFF1A12C7D}"/>
    <cellStyle name="Normalny 2 2 2 5 2 6 2" xfId="25117" xr:uid="{F40D3E9C-7A67-478F-B2A5-3800D97423D6}"/>
    <cellStyle name="Normalny 2 2 2 5 2 7" xfId="13308" xr:uid="{699C1FEF-6141-4742-8CBF-8ED86EE510AD}"/>
    <cellStyle name="Normalny 2 2 2 5 2 7 2" xfId="28607" xr:uid="{C55391F1-7A8E-4798-88E5-CD05F4534367}"/>
    <cellStyle name="Normalny 2 2 2 5 2 8" xfId="18362" xr:uid="{64FAE363-9AA2-4851-A8E9-9DB416175EB4}"/>
    <cellStyle name="Normalny 2 2 2 5 3" xfId="3895" xr:uid="{B873AB66-EF38-471F-9C79-32024DF431CB}"/>
    <cellStyle name="Normalny 2 2 2 5 3 2" xfId="8546" xr:uid="{8CEBB90A-CC41-4AE1-A75B-00980F78AEB7}"/>
    <cellStyle name="Normalny 2 2 2 5 3 2 2" xfId="12037" xr:uid="{576A110D-DD8F-462B-9A4E-66DC87FB1F1F}"/>
    <cellStyle name="Normalny 2 2 2 5 3 2 2 2" xfId="27336" xr:uid="{74AB5AC9-9DC0-443C-B5AD-A89AB9A9D419}"/>
    <cellStyle name="Normalny 2 2 2 5 3 2 3" xfId="15527" xr:uid="{7BB4B2DE-3F62-44C5-8D9F-4F655914B6A1}"/>
    <cellStyle name="Normalny 2 2 2 5 3 2 3 2" xfId="30826" xr:uid="{4C01BE2E-EC4A-4171-A0FA-704D4069EC13}"/>
    <cellStyle name="Normalny 2 2 2 5 3 2 4" xfId="23846" xr:uid="{8250ABED-0C01-400A-AF4D-C64D93E4A912}"/>
    <cellStyle name="Normalny 2 2 2 5 3 3" xfId="7070" xr:uid="{8A703D1A-7667-4E21-AE63-5B691ADFCF68}"/>
    <cellStyle name="Normalny 2 2 2 5 3 3 2" xfId="22371" xr:uid="{ED2F9DBC-4945-4B38-845A-9DE23F69C1FE}"/>
    <cellStyle name="Normalny 2 2 2 5 3 4" xfId="10562" xr:uid="{5B5EDAC6-207B-4319-935A-C2F4019FB8B7}"/>
    <cellStyle name="Normalny 2 2 2 5 3 4 2" xfId="25861" xr:uid="{26747459-CD4F-4EFD-9398-AC5992998757}"/>
    <cellStyle name="Normalny 2 2 2 5 3 5" xfId="14052" xr:uid="{01695F09-5D55-403B-BF2D-467AB0A549E1}"/>
    <cellStyle name="Normalny 2 2 2 5 3 5 2" xfId="29351" xr:uid="{A1A5C2E2-196A-4E26-963C-F6A424A49138}"/>
    <cellStyle name="Normalny 2 2 2 5 3 6" xfId="19282" xr:uid="{92ED243F-81C4-4815-9D6F-D6CA4045354F}"/>
    <cellStyle name="Normalny 2 2 2 5 4" xfId="3896" xr:uid="{D60F8EBE-0063-4132-B999-49F9B95B2BE5}"/>
    <cellStyle name="Normalny 2 2 2 5 4 2" xfId="8547" xr:uid="{902D2132-1A80-4F70-97E3-71EAA0B7E3FF}"/>
    <cellStyle name="Normalny 2 2 2 5 4 2 2" xfId="12038" xr:uid="{D8E009AA-EFA9-4136-A6DC-6DF680605B7B}"/>
    <cellStyle name="Normalny 2 2 2 5 4 2 2 2" xfId="27337" xr:uid="{FF0E3F20-55FE-42A2-8E2B-EA7630AD5B54}"/>
    <cellStyle name="Normalny 2 2 2 5 4 2 3" xfId="15528" xr:uid="{77F5E7DF-E142-4C57-87DD-0F6C4187C6ED}"/>
    <cellStyle name="Normalny 2 2 2 5 4 2 3 2" xfId="30827" xr:uid="{9902F8CA-7638-447F-86B5-0221C3FB936B}"/>
    <cellStyle name="Normalny 2 2 2 5 4 2 4" xfId="23847" xr:uid="{74365064-8B5E-497E-A079-F9291057DC59}"/>
    <cellStyle name="Normalny 2 2 2 5 4 3" xfId="7625" xr:uid="{266D891D-5205-41CA-AA99-25805916CAA8}"/>
    <cellStyle name="Normalny 2 2 2 5 4 3 2" xfId="22926" xr:uid="{200FA2D2-4A06-4411-A67B-B4F167DEF1F1}"/>
    <cellStyle name="Normalny 2 2 2 5 4 4" xfId="11117" xr:uid="{C6D9E0F6-3EAE-401C-BD5F-6144C2B93E99}"/>
    <cellStyle name="Normalny 2 2 2 5 4 4 2" xfId="26416" xr:uid="{DE2AA2F1-5D5F-4E12-A43C-F4DCE9AF494C}"/>
    <cellStyle name="Normalny 2 2 2 5 4 5" xfId="14607" xr:uid="{EFF6F547-BE4D-4979-A5D6-691EB51BA584}"/>
    <cellStyle name="Normalny 2 2 2 5 4 5 2" xfId="29906" xr:uid="{E3428C63-3A93-4305-A32E-6CEB041BC184}"/>
    <cellStyle name="Normalny 2 2 2 5 4 6" xfId="19283" xr:uid="{BC34BA7E-6A8D-4522-9A35-080E71788B28}"/>
    <cellStyle name="Normalny 2 2 2 5 5" xfId="8543" xr:uid="{3BAF16F1-C74D-4993-A7F1-7EFEEDA39AA6}"/>
    <cellStyle name="Normalny 2 2 2 5 5 2" xfId="12034" xr:uid="{B71F58D7-B5E8-4409-B730-3F51994DBAC2}"/>
    <cellStyle name="Normalny 2 2 2 5 5 2 2" xfId="27333" xr:uid="{FEA74913-F4D5-4CF2-9F0F-CEE4888A404A}"/>
    <cellStyle name="Normalny 2 2 2 5 5 3" xfId="15524" xr:uid="{F8590420-3753-453C-8E4E-DD912D25EDC8}"/>
    <cellStyle name="Normalny 2 2 2 5 5 3 2" xfId="30823" xr:uid="{6D22122B-6673-4541-AB0B-FC2085977289}"/>
    <cellStyle name="Normalny 2 2 2 5 5 4" xfId="23843" xr:uid="{4B03F6AF-2036-43D9-A15D-11CB2475DC23}"/>
    <cellStyle name="Normalny 2 2 2 5 6" xfId="6016" xr:uid="{F040BAB3-F7E0-413D-BF73-703CAD051164}"/>
    <cellStyle name="Normalny 2 2 2 5 6 2" xfId="21317" xr:uid="{3371D94F-BAA0-4860-8F04-4656650DE2DD}"/>
    <cellStyle name="Normalny 2 2 2 5 7" xfId="3892" xr:uid="{48D2A551-ACB6-4D27-817A-5417C5B1D625}"/>
    <cellStyle name="Normalny 2 2 2 5 7 2" xfId="19279" xr:uid="{F21B505B-993A-4020-9096-42257ED6E7BE}"/>
    <cellStyle name="Normalny 2 2 2 5 8" xfId="9508" xr:uid="{30E0F275-4E91-441C-B6DD-4F52EEEECD2F}"/>
    <cellStyle name="Normalny 2 2 2 5 8 2" xfId="24807" xr:uid="{4F2C73B2-FC25-4455-86FA-05DB68396277}"/>
    <cellStyle name="Normalny 2 2 2 5 9" xfId="12998" xr:uid="{0A8C1BA5-8082-4805-93A3-25505D9A9ED6}"/>
    <cellStyle name="Normalny 2 2 2 5 9 2" xfId="28297" xr:uid="{8C42389D-F5AB-46F0-A2A6-8F3E7014C36B}"/>
    <cellStyle name="Normalny 2 2 2 6" xfId="1030" xr:uid="{B214DEB8-AD17-48B7-B0C2-014BE9231861}"/>
    <cellStyle name="Normalny 2 2 2 6 2" xfId="3898" xr:uid="{A7E7A38F-11E7-4FDB-B0BD-49BAAAFBB200}"/>
    <cellStyle name="Normalny 2 2 2 6 2 2" xfId="8549" xr:uid="{94DB6FF8-244A-4A4F-A3E9-EED5C7D30354}"/>
    <cellStyle name="Normalny 2 2 2 6 2 2 2" xfId="12040" xr:uid="{3C037854-AA55-443C-9155-539176DB250E}"/>
    <cellStyle name="Normalny 2 2 2 6 2 2 2 2" xfId="27339" xr:uid="{34EACFDB-38DC-4563-ADBF-6F9CA21C2423}"/>
    <cellStyle name="Normalny 2 2 2 6 2 2 3" xfId="15530" xr:uid="{3538C9BD-22D5-4997-9CB6-88FC624D5AE4}"/>
    <cellStyle name="Normalny 2 2 2 6 2 2 3 2" xfId="30829" xr:uid="{053C148D-EA2A-494B-8F5B-67FAF33EED00}"/>
    <cellStyle name="Normalny 2 2 2 6 2 2 4" xfId="23849" xr:uid="{93A871BA-5599-479B-9B35-B5CF1DEBD8DE}"/>
    <cellStyle name="Normalny 2 2 2 6 2 3" xfId="7072" xr:uid="{BEEA502C-567D-4C41-B2BF-BB9151E27755}"/>
    <cellStyle name="Normalny 2 2 2 6 2 3 2" xfId="22373" xr:uid="{16A80F66-EC30-41B0-88EE-F9132FBA0D91}"/>
    <cellStyle name="Normalny 2 2 2 6 2 4" xfId="10564" xr:uid="{842E60FA-EE7F-4E00-9C61-EC087DB017DF}"/>
    <cellStyle name="Normalny 2 2 2 6 2 4 2" xfId="25863" xr:uid="{EE6D9760-8B2B-4CF3-B933-64850DE5ED47}"/>
    <cellStyle name="Normalny 2 2 2 6 2 5" xfId="14054" xr:uid="{FD2930D7-EAAB-4EBB-86FB-D496E8E34D8C}"/>
    <cellStyle name="Normalny 2 2 2 6 2 5 2" xfId="29353" xr:uid="{265E20B9-6724-46DB-915A-718FEB72AF36}"/>
    <cellStyle name="Normalny 2 2 2 6 2 6" xfId="19285" xr:uid="{6CA311EF-53C1-4F98-8C97-28ED915953DB}"/>
    <cellStyle name="Normalny 2 2 2 6 3" xfId="8548" xr:uid="{77A14DA2-7C9A-4BBD-9FE4-E8FC193D1E30}"/>
    <cellStyle name="Normalny 2 2 2 6 3 2" xfId="12039" xr:uid="{C6A2BE23-38C4-4D50-B24F-52D1FF7B31A0}"/>
    <cellStyle name="Normalny 2 2 2 6 3 2 2" xfId="27338" xr:uid="{9864074D-26B0-4D71-A9CA-359B13618AF7}"/>
    <cellStyle name="Normalny 2 2 2 6 3 3" xfId="15529" xr:uid="{FAAFBB11-6163-493E-B82D-1B88E6C68379}"/>
    <cellStyle name="Normalny 2 2 2 6 3 3 2" xfId="30828" xr:uid="{9C443D97-32E8-4E6E-8D58-904589CF8FE7}"/>
    <cellStyle name="Normalny 2 2 2 6 3 4" xfId="23848" xr:uid="{36D0F511-58AC-4F6D-A382-6D8463DE25CA}"/>
    <cellStyle name="Normalny 2 2 2 6 4" xfId="6115" xr:uid="{D885E533-B518-44A0-8A7A-D59839D2907C}"/>
    <cellStyle name="Normalny 2 2 2 6 4 2" xfId="21416" xr:uid="{8AF1D603-9AAD-41D7-A1CC-4E2ED81D0B53}"/>
    <cellStyle name="Normalny 2 2 2 6 5" xfId="3897" xr:uid="{992CB86B-DA89-4E70-A9A9-7EEDD55D2602}"/>
    <cellStyle name="Normalny 2 2 2 6 5 2" xfId="19284" xr:uid="{0B46F05B-0497-43E4-B7F7-435C38ED32F4}"/>
    <cellStyle name="Normalny 2 2 2 6 6" xfId="9607" xr:uid="{9235EEAD-47C8-4918-88A3-CB05CD72139F}"/>
    <cellStyle name="Normalny 2 2 2 6 6 2" xfId="24906" xr:uid="{858B88FA-F92E-4A59-B0FE-3FD8BCB0DFAF}"/>
    <cellStyle name="Normalny 2 2 2 6 7" xfId="13097" xr:uid="{C6FD4494-6FEE-4AE7-AEEB-AC0C833B4A27}"/>
    <cellStyle name="Normalny 2 2 2 6 7 2" xfId="28396" xr:uid="{17F3BACD-C715-47CD-9E84-292877F50635}"/>
    <cellStyle name="Normalny 2 2 2 6 8" xfId="16695" xr:uid="{F72CC754-716C-425F-8B6E-EA063F6BE395}"/>
    <cellStyle name="Normalny 2 2 2 7" xfId="1082" xr:uid="{FB8FBB6C-F699-450D-A3CD-86997ED89360}"/>
    <cellStyle name="Normalny 2 2 2 7 2" xfId="3900" xr:uid="{B297AC1E-3206-4BC5-BE82-6552CF444063}"/>
    <cellStyle name="Normalny 2 2 2 7 2 2" xfId="8551" xr:uid="{F28FCE59-A601-42B7-8725-755E68A9A483}"/>
    <cellStyle name="Normalny 2 2 2 7 2 2 2" xfId="12042" xr:uid="{2EC48A83-640D-4B9C-9B47-EBCC258B7148}"/>
    <cellStyle name="Normalny 2 2 2 7 2 2 2 2" xfId="27341" xr:uid="{21E87A63-6A5A-456F-BC6D-119EB179B431}"/>
    <cellStyle name="Normalny 2 2 2 7 2 2 3" xfId="15532" xr:uid="{523C9C60-86C0-41DE-8E05-50D97ED9534A}"/>
    <cellStyle name="Normalny 2 2 2 7 2 2 3 2" xfId="30831" xr:uid="{824469A8-26A6-4508-8245-53DCFF843952}"/>
    <cellStyle name="Normalny 2 2 2 7 2 2 4" xfId="23851" xr:uid="{E7CD371D-66B3-4C1A-A5CF-643623769C16}"/>
    <cellStyle name="Normalny 2 2 2 7 2 3" xfId="7073" xr:uid="{22603044-7404-4BBF-A7F5-E5CF03D02089}"/>
    <cellStyle name="Normalny 2 2 2 7 2 3 2" xfId="22374" xr:uid="{7C6354C8-E874-4280-B541-E26C3AD8A4F8}"/>
    <cellStyle name="Normalny 2 2 2 7 2 4" xfId="10565" xr:uid="{82FF7490-188F-4B7C-9EC3-1B77DDA2393A}"/>
    <cellStyle name="Normalny 2 2 2 7 2 4 2" xfId="25864" xr:uid="{3D1FB8DE-DB1F-4B59-83FD-964CB10385A0}"/>
    <cellStyle name="Normalny 2 2 2 7 2 5" xfId="14055" xr:uid="{49C0D7F0-41DE-4592-B9BA-01088CD31B8F}"/>
    <cellStyle name="Normalny 2 2 2 7 2 5 2" xfId="29354" xr:uid="{E3C73A1F-C85B-40FF-920E-23CC4A9EEB2C}"/>
    <cellStyle name="Normalny 2 2 2 7 2 6" xfId="19287" xr:uid="{282EA301-96B8-4BE3-9783-1473B115C519}"/>
    <cellStyle name="Normalny 2 2 2 7 3" xfId="8550" xr:uid="{4AD4F54A-46CE-4C4C-8339-541539ACDAB9}"/>
    <cellStyle name="Normalny 2 2 2 7 3 2" xfId="12041" xr:uid="{C54CDDAB-9077-4306-BD2B-37B5D6CA391D}"/>
    <cellStyle name="Normalny 2 2 2 7 3 2 2" xfId="27340" xr:uid="{3B5C4E4F-C5BE-4AF2-A2B3-E114FF5C2548}"/>
    <cellStyle name="Normalny 2 2 2 7 3 3" xfId="15531" xr:uid="{B0243C75-5A22-4941-9226-99449878C4B3}"/>
    <cellStyle name="Normalny 2 2 2 7 3 3 2" xfId="30830" xr:uid="{E2CC87D1-E51E-4C60-9773-F1842A6D2486}"/>
    <cellStyle name="Normalny 2 2 2 7 3 4" xfId="23850" xr:uid="{5D538AAC-7946-4395-A52B-EAEB3FAE6C84}"/>
    <cellStyle name="Normalny 2 2 2 7 4" xfId="6142" xr:uid="{1C563CFD-AC5F-46F0-8F6A-12563A317EE1}"/>
    <cellStyle name="Normalny 2 2 2 7 4 2" xfId="21443" xr:uid="{9F42CAD2-597F-4543-8A51-F59C7D8D0EA0}"/>
    <cellStyle name="Normalny 2 2 2 7 5" xfId="3899" xr:uid="{59C439C2-6E51-4522-9890-FE59CA276E4A}"/>
    <cellStyle name="Normalny 2 2 2 7 5 2" xfId="19286" xr:uid="{7293E5FC-7BD5-4A7B-A3A0-22A44C68D772}"/>
    <cellStyle name="Normalny 2 2 2 7 6" xfId="9634" xr:uid="{469B508E-69A4-4F9F-B87D-110DB56114BA}"/>
    <cellStyle name="Normalny 2 2 2 7 6 2" xfId="24933" xr:uid="{1D52624A-0DE4-4BB2-AAD1-38C1F71A74CF}"/>
    <cellStyle name="Normalny 2 2 2 7 7" xfId="13124" xr:uid="{11D45AA2-B3FC-4FC6-B57B-E27DE61F8A97}"/>
    <cellStyle name="Normalny 2 2 2 7 7 2" xfId="28423" xr:uid="{8324DA81-8972-4588-BFB2-6B6CDCFF4F15}"/>
    <cellStyle name="Normalny 2 2 2 7 8" xfId="16740" xr:uid="{426F7B5D-91D0-4569-89B8-5563EEF4AFD1}"/>
    <cellStyle name="Normalny 2 2 2 8" xfId="1501" xr:uid="{A26CCC68-83AA-4AFE-A107-22FF13601716}"/>
    <cellStyle name="Normalny 2 2 2 8 2" xfId="3902" xr:uid="{A80CEB61-31AD-48DE-AA1C-834358D885E2}"/>
    <cellStyle name="Normalny 2 2 2 8 2 2" xfId="8553" xr:uid="{119CA9AB-7084-4F1A-A491-73D43D3509AC}"/>
    <cellStyle name="Normalny 2 2 2 8 2 2 2" xfId="12044" xr:uid="{9CB5BE70-8E4B-4D55-8C1D-92F5A3F72998}"/>
    <cellStyle name="Normalny 2 2 2 8 2 2 2 2" xfId="27343" xr:uid="{5E7DEE11-0462-4BED-8F91-35C098339BC3}"/>
    <cellStyle name="Normalny 2 2 2 8 2 2 3" xfId="15534" xr:uid="{461D0401-2C23-4860-B344-D8C5C29AC46F}"/>
    <cellStyle name="Normalny 2 2 2 8 2 2 3 2" xfId="30833" xr:uid="{E754A85B-7F89-45F1-9B28-B7C824991FD5}"/>
    <cellStyle name="Normalny 2 2 2 8 2 2 4" xfId="23853" xr:uid="{5512A649-7850-4D72-85EF-886885D72442}"/>
    <cellStyle name="Normalny 2 2 2 8 2 3" xfId="7074" xr:uid="{F169942E-DF25-4A4A-969D-11A4F530C5B8}"/>
    <cellStyle name="Normalny 2 2 2 8 2 3 2" xfId="22375" xr:uid="{DB25FB2C-ECED-4128-BD81-0A04AC7B0D0D}"/>
    <cellStyle name="Normalny 2 2 2 8 2 4" xfId="10566" xr:uid="{D4EB5F3D-8407-4811-B1AD-F46986EDEF75}"/>
    <cellStyle name="Normalny 2 2 2 8 2 4 2" xfId="25865" xr:uid="{8886021A-9F48-4301-B6C9-1CF7EBD3E023}"/>
    <cellStyle name="Normalny 2 2 2 8 2 5" xfId="14056" xr:uid="{56B970E0-8A91-4B99-B91A-A09794B3A0C6}"/>
    <cellStyle name="Normalny 2 2 2 8 2 5 2" xfId="29355" xr:uid="{18E9D6F7-E082-4D2C-9AB5-1A5796993717}"/>
    <cellStyle name="Normalny 2 2 2 8 2 6" xfId="19289" xr:uid="{80F2BCA1-5C6A-4A27-8DF9-944D2CAEBAD9}"/>
    <cellStyle name="Normalny 2 2 2 8 3" xfId="8552" xr:uid="{B464905E-4282-475F-9551-D03E2F20A18F}"/>
    <cellStyle name="Normalny 2 2 2 8 3 2" xfId="12043" xr:uid="{9834CCB2-7210-43BE-ABC6-EC82E70A87BA}"/>
    <cellStyle name="Normalny 2 2 2 8 3 2 2" xfId="27342" xr:uid="{9E82E499-DCE1-498E-A1F0-89E4FBE22BEB}"/>
    <cellStyle name="Normalny 2 2 2 8 3 3" xfId="15533" xr:uid="{CF29542C-C562-480E-AE3D-682FDB89AAC6}"/>
    <cellStyle name="Normalny 2 2 2 8 3 3 2" xfId="30832" xr:uid="{BF2AC88F-7106-4C47-924B-12E36CA00CC8}"/>
    <cellStyle name="Normalny 2 2 2 8 3 4" xfId="23852" xr:uid="{C6C0590E-4D6C-4A41-8815-DCE06D19CC79}"/>
    <cellStyle name="Normalny 2 2 2 8 4" xfId="6169" xr:uid="{B2192AAC-1CED-4BBA-ACB5-1D001B67394E}"/>
    <cellStyle name="Normalny 2 2 2 8 4 2" xfId="21470" xr:uid="{31A499C6-1A80-43E4-8892-7587B6C2FD70}"/>
    <cellStyle name="Normalny 2 2 2 8 5" xfId="3901" xr:uid="{C6EC532E-1255-4983-AA48-A31D0FECE9DB}"/>
    <cellStyle name="Normalny 2 2 2 8 5 2" xfId="19288" xr:uid="{E483DE58-317A-4B09-95EB-BD8085A47B6C}"/>
    <cellStyle name="Normalny 2 2 2 8 6" xfId="9661" xr:uid="{DEE7D9C6-B463-469E-9259-B8E36588EE8B}"/>
    <cellStyle name="Normalny 2 2 2 8 6 2" xfId="24960" xr:uid="{F4616142-BF61-4422-8263-B63A8644184C}"/>
    <cellStyle name="Normalny 2 2 2 8 7" xfId="13151" xr:uid="{45FA65D8-2F83-4D9D-8F7D-53FA3802D033}"/>
    <cellStyle name="Normalny 2 2 2 8 7 2" xfId="28450" xr:uid="{BF712887-A489-4A6C-9BBC-CCE412AE262D}"/>
    <cellStyle name="Normalny 2 2 2 8 8" xfId="17155" xr:uid="{0A9FC991-834A-4332-A1A5-A2F322F3D662}"/>
    <cellStyle name="Normalny 2 2 2 9" xfId="1719" xr:uid="{854E5D19-B134-4AAA-BB8A-B853E31F876C}"/>
    <cellStyle name="Normalny 2 2 2 9 2" xfId="3904" xr:uid="{EC3F8FF9-DEB6-4936-A844-94B64D05D542}"/>
    <cellStyle name="Normalny 2 2 2 9 2 2" xfId="8555" xr:uid="{0D6711D7-8CA0-4815-9FBD-F02FBEB635AC}"/>
    <cellStyle name="Normalny 2 2 2 9 2 2 2" xfId="12046" xr:uid="{8C2878F2-3611-46C6-8C62-1690B68C8D68}"/>
    <cellStyle name="Normalny 2 2 2 9 2 2 2 2" xfId="27345" xr:uid="{628A461D-3E87-47EA-8493-292510A8D13A}"/>
    <cellStyle name="Normalny 2 2 2 9 2 2 3" xfId="15536" xr:uid="{0993AF60-4BE9-4FEB-9671-ED113AC6A54C}"/>
    <cellStyle name="Normalny 2 2 2 9 2 2 3 2" xfId="30835" xr:uid="{283BE84D-8A3A-4062-BC42-E8BD0FDCD1ED}"/>
    <cellStyle name="Normalny 2 2 2 9 2 2 4" xfId="23855" xr:uid="{08D92D22-0EDC-4614-ACC8-7E289913E1E5}"/>
    <cellStyle name="Normalny 2 2 2 9 2 3" xfId="7075" xr:uid="{05506615-0F19-48DC-A1FC-4FE835966861}"/>
    <cellStyle name="Normalny 2 2 2 9 2 3 2" xfId="22376" xr:uid="{A38F0259-9123-4B1B-B625-8F10B039EB2B}"/>
    <cellStyle name="Normalny 2 2 2 9 2 4" xfId="10567" xr:uid="{1A5A1BDB-35EC-47F9-B940-9A53864B63C9}"/>
    <cellStyle name="Normalny 2 2 2 9 2 4 2" xfId="25866" xr:uid="{9E411DE2-60EF-4C65-B812-955125AC71D7}"/>
    <cellStyle name="Normalny 2 2 2 9 2 5" xfId="14057" xr:uid="{25223C79-A225-4103-88DB-E85BD0ED284F}"/>
    <cellStyle name="Normalny 2 2 2 9 2 5 2" xfId="29356" xr:uid="{4C31FB54-3086-4A33-A720-071A289646CA}"/>
    <cellStyle name="Normalny 2 2 2 9 2 6" xfId="19291" xr:uid="{150072B0-181F-4810-BDA1-C769F2E76D2A}"/>
    <cellStyle name="Normalny 2 2 2 9 3" xfId="8554" xr:uid="{B2F8A00F-60C4-4C28-B37D-6E04384EA59C}"/>
    <cellStyle name="Normalny 2 2 2 9 3 2" xfId="12045" xr:uid="{0D6D13D2-8F94-4B45-B165-969C4BB814D2}"/>
    <cellStyle name="Normalny 2 2 2 9 3 2 2" xfId="27344" xr:uid="{956DC752-88C4-471C-A29C-4F2354671DD1}"/>
    <cellStyle name="Normalny 2 2 2 9 3 3" xfId="15535" xr:uid="{25757490-8758-4AEE-A1CB-94AD4851E9E0}"/>
    <cellStyle name="Normalny 2 2 2 9 3 3 2" xfId="30834" xr:uid="{8DE59D5C-F846-495A-B897-F220F1408459}"/>
    <cellStyle name="Normalny 2 2 2 9 3 4" xfId="23854" xr:uid="{83943E4B-27D6-46DF-ACA1-58293C6EF7B8}"/>
    <cellStyle name="Normalny 2 2 2 9 4" xfId="6359" xr:uid="{A1A6CF87-45CC-44C0-A4D4-FBE8DC0FC87C}"/>
    <cellStyle name="Normalny 2 2 2 9 4 2" xfId="21660" xr:uid="{8C36564A-2AD4-4BCB-BBE4-1811A81718D0}"/>
    <cellStyle name="Normalny 2 2 2 9 5" xfId="3903" xr:uid="{CE58905D-030E-4219-9D0B-ABC56BDC3EAD}"/>
    <cellStyle name="Normalny 2 2 2 9 5 2" xfId="19290" xr:uid="{319D51E3-BF54-4BCA-95D7-CC791E15D014}"/>
    <cellStyle name="Normalny 2 2 2 9 6" xfId="9851" xr:uid="{ED68602F-354D-4675-9088-2BE9539776DE}"/>
    <cellStyle name="Normalny 2 2 2 9 6 2" xfId="25150" xr:uid="{922D1D40-9812-4EE6-B44B-9506FC9069C4}"/>
    <cellStyle name="Normalny 2 2 2 9 7" xfId="13341" xr:uid="{3B0E75C3-E3BA-4670-9B86-D9EE19902AB2}"/>
    <cellStyle name="Normalny 2 2 2 9 7 2" xfId="28640" xr:uid="{E5610FD1-E91C-49CD-8B0C-B120E75BD863}"/>
    <cellStyle name="Normalny 2 2 2 9 8" xfId="17363" xr:uid="{0CED6D91-83C0-4BD3-ACE3-9F9CEDEE77CD}"/>
    <cellStyle name="Normalny 2 2 3" xfId="156" xr:uid="{00000000-0005-0000-0000-0000B8000000}"/>
    <cellStyle name="Normalny 2 2 3 2" xfId="337" xr:uid="{65D78D31-1246-4002-8FCE-A2CEF33AABF4}"/>
    <cellStyle name="Normalny 2 2 3 2 2" xfId="3905" xr:uid="{BDC6B8C6-C55A-4EEF-AA38-E421CB8929A9}"/>
    <cellStyle name="Normalny 2 2 3 2 3" xfId="799" xr:uid="{F7920177-9E0D-4429-815C-83A324CF6831}"/>
    <cellStyle name="Normalny 2 2 3 3" xfId="3906" xr:uid="{5B3DAAEF-B64B-48D4-B9E7-F51E7F8C0411}"/>
    <cellStyle name="Normalny 2 2 3 4" xfId="619" xr:uid="{20D1C083-E1CC-4540-B178-19246E5831D6}"/>
    <cellStyle name="Normalny 2 2 4" xfId="157" xr:uid="{00000000-0005-0000-0000-0000B9000000}"/>
    <cellStyle name="Normalny 2 2 4 2" xfId="338" xr:uid="{06863474-C3BC-45E0-B15A-1F99AE542907}"/>
    <cellStyle name="Normalny 2 2 4 2 2" xfId="3908" xr:uid="{1B1702B1-534A-4020-9895-DC78A05AEF8A}"/>
    <cellStyle name="Normalny 2 2 4 2 3" xfId="3907" xr:uid="{E2C94300-78F2-4154-8A0C-04F2328C2C7C}"/>
    <cellStyle name="Normalny 2 2 4 3" xfId="3909" xr:uid="{171CA493-08CA-480C-A0D9-FC95A0D64920}"/>
    <cellStyle name="Normalny 2 2 4 4" xfId="620" xr:uid="{07C790C2-4A35-41AC-8EBA-C34484A93DEF}"/>
    <cellStyle name="Normalny 2 2 5" xfId="195" xr:uid="{00000000-0005-0000-0000-0000BA000000}"/>
    <cellStyle name="Normalny 2 2 6" xfId="251" xr:uid="{00000000-0005-0000-0000-0000BB000000}"/>
    <cellStyle name="Normalny 2 2 6 2" xfId="365" xr:uid="{15EDBFCF-67B1-43D3-B280-68755490C30A}"/>
    <cellStyle name="Normalny 2 2 6 2 2" xfId="8557" xr:uid="{28128B14-74AC-49CE-8E91-65674CFB4E16}"/>
    <cellStyle name="Normalny 2 2 6 2 2 2" xfId="12048" xr:uid="{5D5EC5EC-754F-450E-B5B5-859F8CAD2836}"/>
    <cellStyle name="Normalny 2 2 6 2 2 2 2" xfId="27347" xr:uid="{6819D01B-6198-4BFB-80EF-082EED3C20A1}"/>
    <cellStyle name="Normalny 2 2 6 2 2 3" xfId="15538" xr:uid="{E616C901-3CDC-4A55-B9D3-7E7553D159CA}"/>
    <cellStyle name="Normalny 2 2 6 2 2 3 2" xfId="30837" xr:uid="{3E041D6B-C597-49D1-8C03-76FA023DC651}"/>
    <cellStyle name="Normalny 2 2 6 2 2 4" xfId="23857" xr:uid="{32E3DEFD-B99F-46F3-9D38-3F2BA7803090}"/>
    <cellStyle name="Normalny 2 2 6 2 3" xfId="7076" xr:uid="{A7AC8454-0D28-4592-9C58-42A44D675BE3}"/>
    <cellStyle name="Normalny 2 2 6 2 3 2" xfId="22377" xr:uid="{2240A470-A5F8-432E-825C-5EF9953869B0}"/>
    <cellStyle name="Normalny 2 2 6 2 4" xfId="10568" xr:uid="{C65F2209-684A-4548-B4A4-A54B19EBC52A}"/>
    <cellStyle name="Normalny 2 2 6 2 4 2" xfId="25867" xr:uid="{1AC942C0-894F-45FB-B9E9-04AA337729E2}"/>
    <cellStyle name="Normalny 2 2 6 2 5" xfId="14058" xr:uid="{F86EC9B4-1568-4B6E-B6CB-0C95C8FD74AE}"/>
    <cellStyle name="Normalny 2 2 6 2 5 2" xfId="29357" xr:uid="{88FF8CAE-C5DA-4C2C-93A1-DA11DFA10AF4}"/>
    <cellStyle name="Normalny 2 2 6 2 6" xfId="19293" xr:uid="{1EC21366-00DA-4AB1-8D0A-DDFB58871CB7}"/>
    <cellStyle name="Normalny 2 2 6 2 7" xfId="3911" xr:uid="{316498D0-F477-4314-A971-2183ED36997E}"/>
    <cellStyle name="Normalny 2 2 6 3" xfId="8556" xr:uid="{FD26A36A-4183-42D6-8F70-A420FBAF8324}"/>
    <cellStyle name="Normalny 2 2 6 3 2" xfId="12047" xr:uid="{C6C05CCD-1AF1-49EC-B13B-0764144CAD98}"/>
    <cellStyle name="Normalny 2 2 6 3 2 2" xfId="27346" xr:uid="{E84E21CB-B1A8-4FAC-A97E-36D9C2DF9452}"/>
    <cellStyle name="Normalny 2 2 6 3 3" xfId="15537" xr:uid="{207C1673-B473-4B16-8C4C-72B10C3DC3B7}"/>
    <cellStyle name="Normalny 2 2 6 3 3 2" xfId="30836" xr:uid="{11A27451-75ED-4D85-93B2-81FA34AF0D33}"/>
    <cellStyle name="Normalny 2 2 6 3 4" xfId="23856" xr:uid="{A0E31090-DA88-442D-9FAD-8E1980479DAF}"/>
    <cellStyle name="Normalny 2 2 6 4" xfId="6516" xr:uid="{925E30A7-BF75-45C0-A3D3-CD0FAC72DA81}"/>
    <cellStyle name="Normalny 2 2 6 4 2" xfId="21817" xr:uid="{8F2EC7C4-01DC-4039-831D-1B933E971996}"/>
    <cellStyle name="Normalny 2 2 6 5" xfId="10008" xr:uid="{8E8918D4-F8F6-4A50-9CE6-85C95495BE0C}"/>
    <cellStyle name="Normalny 2 2 6 5 2" xfId="25307" xr:uid="{1CAF4017-D7E9-43FD-8AA8-B01EAA0B0C8D}"/>
    <cellStyle name="Normalny 2 2 6 6" xfId="13498" xr:uid="{3D8FA922-CB5F-4568-BF99-0FD5B86B0E87}"/>
    <cellStyle name="Normalny 2 2 6 6 2" xfId="28797" xr:uid="{BB719894-AF7B-4F28-BD8E-AC052FB506F3}"/>
    <cellStyle name="Normalny 2 2 6 7" xfId="19292" xr:uid="{40592A3E-E4C0-4344-B59C-FC4AE7FD56AF}"/>
    <cellStyle name="Normalny 2 2 6 8" xfId="3910" xr:uid="{0D16527B-E5E2-4AF8-A482-2CC0F0544A02}"/>
    <cellStyle name="Normalny 2 2 7" xfId="313" xr:uid="{104AEDC4-4F2A-478C-B1A6-1FB5F7AEDB12}"/>
    <cellStyle name="Normalny 2 2 7 2" xfId="3912" xr:uid="{7DC1C86E-FAF5-49DA-9E76-701D23950146}"/>
    <cellStyle name="Normalny 2 2 8" xfId="515" xr:uid="{EAD3FB66-67C7-4C7F-A044-F5AF6DD42856}"/>
    <cellStyle name="Normalny 2 3" xfId="88" xr:uid="{00000000-0005-0000-0000-0000BC000000}"/>
    <cellStyle name="Normalny 2 3 10" xfId="1480" xr:uid="{530F3EDA-A9E4-4907-B7F9-91363F687BEF}"/>
    <cellStyle name="Normalny 2 3 10 2" xfId="3915" xr:uid="{500BDD3A-2B4C-4C06-BEF4-571E4A629B29}"/>
    <cellStyle name="Normalny 2 3 10 2 2" xfId="8560" xr:uid="{34FF4591-44FE-486B-8355-BBF37BA07EE9}"/>
    <cellStyle name="Normalny 2 3 10 2 2 2" xfId="12051" xr:uid="{77ED3E32-8114-4C97-96BC-4DBF4B1CC4F9}"/>
    <cellStyle name="Normalny 2 3 10 2 2 2 2" xfId="27350" xr:uid="{2059FDF5-F49C-4124-A627-7CC49B96CFF7}"/>
    <cellStyle name="Normalny 2 3 10 2 2 2 2 2" xfId="302" xr:uid="{0268940F-0B90-E643-BD95-414E36F7F0FB}"/>
    <cellStyle name="Normalny 2 3 10 2 2 3" xfId="15541" xr:uid="{A3DE711D-F887-4F37-B176-DC612C03C888}"/>
    <cellStyle name="Normalny 2 3 10 2 2 3 2" xfId="30840" xr:uid="{6FEC7259-319F-4CC6-A8F2-76ACADA35478}"/>
    <cellStyle name="Normalny 2 3 10 2 2 4" xfId="23860" xr:uid="{CE9D1EA3-8BB7-4163-984C-B25BB9B6D52A}"/>
    <cellStyle name="Normalny 2 3 10 2 3" xfId="7078" xr:uid="{59602366-EFDA-4D67-BC9A-73FD92F5757C}"/>
    <cellStyle name="Normalny 2 3 10 2 3 2" xfId="22379" xr:uid="{575A9EB4-0B45-46FF-AD05-F16F9210F1B9}"/>
    <cellStyle name="Normalny 2 3 10 2 4" xfId="10570" xr:uid="{6DD84D12-386C-420C-8B1C-AE756461FB9E}"/>
    <cellStyle name="Normalny 2 3 10 2 4 2" xfId="25869" xr:uid="{D0915DA1-294C-4B69-9B8F-4164065D70F1}"/>
    <cellStyle name="Normalny 2 3 10 2 5" xfId="14060" xr:uid="{55019C2D-FDA6-4074-8EFD-5EF837D86D30}"/>
    <cellStyle name="Normalny 2 3 10 2 5 2" xfId="29359" xr:uid="{2C9CC415-CE11-4533-9C48-DC40DD7E5F34}"/>
    <cellStyle name="Normalny 2 3 10 2 6" xfId="19296" xr:uid="{7A025C6A-F220-4054-93A4-00715F812153}"/>
    <cellStyle name="Normalny 2 3 10 3" xfId="8559" xr:uid="{77ABB28D-31ED-47FC-AF50-3DA638A9DBF1}"/>
    <cellStyle name="Normalny 2 3 10 3 2" xfId="12050" xr:uid="{38FF3770-6375-4F1B-BC82-A60C8BCB090E}"/>
    <cellStyle name="Normalny 2 3 10 3 2 2" xfId="27349" xr:uid="{9C8116A5-8979-47C4-B304-A6109C304467}"/>
    <cellStyle name="Normalny 2 3 10 3 3" xfId="15540" xr:uid="{91D2E572-6126-4DE1-B38C-20D8E2C5DB8D}"/>
    <cellStyle name="Normalny 2 3 10 3 3 2" xfId="30839" xr:uid="{918FC037-CD3A-4D8E-A8F3-9E133925E5A7}"/>
    <cellStyle name="Normalny 2 3 10 3 4" xfId="23859" xr:uid="{AC4BAA1C-9209-4045-B66B-365FD1CFF5CB}"/>
    <cellStyle name="Normalny 2 3 10 4" xfId="6096" xr:uid="{B0974D1F-4992-4111-8012-0FB146C4186B}"/>
    <cellStyle name="Normalny 2 3 10 4 2" xfId="21397" xr:uid="{9F2229B2-E36A-4828-8E0A-6001763A3FD3}"/>
    <cellStyle name="Normalny 2 3 10 5" xfId="3914" xr:uid="{02D1BD94-8626-4433-8E7C-508F4FE06FA5}"/>
    <cellStyle name="Normalny 2 3 10 5 2" xfId="19295" xr:uid="{6F7ADA08-1D3E-4E68-BC32-D53A57FB8190}"/>
    <cellStyle name="Normalny 2 3 10 6" xfId="9588" xr:uid="{D06BA081-D2DD-49D7-A7DF-D51A414FF4FD}"/>
    <cellStyle name="Normalny 2 3 10 6 2" xfId="24887" xr:uid="{3231A480-E387-4714-8232-973695CF2052}"/>
    <cellStyle name="Normalny 2 3 10 7" xfId="13078" xr:uid="{6A336760-03B9-4A73-9111-6D61C9292395}"/>
    <cellStyle name="Normalny 2 3 10 7 2" xfId="28377" xr:uid="{C3C962FB-066D-4019-A410-7D0C63EFF4A9}"/>
    <cellStyle name="Normalny 2 3 10 8" xfId="17136" xr:uid="{0A730941-58B7-4EFD-98FE-53E90CD7E7B4}"/>
    <cellStyle name="Normalny 2 3 11" xfId="1680" xr:uid="{08EFF3CD-43D4-461D-97FF-802B15B24C53}"/>
    <cellStyle name="Normalny 2 3 11 2" xfId="3917" xr:uid="{21360C3E-6221-424D-B956-9763EEE3E5D0}"/>
    <cellStyle name="Normalny 2 3 11 2 2" xfId="8562" xr:uid="{CF2A0DA3-E643-4F56-9ED7-175F722C28E2}"/>
    <cellStyle name="Normalny 2 3 11 2 2 2" xfId="12053" xr:uid="{14D2D9A3-B617-4316-A781-3570491F7D3F}"/>
    <cellStyle name="Normalny 2 3 11 2 2 2 2" xfId="27352" xr:uid="{D35970C8-D4CB-488B-81EA-B0707AC2F780}"/>
    <cellStyle name="Normalny 2 3 11 2 2 3" xfId="15543" xr:uid="{B4686408-1FBD-4FF8-9F72-6694008AE3CF}"/>
    <cellStyle name="Normalny 2 3 11 2 2 3 2" xfId="30842" xr:uid="{E27A703F-23E9-4DF5-8E9D-F8CC1985B581}"/>
    <cellStyle name="Normalny 2 3 11 2 2 4" xfId="23862" xr:uid="{15E6AF21-9E18-4A71-9DF9-02212560D9FB}"/>
    <cellStyle name="Normalny 2 3 11 2 3" xfId="7079" xr:uid="{9A2CCDEF-EB9A-4ACA-AB6F-937A1B974475}"/>
    <cellStyle name="Normalny 2 3 11 2 3 2" xfId="22380" xr:uid="{A5971B6A-994C-45A5-A62B-AA0FCF2ED541}"/>
    <cellStyle name="Normalny 2 3 11 2 4" xfId="10571" xr:uid="{FA25AF34-E83A-4B60-AD26-F0DEEB3D8485}"/>
    <cellStyle name="Normalny 2 3 11 2 4 2" xfId="25870" xr:uid="{9FA55AA8-6CB9-4DD2-A992-707AF9959625}"/>
    <cellStyle name="Normalny 2 3 11 2 5" xfId="14061" xr:uid="{5B34B8DA-3545-4AFC-8849-016CF6091C11}"/>
    <cellStyle name="Normalny 2 3 11 2 5 2" xfId="29360" xr:uid="{B9AA2A36-4427-4B34-B33C-59DBBF13D94A}"/>
    <cellStyle name="Normalny 2 3 11 2 6" xfId="19298" xr:uid="{4CB238B8-5A0A-46AA-9F57-AADBDB3FC7A9}"/>
    <cellStyle name="Normalny 2 3 11 3" xfId="8561" xr:uid="{F62A75DE-98BF-4F4C-991E-1CBBCFC53BCE}"/>
    <cellStyle name="Normalny 2 3 11 3 2" xfId="12052" xr:uid="{4F294985-D2B6-4ECF-ABFA-CD5968A68081}"/>
    <cellStyle name="Normalny 2 3 11 3 2 2" xfId="27351" xr:uid="{A9201886-FC9B-4CEE-8AB7-EEF79DA0026F}"/>
    <cellStyle name="Normalny 2 3 11 3 3" xfId="15542" xr:uid="{D213047C-4C30-4ED9-8C5E-3E72F5516211}"/>
    <cellStyle name="Normalny 2 3 11 3 3 2" xfId="30841" xr:uid="{668CF2C0-FF37-461B-BA6C-F8EEB666B77F}"/>
    <cellStyle name="Normalny 2 3 11 3 4" xfId="23861" xr:uid="{8A7ABEB7-AC33-4FD7-B278-3EB9DE1972A2}"/>
    <cellStyle name="Normalny 2 3 11 4" xfId="6123" xr:uid="{DD24183A-78F9-49FE-82B7-1D3A06275B87}"/>
    <cellStyle name="Normalny 2 3 11 4 2" xfId="21424" xr:uid="{A1342407-47E4-45BE-84A9-9F01AEA02361}"/>
    <cellStyle name="Normalny 2 3 11 5" xfId="3916" xr:uid="{0873308F-D03C-4433-9585-48268080E9C2}"/>
    <cellStyle name="Normalny 2 3 11 5 2" xfId="19297" xr:uid="{94E3AC1A-4446-43AC-A36E-E325E963645A}"/>
    <cellStyle name="Normalny 2 3 11 6" xfId="9615" xr:uid="{4F28BA87-FD07-405F-98B0-97A598F2C28E}"/>
    <cellStyle name="Normalny 2 3 11 6 2" xfId="24914" xr:uid="{8580F2F0-1928-4495-AB18-AD214F907956}"/>
    <cellStyle name="Normalny 2 3 11 7" xfId="13105" xr:uid="{49C85319-9F3D-4978-9777-3AE1A3521B95}"/>
    <cellStyle name="Normalny 2 3 11 7 2" xfId="28404" xr:uid="{CB506F05-0F60-4C4A-B29A-0F69AD30CC74}"/>
    <cellStyle name="Normalny 2 3 11 8" xfId="17329" xr:uid="{AFD37941-9535-4788-937F-60C1F9CAD2B8}"/>
    <cellStyle name="Normalny 2 3 12" xfId="1679" xr:uid="{BC249977-46AD-4EFD-95FB-F75995A4A0DE}"/>
    <cellStyle name="Normalny 2 3 12 2" xfId="3919" xr:uid="{512672AE-813D-4A11-B77C-307D9CC835F4}"/>
    <cellStyle name="Normalny 2 3 12 2 2" xfId="8564" xr:uid="{3A596845-D3AD-49C7-B804-6DF172A7A323}"/>
    <cellStyle name="Normalny 2 3 12 2 2 2" xfId="12055" xr:uid="{6FF2BF7A-99F2-4A44-987F-0378E61C7AAC}"/>
    <cellStyle name="Normalny 2 3 12 2 2 2 2" xfId="27354" xr:uid="{505E842B-C476-4C0E-BE0C-F2FC351518D4}"/>
    <cellStyle name="Normalny 2 3 12 2 2 3" xfId="15545" xr:uid="{79BFB4A0-2468-4EFE-9E2D-7414F9484075}"/>
    <cellStyle name="Normalny 2 3 12 2 2 3 2" xfId="30844" xr:uid="{7EDA5A5A-559A-4364-BA13-A0EF04547A8E}"/>
    <cellStyle name="Normalny 2 3 12 2 2 4" xfId="23864" xr:uid="{0A50D404-89F1-44B9-9D78-CD412828F353}"/>
    <cellStyle name="Normalny 2 3 12 2 3" xfId="7080" xr:uid="{A274BBE5-64F1-466B-8884-36A4A9C45905}"/>
    <cellStyle name="Normalny 2 3 12 2 3 2" xfId="22381" xr:uid="{04372AD9-8A75-4B11-A668-8AB8C31D6F1B}"/>
    <cellStyle name="Normalny 2 3 12 2 4" xfId="10572" xr:uid="{BE85BCE3-A060-4DFE-A1A8-87C5DA667C2A}"/>
    <cellStyle name="Normalny 2 3 12 2 4 2" xfId="25871" xr:uid="{FAA0A45F-9F48-4BE5-B546-F54386019A9A}"/>
    <cellStyle name="Normalny 2 3 12 2 5" xfId="14062" xr:uid="{A5099D2B-6021-4B44-9499-F7FC932130DA}"/>
    <cellStyle name="Normalny 2 3 12 2 5 2" xfId="29361" xr:uid="{560F95E6-D22C-4D2F-9658-DC1A4802EE18}"/>
    <cellStyle name="Normalny 2 3 12 2 6" xfId="19300" xr:uid="{4ED33EAC-CFA7-4772-A2F5-797492154F52}"/>
    <cellStyle name="Normalny 2 3 12 3" xfId="8563" xr:uid="{CA1F2E9A-97AD-4AE3-B978-438884D9FA2D}"/>
    <cellStyle name="Normalny 2 3 12 3 2" xfId="12054" xr:uid="{36434BE5-BC48-4568-BBE3-E24785AA9915}"/>
    <cellStyle name="Normalny 2 3 12 3 2 2" xfId="27353" xr:uid="{5CC62749-B4AA-43CA-8258-44A8A2398A03}"/>
    <cellStyle name="Normalny 2 3 12 3 3" xfId="15544" xr:uid="{CDC5BB1F-C787-44DB-9051-D91E29401102}"/>
    <cellStyle name="Normalny 2 3 12 3 3 2" xfId="30843" xr:uid="{2229749F-F43C-40CE-9003-775D424A6F9B}"/>
    <cellStyle name="Normalny 2 3 12 3 4" xfId="23863" xr:uid="{1B3CC88A-40E6-4288-955C-58EE095BB475}"/>
    <cellStyle name="Normalny 2 3 12 4" xfId="6150" xr:uid="{07F6ED63-4272-44DA-85AF-8080BA68E035}"/>
    <cellStyle name="Normalny 2 3 12 4 2" xfId="21451" xr:uid="{65F23F02-C784-4B52-9778-31EB30EB112A}"/>
    <cellStyle name="Normalny 2 3 12 5" xfId="3918" xr:uid="{1B3C8BCB-D9F4-4252-B354-F710005A8077}"/>
    <cellStyle name="Normalny 2 3 12 5 2" xfId="19299" xr:uid="{AE5D0017-E2D1-4F04-A318-D3878DF1A986}"/>
    <cellStyle name="Normalny 2 3 12 6" xfId="9642" xr:uid="{1B3AA1A8-27E1-4A8C-A21B-F61AD0837836}"/>
    <cellStyle name="Normalny 2 3 12 6 2" xfId="24941" xr:uid="{B0752508-0246-4618-ADF2-0284477B6ADA}"/>
    <cellStyle name="Normalny 2 3 12 7" xfId="13132" xr:uid="{E79C58D3-587E-4861-9711-C0541BC7E686}"/>
    <cellStyle name="Normalny 2 3 12 7 2" xfId="28431" xr:uid="{A0523FA1-6AE6-43C5-9517-9F19ABA0E2A6}"/>
    <cellStyle name="Normalny 2 3 12 8" xfId="17328" xr:uid="{219273A9-0F26-460C-81AA-0345C5CB4977}"/>
    <cellStyle name="Normalny 2 3 13" xfId="1762" xr:uid="{F0F186B7-BEE8-4339-BC51-94DCE20118E0}"/>
    <cellStyle name="Normalny 2 3 13 2" xfId="3921" xr:uid="{595002DA-5FD9-4F90-972B-CCD3C776976F}"/>
    <cellStyle name="Normalny 2 3 13 2 2" xfId="8566" xr:uid="{EB0A0C57-1C60-45A7-A802-806641BAC7ED}"/>
    <cellStyle name="Normalny 2 3 13 2 2 2" xfId="12057" xr:uid="{5A109EE9-4B80-46EE-89AB-9634638421DD}"/>
    <cellStyle name="Normalny 2 3 13 2 2 2 2" xfId="27356" xr:uid="{D427AF64-CF6D-4515-ADCD-266B7CD719CC}"/>
    <cellStyle name="Normalny 2 3 13 2 2 3" xfId="15547" xr:uid="{F8A6CB58-F8A0-4E9A-BACA-0BB5C45DF79A}"/>
    <cellStyle name="Normalny 2 3 13 2 2 3 2" xfId="30846" xr:uid="{AEC34953-9C54-4832-B166-B4F55BF235E7}"/>
    <cellStyle name="Normalny 2 3 13 2 2 4" xfId="23866" xr:uid="{A31D1506-9B78-4888-A7EA-1F699B351464}"/>
    <cellStyle name="Normalny 2 3 13 2 3" xfId="7081" xr:uid="{D6C44079-6CC2-4B8E-BC9A-E7F7639CE48D}"/>
    <cellStyle name="Normalny 2 3 13 2 3 2" xfId="22382" xr:uid="{F9B39F52-9FCA-4521-AFC5-77D1FB14E44D}"/>
    <cellStyle name="Normalny 2 3 13 2 4" xfId="10573" xr:uid="{39067226-56CA-44CC-9D47-A6670AAEB51C}"/>
    <cellStyle name="Normalny 2 3 13 2 4 2" xfId="25872" xr:uid="{A967F7AF-0619-4925-86D7-68902F7C62FD}"/>
    <cellStyle name="Normalny 2 3 13 2 5" xfId="14063" xr:uid="{442911ED-9610-432A-812A-2E9DBF3783B5}"/>
    <cellStyle name="Normalny 2 3 13 2 5 2" xfId="29362" xr:uid="{25A9E7CE-6757-46C4-9159-ABE994E8E135}"/>
    <cellStyle name="Normalny 2 3 13 2 6" xfId="19302" xr:uid="{5429C0FB-D9BC-45DD-9750-A42FE8775E9F}"/>
    <cellStyle name="Normalny 2 3 13 3" xfId="8565" xr:uid="{9D52CF6C-B665-4816-8237-C0915CB369CB}"/>
    <cellStyle name="Normalny 2 3 13 3 2" xfId="12056" xr:uid="{01D57CAF-9256-48D6-9724-154CD15B4F76}"/>
    <cellStyle name="Normalny 2 3 13 3 2 2" xfId="27355" xr:uid="{5B891C45-6509-4E83-BB5D-6D1036264F03}"/>
    <cellStyle name="Normalny 2 3 13 3 3" xfId="15546" xr:uid="{60886026-96F6-4DC6-9213-AD1BCB846A06}"/>
    <cellStyle name="Normalny 2 3 13 3 3 2" xfId="30845" xr:uid="{70945AA0-097C-4902-80D9-C22C4D691738}"/>
    <cellStyle name="Normalny 2 3 13 3 4" xfId="23865" xr:uid="{E43B31A1-508C-463F-AAE7-481155434F6E}"/>
    <cellStyle name="Normalny 2 3 13 4" xfId="6347" xr:uid="{D713A815-B614-4934-BF0A-3703CD1A55F1}"/>
    <cellStyle name="Normalny 2 3 13 4 2" xfId="21648" xr:uid="{61CE8128-8E2B-4171-A06D-9F8AA948C589}"/>
    <cellStyle name="Normalny 2 3 13 5" xfId="3920" xr:uid="{E83117F2-223F-421F-9702-E74E842B2EC9}"/>
    <cellStyle name="Normalny 2 3 13 5 2" xfId="19301" xr:uid="{341F38B2-2431-4EB1-8E80-AC84DBE2EBE8}"/>
    <cellStyle name="Normalny 2 3 13 6" xfId="9839" xr:uid="{F4971173-7339-43E6-905A-3F8CAACADDA7}"/>
    <cellStyle name="Normalny 2 3 13 6 2" xfId="25138" xr:uid="{63DEACE7-0B9B-4A1A-AAF4-7F6D66AC645E}"/>
    <cellStyle name="Normalny 2 3 13 7" xfId="13329" xr:uid="{09FC960E-B39F-4486-B771-AFE2C2C1C093}"/>
    <cellStyle name="Normalny 2 3 13 7 2" xfId="28628" xr:uid="{FE1F531B-619B-4132-8334-7AF534DBA093}"/>
    <cellStyle name="Normalny 2 3 13 8" xfId="17399" xr:uid="{30CC919F-2BA5-4343-84BD-973C26D795A0}"/>
    <cellStyle name="Normalny 2 3 14" xfId="1717" xr:uid="{5AB3A9DE-6F24-4C32-A30B-2D09B5111957}"/>
    <cellStyle name="Normalny 2 3 14 2" xfId="3923" xr:uid="{3AFC32E2-3AB8-448F-89E5-8CDD2B6D1098}"/>
    <cellStyle name="Normalny 2 3 14 2 2" xfId="8568" xr:uid="{772FD6FD-B44F-480C-934D-EF2A9D9AA6B7}"/>
    <cellStyle name="Normalny 2 3 14 2 2 2" xfId="12059" xr:uid="{EC726458-0DA6-4B1B-947A-D95383520CB5}"/>
    <cellStyle name="Normalny 2 3 14 2 2 2 2" xfId="27358" xr:uid="{57961489-B927-4E47-B3C7-00E7461A443B}"/>
    <cellStyle name="Normalny 2 3 14 2 2 3" xfId="15549" xr:uid="{CA661A66-FB22-4D6F-9BAD-0B5C38E27A43}"/>
    <cellStyle name="Normalny 2 3 14 2 2 3 2" xfId="30848" xr:uid="{68DDEDF3-1939-45B2-94A9-1D19D4C8C135}"/>
    <cellStyle name="Normalny 2 3 14 2 2 4" xfId="23868" xr:uid="{3E7A7D03-513D-4A4D-A6B2-04BA3B21752F}"/>
    <cellStyle name="Normalny 2 3 14 2 3" xfId="7082" xr:uid="{A95ACE1D-8ED3-46B8-8A26-4995E2CA8831}"/>
    <cellStyle name="Normalny 2 3 14 2 3 2" xfId="22383" xr:uid="{E0A97E8A-CF79-44A6-BD12-96F5DEDEEF29}"/>
    <cellStyle name="Normalny 2 3 14 2 4" xfId="10574" xr:uid="{56484CEE-E89D-4025-BCC0-B462084E14D1}"/>
    <cellStyle name="Normalny 2 3 14 2 4 2" xfId="25873" xr:uid="{E131EA51-DC4B-42D6-B3AD-010762A2F893}"/>
    <cellStyle name="Normalny 2 3 14 2 5" xfId="14064" xr:uid="{A15DB7FD-78E6-421F-8893-53C47D51AF40}"/>
    <cellStyle name="Normalny 2 3 14 2 5 2" xfId="29363" xr:uid="{C55D95CB-C0D2-4F19-8217-75F0453CAF2C}"/>
    <cellStyle name="Normalny 2 3 14 2 6" xfId="19304" xr:uid="{0223EB3E-1A53-4862-AEA9-52B4CBF5F542}"/>
    <cellStyle name="Normalny 2 3 14 3" xfId="8567" xr:uid="{DB81F06F-D435-43DB-BDF4-47BFE73C6B29}"/>
    <cellStyle name="Normalny 2 3 14 3 2" xfId="12058" xr:uid="{3A2EBC77-9215-4E97-820B-BA9B201131B2}"/>
    <cellStyle name="Normalny 2 3 14 3 2 2" xfId="27357" xr:uid="{711DD8C3-E43F-4994-BB9F-101021A6D55F}"/>
    <cellStyle name="Normalny 2 3 14 3 3" xfId="15548" xr:uid="{04449C8B-18B4-4BB0-8501-66B3A3531FD5}"/>
    <cellStyle name="Normalny 2 3 14 3 3 2" xfId="30847" xr:uid="{0F25082F-474F-4DCC-BF79-03E543C1D9BB}"/>
    <cellStyle name="Normalny 2 3 14 3 4" xfId="23867" xr:uid="{5F727908-EB8C-4441-9883-81FFC9FAA6FE}"/>
    <cellStyle name="Normalny 2 3 14 4" xfId="6646" xr:uid="{EC17BB89-95E0-42CD-A3B0-D92774FFE904}"/>
    <cellStyle name="Normalny 2 3 14 4 2" xfId="21947" xr:uid="{19F8C20D-BFB6-477E-85F0-3C942CE91847}"/>
    <cellStyle name="Normalny 2 3 14 5" xfId="3922" xr:uid="{D7462CFD-89A3-4252-B409-14CB12D57EDF}"/>
    <cellStyle name="Normalny 2 3 14 5 2" xfId="19303" xr:uid="{4852FE74-C882-4382-AFF5-EDCA82CE98FA}"/>
    <cellStyle name="Normalny 2 3 14 6" xfId="10138" xr:uid="{2EAC0647-C0A6-4630-B379-15C1A6D95E2E}"/>
    <cellStyle name="Normalny 2 3 14 6 2" xfId="25437" xr:uid="{BE920563-7E7D-4B00-8EE2-82C6AD67F85A}"/>
    <cellStyle name="Normalny 2 3 14 7" xfId="13628" xr:uid="{1487CF23-B3BD-46FF-B0E2-C8893093373E}"/>
    <cellStyle name="Normalny 2 3 14 7 2" xfId="28927" xr:uid="{AC6EF235-02EF-40BD-899D-BD0BE4504DA1}"/>
    <cellStyle name="Normalny 2 3 14 8" xfId="17362" xr:uid="{E2609B98-BBEA-4712-A2CA-8B5D63472150}"/>
    <cellStyle name="Normalny 2 3 15" xfId="1759" xr:uid="{54F5F505-15CE-4642-9550-33FF4AC19E2B}"/>
    <cellStyle name="Normalny 2 3 15 2" xfId="8569" xr:uid="{21B1EDB4-EA58-4DE1-BE84-45504FDE213A}"/>
    <cellStyle name="Normalny 2 3 15 2 2" xfId="12060" xr:uid="{EE08D5F5-F713-486E-9E7E-6C69A41DA09B}"/>
    <cellStyle name="Normalny 2 3 15 2 2 2" xfId="27359" xr:uid="{334272F6-C2C5-44B6-9791-82D530A47D66}"/>
    <cellStyle name="Normalny 2 3 15 2 3" xfId="15550" xr:uid="{7CC46A73-3D32-48EE-867F-1E34785970D0}"/>
    <cellStyle name="Normalny 2 3 15 2 3 2" xfId="30849" xr:uid="{8985658C-0823-4837-95AF-FCFFDDA4596C}"/>
    <cellStyle name="Normalny 2 3 15 2 4" xfId="23869" xr:uid="{07AB2B25-1F5E-409B-B857-0EBCE7192798}"/>
    <cellStyle name="Normalny 2 3 15 3" xfId="7077" xr:uid="{CA82D833-D9B6-4EB4-A14F-6C8A72B4D337}"/>
    <cellStyle name="Normalny 2 3 15 3 2" xfId="22378" xr:uid="{A9508EF5-9A60-4B32-9529-A72AF190764D}"/>
    <cellStyle name="Normalny 2 3 15 4" xfId="3924" xr:uid="{E2A6389A-58B8-4DB3-A24C-6A2191A691A4}"/>
    <cellStyle name="Normalny 2 3 15 4 2" xfId="19305" xr:uid="{6C1AB8DF-5110-4C48-B531-578D030F45B0}"/>
    <cellStyle name="Normalny 2 3 15 5" xfId="10569" xr:uid="{E2726EB6-8C2A-4E4C-B087-1DC90D93419F}"/>
    <cellStyle name="Normalny 2 3 15 5 2" xfId="25868" xr:uid="{B3AD48F2-38BF-48B1-B71D-81E39864DA6B}"/>
    <cellStyle name="Normalny 2 3 15 6" xfId="14059" xr:uid="{F3F04AB1-770D-4D6F-8706-D1B2B2A15E27}"/>
    <cellStyle name="Normalny 2 3 15 6 2" xfId="29358" xr:uid="{F7FB0856-3764-419E-BEA0-C7B4E2512641}"/>
    <cellStyle name="Normalny 2 3 15 7" xfId="17396" xr:uid="{639489D8-C7C9-43ED-9A63-21AF825B977B}"/>
    <cellStyle name="Normalny 2 3 16" xfId="2404" xr:uid="{B6C6022A-99DF-439D-B407-06D99418B696}"/>
    <cellStyle name="Normalny 2 3 16 2" xfId="8570" xr:uid="{34292C83-B595-4130-BC11-65EA5C131C7A}"/>
    <cellStyle name="Normalny 2 3 16 2 2" xfId="12061" xr:uid="{299986A6-C366-40FD-87FD-E0FEB909A77A}"/>
    <cellStyle name="Normalny 2 3 16 2 2 2" xfId="27360" xr:uid="{8A0D56CD-2804-4BC2-9CBA-B684122A7634}"/>
    <cellStyle name="Normalny 2 3 16 2 3" xfId="15551" xr:uid="{189D1517-A4D1-4EA1-A3DE-3FE3943512F2}"/>
    <cellStyle name="Normalny 2 3 16 2 3 2" xfId="30850" xr:uid="{08F80BDA-F2E2-490D-8722-46236F9396FA}"/>
    <cellStyle name="Normalny 2 3 16 2 4" xfId="23870" xr:uid="{1642153B-92C8-4717-87F1-00D685327733}"/>
    <cellStyle name="Normalny 2 3 16 3" xfId="7449" xr:uid="{854A6BD2-97E8-41F3-B1BF-54EF69EBC05B}"/>
    <cellStyle name="Normalny 2 3 16 3 2" xfId="22750" xr:uid="{920B7EA6-6339-4D6C-B885-B3739E50254E}"/>
    <cellStyle name="Normalny 2 3 16 4" xfId="3925" xr:uid="{EEF85403-0F81-4FA2-B2B5-DC8987F11B3B}"/>
    <cellStyle name="Normalny 2 3 16 4 2" xfId="19306" xr:uid="{8F21EB50-BF58-434E-BC98-E6D499F20EA3}"/>
    <cellStyle name="Normalny 2 3 16 5" xfId="10941" xr:uid="{7FFDB041-0023-4B4C-8EEF-94DB6FD01B30}"/>
    <cellStyle name="Normalny 2 3 16 5 2" xfId="26240" xr:uid="{F9F70636-589A-4733-97EC-35149A1CE8C1}"/>
    <cellStyle name="Normalny 2 3 16 6" xfId="14431" xr:uid="{D679D88A-09F0-4072-871D-AA9558DF2ED2}"/>
    <cellStyle name="Normalny 2 3 16 6 2" xfId="29730" xr:uid="{93299E0A-6021-4090-A7D7-31278BE82D96}"/>
    <cellStyle name="Normalny 2 3 16 7" xfId="18036" xr:uid="{BFF45CE5-11D5-400B-BBB8-7803FA5A8EF1}"/>
    <cellStyle name="Normalny 2 3 17" xfId="2554" xr:uid="{F021081B-0B1B-40AD-B18F-8316BDA80ED8}"/>
    <cellStyle name="Normalny 2 3 17 2" xfId="8558" xr:uid="{C3F1C493-465C-454F-AD9D-365EF71368C2}"/>
    <cellStyle name="Normalny 2 3 17 2 2" xfId="23858" xr:uid="{BC1387B1-767C-4963-9003-D5918A58A799}"/>
    <cellStyle name="Normalny 2 3 17 3" xfId="5348" xr:uid="{63B9241C-F4B8-43FA-B389-57C1A43BC379}"/>
    <cellStyle name="Normalny 2 3 17 3 2" xfId="20649" xr:uid="{7BFB5DD0-153D-4E4A-8CF9-4F42B122EAAC}"/>
    <cellStyle name="Normalny 2 3 17 4" xfId="12049" xr:uid="{1FE66F06-BB25-4663-8A99-24E7B65CDB21}"/>
    <cellStyle name="Normalny 2 3 17 4 2" xfId="27348" xr:uid="{C650182B-E162-4B3E-898C-4F92652C6B99}"/>
    <cellStyle name="Normalny 2 3 17 5" xfId="15539" xr:uid="{9A11866B-5772-43CC-A32D-C36245CE2605}"/>
    <cellStyle name="Normalny 2 3 17 5 2" xfId="30838" xr:uid="{4C43B8E1-D181-45B1-BDBE-C91DD9FB6854}"/>
    <cellStyle name="Normalny 2 3 17 6" xfId="18186" xr:uid="{4FC3B963-1811-4422-BFDB-5F5B83129B70}"/>
    <cellStyle name="Normalny 2 3 18" xfId="5750" xr:uid="{ADD141CC-7DD3-42E7-9DB3-ADA00B09ECF3}"/>
    <cellStyle name="Normalny 2 3 18 2" xfId="21051" xr:uid="{63AB0FF4-5EA2-4B9A-A08D-DE3153F4F0FB}"/>
    <cellStyle name="Normalny 2 3 19" xfId="5920" xr:uid="{D1EE019C-6E9C-4A58-9927-F09D2024D8C7}"/>
    <cellStyle name="Normalny 2 3 19 2" xfId="21221" xr:uid="{BD0DB363-40EE-474C-95C1-0196700D1273}"/>
    <cellStyle name="Normalny 2 3 2" xfId="89" xr:uid="{00000000-0005-0000-0000-0000BD000000}"/>
    <cellStyle name="Normalny 2 3 2 10" xfId="1681" xr:uid="{459207FC-2934-4B28-AC93-A4BC3FA074FD}"/>
    <cellStyle name="Normalny 2 3 2 10 2" xfId="3928" xr:uid="{A8FE0E6E-886E-4572-AFB6-D74D51FBCCCD}"/>
    <cellStyle name="Normalny 2 3 2 10 2 2" xfId="8573" xr:uid="{E12840D4-15C3-4746-B0B5-D8143E5B21E7}"/>
    <cellStyle name="Normalny 2 3 2 10 2 2 2" xfId="12064" xr:uid="{2367A779-4DAF-442C-ACC2-F3CCC2A01D45}"/>
    <cellStyle name="Normalny 2 3 2 10 2 2 2 2" xfId="27363" xr:uid="{F1EA33F2-0C11-435A-8B7D-C6A634BB69A9}"/>
    <cellStyle name="Normalny 2 3 2 10 2 2 3" xfId="15554" xr:uid="{7E1261C4-0446-422F-B576-AC445E38921C}"/>
    <cellStyle name="Normalny 2 3 2 10 2 2 3 2" xfId="30853" xr:uid="{A5AC5AB6-6D5E-47C2-BEEF-AE3EC900FF40}"/>
    <cellStyle name="Normalny 2 3 2 10 2 2 4" xfId="23873" xr:uid="{92DE23E8-A84D-435E-B42D-715D06C5452C}"/>
    <cellStyle name="Normalny 2 3 2 10 2 3" xfId="7084" xr:uid="{C97477EF-91C0-4BAD-97FB-641E2773764E}"/>
    <cellStyle name="Normalny 2 3 2 10 2 3 2" xfId="22385" xr:uid="{60E789A4-9F52-4A71-A876-028560061626}"/>
    <cellStyle name="Normalny 2 3 2 10 2 4" xfId="10576" xr:uid="{3B6941C2-04B3-4600-8D50-168F126855EC}"/>
    <cellStyle name="Normalny 2 3 2 10 2 4 2" xfId="25875" xr:uid="{BD65C1D6-E033-4EE6-8B2A-11B52559E022}"/>
    <cellStyle name="Normalny 2 3 2 10 2 5" xfId="14066" xr:uid="{6931A23A-B081-43AC-BFAC-8EF06D9FFDB1}"/>
    <cellStyle name="Normalny 2 3 2 10 2 5 2" xfId="29365" xr:uid="{E8DC25FD-3860-4E6D-AE20-BDBBEA471665}"/>
    <cellStyle name="Normalny 2 3 2 10 2 6" xfId="19309" xr:uid="{6510065A-29E7-4038-8620-60C5A62CB901}"/>
    <cellStyle name="Normalny 2 3 2 10 3" xfId="8572" xr:uid="{3EF17847-5FBD-4B57-98CA-D8F361A83F04}"/>
    <cellStyle name="Normalny 2 3 2 10 3 2" xfId="12063" xr:uid="{6E257A2F-4A73-46C7-8A32-E7C8C8A84741}"/>
    <cellStyle name="Normalny 2 3 2 10 3 2 2" xfId="27362" xr:uid="{A6675104-9754-4272-B9A9-8C65CFBCBA80}"/>
    <cellStyle name="Normalny 2 3 2 10 3 3" xfId="15553" xr:uid="{18D05C05-581E-40FA-887D-30415CF22189}"/>
    <cellStyle name="Normalny 2 3 2 10 3 3 2" xfId="30852" xr:uid="{4503D8CD-CE59-40AF-8CE4-548B3B28F633}"/>
    <cellStyle name="Normalny 2 3 2 10 3 4" xfId="23872" xr:uid="{AD410316-22CA-4352-8ED4-8829481E40F3}"/>
    <cellStyle name="Normalny 2 3 2 10 4" xfId="6352" xr:uid="{A6A818A7-4D08-424F-BD81-8F41BF0AD9D5}"/>
    <cellStyle name="Normalny 2 3 2 10 4 2" xfId="21653" xr:uid="{AFC62CDB-6D1F-4498-9857-D280E0E1A3D0}"/>
    <cellStyle name="Normalny 2 3 2 10 5" xfId="3927" xr:uid="{0820051A-2577-4A85-ACD4-25B10B80172D}"/>
    <cellStyle name="Normalny 2 3 2 10 5 2" xfId="19308" xr:uid="{D7889DAE-E669-4D00-B8DA-61E5E4B43AB9}"/>
    <cellStyle name="Normalny 2 3 2 10 6" xfId="9844" xr:uid="{B29680DF-D317-4509-A8CF-3F6C3CE5B17A}"/>
    <cellStyle name="Normalny 2 3 2 10 6 2" xfId="25143" xr:uid="{6657EA79-569F-4383-AE2C-9268A3960EDA}"/>
    <cellStyle name="Normalny 2 3 2 10 7" xfId="13334" xr:uid="{DCECDD90-448C-4B9C-8E2B-41AA67F8995C}"/>
    <cellStyle name="Normalny 2 3 2 10 7 2" xfId="28633" xr:uid="{1E533D14-AC4F-40DA-90A8-E80DA9A321C7}"/>
    <cellStyle name="Normalny 2 3 2 10 8" xfId="17330" xr:uid="{6FF53EFA-71E9-461B-B462-C816F46CCDA8}"/>
    <cellStyle name="Normalny 2 3 2 11" xfId="1678" xr:uid="{C06023D9-FA10-4EA3-B8E5-706B2C893A8F}"/>
    <cellStyle name="Normalny 2 3 2 11 2" xfId="3930" xr:uid="{5231E73B-DEDB-46E1-ABEE-FE9AF29CF592}"/>
    <cellStyle name="Normalny 2 3 2 11 2 2" xfId="8575" xr:uid="{ECDCADC4-97F9-4132-B390-BAE429051298}"/>
    <cellStyle name="Normalny 2 3 2 11 2 2 2" xfId="12066" xr:uid="{4C61D2D3-C9F1-4EAE-B998-DE0AEE8BD40C}"/>
    <cellStyle name="Normalny 2 3 2 11 2 2 2 2" xfId="27365" xr:uid="{EE8EDE0A-7588-41F7-B195-93CEB94FEB39}"/>
    <cellStyle name="Normalny 2 3 2 11 2 2 3" xfId="15556" xr:uid="{5E066730-067B-4723-B737-B781BA41C2D9}"/>
    <cellStyle name="Normalny 2 3 2 11 2 2 3 2" xfId="30855" xr:uid="{672356FD-84F0-4DE4-8B8B-FBD92E82CAE7}"/>
    <cellStyle name="Normalny 2 3 2 11 2 2 4" xfId="23875" xr:uid="{FA6767FD-8EFC-4B15-8FCE-F3BE3921A810}"/>
    <cellStyle name="Normalny 2 3 2 11 2 3" xfId="7085" xr:uid="{0000AB66-3FB2-4E57-B7AD-406A691E12E9}"/>
    <cellStyle name="Normalny 2 3 2 11 2 3 2" xfId="22386" xr:uid="{B25E0AF3-E727-4FE0-A1C5-F4E2734DCDC7}"/>
    <cellStyle name="Normalny 2 3 2 11 2 4" xfId="10577" xr:uid="{898946DB-D325-440F-8CFB-2E791BDE5CD0}"/>
    <cellStyle name="Normalny 2 3 2 11 2 4 2" xfId="25876" xr:uid="{1F0BAB67-3521-4964-84F0-01F2437F7D66}"/>
    <cellStyle name="Normalny 2 3 2 11 2 5" xfId="14067" xr:uid="{A0C4A866-AAA6-4B31-AFC0-AFE304D4EF99}"/>
    <cellStyle name="Normalny 2 3 2 11 2 5 2" xfId="29366" xr:uid="{831F93CD-1FFB-4B48-944D-AACD8C19D707}"/>
    <cellStyle name="Normalny 2 3 2 11 2 6" xfId="19311" xr:uid="{28E8486A-81FA-4269-8AF0-37ADF76B73F4}"/>
    <cellStyle name="Normalny 2 3 2 11 3" xfId="8574" xr:uid="{79634E1E-473D-448D-A703-1FF6B3E3C3AF}"/>
    <cellStyle name="Normalny 2 3 2 11 3 2" xfId="12065" xr:uid="{D01C585F-5747-4D6B-BC3C-C5D4AE0F1982}"/>
    <cellStyle name="Normalny 2 3 2 11 3 2 2" xfId="27364" xr:uid="{C8543DD3-979D-4726-9D01-B99362E61400}"/>
    <cellStyle name="Normalny 2 3 2 11 3 3" xfId="15555" xr:uid="{34E0F371-26A3-4073-872A-074958921E31}"/>
    <cellStyle name="Normalny 2 3 2 11 3 3 2" xfId="30854" xr:uid="{D8A8AA1B-FF08-4307-B62A-709EA9F2FBF3}"/>
    <cellStyle name="Normalny 2 3 2 11 3 4" xfId="23874" xr:uid="{8963D543-79A1-47F3-91D5-E73FAFB4534F}"/>
    <cellStyle name="Normalny 2 3 2 11 4" xfId="6651" xr:uid="{D1C6550D-ACCE-4984-A76A-7A0F508C80C2}"/>
    <cellStyle name="Normalny 2 3 2 11 4 2" xfId="21952" xr:uid="{BCFE47F8-7E42-4C06-AADE-76E32CA6DE24}"/>
    <cellStyle name="Normalny 2 3 2 11 5" xfId="3929" xr:uid="{9B6E6958-A33D-47DC-A154-2562975A1D10}"/>
    <cellStyle name="Normalny 2 3 2 11 5 2" xfId="19310" xr:uid="{520D86B9-6D32-42C9-AA11-D21C61A7C848}"/>
    <cellStyle name="Normalny 2 3 2 11 6" xfId="10143" xr:uid="{E313E0EE-1D39-4EE3-999C-544405BA0F65}"/>
    <cellStyle name="Normalny 2 3 2 11 6 2" xfId="25442" xr:uid="{864D80E3-914F-455F-A54E-F65ED4523E29}"/>
    <cellStyle name="Normalny 2 3 2 11 7" xfId="13633" xr:uid="{46978B29-92A5-423C-9280-086E70797A3D}"/>
    <cellStyle name="Normalny 2 3 2 11 7 2" xfId="28932" xr:uid="{3343641F-5D00-47C5-AD5E-BFAC7D836F00}"/>
    <cellStyle name="Normalny 2 3 2 11 8" xfId="17327" xr:uid="{389E6850-C5CB-4274-A620-E803F7969007}"/>
    <cellStyle name="Normalny 2 3 2 12" xfId="1930" xr:uid="{51B97E10-E834-4C86-B2E1-CB11799215D0}"/>
    <cellStyle name="Normalny 2 3 2 12 2" xfId="8576" xr:uid="{396E3817-9C9F-4878-B1D2-7A6A72621F8D}"/>
    <cellStyle name="Normalny 2 3 2 12 2 2" xfId="12067" xr:uid="{9EED6140-D3E5-4A85-B4F9-E45644273FDA}"/>
    <cellStyle name="Normalny 2 3 2 12 2 2 2" xfId="27366" xr:uid="{7E9F8C51-BECD-45B6-A9F1-B9D040966B86}"/>
    <cellStyle name="Normalny 2 3 2 12 2 3" xfId="15557" xr:uid="{9DD1A07B-6392-4948-867A-1234B82A4821}"/>
    <cellStyle name="Normalny 2 3 2 12 2 3 2" xfId="30856" xr:uid="{DBF5298B-0850-45EA-BC2B-4D13FF51A45C}"/>
    <cellStyle name="Normalny 2 3 2 12 2 4" xfId="23876" xr:uid="{DFE723ED-35D3-4F1C-8313-1B695E11EBC5}"/>
    <cellStyle name="Normalny 2 3 2 12 3" xfId="7083" xr:uid="{09840DB9-8D26-4863-8169-A7F13F6908F1}"/>
    <cellStyle name="Normalny 2 3 2 12 3 2" xfId="22384" xr:uid="{B7855A2D-D69C-4E5C-ACB3-D828E3EF40AA}"/>
    <cellStyle name="Normalny 2 3 2 12 4" xfId="3931" xr:uid="{3462B819-A4D4-4EC3-94E0-8BD1300722C5}"/>
    <cellStyle name="Normalny 2 3 2 12 4 2" xfId="19312" xr:uid="{1C820D1D-837F-475B-A192-CAB369559633}"/>
    <cellStyle name="Normalny 2 3 2 12 5" xfId="10575" xr:uid="{23E1F662-8C8D-4FB9-B581-7CE3F1E783EA}"/>
    <cellStyle name="Normalny 2 3 2 12 5 2" xfId="25874" xr:uid="{715CC2A2-8A2E-4DF1-8484-512CBF30963D}"/>
    <cellStyle name="Normalny 2 3 2 12 6" xfId="14065" xr:uid="{C96ABC61-E421-48D9-A9D9-269E40BA1136}"/>
    <cellStyle name="Normalny 2 3 2 12 6 2" xfId="29364" xr:uid="{6B2C2E9E-176B-444A-83DE-2B4218D24D7D}"/>
    <cellStyle name="Normalny 2 3 2 12 7" xfId="17562" xr:uid="{48542484-FF1A-4016-8A84-B7220555C6EE}"/>
    <cellStyle name="Normalny 2 3 2 13" xfId="2061" xr:uid="{6438CF9E-9464-4EC4-B076-0C18287D1D4E}"/>
    <cellStyle name="Normalny 2 3 2 13 2" xfId="8577" xr:uid="{063CBD0E-15E3-4541-9883-447FD785EDA5}"/>
    <cellStyle name="Normalny 2 3 2 13 2 2" xfId="12068" xr:uid="{550E0659-0E3B-4D06-9A26-744F76352C20}"/>
    <cellStyle name="Normalny 2 3 2 13 2 2 2" xfId="27367" xr:uid="{6ADF47CD-0818-44AF-93E6-2F8EF8E06D42}"/>
    <cellStyle name="Normalny 2 3 2 13 2 3" xfId="15558" xr:uid="{567C48EE-7E93-4C0B-8B38-7B2C78B84970}"/>
    <cellStyle name="Normalny 2 3 2 13 2 3 2" xfId="30857" xr:uid="{71B67421-98B9-4F23-ADBB-21425D68779B}"/>
    <cellStyle name="Normalny 2 3 2 13 2 4" xfId="23877" xr:uid="{7C5499DD-5129-47B2-8A48-4097FBCBABD5}"/>
    <cellStyle name="Normalny 2 3 2 13 3" xfId="7450" xr:uid="{4A6B1069-42E4-447F-8591-3425A3104C20}"/>
    <cellStyle name="Normalny 2 3 2 13 3 2" xfId="22751" xr:uid="{4FAA46CF-2A02-4979-A4D8-80DD2B5A8992}"/>
    <cellStyle name="Normalny 2 3 2 13 4" xfId="3932" xr:uid="{F6ACF319-D322-4454-A7A9-A9917B38BDA1}"/>
    <cellStyle name="Normalny 2 3 2 13 4 2" xfId="19313" xr:uid="{12145F95-2ED5-4493-9EEA-EAE120662959}"/>
    <cellStyle name="Normalny 2 3 2 13 5" xfId="10942" xr:uid="{8E8B58C9-88C4-41D7-98A1-492FDAE02083}"/>
    <cellStyle name="Normalny 2 3 2 13 5 2" xfId="26241" xr:uid="{3FBF6060-8106-4B9A-8A27-F2D9050B7B12}"/>
    <cellStyle name="Normalny 2 3 2 13 6" xfId="14432" xr:uid="{1F01E3DD-12FF-4479-BD6B-6D40CB8C8E2E}"/>
    <cellStyle name="Normalny 2 3 2 13 6 2" xfId="29731" xr:uid="{4124E6CB-37A3-44C8-9E54-4D35F2C702BA}"/>
    <cellStyle name="Normalny 2 3 2 13 7" xfId="17693" xr:uid="{55DF2005-13F6-45DD-983D-E119E9D038F1}"/>
    <cellStyle name="Normalny 2 3 2 14" xfId="2186" xr:uid="{049DD80A-C7C4-4C89-B875-9F9F501DEEAD}"/>
    <cellStyle name="Normalny 2 3 2 14 2" xfId="8571" xr:uid="{6541A5E7-D17D-4074-84BB-0BF186AB0902}"/>
    <cellStyle name="Normalny 2 3 2 14 2 2" xfId="23871" xr:uid="{F1B98F43-A8C0-4EE2-B7D7-C55F9ED9FF57}"/>
    <cellStyle name="Normalny 2 3 2 14 3" xfId="5349" xr:uid="{BC7AA5C6-F3BB-4B11-ABDD-4ACA68D76308}"/>
    <cellStyle name="Normalny 2 3 2 14 3 2" xfId="20650" xr:uid="{640BB5D8-3A21-4DF6-B1FD-EF823ACC6449}"/>
    <cellStyle name="Normalny 2 3 2 14 4" xfId="12062" xr:uid="{AE7F9D4A-72C1-4763-91B6-E4FFB6ACEEE0}"/>
    <cellStyle name="Normalny 2 3 2 14 4 2" xfId="27361" xr:uid="{65B93F7D-CE85-41EA-B449-00E846306E29}"/>
    <cellStyle name="Normalny 2 3 2 14 5" xfId="15552" xr:uid="{75C7F08D-719B-4310-8065-EB03CCB0583D}"/>
    <cellStyle name="Normalny 2 3 2 14 5 2" xfId="30851" xr:uid="{5ED02201-FDAC-4442-81B7-66AA59D863E8}"/>
    <cellStyle name="Normalny 2 3 2 14 6" xfId="17818" xr:uid="{6AE24A48-3562-4427-8119-C8E936725A1B}"/>
    <cellStyle name="Normalny 2 3 2 15" xfId="2405" xr:uid="{67E26411-CC45-413D-BC1C-89B4D5A3CAA3}"/>
    <cellStyle name="Normalny 2 3 2 15 2" xfId="5350" xr:uid="{4C3FC76C-7F25-4530-A20D-D7BC66AC476B}"/>
    <cellStyle name="Normalny 2 3 2 15 2 2" xfId="20651" xr:uid="{65175E74-60EF-406E-8BDE-0296E6CCBA8C}"/>
    <cellStyle name="Normalny 2 3 2 15 3" xfId="18037" xr:uid="{6F1FDFFA-203F-48A2-92FF-58F082A737CD}"/>
    <cellStyle name="Normalny 2 3 2 16" xfId="2555" xr:uid="{310CD4B4-ACC9-4345-A2DE-371354CDF520}"/>
    <cellStyle name="Normalny 2 3 2 16 2" xfId="5351" xr:uid="{54AEA1D7-D1D6-473D-8CF6-C22904E0982E}"/>
    <cellStyle name="Normalny 2 3 2 16 2 2" xfId="20652" xr:uid="{3DF2CF4A-8686-4411-BC90-4E9519166CA1}"/>
    <cellStyle name="Normalny 2 3 2 16 3" xfId="18187" xr:uid="{06CF1B53-F8B5-4081-98F9-97FFBAAB4B08}"/>
    <cellStyle name="Normalny 2 3 2 17" xfId="5751" xr:uid="{E3B067D6-2BCE-4AA3-A345-A0EAD3D83EA8}"/>
    <cellStyle name="Normalny 2 3 2 17 2" xfId="21052" xr:uid="{AD1372CA-2621-42BA-A8D2-CFEE06B65AB5}"/>
    <cellStyle name="Normalny 2 3 2 18" xfId="5921" xr:uid="{6EA75D4E-A87C-40F0-8D8B-B51B3D585931}"/>
    <cellStyle name="Normalny 2 3 2 18 2" xfId="21222" xr:uid="{AE52ECAA-6472-42D0-BE89-4AAA9F260078}"/>
    <cellStyle name="Normalny 2 3 2 19" xfId="3926" xr:uid="{859FDC41-19F1-4834-985E-59AD1E548F74}"/>
    <cellStyle name="Normalny 2 3 2 19 2" xfId="19307" xr:uid="{B544D847-915B-4EFE-AECE-6791961225EF}"/>
    <cellStyle name="Normalny 2 3 2 2" xfId="90" xr:uid="{00000000-0005-0000-0000-0000BE000000}"/>
    <cellStyle name="Normalny 2 3 2 2 10" xfId="1767" xr:uid="{D65378E5-7421-4693-969F-168837F1920C}"/>
    <cellStyle name="Normalny 2 3 2 2 10 2" xfId="3935" xr:uid="{F473F2E8-AE16-4C68-99C5-3CDF7970ED76}"/>
    <cellStyle name="Normalny 2 3 2 2 10 2 2" xfId="8580" xr:uid="{3D0E119C-1F07-4091-91EA-58145C61558D}"/>
    <cellStyle name="Normalny 2 3 2 2 10 2 2 2" xfId="12071" xr:uid="{64126148-5EA9-4972-9FE4-29D2FA8FC947}"/>
    <cellStyle name="Normalny 2 3 2 2 10 2 2 2 2" xfId="27370" xr:uid="{D997B2FD-3916-4ACF-913D-597F69C7A832}"/>
    <cellStyle name="Normalny 2 3 2 2 10 2 2 3" xfId="15561" xr:uid="{0AD7CD2D-9013-42E1-9566-0712B97C995A}"/>
    <cellStyle name="Normalny 2 3 2 2 10 2 2 3 2" xfId="30860" xr:uid="{A1EF4292-825E-40CE-8BFE-6E6ED1EA954A}"/>
    <cellStyle name="Normalny 2 3 2 2 10 2 2 4" xfId="23880" xr:uid="{FA8FAAA6-2958-4BD8-AFD4-D4EE2DF28F97}"/>
    <cellStyle name="Normalny 2 3 2 2 10 2 3" xfId="7087" xr:uid="{2DEE0A9D-15E3-484D-9046-B62F80721747}"/>
    <cellStyle name="Normalny 2 3 2 2 10 2 3 2" xfId="22388" xr:uid="{24E428A1-663E-4FB2-AB22-4CD53109D025}"/>
    <cellStyle name="Normalny 2 3 2 2 10 2 4" xfId="10579" xr:uid="{075126A6-8938-4829-85E2-2F08175B2F95}"/>
    <cellStyle name="Normalny 2 3 2 2 10 2 4 2" xfId="25878" xr:uid="{C6446113-F3A6-4839-9674-643205B019E3}"/>
    <cellStyle name="Normalny 2 3 2 2 10 2 5" xfId="14069" xr:uid="{8C4670ED-966B-4CAF-B5D3-7D1EA566867E}"/>
    <cellStyle name="Normalny 2 3 2 2 10 2 5 2" xfId="29368" xr:uid="{D39A24BF-80B0-452D-A985-CA1F99AEFF36}"/>
    <cellStyle name="Normalny 2 3 2 2 10 2 6" xfId="19316" xr:uid="{7A846C88-700B-4CEC-BFF9-06277DDB1D2B}"/>
    <cellStyle name="Normalny 2 3 2 2 10 3" xfId="8579" xr:uid="{2B85C791-399B-43EF-BB76-54A909F9C0AE}"/>
    <cellStyle name="Normalny 2 3 2 2 10 3 2" xfId="12070" xr:uid="{8117978B-6100-408F-80F9-6D7BE14B2BD6}"/>
    <cellStyle name="Normalny 2 3 2 2 10 3 2 2" xfId="27369" xr:uid="{9F222E3C-3256-4EC2-BFA7-2D6C983802F9}"/>
    <cellStyle name="Normalny 2 3 2 2 10 3 3" xfId="15560" xr:uid="{50956FD5-752B-49AF-97F0-3A41CC748200}"/>
    <cellStyle name="Normalny 2 3 2 2 10 3 3 2" xfId="30859" xr:uid="{AB7A9304-F5C6-4864-B602-2D53FF02EB03}"/>
    <cellStyle name="Normalny 2 3 2 2 10 3 4" xfId="23879" xr:uid="{417BBB0F-E9A4-4D6C-9DD6-28F373AA4566}"/>
    <cellStyle name="Normalny 2 3 2 2 10 4" xfId="6659" xr:uid="{23FCDB65-0661-41A3-BEBB-9F38AC19EE3B}"/>
    <cellStyle name="Normalny 2 3 2 2 10 4 2" xfId="21960" xr:uid="{95424867-5FDE-42BF-A034-F86A7C481BBC}"/>
    <cellStyle name="Normalny 2 3 2 2 10 5" xfId="3934" xr:uid="{606ECCE3-DC4E-4990-B16F-4C8DB6F5A521}"/>
    <cellStyle name="Normalny 2 3 2 2 10 5 2" xfId="19315" xr:uid="{63C56DFC-F6D8-4DB8-A8AE-265759236DA4}"/>
    <cellStyle name="Normalny 2 3 2 2 10 6" xfId="10151" xr:uid="{F5FDBD35-94DD-4A5B-A27B-BC928BA4CC29}"/>
    <cellStyle name="Normalny 2 3 2 2 10 6 2" xfId="25450" xr:uid="{E84D37AF-E719-4060-A060-9BF0806F9A07}"/>
    <cellStyle name="Normalny 2 3 2 2 10 7" xfId="13641" xr:uid="{6E3BD933-A118-4455-BEE5-0A36E16D88BA}"/>
    <cellStyle name="Normalny 2 3 2 2 10 7 2" xfId="28940" xr:uid="{906A0C0F-360F-4956-A900-263DFADFC095}"/>
    <cellStyle name="Normalny 2 3 2 2 10 8" xfId="17404" xr:uid="{D367708D-38AC-4969-A1E3-9CAE9BA32932}"/>
    <cellStyle name="Normalny 2 3 2 2 11" xfId="1884" xr:uid="{EED33E07-8908-463D-8E0B-1FB7900A3B81}"/>
    <cellStyle name="Normalny 2 3 2 2 11 2" xfId="8581" xr:uid="{89CFE195-86CD-429E-8B38-41349990740C}"/>
    <cellStyle name="Normalny 2 3 2 2 11 2 2" xfId="12072" xr:uid="{112D3B9D-9D4A-444E-9C1A-CDA56741D10A}"/>
    <cellStyle name="Normalny 2 3 2 2 11 2 2 2" xfId="27371" xr:uid="{6AC393F6-AB10-4E2C-87A0-12421A0AFA07}"/>
    <cellStyle name="Normalny 2 3 2 2 11 2 3" xfId="15562" xr:uid="{7AA3EF50-F2FC-4098-B036-203CDBC59DF6}"/>
    <cellStyle name="Normalny 2 3 2 2 11 2 3 2" xfId="30861" xr:uid="{18BDEF56-1127-4618-9A36-5DC14F085163}"/>
    <cellStyle name="Normalny 2 3 2 2 11 2 4" xfId="23881" xr:uid="{A4AA9595-963E-41C4-8DFE-AB033FA0A241}"/>
    <cellStyle name="Normalny 2 3 2 2 11 3" xfId="7086" xr:uid="{845A5B99-30DC-46FA-ADA1-7D4CDAC9F192}"/>
    <cellStyle name="Normalny 2 3 2 2 11 3 2" xfId="22387" xr:uid="{482C0744-B7E8-4F78-B636-103A23C29165}"/>
    <cellStyle name="Normalny 2 3 2 2 11 4" xfId="3936" xr:uid="{7F0921B3-38F4-41F8-AF98-CF3CBA5169E5}"/>
    <cellStyle name="Normalny 2 3 2 2 11 4 2" xfId="19317" xr:uid="{2A1BB8CE-1BEF-4991-9547-E3AAFF5C4723}"/>
    <cellStyle name="Normalny 2 3 2 2 11 5" xfId="10578" xr:uid="{9DB1C826-46AD-4A53-8C01-E110FAB50BAA}"/>
    <cellStyle name="Normalny 2 3 2 2 11 5 2" xfId="25877" xr:uid="{6369C072-4E0C-4E15-9B55-480464272108}"/>
    <cellStyle name="Normalny 2 3 2 2 11 6" xfId="14068" xr:uid="{D5F99D03-29BC-4A65-A1D6-107DA9AEDCA2}"/>
    <cellStyle name="Normalny 2 3 2 2 11 6 2" xfId="29367" xr:uid="{2C7A0111-1C71-4712-8B17-0905AB21CF24}"/>
    <cellStyle name="Normalny 2 3 2 2 11 7" xfId="17518" xr:uid="{35BB34D8-5A3D-47CA-995D-2C79B554E794}"/>
    <cellStyle name="Normalny 2 3 2 2 12" xfId="1730" xr:uid="{ABD4604E-2B90-4D21-B8B1-113EB766E646}"/>
    <cellStyle name="Normalny 2 3 2 2 12 2" xfId="8582" xr:uid="{E2DB1ADD-AA4C-405E-9E9A-759A41F58375}"/>
    <cellStyle name="Normalny 2 3 2 2 12 2 2" xfId="12073" xr:uid="{F0433FC8-1599-44BD-9807-6A652FF3ABD5}"/>
    <cellStyle name="Normalny 2 3 2 2 12 2 2 2" xfId="27372" xr:uid="{0371B9B9-7BA4-4A3B-B5C7-E46B8726F89F}"/>
    <cellStyle name="Normalny 2 3 2 2 12 2 3" xfId="15563" xr:uid="{7D3EF8FE-44FE-459E-9F40-4A1E29EAA5E3}"/>
    <cellStyle name="Normalny 2 3 2 2 12 2 3 2" xfId="30862" xr:uid="{431799F9-48D4-4310-BE72-6F4D3E70AADB}"/>
    <cellStyle name="Normalny 2 3 2 2 12 2 4" xfId="23882" xr:uid="{7F153292-BD5D-4054-9B65-F6BCE468199F}"/>
    <cellStyle name="Normalny 2 3 2 2 12 3" xfId="7451" xr:uid="{3E9C3A6D-B437-4A28-86CC-5191170C65FF}"/>
    <cellStyle name="Normalny 2 3 2 2 12 3 2" xfId="22752" xr:uid="{3EFB64C2-AC5E-4E07-B4AD-097294497452}"/>
    <cellStyle name="Normalny 2 3 2 2 12 4" xfId="3937" xr:uid="{1147EEC9-B1DF-4628-8F95-FB7C75058878}"/>
    <cellStyle name="Normalny 2 3 2 2 12 4 2" xfId="19318" xr:uid="{0A119462-F04A-4E0A-8509-FA6162CE61F6}"/>
    <cellStyle name="Normalny 2 3 2 2 12 5" xfId="10943" xr:uid="{5997C98D-DDC6-4EC6-B425-712820B8D4B9}"/>
    <cellStyle name="Normalny 2 3 2 2 12 5 2" xfId="26242" xr:uid="{6B10598D-1983-477F-B407-CBB11B89BE7E}"/>
    <cellStyle name="Normalny 2 3 2 2 12 6" xfId="14433" xr:uid="{8090BF7D-6DB0-45F0-AD3A-305AE6701285}"/>
    <cellStyle name="Normalny 2 3 2 2 12 6 2" xfId="29732" xr:uid="{494A86E0-9EFE-47BE-81F4-B67893DC5B06}"/>
    <cellStyle name="Normalny 2 3 2 2 12 7" xfId="17373" xr:uid="{7E2207F5-0DB7-48DC-9255-D36EE86F5FA2}"/>
    <cellStyle name="Normalny 2 3 2 2 13" xfId="1908" xr:uid="{03AAF74A-9217-4916-BA60-8F7D5317301E}"/>
    <cellStyle name="Normalny 2 3 2 2 13 2" xfId="8578" xr:uid="{255304E8-5360-425C-9538-110130BC8060}"/>
    <cellStyle name="Normalny 2 3 2 2 13 2 2" xfId="23878" xr:uid="{7E36C890-0B03-42BE-B62E-4E85285939A4}"/>
    <cellStyle name="Normalny 2 3 2 2 13 3" xfId="5352" xr:uid="{B0697281-DDA4-4DEA-A263-19B31BC495AF}"/>
    <cellStyle name="Normalny 2 3 2 2 13 3 2" xfId="20653" xr:uid="{8CADCCF4-601B-4C0A-8A47-319BFF99DB06}"/>
    <cellStyle name="Normalny 2 3 2 2 13 4" xfId="12069" xr:uid="{23646AC9-A5B9-49A7-9E1F-C1FDB03BC372}"/>
    <cellStyle name="Normalny 2 3 2 2 13 4 2" xfId="27368" xr:uid="{E06BBDA5-933A-4559-AA0A-9CB304F1F256}"/>
    <cellStyle name="Normalny 2 3 2 2 13 5" xfId="15559" xr:uid="{5CE92FC2-82F8-4412-9BE2-F76F76550136}"/>
    <cellStyle name="Normalny 2 3 2 2 13 5 2" xfId="30858" xr:uid="{ED1066AD-D839-420C-B201-C135AD83A42D}"/>
    <cellStyle name="Normalny 2 3 2 2 13 6" xfId="17540" xr:uid="{1FE052DE-D10E-4ACB-B327-BF76B15DD758}"/>
    <cellStyle name="Normalny 2 3 2 2 14" xfId="2406" xr:uid="{7714420E-8A45-4127-A694-E14757C3AE7D}"/>
    <cellStyle name="Normalny 2 3 2 2 14 2" xfId="5353" xr:uid="{25F0278A-A289-4636-ADDA-BB8A1216FADD}"/>
    <cellStyle name="Normalny 2 3 2 2 14 2 2" xfId="20654" xr:uid="{76D28EBD-3AAC-4D77-8499-2C477A8B32EC}"/>
    <cellStyle name="Normalny 2 3 2 2 14 3" xfId="18038" xr:uid="{04851E50-BCAD-4FBA-B3FB-9990775E7165}"/>
    <cellStyle name="Normalny 2 3 2 2 15" xfId="2556" xr:uid="{A244C817-51DA-45D9-8BDB-0EFFC37CCEAC}"/>
    <cellStyle name="Normalny 2 3 2 2 15 2" xfId="5354" xr:uid="{C4064974-D2CF-4850-96AA-838F75982ED4}"/>
    <cellStyle name="Normalny 2 3 2 2 15 2 2" xfId="20655" xr:uid="{18A910F4-7977-4AF5-A63D-60C1D115BB8E}"/>
    <cellStyle name="Normalny 2 3 2 2 15 3" xfId="18188" xr:uid="{20976401-F3ED-42EC-A452-7E6F12020D72}"/>
    <cellStyle name="Normalny 2 3 2 2 16" xfId="5752" xr:uid="{7C01D3FC-C8BE-4E3F-B1B1-6EDFD0EB5975}"/>
    <cellStyle name="Normalny 2 3 2 2 16 2" xfId="21053" xr:uid="{CF7699B4-FB46-47B8-ACDB-C0D4F536DF8A}"/>
    <cellStyle name="Normalny 2 3 2 2 17" xfId="5922" xr:uid="{C537111E-731F-4117-850E-75778A821E18}"/>
    <cellStyle name="Normalny 2 3 2 2 17 2" xfId="21223" xr:uid="{2793A7D9-6C1A-4CA7-9AC8-D4ADA356DF8B}"/>
    <cellStyle name="Normalny 2 3 2 2 18" xfId="3933" xr:uid="{5E519D2D-6CA6-4A4D-B298-181C689A6321}"/>
    <cellStyle name="Normalny 2 3 2 2 18 2" xfId="19314" xr:uid="{4E62B42A-0743-45E1-827D-FBD50B67A464}"/>
    <cellStyle name="Normalny 2 3 2 2 19" xfId="9414" xr:uid="{943C4607-4A19-430A-B865-0A4F8B2A41C1}"/>
    <cellStyle name="Normalny 2 3 2 2 19 2" xfId="24713" xr:uid="{445F63FA-7D2F-4534-9376-1DB55240E690}"/>
    <cellStyle name="Normalny 2 3 2 2 2" xfId="690" xr:uid="{020F91F2-1D6D-4DE1-BC66-CA5CB23A9631}"/>
    <cellStyle name="Normalny 2 3 2 2 2 10" xfId="2297" xr:uid="{5D5AC543-7C6F-4023-88B2-2D755EB1CC53}"/>
    <cellStyle name="Normalny 2 3 2 2 2 10 2" xfId="5355" xr:uid="{636555B4-D45E-4D25-9235-FE68E3242939}"/>
    <cellStyle name="Normalny 2 3 2 2 2 10 2 2" xfId="20656" xr:uid="{6329C8B3-8608-4348-9E4C-DBB7BFC30B64}"/>
    <cellStyle name="Normalny 2 3 2 2 2 10 3" xfId="17929" xr:uid="{F8BD260B-6123-455F-9935-B85AC4F18C19}"/>
    <cellStyle name="Normalny 2 3 2 2 2 11" xfId="2447" xr:uid="{D58A0DE7-E890-4D74-AF98-732CF8EAF25A}"/>
    <cellStyle name="Normalny 2 3 2 2 2 11 2" xfId="5356" xr:uid="{947A1069-9192-4908-BFDB-4EEF6ED56911}"/>
    <cellStyle name="Normalny 2 3 2 2 2 11 2 2" xfId="20657" xr:uid="{77B44608-BFDB-4FB8-ADA9-0BC19B1E2081}"/>
    <cellStyle name="Normalny 2 3 2 2 2 11 3" xfId="18079" xr:uid="{7DD96697-E20D-4AE9-BDDC-657BF3FD6EBF}"/>
    <cellStyle name="Normalny 2 3 2 2 2 12" xfId="2597" xr:uid="{E43E2D64-C8F9-4DB8-907B-98F42401567B}"/>
    <cellStyle name="Normalny 2 3 2 2 2 12 2" xfId="5357" xr:uid="{9CE75701-C006-4D64-90CC-8DEA036C45A9}"/>
    <cellStyle name="Normalny 2 3 2 2 2 12 2 2" xfId="20658" xr:uid="{0BA61143-ED66-4C29-B415-3219EF8F2F65}"/>
    <cellStyle name="Normalny 2 3 2 2 2 12 3" xfId="18229" xr:uid="{C3CFE5D0-0D35-41E5-9B4A-32267A3981F0}"/>
    <cellStyle name="Normalny 2 3 2 2 2 13" xfId="5793" xr:uid="{FB945613-2D3E-493A-8580-FE8D3C4A930F}"/>
    <cellStyle name="Normalny 2 3 2 2 2 13 2" xfId="21094" xr:uid="{78F8A836-1EEF-4B98-B045-4257351014C2}"/>
    <cellStyle name="Normalny 2 3 2 2 2 14" xfId="6017" xr:uid="{D6AB7187-4C64-4A34-B600-384E4E90CA02}"/>
    <cellStyle name="Normalny 2 3 2 2 2 14 2" xfId="21318" xr:uid="{89469F90-83DA-4ACD-973B-CB7F69E5DEAC}"/>
    <cellStyle name="Normalny 2 3 2 2 2 15" xfId="3938" xr:uid="{05C8A75D-6575-4305-9BBE-AB6FE87767FC}"/>
    <cellStyle name="Normalny 2 3 2 2 2 15 2" xfId="19319" xr:uid="{B588C2D4-0FD1-4914-B2BD-EC629F83CE6E}"/>
    <cellStyle name="Normalny 2 3 2 2 2 16" xfId="9509" xr:uid="{79137334-2C56-49B4-88A8-048CA72B7EF7}"/>
    <cellStyle name="Normalny 2 3 2 2 2 16 2" xfId="24808" xr:uid="{93A58F02-386A-419F-B143-66249DCB4DC2}"/>
    <cellStyle name="Normalny 2 3 2 2 2 17" xfId="12999" xr:uid="{CEFB1222-AB7B-4E2A-8D68-84C3D16BB19B}"/>
    <cellStyle name="Normalny 2 3 2 2 2 17 2" xfId="28298" xr:uid="{89414FD9-9E50-45E2-8713-90022812C463}"/>
    <cellStyle name="Normalny 2 3 2 2 2 18" xfId="16416" xr:uid="{C549A37C-252B-447B-BD6C-0473AA1FF9A5}"/>
    <cellStyle name="Normalny 2 3 2 2 2 18 2" xfId="31715" xr:uid="{C6D84A82-426E-4F1B-92E9-0783CFCFD71F}"/>
    <cellStyle name="Normalny 2 3 2 2 2 19" xfId="911" xr:uid="{76640EA4-077C-4BBB-A87D-BBB2E3A05FC4}"/>
    <cellStyle name="Normalny 2 3 2 2 2 2" xfId="1126" xr:uid="{EDD830A6-ADAD-46AA-BB18-02A34AEA5F67}"/>
    <cellStyle name="Normalny 2 3 2 2 2 2 2" xfId="3940" xr:uid="{0080634A-CC4F-480F-936F-D8CEA30ABFAC}"/>
    <cellStyle name="Normalny 2 3 2 2 2 2 2 2" xfId="3941" xr:uid="{CEE4F23D-ACD4-43C8-94F2-F7061FDFF65B}"/>
    <cellStyle name="Normalny 2 3 2 2 2 2 2 2 2" xfId="8586" xr:uid="{4AEA2D2C-C80C-416C-BF96-98220E743542}"/>
    <cellStyle name="Normalny 2 3 2 2 2 2 2 2 2 2" xfId="12077" xr:uid="{649016AA-1C49-41A5-88B5-B8DE6A8DE9EC}"/>
    <cellStyle name="Normalny 2 3 2 2 2 2 2 2 2 2 2" xfId="27376" xr:uid="{B7E9BFAA-779B-4556-A6E2-3F4636111D8C}"/>
    <cellStyle name="Normalny 2 3 2 2 2 2 2 2 2 3" xfId="15567" xr:uid="{C89CFA8E-BCC8-4258-8237-5FCD3516A785}"/>
    <cellStyle name="Normalny 2 3 2 2 2 2 2 2 2 3 2" xfId="30866" xr:uid="{55E1CA94-03A0-421E-A705-4B6D6AD8388C}"/>
    <cellStyle name="Normalny 2 3 2 2 2 2 2 2 2 4" xfId="23886" xr:uid="{8E59B743-7773-4705-A2D3-3C7F85AC33D6}"/>
    <cellStyle name="Normalny 2 3 2 2 2 2 2 2 3" xfId="7090" xr:uid="{1D1CE541-9F44-4A9E-B62E-C84C463CA224}"/>
    <cellStyle name="Normalny 2 3 2 2 2 2 2 2 3 2" xfId="22391" xr:uid="{6138BB88-6DAC-4E0B-A39A-7BF819EDEE6C}"/>
    <cellStyle name="Normalny 2 3 2 2 2 2 2 2 4" xfId="10582" xr:uid="{1909F589-DC8C-4D9D-B271-AEA7CC491F37}"/>
    <cellStyle name="Normalny 2 3 2 2 2 2 2 2 4 2" xfId="25881" xr:uid="{F2EB4DFA-5DA9-4384-B066-D804E8B3F767}"/>
    <cellStyle name="Normalny 2 3 2 2 2 2 2 2 5" xfId="14072" xr:uid="{45648633-CD02-47EC-80D6-079E4DDB46AF}"/>
    <cellStyle name="Normalny 2 3 2 2 2 2 2 2 5 2" xfId="29371" xr:uid="{0F802610-FBF6-4D37-B645-A9702F3C1494}"/>
    <cellStyle name="Normalny 2 3 2 2 2 2 2 2 6" xfId="19322" xr:uid="{4FFA378D-7918-401A-8EC5-49FD09D27B53}"/>
    <cellStyle name="Normalny 2 3 2 2 2 2 2 3" xfId="8585" xr:uid="{E6930498-4A1C-4EBA-8F6A-8CE1F8E94B22}"/>
    <cellStyle name="Normalny 2 3 2 2 2 2 2 3 2" xfId="12076" xr:uid="{664588F0-AFB9-4FCF-BD4B-72AC5EEDF137}"/>
    <cellStyle name="Normalny 2 3 2 2 2 2 2 3 2 2" xfId="27375" xr:uid="{9A3B1558-1874-4A6E-A0F2-DB1C68E7B145}"/>
    <cellStyle name="Normalny 2 3 2 2 2 2 2 3 3" xfId="15566" xr:uid="{20049404-5524-4BE0-9E91-27E3939AA7BC}"/>
    <cellStyle name="Normalny 2 3 2 2 2 2 2 3 3 2" xfId="30865" xr:uid="{F5D9780E-4210-44C6-B542-3AA4D3AB4B32}"/>
    <cellStyle name="Normalny 2 3 2 2 2 2 2 3 4" xfId="23885" xr:uid="{5E918BDC-F9DE-47B7-8F7F-B82934373635}"/>
    <cellStyle name="Normalny 2 3 2 2 2 2 2 4" xfId="6517" xr:uid="{51691269-9FE2-4701-81B2-00208C2402CC}"/>
    <cellStyle name="Normalny 2 3 2 2 2 2 2 4 2" xfId="21818" xr:uid="{87EBD721-7A3A-4CC5-B52E-CBA95C49A7AB}"/>
    <cellStyle name="Normalny 2 3 2 2 2 2 2 5" xfId="10009" xr:uid="{EF1FCD9F-D432-43FD-9F3B-646EA4F88A88}"/>
    <cellStyle name="Normalny 2 3 2 2 2 2 2 5 2" xfId="25308" xr:uid="{E2D87796-42F3-42DD-87FB-24EE9A2138D0}"/>
    <cellStyle name="Normalny 2 3 2 2 2 2 2 6" xfId="13499" xr:uid="{608713C0-93E0-4C0E-A045-AF3299485441}"/>
    <cellStyle name="Normalny 2 3 2 2 2 2 2 6 2" xfId="28798" xr:uid="{55E78130-FBF0-487E-8EA4-E3E2681CB32B}"/>
    <cellStyle name="Normalny 2 3 2 2 2 2 2 7" xfId="19321" xr:uid="{71320B21-8060-4988-9902-9C7C08EAF2CB}"/>
    <cellStyle name="Normalny 2 3 2 2 2 2 3" xfId="3942" xr:uid="{305AFBCB-A8B4-4BFF-9213-317F545E9B65}"/>
    <cellStyle name="Normalny 2 3 2 2 2 2 3 2" xfId="8587" xr:uid="{A085D0CA-FC73-4FC8-8D9A-97D67A9B8033}"/>
    <cellStyle name="Normalny 2 3 2 2 2 2 3 2 2" xfId="12078" xr:uid="{58CD89DA-0FF5-4175-BB52-1CBD2F3861D0}"/>
    <cellStyle name="Normalny 2 3 2 2 2 2 3 2 2 2" xfId="27377" xr:uid="{CC7A8BE4-53F5-41ED-8302-CE0F088C505F}"/>
    <cellStyle name="Normalny 2 3 2 2 2 2 3 2 3" xfId="15568" xr:uid="{1A73CED1-FCDE-4758-AB4D-8255DA8CB97C}"/>
    <cellStyle name="Normalny 2 3 2 2 2 2 3 2 3 2" xfId="30867" xr:uid="{259464C9-78C4-4E92-8B9A-C71B03118819}"/>
    <cellStyle name="Normalny 2 3 2 2 2 2 3 2 4" xfId="23887" xr:uid="{953C9A31-C33C-49E7-A12B-91D6FD0D0703}"/>
    <cellStyle name="Normalny 2 3 2 2 2 2 3 3" xfId="7089" xr:uid="{122324AC-76BC-4128-938B-915E99C25262}"/>
    <cellStyle name="Normalny 2 3 2 2 2 2 3 3 2" xfId="22390" xr:uid="{7278539A-BE3B-47E5-B3B7-68FA5D5145C6}"/>
    <cellStyle name="Normalny 2 3 2 2 2 2 3 4" xfId="10581" xr:uid="{587EC708-69F9-41F1-B169-65D549A79EB3}"/>
    <cellStyle name="Normalny 2 3 2 2 2 2 3 4 2" xfId="25880" xr:uid="{CB746C83-4BF0-4C55-AF1A-2D99D34AE903}"/>
    <cellStyle name="Normalny 2 3 2 2 2 2 3 5" xfId="14071" xr:uid="{0C697C41-AA88-4C6D-8126-8CFB3B545073}"/>
    <cellStyle name="Normalny 2 3 2 2 2 2 3 5 2" xfId="29370" xr:uid="{AD7EEB74-78F7-4DF1-81CD-086EDB9434FB}"/>
    <cellStyle name="Normalny 2 3 2 2 2 2 3 6" xfId="19323" xr:uid="{E36DE15D-CB9D-432E-A4AE-A638BC2BF3F1}"/>
    <cellStyle name="Normalny 2 3 2 2 2 2 4" xfId="8584" xr:uid="{AEA9A5F4-A841-456C-9DD3-4DEB61C0DCB2}"/>
    <cellStyle name="Normalny 2 3 2 2 2 2 4 2" xfId="12075" xr:uid="{031E5547-A2A4-4F89-8227-60F236325D70}"/>
    <cellStyle name="Normalny 2 3 2 2 2 2 4 2 2" xfId="27374" xr:uid="{08815B59-BDBD-479A-B3C7-9BC0DA7F7984}"/>
    <cellStyle name="Normalny 2 3 2 2 2 2 4 3" xfId="15565" xr:uid="{1D3F1988-9615-4B0A-B5B1-62A6B39460BF}"/>
    <cellStyle name="Normalny 2 3 2 2 2 2 4 3 2" xfId="30864" xr:uid="{8E6604FF-6B91-4B43-84ED-2A552F9911B0}"/>
    <cellStyle name="Normalny 2 3 2 2 2 2 4 4" xfId="23884" xr:uid="{400CC774-8029-40E6-809C-15EDCF85A1F1}"/>
    <cellStyle name="Normalny 2 3 2 2 2 2 5" xfId="6193" xr:uid="{21727999-CEE2-46C4-B0A4-6E32489514DF}"/>
    <cellStyle name="Normalny 2 3 2 2 2 2 5 2" xfId="21494" xr:uid="{B182BC99-D310-4BC8-BE21-6AF8285E7C45}"/>
    <cellStyle name="Normalny 2 3 2 2 2 2 6" xfId="3939" xr:uid="{B573F61B-453B-4446-A6C1-A5694B17CC3E}"/>
    <cellStyle name="Normalny 2 3 2 2 2 2 6 2" xfId="19320" xr:uid="{24E6CA9E-E554-488E-94DE-8A76D26F94D0}"/>
    <cellStyle name="Normalny 2 3 2 2 2 2 7" xfId="9685" xr:uid="{B2E2DC63-E618-497D-B7BD-D3D9D78F500B}"/>
    <cellStyle name="Normalny 2 3 2 2 2 2 7 2" xfId="24984" xr:uid="{EB862A42-AEDB-49DA-B567-2BCAD5482E0E}"/>
    <cellStyle name="Normalny 2 3 2 2 2 2 8" xfId="13175" xr:uid="{EFEF410A-A5D8-4FBC-A8AE-05CA3AF138E7}"/>
    <cellStyle name="Normalny 2 3 2 2 2 2 8 2" xfId="28474" xr:uid="{C109BF34-CC12-4F9A-A3E5-1850A83C90C3}"/>
    <cellStyle name="Normalny 2 3 2 2 2 2 9" xfId="16782" xr:uid="{98179171-1871-4E73-A26B-30E02417CA82}"/>
    <cellStyle name="Normalny 2 3 2 2 2 20" xfId="16579" xr:uid="{C06E66AA-45B7-4169-9F24-0A1E5D8A4EF7}"/>
    <cellStyle name="Normalny 2 3 2 2 2 3" xfId="1251" xr:uid="{7C54E160-728F-4667-84E4-4C0272446E5C}"/>
    <cellStyle name="Normalny 2 3 2 2 2 3 2" xfId="3944" xr:uid="{9F0539D4-4291-45CB-BC4B-1CDFDF5C6941}"/>
    <cellStyle name="Normalny 2 3 2 2 2 3 2 2" xfId="8589" xr:uid="{438161A4-5815-4E05-ADAB-CA725E591D3F}"/>
    <cellStyle name="Normalny 2 3 2 2 2 3 2 2 2" xfId="12080" xr:uid="{F0337AB7-1DEC-4F13-A863-22EDB04ADE9A}"/>
    <cellStyle name="Normalny 2 3 2 2 2 3 2 2 2 2" xfId="27379" xr:uid="{4AD04BB3-06E3-46FE-9DF0-84D1B73B1EA0}"/>
    <cellStyle name="Normalny 2 3 2 2 2 3 2 2 3" xfId="15570" xr:uid="{6FD97BF6-2B33-4F9F-BC2F-2FC06003203B}"/>
    <cellStyle name="Normalny 2 3 2 2 2 3 2 2 3 2" xfId="30869" xr:uid="{A11B974F-E56F-4DB7-9BB9-D85FF51C6C1D}"/>
    <cellStyle name="Normalny 2 3 2 2 2 3 2 2 4" xfId="23889" xr:uid="{27D0BF15-0336-4F67-BA75-70AF2D33EA14}"/>
    <cellStyle name="Normalny 2 3 2 2 2 3 2 3" xfId="7091" xr:uid="{FC9391DB-4FE6-48F8-A096-A764B62027EB}"/>
    <cellStyle name="Normalny 2 3 2 2 2 3 2 3 2" xfId="22392" xr:uid="{D7C76EB6-D231-4DCF-B7FB-736CC81FB9B0}"/>
    <cellStyle name="Normalny 2 3 2 2 2 3 2 4" xfId="10583" xr:uid="{DB66A61A-2428-4840-9285-B58095D82EC9}"/>
    <cellStyle name="Normalny 2 3 2 2 2 3 2 4 2" xfId="25882" xr:uid="{F5BD9CA8-7329-408D-BD2F-1DA8C0679599}"/>
    <cellStyle name="Normalny 2 3 2 2 2 3 2 5" xfId="14073" xr:uid="{8F086F93-79C3-40DE-B946-0E25DB8C1B39}"/>
    <cellStyle name="Normalny 2 3 2 2 2 3 2 5 2" xfId="29372" xr:uid="{EBB6C3B9-13A6-4466-9C98-C3D54F4F2BBC}"/>
    <cellStyle name="Normalny 2 3 2 2 2 3 2 6" xfId="19325" xr:uid="{AF8C26D1-C8B1-46B0-92FC-31C31383FB32}"/>
    <cellStyle name="Normalny 2 3 2 2 2 3 3" xfId="8588" xr:uid="{36CD9925-0E41-4955-AA38-564CCDFFD287}"/>
    <cellStyle name="Normalny 2 3 2 2 2 3 3 2" xfId="12079" xr:uid="{8703CAE0-E735-4592-8391-6554935A5EB1}"/>
    <cellStyle name="Normalny 2 3 2 2 2 3 3 2 2" xfId="27378" xr:uid="{9CBDCA52-4CDD-499B-A9EB-40734CDD0C33}"/>
    <cellStyle name="Normalny 2 3 2 2 2 3 3 3" xfId="15569" xr:uid="{D989D45B-DB24-42EC-A78E-05E39EBE1AA1}"/>
    <cellStyle name="Normalny 2 3 2 2 2 3 3 3 2" xfId="30868" xr:uid="{22C27E48-8914-45BB-984F-B3A22A884815}"/>
    <cellStyle name="Normalny 2 3 2 2 2 3 3 4" xfId="23888" xr:uid="{09FBA198-1AD8-4BF5-9452-0C11DA41D977}"/>
    <cellStyle name="Normalny 2 3 2 2 2 3 4" xfId="6518" xr:uid="{8D855794-9A3B-487B-BADD-35166D443908}"/>
    <cellStyle name="Normalny 2 3 2 2 2 3 4 2" xfId="21819" xr:uid="{3277088C-D9DE-45BF-858F-018313D13ED3}"/>
    <cellStyle name="Normalny 2 3 2 2 2 3 5" xfId="3943" xr:uid="{37DC0CCE-5C63-4A89-B4B7-1389C8ED7B2B}"/>
    <cellStyle name="Normalny 2 3 2 2 2 3 5 2" xfId="19324" xr:uid="{8628AFB6-F416-4E0D-B0C3-99137171CE34}"/>
    <cellStyle name="Normalny 2 3 2 2 2 3 6" xfId="10010" xr:uid="{8870E4DC-2EB7-496C-9D8B-5FE8C932753F}"/>
    <cellStyle name="Normalny 2 3 2 2 2 3 6 2" xfId="25309" xr:uid="{8A799ABE-3218-464F-86A5-7A6669EF8A51}"/>
    <cellStyle name="Normalny 2 3 2 2 2 3 7" xfId="13500" xr:uid="{D1E29636-5CBC-43CB-A8C2-8EE994A8A6EA}"/>
    <cellStyle name="Normalny 2 3 2 2 2 3 7 2" xfId="28799" xr:uid="{AEB5C06C-760D-4720-9200-E3A56002BB21}"/>
    <cellStyle name="Normalny 2 3 2 2 2 3 8" xfId="16907" xr:uid="{03BBD7E3-18C1-4FAF-A558-EE1350EE1CBE}"/>
    <cellStyle name="Normalny 2 3 2 2 2 4" xfId="1373" xr:uid="{9A25BA38-AA73-475F-9470-E6A922BEF795}"/>
    <cellStyle name="Normalny 2 3 2 2 2 4 2" xfId="8590" xr:uid="{3DC0661E-8C21-4AA2-91C3-5B296D07D5D1}"/>
    <cellStyle name="Normalny 2 3 2 2 2 4 2 2" xfId="12081" xr:uid="{52EB3A0C-DDDB-46E7-91B7-1E2C88E8EEC8}"/>
    <cellStyle name="Normalny 2 3 2 2 2 4 2 2 2" xfId="27380" xr:uid="{11B41475-25CF-4AA2-BFE7-9DA742B59155}"/>
    <cellStyle name="Normalny 2 3 2 2 2 4 2 3" xfId="15571" xr:uid="{FD481051-036A-43C0-86F5-538DE8235326}"/>
    <cellStyle name="Normalny 2 3 2 2 2 4 2 3 2" xfId="30870" xr:uid="{60174C9E-F3F2-40AE-BA18-46AB15FDE3BA}"/>
    <cellStyle name="Normalny 2 3 2 2 2 4 2 4" xfId="23890" xr:uid="{1C2902A3-4B13-4D84-AB66-3838037FC0ED}"/>
    <cellStyle name="Normalny 2 3 2 2 2 4 3" xfId="7088" xr:uid="{6E9B3C0A-414F-491C-8F2B-1926C0947268}"/>
    <cellStyle name="Normalny 2 3 2 2 2 4 3 2" xfId="22389" xr:uid="{8EF56A0A-3B7E-4092-B0A7-D4C9EF201005}"/>
    <cellStyle name="Normalny 2 3 2 2 2 4 4" xfId="3945" xr:uid="{96F88D24-E54F-4E1A-BC8D-91C2961D47A1}"/>
    <cellStyle name="Normalny 2 3 2 2 2 4 4 2" xfId="19326" xr:uid="{C90E985F-3586-40F0-840A-CDDDE84C2CAC}"/>
    <cellStyle name="Normalny 2 3 2 2 2 4 5" xfId="10580" xr:uid="{FA39D21A-B46A-467D-A8AB-FE31F7BEF3BA}"/>
    <cellStyle name="Normalny 2 3 2 2 2 4 5 2" xfId="25879" xr:uid="{1E216510-55A4-4C0C-8A56-13AB52F4AE22}"/>
    <cellStyle name="Normalny 2 3 2 2 2 4 6" xfId="14070" xr:uid="{50B79DC9-36D0-4B21-8EC5-5D4872EA3666}"/>
    <cellStyle name="Normalny 2 3 2 2 2 4 6 2" xfId="29369" xr:uid="{21799E1D-A32D-48E3-8656-C4E046298B78}"/>
    <cellStyle name="Normalny 2 3 2 2 2 4 7" xfId="17029" xr:uid="{BEA2DB0C-EB50-44AF-A709-942EC6C0AE9E}"/>
    <cellStyle name="Normalny 2 3 2 2 2 5" xfId="1527" xr:uid="{04A29A88-FD6E-44CC-8D58-8368BFD09A4C}"/>
    <cellStyle name="Normalny 2 3 2 2 2 5 2" xfId="8591" xr:uid="{D2F3E673-C7DB-46BB-B940-4D1BAA2B8459}"/>
    <cellStyle name="Normalny 2 3 2 2 2 5 2 2" xfId="12082" xr:uid="{6D11A99F-19E2-48C3-A868-3EFE9147D10F}"/>
    <cellStyle name="Normalny 2 3 2 2 2 5 2 2 2" xfId="27381" xr:uid="{0EFAD255-FDF8-4576-AE71-28CE14CE7846}"/>
    <cellStyle name="Normalny 2 3 2 2 2 5 2 3" xfId="15572" xr:uid="{BF419A37-AB77-4EAF-88EC-3EDC26FA4E6A}"/>
    <cellStyle name="Normalny 2 3 2 2 2 5 2 3 2" xfId="30871" xr:uid="{8E975A2C-8124-43D0-B64B-098F4A2F8DA5}"/>
    <cellStyle name="Normalny 2 3 2 2 2 5 2 4" xfId="23891" xr:uid="{EF9019AF-7107-4029-8F50-99174CC181CB}"/>
    <cellStyle name="Normalny 2 3 2 2 2 5 3" xfId="7492" xr:uid="{F47FC5D8-65CA-4509-9EE7-E9B4901301AF}"/>
    <cellStyle name="Normalny 2 3 2 2 2 5 3 2" xfId="22793" xr:uid="{A2E56CDC-4787-442F-9235-49F18F29AD7A}"/>
    <cellStyle name="Normalny 2 3 2 2 2 5 4" xfId="3946" xr:uid="{A755F4BE-8644-42AA-AAD2-BA7E694B8598}"/>
    <cellStyle name="Normalny 2 3 2 2 2 5 4 2" xfId="19327" xr:uid="{694487E8-C325-45B1-96E3-88B91BDF8C4B}"/>
    <cellStyle name="Normalny 2 3 2 2 2 5 5" xfId="10984" xr:uid="{F9380163-C60A-471C-ABC5-87FC74AF4FB4}"/>
    <cellStyle name="Normalny 2 3 2 2 2 5 5 2" xfId="26283" xr:uid="{8F1611D8-8FC5-41F8-A0AD-CD94188B7E28}"/>
    <cellStyle name="Normalny 2 3 2 2 2 5 6" xfId="14474" xr:uid="{9EC7D13C-3023-49D1-B70D-377ED72B0210}"/>
    <cellStyle name="Normalny 2 3 2 2 2 5 6 2" xfId="29773" xr:uid="{FC9AE67F-917E-4F30-B557-5F090BE4883E}"/>
    <cellStyle name="Normalny 2 3 2 2 2 5 7" xfId="17179" xr:uid="{BC956D41-8A2B-46A9-8626-AD888B2197B1}"/>
    <cellStyle name="Normalny 2 3 2 2 2 6" xfId="1775" xr:uid="{5FB444F8-5C55-4097-90E8-B5A7D90A11E9}"/>
    <cellStyle name="Normalny 2 3 2 2 2 6 2" xfId="8583" xr:uid="{2734AA3F-00F1-49C5-9FB3-9E10E8EF03E1}"/>
    <cellStyle name="Normalny 2 3 2 2 2 6 2 2" xfId="23883" xr:uid="{1A025DB6-2DEB-4DA9-B9D4-74A6E756D227}"/>
    <cellStyle name="Normalny 2 3 2 2 2 6 3" xfId="5358" xr:uid="{45745224-164E-4ABC-82FF-E31728891D50}"/>
    <cellStyle name="Normalny 2 3 2 2 2 6 3 2" xfId="20659" xr:uid="{ECB3073C-CA84-4173-9673-17ED8D3DA08B}"/>
    <cellStyle name="Normalny 2 3 2 2 2 6 4" xfId="12074" xr:uid="{CFE8ACE6-AB21-474F-BCD2-CC4BF74D49E5}"/>
    <cellStyle name="Normalny 2 3 2 2 2 6 4 2" xfId="27373" xr:uid="{6CF25171-2507-4BDD-869B-9CD88F979BFD}"/>
    <cellStyle name="Normalny 2 3 2 2 2 6 5" xfId="15564" xr:uid="{F994C326-1013-4C7A-9ADF-8DB7D79CBED7}"/>
    <cellStyle name="Normalny 2 3 2 2 2 6 5 2" xfId="30863" xr:uid="{22F854C6-A742-4640-BBB8-293CB3D8B67C}"/>
    <cellStyle name="Normalny 2 3 2 2 2 6 6" xfId="17412" xr:uid="{33BDEF93-C943-4D64-A572-C2405FDC40B5}"/>
    <cellStyle name="Normalny 2 3 2 2 2 7" xfId="1919" xr:uid="{B196F69E-5895-4691-AE79-A4278F36D270}"/>
    <cellStyle name="Normalny 2 3 2 2 2 7 2" xfId="5359" xr:uid="{2C46C61D-118C-4622-8C67-DACFA7717F06}"/>
    <cellStyle name="Normalny 2 3 2 2 2 7 2 2" xfId="20660" xr:uid="{61B9FAA2-EA10-4E89-8136-C8A6E8BDFCDC}"/>
    <cellStyle name="Normalny 2 3 2 2 2 7 3" xfId="17551" xr:uid="{2493C81E-B283-4899-B44A-D8418A7B4E98}"/>
    <cellStyle name="Normalny 2 3 2 2 2 8" xfId="2050" xr:uid="{C9AA0424-1013-4549-BB89-737B78B81B05}"/>
    <cellStyle name="Normalny 2 3 2 2 2 8 2" xfId="5360" xr:uid="{F0523779-5B4F-49D4-ACE7-AFEFE9131BC7}"/>
    <cellStyle name="Normalny 2 3 2 2 2 8 2 2" xfId="20661" xr:uid="{13AB960D-8369-446E-AA38-2D6712BDAFD5}"/>
    <cellStyle name="Normalny 2 3 2 2 2 8 3" xfId="17682" xr:uid="{A8D8BAD6-2FE4-467F-90A0-8C6F679CC01E}"/>
    <cellStyle name="Normalny 2 3 2 2 2 9" xfId="2175" xr:uid="{A559060A-70CC-4E7E-9B36-EADCB17BD8EF}"/>
    <cellStyle name="Normalny 2 3 2 2 2 9 2" xfId="5361" xr:uid="{2F1EFA37-74F5-432F-9E7E-936A2338AD07}"/>
    <cellStyle name="Normalny 2 3 2 2 2 9 2 2" xfId="20662" xr:uid="{1460B737-F820-4124-9F22-C82A906B7520}"/>
    <cellStyle name="Normalny 2 3 2 2 2 9 3" xfId="17807" xr:uid="{9E53B1FE-EC59-41C8-A63A-00E7EF9C1ED8}"/>
    <cellStyle name="Normalny 2 3 2 2 20" xfId="12904" xr:uid="{EEE3CDCF-738F-4F76-A826-D8EAF0C0CBD6}"/>
    <cellStyle name="Normalny 2 3 2 2 20 2" xfId="28203" xr:uid="{4DF7B867-4F89-42F5-A57F-7D6087F028F5}"/>
    <cellStyle name="Normalny 2 3 2 2 21" xfId="16375" xr:uid="{B0A24CC0-57E2-4BFB-864F-E6F6613CC4EC}"/>
    <cellStyle name="Normalny 2 3 2 2 21 2" xfId="31674" xr:uid="{B2782063-0F6E-4377-B19A-53D7FBFE19DA}"/>
    <cellStyle name="Normalny 2 3 2 2 22" xfId="869" xr:uid="{5A3B5087-07DA-4316-93A9-F6B0FCD515C5}"/>
    <cellStyle name="Normalny 2 3 2 2 23" xfId="16538" xr:uid="{0BDDF21F-544A-4FBA-B1E0-63F9F3E7F836}"/>
    <cellStyle name="Normalny 2 3 2 2 3" xfId="734" xr:uid="{EBB762D6-B1AE-4F05-A574-256ABA60BB0E}"/>
    <cellStyle name="Normalny 2 3 2 2 3 10" xfId="2338" xr:uid="{AE7F70D4-0165-45EC-A5EA-47B0ED6EAA02}"/>
    <cellStyle name="Normalny 2 3 2 2 3 10 2" xfId="5362" xr:uid="{0E7B42AD-5080-4920-8CBB-EBBC670067B2}"/>
    <cellStyle name="Normalny 2 3 2 2 3 10 2 2" xfId="20663" xr:uid="{DC05F787-F52F-4879-BCF0-91DC4EF65044}"/>
    <cellStyle name="Normalny 2 3 2 2 3 10 3" xfId="17970" xr:uid="{AD9F9E51-CBD3-4D6C-A4B1-019EBEEB5925}"/>
    <cellStyle name="Normalny 2 3 2 2 3 11" xfId="2488" xr:uid="{4BBC643E-3F8F-46BF-B3D8-D7179E6E0602}"/>
    <cellStyle name="Normalny 2 3 2 2 3 11 2" xfId="5363" xr:uid="{484B5F32-5F3B-486B-87DB-9B98F3A8BCAF}"/>
    <cellStyle name="Normalny 2 3 2 2 3 11 2 2" xfId="20664" xr:uid="{F56F669D-2DA2-497B-84DD-ACB86ACEF0C7}"/>
    <cellStyle name="Normalny 2 3 2 2 3 11 3" xfId="18120" xr:uid="{634FBD99-1032-4A52-8CA3-CDA3EE35D8BD}"/>
    <cellStyle name="Normalny 2 3 2 2 3 12" xfId="2638" xr:uid="{186C00D0-4248-4B45-90BB-5FA10C21792F}"/>
    <cellStyle name="Normalny 2 3 2 2 3 12 2" xfId="5364" xr:uid="{A6BA257E-C75F-4FF1-8055-9964C89C5485}"/>
    <cellStyle name="Normalny 2 3 2 2 3 12 2 2" xfId="20665" xr:uid="{EEA343F6-C572-4C5B-AFE5-3B62651936D6}"/>
    <cellStyle name="Normalny 2 3 2 2 3 12 3" xfId="18270" xr:uid="{504E9D08-557E-4E53-9593-D70AD377D186}"/>
    <cellStyle name="Normalny 2 3 2 2 3 13" xfId="5834" xr:uid="{A7FE0C57-3F42-4C18-9A5E-87664BFC14E9}"/>
    <cellStyle name="Normalny 2 3 2 2 3 13 2" xfId="21135" xr:uid="{A088E0BB-E882-4D0A-B130-9EC306B6118E}"/>
    <cellStyle name="Normalny 2 3 2 2 3 14" xfId="6018" xr:uid="{D6335EFB-2756-44FE-8292-2A0A40A8E0CA}"/>
    <cellStyle name="Normalny 2 3 2 2 3 14 2" xfId="21319" xr:uid="{70B385BA-B72D-4149-B630-E7F6D641EE6B}"/>
    <cellStyle name="Normalny 2 3 2 2 3 15" xfId="3947" xr:uid="{C8065FAB-31B8-402A-8B4C-FCD9BF932669}"/>
    <cellStyle name="Normalny 2 3 2 2 3 15 2" xfId="19328" xr:uid="{2D9DDAD8-3393-41C3-883C-70A38037B5AB}"/>
    <cellStyle name="Normalny 2 3 2 2 3 16" xfId="9510" xr:uid="{069A04AF-DE8D-4261-9A57-69F7B9C1A043}"/>
    <cellStyle name="Normalny 2 3 2 2 3 16 2" xfId="24809" xr:uid="{F89A6665-E73D-4AD3-91D2-2C2B412F1AA4}"/>
    <cellStyle name="Normalny 2 3 2 2 3 17" xfId="13000" xr:uid="{5B56CA30-D51C-4339-AE7A-7961E1EA05D4}"/>
    <cellStyle name="Normalny 2 3 2 2 3 17 2" xfId="28299" xr:uid="{BF315ED4-7063-4D76-9A71-8EE1A76B2BBA}"/>
    <cellStyle name="Normalny 2 3 2 2 3 18" xfId="16457" xr:uid="{77A6C86C-64EF-49F5-9094-ADF0FDA65468}"/>
    <cellStyle name="Normalny 2 3 2 2 3 18 2" xfId="31756" xr:uid="{C387D34C-4BF0-4640-A0FF-5FE61ED321BE}"/>
    <cellStyle name="Normalny 2 3 2 2 3 19" xfId="952" xr:uid="{330847EB-E366-4CC6-9F44-6EB71D856606}"/>
    <cellStyle name="Normalny 2 3 2 2 3 2" xfId="1168" xr:uid="{C162F26E-A1E7-46FE-ADE2-CA854ED723F0}"/>
    <cellStyle name="Normalny 2 3 2 2 3 2 2" xfId="3949" xr:uid="{7A4ACC56-1B6E-4291-856A-2F7E3A51DFC1}"/>
    <cellStyle name="Normalny 2 3 2 2 3 2 2 2" xfId="3950" xr:uid="{206B71FD-4FBE-4EBF-9CA0-B952BDFC5800}"/>
    <cellStyle name="Normalny 2 3 2 2 3 2 2 2 2" xfId="8595" xr:uid="{0FAF1EFC-29CE-4124-9E2B-0EA25C8FE08C}"/>
    <cellStyle name="Normalny 2 3 2 2 3 2 2 2 2 2" xfId="12086" xr:uid="{BD09FC14-360D-41C1-A609-EB7FF2C399C1}"/>
    <cellStyle name="Normalny 2 3 2 2 3 2 2 2 2 2 2" xfId="27385" xr:uid="{8FC21CD4-4CD3-4E69-86D9-D69718C24DAA}"/>
    <cellStyle name="Normalny 2 3 2 2 3 2 2 2 2 3" xfId="15576" xr:uid="{B494A399-EEE6-4DD7-A9F3-7B10D990F505}"/>
    <cellStyle name="Normalny 2 3 2 2 3 2 2 2 2 3 2" xfId="30875" xr:uid="{CFDC2B64-336D-46B6-BC47-4112E24A13CE}"/>
    <cellStyle name="Normalny 2 3 2 2 3 2 2 2 2 4" xfId="23895" xr:uid="{9EC63D4E-4BC6-4E5F-8F8A-6B3678AE4EBD}"/>
    <cellStyle name="Normalny 2 3 2 2 3 2 2 2 3" xfId="7094" xr:uid="{7BF41655-AA40-4042-8D2B-4DA3D14B37F4}"/>
    <cellStyle name="Normalny 2 3 2 2 3 2 2 2 3 2" xfId="22395" xr:uid="{A11E4E6F-3FC7-4DA2-AB5A-A485D5BA14E8}"/>
    <cellStyle name="Normalny 2 3 2 2 3 2 2 2 4" xfId="10586" xr:uid="{E200F57F-7D1F-40DB-9AFE-81CD5E50E7CA}"/>
    <cellStyle name="Normalny 2 3 2 2 3 2 2 2 4 2" xfId="25885" xr:uid="{B44A6712-48C4-45B8-A677-4E43BEEE5D30}"/>
    <cellStyle name="Normalny 2 3 2 2 3 2 2 2 5" xfId="14076" xr:uid="{8B0F2CCB-F658-4807-9318-929A2C41C9CD}"/>
    <cellStyle name="Normalny 2 3 2 2 3 2 2 2 5 2" xfId="29375" xr:uid="{39F28873-4B07-424F-92C1-AE46C9A9A07C}"/>
    <cellStyle name="Normalny 2 3 2 2 3 2 2 2 6" xfId="19331" xr:uid="{E8BD6E51-426D-4C36-8802-823E53EFEAA8}"/>
    <cellStyle name="Normalny 2 3 2 2 3 2 2 3" xfId="8594" xr:uid="{91B6AFCA-0781-407D-BF20-4B408D1385FD}"/>
    <cellStyle name="Normalny 2 3 2 2 3 2 2 3 2" xfId="12085" xr:uid="{AB83D035-7873-4A08-853E-9C09F8B1F030}"/>
    <cellStyle name="Normalny 2 3 2 2 3 2 2 3 2 2" xfId="27384" xr:uid="{75892C8D-00F1-4F3F-BDFB-DBABA5289475}"/>
    <cellStyle name="Normalny 2 3 2 2 3 2 2 3 3" xfId="15575" xr:uid="{7D14B0A6-B252-4E65-A9B2-1F542F1F41D4}"/>
    <cellStyle name="Normalny 2 3 2 2 3 2 2 3 3 2" xfId="30874" xr:uid="{5320627E-B046-4C6A-992E-9E94EBE96CD8}"/>
    <cellStyle name="Normalny 2 3 2 2 3 2 2 3 4" xfId="23894" xr:uid="{FE40E2D1-1E97-43F0-86B7-45622AA01A39}"/>
    <cellStyle name="Normalny 2 3 2 2 3 2 2 4" xfId="6519" xr:uid="{BC97A798-CA50-481C-8707-AFFDB34425A3}"/>
    <cellStyle name="Normalny 2 3 2 2 3 2 2 4 2" xfId="21820" xr:uid="{CB3144D4-7EE8-4C86-A345-C39611B715B1}"/>
    <cellStyle name="Normalny 2 3 2 2 3 2 2 5" xfId="10011" xr:uid="{9563013F-EC54-4A7B-80EC-3D75E9CA98CA}"/>
    <cellStyle name="Normalny 2 3 2 2 3 2 2 5 2" xfId="25310" xr:uid="{F494537E-97CB-45A2-A767-A7DD38CA6D06}"/>
    <cellStyle name="Normalny 2 3 2 2 3 2 2 6" xfId="13501" xr:uid="{16FA1FE1-F719-47F1-B89C-3C513BBD7EF9}"/>
    <cellStyle name="Normalny 2 3 2 2 3 2 2 6 2" xfId="28800" xr:uid="{E79451E9-9C47-48FE-B260-D4D8E25B7172}"/>
    <cellStyle name="Normalny 2 3 2 2 3 2 2 7" xfId="19330" xr:uid="{2CB3952D-1A88-4D1B-94F7-094FEE949D07}"/>
    <cellStyle name="Normalny 2 3 2 2 3 2 3" xfId="3951" xr:uid="{ACC00610-EB05-42D9-8066-005525CDF1F3}"/>
    <cellStyle name="Normalny 2 3 2 2 3 2 3 2" xfId="8596" xr:uid="{D91DA2DA-BCD0-4CF1-B473-2B848A338304}"/>
    <cellStyle name="Normalny 2 3 2 2 3 2 3 2 2" xfId="12087" xr:uid="{DEE292DD-7D58-43FA-A92E-2CB55C2BB793}"/>
    <cellStyle name="Normalny 2 3 2 2 3 2 3 2 2 2" xfId="27386" xr:uid="{67D489FF-AF0F-47C1-B8D8-7F25C855835A}"/>
    <cellStyle name="Normalny 2 3 2 2 3 2 3 2 3" xfId="15577" xr:uid="{30B2F550-10D9-4207-A9E8-BC2CEA60F5E4}"/>
    <cellStyle name="Normalny 2 3 2 2 3 2 3 2 3 2" xfId="30876" xr:uid="{ED2954C4-4803-44D1-A6DF-D1ECE6F1171D}"/>
    <cellStyle name="Normalny 2 3 2 2 3 2 3 2 4" xfId="23896" xr:uid="{81CFA67A-F631-464D-A206-CA1BCDA9D82E}"/>
    <cellStyle name="Normalny 2 3 2 2 3 2 3 3" xfId="7093" xr:uid="{D2F40D44-8B9E-443E-BB69-333523E4175E}"/>
    <cellStyle name="Normalny 2 3 2 2 3 2 3 3 2" xfId="22394" xr:uid="{61DAC513-B185-4A79-A8F3-FD6466E0D5E8}"/>
    <cellStyle name="Normalny 2 3 2 2 3 2 3 4" xfId="10585" xr:uid="{9D5C1F5A-80C5-4BED-BAD9-9B16AA2B0D76}"/>
    <cellStyle name="Normalny 2 3 2 2 3 2 3 4 2" xfId="25884" xr:uid="{1C651FC9-16C5-451B-BA2A-9651687D37A5}"/>
    <cellStyle name="Normalny 2 3 2 2 3 2 3 5" xfId="14075" xr:uid="{99FC3A0E-785F-40FD-AEC3-7D24B3ECFB83}"/>
    <cellStyle name="Normalny 2 3 2 2 3 2 3 5 2" xfId="29374" xr:uid="{CFADF92B-1BCD-4351-B42F-175D2B4B4CC8}"/>
    <cellStyle name="Normalny 2 3 2 2 3 2 3 6" xfId="19332" xr:uid="{BFEF6BAD-696F-4FE7-9F7B-F26B702CDEF1}"/>
    <cellStyle name="Normalny 2 3 2 2 3 2 4" xfId="8593" xr:uid="{4A624884-0EAA-4E52-9F0D-DB49476CA0F3}"/>
    <cellStyle name="Normalny 2 3 2 2 3 2 4 2" xfId="12084" xr:uid="{4C934407-3330-49AB-B794-85CCB6CDBA37}"/>
    <cellStyle name="Normalny 2 3 2 2 3 2 4 2 2" xfId="27383" xr:uid="{9AF3E116-EE6E-4D5F-A33F-67E6F2FA1993}"/>
    <cellStyle name="Normalny 2 3 2 2 3 2 4 3" xfId="15574" xr:uid="{9DF3E925-0BB2-41E8-B334-A122DB0C2F2C}"/>
    <cellStyle name="Normalny 2 3 2 2 3 2 4 3 2" xfId="30873" xr:uid="{BBF7F57A-94F4-4E40-AC11-C83C1C72A733}"/>
    <cellStyle name="Normalny 2 3 2 2 3 2 4 4" xfId="23893" xr:uid="{C54EBD08-F328-470A-A38E-1DC1169EFEDA}"/>
    <cellStyle name="Normalny 2 3 2 2 3 2 5" xfId="6234" xr:uid="{E54F5805-4795-4B74-B861-F7326F882925}"/>
    <cellStyle name="Normalny 2 3 2 2 3 2 5 2" xfId="21535" xr:uid="{B2018E54-0131-41C8-B155-AD4211B0F103}"/>
    <cellStyle name="Normalny 2 3 2 2 3 2 6" xfId="3948" xr:uid="{C38B7DE6-FAE0-4FAC-A1B9-F35962B9881E}"/>
    <cellStyle name="Normalny 2 3 2 2 3 2 6 2" xfId="19329" xr:uid="{F443D715-9C4C-4596-8B73-17956FF85D71}"/>
    <cellStyle name="Normalny 2 3 2 2 3 2 7" xfId="9726" xr:uid="{9904619C-DC46-4BB8-8EBC-90262DA62198}"/>
    <cellStyle name="Normalny 2 3 2 2 3 2 7 2" xfId="25025" xr:uid="{6E20962E-908E-4065-A46C-CF9068E00E15}"/>
    <cellStyle name="Normalny 2 3 2 2 3 2 8" xfId="13216" xr:uid="{04546B88-0CB1-40EE-8B0C-CBF389B3DDE9}"/>
    <cellStyle name="Normalny 2 3 2 2 3 2 8 2" xfId="28515" xr:uid="{FB915142-C9B5-4F40-BBFA-15C1C50C27C2}"/>
    <cellStyle name="Normalny 2 3 2 2 3 2 9" xfId="16824" xr:uid="{6694F7C7-7517-443A-9EEF-460301DA7482}"/>
    <cellStyle name="Normalny 2 3 2 2 3 20" xfId="16620" xr:uid="{C67DC304-9420-42B3-9EE7-48B8AFB4F41F}"/>
    <cellStyle name="Normalny 2 3 2 2 3 3" xfId="1293" xr:uid="{24DBA49B-68EC-49AA-976D-11123BE0A133}"/>
    <cellStyle name="Normalny 2 3 2 2 3 3 2" xfId="3953" xr:uid="{5DF4F276-0725-4804-B907-25556CBCC4A3}"/>
    <cellStyle name="Normalny 2 3 2 2 3 3 2 2" xfId="8598" xr:uid="{34B9B8CE-726D-49EC-BE21-C2CEE0B76175}"/>
    <cellStyle name="Normalny 2 3 2 2 3 3 2 2 2" xfId="12089" xr:uid="{53C533E1-2484-436D-984D-58A8468931F6}"/>
    <cellStyle name="Normalny 2 3 2 2 3 3 2 2 2 2" xfId="27388" xr:uid="{8721ED9B-407C-40B4-8611-E9189D2B6EF0}"/>
    <cellStyle name="Normalny 2 3 2 2 3 3 2 2 3" xfId="15579" xr:uid="{82CCEAF5-81EE-4D1A-9997-CB4BBE1DC78B}"/>
    <cellStyle name="Normalny 2 3 2 2 3 3 2 2 3 2" xfId="30878" xr:uid="{353E325B-EBAC-43D7-8496-6C7554A25958}"/>
    <cellStyle name="Normalny 2 3 2 2 3 3 2 2 4" xfId="23898" xr:uid="{B542290B-A37E-4F9C-9DA4-F235AD54CE9D}"/>
    <cellStyle name="Normalny 2 3 2 2 3 3 2 3" xfId="7095" xr:uid="{DBD2C61F-42B1-48A0-8DD6-9CEDDC8AC228}"/>
    <cellStyle name="Normalny 2 3 2 2 3 3 2 3 2" xfId="22396" xr:uid="{274A0A8D-24F3-40E4-9DC5-238A7D8FF7D0}"/>
    <cellStyle name="Normalny 2 3 2 2 3 3 2 4" xfId="10587" xr:uid="{6D640405-9620-4C34-80F7-ED8B6BF0CE4E}"/>
    <cellStyle name="Normalny 2 3 2 2 3 3 2 4 2" xfId="25886" xr:uid="{8720F60B-5F5F-40B1-9BFB-2AD3EAE390E2}"/>
    <cellStyle name="Normalny 2 3 2 2 3 3 2 5" xfId="14077" xr:uid="{DC86F0D2-2566-4C5E-AA0F-1BA599845A71}"/>
    <cellStyle name="Normalny 2 3 2 2 3 3 2 5 2" xfId="29376" xr:uid="{CC7C4B80-C0B8-4AD9-A817-168F76572DE9}"/>
    <cellStyle name="Normalny 2 3 2 2 3 3 2 6" xfId="19334" xr:uid="{1B54A933-1383-4E8F-B330-2F35B843F110}"/>
    <cellStyle name="Normalny 2 3 2 2 3 3 3" xfId="8597" xr:uid="{DEDADA61-058B-49C2-89C5-955869D22694}"/>
    <cellStyle name="Normalny 2 3 2 2 3 3 3 2" xfId="12088" xr:uid="{2C2D6DAA-2893-44A6-9BDF-3E6167D37CB7}"/>
    <cellStyle name="Normalny 2 3 2 2 3 3 3 2 2" xfId="27387" xr:uid="{262CAC82-A5E9-4108-BFF8-F24E6462E4D6}"/>
    <cellStyle name="Normalny 2 3 2 2 3 3 3 3" xfId="15578" xr:uid="{4C03DAD3-AFE1-48AA-991A-F6A93BB5DBD8}"/>
    <cellStyle name="Normalny 2 3 2 2 3 3 3 3 2" xfId="30877" xr:uid="{190AFB04-8D67-4BA6-84FB-7DB1220FA53D}"/>
    <cellStyle name="Normalny 2 3 2 2 3 3 3 4" xfId="23897" xr:uid="{4A7BF18E-0C53-44E6-AEF9-AFA537F72C4E}"/>
    <cellStyle name="Normalny 2 3 2 2 3 3 4" xfId="6520" xr:uid="{2CC3F093-DE32-444D-98F7-DC5F573FE40D}"/>
    <cellStyle name="Normalny 2 3 2 2 3 3 4 2" xfId="21821" xr:uid="{41C3BDE6-AE2C-4744-825F-0E3A822CCC63}"/>
    <cellStyle name="Normalny 2 3 2 2 3 3 5" xfId="3952" xr:uid="{EF1E8E22-0970-44F5-BA51-0F55F7610D20}"/>
    <cellStyle name="Normalny 2 3 2 2 3 3 5 2" xfId="19333" xr:uid="{D80A5492-D50A-4909-B6EB-EA7B14FD8079}"/>
    <cellStyle name="Normalny 2 3 2 2 3 3 6" xfId="10012" xr:uid="{F528DE6F-BC0C-423E-879D-4C0AC8CA9E35}"/>
    <cellStyle name="Normalny 2 3 2 2 3 3 6 2" xfId="25311" xr:uid="{0BEEABE3-4803-4367-B0E4-72EB411A5B9F}"/>
    <cellStyle name="Normalny 2 3 2 2 3 3 7" xfId="13502" xr:uid="{6441FB29-8178-48B5-AD4E-9A336FA5A5E4}"/>
    <cellStyle name="Normalny 2 3 2 2 3 3 7 2" xfId="28801" xr:uid="{E6A4E0ED-A4C2-4578-9ED4-71CB7D11398B}"/>
    <cellStyle name="Normalny 2 3 2 2 3 3 8" xfId="16949" xr:uid="{DEC31FC6-A7F1-4D52-B431-9D915AF2D5DB}"/>
    <cellStyle name="Normalny 2 3 2 2 3 4" xfId="1414" xr:uid="{AC750172-C4B0-4C04-8334-C1847C50F7DA}"/>
    <cellStyle name="Normalny 2 3 2 2 3 4 2" xfId="8599" xr:uid="{C66F1AB0-9B7B-473E-96A0-607E79E2746A}"/>
    <cellStyle name="Normalny 2 3 2 2 3 4 2 2" xfId="12090" xr:uid="{97D898E5-7C41-45D3-AB42-79B208D30E80}"/>
    <cellStyle name="Normalny 2 3 2 2 3 4 2 2 2" xfId="27389" xr:uid="{A0D84D1D-E2F8-4834-A79D-542327DF98B1}"/>
    <cellStyle name="Normalny 2 3 2 2 3 4 2 3" xfId="15580" xr:uid="{E3F41FF6-F751-4952-94EB-4E2A350A31D6}"/>
    <cellStyle name="Normalny 2 3 2 2 3 4 2 3 2" xfId="30879" xr:uid="{40FA5CCC-3553-4EAA-AD89-9610D798C377}"/>
    <cellStyle name="Normalny 2 3 2 2 3 4 2 4" xfId="23899" xr:uid="{EF9B6870-117C-44B3-9A62-B980E548079A}"/>
    <cellStyle name="Normalny 2 3 2 2 3 4 3" xfId="7092" xr:uid="{9CB3F64B-D193-4193-A121-1B8862A447FB}"/>
    <cellStyle name="Normalny 2 3 2 2 3 4 3 2" xfId="22393" xr:uid="{86D88A60-0C38-4D50-9658-713248D4B702}"/>
    <cellStyle name="Normalny 2 3 2 2 3 4 4" xfId="3954" xr:uid="{64F77224-C3D2-4FAD-B9B2-F74F56B70B10}"/>
    <cellStyle name="Normalny 2 3 2 2 3 4 4 2" xfId="19335" xr:uid="{74E19513-9EFE-4B74-887D-D419C2D3AADF}"/>
    <cellStyle name="Normalny 2 3 2 2 3 4 5" xfId="10584" xr:uid="{2EEEED7F-0489-4A83-BD80-4F83DEA68F5E}"/>
    <cellStyle name="Normalny 2 3 2 2 3 4 5 2" xfId="25883" xr:uid="{0C22EB25-4651-4681-988F-4B8A4154C73C}"/>
    <cellStyle name="Normalny 2 3 2 2 3 4 6" xfId="14074" xr:uid="{3B62B3A2-1C69-4C9D-B848-072CA3B9CAFE}"/>
    <cellStyle name="Normalny 2 3 2 2 3 4 6 2" xfId="29373" xr:uid="{F3051CF6-029B-4247-8AB8-E4F987425FA7}"/>
    <cellStyle name="Normalny 2 3 2 2 3 4 7" xfId="17070" xr:uid="{1D09DD3A-7AAE-44C0-9EC4-DECAC7844572}"/>
    <cellStyle name="Normalny 2 3 2 2 3 5" xfId="1568" xr:uid="{20E52ADF-9AD7-43E6-AA75-E276DF804BC3}"/>
    <cellStyle name="Normalny 2 3 2 2 3 5 2" xfId="8600" xr:uid="{28B5D6AE-21D2-4118-BC4C-745C3A9AA1EB}"/>
    <cellStyle name="Normalny 2 3 2 2 3 5 2 2" xfId="12091" xr:uid="{99B18119-3318-43A8-A358-01BD16F5BC70}"/>
    <cellStyle name="Normalny 2 3 2 2 3 5 2 2 2" xfId="27390" xr:uid="{D17D58F7-5088-40DE-8424-9D7891623852}"/>
    <cellStyle name="Normalny 2 3 2 2 3 5 2 3" xfId="15581" xr:uid="{A73F3993-C5EB-4781-B7A9-2B02DC4B852B}"/>
    <cellStyle name="Normalny 2 3 2 2 3 5 2 3 2" xfId="30880" xr:uid="{3318C5CE-838F-481E-B0D8-53B9664E3768}"/>
    <cellStyle name="Normalny 2 3 2 2 3 5 2 4" xfId="23900" xr:uid="{AF265A28-B718-4157-9893-2F1FBC95E9AB}"/>
    <cellStyle name="Normalny 2 3 2 2 3 5 3" xfId="7533" xr:uid="{258CECC4-C1C9-47F8-988F-54BC20CDA411}"/>
    <cellStyle name="Normalny 2 3 2 2 3 5 3 2" xfId="22834" xr:uid="{C40E0B36-E2C0-4457-BD1A-FB26C70E9901}"/>
    <cellStyle name="Normalny 2 3 2 2 3 5 4" xfId="3955" xr:uid="{D1779D6E-78A2-41C3-9EA4-248352053824}"/>
    <cellStyle name="Normalny 2 3 2 2 3 5 4 2" xfId="19336" xr:uid="{31679704-EEAE-4FC2-97B5-C7018A0DC362}"/>
    <cellStyle name="Normalny 2 3 2 2 3 5 5" xfId="11025" xr:uid="{E9D52ADD-01AD-4037-A94B-227095306BF9}"/>
    <cellStyle name="Normalny 2 3 2 2 3 5 5 2" xfId="26324" xr:uid="{E41129F3-1757-4D7F-AA29-AACF96682336}"/>
    <cellStyle name="Normalny 2 3 2 2 3 5 6" xfId="14515" xr:uid="{6932D1E8-42C6-4658-A9A9-050F52E887DC}"/>
    <cellStyle name="Normalny 2 3 2 2 3 5 6 2" xfId="29814" xr:uid="{77F34CEA-5868-436A-9777-94DDD1A535CC}"/>
    <cellStyle name="Normalny 2 3 2 2 3 5 7" xfId="17220" xr:uid="{22F5CDBA-24FD-4531-9D5D-FF6C85C096B0}"/>
    <cellStyle name="Normalny 2 3 2 2 3 6" xfId="1817" xr:uid="{C90B468F-2C83-4851-B4DE-79E096946499}"/>
    <cellStyle name="Normalny 2 3 2 2 3 6 2" xfId="8592" xr:uid="{4D668C55-B070-41B7-9A5F-F651F29ED780}"/>
    <cellStyle name="Normalny 2 3 2 2 3 6 2 2" xfId="23892" xr:uid="{678D1F3A-A3EF-4AF1-AA9D-E745ADAF8D2E}"/>
    <cellStyle name="Normalny 2 3 2 2 3 6 3" xfId="5365" xr:uid="{9043AC8F-94E5-413B-B0F8-6C42D41EBAA0}"/>
    <cellStyle name="Normalny 2 3 2 2 3 6 3 2" xfId="20666" xr:uid="{27D843D0-D7A8-406B-839D-B7595FF859CD}"/>
    <cellStyle name="Normalny 2 3 2 2 3 6 4" xfId="12083" xr:uid="{7D5B5B14-44EF-4D62-B104-306A17F7BEF5}"/>
    <cellStyle name="Normalny 2 3 2 2 3 6 4 2" xfId="27382" xr:uid="{7B73FF28-25D8-4D51-87F9-500A8F64797E}"/>
    <cellStyle name="Normalny 2 3 2 2 3 6 5" xfId="15573" xr:uid="{AE5EE45C-C31B-421D-AF6F-812DCBCE675C}"/>
    <cellStyle name="Normalny 2 3 2 2 3 6 5 2" xfId="30872" xr:uid="{8EF1BA63-93DF-40A3-9DC7-641814F29E09}"/>
    <cellStyle name="Normalny 2 3 2 2 3 6 6" xfId="17453" xr:uid="{99B05A02-FE7F-47F2-987E-1EDF5522297E}"/>
    <cellStyle name="Normalny 2 3 2 2 3 7" xfId="1961" xr:uid="{44C8C1D7-F571-48C3-845C-FDD6D297EA59}"/>
    <cellStyle name="Normalny 2 3 2 2 3 7 2" xfId="5366" xr:uid="{928C7EDA-C8C0-44DD-8752-CCC5BEC2D107}"/>
    <cellStyle name="Normalny 2 3 2 2 3 7 2 2" xfId="20667" xr:uid="{8226B15A-558A-4166-9035-54C32A3F58AF}"/>
    <cellStyle name="Normalny 2 3 2 2 3 7 3" xfId="17593" xr:uid="{92B51ED7-1801-46F2-A448-B6EB9CC88700}"/>
    <cellStyle name="Normalny 2 3 2 2 3 8" xfId="2092" xr:uid="{479ED8A5-0FA3-45A4-ADEE-8D9A193B63F9}"/>
    <cellStyle name="Normalny 2 3 2 2 3 8 2" xfId="5367" xr:uid="{6D038DEF-6113-4894-B180-EF1F245EB4C7}"/>
    <cellStyle name="Normalny 2 3 2 2 3 8 2 2" xfId="20668" xr:uid="{43847AE5-4C7A-460F-9813-FBE431005C02}"/>
    <cellStyle name="Normalny 2 3 2 2 3 8 3" xfId="17724" xr:uid="{4B5954B1-8C25-4460-970D-C842E7FBCA6E}"/>
    <cellStyle name="Normalny 2 3 2 2 3 9" xfId="2217" xr:uid="{8CFE6F98-615E-4BCB-8E97-0FBB4AEA2CA6}"/>
    <cellStyle name="Normalny 2 3 2 2 3 9 2" xfId="5368" xr:uid="{4A46389D-9B12-42E5-A509-B99D7C8C1F55}"/>
    <cellStyle name="Normalny 2 3 2 2 3 9 2 2" xfId="20669" xr:uid="{25871737-C359-416C-8C56-CF7F4D112F29}"/>
    <cellStyle name="Normalny 2 3 2 2 3 9 3" xfId="17849" xr:uid="{85B97B66-3630-4C3E-9D12-EFCD36AD5F80}"/>
    <cellStyle name="Normalny 2 3 2 2 4" xfId="775" xr:uid="{5D8D0AD5-8D3E-4E85-A369-B3BD90980E5F}"/>
    <cellStyle name="Normalny 2 3 2 2 4 10" xfId="2379" xr:uid="{5271A45D-F174-4033-BC2B-08841141E658}"/>
    <cellStyle name="Normalny 2 3 2 2 4 10 2" xfId="5369" xr:uid="{4F46B38E-0B7D-49FC-90A5-5BE1FB81C1B8}"/>
    <cellStyle name="Normalny 2 3 2 2 4 10 2 2" xfId="20670" xr:uid="{63F07202-00BC-4FA4-9AE0-1B2A2E4C0AD9}"/>
    <cellStyle name="Normalny 2 3 2 2 4 10 3" xfId="18011" xr:uid="{C3FA430C-54E2-4191-BE02-3A542EC3C754}"/>
    <cellStyle name="Normalny 2 3 2 2 4 11" xfId="2529" xr:uid="{64B6B8CF-ABA1-479A-AE54-070A705B9D00}"/>
    <cellStyle name="Normalny 2 3 2 2 4 11 2" xfId="5370" xr:uid="{AC982BAD-01DD-4920-9527-02189518FFEC}"/>
    <cellStyle name="Normalny 2 3 2 2 4 11 2 2" xfId="20671" xr:uid="{6C04D999-E15D-4D0E-8C0F-FC39994862B2}"/>
    <cellStyle name="Normalny 2 3 2 2 4 11 3" xfId="18161" xr:uid="{325DA25A-6507-4003-95A7-6E417E5F1C8C}"/>
    <cellStyle name="Normalny 2 3 2 2 4 12" xfId="2679" xr:uid="{6565A32D-10C8-455E-A2FC-B0A51D458041}"/>
    <cellStyle name="Normalny 2 3 2 2 4 12 2" xfId="5371" xr:uid="{583F03CE-B957-41EA-B000-AFF66F78F4E3}"/>
    <cellStyle name="Normalny 2 3 2 2 4 12 2 2" xfId="20672" xr:uid="{6DA51AFC-A7B0-459E-8517-19FD25D7CE6D}"/>
    <cellStyle name="Normalny 2 3 2 2 4 12 3" xfId="18311" xr:uid="{16719CF7-6074-4531-89D1-8328BB4D0BEB}"/>
    <cellStyle name="Normalny 2 3 2 2 4 13" xfId="5875" xr:uid="{8AFA2DCC-14C6-4CDC-A6F0-DF5D4F815E16}"/>
    <cellStyle name="Normalny 2 3 2 2 4 13 2" xfId="21176" xr:uid="{A1D81906-E4D4-4967-B780-E12B3C7EA0B7}"/>
    <cellStyle name="Normalny 2 3 2 2 4 14" xfId="6019" xr:uid="{7A61D004-D603-4938-AE65-1972D7F4ED53}"/>
    <cellStyle name="Normalny 2 3 2 2 4 14 2" xfId="21320" xr:uid="{76BF9BB6-015B-4B10-87DB-63FD174E5EE8}"/>
    <cellStyle name="Normalny 2 3 2 2 4 15" xfId="3956" xr:uid="{15F82BC8-AB58-4369-A23A-4D7A0CF8DBD2}"/>
    <cellStyle name="Normalny 2 3 2 2 4 15 2" xfId="19337" xr:uid="{85ED16E3-472A-4188-B846-E80BC51A3A64}"/>
    <cellStyle name="Normalny 2 3 2 2 4 16" xfId="9511" xr:uid="{84C24EC4-F7C8-4E27-B3B6-07E72554DB81}"/>
    <cellStyle name="Normalny 2 3 2 2 4 16 2" xfId="24810" xr:uid="{8C05E14B-C720-41D2-A540-CDBA63DC68FE}"/>
    <cellStyle name="Normalny 2 3 2 2 4 17" xfId="13001" xr:uid="{6FB0FA94-3985-4516-A443-5C24319003A8}"/>
    <cellStyle name="Normalny 2 3 2 2 4 17 2" xfId="28300" xr:uid="{C3217014-B2DB-46D3-AD04-F91DC0DB230E}"/>
    <cellStyle name="Normalny 2 3 2 2 4 18" xfId="16498" xr:uid="{A8158353-5B64-41D4-ADA2-200CB9751AE6}"/>
    <cellStyle name="Normalny 2 3 2 2 4 18 2" xfId="31797" xr:uid="{D4A98ECA-6A05-42AA-99C1-A05AFFE1B98E}"/>
    <cellStyle name="Normalny 2 3 2 2 4 19" xfId="993" xr:uid="{CD8207D3-D6AF-48E3-A1EA-2C41E1887E11}"/>
    <cellStyle name="Normalny 2 3 2 2 4 2" xfId="1209" xr:uid="{285715A8-92D8-4A1A-B067-2E2392346326}"/>
    <cellStyle name="Normalny 2 3 2 2 4 2 2" xfId="3958" xr:uid="{B01142F9-1251-4720-AE4E-417A043048C3}"/>
    <cellStyle name="Normalny 2 3 2 2 4 2 2 2" xfId="3959" xr:uid="{591E1C6D-5873-44C6-8F3A-E689AA7EFE2E}"/>
    <cellStyle name="Normalny 2 3 2 2 4 2 2 2 2" xfId="8604" xr:uid="{D012117F-6BFA-4BEB-8307-1D16CA0F5125}"/>
    <cellStyle name="Normalny 2 3 2 2 4 2 2 2 2 2" xfId="12095" xr:uid="{925F7232-18A4-4DE6-846D-547A1733F4DD}"/>
    <cellStyle name="Normalny 2 3 2 2 4 2 2 2 2 2 2" xfId="27394" xr:uid="{E5BE32F0-E8F0-49A8-8C67-70FF6BC9477A}"/>
    <cellStyle name="Normalny 2 3 2 2 4 2 2 2 2 3" xfId="15585" xr:uid="{1DDC5F0C-C24A-4513-9C34-EFF5CEC824E5}"/>
    <cellStyle name="Normalny 2 3 2 2 4 2 2 2 2 3 2" xfId="30884" xr:uid="{2082A5B1-6259-4B29-AAF0-5736F09E9C92}"/>
    <cellStyle name="Normalny 2 3 2 2 4 2 2 2 2 4" xfId="23904" xr:uid="{E4B59000-335E-4EA1-BA42-30D7EC7B936B}"/>
    <cellStyle name="Normalny 2 3 2 2 4 2 2 2 3" xfId="7098" xr:uid="{5021605B-76EF-46B0-8EF1-07159054EB1E}"/>
    <cellStyle name="Normalny 2 3 2 2 4 2 2 2 3 2" xfId="22399" xr:uid="{89253BA8-8ECD-4816-B147-5179005C353E}"/>
    <cellStyle name="Normalny 2 3 2 2 4 2 2 2 4" xfId="10590" xr:uid="{3F9EBD00-217B-47F3-8069-85373CE3D6C4}"/>
    <cellStyle name="Normalny 2 3 2 2 4 2 2 2 4 2" xfId="25889" xr:uid="{20222A1C-B894-4B66-AA68-6E4870BE05C3}"/>
    <cellStyle name="Normalny 2 3 2 2 4 2 2 2 5" xfId="14080" xr:uid="{FAE8E1A8-EBF4-4748-8CE6-90A87A27E03D}"/>
    <cellStyle name="Normalny 2 3 2 2 4 2 2 2 5 2" xfId="29379" xr:uid="{70D0A6EF-DE1C-41BC-9E83-C4A260A1D277}"/>
    <cellStyle name="Normalny 2 3 2 2 4 2 2 2 6" xfId="19340" xr:uid="{5E275A38-3A3F-4440-89DC-3D6E7252AED0}"/>
    <cellStyle name="Normalny 2 3 2 2 4 2 2 3" xfId="8603" xr:uid="{37EBB6FA-1CC3-4073-A3DF-43B35E93A9BA}"/>
    <cellStyle name="Normalny 2 3 2 2 4 2 2 3 2" xfId="12094" xr:uid="{107DEE2F-E4BE-4D81-AA55-F720A0B27ABA}"/>
    <cellStyle name="Normalny 2 3 2 2 4 2 2 3 2 2" xfId="27393" xr:uid="{949F262A-13A4-4FCE-AB06-0484B2131079}"/>
    <cellStyle name="Normalny 2 3 2 2 4 2 2 3 3" xfId="15584" xr:uid="{CE5F8B02-E485-4DDB-A4E6-31BC235A1231}"/>
    <cellStyle name="Normalny 2 3 2 2 4 2 2 3 3 2" xfId="30883" xr:uid="{0BCBD6A8-D9DB-4FF6-9F5F-2C37BC5D9BD1}"/>
    <cellStyle name="Normalny 2 3 2 2 4 2 2 3 4" xfId="23903" xr:uid="{232E1096-795D-4889-A411-393FC8222D78}"/>
    <cellStyle name="Normalny 2 3 2 2 4 2 2 4" xfId="6521" xr:uid="{9A97CE52-E48B-4ADA-9B8A-0560E0DE0C39}"/>
    <cellStyle name="Normalny 2 3 2 2 4 2 2 4 2" xfId="21822" xr:uid="{AD3A3977-5C88-47D2-B383-B3D722F5F663}"/>
    <cellStyle name="Normalny 2 3 2 2 4 2 2 5" xfId="10013" xr:uid="{2457975D-D7D8-4923-9117-4A005C710A1C}"/>
    <cellStyle name="Normalny 2 3 2 2 4 2 2 5 2" xfId="25312" xr:uid="{56D9BA26-8C46-4717-8D74-955B296B3CE6}"/>
    <cellStyle name="Normalny 2 3 2 2 4 2 2 6" xfId="13503" xr:uid="{47EF21FC-7B7A-4C26-9AA3-2A7A6A4A45D8}"/>
    <cellStyle name="Normalny 2 3 2 2 4 2 2 6 2" xfId="28802" xr:uid="{0B2048AE-5A38-4342-8973-83D098F236B5}"/>
    <cellStyle name="Normalny 2 3 2 2 4 2 2 7" xfId="19339" xr:uid="{8BBFDA79-AD28-4FAA-8652-1B65E765A5FF}"/>
    <cellStyle name="Normalny 2 3 2 2 4 2 3" xfId="3960" xr:uid="{B4479763-7345-4183-8EB9-FA22C081DC0A}"/>
    <cellStyle name="Normalny 2 3 2 2 4 2 3 2" xfId="8605" xr:uid="{3E7219B1-5B6A-404E-93DA-5FCAA6322B69}"/>
    <cellStyle name="Normalny 2 3 2 2 4 2 3 2 2" xfId="12096" xr:uid="{1FD00E5D-582B-4E9C-B9D3-318E617EBFE6}"/>
    <cellStyle name="Normalny 2 3 2 2 4 2 3 2 2 2" xfId="27395" xr:uid="{5C52F316-5B5A-45F0-9C87-ACFAF971DEE8}"/>
    <cellStyle name="Normalny 2 3 2 2 4 2 3 2 3" xfId="15586" xr:uid="{0ADC51E2-DEDB-40D8-9B12-5DA71BA7E39D}"/>
    <cellStyle name="Normalny 2 3 2 2 4 2 3 2 3 2" xfId="30885" xr:uid="{7759EA53-7781-4865-8D0E-A7598FFBBAF0}"/>
    <cellStyle name="Normalny 2 3 2 2 4 2 3 2 4" xfId="23905" xr:uid="{E0641518-E7C5-4752-A989-0162281F7040}"/>
    <cellStyle name="Normalny 2 3 2 2 4 2 3 3" xfId="7097" xr:uid="{907FC634-137F-4A9C-948B-F88527887B3B}"/>
    <cellStyle name="Normalny 2 3 2 2 4 2 3 3 2" xfId="22398" xr:uid="{942D4A1F-FEE6-44A0-AA43-5F3856FC3E52}"/>
    <cellStyle name="Normalny 2 3 2 2 4 2 3 4" xfId="10589" xr:uid="{A6029B1B-442A-4B9F-84FD-ABF96E0B5535}"/>
    <cellStyle name="Normalny 2 3 2 2 4 2 3 4 2" xfId="25888" xr:uid="{F6D35190-46F1-488D-BEB2-633839836CA7}"/>
    <cellStyle name="Normalny 2 3 2 2 4 2 3 5" xfId="14079" xr:uid="{D2161BA1-FFC8-4EBB-A08F-ADE59C851446}"/>
    <cellStyle name="Normalny 2 3 2 2 4 2 3 5 2" xfId="29378" xr:uid="{AC86382E-9C06-4B5D-83A6-86256C18A24C}"/>
    <cellStyle name="Normalny 2 3 2 2 4 2 3 6" xfId="19341" xr:uid="{C9B8A17B-6BC8-498C-9F58-0680156CC9DB}"/>
    <cellStyle name="Normalny 2 3 2 2 4 2 4" xfId="8602" xr:uid="{79ACB712-83DD-4FF2-B5B2-10FF9DB46FEA}"/>
    <cellStyle name="Normalny 2 3 2 2 4 2 4 2" xfId="12093" xr:uid="{483DD030-FF60-4EDB-BCDD-96D980A9DA71}"/>
    <cellStyle name="Normalny 2 3 2 2 4 2 4 2 2" xfId="27392" xr:uid="{F8BBD8D7-B616-4660-AE89-F9328B852602}"/>
    <cellStyle name="Normalny 2 3 2 2 4 2 4 3" xfId="15583" xr:uid="{3863317B-BA75-46B4-9024-78BB3CCF8515}"/>
    <cellStyle name="Normalny 2 3 2 2 4 2 4 3 2" xfId="30882" xr:uid="{D9455A88-3A6A-4755-B31B-7481C3B829A3}"/>
    <cellStyle name="Normalny 2 3 2 2 4 2 4 4" xfId="23902" xr:uid="{1A79CFAC-FCC4-4DDE-B1CB-6E95B1D5A76F}"/>
    <cellStyle name="Normalny 2 3 2 2 4 2 5" xfId="6275" xr:uid="{9409BCB1-690F-4783-8914-F9433EF36BA5}"/>
    <cellStyle name="Normalny 2 3 2 2 4 2 5 2" xfId="21576" xr:uid="{69C82883-B433-4607-9FAD-2678EBF26D8C}"/>
    <cellStyle name="Normalny 2 3 2 2 4 2 6" xfId="3957" xr:uid="{02248978-4B6C-459E-A12D-38FD676EA932}"/>
    <cellStyle name="Normalny 2 3 2 2 4 2 6 2" xfId="19338" xr:uid="{536CA777-75CB-4ACF-AE49-6548E42A875A}"/>
    <cellStyle name="Normalny 2 3 2 2 4 2 7" xfId="9767" xr:uid="{D6E9A1BB-7DE4-45C7-B958-27F31404C9BC}"/>
    <cellStyle name="Normalny 2 3 2 2 4 2 7 2" xfId="25066" xr:uid="{FD610240-795E-4143-8348-D14E8B58BC15}"/>
    <cellStyle name="Normalny 2 3 2 2 4 2 8" xfId="13257" xr:uid="{2DD0F7FE-3783-42DE-A29D-5A6530BE1434}"/>
    <cellStyle name="Normalny 2 3 2 2 4 2 8 2" xfId="28556" xr:uid="{3F8A7776-E406-4D4E-85BC-ECE042BEA85A}"/>
    <cellStyle name="Normalny 2 3 2 2 4 2 9" xfId="16865" xr:uid="{72686865-55E8-4A20-8CB7-3EEC0CDB1FFA}"/>
    <cellStyle name="Normalny 2 3 2 2 4 20" xfId="16661" xr:uid="{2D0481FD-613C-4BB2-AA9B-DF096E22DCC7}"/>
    <cellStyle name="Normalny 2 3 2 2 4 3" xfId="1334" xr:uid="{6DEE6CBB-D243-4ED7-9919-96D561D4B1BB}"/>
    <cellStyle name="Normalny 2 3 2 2 4 3 2" xfId="3962" xr:uid="{7678D0C9-C940-433D-B8E5-A0F75B41DF05}"/>
    <cellStyle name="Normalny 2 3 2 2 4 3 2 2" xfId="8607" xr:uid="{920C7CC3-06A1-47BC-9B75-AA4C063A5DC0}"/>
    <cellStyle name="Normalny 2 3 2 2 4 3 2 2 2" xfId="12098" xr:uid="{ED56AA63-932D-47B2-BE6D-16E5ED238F80}"/>
    <cellStyle name="Normalny 2 3 2 2 4 3 2 2 2 2" xfId="27397" xr:uid="{99EC3E72-16C7-404D-8F7B-A160624782C3}"/>
    <cellStyle name="Normalny 2 3 2 2 4 3 2 2 3" xfId="15588" xr:uid="{CEFCC08A-83A9-47C8-BA84-51558F2F482D}"/>
    <cellStyle name="Normalny 2 3 2 2 4 3 2 2 3 2" xfId="30887" xr:uid="{F8E018AF-E2EA-40A4-9E01-CE45871D4291}"/>
    <cellStyle name="Normalny 2 3 2 2 4 3 2 2 4" xfId="23907" xr:uid="{778C8092-BA0A-457E-8716-EEB6C119089E}"/>
    <cellStyle name="Normalny 2 3 2 2 4 3 2 3" xfId="7099" xr:uid="{B027284B-1CFB-4DB4-850A-2A399887622B}"/>
    <cellStyle name="Normalny 2 3 2 2 4 3 2 3 2" xfId="22400" xr:uid="{9CE14017-8702-4276-A2F3-0349228718F5}"/>
    <cellStyle name="Normalny 2 3 2 2 4 3 2 4" xfId="10591" xr:uid="{82B9F938-E80E-45D3-B2C4-24470635E693}"/>
    <cellStyle name="Normalny 2 3 2 2 4 3 2 4 2" xfId="25890" xr:uid="{E60FF3DC-A719-4E43-8A7E-D1EE645EA820}"/>
    <cellStyle name="Normalny 2 3 2 2 4 3 2 5" xfId="14081" xr:uid="{ECFAA988-4F31-4153-8B05-21C7CB8F6F73}"/>
    <cellStyle name="Normalny 2 3 2 2 4 3 2 5 2" xfId="29380" xr:uid="{C8A0F6AE-4D27-4891-8526-6A74D6E1983C}"/>
    <cellStyle name="Normalny 2 3 2 2 4 3 2 6" xfId="19343" xr:uid="{316CE032-CC66-4FBE-88F6-89454B29E48F}"/>
    <cellStyle name="Normalny 2 3 2 2 4 3 3" xfId="8606" xr:uid="{F069C7F2-0A42-46EA-850C-D7C86234CC56}"/>
    <cellStyle name="Normalny 2 3 2 2 4 3 3 2" xfId="12097" xr:uid="{6E4C3AAC-783C-4A7A-818D-BE18DA9D0175}"/>
    <cellStyle name="Normalny 2 3 2 2 4 3 3 2 2" xfId="27396" xr:uid="{DE399973-7F11-4843-BF58-B26AF985E4D4}"/>
    <cellStyle name="Normalny 2 3 2 2 4 3 3 3" xfId="15587" xr:uid="{DEBEAE6E-D516-496A-85FA-AE78831B54BC}"/>
    <cellStyle name="Normalny 2 3 2 2 4 3 3 3 2" xfId="30886" xr:uid="{D5C9B9F6-857E-440A-B738-33DF4B507491}"/>
    <cellStyle name="Normalny 2 3 2 2 4 3 3 4" xfId="23906" xr:uid="{EB62766F-B247-42E2-AFF0-C9DF802F173D}"/>
    <cellStyle name="Normalny 2 3 2 2 4 3 4" xfId="6522" xr:uid="{D291BB86-69F3-4129-9F6D-33E1369C297F}"/>
    <cellStyle name="Normalny 2 3 2 2 4 3 4 2" xfId="21823" xr:uid="{E935E86D-7548-42CF-A952-58B864CFFCDD}"/>
    <cellStyle name="Normalny 2 3 2 2 4 3 5" xfId="3961" xr:uid="{8CF95785-C03F-4AED-AD35-215EFF0DA540}"/>
    <cellStyle name="Normalny 2 3 2 2 4 3 5 2" xfId="19342" xr:uid="{BEEB1195-AEAF-4D23-8361-262A6A9E9F1C}"/>
    <cellStyle name="Normalny 2 3 2 2 4 3 6" xfId="10014" xr:uid="{891A5B1C-D222-4D3E-9501-552899EB5BDA}"/>
    <cellStyle name="Normalny 2 3 2 2 4 3 6 2" xfId="25313" xr:uid="{60C70413-CD6D-4596-823C-99B156FA51C8}"/>
    <cellStyle name="Normalny 2 3 2 2 4 3 7" xfId="13504" xr:uid="{4C525B68-644F-452F-AE3B-0F87C34C4A18}"/>
    <cellStyle name="Normalny 2 3 2 2 4 3 7 2" xfId="28803" xr:uid="{8F4135D4-35DA-4232-9057-4446F7B476A8}"/>
    <cellStyle name="Normalny 2 3 2 2 4 3 8" xfId="16990" xr:uid="{37D8E4E6-21EF-4794-862B-73CDA2B088E3}"/>
    <cellStyle name="Normalny 2 3 2 2 4 4" xfId="1455" xr:uid="{A9491D6F-520A-4250-8261-643ADDB4DC9D}"/>
    <cellStyle name="Normalny 2 3 2 2 4 4 2" xfId="8608" xr:uid="{EC9FE345-B35E-4E57-8A97-53C627CEC8D7}"/>
    <cellStyle name="Normalny 2 3 2 2 4 4 2 2" xfId="12099" xr:uid="{E76A4F6E-319B-4809-B6CE-3BA6B6F4FEBF}"/>
    <cellStyle name="Normalny 2 3 2 2 4 4 2 2 2" xfId="27398" xr:uid="{92AAFBC3-B156-42C9-A7E7-DE690F7B9F08}"/>
    <cellStyle name="Normalny 2 3 2 2 4 4 2 3" xfId="15589" xr:uid="{AAE600DF-84BA-4B22-A592-8A6ECB0832AB}"/>
    <cellStyle name="Normalny 2 3 2 2 4 4 2 3 2" xfId="30888" xr:uid="{941D9A72-25B9-43E6-8419-32DF33A03FBC}"/>
    <cellStyle name="Normalny 2 3 2 2 4 4 2 4" xfId="23908" xr:uid="{E631BCCA-4CB3-4BB8-9DDB-6F9208C06E29}"/>
    <cellStyle name="Normalny 2 3 2 2 4 4 3" xfId="7096" xr:uid="{F87BC65C-9A06-491F-A188-94C255717D64}"/>
    <cellStyle name="Normalny 2 3 2 2 4 4 3 2" xfId="22397" xr:uid="{80B9805E-757F-48A7-A718-92EB8798AD4B}"/>
    <cellStyle name="Normalny 2 3 2 2 4 4 4" xfId="3963" xr:uid="{4F5C7AD7-1E26-4F88-9972-A0093DC20EE2}"/>
    <cellStyle name="Normalny 2 3 2 2 4 4 4 2" xfId="19344" xr:uid="{3B080878-D7ED-4346-A382-96777424049B}"/>
    <cellStyle name="Normalny 2 3 2 2 4 4 5" xfId="10588" xr:uid="{BCA77507-8E16-42E4-851D-C0633F008131}"/>
    <cellStyle name="Normalny 2 3 2 2 4 4 5 2" xfId="25887" xr:uid="{74352FFA-EC51-4E52-BC9C-E861CC1D45AA}"/>
    <cellStyle name="Normalny 2 3 2 2 4 4 6" xfId="14078" xr:uid="{D4DB47D4-98EF-4B3D-B76E-E6364A6DC2A1}"/>
    <cellStyle name="Normalny 2 3 2 2 4 4 6 2" xfId="29377" xr:uid="{C279E8D8-9A15-4764-A12C-33C761C5CF8C}"/>
    <cellStyle name="Normalny 2 3 2 2 4 4 7" xfId="17111" xr:uid="{8D5126F9-9F17-43EF-A495-94DFCC3CB34B}"/>
    <cellStyle name="Normalny 2 3 2 2 4 5" xfId="1609" xr:uid="{A216A1E5-6906-4EE9-A892-2D6BC53CEA7F}"/>
    <cellStyle name="Normalny 2 3 2 2 4 5 2" xfId="8609" xr:uid="{36823600-1BCF-44A3-BBAD-C8E3DB2E2C12}"/>
    <cellStyle name="Normalny 2 3 2 2 4 5 2 2" xfId="12100" xr:uid="{E63ED87B-968E-471C-87AE-66132731D6D2}"/>
    <cellStyle name="Normalny 2 3 2 2 4 5 2 2 2" xfId="27399" xr:uid="{F516A2AE-7A68-46BF-9C67-7B30677DC8FC}"/>
    <cellStyle name="Normalny 2 3 2 2 4 5 2 3" xfId="15590" xr:uid="{9445B705-E7BD-4275-A486-EFCEE0C9ED73}"/>
    <cellStyle name="Normalny 2 3 2 2 4 5 2 3 2" xfId="30889" xr:uid="{B3F95F84-76DC-4247-A1E8-A2A0705439B6}"/>
    <cellStyle name="Normalny 2 3 2 2 4 5 2 4" xfId="23909" xr:uid="{8C1A19E7-5AA5-431C-B872-A29FF96819AD}"/>
    <cellStyle name="Normalny 2 3 2 2 4 5 3" xfId="7574" xr:uid="{EF9B0A3D-2CCF-4423-8E09-4200A8E71AE7}"/>
    <cellStyle name="Normalny 2 3 2 2 4 5 3 2" xfId="22875" xr:uid="{9C512346-77E2-4484-8DE7-42975E61FD5D}"/>
    <cellStyle name="Normalny 2 3 2 2 4 5 4" xfId="3964" xr:uid="{C63109FE-E1B1-4715-AB2D-6FE42758B29B}"/>
    <cellStyle name="Normalny 2 3 2 2 4 5 4 2" xfId="19345" xr:uid="{F24D8A61-03B5-4A57-9EF8-7DC993EA844E}"/>
    <cellStyle name="Normalny 2 3 2 2 4 5 5" xfId="11066" xr:uid="{2447F6F1-CB6A-42ED-9DA4-1733CC971F85}"/>
    <cellStyle name="Normalny 2 3 2 2 4 5 5 2" xfId="26365" xr:uid="{875827BD-4A9E-4BDA-BE57-835986296409}"/>
    <cellStyle name="Normalny 2 3 2 2 4 5 6" xfId="14556" xr:uid="{CBDF945F-EA80-46FA-A1C1-0D17CDE4ECA6}"/>
    <cellStyle name="Normalny 2 3 2 2 4 5 6 2" xfId="29855" xr:uid="{C14F6A81-CBEF-400E-B99A-F57D53A40C8E}"/>
    <cellStyle name="Normalny 2 3 2 2 4 5 7" xfId="17261" xr:uid="{FA52FB97-2E92-4513-B390-015AFF5B23E1}"/>
    <cellStyle name="Normalny 2 3 2 2 4 6" xfId="1858" xr:uid="{45893DA9-BD9A-406A-9945-2999D75B1907}"/>
    <cellStyle name="Normalny 2 3 2 2 4 6 2" xfId="8601" xr:uid="{D0493A51-A895-4010-9EA4-C029A69C33E4}"/>
    <cellStyle name="Normalny 2 3 2 2 4 6 2 2" xfId="23901" xr:uid="{0A43E7AA-D15A-48FE-AA89-A507610AE040}"/>
    <cellStyle name="Normalny 2 3 2 2 4 6 3" xfId="5372" xr:uid="{081586DE-C440-4BA4-AB50-00CF61B1B13C}"/>
    <cellStyle name="Normalny 2 3 2 2 4 6 3 2" xfId="20673" xr:uid="{3585A663-3F2C-4672-97A5-FFF043AB496F}"/>
    <cellStyle name="Normalny 2 3 2 2 4 6 4" xfId="12092" xr:uid="{286F8A80-333F-4E76-8A2F-7707502D42C5}"/>
    <cellStyle name="Normalny 2 3 2 2 4 6 4 2" xfId="27391" xr:uid="{9C278676-551E-4BA9-A05D-666B868AEA8C}"/>
    <cellStyle name="Normalny 2 3 2 2 4 6 5" xfId="15582" xr:uid="{C4EEABE0-5992-4571-8205-0B12F7D36375}"/>
    <cellStyle name="Normalny 2 3 2 2 4 6 5 2" xfId="30881" xr:uid="{AA206411-43BD-4B39-8AB0-193C8B616D62}"/>
    <cellStyle name="Normalny 2 3 2 2 4 6 6" xfId="17494" xr:uid="{AAA23841-BD66-4ECC-A5DE-51FD4E13D146}"/>
    <cellStyle name="Normalny 2 3 2 2 4 7" xfId="2002" xr:uid="{CCE05C10-5290-422D-9831-5550644990AE}"/>
    <cellStyle name="Normalny 2 3 2 2 4 7 2" xfId="5373" xr:uid="{90A60123-F091-4CD0-9147-8D8F496DF27C}"/>
    <cellStyle name="Normalny 2 3 2 2 4 7 2 2" xfId="20674" xr:uid="{56434FA7-CAEE-4345-BBD4-A74E04BD1B3E}"/>
    <cellStyle name="Normalny 2 3 2 2 4 7 3" xfId="17634" xr:uid="{BF2EB1B2-3FA4-4D91-8297-7C6DECC6083C}"/>
    <cellStyle name="Normalny 2 3 2 2 4 8" xfId="2133" xr:uid="{9C1E2C99-9FE4-41C3-82C3-D8B8B5E5D76A}"/>
    <cellStyle name="Normalny 2 3 2 2 4 8 2" xfId="5374" xr:uid="{19CFCD68-3F46-4055-AA78-A57AE52E5381}"/>
    <cellStyle name="Normalny 2 3 2 2 4 8 2 2" xfId="20675" xr:uid="{3A9DA39D-3AD6-4C12-B76D-EF904441AE7F}"/>
    <cellStyle name="Normalny 2 3 2 2 4 8 3" xfId="17765" xr:uid="{6E839B7F-731B-4C5C-A30D-C6C57B31F02D}"/>
    <cellStyle name="Normalny 2 3 2 2 4 9" xfId="2258" xr:uid="{5622162D-9246-4F1C-B671-B1BDA452D61A}"/>
    <cellStyle name="Normalny 2 3 2 2 4 9 2" xfId="5375" xr:uid="{B965A70C-D985-485F-8443-D1A14B734E40}"/>
    <cellStyle name="Normalny 2 3 2 2 4 9 2 2" xfId="20676" xr:uid="{BC9841F5-1D2C-4BEB-9F6F-8924146EA6CD}"/>
    <cellStyle name="Normalny 2 3 2 2 4 9 3" xfId="17890" xr:uid="{4DB4CEF4-81E5-407B-95AE-AB3DEC046052}"/>
    <cellStyle name="Normalny 2 3 2 2 5" xfId="848" xr:uid="{5C8414D9-D841-46CC-A8FA-F279CCE0E702}"/>
    <cellStyle name="Normalny 2 3 2 2 5 10" xfId="1044" xr:uid="{1707F604-FD7C-438C-B0E3-2567A82412DA}"/>
    <cellStyle name="Normalny 2 3 2 2 5 11" xfId="16707" xr:uid="{CEDB8AA7-8355-40CF-9A08-BCBE2816B593}"/>
    <cellStyle name="Normalny 2 3 2 2 5 2" xfId="2736" xr:uid="{4040D0EC-8DAE-4586-B6A6-62140AC8F4F4}"/>
    <cellStyle name="Normalny 2 3 2 2 5 2 2" xfId="3967" xr:uid="{19393B44-8675-42A5-AEBE-B6BA9CC78F5A}"/>
    <cellStyle name="Normalny 2 3 2 2 5 2 2 2" xfId="8612" xr:uid="{2D750633-79D6-46EB-9785-85F39AD0C125}"/>
    <cellStyle name="Normalny 2 3 2 2 5 2 2 2 2" xfId="12103" xr:uid="{5E736142-F23F-4B4F-88A4-534008BB8221}"/>
    <cellStyle name="Normalny 2 3 2 2 5 2 2 2 2 2" xfId="27402" xr:uid="{6AD949A9-E2A4-4B92-A4FF-FBCE9CB9283B}"/>
    <cellStyle name="Normalny 2 3 2 2 5 2 2 2 3" xfId="15593" xr:uid="{0DB5F9B6-C5A6-4368-862A-1BA67980C2CF}"/>
    <cellStyle name="Normalny 2 3 2 2 5 2 2 2 3 2" xfId="30892" xr:uid="{F659CAE7-9953-47A8-8076-6C47F8EA9616}"/>
    <cellStyle name="Normalny 2 3 2 2 5 2 2 2 4" xfId="23912" xr:uid="{4A554D93-4D95-42E1-82E4-0B4FF316FBD9}"/>
    <cellStyle name="Normalny 2 3 2 2 5 2 2 3" xfId="7101" xr:uid="{3F665FCC-EDC7-4A18-B079-80BFFB48BD4F}"/>
    <cellStyle name="Normalny 2 3 2 2 5 2 2 3 2" xfId="22402" xr:uid="{97F2463C-6026-4B97-9CD2-FB6E11864C9F}"/>
    <cellStyle name="Normalny 2 3 2 2 5 2 2 4" xfId="10593" xr:uid="{10A8507F-913E-4FCE-9966-870448FA7407}"/>
    <cellStyle name="Normalny 2 3 2 2 5 2 2 4 2" xfId="25892" xr:uid="{67212E00-F008-4618-8943-C078FD202A8C}"/>
    <cellStyle name="Normalny 2 3 2 2 5 2 2 5" xfId="14083" xr:uid="{F94D49F9-902B-406D-A273-69EE1964E777}"/>
    <cellStyle name="Normalny 2 3 2 2 5 2 2 5 2" xfId="29382" xr:uid="{54907CB1-C673-4588-A8CC-A0136F75C750}"/>
    <cellStyle name="Normalny 2 3 2 2 5 2 2 6" xfId="19348" xr:uid="{B459826E-ED34-4C72-822B-EFE790E4D445}"/>
    <cellStyle name="Normalny 2 3 2 2 5 2 3" xfId="8611" xr:uid="{237878C8-621F-4E01-A4BA-792244998254}"/>
    <cellStyle name="Normalny 2 3 2 2 5 2 3 2" xfId="12102" xr:uid="{FBCEA90B-C090-445A-8B64-CA147916D64F}"/>
    <cellStyle name="Normalny 2 3 2 2 5 2 3 2 2" xfId="27401" xr:uid="{E6BE6F6A-1958-4474-BB1C-67FF8E9D216C}"/>
    <cellStyle name="Normalny 2 3 2 2 5 2 3 3" xfId="15592" xr:uid="{7E57087A-0829-4FDC-A1BC-6398663D6DD0}"/>
    <cellStyle name="Normalny 2 3 2 2 5 2 3 3 2" xfId="30891" xr:uid="{3DEF91A9-5E3B-42E6-9E52-DB8B4059A83A}"/>
    <cellStyle name="Normalny 2 3 2 2 5 2 3 4" xfId="23911" xr:uid="{1392CA3D-7B7C-43BA-B67C-F310627B95BF}"/>
    <cellStyle name="Normalny 2 3 2 2 5 2 4" xfId="6328" xr:uid="{74FCCA1C-FCEB-412F-844A-25F1A1AF2EA3}"/>
    <cellStyle name="Normalny 2 3 2 2 5 2 4 2" xfId="21629" xr:uid="{3ADB2580-FC54-451B-9EAD-534315867EFA}"/>
    <cellStyle name="Normalny 2 3 2 2 5 2 5" xfId="3966" xr:uid="{970B7FA1-CBA4-40A0-BF1E-AB50822073D8}"/>
    <cellStyle name="Normalny 2 3 2 2 5 2 5 2" xfId="19347" xr:uid="{7679A16F-CB2B-460D-8040-C411B25B563E}"/>
    <cellStyle name="Normalny 2 3 2 2 5 2 6" xfId="9820" xr:uid="{4F613E3E-EC56-482F-9803-03C17D6CFD71}"/>
    <cellStyle name="Normalny 2 3 2 2 5 2 6 2" xfId="25119" xr:uid="{92C6120A-39EA-48A4-B514-A4D012B33066}"/>
    <cellStyle name="Normalny 2 3 2 2 5 2 7" xfId="13310" xr:uid="{2838F77F-91A5-4B8B-8FF6-B637A973995A}"/>
    <cellStyle name="Normalny 2 3 2 2 5 2 7 2" xfId="28609" xr:uid="{FEF4C8D9-9675-44A2-BA6B-8C3B71F86013}"/>
    <cellStyle name="Normalny 2 3 2 2 5 2 8" xfId="18364" xr:uid="{5A1430E1-E097-48A8-A194-992930EF27C2}"/>
    <cellStyle name="Normalny 2 3 2 2 5 3" xfId="3968" xr:uid="{95BC6964-0E7B-4477-BD21-97DDBF301DFF}"/>
    <cellStyle name="Normalny 2 3 2 2 5 3 2" xfId="8613" xr:uid="{CF298E82-906B-414D-8EBA-61BF2E695E5D}"/>
    <cellStyle name="Normalny 2 3 2 2 5 3 2 2" xfId="12104" xr:uid="{B2806BD9-1EFB-4553-B3F6-BD4B9350BB0A}"/>
    <cellStyle name="Normalny 2 3 2 2 5 3 2 2 2" xfId="27403" xr:uid="{B699D719-B059-4383-946D-DABAF9BA4107}"/>
    <cellStyle name="Normalny 2 3 2 2 5 3 2 3" xfId="15594" xr:uid="{50E2887D-81BF-4D2D-BDF2-50BFEDAC8EFF}"/>
    <cellStyle name="Normalny 2 3 2 2 5 3 2 3 2" xfId="30893" xr:uid="{B43B4FEC-DB87-4E0F-8362-B8D16FB710CD}"/>
    <cellStyle name="Normalny 2 3 2 2 5 3 2 4" xfId="23913" xr:uid="{9B08B00A-6C8B-4AA9-B718-BF9B2E9F866E}"/>
    <cellStyle name="Normalny 2 3 2 2 5 3 3" xfId="7100" xr:uid="{8F69C70C-89DA-4BF6-B1A4-682C4986D699}"/>
    <cellStyle name="Normalny 2 3 2 2 5 3 3 2" xfId="22401" xr:uid="{862EA079-3E7E-43AA-BBF4-25726D41B64F}"/>
    <cellStyle name="Normalny 2 3 2 2 5 3 4" xfId="10592" xr:uid="{C6A42531-313A-4426-93FF-C09BEBB341AD}"/>
    <cellStyle name="Normalny 2 3 2 2 5 3 4 2" xfId="25891" xr:uid="{94CF4368-8F7B-48C5-BDED-5626466F63F4}"/>
    <cellStyle name="Normalny 2 3 2 2 5 3 5" xfId="14082" xr:uid="{6F3161DA-4637-457C-A6DD-A8DAE665B5B7}"/>
    <cellStyle name="Normalny 2 3 2 2 5 3 5 2" xfId="29381" xr:uid="{9C9F37C0-737B-4E94-9FD9-79321EC42C2F}"/>
    <cellStyle name="Normalny 2 3 2 2 5 3 6" xfId="19349" xr:uid="{B39430CC-AC3D-4A34-A81F-099F2356F1EF}"/>
    <cellStyle name="Normalny 2 3 2 2 5 4" xfId="3969" xr:uid="{E2A19962-3F8F-4198-ABDF-31F015BC6667}"/>
    <cellStyle name="Normalny 2 3 2 2 5 4 2" xfId="8614" xr:uid="{717F4FEA-50FD-4444-AA5F-912649234D3B}"/>
    <cellStyle name="Normalny 2 3 2 2 5 4 2 2" xfId="12105" xr:uid="{34411A2D-F979-4225-B1BC-BF19F8EA4366}"/>
    <cellStyle name="Normalny 2 3 2 2 5 4 2 2 2" xfId="27404" xr:uid="{83F1D67B-2D7D-45E9-9423-A8897DBF189D}"/>
    <cellStyle name="Normalny 2 3 2 2 5 4 2 3" xfId="15595" xr:uid="{53917808-BEAB-4042-9B40-1A2E87517B59}"/>
    <cellStyle name="Normalny 2 3 2 2 5 4 2 3 2" xfId="30894" xr:uid="{F45543F6-36F4-422E-BCD6-BB246A778116}"/>
    <cellStyle name="Normalny 2 3 2 2 5 4 2 4" xfId="23914" xr:uid="{94C87D1B-6EA7-42DB-BF6A-38D38BB8CD6B}"/>
    <cellStyle name="Normalny 2 3 2 2 5 4 3" xfId="7627" xr:uid="{2F9B5EA2-419F-437C-87A5-0B1121A8C581}"/>
    <cellStyle name="Normalny 2 3 2 2 5 4 3 2" xfId="22928" xr:uid="{D5FB9A90-A77E-48C3-91D2-F741245F4C3D}"/>
    <cellStyle name="Normalny 2 3 2 2 5 4 4" xfId="11119" xr:uid="{62E2747F-6FE8-4457-B9B6-D4422188F6FC}"/>
    <cellStyle name="Normalny 2 3 2 2 5 4 4 2" xfId="26418" xr:uid="{E21E5254-8416-4131-9EDF-EEC8C708DE42}"/>
    <cellStyle name="Normalny 2 3 2 2 5 4 5" xfId="14609" xr:uid="{127CA055-6367-4DCA-907A-EC1BF89CEDF1}"/>
    <cellStyle name="Normalny 2 3 2 2 5 4 5 2" xfId="29908" xr:uid="{26AC4BC0-C16F-4C7C-B28B-DF248E619161}"/>
    <cellStyle name="Normalny 2 3 2 2 5 4 6" xfId="19350" xr:uid="{0B93F854-B154-425F-942A-D201CF48B300}"/>
    <cellStyle name="Normalny 2 3 2 2 5 5" xfId="8610" xr:uid="{542C90DE-1633-4A79-A8AA-FDEF9A0EF510}"/>
    <cellStyle name="Normalny 2 3 2 2 5 5 2" xfId="12101" xr:uid="{78B95387-84E5-412E-BB76-D28368FFD682}"/>
    <cellStyle name="Normalny 2 3 2 2 5 5 2 2" xfId="27400" xr:uid="{0E00A588-0E89-412B-8B75-3C525C7DFDE2}"/>
    <cellStyle name="Normalny 2 3 2 2 5 5 3" xfId="15591" xr:uid="{7C422C7E-44A8-440F-B938-D0A15C6C0E4F}"/>
    <cellStyle name="Normalny 2 3 2 2 5 5 3 2" xfId="30890" xr:uid="{FF014484-392A-4F0D-AA5C-F5527E9FA4DD}"/>
    <cellStyle name="Normalny 2 3 2 2 5 5 4" xfId="23910" xr:uid="{21DA3D60-E03F-4ADD-A868-CB6BFBB028BC}"/>
    <cellStyle name="Normalny 2 3 2 2 5 6" xfId="6020" xr:uid="{306F1F73-E7BA-4444-A668-1F4CEAD797D8}"/>
    <cellStyle name="Normalny 2 3 2 2 5 6 2" xfId="21321" xr:uid="{624165A9-EFFC-4131-B033-F0DD9CED66AE}"/>
    <cellStyle name="Normalny 2 3 2 2 5 7" xfId="3965" xr:uid="{6A5EBE39-FE8B-4DDC-BB6C-72F96ED68423}"/>
    <cellStyle name="Normalny 2 3 2 2 5 7 2" xfId="19346" xr:uid="{E57190D0-411C-437D-8162-10AFA320B781}"/>
    <cellStyle name="Normalny 2 3 2 2 5 8" xfId="9512" xr:uid="{E8076E56-7700-4F11-B0EB-A0569594CE76}"/>
    <cellStyle name="Normalny 2 3 2 2 5 8 2" xfId="24811" xr:uid="{3A24FF3D-B726-4CD8-A6CC-3B6D3802F84E}"/>
    <cellStyle name="Normalny 2 3 2 2 5 9" xfId="13002" xr:uid="{438AA40D-01B3-4241-B5C5-E997B8558DCD}"/>
    <cellStyle name="Normalny 2 3 2 2 5 9 2" xfId="28301" xr:uid="{A5B379F6-D9C9-46F4-9287-8AFEBC4E8629}"/>
    <cellStyle name="Normalny 2 3 2 2 6" xfId="1096" xr:uid="{4F73F12E-8667-4588-BAF7-CB856B7A3005}"/>
    <cellStyle name="Normalny 2 3 2 2 6 2" xfId="3971" xr:uid="{A0251266-39A9-4783-9822-68CFF375C4E7}"/>
    <cellStyle name="Normalny 2 3 2 2 6 2 2" xfId="8616" xr:uid="{A37453DB-F91B-42A2-A511-94C9A6B3D51E}"/>
    <cellStyle name="Normalny 2 3 2 2 6 2 2 2" xfId="12107" xr:uid="{946B32A6-AB4C-46C9-82BA-815053C7A066}"/>
    <cellStyle name="Normalny 2 3 2 2 6 2 2 2 2" xfId="27406" xr:uid="{C6301678-237A-46C9-AFA3-01EFA1EAB4C5}"/>
    <cellStyle name="Normalny 2 3 2 2 6 2 2 3" xfId="15597" xr:uid="{B207A7AC-3B81-4239-9C75-B52F6B92AA25}"/>
    <cellStyle name="Normalny 2 3 2 2 6 2 2 3 2" xfId="30896" xr:uid="{BF6996EA-1F2F-4E40-A614-798A60AA1D62}"/>
    <cellStyle name="Normalny 2 3 2 2 6 2 2 4" xfId="23916" xr:uid="{E79764DD-7008-426C-B8AF-325B9BDAC389}"/>
    <cellStyle name="Normalny 2 3 2 2 6 2 3" xfId="7102" xr:uid="{56B5E58E-98ED-41C7-97D6-4D8303414565}"/>
    <cellStyle name="Normalny 2 3 2 2 6 2 3 2" xfId="22403" xr:uid="{37BEA17B-3680-4D31-9C01-9D74A8B41879}"/>
    <cellStyle name="Normalny 2 3 2 2 6 2 4" xfId="10594" xr:uid="{901B7048-4BB5-49CE-A3D5-C957DACB1B02}"/>
    <cellStyle name="Normalny 2 3 2 2 6 2 4 2" xfId="25893" xr:uid="{D17EEA90-5E63-4414-AF74-552CA1840E54}"/>
    <cellStyle name="Normalny 2 3 2 2 6 2 5" xfId="14084" xr:uid="{03EC9A75-F93D-4916-B5A9-E9C0DD8FC525}"/>
    <cellStyle name="Normalny 2 3 2 2 6 2 5 2" xfId="29383" xr:uid="{396F0F18-4B4B-4204-9D8E-6625E0B4B699}"/>
    <cellStyle name="Normalny 2 3 2 2 6 2 6" xfId="19352" xr:uid="{BE2733F6-00AF-4937-B2EE-5CE23C0BA937}"/>
    <cellStyle name="Normalny 2 3 2 2 6 3" xfId="8615" xr:uid="{85DD33A4-A9BD-44E2-9E8C-B7BBEA187946}"/>
    <cellStyle name="Normalny 2 3 2 2 6 3 2" xfId="12106" xr:uid="{044079EA-D8C7-420D-BF7E-EC679FEBBE8E}"/>
    <cellStyle name="Normalny 2 3 2 2 6 3 2 2" xfId="27405" xr:uid="{4348549E-A38B-4A82-BAFC-378D2B490428}"/>
    <cellStyle name="Normalny 2 3 2 2 6 3 3" xfId="15596" xr:uid="{47926F02-725A-42C5-BA53-8BD67BFD4102}"/>
    <cellStyle name="Normalny 2 3 2 2 6 3 3 2" xfId="30895" xr:uid="{40064272-CF12-4976-A238-8D77FCE73BDC}"/>
    <cellStyle name="Normalny 2 3 2 2 6 3 4" xfId="23915" xr:uid="{740B2649-8CEE-4D02-830B-0E45D92A336C}"/>
    <cellStyle name="Normalny 2 3 2 2 6 4" xfId="6098" xr:uid="{FC0BB0DD-0B00-4D96-A40F-841FCE2B2298}"/>
    <cellStyle name="Normalny 2 3 2 2 6 4 2" xfId="21399" xr:uid="{00C72335-54C7-48AB-8770-D9E251EF0B85}"/>
    <cellStyle name="Normalny 2 3 2 2 6 5" xfId="3970" xr:uid="{0922F306-3C7B-4549-864C-07CBC9C9E9D4}"/>
    <cellStyle name="Normalny 2 3 2 2 6 5 2" xfId="19351" xr:uid="{273506A8-9F97-466C-A86E-3B1EFA81435E}"/>
    <cellStyle name="Normalny 2 3 2 2 6 6" xfId="9590" xr:uid="{6E6FF886-4043-44F7-9BBB-9E4E0D6B16EE}"/>
    <cellStyle name="Normalny 2 3 2 2 6 6 2" xfId="24889" xr:uid="{40501D6D-9F89-412D-9441-E1A75145748F}"/>
    <cellStyle name="Normalny 2 3 2 2 6 7" xfId="13080" xr:uid="{2E052E2D-8002-4E57-8E13-A4685ADD0A6A}"/>
    <cellStyle name="Normalny 2 3 2 2 6 7 2" xfId="28379" xr:uid="{D7C33AB2-B9ED-470A-8301-61546E6BA0CC}"/>
    <cellStyle name="Normalny 2 3 2 2 6 8" xfId="16752" xr:uid="{45A218CF-A3B3-4F56-9DE4-9C842EC2E371}"/>
    <cellStyle name="Normalny 2 3 2 2 7" xfId="1022" xr:uid="{F0D48191-2801-418E-9448-FAF3A61391D5}"/>
    <cellStyle name="Normalny 2 3 2 2 7 2" xfId="3973" xr:uid="{960E48B8-233C-4194-AB70-210EB5D0070D}"/>
    <cellStyle name="Normalny 2 3 2 2 7 2 2" xfId="8618" xr:uid="{9FB19EE8-07BE-4446-90ED-7B450152C0A3}"/>
    <cellStyle name="Normalny 2 3 2 2 7 2 2 2" xfId="12109" xr:uid="{AA77FB0F-AF31-414E-8ABF-BD87B7C92834}"/>
    <cellStyle name="Normalny 2 3 2 2 7 2 2 2 2" xfId="27408" xr:uid="{55E9C84E-1AFD-4D51-ADF8-B616AAFEDEAD}"/>
    <cellStyle name="Normalny 2 3 2 2 7 2 2 3" xfId="15599" xr:uid="{3B75340C-76ED-4C28-A765-4CE79161390A}"/>
    <cellStyle name="Normalny 2 3 2 2 7 2 2 3 2" xfId="30898" xr:uid="{7CFC230E-D201-4375-9587-7CDCF917D0E1}"/>
    <cellStyle name="Normalny 2 3 2 2 7 2 2 4" xfId="23918" xr:uid="{836EEAC9-25D0-446E-8E9E-FA83552A4D5F}"/>
    <cellStyle name="Normalny 2 3 2 2 7 2 3" xfId="7103" xr:uid="{7B534FEA-FF1D-423F-A510-D8813249443D}"/>
    <cellStyle name="Normalny 2 3 2 2 7 2 3 2" xfId="22404" xr:uid="{887C5E0D-4B17-41FA-A40D-9C76D2C16570}"/>
    <cellStyle name="Normalny 2 3 2 2 7 2 4" xfId="10595" xr:uid="{58D51A36-32E2-41DB-9F68-181D113B1746}"/>
    <cellStyle name="Normalny 2 3 2 2 7 2 4 2" xfId="25894" xr:uid="{24329EB2-5812-4E39-84F3-2F60A2D2E18F}"/>
    <cellStyle name="Normalny 2 3 2 2 7 2 5" xfId="14085" xr:uid="{2E486B99-7FE1-4EDB-AFFB-F8A95364FF4D}"/>
    <cellStyle name="Normalny 2 3 2 2 7 2 5 2" xfId="29384" xr:uid="{43F044BA-48B2-4434-9858-56F7E52E4B4D}"/>
    <cellStyle name="Normalny 2 3 2 2 7 2 6" xfId="19354" xr:uid="{C961F8BE-A564-477F-BBA4-40F9FE08A2C3}"/>
    <cellStyle name="Normalny 2 3 2 2 7 3" xfId="8617" xr:uid="{BFA6B570-BF6B-4DE2-BA59-2651175905D0}"/>
    <cellStyle name="Normalny 2 3 2 2 7 3 2" xfId="12108" xr:uid="{EB2DDDE1-E09B-4506-83B1-C09EC8752548}"/>
    <cellStyle name="Normalny 2 3 2 2 7 3 2 2" xfId="27407" xr:uid="{A612AC90-A336-4A35-9329-96B0FD277D17}"/>
    <cellStyle name="Normalny 2 3 2 2 7 3 3" xfId="15598" xr:uid="{137EBA94-92E0-4F4A-8EFF-A960A39ECD49}"/>
    <cellStyle name="Normalny 2 3 2 2 7 3 3 2" xfId="30897" xr:uid="{98329060-80D9-4A9B-9822-9EA830A79484}"/>
    <cellStyle name="Normalny 2 3 2 2 7 3 4" xfId="23917" xr:uid="{0B37DB49-5F67-407D-B1C3-AF02C858FE6A}"/>
    <cellStyle name="Normalny 2 3 2 2 7 4" xfId="6125" xr:uid="{9CF8139A-DA2A-4F5D-873D-79F696DCBF87}"/>
    <cellStyle name="Normalny 2 3 2 2 7 4 2" xfId="21426" xr:uid="{97CBC8B8-407B-4844-9999-EA03DC85200B}"/>
    <cellStyle name="Normalny 2 3 2 2 7 5" xfId="3972" xr:uid="{0274C771-8FA1-4A2D-B073-2BC56E2D3F6C}"/>
    <cellStyle name="Normalny 2 3 2 2 7 5 2" xfId="19353" xr:uid="{F9D56034-BAAD-4534-82ED-10703B150412}"/>
    <cellStyle name="Normalny 2 3 2 2 7 6" xfId="9617" xr:uid="{1B900A6A-5430-4FEE-B6FF-4CBE7DB4ECB6}"/>
    <cellStyle name="Normalny 2 3 2 2 7 6 2" xfId="24916" xr:uid="{9F700B00-ABCA-44A9-8E07-AE2ADF3150F5}"/>
    <cellStyle name="Normalny 2 3 2 2 7 7" xfId="13107" xr:uid="{237000E7-229C-4839-993B-9547C076E8AA}"/>
    <cellStyle name="Normalny 2 3 2 2 7 7 2" xfId="28406" xr:uid="{5B954CD6-66FA-4D69-811C-38B861F0E0C3}"/>
    <cellStyle name="Normalny 2 3 2 2 7 8" xfId="16689" xr:uid="{72874077-9652-48C6-889A-85E3446984D2}"/>
    <cellStyle name="Normalny 2 3 2 2 8" xfId="1482" xr:uid="{4E8AF479-4B49-4811-916F-75333514D6F3}"/>
    <cellStyle name="Normalny 2 3 2 2 8 2" xfId="3975" xr:uid="{70A281DC-341F-451C-B1F5-EF8DE06B5B48}"/>
    <cellStyle name="Normalny 2 3 2 2 8 2 2" xfId="8620" xr:uid="{388C76B0-77D7-49F9-9F45-0BD0E9C87CD7}"/>
    <cellStyle name="Normalny 2 3 2 2 8 2 2 2" xfId="12111" xr:uid="{A00B5639-7AD2-4A0F-AFFD-7DAC06ABD590}"/>
    <cellStyle name="Normalny 2 3 2 2 8 2 2 2 2" xfId="27410" xr:uid="{168E1C1D-04BF-4724-8C2A-A0472A7740A0}"/>
    <cellStyle name="Normalny 2 3 2 2 8 2 2 3" xfId="15601" xr:uid="{CCCBCAE7-34A4-4536-A834-A5B0C188BC1E}"/>
    <cellStyle name="Normalny 2 3 2 2 8 2 2 3 2" xfId="30900" xr:uid="{65DA8385-8003-43B3-BCCE-F925872CC97E}"/>
    <cellStyle name="Normalny 2 3 2 2 8 2 2 4" xfId="23920" xr:uid="{52AB0AD7-AD01-4753-9497-D7ADBE5D5F5F}"/>
    <cellStyle name="Normalny 2 3 2 2 8 2 3" xfId="7104" xr:uid="{D1A6E04C-2B55-4ABB-865B-F326F355548A}"/>
    <cellStyle name="Normalny 2 3 2 2 8 2 3 2" xfId="22405" xr:uid="{066DFCD6-7A54-47C4-BE7D-6125723B98D8}"/>
    <cellStyle name="Normalny 2 3 2 2 8 2 4" xfId="10596" xr:uid="{B31FE336-C9D7-4C9E-8D52-3C4E64BE54C0}"/>
    <cellStyle name="Normalny 2 3 2 2 8 2 4 2" xfId="25895" xr:uid="{EB282998-E88F-4581-9FA7-1D92AF621266}"/>
    <cellStyle name="Normalny 2 3 2 2 8 2 5" xfId="14086" xr:uid="{F52B1FFF-8956-40EA-96C3-7A24669B41A1}"/>
    <cellStyle name="Normalny 2 3 2 2 8 2 5 2" xfId="29385" xr:uid="{38939BD7-9DF4-4CAF-A73B-DC2D77808B57}"/>
    <cellStyle name="Normalny 2 3 2 2 8 2 6" xfId="19356" xr:uid="{0CC1141C-2381-4100-9B27-40C7C6468A74}"/>
    <cellStyle name="Normalny 2 3 2 2 8 3" xfId="8619" xr:uid="{724A5152-3CF3-4E51-A2A0-AB52AD2C3BA1}"/>
    <cellStyle name="Normalny 2 3 2 2 8 3 2" xfId="12110" xr:uid="{AF38E3B7-FAAD-432F-B82F-DCDEC3AFDABF}"/>
    <cellStyle name="Normalny 2 3 2 2 8 3 2 2" xfId="27409" xr:uid="{58500114-3A7A-4B02-82C4-41D7A35B8956}"/>
    <cellStyle name="Normalny 2 3 2 2 8 3 3" xfId="15600" xr:uid="{5556307B-7BD3-4793-9937-61C652D0B000}"/>
    <cellStyle name="Normalny 2 3 2 2 8 3 3 2" xfId="30899" xr:uid="{DC6F330B-18E3-48F4-A9BA-CB297E895A71}"/>
    <cellStyle name="Normalny 2 3 2 2 8 3 4" xfId="23919" xr:uid="{3BCC045E-1538-4F3D-9864-D7AB7976DC65}"/>
    <cellStyle name="Normalny 2 3 2 2 8 4" xfId="6152" xr:uid="{80186789-AA47-48AB-979D-8E6F2F981FAE}"/>
    <cellStyle name="Normalny 2 3 2 2 8 4 2" xfId="21453" xr:uid="{48A3162E-3621-45C7-9EC0-46068833A377}"/>
    <cellStyle name="Normalny 2 3 2 2 8 5" xfId="3974" xr:uid="{922E521A-DF16-48A6-93B6-3B6D3CB0231C}"/>
    <cellStyle name="Normalny 2 3 2 2 8 5 2" xfId="19355" xr:uid="{C8C7C150-8558-44C5-B244-9C44C96F112F}"/>
    <cellStyle name="Normalny 2 3 2 2 8 6" xfId="9644" xr:uid="{34E8F6C3-442B-43DF-AE1F-2E8924C238BE}"/>
    <cellStyle name="Normalny 2 3 2 2 8 6 2" xfId="24943" xr:uid="{925350E0-C8DC-4A79-B828-CDEFDF726A1C}"/>
    <cellStyle name="Normalny 2 3 2 2 8 7" xfId="13134" xr:uid="{F24BF9B4-D38C-49E6-8CE4-F23DEA56C51F}"/>
    <cellStyle name="Normalny 2 3 2 2 8 7 2" xfId="28433" xr:uid="{17261CB4-DB6B-45C8-B82B-F5FF1DA7C7A9}"/>
    <cellStyle name="Normalny 2 3 2 2 8 8" xfId="17138" xr:uid="{02695562-CA19-4F44-9E70-1316DC6269A1}"/>
    <cellStyle name="Normalny 2 3 2 2 9" xfId="1682" xr:uid="{74D548BD-411A-4CB6-8DC0-B247251E1DCE}"/>
    <cellStyle name="Normalny 2 3 2 2 9 2" xfId="3977" xr:uid="{BD27C118-D850-4C40-8868-D7805D5EDA3C}"/>
    <cellStyle name="Normalny 2 3 2 2 9 2 2" xfId="8622" xr:uid="{04F80741-86B5-4C2C-9746-BDBC087661A8}"/>
    <cellStyle name="Normalny 2 3 2 2 9 2 2 2" xfId="12113" xr:uid="{EC8E1761-6F84-435E-810E-3E0553464ADF}"/>
    <cellStyle name="Normalny 2 3 2 2 9 2 2 2 2" xfId="27412" xr:uid="{882EEE90-F28A-43FF-93EA-23016023C3F5}"/>
    <cellStyle name="Normalny 2 3 2 2 9 2 2 3" xfId="15603" xr:uid="{15C149D5-7F2C-4857-8ED6-75E9F903AF75}"/>
    <cellStyle name="Normalny 2 3 2 2 9 2 2 3 2" xfId="30902" xr:uid="{7A1D1514-F3D2-4AB3-90EA-27DE38BFDE49}"/>
    <cellStyle name="Normalny 2 3 2 2 9 2 2 4" xfId="23922" xr:uid="{26EC5FB0-2728-49C7-B8DD-8CC23CA2B038}"/>
    <cellStyle name="Normalny 2 3 2 2 9 2 3" xfId="7105" xr:uid="{1D4D142E-BE82-46C5-85FE-92F530F59B76}"/>
    <cellStyle name="Normalny 2 3 2 2 9 2 3 2" xfId="22406" xr:uid="{5816E447-641E-4DCE-86E1-51B58778C56C}"/>
    <cellStyle name="Normalny 2 3 2 2 9 2 4" xfId="10597" xr:uid="{86913D54-604A-43BB-B775-7617EB233739}"/>
    <cellStyle name="Normalny 2 3 2 2 9 2 4 2" xfId="25896" xr:uid="{AE361473-E903-4971-95A1-183D2678BB03}"/>
    <cellStyle name="Normalny 2 3 2 2 9 2 5" xfId="14087" xr:uid="{5D03196B-0B94-4536-B803-E3F4E1904F09}"/>
    <cellStyle name="Normalny 2 3 2 2 9 2 5 2" xfId="29386" xr:uid="{78ED8D50-9B7C-4483-9F68-30BB7D7E04A0}"/>
    <cellStyle name="Normalny 2 3 2 2 9 2 6" xfId="19358" xr:uid="{DFD1432E-1BF4-4382-88FB-40C096B4FA6B}"/>
    <cellStyle name="Normalny 2 3 2 2 9 3" xfId="8621" xr:uid="{77D78C91-FBB5-4A7B-953D-90B8FA767828}"/>
    <cellStyle name="Normalny 2 3 2 2 9 3 2" xfId="12112" xr:uid="{01F4ACEF-A6CE-4E1D-9A19-F452633E59EA}"/>
    <cellStyle name="Normalny 2 3 2 2 9 3 2 2" xfId="27411" xr:uid="{DEB78C09-B246-4592-ADAD-603506187A9F}"/>
    <cellStyle name="Normalny 2 3 2 2 9 3 3" xfId="15602" xr:uid="{D3012AC4-40EA-4282-B8D0-F4BAB5AB3001}"/>
    <cellStyle name="Normalny 2 3 2 2 9 3 3 2" xfId="30901" xr:uid="{7814B43C-75A3-4357-8FDA-4FF58B89F824}"/>
    <cellStyle name="Normalny 2 3 2 2 9 3 4" xfId="23921" xr:uid="{C11189E3-432A-4CC4-A81A-69D94A676259}"/>
    <cellStyle name="Normalny 2 3 2 2 9 4" xfId="6360" xr:uid="{78F8FB8D-0615-41B1-85B5-57EAA1138A4E}"/>
    <cellStyle name="Normalny 2 3 2 2 9 4 2" xfId="21661" xr:uid="{6E2787A3-D744-467D-9961-8BEEB8EE0634}"/>
    <cellStyle name="Normalny 2 3 2 2 9 5" xfId="3976" xr:uid="{768ADD45-113D-4A47-86D5-BC078E83F40F}"/>
    <cellStyle name="Normalny 2 3 2 2 9 5 2" xfId="19357" xr:uid="{63319A72-6F09-420F-AC51-13921AF02772}"/>
    <cellStyle name="Normalny 2 3 2 2 9 6" xfId="9852" xr:uid="{4C0DAF94-D586-4C39-AACD-26CEDD97F6DA}"/>
    <cellStyle name="Normalny 2 3 2 2 9 6 2" xfId="25151" xr:uid="{E83086FE-DC55-4DF1-979A-8FDD6BCAA050}"/>
    <cellStyle name="Normalny 2 3 2 2 9 7" xfId="13342" xr:uid="{59138CB4-5D86-421C-96EF-255285C6CD18}"/>
    <cellStyle name="Normalny 2 3 2 2 9 7 2" xfId="28641" xr:uid="{14B39FA5-7A05-462D-AA81-D3B5E04C5129}"/>
    <cellStyle name="Normalny 2 3 2 2 9 8" xfId="17331" xr:uid="{1140854E-C631-43B1-BED9-8970C592C832}"/>
    <cellStyle name="Normalny 2 3 2 20" xfId="9413" xr:uid="{BC957E08-F558-4538-8AFA-8F557A33D750}"/>
    <cellStyle name="Normalny 2 3 2 20 2" xfId="24712" xr:uid="{C6269D00-88F7-49E0-A11C-FC4FE372918D}"/>
    <cellStyle name="Normalny 2 3 2 21" xfId="12903" xr:uid="{2B400E6B-1D64-45AC-88FE-A7AD2CA2C5EC}"/>
    <cellStyle name="Normalny 2 3 2 21 2" xfId="28202" xr:uid="{362B7568-79FE-4727-BC29-E5673BF8A329}"/>
    <cellStyle name="Normalny 2 3 2 22" xfId="16374" xr:uid="{DD22BFF4-7E91-4C06-9C04-6C74EE8D17CB}"/>
    <cellStyle name="Normalny 2 3 2 22 2" xfId="31673" xr:uid="{9ADCC9C0-BA7B-47FF-BABB-DAAA140BFDB6}"/>
    <cellStyle name="Normalny 2 3 2 23" xfId="868" xr:uid="{1D24A1C2-26A8-4CB3-A265-13915AF9BA77}"/>
    <cellStyle name="Normalny 2 3 2 24" xfId="16537" xr:uid="{7C61D7AB-FED7-4556-B033-474631DB84E1}"/>
    <cellStyle name="Normalny 2 3 2 3" xfId="689" xr:uid="{C4496F44-C3EB-4E8D-8662-B2A17DE81F3D}"/>
    <cellStyle name="Normalny 2 3 2 3 10" xfId="2296" xr:uid="{454DD91C-A4FE-49CA-8024-DDF2052E4CBF}"/>
    <cellStyle name="Normalny 2 3 2 3 10 2" xfId="5376" xr:uid="{1A92BED2-453A-4571-88E0-5D4CC9077451}"/>
    <cellStyle name="Normalny 2 3 2 3 10 2 2" xfId="20677" xr:uid="{1388A9DF-E4AD-44C5-8951-32F10003581F}"/>
    <cellStyle name="Normalny 2 3 2 3 10 3" xfId="17928" xr:uid="{7BFCE341-3D7E-4156-AB46-4FB04A9F013C}"/>
    <cellStyle name="Normalny 2 3 2 3 11" xfId="2446" xr:uid="{2FF09AF4-86EB-496E-AF9B-406F55E3E53E}"/>
    <cellStyle name="Normalny 2 3 2 3 11 2" xfId="5377" xr:uid="{75F955E7-7C1D-4B62-9B2B-3A341262127C}"/>
    <cellStyle name="Normalny 2 3 2 3 11 2 2" xfId="20678" xr:uid="{C4A517C3-3C9A-4602-9F7F-6D76E5EE2DC8}"/>
    <cellStyle name="Normalny 2 3 2 3 11 3" xfId="18078" xr:uid="{764F9945-D3AA-4AF1-A5A4-BFF6C939DB1F}"/>
    <cellStyle name="Normalny 2 3 2 3 12" xfId="2596" xr:uid="{62F60934-134E-4816-AEB0-6EC6E475BB46}"/>
    <cellStyle name="Normalny 2 3 2 3 12 2" xfId="5378" xr:uid="{DF89FBEE-76F4-4A02-BBA5-015513E5F79F}"/>
    <cellStyle name="Normalny 2 3 2 3 12 2 2" xfId="20679" xr:uid="{29D5911A-7EB7-4E0D-856D-DDE1758F484C}"/>
    <cellStyle name="Normalny 2 3 2 3 12 3" xfId="18228" xr:uid="{C24C61B5-BB38-4FA9-8CCD-707F13CE1CF2}"/>
    <cellStyle name="Normalny 2 3 2 3 13" xfId="5792" xr:uid="{A243D726-051A-421F-9A20-9D8C0955143A}"/>
    <cellStyle name="Normalny 2 3 2 3 13 2" xfId="21093" xr:uid="{3AC1A688-7D0C-45C2-82E0-0C1C6D4E01B4}"/>
    <cellStyle name="Normalny 2 3 2 3 14" xfId="6021" xr:uid="{416D637D-2732-4915-AC96-D4360A0AAFD8}"/>
    <cellStyle name="Normalny 2 3 2 3 14 2" xfId="21322" xr:uid="{9E5CC59C-9BEA-4CE8-AAF9-AFC88925EA24}"/>
    <cellStyle name="Normalny 2 3 2 3 15" xfId="3978" xr:uid="{12E82CA9-CB16-4688-BB40-290167D81511}"/>
    <cellStyle name="Normalny 2 3 2 3 15 2" xfId="19359" xr:uid="{470272F9-7914-4DA7-A101-CDDFBC48E1B5}"/>
    <cellStyle name="Normalny 2 3 2 3 16" xfId="9513" xr:uid="{BD9A0A11-DF25-4CBA-8289-7FD2E1CCA26E}"/>
    <cellStyle name="Normalny 2 3 2 3 16 2" xfId="24812" xr:uid="{7673C646-A3A6-448A-8EE7-3BED38151560}"/>
    <cellStyle name="Normalny 2 3 2 3 17" xfId="13003" xr:uid="{5A95C7E8-05A8-4A72-9F95-AB7C3F7F5846}"/>
    <cellStyle name="Normalny 2 3 2 3 17 2" xfId="28302" xr:uid="{6DED1DA5-BB53-444C-A1AC-E6AF8738FCB7}"/>
    <cellStyle name="Normalny 2 3 2 3 18" xfId="16415" xr:uid="{8B5054F5-169A-4845-96BC-A46914938CE5}"/>
    <cellStyle name="Normalny 2 3 2 3 18 2" xfId="31714" xr:uid="{08DBBA2E-4721-4736-A0F2-DBB5603EFFEA}"/>
    <cellStyle name="Normalny 2 3 2 3 19" xfId="910" xr:uid="{2F2D4284-987E-4453-8043-75C007AE572B}"/>
    <cellStyle name="Normalny 2 3 2 3 2" xfId="1125" xr:uid="{EF6A9254-6B94-4128-9624-3A7F6E47EEC9}"/>
    <cellStyle name="Normalny 2 3 2 3 2 2" xfId="3980" xr:uid="{2E2E0AC4-7343-40D6-A518-E8B9433E526B}"/>
    <cellStyle name="Normalny 2 3 2 3 2 2 2" xfId="3981" xr:uid="{58B028E8-5D97-4FC6-8319-7E136950004C}"/>
    <cellStyle name="Normalny 2 3 2 3 2 2 2 2" xfId="8626" xr:uid="{B664756B-DCD6-4CC4-BCA8-DC9BC69514F3}"/>
    <cellStyle name="Normalny 2 3 2 3 2 2 2 2 2" xfId="12117" xr:uid="{6993D703-F530-4DE1-9A21-93728A5F283E}"/>
    <cellStyle name="Normalny 2 3 2 3 2 2 2 2 2 2" xfId="27416" xr:uid="{9D6F773C-CB4A-41BE-9DEC-0895F9A40B60}"/>
    <cellStyle name="Normalny 2 3 2 3 2 2 2 2 3" xfId="15607" xr:uid="{3E3D9E45-46D2-4E57-A501-201628B63291}"/>
    <cellStyle name="Normalny 2 3 2 3 2 2 2 2 3 2" xfId="30906" xr:uid="{544FC645-66C2-48BE-BB7A-BAB8C0A9745E}"/>
    <cellStyle name="Normalny 2 3 2 3 2 2 2 2 4" xfId="23926" xr:uid="{1D2E4E3C-8BE0-42BB-9354-883771E41DF7}"/>
    <cellStyle name="Normalny 2 3 2 3 2 2 2 3" xfId="7108" xr:uid="{3E20AD8F-83F1-48D3-B236-13121130109C}"/>
    <cellStyle name="Normalny 2 3 2 3 2 2 2 3 2" xfId="22409" xr:uid="{56D97DE0-6C12-4121-97F6-DEB72F86983E}"/>
    <cellStyle name="Normalny 2 3 2 3 2 2 2 4" xfId="10600" xr:uid="{848E8005-C551-4295-82A6-006FC48B24EA}"/>
    <cellStyle name="Normalny 2 3 2 3 2 2 2 4 2" xfId="25899" xr:uid="{2C024E0B-DD1D-4DAF-A91D-57B38A068CAF}"/>
    <cellStyle name="Normalny 2 3 2 3 2 2 2 5" xfId="14090" xr:uid="{E49D03B3-CF2B-4A1D-9F8D-D2BB21DD412E}"/>
    <cellStyle name="Normalny 2 3 2 3 2 2 2 5 2" xfId="29389" xr:uid="{8F8044A4-D73B-4AC9-9537-F1DEE1C74740}"/>
    <cellStyle name="Normalny 2 3 2 3 2 2 2 6" xfId="19362" xr:uid="{5052F594-DDDC-4F6E-BBB9-DCEA80FAFDFE}"/>
    <cellStyle name="Normalny 2 3 2 3 2 2 3" xfId="8625" xr:uid="{40FE8AB8-EB75-4A15-93E0-C64AE3FFEDF0}"/>
    <cellStyle name="Normalny 2 3 2 3 2 2 3 2" xfId="12116" xr:uid="{4946BEC4-3253-4083-A144-36F52DD3A6B1}"/>
    <cellStyle name="Normalny 2 3 2 3 2 2 3 2 2" xfId="27415" xr:uid="{9A440943-0DE3-4F72-832A-FB6A8618E244}"/>
    <cellStyle name="Normalny 2 3 2 3 2 2 3 3" xfId="15606" xr:uid="{B4D5B707-43ED-4B99-B5BB-B1C414E02088}"/>
    <cellStyle name="Normalny 2 3 2 3 2 2 3 3 2" xfId="30905" xr:uid="{B60D505A-8A1D-4A05-877B-AD9F43826BDC}"/>
    <cellStyle name="Normalny 2 3 2 3 2 2 3 4" xfId="23925" xr:uid="{9D7F6CA2-E97B-461F-898E-0AC21927E967}"/>
    <cellStyle name="Normalny 2 3 2 3 2 2 4" xfId="6523" xr:uid="{C4DD5380-13F0-4525-9FB8-F3072A08E589}"/>
    <cellStyle name="Normalny 2 3 2 3 2 2 4 2" xfId="21824" xr:uid="{2B164918-BCB0-4FD0-B014-FAAA621A53AD}"/>
    <cellStyle name="Normalny 2 3 2 3 2 2 5" xfId="10015" xr:uid="{DDAB629F-5D0F-4E79-A1CE-6DE2EE21ABC8}"/>
    <cellStyle name="Normalny 2 3 2 3 2 2 5 2" xfId="25314" xr:uid="{01A8D695-63AB-4481-A6EB-43A4B560DB87}"/>
    <cellStyle name="Normalny 2 3 2 3 2 2 6" xfId="13505" xr:uid="{8166EB05-A191-4397-938D-AAB2460572E1}"/>
    <cellStyle name="Normalny 2 3 2 3 2 2 6 2" xfId="28804" xr:uid="{AFD41492-1664-4BC2-B622-61E84EBDDCA8}"/>
    <cellStyle name="Normalny 2 3 2 3 2 2 7" xfId="19361" xr:uid="{639A3659-63E2-431C-961F-5C1ADA2F40C7}"/>
    <cellStyle name="Normalny 2 3 2 3 2 3" xfId="3982" xr:uid="{ABC013DA-8882-40EE-AFB7-90810ABE392B}"/>
    <cellStyle name="Normalny 2 3 2 3 2 3 2" xfId="8627" xr:uid="{89D2041A-6FF7-47B3-AE3B-821B2621162E}"/>
    <cellStyle name="Normalny 2 3 2 3 2 3 2 2" xfId="12118" xr:uid="{82A5305C-006F-44BE-8F08-7072A0D4E7F5}"/>
    <cellStyle name="Normalny 2 3 2 3 2 3 2 2 2" xfId="27417" xr:uid="{5127172A-291B-4F89-A520-F8F737FA0D14}"/>
    <cellStyle name="Normalny 2 3 2 3 2 3 2 3" xfId="15608" xr:uid="{A68EEFF4-6148-47FF-87B1-E48A155AE2F8}"/>
    <cellStyle name="Normalny 2 3 2 3 2 3 2 3 2" xfId="30907" xr:uid="{6D56A31C-243F-4D7A-9769-0361EFC27445}"/>
    <cellStyle name="Normalny 2 3 2 3 2 3 2 4" xfId="23927" xr:uid="{352230FD-9C2E-4390-9296-275C2B24FAE0}"/>
    <cellStyle name="Normalny 2 3 2 3 2 3 3" xfId="7107" xr:uid="{456AA787-1159-46D5-8F94-8EF364167017}"/>
    <cellStyle name="Normalny 2 3 2 3 2 3 3 2" xfId="22408" xr:uid="{E4E7E4BC-315C-4B6F-8785-5B846833CC92}"/>
    <cellStyle name="Normalny 2 3 2 3 2 3 4" xfId="10599" xr:uid="{C93B783C-B02F-484E-9382-2344139C4DC9}"/>
    <cellStyle name="Normalny 2 3 2 3 2 3 4 2" xfId="25898" xr:uid="{A0C34F18-D96E-4CC3-B9D9-A88FDA4C26A1}"/>
    <cellStyle name="Normalny 2 3 2 3 2 3 5" xfId="14089" xr:uid="{C6BAA52F-D67B-48F8-A278-6C81B62B825A}"/>
    <cellStyle name="Normalny 2 3 2 3 2 3 5 2" xfId="29388" xr:uid="{F547E5DF-4507-46D0-816F-6BF541ED2261}"/>
    <cellStyle name="Normalny 2 3 2 3 2 3 6" xfId="19363" xr:uid="{4CB85A8F-CC6F-4207-8F4D-C6C48448C658}"/>
    <cellStyle name="Normalny 2 3 2 3 2 4" xfId="8624" xr:uid="{FAB9D8B3-547A-44B5-89A4-E2A6B9E1C228}"/>
    <cellStyle name="Normalny 2 3 2 3 2 4 2" xfId="12115" xr:uid="{08610FB8-8803-4A46-872B-298B469D2F1C}"/>
    <cellStyle name="Normalny 2 3 2 3 2 4 2 2" xfId="27414" xr:uid="{D1F8FEEC-FB86-4D28-A929-B4246840A8D1}"/>
    <cellStyle name="Normalny 2 3 2 3 2 4 3" xfId="15605" xr:uid="{0B77DD82-5C30-4170-8263-D3E3198C982A}"/>
    <cellStyle name="Normalny 2 3 2 3 2 4 3 2" xfId="30904" xr:uid="{030D3595-156F-44CC-957D-641DC7797FA2}"/>
    <cellStyle name="Normalny 2 3 2 3 2 4 4" xfId="23924" xr:uid="{543A1081-100C-4FDD-B16B-C5D863104636}"/>
    <cellStyle name="Normalny 2 3 2 3 2 5" xfId="6192" xr:uid="{B2081D1F-23D6-4169-9C13-8899DE7A4009}"/>
    <cellStyle name="Normalny 2 3 2 3 2 5 2" xfId="21493" xr:uid="{A3F3F8A6-E7B9-4D20-9292-17DA43D1FD5C}"/>
    <cellStyle name="Normalny 2 3 2 3 2 6" xfId="3979" xr:uid="{5E9E2531-0CB7-4BF5-81B4-95D7B381AE9D}"/>
    <cellStyle name="Normalny 2 3 2 3 2 6 2" xfId="19360" xr:uid="{75614B3B-AF26-4382-81DC-122B4426FC9B}"/>
    <cellStyle name="Normalny 2 3 2 3 2 7" xfId="9684" xr:uid="{0E1F8B2D-8EFF-41AA-B6D6-7CC3959C2147}"/>
    <cellStyle name="Normalny 2 3 2 3 2 7 2" xfId="24983" xr:uid="{C3860E85-6841-426E-96AC-80A2D8FB8F84}"/>
    <cellStyle name="Normalny 2 3 2 3 2 8" xfId="13174" xr:uid="{EDA27A9A-61B6-4063-B46A-0C1005C0E32C}"/>
    <cellStyle name="Normalny 2 3 2 3 2 8 2" xfId="28473" xr:uid="{0DA29A52-DF4A-4728-A37A-6EF6E3A501D6}"/>
    <cellStyle name="Normalny 2 3 2 3 2 9" xfId="16781" xr:uid="{E8DE9DAB-9B69-4246-8B6B-5AC1405BD72D}"/>
    <cellStyle name="Normalny 2 3 2 3 20" xfId="16578" xr:uid="{1AC978CB-B535-46AD-8203-BF3874B649AC}"/>
    <cellStyle name="Normalny 2 3 2 3 3" xfId="1250" xr:uid="{B36CA91E-DBFB-47D7-AF96-AD92BA44D4BA}"/>
    <cellStyle name="Normalny 2 3 2 3 3 2" xfId="3984" xr:uid="{5F7E93F3-D849-4DC5-94C6-F699A2507DBE}"/>
    <cellStyle name="Normalny 2 3 2 3 3 2 2" xfId="8629" xr:uid="{2E907C7D-6683-4C2C-951E-C688E33A258F}"/>
    <cellStyle name="Normalny 2 3 2 3 3 2 2 2" xfId="12120" xr:uid="{913486B0-978C-4C09-9A08-E0292C42D40C}"/>
    <cellStyle name="Normalny 2 3 2 3 3 2 2 2 2" xfId="27419" xr:uid="{262FD80C-0E97-4C4C-87C8-124D9E6E1195}"/>
    <cellStyle name="Normalny 2 3 2 3 3 2 2 3" xfId="15610" xr:uid="{6CD524B4-F6ED-44AC-A537-785662FBE589}"/>
    <cellStyle name="Normalny 2 3 2 3 3 2 2 3 2" xfId="30909" xr:uid="{F14708BE-109D-486A-8AEC-6B19CF80FA69}"/>
    <cellStyle name="Normalny 2 3 2 3 3 2 2 4" xfId="23929" xr:uid="{EDE6FE60-6BBD-4608-9E53-359095649FD6}"/>
    <cellStyle name="Normalny 2 3 2 3 3 2 3" xfId="7109" xr:uid="{2CB923BF-7669-4080-A858-B18E68FC0FF7}"/>
    <cellStyle name="Normalny 2 3 2 3 3 2 3 2" xfId="22410" xr:uid="{293C7712-69DD-44BB-97CB-CB17A2EBE7D4}"/>
    <cellStyle name="Normalny 2 3 2 3 3 2 4" xfId="10601" xr:uid="{BE02BD66-1485-491C-A8DA-A949717BCA8D}"/>
    <cellStyle name="Normalny 2 3 2 3 3 2 4 2" xfId="25900" xr:uid="{9B020A62-943A-4CDD-85AE-423DB80683B1}"/>
    <cellStyle name="Normalny 2 3 2 3 3 2 5" xfId="14091" xr:uid="{0F7CEE77-5FEC-4BD9-A088-2B5D241CF72D}"/>
    <cellStyle name="Normalny 2 3 2 3 3 2 5 2" xfId="29390" xr:uid="{4231DC80-C8B3-4339-97C8-0821B6C46632}"/>
    <cellStyle name="Normalny 2 3 2 3 3 2 6" xfId="19365" xr:uid="{091599E7-E6B6-42AB-9A1D-E7CB5CE46BEA}"/>
    <cellStyle name="Normalny 2 3 2 3 3 3" xfId="8628" xr:uid="{4C7359A2-81C7-4AF6-A5B0-3EF06AAE8699}"/>
    <cellStyle name="Normalny 2 3 2 3 3 3 2" xfId="12119" xr:uid="{A1021C41-EA27-4D40-825B-7916B4D23951}"/>
    <cellStyle name="Normalny 2 3 2 3 3 3 2 2" xfId="27418" xr:uid="{4705166A-6816-4C0C-A467-A25A4A06BE74}"/>
    <cellStyle name="Normalny 2 3 2 3 3 3 3" xfId="15609" xr:uid="{11DDB70F-EE33-4E3D-B097-9E77204BBFCB}"/>
    <cellStyle name="Normalny 2 3 2 3 3 3 3 2" xfId="30908" xr:uid="{3555D4D2-6E79-465C-A5AD-90AB4A83DDA5}"/>
    <cellStyle name="Normalny 2 3 2 3 3 3 4" xfId="23928" xr:uid="{EF86C08F-699C-4C22-AF2C-F206C1EC2726}"/>
    <cellStyle name="Normalny 2 3 2 3 3 4" xfId="6524" xr:uid="{8B5563EF-241E-410B-92CB-470E9FE55E1F}"/>
    <cellStyle name="Normalny 2 3 2 3 3 4 2" xfId="21825" xr:uid="{CDD555A5-1078-441E-A96E-1559A1171F09}"/>
    <cellStyle name="Normalny 2 3 2 3 3 5" xfId="3983" xr:uid="{0712AD31-F732-45A1-83E8-3FFE8CC38CEF}"/>
    <cellStyle name="Normalny 2 3 2 3 3 5 2" xfId="19364" xr:uid="{DFEF15FD-9F43-49F1-A0A5-633FFAC406D1}"/>
    <cellStyle name="Normalny 2 3 2 3 3 6" xfId="10016" xr:uid="{846B4D14-8C86-4D61-AF1A-9DB95E7F0E8B}"/>
    <cellStyle name="Normalny 2 3 2 3 3 6 2" xfId="25315" xr:uid="{43F570FC-9EA5-4CB5-B033-3F18092243A7}"/>
    <cellStyle name="Normalny 2 3 2 3 3 7" xfId="13506" xr:uid="{943D7925-B368-499E-A162-2DCBBF233CE0}"/>
    <cellStyle name="Normalny 2 3 2 3 3 7 2" xfId="28805" xr:uid="{DBA31F8A-8E0C-4B16-B6D4-37F6A3C17C9D}"/>
    <cellStyle name="Normalny 2 3 2 3 3 8" xfId="16906" xr:uid="{A478EB0A-0667-45BF-9456-C42A586CB778}"/>
    <cellStyle name="Normalny 2 3 2 3 4" xfId="1372" xr:uid="{FD8D5FFD-1CB2-40E2-B6CA-D4D2ADF77A59}"/>
    <cellStyle name="Normalny 2 3 2 3 4 2" xfId="3986" xr:uid="{149B15EB-0B20-46C2-8EBF-42EE58101BF0}"/>
    <cellStyle name="Normalny 2 3 2 3 4 2 2" xfId="8631" xr:uid="{C93E9493-91D6-4037-B328-9AD098B1265A}"/>
    <cellStyle name="Normalny 2 3 2 3 4 2 2 2" xfId="12122" xr:uid="{7D332273-4F8F-45C9-A2D7-0022D4DBDE1C}"/>
    <cellStyle name="Normalny 2 3 2 3 4 2 2 2 2" xfId="27421" xr:uid="{727626E2-A0F8-4597-B9FF-EF3E247FF465}"/>
    <cellStyle name="Normalny 2 3 2 3 4 2 2 3" xfId="15612" xr:uid="{2A894D01-793F-4C9C-88E2-20A3E5010965}"/>
    <cellStyle name="Normalny 2 3 2 3 4 2 2 3 2" xfId="30911" xr:uid="{146EC69A-E4D7-420D-9C43-71FEEFEDE1F1}"/>
    <cellStyle name="Normalny 2 3 2 3 4 2 2 4" xfId="23931" xr:uid="{16F11CCC-2CA3-46F9-971C-547434C1537B}"/>
    <cellStyle name="Normalny 2 3 2 3 4 2 3" xfId="7110" xr:uid="{186F2FE4-1661-4684-ACA4-2D47DB0B04FE}"/>
    <cellStyle name="Normalny 2 3 2 3 4 2 3 2" xfId="22411" xr:uid="{A63D829E-6DC0-4C60-B286-B7582F9F0F2E}"/>
    <cellStyle name="Normalny 2 3 2 3 4 2 4" xfId="10602" xr:uid="{39E4FAB5-5276-4180-B8C2-4C057B28E4EA}"/>
    <cellStyle name="Normalny 2 3 2 3 4 2 4 2" xfId="25901" xr:uid="{A1213405-9177-4AB9-A8B6-416DC3C41347}"/>
    <cellStyle name="Normalny 2 3 2 3 4 2 5" xfId="14092" xr:uid="{E450B9C1-4F2E-4F15-9C29-57FDE32E215B}"/>
    <cellStyle name="Normalny 2 3 2 3 4 2 5 2" xfId="29391" xr:uid="{8D7366D2-730E-4E70-9717-14B2EE11161B}"/>
    <cellStyle name="Normalny 2 3 2 3 4 2 6" xfId="19367" xr:uid="{4628A940-91D0-4DEA-94EF-F449BD5C126E}"/>
    <cellStyle name="Normalny 2 3 2 3 4 3" xfId="8630" xr:uid="{0A171EF5-4A60-4056-A733-3505166AD9CE}"/>
    <cellStyle name="Normalny 2 3 2 3 4 3 2" xfId="12121" xr:uid="{7EA6C8DD-594B-43C8-88DC-9D0AEFAB1EAA}"/>
    <cellStyle name="Normalny 2 3 2 3 4 3 2 2" xfId="27420" xr:uid="{78DAAC71-1A09-4C82-B135-42A68D89248B}"/>
    <cellStyle name="Normalny 2 3 2 3 4 3 3" xfId="15611" xr:uid="{861F94F2-D78C-4DC0-907F-D77746E4A779}"/>
    <cellStyle name="Normalny 2 3 2 3 4 3 3 2" xfId="30910" xr:uid="{06B439E4-0DEA-4F4F-9B79-4BF45D465E5D}"/>
    <cellStyle name="Normalny 2 3 2 3 4 3 4" xfId="23930" xr:uid="{1D5801FC-3207-4960-B261-EA76DED91A1D}"/>
    <cellStyle name="Normalny 2 3 2 3 4 4" xfId="6633" xr:uid="{B8735C48-E600-463F-8F91-B757E7E85DB9}"/>
    <cellStyle name="Normalny 2 3 2 3 4 4 2" xfId="21934" xr:uid="{0457CAD4-DAFD-4BC0-ADB6-F0C4DE29FD58}"/>
    <cellStyle name="Normalny 2 3 2 3 4 5" xfId="3985" xr:uid="{D49B01DF-02D1-4532-832F-CD46FBAEE4B8}"/>
    <cellStyle name="Normalny 2 3 2 3 4 5 2" xfId="19366" xr:uid="{731BD212-ED52-42CA-AC38-A416EC795E37}"/>
    <cellStyle name="Normalny 2 3 2 3 4 6" xfId="10125" xr:uid="{A7820720-8808-48D2-BA5A-97D36F7BF2E1}"/>
    <cellStyle name="Normalny 2 3 2 3 4 6 2" xfId="25424" xr:uid="{DDE69B03-506C-4D86-979C-181EC19780D5}"/>
    <cellStyle name="Normalny 2 3 2 3 4 7" xfId="13615" xr:uid="{338088A2-BCBD-40B6-8377-B95DA59B47E1}"/>
    <cellStyle name="Normalny 2 3 2 3 4 7 2" xfId="28914" xr:uid="{A64B8D3D-A542-4C12-99EA-FAE1AE76D5C1}"/>
    <cellStyle name="Normalny 2 3 2 3 4 8" xfId="17028" xr:uid="{ECE62D11-2CBF-414D-AF36-52F79967B117}"/>
    <cellStyle name="Normalny 2 3 2 3 5" xfId="1526" xr:uid="{6A80F807-C97A-4DA2-A113-D3B3FF6DFCDB}"/>
    <cellStyle name="Normalny 2 3 2 3 5 2" xfId="8632" xr:uid="{76978E52-85AD-4276-A07A-AE960D0F9AF1}"/>
    <cellStyle name="Normalny 2 3 2 3 5 2 2" xfId="12123" xr:uid="{7548E25E-0160-4E57-BAAC-E5C15A294D9F}"/>
    <cellStyle name="Normalny 2 3 2 3 5 2 2 2" xfId="27422" xr:uid="{819F029B-8700-422D-B26C-FFF055D3E826}"/>
    <cellStyle name="Normalny 2 3 2 3 5 2 3" xfId="15613" xr:uid="{EF4ED431-7F73-4690-BC7E-86E446C5053B}"/>
    <cellStyle name="Normalny 2 3 2 3 5 2 3 2" xfId="30912" xr:uid="{099F903E-7F50-4FE4-9618-14F99F1616A4}"/>
    <cellStyle name="Normalny 2 3 2 3 5 2 4" xfId="23932" xr:uid="{2F810AC9-2E3F-41F5-8DA8-DD0173D3A93F}"/>
    <cellStyle name="Normalny 2 3 2 3 5 3" xfId="7106" xr:uid="{45BAC564-3E33-49FD-BDE0-847911119EB4}"/>
    <cellStyle name="Normalny 2 3 2 3 5 3 2" xfId="22407" xr:uid="{D93F2AA7-74F7-4DC4-B25B-CE982E35814F}"/>
    <cellStyle name="Normalny 2 3 2 3 5 4" xfId="3987" xr:uid="{BF814AD5-454F-44CC-BE48-259E5C6DA6D4}"/>
    <cellStyle name="Normalny 2 3 2 3 5 4 2" xfId="19368" xr:uid="{F73CC890-F348-49E5-A94B-F791BADFE328}"/>
    <cellStyle name="Normalny 2 3 2 3 5 5" xfId="10598" xr:uid="{2CC84003-3B0D-4AEC-9D79-96253B5F4A9F}"/>
    <cellStyle name="Normalny 2 3 2 3 5 5 2" xfId="25897" xr:uid="{27780A9E-104E-4E1D-9FEB-25C299B1A813}"/>
    <cellStyle name="Normalny 2 3 2 3 5 6" xfId="14088" xr:uid="{E5B49877-F7B2-40AA-9F91-B38DE80A7914}"/>
    <cellStyle name="Normalny 2 3 2 3 5 6 2" xfId="29387" xr:uid="{CE01CA2B-B12E-463E-9DDC-A7E74838FE68}"/>
    <cellStyle name="Normalny 2 3 2 3 5 7" xfId="17178" xr:uid="{FAF63D60-C649-4BF0-98B3-C57C336DC4EA}"/>
    <cellStyle name="Normalny 2 3 2 3 6" xfId="1774" xr:uid="{21BED8EE-578C-41E4-98AA-8F34ABD610BB}"/>
    <cellStyle name="Normalny 2 3 2 3 6 2" xfId="8633" xr:uid="{137DF75F-59B7-42D9-8EE0-CE2341A78221}"/>
    <cellStyle name="Normalny 2 3 2 3 6 2 2" xfId="12124" xr:uid="{81BFF30C-1A01-4635-A93A-AD1065A207B3}"/>
    <cellStyle name="Normalny 2 3 2 3 6 2 2 2" xfId="27423" xr:uid="{D8214F52-7DA2-453C-A7B0-96A17EE47D40}"/>
    <cellStyle name="Normalny 2 3 2 3 6 2 3" xfId="15614" xr:uid="{9C63648B-C0B8-407C-AA69-92F3710F80A3}"/>
    <cellStyle name="Normalny 2 3 2 3 6 2 3 2" xfId="30913" xr:uid="{C3612996-9E13-45B5-AC8D-924C12A7EEBC}"/>
    <cellStyle name="Normalny 2 3 2 3 6 2 4" xfId="23933" xr:uid="{75513E93-47ED-4A4D-BE4F-C5DF2143FBC3}"/>
    <cellStyle name="Normalny 2 3 2 3 6 3" xfId="7491" xr:uid="{6A4C0B50-760A-4533-84E1-7D570CB0B002}"/>
    <cellStyle name="Normalny 2 3 2 3 6 3 2" xfId="22792" xr:uid="{DE489757-F0DC-46FA-A108-40BE6DD54585}"/>
    <cellStyle name="Normalny 2 3 2 3 6 4" xfId="3988" xr:uid="{2B691835-9C14-472B-A779-84FD9FEF6BAE}"/>
    <cellStyle name="Normalny 2 3 2 3 6 4 2" xfId="19369" xr:uid="{FC28F203-9609-4801-821B-C45A4701C24E}"/>
    <cellStyle name="Normalny 2 3 2 3 6 5" xfId="10983" xr:uid="{C54FAA2A-B78B-449C-8980-975874285E07}"/>
    <cellStyle name="Normalny 2 3 2 3 6 5 2" xfId="26282" xr:uid="{38972020-36FC-4D69-AF53-AE44D0BA9EAE}"/>
    <cellStyle name="Normalny 2 3 2 3 6 6" xfId="14473" xr:uid="{EF10F393-A916-4A24-81D8-DF27AFFD5961}"/>
    <cellStyle name="Normalny 2 3 2 3 6 6 2" xfId="29772" xr:uid="{3387545E-E198-49E2-9083-9A21A1440750}"/>
    <cellStyle name="Normalny 2 3 2 3 6 7" xfId="17411" xr:uid="{7601AE60-BA8C-4C4D-9CC7-F79C28B0A0EE}"/>
    <cellStyle name="Normalny 2 3 2 3 7" xfId="1918" xr:uid="{FF71B8AB-1785-40F6-9DBF-5865983521BA}"/>
    <cellStyle name="Normalny 2 3 2 3 7 2" xfId="8623" xr:uid="{6D421540-5B90-4561-B8DF-0E51FEA89BF3}"/>
    <cellStyle name="Normalny 2 3 2 3 7 2 2" xfId="23923" xr:uid="{E1C27787-8A6A-4780-A303-37B34AC5ACF0}"/>
    <cellStyle name="Normalny 2 3 2 3 7 3" xfId="5379" xr:uid="{AA4FF7EC-2AC1-42BF-A2CD-F4A54C68E5AC}"/>
    <cellStyle name="Normalny 2 3 2 3 7 3 2" xfId="20680" xr:uid="{22BC9418-3A1F-41C1-B0BC-31D4F6D29E67}"/>
    <cellStyle name="Normalny 2 3 2 3 7 4" xfId="12114" xr:uid="{4D917558-284D-4003-A4A6-A04FDD16603C}"/>
    <cellStyle name="Normalny 2 3 2 3 7 4 2" xfId="27413" xr:uid="{E393A288-9ED4-415B-AC6F-BD69844F1769}"/>
    <cellStyle name="Normalny 2 3 2 3 7 5" xfId="15604" xr:uid="{0DC51076-C5F1-450E-B694-30E00A96C408}"/>
    <cellStyle name="Normalny 2 3 2 3 7 5 2" xfId="30903" xr:uid="{47F57D39-299D-4648-8A42-B861C5BEE3B1}"/>
    <cellStyle name="Normalny 2 3 2 3 7 6" xfId="17550" xr:uid="{9085E5A3-BF50-4999-B570-DD8AD624A7F2}"/>
    <cellStyle name="Normalny 2 3 2 3 8" xfId="2049" xr:uid="{6FE94426-A399-43E6-8CE8-974898665D6C}"/>
    <cellStyle name="Normalny 2 3 2 3 8 2" xfId="5380" xr:uid="{6D3ADFC7-E195-4EF3-B8D8-FB78D3FDDCD4}"/>
    <cellStyle name="Normalny 2 3 2 3 8 2 2" xfId="20681" xr:uid="{00F1C6E4-01A4-4719-A4E5-82C0EEF87859}"/>
    <cellStyle name="Normalny 2 3 2 3 8 3" xfId="17681" xr:uid="{56D3B983-F833-4570-979E-1BDF2813305C}"/>
    <cellStyle name="Normalny 2 3 2 3 9" xfId="2174" xr:uid="{09870854-B53A-4452-AF1F-A9B93CB3867A}"/>
    <cellStyle name="Normalny 2 3 2 3 9 2" xfId="5381" xr:uid="{2452FD8E-AEDF-433D-933F-30B04E7EFB4D}"/>
    <cellStyle name="Normalny 2 3 2 3 9 2 2" xfId="20682" xr:uid="{D6B8C4DF-ECD2-4AC3-B95F-1AA1A721FF11}"/>
    <cellStyle name="Normalny 2 3 2 3 9 3" xfId="17806" xr:uid="{9CB52276-8C2A-40E4-9ED2-3F56C3A72EEE}"/>
    <cellStyle name="Normalny 2 3 2 4" xfId="733" xr:uid="{60DF9420-D0A5-4C5E-8F1D-B2CCA1B9284E}"/>
    <cellStyle name="Normalny 2 3 2 4 10" xfId="2337" xr:uid="{CABDA453-ACD0-4D66-B7F2-9596B1104052}"/>
    <cellStyle name="Normalny 2 3 2 4 10 2" xfId="5382" xr:uid="{B65A9569-BE4F-45AD-9420-E2D8569D4A8B}"/>
    <cellStyle name="Normalny 2 3 2 4 10 2 2" xfId="20683" xr:uid="{BF45EE30-ABF4-49DA-A91C-F46EC1C5B5D4}"/>
    <cellStyle name="Normalny 2 3 2 4 10 3" xfId="17969" xr:uid="{79CF51F2-EAE7-4E42-8275-ABFA010569DD}"/>
    <cellStyle name="Normalny 2 3 2 4 11" xfId="2487" xr:uid="{395DBE30-9F94-4BCE-86C9-71F3EEA5EC1A}"/>
    <cellStyle name="Normalny 2 3 2 4 11 2" xfId="5383" xr:uid="{358E9457-0104-4049-8FE8-48C26BF4EB96}"/>
    <cellStyle name="Normalny 2 3 2 4 11 2 2" xfId="20684" xr:uid="{AE7C257B-0E98-4B6E-8DC0-562B23CC41C1}"/>
    <cellStyle name="Normalny 2 3 2 4 11 3" xfId="18119" xr:uid="{D9641623-CF9D-4452-9742-6B22C55E9250}"/>
    <cellStyle name="Normalny 2 3 2 4 12" xfId="2637" xr:uid="{E1C08A1D-C417-4DA1-BE96-595742E6BB5C}"/>
    <cellStyle name="Normalny 2 3 2 4 12 2" xfId="5384" xr:uid="{E143860B-5065-4F25-BBE7-C8EE24283F0D}"/>
    <cellStyle name="Normalny 2 3 2 4 12 2 2" xfId="20685" xr:uid="{367EF5BC-4559-4CB7-BFF0-A96BC97B8EF0}"/>
    <cellStyle name="Normalny 2 3 2 4 12 3" xfId="18269" xr:uid="{F99156F1-2A89-444C-B56E-B07F4EEA985D}"/>
    <cellStyle name="Normalny 2 3 2 4 13" xfId="5833" xr:uid="{4AA2FC0F-2CD1-48EA-83F6-F11E4171E799}"/>
    <cellStyle name="Normalny 2 3 2 4 13 2" xfId="21134" xr:uid="{C6C4AD20-8DA2-4AE9-A613-0F8D23C730F2}"/>
    <cellStyle name="Normalny 2 3 2 4 14" xfId="6022" xr:uid="{35944B69-5B7E-4A03-9444-E928B303CD1A}"/>
    <cellStyle name="Normalny 2 3 2 4 14 2" xfId="21323" xr:uid="{B0CD1DCD-54B1-4723-BF07-ACEEEC2B3380}"/>
    <cellStyle name="Normalny 2 3 2 4 15" xfId="3989" xr:uid="{FDFC0E8B-C958-44C3-A40F-CD9C663D13F7}"/>
    <cellStyle name="Normalny 2 3 2 4 15 2" xfId="19370" xr:uid="{20EF585E-AA37-4EE5-ACB2-D3D4B7C46545}"/>
    <cellStyle name="Normalny 2 3 2 4 16" xfId="9514" xr:uid="{D15BB742-5BEC-4A67-8ED3-13CCF168CB61}"/>
    <cellStyle name="Normalny 2 3 2 4 16 2" xfId="24813" xr:uid="{06627EAF-A1BE-458F-9B61-2C34AE1BCDB6}"/>
    <cellStyle name="Normalny 2 3 2 4 17" xfId="13004" xr:uid="{13A77B45-95F6-4A19-A001-4B78DD363D62}"/>
    <cellStyle name="Normalny 2 3 2 4 17 2" xfId="28303" xr:uid="{827830D6-1829-4CCA-BF28-283310F9DCBF}"/>
    <cellStyle name="Normalny 2 3 2 4 18" xfId="16456" xr:uid="{09EA1B98-81C0-48FD-8BF2-9D4E0CE21A7B}"/>
    <cellStyle name="Normalny 2 3 2 4 18 2" xfId="31755" xr:uid="{00F42AD8-5949-4364-AF1F-4AE908F1FBCC}"/>
    <cellStyle name="Normalny 2 3 2 4 19" xfId="951" xr:uid="{6416F198-CD32-44C9-96B8-642B258F3C7C}"/>
    <cellStyle name="Normalny 2 3 2 4 2" xfId="1167" xr:uid="{06766550-35DA-463D-92D6-B4D86939362A}"/>
    <cellStyle name="Normalny 2 3 2 4 2 10" xfId="16823" xr:uid="{853142D4-5456-4782-AC38-2DE465A566B1}"/>
    <cellStyle name="Normalny 2 3 2 4 2 2" xfId="3991" xr:uid="{7043E06B-4D0E-49A2-ADA8-4BF0D971D6A5}"/>
    <cellStyle name="Normalny 2 3 2 4 2 2 2" xfId="3992" xr:uid="{62B2BFEB-A945-4034-B897-2A57029BA80F}"/>
    <cellStyle name="Normalny 2 3 2 4 2 2 2 2" xfId="8637" xr:uid="{68948DE4-F060-4AAA-81E6-7C5FF0D1AE8D}"/>
    <cellStyle name="Normalny 2 3 2 4 2 2 2 2 2" xfId="12128" xr:uid="{84C75113-BCCD-4590-853F-6BBD335F95B9}"/>
    <cellStyle name="Normalny 2 3 2 4 2 2 2 2 2 2" xfId="27427" xr:uid="{D4FF5654-0910-4DDB-AF9D-09E9D960F4A2}"/>
    <cellStyle name="Normalny 2 3 2 4 2 2 2 2 3" xfId="15618" xr:uid="{5F00C78D-B3A4-4B15-90F2-FBFC326ACC46}"/>
    <cellStyle name="Normalny 2 3 2 4 2 2 2 2 3 2" xfId="30917" xr:uid="{2D7D58D9-ECFE-484D-B0D3-C57754734BBD}"/>
    <cellStyle name="Normalny 2 3 2 4 2 2 2 2 4" xfId="23937" xr:uid="{EA386049-E33E-4226-B573-EB204C5528A6}"/>
    <cellStyle name="Normalny 2 3 2 4 2 2 2 3" xfId="7113" xr:uid="{82736A57-A82D-4086-AD22-90EEB7AD6F76}"/>
    <cellStyle name="Normalny 2 3 2 4 2 2 2 3 2" xfId="22414" xr:uid="{290C2B7E-B2C7-4DF4-9D3D-6F47F7B33CC1}"/>
    <cellStyle name="Normalny 2 3 2 4 2 2 2 4" xfId="10605" xr:uid="{493DEE9B-29AD-4257-AFC4-21ABD018C1E0}"/>
    <cellStyle name="Normalny 2 3 2 4 2 2 2 4 2" xfId="25904" xr:uid="{C2574805-8452-4195-91F3-8B481FC3D4D3}"/>
    <cellStyle name="Normalny 2 3 2 4 2 2 2 5" xfId="14095" xr:uid="{C05906AF-3722-402F-9D48-52B11522265C}"/>
    <cellStyle name="Normalny 2 3 2 4 2 2 2 5 2" xfId="29394" xr:uid="{978830DC-C515-48D4-9BF1-8FC4C1F16E08}"/>
    <cellStyle name="Normalny 2 3 2 4 2 2 2 6" xfId="19373" xr:uid="{1C4A4412-36E8-4AC2-AD2D-DC46D95146AA}"/>
    <cellStyle name="Normalny 2 3 2 4 2 2 3" xfId="8636" xr:uid="{46C0C14B-5FF8-4CC2-9DA7-49B375FABCB0}"/>
    <cellStyle name="Normalny 2 3 2 4 2 2 3 2" xfId="12127" xr:uid="{204F0C4A-2151-43A6-8175-D516ACFE3E38}"/>
    <cellStyle name="Normalny 2 3 2 4 2 2 3 2 2" xfId="27426" xr:uid="{D2C34AE1-AFF5-4107-973E-CCDE09A7A956}"/>
    <cellStyle name="Normalny 2 3 2 4 2 2 3 3" xfId="15617" xr:uid="{767A5E64-531C-4654-B422-552D54A6C78D}"/>
    <cellStyle name="Normalny 2 3 2 4 2 2 3 3 2" xfId="30916" xr:uid="{C1C9023B-DB8F-407E-A4C6-E129113C3E99}"/>
    <cellStyle name="Normalny 2 3 2 4 2 2 3 4" xfId="23936" xr:uid="{ECD4E6F6-5779-4AE2-ADAE-6E62E591A087}"/>
    <cellStyle name="Normalny 2 3 2 4 2 2 4" xfId="6525" xr:uid="{7242A41A-BA11-46BA-A7B4-4AD2175416AF}"/>
    <cellStyle name="Normalny 2 3 2 4 2 2 4 2" xfId="21826" xr:uid="{CE9B6272-F230-4284-8C6B-44085963636E}"/>
    <cellStyle name="Normalny 2 3 2 4 2 2 5" xfId="10017" xr:uid="{0F7D8E2C-A100-41AA-A4C8-954250BA78D8}"/>
    <cellStyle name="Normalny 2 3 2 4 2 2 5 2" xfId="25316" xr:uid="{0B778FF4-7AEB-406F-87FA-DBFA78311508}"/>
    <cellStyle name="Normalny 2 3 2 4 2 2 6" xfId="13507" xr:uid="{FE2A4DDD-AE9E-4EA2-9F68-EDD21BDB4353}"/>
    <cellStyle name="Normalny 2 3 2 4 2 2 6 2" xfId="28806" xr:uid="{785D135F-AC04-4A45-84E8-9E39CDE9976B}"/>
    <cellStyle name="Normalny 2 3 2 4 2 2 7" xfId="19372" xr:uid="{2BC97EC3-9E82-488A-B4DA-1173A300B524}"/>
    <cellStyle name="Normalny 2 3 2 4 2 3" xfId="804" xr:uid="{9C4C1A17-5E5C-4526-9814-4D017286D8A9}"/>
    <cellStyle name="Normalny 2 3 2 4 2 3 10" xfId="2703" xr:uid="{6A5AC727-C73E-40B0-B185-C475989D0FCF}"/>
    <cellStyle name="Normalny 2 3 2 4 2 3 11" xfId="18335" xr:uid="{B16154CC-36BB-4F4F-8303-15F8B2271F35}"/>
    <cellStyle name="Normalny 2 3 2 4 2 3 2" xfId="3994" xr:uid="{67A61E0D-7962-44DF-AA8D-98411EA5158F}"/>
    <cellStyle name="Normalny 2 3 2 4 2 3 2 2" xfId="3995" xr:uid="{0CA39112-D34E-4B44-8834-8ABAF771E8AC}"/>
    <cellStyle name="Normalny 2 3 2 4 2 3 2 2 2" xfId="8640" xr:uid="{C398DA8A-768D-4CCE-9905-42027C2B1EF8}"/>
    <cellStyle name="Normalny 2 3 2 4 2 3 2 2 2 2" xfId="12131" xr:uid="{954B046D-C6D3-454F-89ED-9FF9AE683B69}"/>
    <cellStyle name="Normalny 2 3 2 4 2 3 2 2 2 2 2" xfId="27430" xr:uid="{AB9A8175-E40E-4360-9439-AE80588068C3}"/>
    <cellStyle name="Normalny 2 3 2 4 2 3 2 2 2 3" xfId="15621" xr:uid="{C8663ECC-7632-4E94-9835-30B7A7C218FD}"/>
    <cellStyle name="Normalny 2 3 2 4 2 3 2 2 2 3 2" xfId="30920" xr:uid="{58CC443D-303E-446A-8C76-74454C47FDCF}"/>
    <cellStyle name="Normalny 2 3 2 4 2 3 2 2 2 4" xfId="23940" xr:uid="{9CBD10BC-AF3B-4239-93B1-8448B8D2BAE0}"/>
    <cellStyle name="Normalny 2 3 2 4 2 3 2 2 3" xfId="7115" xr:uid="{5DC82329-6B69-4974-A916-E82AC7D72527}"/>
    <cellStyle name="Normalny 2 3 2 4 2 3 2 2 3 2" xfId="22416" xr:uid="{5C64175D-B219-4FC8-AC82-2E3160888E08}"/>
    <cellStyle name="Normalny 2 3 2 4 2 3 2 2 4" xfId="10607" xr:uid="{4A600C7B-8784-451E-B6C1-BCC02355AF05}"/>
    <cellStyle name="Normalny 2 3 2 4 2 3 2 2 4 2" xfId="25906" xr:uid="{9C8AE576-7B85-48AF-B353-7B5E4E292991}"/>
    <cellStyle name="Normalny 2 3 2 4 2 3 2 2 5" xfId="14097" xr:uid="{09DF5F34-E27B-45E3-962E-28C7A1B6F6EA}"/>
    <cellStyle name="Normalny 2 3 2 4 2 3 2 2 5 2" xfId="29396" xr:uid="{91BBE8A2-92AF-4271-8F7A-75716C2C281C}"/>
    <cellStyle name="Normalny 2 3 2 4 2 3 2 2 6" xfId="19376" xr:uid="{944ED2BB-6D7B-496C-9461-B3E4833106E8}"/>
    <cellStyle name="Normalny 2 3 2 4 2 3 2 3" xfId="8639" xr:uid="{454FE35F-1AD9-471D-9597-F929D9D60F85}"/>
    <cellStyle name="Normalny 2 3 2 4 2 3 2 3 2" xfId="12130" xr:uid="{68A38F7E-4B82-4D68-A43F-47D18EA0E72E}"/>
    <cellStyle name="Normalny 2 3 2 4 2 3 2 3 2 2" xfId="27429" xr:uid="{05F0201A-4BFB-4C72-95D7-A5AA5C45F346}"/>
    <cellStyle name="Normalny 2 3 2 4 2 3 2 3 3" xfId="15620" xr:uid="{7481753B-70BD-49E9-B322-B4FF951D75EF}"/>
    <cellStyle name="Normalny 2 3 2 4 2 3 2 3 3 2" xfId="30919" xr:uid="{95B60493-3266-4A16-B0C4-512CA98109C2}"/>
    <cellStyle name="Normalny 2 3 2 4 2 3 2 3 4" xfId="23939" xr:uid="{0C61684A-3B3D-495F-B799-B49EA121C734}"/>
    <cellStyle name="Normalny 2 3 2 4 2 3 2 4" xfId="6299" xr:uid="{51E16054-2C92-459A-B1A5-07719B94ABAA}"/>
    <cellStyle name="Normalny 2 3 2 4 2 3 2 4 2" xfId="21600" xr:uid="{B8D2B309-F11F-4753-9B26-0559FFBDF4D9}"/>
    <cellStyle name="Normalny 2 3 2 4 2 3 2 5" xfId="9791" xr:uid="{A746BC8D-B91F-4100-B62D-EA542609C4A8}"/>
    <cellStyle name="Normalny 2 3 2 4 2 3 2 5 2" xfId="25090" xr:uid="{6063017C-6616-4017-8CA2-BDEAF66ABEE7}"/>
    <cellStyle name="Normalny 2 3 2 4 2 3 2 6" xfId="13281" xr:uid="{68FD716F-08EA-4F8D-AFE3-53674E46B1E0}"/>
    <cellStyle name="Normalny 2 3 2 4 2 3 2 6 2" xfId="28580" xr:uid="{5E2442EE-D93C-4276-B3F2-8B365693076C}"/>
    <cellStyle name="Normalny 2 3 2 4 2 3 2 7" xfId="19375" xr:uid="{C19AD4CC-5E72-4240-987F-8F9C0CB7CCBE}"/>
    <cellStyle name="Normalny 2 3 2 4 2 3 3" xfId="3996" xr:uid="{55C2501E-8F38-4859-8666-D6E41D865466}"/>
    <cellStyle name="Normalny 2 3 2 4 2 3 3 2" xfId="8641" xr:uid="{007CB60C-DE1E-4FEF-A9D2-5C48D377BC98}"/>
    <cellStyle name="Normalny 2 3 2 4 2 3 3 2 2" xfId="12132" xr:uid="{73D3C279-886A-4D0C-83E0-B9D49AD67C9C}"/>
    <cellStyle name="Normalny 2 3 2 4 2 3 3 2 2 2" xfId="27431" xr:uid="{0AB3F4A6-08FD-4C8C-81B3-4A3111BF5D31}"/>
    <cellStyle name="Normalny 2 3 2 4 2 3 3 2 3" xfId="15622" xr:uid="{711E490E-A81A-4539-9C5E-07036920C9BD}"/>
    <cellStyle name="Normalny 2 3 2 4 2 3 3 2 3 2" xfId="30921" xr:uid="{7C2DB67E-845A-49EA-87AE-C7DC236AC311}"/>
    <cellStyle name="Normalny 2 3 2 4 2 3 3 2 4" xfId="23941" xr:uid="{AE306ADF-5EF9-477E-8627-97B1739548F2}"/>
    <cellStyle name="Normalny 2 3 2 4 2 3 3 3" xfId="7114" xr:uid="{90C5F2ED-64B6-4247-A84A-AF51CEFDA56A}"/>
    <cellStyle name="Normalny 2 3 2 4 2 3 3 3 2" xfId="22415" xr:uid="{65607452-8384-4CE5-85EB-F3C2FF4A14A0}"/>
    <cellStyle name="Normalny 2 3 2 4 2 3 3 4" xfId="10606" xr:uid="{4A1695BC-66C8-4E67-ACBC-4F3D0A7DE668}"/>
    <cellStyle name="Normalny 2 3 2 4 2 3 3 4 2" xfId="25905" xr:uid="{AA096748-2917-45C3-A888-440860A5080E}"/>
    <cellStyle name="Normalny 2 3 2 4 2 3 3 5" xfId="14096" xr:uid="{A38F2AA7-3C6D-42DD-9C25-8FE2837B11BD}"/>
    <cellStyle name="Normalny 2 3 2 4 2 3 3 5 2" xfId="29395" xr:uid="{913B6203-3415-40FB-83F7-86CE5530CC0C}"/>
    <cellStyle name="Normalny 2 3 2 4 2 3 3 6" xfId="19377" xr:uid="{9521CA65-ADE9-4132-B954-FA6FA400178C}"/>
    <cellStyle name="Normalny 2 3 2 4 2 3 4" xfId="3997" xr:uid="{BF51D5EE-828F-41A7-BD96-124D7141B7BA}"/>
    <cellStyle name="Normalny 2 3 2 4 2 3 4 2" xfId="8642" xr:uid="{07AE3112-36CB-412A-A15B-7BD6A3D5C76A}"/>
    <cellStyle name="Normalny 2 3 2 4 2 3 4 2 2" xfId="12133" xr:uid="{77071760-F769-4992-B339-2E5B7B15A053}"/>
    <cellStyle name="Normalny 2 3 2 4 2 3 4 2 2 2" xfId="27432" xr:uid="{560455D3-44DD-4E73-851D-725315893CB3}"/>
    <cellStyle name="Normalny 2 3 2 4 2 3 4 2 3" xfId="15623" xr:uid="{2DAC51C4-DE87-4CAB-A5BF-C5B315AD5E43}"/>
    <cellStyle name="Normalny 2 3 2 4 2 3 4 2 3 2" xfId="30922" xr:uid="{DC0AD6E6-4FB5-4218-9F39-19E55759D590}"/>
    <cellStyle name="Normalny 2 3 2 4 2 3 4 2 4" xfId="23942" xr:uid="{D05DA396-A5C3-49D5-B4E5-5A78BC640B2B}"/>
    <cellStyle name="Normalny 2 3 2 4 2 3 4 3" xfId="7598" xr:uid="{6FDEED89-ECCE-4A1B-B027-CD71AF8FF3B9}"/>
    <cellStyle name="Normalny 2 3 2 4 2 3 4 3 2" xfId="22899" xr:uid="{6B48E8D0-BDCF-4B7F-B13C-0FC21D2FBA64}"/>
    <cellStyle name="Normalny 2 3 2 4 2 3 4 4" xfId="11090" xr:uid="{179576A9-DCFE-4D26-8E10-44678C9963BD}"/>
    <cellStyle name="Normalny 2 3 2 4 2 3 4 4 2" xfId="26389" xr:uid="{62A98A87-227B-4C92-A1AD-BE8BAFAAD811}"/>
    <cellStyle name="Normalny 2 3 2 4 2 3 4 5" xfId="14580" xr:uid="{144FB619-083D-42BA-8C26-295E131DD649}"/>
    <cellStyle name="Normalny 2 3 2 4 2 3 4 5 2" xfId="29879" xr:uid="{354F87A5-0622-496C-9EF7-AEA8871AE650}"/>
    <cellStyle name="Normalny 2 3 2 4 2 3 4 6" xfId="19378" xr:uid="{736C7D07-0624-42F8-B273-11B5D3D0FDAD}"/>
    <cellStyle name="Normalny 2 3 2 4 2 3 5" xfId="8638" xr:uid="{5A70717C-2B1D-41AC-870C-E2EAC7AE92A8}"/>
    <cellStyle name="Normalny 2 3 2 4 2 3 5 2" xfId="12129" xr:uid="{CC9834E2-239E-4A08-A6B5-0294048AD0FE}"/>
    <cellStyle name="Normalny 2 3 2 4 2 3 5 2 2" xfId="27428" xr:uid="{7B9BF8A4-BB98-4C0A-B152-1295A7D02BEA}"/>
    <cellStyle name="Normalny 2 3 2 4 2 3 5 3" xfId="15619" xr:uid="{9F67E0A6-79AD-4559-BAFA-C6ED40F7D156}"/>
    <cellStyle name="Normalny 2 3 2 4 2 3 5 3 2" xfId="30918" xr:uid="{0DA6E688-5151-4690-8A03-1DF3C7249F24}"/>
    <cellStyle name="Normalny 2 3 2 4 2 3 5 4" xfId="23938" xr:uid="{BF16EAB3-8A69-4696-BC21-220F472F6BFF}"/>
    <cellStyle name="Normalny 2 3 2 4 2 3 6" xfId="6023" xr:uid="{EEAEA51D-9786-4996-8A92-188EB66E9165}"/>
    <cellStyle name="Normalny 2 3 2 4 2 3 6 2" xfId="21324" xr:uid="{3680B868-6A69-4A2F-8127-61188B0745F6}"/>
    <cellStyle name="Normalny 2 3 2 4 2 3 7" xfId="3993" xr:uid="{8489E2C5-B9BA-4542-9220-085743C543A0}"/>
    <cellStyle name="Normalny 2 3 2 4 2 3 7 2" xfId="19374" xr:uid="{7DF23934-A591-49A0-9069-5665F78A7EF9}"/>
    <cellStyle name="Normalny 2 3 2 4 2 3 8" xfId="9515" xr:uid="{9013F6EC-F813-4108-B2D4-21EDD21E257E}"/>
    <cellStyle name="Normalny 2 3 2 4 2 3 8 2" xfId="24814" xr:uid="{02FA6B5E-3D97-4F97-9E3B-6CDE4AA52D4B}"/>
    <cellStyle name="Normalny 2 3 2 4 2 3 9" xfId="13005" xr:uid="{78CEC85E-3797-4DA3-8F4A-610B6516CFA5}"/>
    <cellStyle name="Normalny 2 3 2 4 2 3 9 2" xfId="28304" xr:uid="{EAFF7EF8-1A32-4BAD-9424-A50FD24984DE}"/>
    <cellStyle name="Normalny 2 3 2 4 2 4" xfId="3998" xr:uid="{21A40453-A839-4D59-967C-EAF7389D37AB}"/>
    <cellStyle name="Normalny 2 3 2 4 2 4 2" xfId="8643" xr:uid="{CC693E94-0917-4E9B-B2DB-F0998626BD95}"/>
    <cellStyle name="Normalny 2 3 2 4 2 4 2 2" xfId="12134" xr:uid="{51EA5E77-A5CF-4797-BC01-509250E87DFF}"/>
    <cellStyle name="Normalny 2 3 2 4 2 4 2 2 2" xfId="27433" xr:uid="{BD62D835-0B0C-4C6C-B645-C4FF0730F13E}"/>
    <cellStyle name="Normalny 2 3 2 4 2 4 2 3" xfId="15624" xr:uid="{EDD28430-678A-4419-81F6-D665F06D50A3}"/>
    <cellStyle name="Normalny 2 3 2 4 2 4 2 3 2" xfId="30923" xr:uid="{7C483925-4AC4-42E1-92E9-BD9F155186C6}"/>
    <cellStyle name="Normalny 2 3 2 4 2 4 2 4" xfId="23943" xr:uid="{588F0FAA-DCB4-4CE4-B14E-C6D3046F09DC}"/>
    <cellStyle name="Normalny 2 3 2 4 2 4 3" xfId="7112" xr:uid="{B8BA9B46-3984-400E-9B32-F7841FAD4915}"/>
    <cellStyle name="Normalny 2 3 2 4 2 4 3 2" xfId="22413" xr:uid="{95869063-6B4F-4CD6-BE12-5DFEB5983E05}"/>
    <cellStyle name="Normalny 2 3 2 4 2 4 4" xfId="10604" xr:uid="{A396B3B3-6DA3-4E88-BD87-DA00F5702D35}"/>
    <cellStyle name="Normalny 2 3 2 4 2 4 4 2" xfId="25903" xr:uid="{24BD8630-8F1C-4F08-8E33-735D53BDDAC8}"/>
    <cellStyle name="Normalny 2 3 2 4 2 4 5" xfId="14094" xr:uid="{5DA033F8-22DF-4F6F-AEE7-900D0AEFBDE7}"/>
    <cellStyle name="Normalny 2 3 2 4 2 4 5 2" xfId="29393" xr:uid="{379398A1-270A-4D6B-BE2E-86C9AD69647E}"/>
    <cellStyle name="Normalny 2 3 2 4 2 4 6" xfId="19379" xr:uid="{16C487DF-D469-480C-930B-C481BAD20CC1}"/>
    <cellStyle name="Normalny 2 3 2 4 2 5" xfId="8635" xr:uid="{16555EF3-3D57-4900-9F50-DA4AE4E2BDEA}"/>
    <cellStyle name="Normalny 2 3 2 4 2 5 2" xfId="12126" xr:uid="{89811F46-EDD4-4C74-B1D1-1EE2F3D4D901}"/>
    <cellStyle name="Normalny 2 3 2 4 2 5 2 2" xfId="27425" xr:uid="{1629241D-235D-44CC-AB8C-A150AE5D8709}"/>
    <cellStyle name="Normalny 2 3 2 4 2 5 3" xfId="15616" xr:uid="{B62B7E9E-CACC-40DF-9955-04B04CF265B4}"/>
    <cellStyle name="Normalny 2 3 2 4 2 5 3 2" xfId="30915" xr:uid="{974E2A17-3D81-4D73-835C-CA45D053D9DA}"/>
    <cellStyle name="Normalny 2 3 2 4 2 5 4" xfId="23935" xr:uid="{5D70F2B4-1C32-4360-849A-1A0902D80A8D}"/>
    <cellStyle name="Normalny 2 3 2 4 2 6" xfId="6233" xr:uid="{281E12DA-1043-4FB3-B105-A306EBCE726D}"/>
    <cellStyle name="Normalny 2 3 2 4 2 6 2" xfId="21534" xr:uid="{5E5CA3AB-85DE-46C1-98C5-EB824B46B032}"/>
    <cellStyle name="Normalny 2 3 2 4 2 7" xfId="3990" xr:uid="{B3307061-4ECF-4FE9-8721-43CC62F9B7E4}"/>
    <cellStyle name="Normalny 2 3 2 4 2 7 2" xfId="19371" xr:uid="{EBB3D9F2-9181-4BE5-9BAD-730FAD752721}"/>
    <cellStyle name="Normalny 2 3 2 4 2 8" xfId="9725" xr:uid="{4C15B0ED-7BED-42C5-BFEB-84055623E179}"/>
    <cellStyle name="Normalny 2 3 2 4 2 8 2" xfId="25024" xr:uid="{B637DD45-DDC1-48E1-860C-BDE9ADFECDF0}"/>
    <cellStyle name="Normalny 2 3 2 4 2 9" xfId="13215" xr:uid="{C5D7D6CD-3EC9-47D0-9B65-F5C98698BACA}"/>
    <cellStyle name="Normalny 2 3 2 4 2 9 2" xfId="28514" xr:uid="{4EB14637-8E51-48B1-8096-944F5FDF6E82}"/>
    <cellStyle name="Normalny 2 3 2 4 20" xfId="16619" xr:uid="{3BB976F5-D330-4085-8AC2-B89026E61858}"/>
    <cellStyle name="Normalny 2 3 2 4 3" xfId="1292" xr:uid="{EAC8F0A4-138C-488B-BCBF-8E72D5775FFD}"/>
    <cellStyle name="Normalny 2 3 2 4 3 2" xfId="4000" xr:uid="{3D3B0E07-A445-4299-8E15-99E1698DE5C0}"/>
    <cellStyle name="Normalny 2 3 2 4 3 2 2" xfId="8645" xr:uid="{8FCD584E-2192-433A-AF14-4FD28E03BADD}"/>
    <cellStyle name="Normalny 2 3 2 4 3 2 2 2" xfId="12136" xr:uid="{A145EB46-8205-42EE-854E-1387DE80A174}"/>
    <cellStyle name="Normalny 2 3 2 4 3 2 2 2 2" xfId="27435" xr:uid="{E63EBFAB-CABA-4919-A237-FDB8A19FC951}"/>
    <cellStyle name="Normalny 2 3 2 4 3 2 2 3" xfId="15626" xr:uid="{2B236D02-3AE7-4143-BC9B-933704A63517}"/>
    <cellStyle name="Normalny 2 3 2 4 3 2 2 3 2" xfId="30925" xr:uid="{E37305A7-9D9B-4BF7-8896-5BAA38D7750C}"/>
    <cellStyle name="Normalny 2 3 2 4 3 2 2 4" xfId="23945" xr:uid="{59C2CE5F-99C6-4540-B551-AC0AA659A354}"/>
    <cellStyle name="Normalny 2 3 2 4 3 2 3" xfId="7116" xr:uid="{54FBE10F-0EC3-4E6D-B87A-FD17A80A2239}"/>
    <cellStyle name="Normalny 2 3 2 4 3 2 3 2" xfId="22417" xr:uid="{8D745FB2-2C3C-4D8C-873D-85D359BCA1C8}"/>
    <cellStyle name="Normalny 2 3 2 4 3 2 4" xfId="10608" xr:uid="{9DDF9C4C-C24D-457E-80B7-C840834F4D64}"/>
    <cellStyle name="Normalny 2 3 2 4 3 2 4 2" xfId="25907" xr:uid="{C9D2CCFB-5414-440E-878C-67283256B3F7}"/>
    <cellStyle name="Normalny 2 3 2 4 3 2 5" xfId="14098" xr:uid="{6031C668-56BE-46F9-98FE-AEC030D5CF56}"/>
    <cellStyle name="Normalny 2 3 2 4 3 2 5 2" xfId="29397" xr:uid="{6DFEC504-1377-4D80-A50E-A6DFBB6CAEAD}"/>
    <cellStyle name="Normalny 2 3 2 4 3 2 6" xfId="19381" xr:uid="{3C5999C9-FDF6-47CA-8E70-18781837BAF2}"/>
    <cellStyle name="Normalny 2 3 2 4 3 3" xfId="8644" xr:uid="{20AA96C0-EE45-41D1-B2F1-29ACEFDE9B2A}"/>
    <cellStyle name="Normalny 2 3 2 4 3 3 2" xfId="12135" xr:uid="{10D75933-5C4F-4C7D-AFDD-4DF6F75C33DF}"/>
    <cellStyle name="Normalny 2 3 2 4 3 3 2 2" xfId="27434" xr:uid="{742833D1-7824-4BC6-850F-C6951E6BF8D8}"/>
    <cellStyle name="Normalny 2 3 2 4 3 3 3" xfId="15625" xr:uid="{BBA155F3-B346-4EF2-A2B1-E88E69BF735E}"/>
    <cellStyle name="Normalny 2 3 2 4 3 3 3 2" xfId="30924" xr:uid="{17FAB124-CC7F-4C30-835B-55B6E831C06F}"/>
    <cellStyle name="Normalny 2 3 2 4 3 3 4" xfId="23944" xr:uid="{C116F99C-856E-43C4-AF7C-A5FE3B048486}"/>
    <cellStyle name="Normalny 2 3 2 4 3 4" xfId="6526" xr:uid="{3AF23D9B-7B71-4CF9-B5AC-B956281FDF3D}"/>
    <cellStyle name="Normalny 2 3 2 4 3 4 2" xfId="21827" xr:uid="{1DF6D03A-84EC-4822-A9EF-64328C6B3499}"/>
    <cellStyle name="Normalny 2 3 2 4 3 5" xfId="3999" xr:uid="{FDD6E548-8DD5-496E-9D4F-8F5916F7A1C9}"/>
    <cellStyle name="Normalny 2 3 2 4 3 5 2" xfId="19380" xr:uid="{90BBD62F-D8AD-4BA2-ADF0-108D8CBAAA92}"/>
    <cellStyle name="Normalny 2 3 2 4 3 6" xfId="10018" xr:uid="{C0629C44-77DC-487B-A848-46651274510A}"/>
    <cellStyle name="Normalny 2 3 2 4 3 6 2" xfId="25317" xr:uid="{9EE8D5F1-DAAD-4D25-8B46-91D934E3C2A8}"/>
    <cellStyle name="Normalny 2 3 2 4 3 7" xfId="13508" xr:uid="{5EE0E653-9DD0-481B-B17F-80FC7D2A4009}"/>
    <cellStyle name="Normalny 2 3 2 4 3 7 2" xfId="28807" xr:uid="{8828C0B7-5E92-469A-89B3-EF4E44242222}"/>
    <cellStyle name="Normalny 2 3 2 4 3 8" xfId="16948" xr:uid="{1FC6FBE0-178F-4BEB-9BD2-1F6CF6CCEA6B}"/>
    <cellStyle name="Normalny 2 3 2 4 4" xfId="1413" xr:uid="{353C68D6-8D68-4643-A5C8-23FE5D12CEE8}"/>
    <cellStyle name="Normalny 2 3 2 4 4 2" xfId="8646" xr:uid="{AB317695-E2FC-415C-A310-750B4DD0BE49}"/>
    <cellStyle name="Normalny 2 3 2 4 4 2 2" xfId="12137" xr:uid="{173C77AD-6AC1-4BB1-B577-15094DAEEF3B}"/>
    <cellStyle name="Normalny 2 3 2 4 4 2 2 2" xfId="27436" xr:uid="{31986C26-AC8C-40F0-8226-75DC61FDD35D}"/>
    <cellStyle name="Normalny 2 3 2 4 4 2 3" xfId="15627" xr:uid="{88328063-1455-4461-BD05-360E689F2515}"/>
    <cellStyle name="Normalny 2 3 2 4 4 2 3 2" xfId="30926" xr:uid="{102950F4-873D-483B-AC2B-058478821D70}"/>
    <cellStyle name="Normalny 2 3 2 4 4 2 4" xfId="23946" xr:uid="{E7E7E365-DEC7-478F-8B21-BE5C950C1601}"/>
    <cellStyle name="Normalny 2 3 2 4 4 3" xfId="7111" xr:uid="{7D74C711-808B-4A99-87A2-79C55333A246}"/>
    <cellStyle name="Normalny 2 3 2 4 4 3 2" xfId="22412" xr:uid="{4C5A1847-5BFF-4202-9F10-911B5D0DAC9F}"/>
    <cellStyle name="Normalny 2 3 2 4 4 4" xfId="4001" xr:uid="{5E1FB311-DCC3-4507-BBF0-D5D1ED903836}"/>
    <cellStyle name="Normalny 2 3 2 4 4 4 2" xfId="19382" xr:uid="{F11388E1-7471-4D28-AFBC-A7F41BCEE7CC}"/>
    <cellStyle name="Normalny 2 3 2 4 4 5" xfId="10603" xr:uid="{CEBEE5C0-12C5-4E67-8A6B-2F9378E53FC3}"/>
    <cellStyle name="Normalny 2 3 2 4 4 5 2" xfId="25902" xr:uid="{A964CD40-88BF-4BC0-B4E3-E1CE36FE4756}"/>
    <cellStyle name="Normalny 2 3 2 4 4 6" xfId="14093" xr:uid="{C2E58EF0-C033-4340-8C8C-DAD757F6DC28}"/>
    <cellStyle name="Normalny 2 3 2 4 4 6 2" xfId="29392" xr:uid="{FA753A89-0D0E-4B09-8C6D-E1F49CB91CDB}"/>
    <cellStyle name="Normalny 2 3 2 4 4 7" xfId="17069" xr:uid="{12ABE35B-7D84-4C0B-8393-455B174F1576}"/>
    <cellStyle name="Normalny 2 3 2 4 5" xfId="1567" xr:uid="{2A5EC411-3BAE-418D-8216-E154553FDCE2}"/>
    <cellStyle name="Normalny 2 3 2 4 5 2" xfId="8647" xr:uid="{6ECC7794-B224-49E1-9A10-85E2F5F149EB}"/>
    <cellStyle name="Normalny 2 3 2 4 5 2 2" xfId="12138" xr:uid="{F837F8FC-992B-4285-A1F6-AE0AF8DDEF4F}"/>
    <cellStyle name="Normalny 2 3 2 4 5 2 2 2" xfId="27437" xr:uid="{B2446F52-1450-4D9C-8BFC-09D1A97E1EAF}"/>
    <cellStyle name="Normalny 2 3 2 4 5 2 3" xfId="15628" xr:uid="{30F153F8-D367-4016-B1B1-77864F09294C}"/>
    <cellStyle name="Normalny 2 3 2 4 5 2 3 2" xfId="30927" xr:uid="{FE6B20C3-E7D4-4E8D-940C-FD46FA1A2388}"/>
    <cellStyle name="Normalny 2 3 2 4 5 2 4" xfId="23947" xr:uid="{67763D6E-6336-4C13-8DA7-6684DB1CF812}"/>
    <cellStyle name="Normalny 2 3 2 4 5 3" xfId="7532" xr:uid="{C8AC02BF-9BDC-41B9-8955-4C73F14B1043}"/>
    <cellStyle name="Normalny 2 3 2 4 5 3 2" xfId="22833" xr:uid="{C081A57C-C9BB-45A6-BE47-3DD00D24E5D2}"/>
    <cellStyle name="Normalny 2 3 2 4 5 4" xfId="4002" xr:uid="{45905644-1F6C-4870-926F-3447FCFADEBD}"/>
    <cellStyle name="Normalny 2 3 2 4 5 4 2" xfId="19383" xr:uid="{A3BF82D0-5AF6-4301-9B20-D6B000434D38}"/>
    <cellStyle name="Normalny 2 3 2 4 5 5" xfId="11024" xr:uid="{51DD3BCD-5FD9-4584-9F30-0A3EC7D8A0FE}"/>
    <cellStyle name="Normalny 2 3 2 4 5 5 2" xfId="26323" xr:uid="{5B625EF2-C400-4B41-BADD-24D35D92D9A0}"/>
    <cellStyle name="Normalny 2 3 2 4 5 6" xfId="14514" xr:uid="{30A8F1BE-95B6-4134-8959-E17F73FA851A}"/>
    <cellStyle name="Normalny 2 3 2 4 5 6 2" xfId="29813" xr:uid="{DEEBFB64-15F7-441D-BDE0-DBD28C6D458F}"/>
    <cellStyle name="Normalny 2 3 2 4 5 7" xfId="17219" xr:uid="{A2A45925-2600-4508-98FA-BFFBC980A767}"/>
    <cellStyle name="Normalny 2 3 2 4 6" xfId="1816" xr:uid="{A92C2D67-1F1F-4BA6-8906-74FFEC10F8B6}"/>
    <cellStyle name="Normalny 2 3 2 4 6 2" xfId="8634" xr:uid="{4E57C680-0D93-464C-B2A0-64670C8E7A0D}"/>
    <cellStyle name="Normalny 2 3 2 4 6 2 2" xfId="23934" xr:uid="{B4FBB664-6040-4F57-9B05-1FA67706A992}"/>
    <cellStyle name="Normalny 2 3 2 4 6 3" xfId="5385" xr:uid="{DD3427DB-11CF-4A6B-88CE-4C0265243BFE}"/>
    <cellStyle name="Normalny 2 3 2 4 6 3 2" xfId="20686" xr:uid="{CD499DE6-250F-45EA-A463-F146D4549F7F}"/>
    <cellStyle name="Normalny 2 3 2 4 6 4" xfId="12125" xr:uid="{C2FD0584-291A-4CBF-BCBD-526817D6C914}"/>
    <cellStyle name="Normalny 2 3 2 4 6 4 2" xfId="27424" xr:uid="{146CF781-3435-404D-9D37-D6A0F845E4DA}"/>
    <cellStyle name="Normalny 2 3 2 4 6 5" xfId="15615" xr:uid="{6ECB0448-EF6A-47A9-9952-F5A68558DF88}"/>
    <cellStyle name="Normalny 2 3 2 4 6 5 2" xfId="30914" xr:uid="{5EDB1B5B-0AF5-4584-9E7A-2660D9AFB92A}"/>
    <cellStyle name="Normalny 2 3 2 4 6 6" xfId="17452" xr:uid="{6DFF8D94-8751-45E8-A68A-F6CAAC43F599}"/>
    <cellStyle name="Normalny 2 3 2 4 7" xfId="1960" xr:uid="{3A6C2997-A893-47A3-89EC-E13D2B27A682}"/>
    <cellStyle name="Normalny 2 3 2 4 7 2" xfId="5386" xr:uid="{C791DA95-FE88-4C1E-99A8-FCA5AABF3427}"/>
    <cellStyle name="Normalny 2 3 2 4 7 2 2" xfId="20687" xr:uid="{EE468337-741B-4267-8D01-D7D2565DE0CC}"/>
    <cellStyle name="Normalny 2 3 2 4 7 3" xfId="17592" xr:uid="{A527A3A6-1C35-4A84-AC68-7185722B71D4}"/>
    <cellStyle name="Normalny 2 3 2 4 8" xfId="2091" xr:uid="{0192F333-54A0-4886-B182-B154DAA7FFFE}"/>
    <cellStyle name="Normalny 2 3 2 4 8 2" xfId="5387" xr:uid="{96909A73-B709-4CA9-BAF5-4FAF512B9888}"/>
    <cellStyle name="Normalny 2 3 2 4 8 2 2" xfId="20688" xr:uid="{6718AE9A-DBBE-4046-8F90-645DEACFA3B4}"/>
    <cellStyle name="Normalny 2 3 2 4 8 3" xfId="17723" xr:uid="{5E17D3FA-65AD-4061-AF57-3CDEF208DAF5}"/>
    <cellStyle name="Normalny 2 3 2 4 9" xfId="2216" xr:uid="{E18FD64C-428A-4285-81C4-EE9CDF34BF47}"/>
    <cellStyle name="Normalny 2 3 2 4 9 2" xfId="5388" xr:uid="{AAA28336-E916-4D66-988B-7DEBDA0F9789}"/>
    <cellStyle name="Normalny 2 3 2 4 9 2 2" xfId="20689" xr:uid="{556FCA40-D217-4EA5-9E03-011AB6582ED1}"/>
    <cellStyle name="Normalny 2 3 2 4 9 3" xfId="17848" xr:uid="{447A61A1-EA18-48B3-9FEA-77814474B7D6}"/>
    <cellStyle name="Normalny 2 3 2 5" xfId="774" xr:uid="{942A316C-6EA7-4483-8DCB-AB8086C5AE17}"/>
    <cellStyle name="Normalny 2 3 2 5 10" xfId="2378" xr:uid="{6775A133-9360-460C-B281-340E6A89C855}"/>
    <cellStyle name="Normalny 2 3 2 5 10 2" xfId="5389" xr:uid="{0A2F5F4D-D8EB-4160-AE0F-39F41D810DBD}"/>
    <cellStyle name="Normalny 2 3 2 5 10 2 2" xfId="20690" xr:uid="{D19F6861-E1F5-4B4B-AE28-031F6EE2C484}"/>
    <cellStyle name="Normalny 2 3 2 5 10 3" xfId="18010" xr:uid="{7DE8819A-8BD1-465B-BEFC-59A8E4A8C782}"/>
    <cellStyle name="Normalny 2 3 2 5 11" xfId="2528" xr:uid="{B521F4C7-F2B2-4BA2-ADA6-9C9F85E7D963}"/>
    <cellStyle name="Normalny 2 3 2 5 11 2" xfId="5390" xr:uid="{BDF9E173-0287-467D-A134-951C3610F976}"/>
    <cellStyle name="Normalny 2 3 2 5 11 2 2" xfId="20691" xr:uid="{FBA97938-042A-4954-AE09-BF3A65C43588}"/>
    <cellStyle name="Normalny 2 3 2 5 11 3" xfId="18160" xr:uid="{7C67FEEE-998E-4775-B3EC-FB3BB7EAAC3E}"/>
    <cellStyle name="Normalny 2 3 2 5 12" xfId="2678" xr:uid="{87E8543B-29CC-4CD1-A29A-226D98D6C143}"/>
    <cellStyle name="Normalny 2 3 2 5 12 2" xfId="5391" xr:uid="{45103495-FC6E-4B6C-A21B-FE409A91F4C3}"/>
    <cellStyle name="Normalny 2 3 2 5 12 2 2" xfId="20692" xr:uid="{DBED794B-118F-4B5C-BAE9-D9E7C19DCD19}"/>
    <cellStyle name="Normalny 2 3 2 5 12 3" xfId="18310" xr:uid="{8C0D57CE-1988-4976-A650-AA0C69C2150D}"/>
    <cellStyle name="Normalny 2 3 2 5 13" xfId="5874" xr:uid="{9AEF01A2-5BEC-44B8-9E0C-6AAC3B0B6B05}"/>
    <cellStyle name="Normalny 2 3 2 5 13 2" xfId="21175" xr:uid="{F76BDAE8-34D9-45E7-99E8-94BF46D30FF8}"/>
    <cellStyle name="Normalny 2 3 2 5 14" xfId="6024" xr:uid="{13BEF131-21E0-4800-B5F7-88C53C59F293}"/>
    <cellStyle name="Normalny 2 3 2 5 14 2" xfId="21325" xr:uid="{52DE80D2-74E5-4C65-A28F-4899F82CCC88}"/>
    <cellStyle name="Normalny 2 3 2 5 15" xfId="4003" xr:uid="{DE9BA5C7-0373-401C-9407-055CC35DBD63}"/>
    <cellStyle name="Normalny 2 3 2 5 15 2" xfId="19384" xr:uid="{7194325A-155F-44CF-8D08-FAAF40375D30}"/>
    <cellStyle name="Normalny 2 3 2 5 16" xfId="9516" xr:uid="{D7E734DE-CF70-4835-B977-1033B71D0D18}"/>
    <cellStyle name="Normalny 2 3 2 5 16 2" xfId="24815" xr:uid="{2B90F24C-9D09-4702-81F4-4F9CAB7BA039}"/>
    <cellStyle name="Normalny 2 3 2 5 17" xfId="13006" xr:uid="{9C51EA61-73E8-45CC-B786-EBF9FF7320F4}"/>
    <cellStyle name="Normalny 2 3 2 5 17 2" xfId="28305" xr:uid="{56928C7E-4F1B-4C5F-AD31-660A4F3E4C32}"/>
    <cellStyle name="Normalny 2 3 2 5 18" xfId="16497" xr:uid="{487EBB46-A924-402F-BA2B-CB6142D7A0E7}"/>
    <cellStyle name="Normalny 2 3 2 5 18 2" xfId="31796" xr:uid="{A46CA032-8F31-47BB-B22D-9821BFA6D871}"/>
    <cellStyle name="Normalny 2 3 2 5 19" xfId="992" xr:uid="{01AF81E7-31E1-4EDB-931C-1C6AC593FC2D}"/>
    <cellStyle name="Normalny 2 3 2 5 2" xfId="1208" xr:uid="{B367FD96-9F18-4FC0-BF9C-32AAAA3E11A5}"/>
    <cellStyle name="Normalny 2 3 2 5 2 2" xfId="4005" xr:uid="{74665DA2-4BBE-4025-AB7A-833A4FF23C22}"/>
    <cellStyle name="Normalny 2 3 2 5 2 2 2" xfId="4006" xr:uid="{2702F48B-EE96-4C8A-9F52-DFBBDF9811C6}"/>
    <cellStyle name="Normalny 2 3 2 5 2 2 2 2" xfId="8651" xr:uid="{918C5D1A-63C6-41CE-BD2F-2C419AC4D92B}"/>
    <cellStyle name="Normalny 2 3 2 5 2 2 2 2 2" xfId="12142" xr:uid="{569B1259-1446-457B-BCD3-24E647E2BF9B}"/>
    <cellStyle name="Normalny 2 3 2 5 2 2 2 2 2 2" xfId="27441" xr:uid="{431864F4-994E-42E8-B924-BEFA86834154}"/>
    <cellStyle name="Normalny 2 3 2 5 2 2 2 2 3" xfId="15632" xr:uid="{432D1A89-8FD7-4AE2-AB6E-9615AF4CC5CA}"/>
    <cellStyle name="Normalny 2 3 2 5 2 2 2 2 3 2" xfId="30931" xr:uid="{5F36AFFE-2AC4-4096-A566-991C2689C031}"/>
    <cellStyle name="Normalny 2 3 2 5 2 2 2 2 4" xfId="23951" xr:uid="{1D06CE48-48FC-4271-9DB9-39BAA1342422}"/>
    <cellStyle name="Normalny 2 3 2 5 2 2 2 3" xfId="7119" xr:uid="{9878798C-35ED-4BC7-8DAB-5CAB541EFF18}"/>
    <cellStyle name="Normalny 2 3 2 5 2 2 2 3 2" xfId="22420" xr:uid="{F7919FD8-A54D-40F2-87F7-B15E499083F3}"/>
    <cellStyle name="Normalny 2 3 2 5 2 2 2 4" xfId="10611" xr:uid="{AB682054-5975-46CB-82DF-C9E6B162778B}"/>
    <cellStyle name="Normalny 2 3 2 5 2 2 2 4 2" xfId="25910" xr:uid="{15EE14D8-B46B-4365-BF68-FF7405F10C59}"/>
    <cellStyle name="Normalny 2 3 2 5 2 2 2 5" xfId="14101" xr:uid="{FCC6D94C-8433-44D9-9F84-42389BA9AA74}"/>
    <cellStyle name="Normalny 2 3 2 5 2 2 2 5 2" xfId="29400" xr:uid="{8803F9E9-AB8C-4E67-94F6-C022D98540D4}"/>
    <cellStyle name="Normalny 2 3 2 5 2 2 2 6" xfId="19387" xr:uid="{995429E5-7C2F-449D-8633-FC9439F2A780}"/>
    <cellStyle name="Normalny 2 3 2 5 2 2 3" xfId="8650" xr:uid="{36AC665E-2C60-4420-BEE6-8D484899C787}"/>
    <cellStyle name="Normalny 2 3 2 5 2 2 3 2" xfId="12141" xr:uid="{7045977C-8B79-4A13-A939-6E7D5DF3D47D}"/>
    <cellStyle name="Normalny 2 3 2 5 2 2 3 2 2" xfId="27440" xr:uid="{823F99DC-E593-4FB2-8CB5-C48FF84B68FB}"/>
    <cellStyle name="Normalny 2 3 2 5 2 2 3 3" xfId="15631" xr:uid="{4527766A-3194-4AEA-87CB-2208C7B66A1F}"/>
    <cellStyle name="Normalny 2 3 2 5 2 2 3 3 2" xfId="30930" xr:uid="{31D23DE7-5CE4-454B-A2FD-69A1F204DA29}"/>
    <cellStyle name="Normalny 2 3 2 5 2 2 3 4" xfId="23950" xr:uid="{95DE47DC-A7BF-49DC-98BF-0341AF9F3ECF}"/>
    <cellStyle name="Normalny 2 3 2 5 2 2 4" xfId="6527" xr:uid="{37AB5D5D-73DE-4338-9DA4-467939FA4D5A}"/>
    <cellStyle name="Normalny 2 3 2 5 2 2 4 2" xfId="21828" xr:uid="{D52136E5-D61E-48C0-AA8E-B7B041C5C266}"/>
    <cellStyle name="Normalny 2 3 2 5 2 2 5" xfId="10019" xr:uid="{4D79A1F4-3C01-4BD9-8C0F-A45DEC51AB48}"/>
    <cellStyle name="Normalny 2 3 2 5 2 2 5 2" xfId="25318" xr:uid="{202F5518-88E8-490A-8CA9-B4E1E230004C}"/>
    <cellStyle name="Normalny 2 3 2 5 2 2 6" xfId="13509" xr:uid="{809B3EB8-DA6F-4909-9018-597DFAA3420A}"/>
    <cellStyle name="Normalny 2 3 2 5 2 2 6 2" xfId="28808" xr:uid="{417E3036-B966-4B7C-A639-76A19C2422D3}"/>
    <cellStyle name="Normalny 2 3 2 5 2 2 7" xfId="19386" xr:uid="{1BCC4B20-5B8F-4ADB-A374-EDD4C24E3DF6}"/>
    <cellStyle name="Normalny 2 3 2 5 2 3" xfId="4007" xr:uid="{EC0CA756-4276-47CF-B1E6-07E00B06575B}"/>
    <cellStyle name="Normalny 2 3 2 5 2 3 2" xfId="8652" xr:uid="{FC35A34D-BBFE-4C19-A842-6113B38BC7EA}"/>
    <cellStyle name="Normalny 2 3 2 5 2 3 2 2" xfId="12143" xr:uid="{B671FE47-1917-47B3-AE56-C6B3826824EA}"/>
    <cellStyle name="Normalny 2 3 2 5 2 3 2 2 2" xfId="27442" xr:uid="{88EB86E3-8187-4702-A1A9-45E63442A61B}"/>
    <cellStyle name="Normalny 2 3 2 5 2 3 2 3" xfId="15633" xr:uid="{0243E689-8BA4-4710-94EC-E5B2854E8A6C}"/>
    <cellStyle name="Normalny 2 3 2 5 2 3 2 3 2" xfId="30932" xr:uid="{5E824479-0AFE-4621-A1CD-78B257EE3666}"/>
    <cellStyle name="Normalny 2 3 2 5 2 3 2 4" xfId="23952" xr:uid="{E0049289-500F-463A-955F-8D7D10461FE6}"/>
    <cellStyle name="Normalny 2 3 2 5 2 3 3" xfId="7118" xr:uid="{0511E881-5B91-4FCD-B76D-3D913BD8C090}"/>
    <cellStyle name="Normalny 2 3 2 5 2 3 3 2" xfId="22419" xr:uid="{697D4D0B-F80F-4706-88B6-15B05E9D217A}"/>
    <cellStyle name="Normalny 2 3 2 5 2 3 4" xfId="10610" xr:uid="{EFADCB95-8390-4961-BFDA-6817B03F0174}"/>
    <cellStyle name="Normalny 2 3 2 5 2 3 4 2" xfId="25909" xr:uid="{43DE537F-826C-402D-92D4-61542FBC365B}"/>
    <cellStyle name="Normalny 2 3 2 5 2 3 5" xfId="14100" xr:uid="{B9DB87A0-85E4-42EA-BC47-40257C388CBF}"/>
    <cellStyle name="Normalny 2 3 2 5 2 3 5 2" xfId="29399" xr:uid="{C305AB95-77BA-45B7-9B6F-9E1B1439F441}"/>
    <cellStyle name="Normalny 2 3 2 5 2 3 6" xfId="19388" xr:uid="{E1024EAF-3020-46F3-8AAD-218D98388B8B}"/>
    <cellStyle name="Normalny 2 3 2 5 2 4" xfId="8649" xr:uid="{7741C552-2FEE-43A3-93FC-76878949A897}"/>
    <cellStyle name="Normalny 2 3 2 5 2 4 2" xfId="12140" xr:uid="{7F5EAC87-B1B6-45BB-9B05-1C7D42DEA4F7}"/>
    <cellStyle name="Normalny 2 3 2 5 2 4 2 2" xfId="27439" xr:uid="{F44C40F6-BD5A-4FE7-9FB2-BCC570821C6B}"/>
    <cellStyle name="Normalny 2 3 2 5 2 4 3" xfId="15630" xr:uid="{FEBAE8C4-CC40-4768-B347-C1DC3B2B5813}"/>
    <cellStyle name="Normalny 2 3 2 5 2 4 3 2" xfId="30929" xr:uid="{10B919A2-134C-4BD3-9C87-7AC3675A8E7D}"/>
    <cellStyle name="Normalny 2 3 2 5 2 4 4" xfId="23949" xr:uid="{5AA52077-5AF4-4CA0-8EC2-DF2293E4A240}"/>
    <cellStyle name="Normalny 2 3 2 5 2 5" xfId="6274" xr:uid="{31E9CFC2-C77E-4051-A71B-B16C5F63BE3C}"/>
    <cellStyle name="Normalny 2 3 2 5 2 5 2" xfId="21575" xr:uid="{DAE15251-F999-475F-B77F-D24D30D2E77A}"/>
    <cellStyle name="Normalny 2 3 2 5 2 6" xfId="4004" xr:uid="{B5607850-D965-46C2-89A7-48A845B752FB}"/>
    <cellStyle name="Normalny 2 3 2 5 2 6 2" xfId="19385" xr:uid="{238D6557-A26F-44D3-AE3C-B5648AC510D1}"/>
    <cellStyle name="Normalny 2 3 2 5 2 7" xfId="9766" xr:uid="{6A607689-3235-43B7-BEFF-52C610B5227D}"/>
    <cellStyle name="Normalny 2 3 2 5 2 7 2" xfId="25065" xr:uid="{2C07807F-D2BA-4DE8-899A-D59C0867052B}"/>
    <cellStyle name="Normalny 2 3 2 5 2 8" xfId="13256" xr:uid="{FC84A077-92BF-43CA-BDC3-076F80518798}"/>
    <cellStyle name="Normalny 2 3 2 5 2 8 2" xfId="28555" xr:uid="{1E494CCC-CEE5-4D1D-B5CA-716634C70454}"/>
    <cellStyle name="Normalny 2 3 2 5 2 9" xfId="16864" xr:uid="{223ECE3B-9323-4897-9D97-4823CB8C3D7B}"/>
    <cellStyle name="Normalny 2 3 2 5 20" xfId="16660" xr:uid="{CA222D7D-B8F6-4E09-B5F2-17960796DD8D}"/>
    <cellStyle name="Normalny 2 3 2 5 3" xfId="1333" xr:uid="{5DFA53B6-CBE1-4507-ADBA-70642BEA439B}"/>
    <cellStyle name="Normalny 2 3 2 5 3 2" xfId="4009" xr:uid="{2D29C5BC-5AC3-4839-8B72-877DB726D230}"/>
    <cellStyle name="Normalny 2 3 2 5 3 2 2" xfId="8654" xr:uid="{98A18302-1DBC-49DB-8B5C-FB102B90736E}"/>
    <cellStyle name="Normalny 2 3 2 5 3 2 2 2" xfId="12145" xr:uid="{FD7F4560-C3F3-4928-ADBB-A1CAF60DB832}"/>
    <cellStyle name="Normalny 2 3 2 5 3 2 2 2 2" xfId="27444" xr:uid="{E3D39446-2E74-49D0-838E-DDA783A912F4}"/>
    <cellStyle name="Normalny 2 3 2 5 3 2 2 3" xfId="15635" xr:uid="{55226329-7E3B-4133-8B22-6EA744F07EFD}"/>
    <cellStyle name="Normalny 2 3 2 5 3 2 2 3 2" xfId="30934" xr:uid="{E0A50F51-7E80-4F9D-A525-D50710B95719}"/>
    <cellStyle name="Normalny 2 3 2 5 3 2 2 4" xfId="23954" xr:uid="{F3D7FDE6-7C4C-4632-8654-BD6993297277}"/>
    <cellStyle name="Normalny 2 3 2 5 3 2 3" xfId="7120" xr:uid="{EC12A70E-62B2-44C0-8624-02FCA2E451C1}"/>
    <cellStyle name="Normalny 2 3 2 5 3 2 3 2" xfId="22421" xr:uid="{0E26377E-3465-4B20-893F-C426FED4E25F}"/>
    <cellStyle name="Normalny 2 3 2 5 3 2 4" xfId="10612" xr:uid="{E065C7D7-65F3-4596-B25C-B328717C9A47}"/>
    <cellStyle name="Normalny 2 3 2 5 3 2 4 2" xfId="25911" xr:uid="{76E6A5CB-EE90-4126-8E5A-66C23D3B5975}"/>
    <cellStyle name="Normalny 2 3 2 5 3 2 5" xfId="14102" xr:uid="{0AB4E6AE-9954-455D-B9BF-0D4F3DCEB17D}"/>
    <cellStyle name="Normalny 2 3 2 5 3 2 5 2" xfId="29401" xr:uid="{851286D5-E46D-4B20-B66F-79E85E72568D}"/>
    <cellStyle name="Normalny 2 3 2 5 3 2 6" xfId="19390" xr:uid="{2D3DE033-0326-4A08-B3F9-17D3C1BBE35F}"/>
    <cellStyle name="Normalny 2 3 2 5 3 3" xfId="8653" xr:uid="{F6ADDC86-0310-44DB-B6D1-89CD4B88D347}"/>
    <cellStyle name="Normalny 2 3 2 5 3 3 2" xfId="12144" xr:uid="{7FFD8ADB-6194-4365-B127-74B943EB58EA}"/>
    <cellStyle name="Normalny 2 3 2 5 3 3 2 2" xfId="27443" xr:uid="{2ECAC40C-A685-4678-97B1-47F41F0E05D1}"/>
    <cellStyle name="Normalny 2 3 2 5 3 3 3" xfId="15634" xr:uid="{25463FB7-BD2A-41EB-8F00-286BA346EDD6}"/>
    <cellStyle name="Normalny 2 3 2 5 3 3 3 2" xfId="30933" xr:uid="{AF44E2BD-4270-4C0E-97AD-236C5DE12724}"/>
    <cellStyle name="Normalny 2 3 2 5 3 3 4" xfId="23953" xr:uid="{0291D067-34F7-4331-B539-7549B90EA8FB}"/>
    <cellStyle name="Normalny 2 3 2 5 3 4" xfId="6528" xr:uid="{19FA4DCB-3DCA-468B-8E9E-A1CA0F68846D}"/>
    <cellStyle name="Normalny 2 3 2 5 3 4 2" xfId="21829" xr:uid="{6B691CE1-594A-44A2-A5D9-175B3414ED62}"/>
    <cellStyle name="Normalny 2 3 2 5 3 5" xfId="4008" xr:uid="{9FCFFD0B-4E34-4BFB-A593-EAC980E5F296}"/>
    <cellStyle name="Normalny 2 3 2 5 3 5 2" xfId="19389" xr:uid="{2CBB217E-EF3C-4FE1-92B3-9A6C9A01242F}"/>
    <cellStyle name="Normalny 2 3 2 5 3 6" xfId="10020" xr:uid="{0FFD5944-82E5-4C33-9FFA-32B903178541}"/>
    <cellStyle name="Normalny 2 3 2 5 3 6 2" xfId="25319" xr:uid="{D3C308DD-1398-452F-80FE-1C48F7930194}"/>
    <cellStyle name="Normalny 2 3 2 5 3 7" xfId="13510" xr:uid="{EF76BE31-308F-44D8-8D64-B09CB29EC1B9}"/>
    <cellStyle name="Normalny 2 3 2 5 3 7 2" xfId="28809" xr:uid="{4A1A4222-3A61-40F8-A5D5-C78C541A904F}"/>
    <cellStyle name="Normalny 2 3 2 5 3 8" xfId="16989" xr:uid="{C6A93461-006B-451A-87A6-A263A67AC2E1}"/>
    <cellStyle name="Normalny 2 3 2 5 4" xfId="1454" xr:uid="{2B094611-9D00-4FE3-BD2A-C0F8FB042933}"/>
    <cellStyle name="Normalny 2 3 2 5 4 2" xfId="8655" xr:uid="{AEE65FBA-922E-428F-86E4-FD63D81E6BA0}"/>
    <cellStyle name="Normalny 2 3 2 5 4 2 2" xfId="12146" xr:uid="{E15801A7-E4D8-4727-A3C8-B458F707B4F6}"/>
    <cellStyle name="Normalny 2 3 2 5 4 2 2 2" xfId="27445" xr:uid="{FF5F85A9-E98F-42C4-81A8-7E03521AAC8A}"/>
    <cellStyle name="Normalny 2 3 2 5 4 2 3" xfId="15636" xr:uid="{EE04A342-A941-406E-960B-C4B3CB369818}"/>
    <cellStyle name="Normalny 2 3 2 5 4 2 3 2" xfId="30935" xr:uid="{E5770D07-2694-44AB-BF97-0BC9E16887AC}"/>
    <cellStyle name="Normalny 2 3 2 5 4 2 4" xfId="23955" xr:uid="{157C0CBA-38DC-407E-93A4-334A8FDA4D21}"/>
    <cellStyle name="Normalny 2 3 2 5 4 3" xfId="7117" xr:uid="{281D1EEC-9666-4214-9F97-B486B906B5B8}"/>
    <cellStyle name="Normalny 2 3 2 5 4 3 2" xfId="22418" xr:uid="{0A0A457D-ED84-4F5F-9257-63A13ACCE127}"/>
    <cellStyle name="Normalny 2 3 2 5 4 4" xfId="4010" xr:uid="{1D98DD16-35A2-4CDD-8967-72180C0D457C}"/>
    <cellStyle name="Normalny 2 3 2 5 4 4 2" xfId="19391" xr:uid="{BE25DDDB-F4B9-49D2-8AF4-7D44335F13C0}"/>
    <cellStyle name="Normalny 2 3 2 5 4 5" xfId="10609" xr:uid="{DD490649-20B9-4C96-9AF5-B142F16AD7E6}"/>
    <cellStyle name="Normalny 2 3 2 5 4 5 2" xfId="25908" xr:uid="{FDC489D3-211C-41D9-8AEA-EC3E11615F2B}"/>
    <cellStyle name="Normalny 2 3 2 5 4 6" xfId="14099" xr:uid="{4E6B40D4-6752-402F-AC54-7EDC2D21AE58}"/>
    <cellStyle name="Normalny 2 3 2 5 4 6 2" xfId="29398" xr:uid="{E6CAAE67-7356-4D18-A090-1C4067C47F5A}"/>
    <cellStyle name="Normalny 2 3 2 5 4 7" xfId="17110" xr:uid="{A6B0AB88-4241-495C-AD0E-4F0CF7973BB0}"/>
    <cellStyle name="Normalny 2 3 2 5 5" xfId="1608" xr:uid="{F92F3963-3C70-4736-B22C-E4C33F8DC429}"/>
    <cellStyle name="Normalny 2 3 2 5 5 2" xfId="8656" xr:uid="{13DFA557-D0B2-4EAF-AE36-D38074AFE9C2}"/>
    <cellStyle name="Normalny 2 3 2 5 5 2 2" xfId="12147" xr:uid="{7F78641F-E697-41D5-9A5D-E2335A61EE09}"/>
    <cellStyle name="Normalny 2 3 2 5 5 2 2 2" xfId="27446" xr:uid="{4B3EA4EB-5C9C-451F-B464-FB9EF19E038B}"/>
    <cellStyle name="Normalny 2 3 2 5 5 2 3" xfId="15637" xr:uid="{C10EA9F7-B49E-41C4-95CD-36643B45C4F5}"/>
    <cellStyle name="Normalny 2 3 2 5 5 2 3 2" xfId="30936" xr:uid="{70EE786D-82C1-4CC5-8A93-E941EE2F93F2}"/>
    <cellStyle name="Normalny 2 3 2 5 5 2 4" xfId="23956" xr:uid="{DFB8668A-65F0-48B7-9640-47336794870E}"/>
    <cellStyle name="Normalny 2 3 2 5 5 3" xfId="7573" xr:uid="{B93EF6BC-4472-4D4D-9DBB-242CDCAA31BB}"/>
    <cellStyle name="Normalny 2 3 2 5 5 3 2" xfId="22874" xr:uid="{6B0EFAD1-F1E2-47EF-B31C-284AC3BADC94}"/>
    <cellStyle name="Normalny 2 3 2 5 5 4" xfId="4011" xr:uid="{50B80D0D-8B38-44A3-9689-53516593FB5A}"/>
    <cellStyle name="Normalny 2 3 2 5 5 4 2" xfId="19392" xr:uid="{AE54BF7D-8790-4C9A-9908-8B31F3A1DF21}"/>
    <cellStyle name="Normalny 2 3 2 5 5 5" xfId="11065" xr:uid="{814FFFB5-8C6E-464E-B4DA-49C77FB5249E}"/>
    <cellStyle name="Normalny 2 3 2 5 5 5 2" xfId="26364" xr:uid="{EDD70442-AAD0-4787-AECD-00F36266EFD9}"/>
    <cellStyle name="Normalny 2 3 2 5 5 6" xfId="14555" xr:uid="{27D143FD-D533-4BFA-8010-AAC091714C6E}"/>
    <cellStyle name="Normalny 2 3 2 5 5 6 2" xfId="29854" xr:uid="{B40EFAD9-CD65-4553-865A-533BCDE63F5F}"/>
    <cellStyle name="Normalny 2 3 2 5 5 7" xfId="17260" xr:uid="{5F1D68AB-4F08-4FD0-B5C2-C208AED7239D}"/>
    <cellStyle name="Normalny 2 3 2 5 6" xfId="1857" xr:uid="{6C7E302F-FC13-469F-957B-02361EFE0589}"/>
    <cellStyle name="Normalny 2 3 2 5 6 2" xfId="8648" xr:uid="{336C0F78-1989-470A-B487-5961731D63A6}"/>
    <cellStyle name="Normalny 2 3 2 5 6 2 2" xfId="23948" xr:uid="{1F4BE4BB-D8D4-4AF4-96F5-9A922A7A419D}"/>
    <cellStyle name="Normalny 2 3 2 5 6 3" xfId="5392" xr:uid="{205BDD6B-AA2B-4EE0-9425-F2B1E401D9AF}"/>
    <cellStyle name="Normalny 2 3 2 5 6 3 2" xfId="20693" xr:uid="{AB11B8B8-C0A8-45DF-B883-7BF32FEB33D8}"/>
    <cellStyle name="Normalny 2 3 2 5 6 4" xfId="12139" xr:uid="{4D448E05-5D81-4FA8-B910-C6B085AF9D01}"/>
    <cellStyle name="Normalny 2 3 2 5 6 4 2" xfId="27438" xr:uid="{3E81334F-34EB-4EEE-8A42-0B0D7F4B9799}"/>
    <cellStyle name="Normalny 2 3 2 5 6 5" xfId="15629" xr:uid="{989A111E-0613-4C16-B6B9-2A8D1B1B8EB5}"/>
    <cellStyle name="Normalny 2 3 2 5 6 5 2" xfId="30928" xr:uid="{3C4B54C9-7092-4FCE-B7FD-B350FCE88361}"/>
    <cellStyle name="Normalny 2 3 2 5 6 6" xfId="17493" xr:uid="{CF7BCFE1-E56B-496C-A94D-30E5B607F7FE}"/>
    <cellStyle name="Normalny 2 3 2 5 7" xfId="2001" xr:uid="{0B7BF4B1-D598-44CE-A110-D79CDB71762D}"/>
    <cellStyle name="Normalny 2 3 2 5 7 2" xfId="5393" xr:uid="{2E3BA591-3599-4E02-A4E7-AF4FE8580371}"/>
    <cellStyle name="Normalny 2 3 2 5 7 2 2" xfId="20694" xr:uid="{36D7C50E-D5A8-41DB-96AD-54551F9B9582}"/>
    <cellStyle name="Normalny 2 3 2 5 7 3" xfId="17633" xr:uid="{1F774BCE-D481-4340-BFFF-82222EE1E373}"/>
    <cellStyle name="Normalny 2 3 2 5 8" xfId="2132" xr:uid="{73DFCD5D-C872-4530-A302-7445E6595086}"/>
    <cellStyle name="Normalny 2 3 2 5 8 2" xfId="5394" xr:uid="{95632E94-22FB-47FC-B019-B92841607BBD}"/>
    <cellStyle name="Normalny 2 3 2 5 8 2 2" xfId="20695" xr:uid="{29751A27-836E-4760-959B-19BC100FF85D}"/>
    <cellStyle name="Normalny 2 3 2 5 8 3" xfId="17764" xr:uid="{6D9B0083-5398-4C1E-931A-EF48C7E1DD76}"/>
    <cellStyle name="Normalny 2 3 2 5 9" xfId="2257" xr:uid="{0E94DA5B-F8CB-48B8-B2A1-2C7D2465517B}"/>
    <cellStyle name="Normalny 2 3 2 5 9 2" xfId="5395" xr:uid="{CD3026A9-89BC-45D6-B00F-CCF65EEFCE98}"/>
    <cellStyle name="Normalny 2 3 2 5 9 2 2" xfId="20696" xr:uid="{22D5BA4E-6762-4262-91F3-6CE57A51BC60}"/>
    <cellStyle name="Normalny 2 3 2 5 9 3" xfId="17889" xr:uid="{8D1694F4-32F0-431F-8FF2-B03414CFCB2A}"/>
    <cellStyle name="Normalny 2 3 2 6" xfId="847" xr:uid="{69C363B3-3491-4839-98F7-D0658DEDE915}"/>
    <cellStyle name="Normalny 2 3 2 6 10" xfId="1043" xr:uid="{2B636D5C-52B0-47F4-9B95-698E2BF1FAC7}"/>
    <cellStyle name="Normalny 2 3 2 6 11" xfId="16706" xr:uid="{90A87D92-7C35-470C-BC69-E00DB2468029}"/>
    <cellStyle name="Normalny 2 3 2 6 2" xfId="2735" xr:uid="{1FFC24E6-739F-4646-8D07-34B38F62E0E3}"/>
    <cellStyle name="Normalny 2 3 2 6 2 2" xfId="4014" xr:uid="{BF75DB30-96C5-4AE6-A455-F75502B5296E}"/>
    <cellStyle name="Normalny 2 3 2 6 2 2 2" xfId="8659" xr:uid="{81A2DF07-1FA6-4541-91A1-8B0F459382A0}"/>
    <cellStyle name="Normalny 2 3 2 6 2 2 2 2" xfId="12150" xr:uid="{F180C603-32DD-4CA7-83CA-1A04C7027784}"/>
    <cellStyle name="Normalny 2 3 2 6 2 2 2 2 2" xfId="27449" xr:uid="{126362CC-6CEF-4640-BB49-472FFD1E6E9F}"/>
    <cellStyle name="Normalny 2 3 2 6 2 2 2 3" xfId="15640" xr:uid="{323F73A2-8FC8-498F-8065-BECFE104BE04}"/>
    <cellStyle name="Normalny 2 3 2 6 2 2 2 3 2" xfId="30939" xr:uid="{1AAE15F2-1CFC-49A7-BF67-51286002E333}"/>
    <cellStyle name="Normalny 2 3 2 6 2 2 2 4" xfId="23959" xr:uid="{BA35E515-3F4C-4684-BE44-44AA52820BF2}"/>
    <cellStyle name="Normalny 2 3 2 6 2 2 3" xfId="7122" xr:uid="{DF628F33-25F7-4DFB-9E19-DCA4A07FFBBA}"/>
    <cellStyle name="Normalny 2 3 2 6 2 2 3 2" xfId="22423" xr:uid="{31184684-B73F-427A-9169-02C5EEDC75A7}"/>
    <cellStyle name="Normalny 2 3 2 6 2 2 4" xfId="10614" xr:uid="{428C8A23-E1D9-4598-9950-C2DC81CADE2F}"/>
    <cellStyle name="Normalny 2 3 2 6 2 2 4 2" xfId="25913" xr:uid="{6FA5922B-6150-467E-81CD-5AEC5A9F7C4F}"/>
    <cellStyle name="Normalny 2 3 2 6 2 2 5" xfId="14104" xr:uid="{D2AF25E3-C7B1-43EC-AC53-6A1E39C50527}"/>
    <cellStyle name="Normalny 2 3 2 6 2 2 5 2" xfId="29403" xr:uid="{F109A366-A0DD-46EB-9EAC-6DF5D7221BDE}"/>
    <cellStyle name="Normalny 2 3 2 6 2 2 6" xfId="19395" xr:uid="{F304021D-347C-467F-B1C6-6D384757EF54}"/>
    <cellStyle name="Normalny 2 3 2 6 2 3" xfId="8658" xr:uid="{14B714C5-3CC9-4CF7-9D05-C7DD23894AF5}"/>
    <cellStyle name="Normalny 2 3 2 6 2 3 2" xfId="12149" xr:uid="{AD8DCD23-4F01-4E82-9611-9000F9E1EB28}"/>
    <cellStyle name="Normalny 2 3 2 6 2 3 2 2" xfId="27448" xr:uid="{C82D80A9-4FFB-457F-893C-3CA0982A574B}"/>
    <cellStyle name="Normalny 2 3 2 6 2 3 3" xfId="15639" xr:uid="{802E7B75-B7B9-4F9F-B2AC-A44F3BCD8054}"/>
    <cellStyle name="Normalny 2 3 2 6 2 3 3 2" xfId="30938" xr:uid="{39435C6F-7C32-4B8C-A36F-31B401FED583}"/>
    <cellStyle name="Normalny 2 3 2 6 2 3 4" xfId="23958" xr:uid="{8A2B47E2-54DE-43BB-8D1E-350ED79C0CEE}"/>
    <cellStyle name="Normalny 2 3 2 6 2 4" xfId="6327" xr:uid="{67C64884-24F6-4F78-8397-FAC5241B751A}"/>
    <cellStyle name="Normalny 2 3 2 6 2 4 2" xfId="21628" xr:uid="{E4968117-BCFE-40D2-AA50-4216AA89495D}"/>
    <cellStyle name="Normalny 2 3 2 6 2 5" xfId="4013" xr:uid="{94A530F8-70BD-4592-9AC8-B583B0FBEC7B}"/>
    <cellStyle name="Normalny 2 3 2 6 2 5 2" xfId="19394" xr:uid="{C55E6744-9D28-4D73-9B6F-2420C2BF1C45}"/>
    <cellStyle name="Normalny 2 3 2 6 2 6" xfId="9819" xr:uid="{E49926C0-7B0A-4BC8-BCCF-AC7F2AB4D9F0}"/>
    <cellStyle name="Normalny 2 3 2 6 2 6 2" xfId="25118" xr:uid="{04275087-B6D3-48E9-B9B2-9DB89E11A56E}"/>
    <cellStyle name="Normalny 2 3 2 6 2 7" xfId="13309" xr:uid="{9807217D-FC89-4A77-BBF8-BCFC5ED10830}"/>
    <cellStyle name="Normalny 2 3 2 6 2 7 2" xfId="28608" xr:uid="{65A03ECD-3366-4EFA-9C4B-3EFF831F9695}"/>
    <cellStyle name="Normalny 2 3 2 6 2 8" xfId="18363" xr:uid="{6234495B-74D2-4201-B69A-6ADF72D26666}"/>
    <cellStyle name="Normalny 2 3 2 6 3" xfId="4015" xr:uid="{0608F1FB-0BBC-4473-BD5D-85F8D14DC177}"/>
    <cellStyle name="Normalny 2 3 2 6 3 2" xfId="8660" xr:uid="{4D464586-3856-425D-8A6E-095D67D6935F}"/>
    <cellStyle name="Normalny 2 3 2 6 3 2 2" xfId="12151" xr:uid="{BA7A9CD1-EA49-4866-A62D-80BD56EC8FE0}"/>
    <cellStyle name="Normalny 2 3 2 6 3 2 2 2" xfId="27450" xr:uid="{55AFF40D-5FDC-4236-AC87-764EFB51621E}"/>
    <cellStyle name="Normalny 2 3 2 6 3 2 3" xfId="15641" xr:uid="{771331EC-6222-481E-AE43-74C86A93FFBE}"/>
    <cellStyle name="Normalny 2 3 2 6 3 2 3 2" xfId="30940" xr:uid="{FAB5B9DB-4CB8-4993-837A-22417F7FB94E}"/>
    <cellStyle name="Normalny 2 3 2 6 3 2 4" xfId="23960" xr:uid="{96D147BE-0832-45F9-90DA-C735819B4F2E}"/>
    <cellStyle name="Normalny 2 3 2 6 3 3" xfId="7121" xr:uid="{5149EE24-251B-4DE8-AD01-B08083DB6D87}"/>
    <cellStyle name="Normalny 2 3 2 6 3 3 2" xfId="22422" xr:uid="{9CA031DB-91C3-490E-8864-C8E9C499D6E0}"/>
    <cellStyle name="Normalny 2 3 2 6 3 4" xfId="10613" xr:uid="{30D2CC66-4ACE-4F97-87ED-01611F0B6DBE}"/>
    <cellStyle name="Normalny 2 3 2 6 3 4 2" xfId="25912" xr:uid="{DCEF9EC4-652A-4342-82EC-550408127EFD}"/>
    <cellStyle name="Normalny 2 3 2 6 3 5" xfId="14103" xr:uid="{9BC9F32E-6C87-422C-9B20-4A90B2D7C6F9}"/>
    <cellStyle name="Normalny 2 3 2 6 3 5 2" xfId="29402" xr:uid="{2F0F66C0-E99C-4F98-8503-81A67541C1D2}"/>
    <cellStyle name="Normalny 2 3 2 6 3 6" xfId="19396" xr:uid="{0BC5BBFB-BFFE-4001-B818-6843DFAA3103}"/>
    <cellStyle name="Normalny 2 3 2 6 4" xfId="4016" xr:uid="{CE5BAFA3-8E60-4E28-8D57-6EC2FC4CE3B5}"/>
    <cellStyle name="Normalny 2 3 2 6 4 2" xfId="8661" xr:uid="{E2691D3E-1C7D-42B6-AC84-9C921A8CAD08}"/>
    <cellStyle name="Normalny 2 3 2 6 4 2 2" xfId="12152" xr:uid="{49528EAB-2D41-4098-BDED-5DB04E867A02}"/>
    <cellStyle name="Normalny 2 3 2 6 4 2 2 2" xfId="27451" xr:uid="{02AC0084-537E-43B6-8B36-7F2B74F001F7}"/>
    <cellStyle name="Normalny 2 3 2 6 4 2 3" xfId="15642" xr:uid="{E6FF4F2D-A78E-4B89-A05B-8C8FAD501704}"/>
    <cellStyle name="Normalny 2 3 2 6 4 2 3 2" xfId="30941" xr:uid="{3E7939A2-8B76-47F0-B2E1-EBDC9CC9058F}"/>
    <cellStyle name="Normalny 2 3 2 6 4 2 4" xfId="23961" xr:uid="{C56B31AF-ACFA-4A21-A57E-3B6A9F6F33BA}"/>
    <cellStyle name="Normalny 2 3 2 6 4 3" xfId="7626" xr:uid="{38536D21-654A-4637-9A78-E135831A5684}"/>
    <cellStyle name="Normalny 2 3 2 6 4 3 2" xfId="22927" xr:uid="{72984E2E-7A3B-40F5-8D62-D9564FB84910}"/>
    <cellStyle name="Normalny 2 3 2 6 4 4" xfId="11118" xr:uid="{6B66243F-B707-449B-AF49-BEAEA4516E89}"/>
    <cellStyle name="Normalny 2 3 2 6 4 4 2" xfId="26417" xr:uid="{A7F4692E-FDD6-4B03-AAF5-CC4D0998E97D}"/>
    <cellStyle name="Normalny 2 3 2 6 4 5" xfId="14608" xr:uid="{9805AEE1-7D38-4563-BE19-26865BB1268D}"/>
    <cellStyle name="Normalny 2 3 2 6 4 5 2" xfId="29907" xr:uid="{49BF2DC9-DD67-41D5-ADF9-D812DEDEF1CA}"/>
    <cellStyle name="Normalny 2 3 2 6 4 6" xfId="19397" xr:uid="{C5636CC8-1752-47CD-B03A-DC83415139BA}"/>
    <cellStyle name="Normalny 2 3 2 6 5" xfId="8657" xr:uid="{E40C9C3E-7A9C-47A3-8C32-EA2621B8A62D}"/>
    <cellStyle name="Normalny 2 3 2 6 5 2" xfId="12148" xr:uid="{2A66C67E-CF2D-40C8-A596-D4090CD00CAE}"/>
    <cellStyle name="Normalny 2 3 2 6 5 2 2" xfId="27447" xr:uid="{57DDB20C-27F4-4AF5-B5EE-77419D513AB0}"/>
    <cellStyle name="Normalny 2 3 2 6 5 3" xfId="15638" xr:uid="{6468EE41-94E1-4A7B-966B-4012078299C2}"/>
    <cellStyle name="Normalny 2 3 2 6 5 3 2" xfId="30937" xr:uid="{B852A600-9E7C-4EE4-B1C5-57A77083FFEB}"/>
    <cellStyle name="Normalny 2 3 2 6 5 4" xfId="23957" xr:uid="{FC4BF4F7-14D3-4092-B5A3-EE56A7DEFA69}"/>
    <cellStyle name="Normalny 2 3 2 6 6" xfId="6025" xr:uid="{CD6EC8B6-3DE0-48DE-8DB1-83D43FA13229}"/>
    <cellStyle name="Normalny 2 3 2 6 6 2" xfId="21326" xr:uid="{585D5BF0-46FE-4B13-B3E5-EE90CFFA4FC2}"/>
    <cellStyle name="Normalny 2 3 2 6 7" xfId="4012" xr:uid="{9EA52CEB-9FAF-442F-89A1-E56DA37E9D9A}"/>
    <cellStyle name="Normalny 2 3 2 6 7 2" xfId="19393" xr:uid="{A6931002-33F8-46D9-BD08-C88694F8A6A0}"/>
    <cellStyle name="Normalny 2 3 2 6 8" xfId="9517" xr:uid="{A1890DBA-AE25-48AC-A21F-D34677AC571F}"/>
    <cellStyle name="Normalny 2 3 2 6 8 2" xfId="24816" xr:uid="{FB79661E-06E3-437A-9F3E-A037C10DE3D7}"/>
    <cellStyle name="Normalny 2 3 2 6 9" xfId="13007" xr:uid="{868B0985-B193-4B55-896B-D0656702F205}"/>
    <cellStyle name="Normalny 2 3 2 6 9 2" xfId="28306" xr:uid="{EDD367A0-1E66-472F-8DD8-4E320FE52381}"/>
    <cellStyle name="Normalny 2 3 2 7" xfId="1137" xr:uid="{4BB48DD5-0098-4A92-B2CF-F48881D431B9}"/>
    <cellStyle name="Normalny 2 3 2 7 2" xfId="4018" xr:uid="{4D83F1F2-97E4-4005-8D07-17CFE036C616}"/>
    <cellStyle name="Normalny 2 3 2 7 2 2" xfId="8663" xr:uid="{FDC65A3A-D9BF-44C1-88A5-24A4C71072D9}"/>
    <cellStyle name="Normalny 2 3 2 7 2 2 2" xfId="12154" xr:uid="{2B891DD6-5E78-4BA2-A8F0-FF9BC058BC51}"/>
    <cellStyle name="Normalny 2 3 2 7 2 2 2 2" xfId="27453" xr:uid="{DCF9AEF7-AB2E-4AD3-BEC9-E2489938F9EF}"/>
    <cellStyle name="Normalny 2 3 2 7 2 2 3" xfId="15644" xr:uid="{E921687E-D75A-411B-8239-17B246E049EB}"/>
    <cellStyle name="Normalny 2 3 2 7 2 2 3 2" xfId="30943" xr:uid="{ACB14348-D160-4428-B86B-09BD4986DEA8}"/>
    <cellStyle name="Normalny 2 3 2 7 2 2 4" xfId="23963" xr:uid="{AA940399-7D02-43A3-830D-CAB0123C858D}"/>
    <cellStyle name="Normalny 2 3 2 7 2 3" xfId="7123" xr:uid="{2AD2ACD0-E478-436F-B6C1-E0F1E8A45BAD}"/>
    <cellStyle name="Normalny 2 3 2 7 2 3 2" xfId="22424" xr:uid="{33D26601-4D50-4632-A11A-C5AF3D769549}"/>
    <cellStyle name="Normalny 2 3 2 7 2 4" xfId="10615" xr:uid="{6C7864F3-D9D1-4B2E-970A-6D1B4238F34E}"/>
    <cellStyle name="Normalny 2 3 2 7 2 4 2" xfId="25914" xr:uid="{2E757BD4-4923-40D9-9E7E-D4EDA1F1D081}"/>
    <cellStyle name="Normalny 2 3 2 7 2 5" xfId="14105" xr:uid="{418ACD95-857F-445B-8B1A-49430B09195A}"/>
    <cellStyle name="Normalny 2 3 2 7 2 5 2" xfId="29404" xr:uid="{26938485-4E9E-49A5-86CF-96B1CE185576}"/>
    <cellStyle name="Normalny 2 3 2 7 2 6" xfId="19399" xr:uid="{E915D2B1-3A01-424E-BCD0-AF30AA997BB4}"/>
    <cellStyle name="Normalny 2 3 2 7 3" xfId="8662" xr:uid="{709DF4A0-2A20-44B3-89FA-E2A7941B25ED}"/>
    <cellStyle name="Normalny 2 3 2 7 3 2" xfId="12153" xr:uid="{42F886BE-B2C9-4911-BCAB-BFC7A7936B83}"/>
    <cellStyle name="Normalny 2 3 2 7 3 2 2" xfId="27452" xr:uid="{23C8CE3A-CFB2-4697-B49B-1DD2318ADCEB}"/>
    <cellStyle name="Normalny 2 3 2 7 3 3" xfId="15643" xr:uid="{4A9352C4-A4CD-4BDA-AF2D-4A1823DE2DDE}"/>
    <cellStyle name="Normalny 2 3 2 7 3 3 2" xfId="30942" xr:uid="{4FB5F1C4-940A-48D3-8918-77E40F14AF01}"/>
    <cellStyle name="Normalny 2 3 2 7 3 4" xfId="23962" xr:uid="{0AAC2A84-A7F6-4617-A9B6-89CD1CCC96F8}"/>
    <cellStyle name="Normalny 2 3 2 7 4" xfId="6097" xr:uid="{7734B81D-589F-460C-87B8-95FAFBDFB97A}"/>
    <cellStyle name="Normalny 2 3 2 7 4 2" xfId="21398" xr:uid="{E7314B73-3407-4504-8ABD-A5F4CF82445F}"/>
    <cellStyle name="Normalny 2 3 2 7 5" xfId="4017" xr:uid="{C2729A65-8FB2-4B44-ABF5-6F5FDB9DEFF2}"/>
    <cellStyle name="Normalny 2 3 2 7 5 2" xfId="19398" xr:uid="{6E0B641C-7712-4368-B3F2-2B05936AF20E}"/>
    <cellStyle name="Normalny 2 3 2 7 6" xfId="9589" xr:uid="{A5761ED0-5A42-4BC3-B719-9B03EE7529E7}"/>
    <cellStyle name="Normalny 2 3 2 7 6 2" xfId="24888" xr:uid="{DD7E035F-B274-454A-8F94-46F8C601BA05}"/>
    <cellStyle name="Normalny 2 3 2 7 7" xfId="13079" xr:uid="{16AC9C53-553B-4E12-9C37-A3BEB3981F94}"/>
    <cellStyle name="Normalny 2 3 2 7 7 2" xfId="28378" xr:uid="{EB1E13A8-4A78-4363-8C3C-8EEFF48FAFA3}"/>
    <cellStyle name="Normalny 2 3 2 7 8" xfId="16793" xr:uid="{1B326793-5786-4D12-A591-AA57B84FA036}"/>
    <cellStyle name="Normalny 2 3 2 8" xfId="1262" xr:uid="{DF83467C-F5CF-4C03-88B8-E42C093A642F}"/>
    <cellStyle name="Normalny 2 3 2 8 2" xfId="4020" xr:uid="{589E9CFA-AC40-4BD2-A1B4-7C074E3FDC6C}"/>
    <cellStyle name="Normalny 2 3 2 8 2 2" xfId="8665" xr:uid="{F33F723A-6FD5-4369-8395-16B7DEC41488}"/>
    <cellStyle name="Normalny 2 3 2 8 2 2 2" xfId="12156" xr:uid="{66BA0CF8-E332-4484-8EAA-20FB498B6576}"/>
    <cellStyle name="Normalny 2 3 2 8 2 2 2 2" xfId="27455" xr:uid="{6208A9DF-CE24-4F60-A429-BDBB53EE9586}"/>
    <cellStyle name="Normalny 2 3 2 8 2 2 3" xfId="15646" xr:uid="{AC4D2248-8DE6-46CC-A563-BDD68B677CA8}"/>
    <cellStyle name="Normalny 2 3 2 8 2 2 3 2" xfId="30945" xr:uid="{26613B21-8E61-4403-BD7C-A7E97B5B9534}"/>
    <cellStyle name="Normalny 2 3 2 8 2 2 4" xfId="23965" xr:uid="{69E814F2-7326-4E22-AD67-23A96A812044}"/>
    <cellStyle name="Normalny 2 3 2 8 2 3" xfId="7124" xr:uid="{8115D4B9-D02A-4645-A709-C0AD89A5E5C4}"/>
    <cellStyle name="Normalny 2 3 2 8 2 3 2" xfId="22425" xr:uid="{ADFB894A-2CB1-4453-839A-FD790B531302}"/>
    <cellStyle name="Normalny 2 3 2 8 2 4" xfId="10616" xr:uid="{7C8D0477-3C3E-4F8E-A679-B832A41A2810}"/>
    <cellStyle name="Normalny 2 3 2 8 2 4 2" xfId="25915" xr:uid="{8975D5BA-BFBD-4D30-9BE8-ACE681434813}"/>
    <cellStyle name="Normalny 2 3 2 8 2 5" xfId="14106" xr:uid="{0AC7EFAD-3DE2-4EBF-942B-E0D6C55C35DF}"/>
    <cellStyle name="Normalny 2 3 2 8 2 5 2" xfId="29405" xr:uid="{AC42B95F-955A-49AF-90D8-712E68F2B839}"/>
    <cellStyle name="Normalny 2 3 2 8 2 6" xfId="19401" xr:uid="{0DD2250A-047F-476D-8BE4-F4AA78DD1C64}"/>
    <cellStyle name="Normalny 2 3 2 8 3" xfId="8664" xr:uid="{9AFD423D-A644-4D2F-BBC5-76A2B89361CC}"/>
    <cellStyle name="Normalny 2 3 2 8 3 2" xfId="12155" xr:uid="{B1E246A0-839C-4C99-BFDC-E94DCD51A857}"/>
    <cellStyle name="Normalny 2 3 2 8 3 2 2" xfId="27454" xr:uid="{DC5387E4-2522-478E-B2F8-88F5A38EA710}"/>
    <cellStyle name="Normalny 2 3 2 8 3 3" xfId="15645" xr:uid="{996C44EF-7ACA-42E9-9A2B-BCBAF1EEDDD9}"/>
    <cellStyle name="Normalny 2 3 2 8 3 3 2" xfId="30944" xr:uid="{A5CFEA47-A183-42D5-909F-7544173EE017}"/>
    <cellStyle name="Normalny 2 3 2 8 3 4" xfId="23964" xr:uid="{28049B60-38CA-44E9-BF9A-EB579D49B9CC}"/>
    <cellStyle name="Normalny 2 3 2 8 4" xfId="6124" xr:uid="{60FEE528-C501-4995-AA11-CDE0F91E793B}"/>
    <cellStyle name="Normalny 2 3 2 8 4 2" xfId="21425" xr:uid="{39B7E3B6-234F-4A29-908C-EF9A5C51DF25}"/>
    <cellStyle name="Normalny 2 3 2 8 5" xfId="4019" xr:uid="{096E3DE6-8152-45E4-8914-24076EEB43D9}"/>
    <cellStyle name="Normalny 2 3 2 8 5 2" xfId="19400" xr:uid="{3794A841-1638-4FD7-B2B2-27A941003B85}"/>
    <cellStyle name="Normalny 2 3 2 8 6" xfId="9616" xr:uid="{6D27BFAC-E199-4491-89E6-3A696BE7D484}"/>
    <cellStyle name="Normalny 2 3 2 8 6 2" xfId="24915" xr:uid="{5F805FFD-4B2E-4C85-BC24-5B9F03B69A93}"/>
    <cellStyle name="Normalny 2 3 2 8 7" xfId="13106" xr:uid="{5784941E-AB88-4489-9C48-B784A32F9888}"/>
    <cellStyle name="Normalny 2 3 2 8 7 2" xfId="28405" xr:uid="{10B95268-E85E-4342-8ADB-AB466DDBE8B8}"/>
    <cellStyle name="Normalny 2 3 2 8 8" xfId="16918" xr:uid="{43B6DE2C-B20C-4CF8-8022-62B73BC913B0}"/>
    <cellStyle name="Normalny 2 3 2 9" xfId="1481" xr:uid="{6D9E5B2E-709C-4D0C-88BC-87BFD23B5686}"/>
    <cellStyle name="Normalny 2 3 2 9 2" xfId="4022" xr:uid="{F742E27D-370A-4B24-AFEA-13CDD6E57039}"/>
    <cellStyle name="Normalny 2 3 2 9 2 2" xfId="8667" xr:uid="{B838B999-CF81-41FC-B568-35A29911D082}"/>
    <cellStyle name="Normalny 2 3 2 9 2 2 2" xfId="12158" xr:uid="{029FFEB1-7A95-4297-9566-CFCDC1F300D4}"/>
    <cellStyle name="Normalny 2 3 2 9 2 2 2 2" xfId="27457" xr:uid="{245C441F-9455-4A42-B731-775192BFFFDB}"/>
    <cellStyle name="Normalny 2 3 2 9 2 2 3" xfId="15648" xr:uid="{53B99861-3348-4FD8-A30F-1893887AEC18}"/>
    <cellStyle name="Normalny 2 3 2 9 2 2 3 2" xfId="30947" xr:uid="{F614AC27-DE4E-4C22-9CDC-B43C281DBCFF}"/>
    <cellStyle name="Normalny 2 3 2 9 2 2 4" xfId="23967" xr:uid="{A58B5ADF-509F-480A-B69E-5084962BE549}"/>
    <cellStyle name="Normalny 2 3 2 9 2 3" xfId="7125" xr:uid="{3C08C121-572F-4D56-8100-48EDE5A5B432}"/>
    <cellStyle name="Normalny 2 3 2 9 2 3 2" xfId="22426" xr:uid="{D5C44A0A-9CED-4AF7-BAFA-692905A84C87}"/>
    <cellStyle name="Normalny 2 3 2 9 2 4" xfId="10617" xr:uid="{1426BB4F-5D22-46B6-A2A7-843C8C6B5028}"/>
    <cellStyle name="Normalny 2 3 2 9 2 4 2" xfId="25916" xr:uid="{CB2ABF85-E586-4D17-A3CD-2D49C100D527}"/>
    <cellStyle name="Normalny 2 3 2 9 2 5" xfId="14107" xr:uid="{62BD2E6C-E6A0-4FA1-8812-221D758616DC}"/>
    <cellStyle name="Normalny 2 3 2 9 2 5 2" xfId="29406" xr:uid="{3828953C-9EC5-41B2-8D49-51E08B631998}"/>
    <cellStyle name="Normalny 2 3 2 9 2 6" xfId="19403" xr:uid="{307B9903-478D-4DD0-AB64-3345D8DD6646}"/>
    <cellStyle name="Normalny 2 3 2 9 3" xfId="8666" xr:uid="{36C93BE4-A0C9-435B-A258-D4298AFA525D}"/>
    <cellStyle name="Normalny 2 3 2 9 3 2" xfId="12157" xr:uid="{D6957728-8263-4841-8418-A6A8C6FE80F2}"/>
    <cellStyle name="Normalny 2 3 2 9 3 2 2" xfId="27456" xr:uid="{8D3E235A-92E1-473F-BF5E-7D3149AB2515}"/>
    <cellStyle name="Normalny 2 3 2 9 3 3" xfId="15647" xr:uid="{7F992114-1D3A-443E-B7DA-E93F1C04FFC0}"/>
    <cellStyle name="Normalny 2 3 2 9 3 3 2" xfId="30946" xr:uid="{9BF8976D-5D60-49A9-BB79-33AFB893D647}"/>
    <cellStyle name="Normalny 2 3 2 9 3 4" xfId="23966" xr:uid="{70A07D79-5BED-4524-94D2-4A914B2BFAD6}"/>
    <cellStyle name="Normalny 2 3 2 9 4" xfId="6151" xr:uid="{89EF0CF4-E920-4C0E-B321-6D1C54FA33F3}"/>
    <cellStyle name="Normalny 2 3 2 9 4 2" xfId="21452" xr:uid="{F26BA0D0-B6B4-46FA-9C4C-5097F427AEA2}"/>
    <cellStyle name="Normalny 2 3 2 9 5" xfId="4021" xr:uid="{C1A2918A-C9F7-4114-83EB-CB08E1BA108B}"/>
    <cellStyle name="Normalny 2 3 2 9 5 2" xfId="19402" xr:uid="{AF16F93B-A034-4EA5-BC6A-179E0BDCF400}"/>
    <cellStyle name="Normalny 2 3 2 9 6" xfId="9643" xr:uid="{247E874C-2D8F-4C8F-B802-D231290792D8}"/>
    <cellStyle name="Normalny 2 3 2 9 6 2" xfId="24942" xr:uid="{CA48E75B-5F08-47DF-9FD9-8D99B690BD6E}"/>
    <cellStyle name="Normalny 2 3 2 9 7" xfId="13133" xr:uid="{769EA503-824E-4F61-BD0A-54ECC6C2D04F}"/>
    <cellStyle name="Normalny 2 3 2 9 7 2" xfId="28432" xr:uid="{13761D3A-658A-4943-82A9-59818E182208}"/>
    <cellStyle name="Normalny 2 3 2 9 8" xfId="17137" xr:uid="{683B7EAE-5B54-4DBA-918B-E85FAB778847}"/>
    <cellStyle name="Normalny 2 3 20" xfId="3913" xr:uid="{6DD146E6-82DE-4A8F-B47F-6E24DAD68447}"/>
    <cellStyle name="Normalny 2 3 20 2" xfId="19294" xr:uid="{86CA1EF0-BC82-49F1-877F-3BC02DB74A16}"/>
    <cellStyle name="Normalny 2 3 21" xfId="9412" xr:uid="{AEBF5A8F-3CCF-4C3A-BAA9-FB5EDC51BB51}"/>
    <cellStyle name="Normalny 2 3 21 2" xfId="24711" xr:uid="{BFF3E013-285C-4F3A-B35E-848DC091F67C}"/>
    <cellStyle name="Normalny 2 3 22" xfId="12902" xr:uid="{C261AF48-8EDD-4DFF-AEA0-93122F985A03}"/>
    <cellStyle name="Normalny 2 3 22 2" xfId="28201" xr:uid="{BC8E12D1-0BA5-4E3F-B335-F4D647BBF8FB}"/>
    <cellStyle name="Normalny 2 3 23" xfId="16373" xr:uid="{4DA3839A-850D-4CDA-A66E-451EA549A884}"/>
    <cellStyle name="Normalny 2 3 23 2" xfId="31672" xr:uid="{0F84A163-9045-4DD9-92F5-7395463BC38D}"/>
    <cellStyle name="Normalny 2 3 24" xfId="867" xr:uid="{152A168E-2557-4021-B68E-0F41D63AD4E6}"/>
    <cellStyle name="Normalny 2 3 25" xfId="16536" xr:uid="{1F778A91-E4E6-43B1-8FB3-50D4EA125A40}"/>
    <cellStyle name="Normalny 2 3 3" xfId="91" xr:uid="{00000000-0005-0000-0000-0000BF000000}"/>
    <cellStyle name="Normalny 2 3 3 10" xfId="1677" xr:uid="{C71E2B87-CD9A-4673-B62A-7E75CC6D0263}"/>
    <cellStyle name="Normalny 2 3 3 10 2" xfId="4025" xr:uid="{FC08BE49-B063-4358-855F-FB05C9F56E66}"/>
    <cellStyle name="Normalny 2 3 3 10 2 2" xfId="8670" xr:uid="{9C70E804-7697-42DB-871F-56A74BFEDD0A}"/>
    <cellStyle name="Normalny 2 3 3 10 2 2 2" xfId="12161" xr:uid="{428E8820-9A2F-464F-86F1-BAAA7A979F2A}"/>
    <cellStyle name="Normalny 2 3 3 10 2 2 2 2" xfId="27460" xr:uid="{6038045D-9CBD-4C3B-B4D9-E7D9EC99E92E}"/>
    <cellStyle name="Normalny 2 3 3 10 2 2 3" xfId="15651" xr:uid="{5D0BE10A-AF5B-41DD-ABBA-099C8D34DA8F}"/>
    <cellStyle name="Normalny 2 3 3 10 2 2 3 2" xfId="30950" xr:uid="{BAE0B028-930F-4FA7-AD3E-FA7260D2C1BF}"/>
    <cellStyle name="Normalny 2 3 3 10 2 2 4" xfId="23970" xr:uid="{CA1E461C-4772-42EF-82A3-617EA57A136C}"/>
    <cellStyle name="Normalny 2 3 3 10 2 3" xfId="7127" xr:uid="{23DAF134-09BC-479B-8E62-8C9933448A8E}"/>
    <cellStyle name="Normalny 2 3 3 10 2 3 2" xfId="22428" xr:uid="{C9CF8404-B605-44ED-8DDA-B88E045ABD2A}"/>
    <cellStyle name="Normalny 2 3 3 10 2 4" xfId="10619" xr:uid="{40ACA1ED-E736-402D-BC4D-78C9CB05BF64}"/>
    <cellStyle name="Normalny 2 3 3 10 2 4 2" xfId="25918" xr:uid="{05696F89-8B8F-43EB-A586-EE559D7D815C}"/>
    <cellStyle name="Normalny 2 3 3 10 2 5" xfId="14109" xr:uid="{D77CFE4E-93A9-4BA3-9B74-16E4DCB360BD}"/>
    <cellStyle name="Normalny 2 3 3 10 2 5 2" xfId="29408" xr:uid="{2E87BE24-BA11-4EE1-9991-1366D6BE41E9}"/>
    <cellStyle name="Normalny 2 3 3 10 2 6" xfId="19406" xr:uid="{899AF104-4032-437A-8027-51AC9E4C0BAB}"/>
    <cellStyle name="Normalny 2 3 3 10 3" xfId="8669" xr:uid="{0BA0A034-BC44-4CDA-BB27-7AE156901A6D}"/>
    <cellStyle name="Normalny 2 3 3 10 3 2" xfId="12160" xr:uid="{90330D7F-5830-4A48-998F-70F489FC0214}"/>
    <cellStyle name="Normalny 2 3 3 10 3 2 2" xfId="27459" xr:uid="{7D4E92F6-8222-406B-B9B4-FFD33815EF65}"/>
    <cellStyle name="Normalny 2 3 3 10 3 3" xfId="15650" xr:uid="{F5D8DA89-FF05-4A1F-A1B7-12F6B7AD1934}"/>
    <cellStyle name="Normalny 2 3 3 10 3 3 2" xfId="30949" xr:uid="{C1B6072A-5F21-4311-BE24-BEC39DEB1B70}"/>
    <cellStyle name="Normalny 2 3 3 10 3 4" xfId="23969" xr:uid="{5465B251-44AC-4D3A-99EC-809195FB070B}"/>
    <cellStyle name="Normalny 2 3 3 10 4" xfId="6660" xr:uid="{BF6EF897-11F5-4EA7-BCA1-66A1764E305B}"/>
    <cellStyle name="Normalny 2 3 3 10 4 2" xfId="21961" xr:uid="{88459093-EF39-4739-8653-FB2C9B61A9B4}"/>
    <cellStyle name="Normalny 2 3 3 10 5" xfId="4024" xr:uid="{16DDC418-66F4-4C6C-B6CA-2E07ACC08813}"/>
    <cellStyle name="Normalny 2 3 3 10 5 2" xfId="19405" xr:uid="{7CF2436D-8F8B-47D2-8A4E-4C422EED969D}"/>
    <cellStyle name="Normalny 2 3 3 10 6" xfId="10152" xr:uid="{031FFA9F-784E-412D-955F-697590E31E0C}"/>
    <cellStyle name="Normalny 2 3 3 10 6 2" xfId="25451" xr:uid="{E1812CE4-DE28-4832-A860-AE9A3105BAB0}"/>
    <cellStyle name="Normalny 2 3 3 10 7" xfId="13642" xr:uid="{726EE77B-E4C2-48A4-A67F-68D87EE77AC3}"/>
    <cellStyle name="Normalny 2 3 3 10 7 2" xfId="28941" xr:uid="{6F245113-EA72-4F8A-98B3-0B0FA0811E4B}"/>
    <cellStyle name="Normalny 2 3 3 10 8" xfId="17326" xr:uid="{641D54D7-838D-4384-B278-23A80C5B8CCA}"/>
    <cellStyle name="Normalny 2 3 3 11" xfId="1655" xr:uid="{FB486B83-3B9C-41B0-9801-E4AFC50ADA45}"/>
    <cellStyle name="Normalny 2 3 3 11 2" xfId="8671" xr:uid="{F5390AB7-52A8-4E39-B68F-4B8CAA31E557}"/>
    <cellStyle name="Normalny 2 3 3 11 2 2" xfId="12162" xr:uid="{FB150F0A-E353-4BD6-918B-98D5DE83E6D9}"/>
    <cellStyle name="Normalny 2 3 3 11 2 2 2" xfId="27461" xr:uid="{3817BA46-DBA3-473F-A86C-69AD0E23CAAE}"/>
    <cellStyle name="Normalny 2 3 3 11 2 3" xfId="15652" xr:uid="{B1465DBA-7DB2-4F5B-91BC-C42F6A424D74}"/>
    <cellStyle name="Normalny 2 3 3 11 2 3 2" xfId="30951" xr:uid="{575F5B31-0076-4052-9C7B-A129FEC54544}"/>
    <cellStyle name="Normalny 2 3 3 11 2 4" xfId="23971" xr:uid="{07F55BA1-3B17-437D-B8B2-8B1AA031A53C}"/>
    <cellStyle name="Normalny 2 3 3 11 3" xfId="7126" xr:uid="{26BF1292-7461-4AA4-9B82-6B03238CC158}"/>
    <cellStyle name="Normalny 2 3 3 11 3 2" xfId="22427" xr:uid="{67A2B889-7AC8-43DF-9CA5-AE789B7CBA7C}"/>
    <cellStyle name="Normalny 2 3 3 11 4" xfId="4026" xr:uid="{C0C1AF89-DF8F-443C-A23E-88901D5DFC4C}"/>
    <cellStyle name="Normalny 2 3 3 11 4 2" xfId="19407" xr:uid="{88594514-83DD-4839-AE18-ED93AAC11E8A}"/>
    <cellStyle name="Normalny 2 3 3 11 5" xfId="10618" xr:uid="{D5804BBD-A4DD-430C-B602-F7A80D88AF2D}"/>
    <cellStyle name="Normalny 2 3 3 11 5 2" xfId="25917" xr:uid="{6139C2AF-F740-47E7-A84E-E33838A22880}"/>
    <cellStyle name="Normalny 2 3 3 11 6" xfId="14108" xr:uid="{5038EFC9-0922-4CA1-BA82-2AFA5EC9D4E0}"/>
    <cellStyle name="Normalny 2 3 3 11 6 2" xfId="29407" xr:uid="{3425A398-02E0-4156-B7E6-FB3FEE12404F}"/>
    <cellStyle name="Normalny 2 3 3 11 7" xfId="17305" xr:uid="{5FC668E6-467F-4AF7-A637-1B1E4AB81E3C}"/>
    <cellStyle name="Normalny 2 3 3 12" xfId="1904" xr:uid="{43674F04-CFFE-406D-9F2A-E9F6D5C38F85}"/>
    <cellStyle name="Normalny 2 3 3 12 2" xfId="8672" xr:uid="{4D57EC77-84E2-45A5-8BE3-C1CBAACF830E}"/>
    <cellStyle name="Normalny 2 3 3 12 2 2" xfId="12163" xr:uid="{A98D5B1A-F205-45BC-A928-FADF47122C4A}"/>
    <cellStyle name="Normalny 2 3 3 12 2 2 2" xfId="27462" xr:uid="{C7C60964-EA36-4256-B12F-5F20F4B7DDF1}"/>
    <cellStyle name="Normalny 2 3 3 12 2 3" xfId="15653" xr:uid="{2B54547D-9D34-48D5-9DAE-F6D9C70DB969}"/>
    <cellStyle name="Normalny 2 3 3 12 2 3 2" xfId="30952" xr:uid="{FF9A3423-1553-4246-92E3-627F4924CEF0}"/>
    <cellStyle name="Normalny 2 3 3 12 2 4" xfId="23972" xr:uid="{F3927943-3288-48B0-BFC7-EE5F4FB389CC}"/>
    <cellStyle name="Normalny 2 3 3 12 3" xfId="7452" xr:uid="{5977D4E1-C8B8-445E-8908-42B9E28FB086}"/>
    <cellStyle name="Normalny 2 3 3 12 3 2" xfId="22753" xr:uid="{59DBA8B6-AA21-4706-AA5C-A47FEAAF4F8C}"/>
    <cellStyle name="Normalny 2 3 3 12 4" xfId="4027" xr:uid="{3FE0163E-2040-4A15-AB58-395DAF92DC53}"/>
    <cellStyle name="Normalny 2 3 3 12 4 2" xfId="19408" xr:uid="{31A42589-DC23-4767-B638-B45F1A071DAA}"/>
    <cellStyle name="Normalny 2 3 3 12 5" xfId="10944" xr:uid="{9BCBC90C-FBFD-4C28-8382-535474883F18}"/>
    <cellStyle name="Normalny 2 3 3 12 5 2" xfId="26243" xr:uid="{ED35DE4B-1341-407C-A854-B8EE77D168D4}"/>
    <cellStyle name="Normalny 2 3 3 12 6" xfId="14434" xr:uid="{75EC2C46-6A50-416C-87DA-230112DA7214}"/>
    <cellStyle name="Normalny 2 3 3 12 6 2" xfId="29733" xr:uid="{301980B4-0AB1-4CBC-8B00-6177D0B40335}"/>
    <cellStyle name="Normalny 2 3 3 12 7" xfId="17537" xr:uid="{FD830337-3C0B-4E20-BEC4-D1D84BB5D4AA}"/>
    <cellStyle name="Normalny 2 3 3 13" xfId="2037" xr:uid="{B1F6D94C-50A2-4715-AB87-81B78C7DCF4B}"/>
    <cellStyle name="Normalny 2 3 3 13 2" xfId="8668" xr:uid="{CD391528-0CA7-4E74-8617-C76385EA0679}"/>
    <cellStyle name="Normalny 2 3 3 13 2 2" xfId="23968" xr:uid="{970FC2EF-6CF7-44FA-A255-09031E509C27}"/>
    <cellStyle name="Normalny 2 3 3 13 3" xfId="5396" xr:uid="{82F51D4D-BC61-487C-919B-E39BC02DBAC7}"/>
    <cellStyle name="Normalny 2 3 3 13 3 2" xfId="20697" xr:uid="{140539E5-204F-4DE4-8C25-69C76FD9E03C}"/>
    <cellStyle name="Normalny 2 3 3 13 4" xfId="12159" xr:uid="{3103585F-E913-47E5-9176-522A7A4D2DBE}"/>
    <cellStyle name="Normalny 2 3 3 13 4 2" xfId="27458" xr:uid="{43CDDFAF-40EB-4DB1-B561-26C3FA566E9A}"/>
    <cellStyle name="Normalny 2 3 3 13 5" xfId="15649" xr:uid="{A37D6E81-F2C0-4665-99DE-515E2CABA845}"/>
    <cellStyle name="Normalny 2 3 3 13 5 2" xfId="30948" xr:uid="{7E4BE0F8-DAD8-4C14-B503-419DEB5CE037}"/>
    <cellStyle name="Normalny 2 3 3 13 6" xfId="17669" xr:uid="{62EBF9A0-83A8-4868-B511-D8F5BF36C07C}"/>
    <cellStyle name="Normalny 2 3 3 14" xfId="2407" xr:uid="{EEDAE43E-84FE-4B43-81F9-978E4895CA19}"/>
    <cellStyle name="Normalny 2 3 3 14 2" xfId="5397" xr:uid="{BA093B4C-98F7-4600-B7BB-A829F2155894}"/>
    <cellStyle name="Normalny 2 3 3 14 2 2" xfId="20698" xr:uid="{27B928EF-51FD-42E6-B4F1-75582C7E2BDF}"/>
    <cellStyle name="Normalny 2 3 3 14 3" xfId="18039" xr:uid="{93A20927-14B0-438A-9630-165B2BA79BEE}"/>
    <cellStyle name="Normalny 2 3 3 15" xfId="2557" xr:uid="{D004EDE5-1663-47DF-A77A-83637C15965A}"/>
    <cellStyle name="Normalny 2 3 3 15 2" xfId="5398" xr:uid="{36F7FCCA-F88B-4A84-9866-681C2CBC8803}"/>
    <cellStyle name="Normalny 2 3 3 15 2 2" xfId="20699" xr:uid="{C9CC8ACB-FC12-4D70-8712-24388A79A2CD}"/>
    <cellStyle name="Normalny 2 3 3 15 3" xfId="18189" xr:uid="{AACABE17-98E6-42F6-896B-E5189C6DE25B}"/>
    <cellStyle name="Normalny 2 3 3 16" xfId="5753" xr:uid="{AAEF7CFF-1FC7-490D-8FB7-859117EF6D87}"/>
    <cellStyle name="Normalny 2 3 3 16 2" xfId="21054" xr:uid="{6F1A152D-33E9-4EB6-A37B-3BC65B985A20}"/>
    <cellStyle name="Normalny 2 3 3 17" xfId="5923" xr:uid="{6108A7DA-1BA1-4C03-8C07-12483A09A2CC}"/>
    <cellStyle name="Normalny 2 3 3 17 2" xfId="21224" xr:uid="{FF57E66E-EB9E-44F6-AC54-F9651E61E15B}"/>
    <cellStyle name="Normalny 2 3 3 18" xfId="4023" xr:uid="{AE8D05F0-ECD1-43AC-92BB-28592C7C58EB}"/>
    <cellStyle name="Normalny 2 3 3 18 2" xfId="19404" xr:uid="{B77D6DE6-BCD0-4AB8-B76A-92C2A6D86116}"/>
    <cellStyle name="Normalny 2 3 3 19" xfId="9415" xr:uid="{5E63AE80-2B12-4687-9B4D-23E24946AD2D}"/>
    <cellStyle name="Normalny 2 3 3 19 2" xfId="24714" xr:uid="{DA525882-4CCA-4E6D-ACF8-A56C9270C5BA}"/>
    <cellStyle name="Normalny 2 3 3 2" xfId="691" xr:uid="{6D8A768B-C540-4163-80E9-80FA174DF5EA}"/>
    <cellStyle name="Normalny 2 3 3 2 10" xfId="2298" xr:uid="{E7F214B0-7E48-4430-8933-5C59AF5E415E}"/>
    <cellStyle name="Normalny 2 3 3 2 10 2" xfId="5399" xr:uid="{2A0E012D-811A-4BB4-AA19-FF8E7B640AEC}"/>
    <cellStyle name="Normalny 2 3 3 2 10 2 2" xfId="20700" xr:uid="{8F605AD7-B7DA-4B41-8148-03A4BC0CB675}"/>
    <cellStyle name="Normalny 2 3 3 2 10 3" xfId="17930" xr:uid="{FB30C599-78C9-4B43-9710-4CC38253598A}"/>
    <cellStyle name="Normalny 2 3 3 2 11" xfId="2448" xr:uid="{D5977EE7-7CCC-4995-BB81-43569F3B78F5}"/>
    <cellStyle name="Normalny 2 3 3 2 11 2" xfId="5400" xr:uid="{23C57B3A-C535-466C-914E-0E4FE445DC52}"/>
    <cellStyle name="Normalny 2 3 3 2 11 2 2" xfId="20701" xr:uid="{D7F6FA2A-0DBB-43A2-817E-635630D79FC4}"/>
    <cellStyle name="Normalny 2 3 3 2 11 3" xfId="18080" xr:uid="{907FF5E3-0E9D-45AF-8C29-853E2C2257BD}"/>
    <cellStyle name="Normalny 2 3 3 2 12" xfId="2598" xr:uid="{81D0ADAF-79A6-4C3E-B1C9-ED86D7D601C5}"/>
    <cellStyle name="Normalny 2 3 3 2 12 2" xfId="5401" xr:uid="{6E958D90-3225-437E-966A-7C3AADC8C1D3}"/>
    <cellStyle name="Normalny 2 3 3 2 12 2 2" xfId="20702" xr:uid="{58F7ADC3-0671-4EF0-9A7D-C5D1064A6F2B}"/>
    <cellStyle name="Normalny 2 3 3 2 12 3" xfId="18230" xr:uid="{C0A85B73-ECAB-4A2B-A8C1-233F1BB21FB3}"/>
    <cellStyle name="Normalny 2 3 3 2 13" xfId="5794" xr:uid="{838CE44B-5731-4B0E-94AE-349EAC2B9C27}"/>
    <cellStyle name="Normalny 2 3 3 2 13 2" xfId="21095" xr:uid="{81CE037D-A70B-4CEC-808E-750A4AEFB5B2}"/>
    <cellStyle name="Normalny 2 3 3 2 14" xfId="6026" xr:uid="{769F2435-E517-443D-A0BD-0C69E46C00B4}"/>
    <cellStyle name="Normalny 2 3 3 2 14 2" xfId="21327" xr:uid="{EF2DE841-03DA-46FE-8976-28EE362FF168}"/>
    <cellStyle name="Normalny 2 3 3 2 15" xfId="4028" xr:uid="{CBAAF2A7-216F-4955-AA8D-3D1D98627F54}"/>
    <cellStyle name="Normalny 2 3 3 2 15 2" xfId="19409" xr:uid="{7541C025-31E6-40BC-9399-A4D38A25243E}"/>
    <cellStyle name="Normalny 2 3 3 2 16" xfId="9518" xr:uid="{8F4278F7-3DFF-4453-B43F-302079EBAA32}"/>
    <cellStyle name="Normalny 2 3 3 2 16 2" xfId="24817" xr:uid="{C7046F92-6F66-47E8-83A4-FCFE0D46A6CC}"/>
    <cellStyle name="Normalny 2 3 3 2 17" xfId="13008" xr:uid="{09E55DB7-4F8D-4493-8B47-C8F4237B855B}"/>
    <cellStyle name="Normalny 2 3 3 2 17 2" xfId="28307" xr:uid="{2EDFA609-23C1-4E38-97EC-1A3C512785D1}"/>
    <cellStyle name="Normalny 2 3 3 2 18" xfId="16417" xr:uid="{21B22CE9-619D-478C-9154-1348E0736515}"/>
    <cellStyle name="Normalny 2 3 3 2 18 2" xfId="31716" xr:uid="{42881D4D-4ADF-4737-B4FD-09F1075EFAF6}"/>
    <cellStyle name="Normalny 2 3 3 2 19" xfId="912" xr:uid="{49DD2B2D-8DCA-492F-8153-62B7C5BA731F}"/>
    <cellStyle name="Normalny 2 3 3 2 2" xfId="1127" xr:uid="{ED09F0BF-B4C5-4DFD-905E-BF0E2AF7906A}"/>
    <cellStyle name="Normalny 2 3 3 2 2 2" xfId="4030" xr:uid="{36BBBF21-464B-4CC1-BFA2-1077BED73808}"/>
    <cellStyle name="Normalny 2 3 3 2 2 2 2" xfId="4031" xr:uid="{821CD5DB-C273-4CB0-9CC0-6152FD80FA4F}"/>
    <cellStyle name="Normalny 2 3 3 2 2 2 2 2" xfId="8676" xr:uid="{09BB44B4-8D47-45A4-A410-F052B2BCBA0C}"/>
    <cellStyle name="Normalny 2 3 3 2 2 2 2 2 2" xfId="12167" xr:uid="{2423DD06-CD2B-444C-9B2C-024690D3EF2B}"/>
    <cellStyle name="Normalny 2 3 3 2 2 2 2 2 2 2" xfId="27466" xr:uid="{A862AA81-59A9-4D50-ADAD-6F23A8D63012}"/>
    <cellStyle name="Normalny 2 3 3 2 2 2 2 2 3" xfId="15657" xr:uid="{EAAECE1E-7BA8-4595-A3C5-70EB7F50DF8E}"/>
    <cellStyle name="Normalny 2 3 3 2 2 2 2 2 3 2" xfId="30956" xr:uid="{172C2EB2-9B8F-4CC6-976A-641A86B98B96}"/>
    <cellStyle name="Normalny 2 3 3 2 2 2 2 2 4" xfId="23976" xr:uid="{0B50FFA4-3547-45D4-8996-D948CA108AD2}"/>
    <cellStyle name="Normalny 2 3 3 2 2 2 2 3" xfId="7130" xr:uid="{242169DE-1C2D-4B93-ABDC-3CA15A453401}"/>
    <cellStyle name="Normalny 2 3 3 2 2 2 2 3 2" xfId="22431" xr:uid="{DEEC7E57-EABA-489A-A40D-499BD6515FEC}"/>
    <cellStyle name="Normalny 2 3 3 2 2 2 2 4" xfId="10622" xr:uid="{F6D46254-AAF4-476C-84A7-F8471BA9CF90}"/>
    <cellStyle name="Normalny 2 3 3 2 2 2 2 4 2" xfId="25921" xr:uid="{32355859-BCB7-4A37-A08A-4AC3E0DBDD1D}"/>
    <cellStyle name="Normalny 2 3 3 2 2 2 2 5" xfId="14112" xr:uid="{810DC409-71CC-4A88-B5C2-4AF90AEB12E0}"/>
    <cellStyle name="Normalny 2 3 3 2 2 2 2 5 2" xfId="29411" xr:uid="{18DFD02F-AFB3-4D2F-8AF5-72BC3D0EC204}"/>
    <cellStyle name="Normalny 2 3 3 2 2 2 2 6" xfId="19412" xr:uid="{126C5B82-69B5-45C1-AF5F-228665C19D84}"/>
    <cellStyle name="Normalny 2 3 3 2 2 2 3" xfId="8675" xr:uid="{3107A6AA-5720-401F-AF9D-AD7AADBE96A5}"/>
    <cellStyle name="Normalny 2 3 3 2 2 2 3 2" xfId="12166" xr:uid="{BEE8ACA7-2F4C-4DB7-B56B-6E20C58B3CD8}"/>
    <cellStyle name="Normalny 2 3 3 2 2 2 3 2 2" xfId="27465" xr:uid="{47B8F9F5-3846-44F3-B4BF-04F51376FAD5}"/>
    <cellStyle name="Normalny 2 3 3 2 2 2 3 3" xfId="15656" xr:uid="{4FFC7FA6-D635-460F-88FF-F8E90E41228D}"/>
    <cellStyle name="Normalny 2 3 3 2 2 2 3 3 2" xfId="30955" xr:uid="{A66D662C-295B-40A0-9026-B9B251D757D4}"/>
    <cellStyle name="Normalny 2 3 3 2 2 2 3 4" xfId="23975" xr:uid="{65D6EF49-58AB-4F1A-AEC0-98F31A29BAD1}"/>
    <cellStyle name="Normalny 2 3 3 2 2 2 4" xfId="6529" xr:uid="{8BC42D36-AC39-4EFD-81E7-3383CF78A11B}"/>
    <cellStyle name="Normalny 2 3 3 2 2 2 4 2" xfId="21830" xr:uid="{DEAB8E9D-6D2C-43FD-B2EF-11161BAB8F7A}"/>
    <cellStyle name="Normalny 2 3 3 2 2 2 5" xfId="10021" xr:uid="{AD302ACF-B2BC-4268-923B-A328DCDE785B}"/>
    <cellStyle name="Normalny 2 3 3 2 2 2 5 2" xfId="25320" xr:uid="{DF51FAA0-9A26-4233-A033-1F772DD1B7F0}"/>
    <cellStyle name="Normalny 2 3 3 2 2 2 6" xfId="13511" xr:uid="{FD16A41C-FC5B-48C6-B97D-37D1D2B1827D}"/>
    <cellStyle name="Normalny 2 3 3 2 2 2 6 2" xfId="28810" xr:uid="{A75A5D58-ADD2-4309-8932-D8F23FD7E258}"/>
    <cellStyle name="Normalny 2 3 3 2 2 2 7" xfId="19411" xr:uid="{DCC8DF39-9407-41B7-8942-0067ADD59CBF}"/>
    <cellStyle name="Normalny 2 3 3 2 2 3" xfId="4032" xr:uid="{50E684C1-C753-43B4-9ABC-8D427DC4D7CC}"/>
    <cellStyle name="Normalny 2 3 3 2 2 3 2" xfId="8677" xr:uid="{9E6F25DD-85D5-4270-8A0B-0813CF8A6FF4}"/>
    <cellStyle name="Normalny 2 3 3 2 2 3 2 2" xfId="12168" xr:uid="{C3092ED3-6A78-49B1-9E6E-EFCB9C71F6BB}"/>
    <cellStyle name="Normalny 2 3 3 2 2 3 2 2 2" xfId="27467" xr:uid="{38C8E417-EE06-4BDC-8558-1106FAD3D3D4}"/>
    <cellStyle name="Normalny 2 3 3 2 2 3 2 3" xfId="15658" xr:uid="{32F89D75-E6C5-40BA-98F1-9D6BF8D3CB5A}"/>
    <cellStyle name="Normalny 2 3 3 2 2 3 2 3 2" xfId="30957" xr:uid="{47DB234A-D8C9-411F-AA43-099A465BAF6C}"/>
    <cellStyle name="Normalny 2 3 3 2 2 3 2 4" xfId="23977" xr:uid="{C4D8D622-724F-4879-B1CB-43CDAD9D94EA}"/>
    <cellStyle name="Normalny 2 3 3 2 2 3 3" xfId="7129" xr:uid="{DBEBD555-3C85-4731-B021-18D18946558A}"/>
    <cellStyle name="Normalny 2 3 3 2 2 3 3 2" xfId="22430" xr:uid="{A8051AE1-EE2A-4B0F-8ED4-602B4B9FFF66}"/>
    <cellStyle name="Normalny 2 3 3 2 2 3 4" xfId="10621" xr:uid="{B2875FE7-158A-4358-97E9-11ED78C9BB93}"/>
    <cellStyle name="Normalny 2 3 3 2 2 3 4 2" xfId="25920" xr:uid="{65C23754-1925-4485-8EA9-6E5E041AE7A0}"/>
    <cellStyle name="Normalny 2 3 3 2 2 3 5" xfId="14111" xr:uid="{05201AD6-4698-4366-B705-D3F86B367DE5}"/>
    <cellStyle name="Normalny 2 3 3 2 2 3 5 2" xfId="29410" xr:uid="{26C4072C-7CEB-4B51-997B-4EC47FF59FEF}"/>
    <cellStyle name="Normalny 2 3 3 2 2 3 6" xfId="19413" xr:uid="{E03FBD68-01F7-416A-8D1A-3EA19B42B880}"/>
    <cellStyle name="Normalny 2 3 3 2 2 4" xfId="8674" xr:uid="{9AF73C0C-D75D-4816-A7CA-E9D8BB7FBBBB}"/>
    <cellStyle name="Normalny 2 3 3 2 2 4 2" xfId="12165" xr:uid="{5C6E0CA4-D24C-4BF2-802E-DA271267DE44}"/>
    <cellStyle name="Normalny 2 3 3 2 2 4 2 2" xfId="27464" xr:uid="{4EB64841-B50A-4913-ADC0-348ED834DDC2}"/>
    <cellStyle name="Normalny 2 3 3 2 2 4 3" xfId="15655" xr:uid="{831A015A-D99C-4A5D-A451-C49F2D82E242}"/>
    <cellStyle name="Normalny 2 3 3 2 2 4 3 2" xfId="30954" xr:uid="{2409B3CF-9593-41CD-9D96-FB8A174BBC5B}"/>
    <cellStyle name="Normalny 2 3 3 2 2 4 4" xfId="23974" xr:uid="{C5161B32-24AA-4939-B0B3-186B34284DE7}"/>
    <cellStyle name="Normalny 2 3 3 2 2 5" xfId="6194" xr:uid="{25820EEC-289F-44CA-AC46-0744189DB6D7}"/>
    <cellStyle name="Normalny 2 3 3 2 2 5 2" xfId="21495" xr:uid="{C5DE1FF9-05E4-41C8-837E-7CA764C25C13}"/>
    <cellStyle name="Normalny 2 3 3 2 2 6" xfId="4029" xr:uid="{D1725084-0810-4C71-8773-7434A883FD3D}"/>
    <cellStyle name="Normalny 2 3 3 2 2 6 2" xfId="19410" xr:uid="{1BE09C10-4474-4014-8B4C-8F276B07C240}"/>
    <cellStyle name="Normalny 2 3 3 2 2 7" xfId="9686" xr:uid="{5480F83E-639D-4FFB-8BC9-C6B848EA5E9F}"/>
    <cellStyle name="Normalny 2 3 3 2 2 7 2" xfId="24985" xr:uid="{23E4D550-DD00-4F3E-9CFC-9A08A2A77D93}"/>
    <cellStyle name="Normalny 2 3 3 2 2 8" xfId="13176" xr:uid="{1AB349AC-A764-4783-9904-3D2628E32E86}"/>
    <cellStyle name="Normalny 2 3 3 2 2 8 2" xfId="28475" xr:uid="{277386D8-6ECB-4A32-8121-21947BDE31BB}"/>
    <cellStyle name="Normalny 2 3 3 2 2 9" xfId="16783" xr:uid="{64B8FAEB-E470-445A-8CDE-7A7D458352D5}"/>
    <cellStyle name="Normalny 2 3 3 2 20" xfId="16580" xr:uid="{DC630BE0-1178-4B94-B029-9211B8AD1EC8}"/>
    <cellStyle name="Normalny 2 3 3 2 3" xfId="1252" xr:uid="{14EE238A-7C14-4FD7-8143-76E7778B4C68}"/>
    <cellStyle name="Normalny 2 3 3 2 3 2" xfId="4034" xr:uid="{5B45F63B-7407-4634-AC3D-C632B2526D7F}"/>
    <cellStyle name="Normalny 2 3 3 2 3 2 2" xfId="8679" xr:uid="{AED6A678-ADC4-406F-AF86-1695FAE3AE0A}"/>
    <cellStyle name="Normalny 2 3 3 2 3 2 2 2" xfId="12170" xr:uid="{74955635-BD02-499E-8503-5A70E2F8632F}"/>
    <cellStyle name="Normalny 2 3 3 2 3 2 2 2 2" xfId="27469" xr:uid="{B3D2CC5D-9F14-4DC7-BA19-235025BAA5A5}"/>
    <cellStyle name="Normalny 2 3 3 2 3 2 2 3" xfId="15660" xr:uid="{94D9DB51-B856-475A-87A7-F0A37BF81858}"/>
    <cellStyle name="Normalny 2 3 3 2 3 2 2 3 2" xfId="30959" xr:uid="{3BAA7F8D-E27F-4494-B7DC-1DA5CD43E897}"/>
    <cellStyle name="Normalny 2 3 3 2 3 2 2 4" xfId="23979" xr:uid="{1F3634D7-54F8-493B-8F98-3C9976C39232}"/>
    <cellStyle name="Normalny 2 3 3 2 3 2 3" xfId="7131" xr:uid="{D2EB2CF3-B936-4A03-9F86-6286C0311596}"/>
    <cellStyle name="Normalny 2 3 3 2 3 2 3 2" xfId="22432" xr:uid="{6A17E4ED-E59B-4249-8691-CEF39FA0236F}"/>
    <cellStyle name="Normalny 2 3 3 2 3 2 4" xfId="10623" xr:uid="{F8E01C14-40BB-4A57-A79F-510CCF6CE95E}"/>
    <cellStyle name="Normalny 2 3 3 2 3 2 4 2" xfId="25922" xr:uid="{8FAF7293-CD6A-47B2-805C-1BDC95F6A025}"/>
    <cellStyle name="Normalny 2 3 3 2 3 2 5" xfId="14113" xr:uid="{B5634E1F-7C78-4F96-8994-00AA23251BEE}"/>
    <cellStyle name="Normalny 2 3 3 2 3 2 5 2" xfId="29412" xr:uid="{963F237B-106C-4EF1-986A-544872BEBE93}"/>
    <cellStyle name="Normalny 2 3 3 2 3 2 6" xfId="19415" xr:uid="{1194B8EC-0657-4F30-B172-729DE74B568C}"/>
    <cellStyle name="Normalny 2 3 3 2 3 3" xfId="8678" xr:uid="{7729382A-1BD6-4D63-8FCA-E1EE199C23AA}"/>
    <cellStyle name="Normalny 2 3 3 2 3 3 2" xfId="12169" xr:uid="{ACF5698E-0772-41DF-95D2-DA6743C725FD}"/>
    <cellStyle name="Normalny 2 3 3 2 3 3 2 2" xfId="27468" xr:uid="{C6E9E9D6-32C9-4879-98DB-DEABDAAA1951}"/>
    <cellStyle name="Normalny 2 3 3 2 3 3 3" xfId="15659" xr:uid="{3190B8C4-22BF-4547-9144-3F470EAE5BDF}"/>
    <cellStyle name="Normalny 2 3 3 2 3 3 3 2" xfId="30958" xr:uid="{D8CAFFCD-BDCC-4A91-BA64-AF3FBEEEA851}"/>
    <cellStyle name="Normalny 2 3 3 2 3 3 4" xfId="23978" xr:uid="{5B8E7BE6-BA68-484D-A05D-003A8ED4E5C6}"/>
    <cellStyle name="Normalny 2 3 3 2 3 4" xfId="6530" xr:uid="{FA119FA2-0476-4B3F-AC0B-4EE03FC8B563}"/>
    <cellStyle name="Normalny 2 3 3 2 3 4 2" xfId="21831" xr:uid="{40B29E84-710D-4292-A8F0-7B43CE4DBC0C}"/>
    <cellStyle name="Normalny 2 3 3 2 3 5" xfId="4033" xr:uid="{F2A7DADF-C8E0-404D-AE8E-FA5534FEE011}"/>
    <cellStyle name="Normalny 2 3 3 2 3 5 2" xfId="19414" xr:uid="{3F46DEFB-8A32-471E-81F8-4522FD03AF2A}"/>
    <cellStyle name="Normalny 2 3 3 2 3 6" xfId="10022" xr:uid="{6584A186-51D8-4D3A-8254-28D8EE61E91F}"/>
    <cellStyle name="Normalny 2 3 3 2 3 6 2" xfId="25321" xr:uid="{4FDC45FD-AF83-4095-9F55-CFC49AD98B7B}"/>
    <cellStyle name="Normalny 2 3 3 2 3 7" xfId="13512" xr:uid="{1BBC5EB6-E9DD-4294-B93E-6CF47B138EC2}"/>
    <cellStyle name="Normalny 2 3 3 2 3 7 2" xfId="28811" xr:uid="{A8F0CEC9-99C5-481E-8067-F58C3D525391}"/>
    <cellStyle name="Normalny 2 3 3 2 3 8" xfId="16908" xr:uid="{7802C83E-4D31-4ADF-886A-95E0F1FC7946}"/>
    <cellStyle name="Normalny 2 3 3 2 4" xfId="1374" xr:uid="{EF9A8BA3-F6BA-4C80-B636-3545D24C7974}"/>
    <cellStyle name="Normalny 2 3 3 2 4 2" xfId="8680" xr:uid="{7BFDD919-6F28-4095-9217-443E6147ECCA}"/>
    <cellStyle name="Normalny 2 3 3 2 4 2 2" xfId="12171" xr:uid="{4A177634-B8F8-48F6-8EBD-E9E216488D48}"/>
    <cellStyle name="Normalny 2 3 3 2 4 2 2 2" xfId="27470" xr:uid="{E62D703C-1D35-4C42-AF9E-69E5073A87BC}"/>
    <cellStyle name="Normalny 2 3 3 2 4 2 3" xfId="15661" xr:uid="{7BF2CA96-6B82-4E39-971D-7C85A294D37F}"/>
    <cellStyle name="Normalny 2 3 3 2 4 2 3 2" xfId="30960" xr:uid="{95346E4D-936B-4B06-BE73-D2ED7483BC4F}"/>
    <cellStyle name="Normalny 2 3 3 2 4 2 4" xfId="23980" xr:uid="{BB4A1E3B-B964-4424-A121-4B1277D68376}"/>
    <cellStyle name="Normalny 2 3 3 2 4 3" xfId="7128" xr:uid="{6EF31B48-32BE-4AF1-ABE9-2ED3E618F49F}"/>
    <cellStyle name="Normalny 2 3 3 2 4 3 2" xfId="22429" xr:uid="{2368B4BB-36E1-4CFF-80A6-8A42C3D728B5}"/>
    <cellStyle name="Normalny 2 3 3 2 4 4" xfId="4035" xr:uid="{8588F0CA-3442-42D2-83E5-A5FCF2A90836}"/>
    <cellStyle name="Normalny 2 3 3 2 4 4 2" xfId="19416" xr:uid="{521DF321-34DB-4819-95CA-384B873CCDD8}"/>
    <cellStyle name="Normalny 2 3 3 2 4 5" xfId="10620" xr:uid="{B7463304-25BD-4109-95D2-0B31FCAAB159}"/>
    <cellStyle name="Normalny 2 3 3 2 4 5 2" xfId="25919" xr:uid="{6BEED5D8-C8E3-458F-81CA-EF89CA142AB2}"/>
    <cellStyle name="Normalny 2 3 3 2 4 6" xfId="14110" xr:uid="{D5B317DF-FC83-41C5-90B8-CE1F8AD71721}"/>
    <cellStyle name="Normalny 2 3 3 2 4 6 2" xfId="29409" xr:uid="{9B546EE6-788F-40E8-BC26-C933B879E94C}"/>
    <cellStyle name="Normalny 2 3 3 2 4 7" xfId="17030" xr:uid="{F0076BE9-A9F6-4883-807A-14B13267E884}"/>
    <cellStyle name="Normalny 2 3 3 2 5" xfId="1528" xr:uid="{E9230896-9E58-4918-BA5D-E8801AF998D9}"/>
    <cellStyle name="Normalny 2 3 3 2 5 2" xfId="8681" xr:uid="{D638C913-3951-4544-A2D3-B4ABA9ED2C6E}"/>
    <cellStyle name="Normalny 2 3 3 2 5 2 2" xfId="12172" xr:uid="{BB376330-F2B9-4F19-A00D-5BCF492C5267}"/>
    <cellStyle name="Normalny 2 3 3 2 5 2 2 2" xfId="27471" xr:uid="{0903DD34-3A69-442A-B1F7-B176172B590A}"/>
    <cellStyle name="Normalny 2 3 3 2 5 2 3" xfId="15662" xr:uid="{3B67640C-426D-4A61-B4C9-C686CD1F54E4}"/>
    <cellStyle name="Normalny 2 3 3 2 5 2 3 2" xfId="30961" xr:uid="{6BE004C6-7B17-4500-A677-61EB5C2DE31C}"/>
    <cellStyle name="Normalny 2 3 3 2 5 2 4" xfId="23981" xr:uid="{5CE43C87-1292-49ED-A861-194D20760455}"/>
    <cellStyle name="Normalny 2 3 3 2 5 3" xfId="7493" xr:uid="{604F6E2E-3DB6-4F1E-9E00-08AD47C38C14}"/>
    <cellStyle name="Normalny 2 3 3 2 5 3 2" xfId="22794" xr:uid="{D3B04A5D-A852-4FBA-983A-5A428F875D0E}"/>
    <cellStyle name="Normalny 2 3 3 2 5 4" xfId="4036" xr:uid="{DA840777-EA1F-408D-A7FB-EE6BE9C0D3ED}"/>
    <cellStyle name="Normalny 2 3 3 2 5 4 2" xfId="19417" xr:uid="{BBCD5F61-A5B6-4EA1-AA57-E9EC7CB356F7}"/>
    <cellStyle name="Normalny 2 3 3 2 5 5" xfId="10985" xr:uid="{A33D2D8B-35E0-4474-8F92-B46E6D382CE8}"/>
    <cellStyle name="Normalny 2 3 3 2 5 5 2" xfId="26284" xr:uid="{C5BB72C8-FCEA-4FC9-8656-E5097DD84639}"/>
    <cellStyle name="Normalny 2 3 3 2 5 6" xfId="14475" xr:uid="{009087E0-73A6-4644-8C76-5EDE1BCE2E27}"/>
    <cellStyle name="Normalny 2 3 3 2 5 6 2" xfId="29774" xr:uid="{597940AF-A075-470F-8371-E68B42B0455A}"/>
    <cellStyle name="Normalny 2 3 3 2 5 7" xfId="17180" xr:uid="{B3D71087-8980-409D-A5AE-59C5ED0DDF39}"/>
    <cellStyle name="Normalny 2 3 3 2 6" xfId="1776" xr:uid="{184B43FF-003A-43C1-8BC4-E8A8E3D42B10}"/>
    <cellStyle name="Normalny 2 3 3 2 6 2" xfId="8673" xr:uid="{63DD6874-CEB0-4E20-89F7-33B39D4A21B5}"/>
    <cellStyle name="Normalny 2 3 3 2 6 2 2" xfId="23973" xr:uid="{8AF4DEDE-4F4B-455A-854B-5295C89277D8}"/>
    <cellStyle name="Normalny 2 3 3 2 6 3" xfId="5402" xr:uid="{EB3DA6CB-8277-4E9B-B3AC-53A761FBF483}"/>
    <cellStyle name="Normalny 2 3 3 2 6 3 2" xfId="20703" xr:uid="{412C981F-2D68-439B-88E7-C46C0DB88C6C}"/>
    <cellStyle name="Normalny 2 3 3 2 6 4" xfId="12164" xr:uid="{24072933-3E12-42E5-9F26-066608C72379}"/>
    <cellStyle name="Normalny 2 3 3 2 6 4 2" xfId="27463" xr:uid="{1EDA133D-422A-422F-9A30-A7E4E1B94875}"/>
    <cellStyle name="Normalny 2 3 3 2 6 5" xfId="15654" xr:uid="{56807AD3-D428-44FE-BD07-3F6A1AB25EAC}"/>
    <cellStyle name="Normalny 2 3 3 2 6 5 2" xfId="30953" xr:uid="{083029F2-A898-4BCF-BE84-685163549722}"/>
    <cellStyle name="Normalny 2 3 3 2 6 6" xfId="17413" xr:uid="{2C74893B-2296-4C4E-B78A-FF70E287100C}"/>
    <cellStyle name="Normalny 2 3 3 2 7" xfId="1920" xr:uid="{EC25E3B4-2FA8-48EB-B66A-36A355EFED10}"/>
    <cellStyle name="Normalny 2 3 3 2 7 2" xfId="5403" xr:uid="{E96889C2-88D9-4FFB-99DE-BC69A61B29C6}"/>
    <cellStyle name="Normalny 2 3 3 2 7 2 2" xfId="20704" xr:uid="{3315C2E5-DE12-4A7C-BF05-D1393EA8A5FB}"/>
    <cellStyle name="Normalny 2 3 3 2 7 3" xfId="17552" xr:uid="{EB20693B-7906-4CE7-B54B-08DC55FCF4F2}"/>
    <cellStyle name="Normalny 2 3 3 2 8" xfId="2051" xr:uid="{E8A33845-451D-4C05-B180-C768695265AE}"/>
    <cellStyle name="Normalny 2 3 3 2 8 2" xfId="5404" xr:uid="{64D99FEF-FD16-4FD5-B72C-09394C28E936}"/>
    <cellStyle name="Normalny 2 3 3 2 8 2 2" xfId="20705" xr:uid="{1E903FE2-EA52-4F1B-B406-DFD078FA7DF0}"/>
    <cellStyle name="Normalny 2 3 3 2 8 3" xfId="17683" xr:uid="{E1FAA021-8D5A-45FE-9D4B-9CF74C3C611B}"/>
    <cellStyle name="Normalny 2 3 3 2 9" xfId="2176" xr:uid="{CE3EA7AE-88A1-4253-B294-A2025CEFA9E6}"/>
    <cellStyle name="Normalny 2 3 3 2 9 2" xfId="5405" xr:uid="{78BA88B1-475F-4C15-8512-5742F54A8552}"/>
    <cellStyle name="Normalny 2 3 3 2 9 2 2" xfId="20706" xr:uid="{78B7D117-808A-40FE-A98B-B6B579952C65}"/>
    <cellStyle name="Normalny 2 3 3 2 9 3" xfId="17808" xr:uid="{D7F4DE5B-2A3A-4CC1-856B-BF98880153AD}"/>
    <cellStyle name="Normalny 2 3 3 20" xfId="12905" xr:uid="{ED5D6523-6A3F-4708-B9C2-E4891D5558BF}"/>
    <cellStyle name="Normalny 2 3 3 20 2" xfId="28204" xr:uid="{CA00EBDC-7E2A-4F6D-A268-EAD06567C9B8}"/>
    <cellStyle name="Normalny 2 3 3 21" xfId="16376" xr:uid="{228CAE3C-28EE-4DCB-A6FF-9498EB6FC373}"/>
    <cellStyle name="Normalny 2 3 3 21 2" xfId="31675" xr:uid="{D84199A1-6863-4C32-AFAD-3630C4689F42}"/>
    <cellStyle name="Normalny 2 3 3 22" xfId="870" xr:uid="{642DC748-2E94-403E-8E66-209E59CCC222}"/>
    <cellStyle name="Normalny 2 3 3 23" xfId="16539" xr:uid="{90205C13-FBB7-4577-AF48-051B85964369}"/>
    <cellStyle name="Normalny 2 3 3 3" xfId="735" xr:uid="{5CA46380-095F-4EAB-AAEC-8E8A287D282A}"/>
    <cellStyle name="Normalny 2 3 3 3 10" xfId="2339" xr:uid="{339930A7-262E-42B5-8458-1C84B0622924}"/>
    <cellStyle name="Normalny 2 3 3 3 10 2" xfId="5406" xr:uid="{32AC781F-13F9-4246-B1C4-FDCB4A4B1F7E}"/>
    <cellStyle name="Normalny 2 3 3 3 10 2 2" xfId="20707" xr:uid="{D78903EB-1BCF-4D16-82AD-F0662C4C72B1}"/>
    <cellStyle name="Normalny 2 3 3 3 10 3" xfId="17971" xr:uid="{439750B7-6568-4B22-9580-5FF182058B0D}"/>
    <cellStyle name="Normalny 2 3 3 3 11" xfId="2489" xr:uid="{7C13FEF3-F021-46F5-8496-1600A3DFE800}"/>
    <cellStyle name="Normalny 2 3 3 3 11 2" xfId="5407" xr:uid="{E54DFEB6-8FF1-4E0B-80D0-B69760D9D1A3}"/>
    <cellStyle name="Normalny 2 3 3 3 11 2 2" xfId="20708" xr:uid="{B5FCA91B-10CC-4615-A42C-CE88758C7C9C}"/>
    <cellStyle name="Normalny 2 3 3 3 11 3" xfId="18121" xr:uid="{6A46AD3F-6D6F-49E9-B4B9-C635922D3058}"/>
    <cellStyle name="Normalny 2 3 3 3 12" xfId="2639" xr:uid="{7F92BE6C-3387-48C1-8678-AFECC7DADCA8}"/>
    <cellStyle name="Normalny 2 3 3 3 12 2" xfId="5408" xr:uid="{DE616F82-1ACE-4AF3-A709-1452E6BB9D42}"/>
    <cellStyle name="Normalny 2 3 3 3 12 2 2" xfId="20709" xr:uid="{1A28CD7D-1E76-49B9-91E7-AAE7BAED6AA5}"/>
    <cellStyle name="Normalny 2 3 3 3 12 3" xfId="18271" xr:uid="{6ACFCE58-B2F1-4B94-910D-D3DD253E7B66}"/>
    <cellStyle name="Normalny 2 3 3 3 13" xfId="5835" xr:uid="{9E90C9DE-1FD1-460A-A219-1D297B09A786}"/>
    <cellStyle name="Normalny 2 3 3 3 13 2" xfId="21136" xr:uid="{5A79BFFD-4F63-4293-AE69-02D5D65C6479}"/>
    <cellStyle name="Normalny 2 3 3 3 14" xfId="6027" xr:uid="{9F313DCB-4668-491B-98E7-91CEC51C4F72}"/>
    <cellStyle name="Normalny 2 3 3 3 14 2" xfId="21328" xr:uid="{E1D4C285-F0DE-4B32-9801-747ECC08C10B}"/>
    <cellStyle name="Normalny 2 3 3 3 15" xfId="4037" xr:uid="{98D0448C-599F-402D-84C2-04A988D22ECA}"/>
    <cellStyle name="Normalny 2 3 3 3 15 2" xfId="19418" xr:uid="{D293DB4A-0A96-469B-8638-CBB1910EF0C6}"/>
    <cellStyle name="Normalny 2 3 3 3 16" xfId="9519" xr:uid="{63D7A4EA-A5EB-4B58-89F9-DD99504F38EA}"/>
    <cellStyle name="Normalny 2 3 3 3 16 2" xfId="24818" xr:uid="{83816A9C-6C8F-4DE3-A3D1-5075BDDEE861}"/>
    <cellStyle name="Normalny 2 3 3 3 17" xfId="13009" xr:uid="{6D349F5C-F36B-4449-9BA8-5E0B158F38AA}"/>
    <cellStyle name="Normalny 2 3 3 3 17 2" xfId="28308" xr:uid="{4BCA39BF-128A-4F8B-8926-ED601F8B36F3}"/>
    <cellStyle name="Normalny 2 3 3 3 18" xfId="16458" xr:uid="{4E2B65A3-0A50-4AA6-A6F4-805639908519}"/>
    <cellStyle name="Normalny 2 3 3 3 18 2" xfId="31757" xr:uid="{9E04E3B3-54ED-4C2D-8E0D-BCFA5BE95231}"/>
    <cellStyle name="Normalny 2 3 3 3 19" xfId="953" xr:uid="{3ED523A8-9B31-4D9F-8890-95EF8FC07751}"/>
    <cellStyle name="Normalny 2 3 3 3 2" xfId="1169" xr:uid="{3026B62B-F0EF-4D35-A391-D48029B4CDD4}"/>
    <cellStyle name="Normalny 2 3 3 3 2 2" xfId="4039" xr:uid="{2E37E6C3-106A-41CE-907C-4D2B4B4E73AF}"/>
    <cellStyle name="Normalny 2 3 3 3 2 2 2" xfId="4040" xr:uid="{6CFD65F7-0BF0-404D-8645-A7E8D2D3ADF6}"/>
    <cellStyle name="Normalny 2 3 3 3 2 2 2 2" xfId="8685" xr:uid="{D11F7396-4C7B-42E2-82E1-738886DCFAFE}"/>
    <cellStyle name="Normalny 2 3 3 3 2 2 2 2 2" xfId="12176" xr:uid="{2A76FF35-8ACB-4FE9-AA85-1446C03B3D1C}"/>
    <cellStyle name="Normalny 2 3 3 3 2 2 2 2 2 2" xfId="27475" xr:uid="{0B20EB10-F640-47B9-88EC-E910CA97D7CC}"/>
    <cellStyle name="Normalny 2 3 3 3 2 2 2 2 3" xfId="15666" xr:uid="{1A0DCEE9-4507-4A61-87A5-0A188B33A8D8}"/>
    <cellStyle name="Normalny 2 3 3 3 2 2 2 2 3 2" xfId="30965" xr:uid="{5FC59883-B9CD-430F-AC22-92412C0C113F}"/>
    <cellStyle name="Normalny 2 3 3 3 2 2 2 2 4" xfId="23985" xr:uid="{F62917D5-2DA1-4FC7-8F19-70525DF33F22}"/>
    <cellStyle name="Normalny 2 3 3 3 2 2 2 3" xfId="7134" xr:uid="{E8991A8B-8AF2-4D76-980B-71D2C197D08B}"/>
    <cellStyle name="Normalny 2 3 3 3 2 2 2 3 2" xfId="22435" xr:uid="{7EF39A39-E23C-414E-BF16-657F033A019A}"/>
    <cellStyle name="Normalny 2 3 3 3 2 2 2 4" xfId="10626" xr:uid="{029BA051-A224-4AAF-ABCC-59C1BCE2DA3A}"/>
    <cellStyle name="Normalny 2 3 3 3 2 2 2 4 2" xfId="25925" xr:uid="{23A3E6E9-2996-4B46-9BDF-668BCF90B9E2}"/>
    <cellStyle name="Normalny 2 3 3 3 2 2 2 5" xfId="14116" xr:uid="{0C35E644-27E8-4941-8315-89A3BED01C5F}"/>
    <cellStyle name="Normalny 2 3 3 3 2 2 2 5 2" xfId="29415" xr:uid="{6E683483-C789-41AA-AE4F-41B808822CA7}"/>
    <cellStyle name="Normalny 2 3 3 3 2 2 2 6" xfId="19421" xr:uid="{6FADDC0B-064B-4DA0-A40C-FD95797F965E}"/>
    <cellStyle name="Normalny 2 3 3 3 2 2 3" xfId="8684" xr:uid="{D2C84742-4A91-42D4-87D1-A6679AD700F2}"/>
    <cellStyle name="Normalny 2 3 3 3 2 2 3 2" xfId="12175" xr:uid="{27CEAC89-2383-4888-B505-9F9C96BFAA27}"/>
    <cellStyle name="Normalny 2 3 3 3 2 2 3 2 2" xfId="27474" xr:uid="{E435BFC7-B486-4AEF-BBFE-A113BD4E0137}"/>
    <cellStyle name="Normalny 2 3 3 3 2 2 3 3" xfId="15665" xr:uid="{03A23525-2AD0-4FE8-A2D0-8C043BAB6784}"/>
    <cellStyle name="Normalny 2 3 3 3 2 2 3 3 2" xfId="30964" xr:uid="{D8BFCD65-DE33-41F7-8D21-776FC4E574EC}"/>
    <cellStyle name="Normalny 2 3 3 3 2 2 3 4" xfId="23984" xr:uid="{F2B43AB4-3CAD-42BD-8CAD-AC7493E81432}"/>
    <cellStyle name="Normalny 2 3 3 3 2 2 4" xfId="6531" xr:uid="{1E2CE4B1-A8A4-4393-BABB-97C7319873EA}"/>
    <cellStyle name="Normalny 2 3 3 3 2 2 4 2" xfId="21832" xr:uid="{DF6C361A-6AC1-44C9-B979-1F9DF0201EC4}"/>
    <cellStyle name="Normalny 2 3 3 3 2 2 5" xfId="10023" xr:uid="{7C758C75-CD1F-4CD0-B936-137344F718E9}"/>
    <cellStyle name="Normalny 2 3 3 3 2 2 5 2" xfId="25322" xr:uid="{429BDCC2-F841-4DD5-83C6-4D5697DD6170}"/>
    <cellStyle name="Normalny 2 3 3 3 2 2 6" xfId="13513" xr:uid="{80EF2077-2FAB-45F4-9069-67D7568630AF}"/>
    <cellStyle name="Normalny 2 3 3 3 2 2 6 2" xfId="28812" xr:uid="{6805875A-951F-438C-9AFE-BC6BA330D0AB}"/>
    <cellStyle name="Normalny 2 3 3 3 2 2 7" xfId="19420" xr:uid="{CA9C0E45-99AF-49B8-B77A-620B5131F829}"/>
    <cellStyle name="Normalny 2 3 3 3 2 3" xfId="4041" xr:uid="{7088EF77-C6B9-4511-B167-6B9E5609D757}"/>
    <cellStyle name="Normalny 2 3 3 3 2 3 2" xfId="8686" xr:uid="{AD45CCD6-F49B-4F2B-BCFF-8D441B92503B}"/>
    <cellStyle name="Normalny 2 3 3 3 2 3 2 2" xfId="12177" xr:uid="{7A7AF322-8FD6-4177-A4C6-9176C24C9235}"/>
    <cellStyle name="Normalny 2 3 3 3 2 3 2 2 2" xfId="27476" xr:uid="{A6C2547D-A3C7-4763-B130-9969AE573F6E}"/>
    <cellStyle name="Normalny 2 3 3 3 2 3 2 3" xfId="15667" xr:uid="{FCFC04DA-4F46-4A5E-9FD6-EB850BC70D96}"/>
    <cellStyle name="Normalny 2 3 3 3 2 3 2 3 2" xfId="30966" xr:uid="{C4840E9C-9E63-480A-BA47-51573E618B12}"/>
    <cellStyle name="Normalny 2 3 3 3 2 3 2 4" xfId="23986" xr:uid="{C40284D7-F1DB-40BA-B3E5-BBAAB3A823C1}"/>
    <cellStyle name="Normalny 2 3 3 3 2 3 3" xfId="7133" xr:uid="{C46E0371-F429-4B9A-AF3E-80FA5AD04767}"/>
    <cellStyle name="Normalny 2 3 3 3 2 3 3 2" xfId="22434" xr:uid="{8FDF13CC-FD4F-4861-9FDA-BDD836C7A0CF}"/>
    <cellStyle name="Normalny 2 3 3 3 2 3 4" xfId="10625" xr:uid="{92F2ADC0-11AD-4D9C-8284-480A6260B554}"/>
    <cellStyle name="Normalny 2 3 3 3 2 3 4 2" xfId="25924" xr:uid="{AB8F4E63-93B1-4417-984F-F0FD8E430695}"/>
    <cellStyle name="Normalny 2 3 3 3 2 3 5" xfId="14115" xr:uid="{18976B20-9079-4978-8D10-A4DCCACDF5DA}"/>
    <cellStyle name="Normalny 2 3 3 3 2 3 5 2" xfId="29414" xr:uid="{8B8EB45F-8204-4A0F-98B5-867F64220712}"/>
    <cellStyle name="Normalny 2 3 3 3 2 3 6" xfId="19422" xr:uid="{ECD4C8AA-6442-4082-AA93-1E658A57DFB3}"/>
    <cellStyle name="Normalny 2 3 3 3 2 4" xfId="8683" xr:uid="{4A186897-B494-4565-833B-4760D6BFB075}"/>
    <cellStyle name="Normalny 2 3 3 3 2 4 2" xfId="12174" xr:uid="{C4E964BE-CCB5-4206-989F-DFD6ABF5F038}"/>
    <cellStyle name="Normalny 2 3 3 3 2 4 2 2" xfId="27473" xr:uid="{7D616781-B45A-4E5B-B7CA-6970F2DF9156}"/>
    <cellStyle name="Normalny 2 3 3 3 2 4 3" xfId="15664" xr:uid="{5CA0B566-6BD9-4634-85A5-7A20C808567B}"/>
    <cellStyle name="Normalny 2 3 3 3 2 4 3 2" xfId="30963" xr:uid="{DAFF613E-3449-4610-87D3-F0075993AE1A}"/>
    <cellStyle name="Normalny 2 3 3 3 2 4 4" xfId="23983" xr:uid="{ABA10831-D345-41BA-B52C-C3FFA6100AF3}"/>
    <cellStyle name="Normalny 2 3 3 3 2 5" xfId="6235" xr:uid="{5FDB51E3-18C0-45E6-AB96-21A19440CB8E}"/>
    <cellStyle name="Normalny 2 3 3 3 2 5 2" xfId="21536" xr:uid="{3E7E65DE-E7E9-45DE-B54B-54FFA80753F3}"/>
    <cellStyle name="Normalny 2 3 3 3 2 6" xfId="4038" xr:uid="{34A3EF34-3A16-484B-9BE6-0B597438234A}"/>
    <cellStyle name="Normalny 2 3 3 3 2 6 2" xfId="19419" xr:uid="{6C9AA1CF-7AD2-4823-8321-AAD1F9BF858C}"/>
    <cellStyle name="Normalny 2 3 3 3 2 7" xfId="9727" xr:uid="{43B1E61A-120D-4F4C-94BF-BAE313580FC6}"/>
    <cellStyle name="Normalny 2 3 3 3 2 7 2" xfId="25026" xr:uid="{854441C3-2A99-46B9-ABA4-6713F2E694BF}"/>
    <cellStyle name="Normalny 2 3 3 3 2 8" xfId="13217" xr:uid="{78B9DC6E-7187-4FC6-8D1B-9FBA46F90BF5}"/>
    <cellStyle name="Normalny 2 3 3 3 2 8 2" xfId="28516" xr:uid="{EE62B12C-A2DC-4B30-A4EF-8111AC00FBEF}"/>
    <cellStyle name="Normalny 2 3 3 3 2 9" xfId="16825" xr:uid="{9EBB7DCE-307B-4852-B3C8-2E9D166B7149}"/>
    <cellStyle name="Normalny 2 3 3 3 20" xfId="16621" xr:uid="{5683A8AD-37F3-45F7-8E2E-DC2A9283F59D}"/>
    <cellStyle name="Normalny 2 3 3 3 3" xfId="1294" xr:uid="{E3E1DDA9-B1E9-4145-AB08-787328E299B0}"/>
    <cellStyle name="Normalny 2 3 3 3 3 2" xfId="4043" xr:uid="{B5C65994-9535-4FE7-B92F-5A0D5717BCE9}"/>
    <cellStyle name="Normalny 2 3 3 3 3 2 2" xfId="8688" xr:uid="{00C57FEC-976E-492A-9879-A2A156D481C2}"/>
    <cellStyle name="Normalny 2 3 3 3 3 2 2 2" xfId="12179" xr:uid="{192FB326-3B65-41B9-8B9A-B5A3E290BA17}"/>
    <cellStyle name="Normalny 2 3 3 3 3 2 2 2 2" xfId="27478" xr:uid="{85F512C2-4D44-471A-8F97-F2D0C585350A}"/>
    <cellStyle name="Normalny 2 3 3 3 3 2 2 3" xfId="15669" xr:uid="{D81E7B61-A555-4DCD-8238-F790AFB718BE}"/>
    <cellStyle name="Normalny 2 3 3 3 3 2 2 3 2" xfId="30968" xr:uid="{760D8161-7163-41AB-88F2-47F4616F1EE5}"/>
    <cellStyle name="Normalny 2 3 3 3 3 2 2 4" xfId="23988" xr:uid="{56A9D7C1-FD24-4002-9E9A-DB52914C1479}"/>
    <cellStyle name="Normalny 2 3 3 3 3 2 3" xfId="7135" xr:uid="{740B3314-9CA5-41BA-B680-7912D0D8367A}"/>
    <cellStyle name="Normalny 2 3 3 3 3 2 3 2" xfId="22436" xr:uid="{8DD68620-3B58-4E28-BFA2-52F663CEBD63}"/>
    <cellStyle name="Normalny 2 3 3 3 3 2 4" xfId="10627" xr:uid="{3DA0C57B-317A-4186-8EDF-7499A2CBE205}"/>
    <cellStyle name="Normalny 2 3 3 3 3 2 4 2" xfId="25926" xr:uid="{058ED972-2093-41DA-9B91-83B7CCC4F272}"/>
    <cellStyle name="Normalny 2 3 3 3 3 2 5" xfId="14117" xr:uid="{738E3195-5D3B-4A60-AFA0-E10C1C82AEDB}"/>
    <cellStyle name="Normalny 2 3 3 3 3 2 5 2" xfId="29416" xr:uid="{735046DF-606E-46CB-B62E-1EA6F5C591C8}"/>
    <cellStyle name="Normalny 2 3 3 3 3 2 6" xfId="19424" xr:uid="{5FA518D2-6749-4F82-B71F-6BF10F74C549}"/>
    <cellStyle name="Normalny 2 3 3 3 3 3" xfId="8687" xr:uid="{5648494A-BA00-4620-8262-BF9DD7BFC24A}"/>
    <cellStyle name="Normalny 2 3 3 3 3 3 2" xfId="12178" xr:uid="{B1AB9BAA-8B68-42D2-9AA0-045A07CB7032}"/>
    <cellStyle name="Normalny 2 3 3 3 3 3 2 2" xfId="27477" xr:uid="{CE8E00F6-E8BE-4184-85A9-B4265BA64988}"/>
    <cellStyle name="Normalny 2 3 3 3 3 3 3" xfId="15668" xr:uid="{82A0A0EE-E002-4A68-8C13-338AAD4DAA40}"/>
    <cellStyle name="Normalny 2 3 3 3 3 3 3 2" xfId="30967" xr:uid="{FB6264A2-B08E-4880-B3AF-EAE6ED011442}"/>
    <cellStyle name="Normalny 2 3 3 3 3 3 4" xfId="23987" xr:uid="{F7E49926-5079-46EB-9000-BB28126F4A3A}"/>
    <cellStyle name="Normalny 2 3 3 3 3 4" xfId="6532" xr:uid="{14107658-6B94-4105-ABE0-140D1F68F8CB}"/>
    <cellStyle name="Normalny 2 3 3 3 3 4 2" xfId="21833" xr:uid="{2B001DE1-E7D9-4B0E-8595-99C6829D3347}"/>
    <cellStyle name="Normalny 2 3 3 3 3 5" xfId="4042" xr:uid="{537E9D84-6EF1-49F4-8CC4-434150660F5F}"/>
    <cellStyle name="Normalny 2 3 3 3 3 5 2" xfId="19423" xr:uid="{8D0BBEC3-3448-417A-9053-840F29EC7A85}"/>
    <cellStyle name="Normalny 2 3 3 3 3 6" xfId="10024" xr:uid="{246291A7-9121-4242-8CBA-0F797B494025}"/>
    <cellStyle name="Normalny 2 3 3 3 3 6 2" xfId="25323" xr:uid="{A5EDDCF0-B8FF-4EAE-809D-7D6CE4AA16D1}"/>
    <cellStyle name="Normalny 2 3 3 3 3 7" xfId="13514" xr:uid="{80ECC2E3-50C9-4FF5-8CE2-055366B707B7}"/>
    <cellStyle name="Normalny 2 3 3 3 3 7 2" xfId="28813" xr:uid="{40018C02-AB32-4407-89F6-C6AAE74AE359}"/>
    <cellStyle name="Normalny 2 3 3 3 3 8" xfId="16950" xr:uid="{81564FB4-4FC4-44C2-A079-F502F4DA55F0}"/>
    <cellStyle name="Normalny 2 3 3 3 4" xfId="1415" xr:uid="{6CE17F40-79E2-4AC7-B795-1E2ABCA73079}"/>
    <cellStyle name="Normalny 2 3 3 3 4 2" xfId="8689" xr:uid="{AC1F1109-CDE6-4372-92DD-9F82ACA2834A}"/>
    <cellStyle name="Normalny 2 3 3 3 4 2 2" xfId="12180" xr:uid="{BA1D4342-7603-4CFB-BF89-4760793E0F8A}"/>
    <cellStyle name="Normalny 2 3 3 3 4 2 2 2" xfId="27479" xr:uid="{0D8F1079-1BFF-4916-AF2D-10A1F8838DD4}"/>
    <cellStyle name="Normalny 2 3 3 3 4 2 3" xfId="15670" xr:uid="{EF9A6BFA-0F8B-4106-9B83-5AFDC2206956}"/>
    <cellStyle name="Normalny 2 3 3 3 4 2 3 2" xfId="30969" xr:uid="{595C8DF5-EF5F-47B2-A88E-BF74600E5A08}"/>
    <cellStyle name="Normalny 2 3 3 3 4 2 4" xfId="23989" xr:uid="{5748B8FD-7072-46D4-969A-E4333A9316BE}"/>
    <cellStyle name="Normalny 2 3 3 3 4 3" xfId="7132" xr:uid="{B354282E-7CC6-4DD8-B938-9DA9158739F8}"/>
    <cellStyle name="Normalny 2 3 3 3 4 3 2" xfId="22433" xr:uid="{A8E2640A-566A-440B-8923-F03FE8C0B085}"/>
    <cellStyle name="Normalny 2 3 3 3 4 4" xfId="4044" xr:uid="{A3459672-D4BA-4B41-A250-9B0EA3BD6C4C}"/>
    <cellStyle name="Normalny 2 3 3 3 4 4 2" xfId="19425" xr:uid="{36EA0B37-91FB-41AF-955C-ADB2C1DD82AE}"/>
    <cellStyle name="Normalny 2 3 3 3 4 5" xfId="10624" xr:uid="{EB9C55EE-6620-46F2-9E83-9767EFCAE3D9}"/>
    <cellStyle name="Normalny 2 3 3 3 4 5 2" xfId="25923" xr:uid="{47B2AA87-D2D3-4A2A-96AE-3BD2CCC67980}"/>
    <cellStyle name="Normalny 2 3 3 3 4 6" xfId="14114" xr:uid="{E85ADE2C-5F30-47C3-B8DA-B24309848CC6}"/>
    <cellStyle name="Normalny 2 3 3 3 4 6 2" xfId="29413" xr:uid="{39AF7AB8-CAFB-488E-ADB5-6019F3F1D54B}"/>
    <cellStyle name="Normalny 2 3 3 3 4 7" xfId="17071" xr:uid="{0E61EB17-95C8-4C5A-8CB5-B01B29E677B5}"/>
    <cellStyle name="Normalny 2 3 3 3 5" xfId="1569" xr:uid="{639425CC-C007-4451-975C-229C6D0FF81F}"/>
    <cellStyle name="Normalny 2 3 3 3 5 2" xfId="8690" xr:uid="{D80365C1-6C46-4EBE-B602-57B4969E3583}"/>
    <cellStyle name="Normalny 2 3 3 3 5 2 2" xfId="12181" xr:uid="{EC335429-4E10-44DC-B274-AD4FF2519531}"/>
    <cellStyle name="Normalny 2 3 3 3 5 2 2 2" xfId="27480" xr:uid="{B56496AF-D676-4C38-9071-C7B0E2A4CE7C}"/>
    <cellStyle name="Normalny 2 3 3 3 5 2 3" xfId="15671" xr:uid="{6ABA7752-7955-47A2-AF6E-39E0E26AA157}"/>
    <cellStyle name="Normalny 2 3 3 3 5 2 3 2" xfId="30970" xr:uid="{20BBEFE9-6E3F-40E2-ADF5-12EDB5ACBDD7}"/>
    <cellStyle name="Normalny 2 3 3 3 5 2 4" xfId="23990" xr:uid="{70F67AF7-146B-4D30-A682-7F0B0DEE1D3E}"/>
    <cellStyle name="Normalny 2 3 3 3 5 3" xfId="7534" xr:uid="{0CFE12F9-131B-4993-85D1-A62AA2EF2AC0}"/>
    <cellStyle name="Normalny 2 3 3 3 5 3 2" xfId="22835" xr:uid="{DBA83389-2DC4-4A3B-9ECF-A64DB6804D62}"/>
    <cellStyle name="Normalny 2 3 3 3 5 4" xfId="4045" xr:uid="{9EA3E68F-2098-4A6D-A6C1-C73A87267946}"/>
    <cellStyle name="Normalny 2 3 3 3 5 4 2" xfId="19426" xr:uid="{D0F19316-D407-4AA8-A6F0-4FD936A16906}"/>
    <cellStyle name="Normalny 2 3 3 3 5 5" xfId="11026" xr:uid="{DDF891DB-BB8C-4DFD-B176-B9B85CA99A41}"/>
    <cellStyle name="Normalny 2 3 3 3 5 5 2" xfId="26325" xr:uid="{7EB74496-112F-4083-A5AD-5C34CFB14182}"/>
    <cellStyle name="Normalny 2 3 3 3 5 6" xfId="14516" xr:uid="{85C9D7C1-7D0E-4FCF-ABD0-0401F8A49EDD}"/>
    <cellStyle name="Normalny 2 3 3 3 5 6 2" xfId="29815" xr:uid="{BE96EDBD-77B0-4ADA-B28E-C332ADA4E595}"/>
    <cellStyle name="Normalny 2 3 3 3 5 7" xfId="17221" xr:uid="{988D06E1-C4E3-4775-8CED-8CBB1C2F19C7}"/>
    <cellStyle name="Normalny 2 3 3 3 6" xfId="1818" xr:uid="{16981052-2EF8-439C-B2F9-A68E01473B88}"/>
    <cellStyle name="Normalny 2 3 3 3 6 2" xfId="8682" xr:uid="{A03C3CD6-DD85-4B30-88A4-64336E627747}"/>
    <cellStyle name="Normalny 2 3 3 3 6 2 2" xfId="23982" xr:uid="{A4B8A579-8C99-494F-A36F-45911092A138}"/>
    <cellStyle name="Normalny 2 3 3 3 6 3" xfId="5409" xr:uid="{26DEBE66-08ED-41A0-BC15-EB9AEB2BEBF1}"/>
    <cellStyle name="Normalny 2 3 3 3 6 3 2" xfId="20710" xr:uid="{379B2047-8976-4297-AF22-1D39D5F10812}"/>
    <cellStyle name="Normalny 2 3 3 3 6 4" xfId="12173" xr:uid="{D86E2FC0-4A02-4F78-B069-9F05DA23F1F0}"/>
    <cellStyle name="Normalny 2 3 3 3 6 4 2" xfId="27472" xr:uid="{424F08AB-3337-4FBE-AA46-13BC5985D115}"/>
    <cellStyle name="Normalny 2 3 3 3 6 5" xfId="15663" xr:uid="{CE36EE29-0F07-4AAC-9477-61DCBACEDA3C}"/>
    <cellStyle name="Normalny 2 3 3 3 6 5 2" xfId="30962" xr:uid="{A5D0F920-7BE2-4824-BA1F-E1AACA9AFC73}"/>
    <cellStyle name="Normalny 2 3 3 3 6 6" xfId="17454" xr:uid="{5B10E933-F31C-4BC7-BCAD-91E8CC6F64E1}"/>
    <cellStyle name="Normalny 2 3 3 3 7" xfId="1962" xr:uid="{BA4320C5-CAFA-42E8-91AF-83DB32C9AE59}"/>
    <cellStyle name="Normalny 2 3 3 3 7 2" xfId="5410" xr:uid="{357CD520-16D6-4E42-84B2-B0A78DB80D28}"/>
    <cellStyle name="Normalny 2 3 3 3 7 2 2" xfId="20711" xr:uid="{172878E9-B620-4EC7-8613-48FD8889E46F}"/>
    <cellStyle name="Normalny 2 3 3 3 7 3" xfId="17594" xr:uid="{E98A72EE-12A1-490A-AA25-22611AB90236}"/>
    <cellStyle name="Normalny 2 3 3 3 8" xfId="2093" xr:uid="{751F8C2A-3F2C-4056-8B65-E5AA342CF24F}"/>
    <cellStyle name="Normalny 2 3 3 3 8 2" xfId="5411" xr:uid="{8B65C744-F0BE-48BB-AB1D-87D979F83728}"/>
    <cellStyle name="Normalny 2 3 3 3 8 2 2" xfId="20712" xr:uid="{13688078-A66D-4866-8C9D-AF66FE89B67E}"/>
    <cellStyle name="Normalny 2 3 3 3 8 3" xfId="17725" xr:uid="{20D7829C-54D2-4062-9A9C-0BF344FE28A4}"/>
    <cellStyle name="Normalny 2 3 3 3 9" xfId="2218" xr:uid="{BDB610F4-D7E4-44D0-A734-685E5E8186A6}"/>
    <cellStyle name="Normalny 2 3 3 3 9 2" xfId="5412" xr:uid="{B7E22769-6A35-4A24-A3F5-B00CF876AD80}"/>
    <cellStyle name="Normalny 2 3 3 3 9 2 2" xfId="20713" xr:uid="{473C7E28-F732-4BE7-8547-6FBF9863987F}"/>
    <cellStyle name="Normalny 2 3 3 3 9 3" xfId="17850" xr:uid="{257CF573-7C2F-4858-8466-8C497579BA26}"/>
    <cellStyle name="Normalny 2 3 3 4" xfId="776" xr:uid="{D7B80CF9-F0FC-4D3D-9236-1F626AC1F0CB}"/>
    <cellStyle name="Normalny 2 3 3 4 10" xfId="2380" xr:uid="{E78976C7-41B8-4605-B3E3-E2DD5F052D7D}"/>
    <cellStyle name="Normalny 2 3 3 4 10 2" xfId="5413" xr:uid="{3C64B383-358A-4CA6-B700-B1F018077E16}"/>
    <cellStyle name="Normalny 2 3 3 4 10 2 2" xfId="20714" xr:uid="{DE1DDB8C-47EF-41A1-A2EA-231BDAB9FDEA}"/>
    <cellStyle name="Normalny 2 3 3 4 10 3" xfId="18012" xr:uid="{F088E5B2-022A-4256-9CCB-2771513C12B3}"/>
    <cellStyle name="Normalny 2 3 3 4 11" xfId="2530" xr:uid="{E67ACB22-9E8B-4EC8-B177-A7D23DA578B8}"/>
    <cellStyle name="Normalny 2 3 3 4 11 2" xfId="5414" xr:uid="{4FA46662-10C0-4200-90EF-2D161BE33D2A}"/>
    <cellStyle name="Normalny 2 3 3 4 11 2 2" xfId="20715" xr:uid="{988A3EF5-6856-425D-B991-FA21FA1ED1C0}"/>
    <cellStyle name="Normalny 2 3 3 4 11 3" xfId="18162" xr:uid="{BA7B9AE7-4362-4C6F-BC67-67DD5BF6A056}"/>
    <cellStyle name="Normalny 2 3 3 4 12" xfId="2680" xr:uid="{3940E8CC-095D-4E12-98F1-BCF2BFFE43AE}"/>
    <cellStyle name="Normalny 2 3 3 4 12 2" xfId="5415" xr:uid="{3CE06851-0E79-4183-8E22-3E750EFF91A9}"/>
    <cellStyle name="Normalny 2 3 3 4 12 2 2" xfId="20716" xr:uid="{3DB70BDE-3401-43DE-BA8C-0F2308E12CC1}"/>
    <cellStyle name="Normalny 2 3 3 4 12 3" xfId="18312" xr:uid="{BF8BFD7F-3E91-4E25-B6A7-067D4D10CA63}"/>
    <cellStyle name="Normalny 2 3 3 4 13" xfId="5876" xr:uid="{126BFC41-B0ED-463B-BF24-184B2A29355E}"/>
    <cellStyle name="Normalny 2 3 3 4 13 2" xfId="21177" xr:uid="{98EF7E08-4823-4D82-88C2-493EB7D4D4E0}"/>
    <cellStyle name="Normalny 2 3 3 4 14" xfId="6028" xr:uid="{95A5BA0B-191F-4D2D-8BA4-D1689F6E6C4D}"/>
    <cellStyle name="Normalny 2 3 3 4 14 2" xfId="21329" xr:uid="{903E1D51-6C1C-4E5D-8763-CD0AD7BBBC52}"/>
    <cellStyle name="Normalny 2 3 3 4 15" xfId="4046" xr:uid="{F6D65F02-2CBB-4F67-B7AC-DBAA40E78912}"/>
    <cellStyle name="Normalny 2 3 3 4 15 2" xfId="19427" xr:uid="{1D789CF5-2C2F-46CD-BBAC-513F60720428}"/>
    <cellStyle name="Normalny 2 3 3 4 16" xfId="9520" xr:uid="{FFABCB43-5E0D-4C13-9B82-5870B98F7FA8}"/>
    <cellStyle name="Normalny 2 3 3 4 16 2" xfId="24819" xr:uid="{6E372A18-24F6-460A-89B7-EFB453E0842D}"/>
    <cellStyle name="Normalny 2 3 3 4 17" xfId="13010" xr:uid="{47EEAA62-0E1A-4D38-88CC-7EFCA5EDE75D}"/>
    <cellStyle name="Normalny 2 3 3 4 17 2" xfId="28309" xr:uid="{DC88363D-3547-411E-BE19-630DF5AA87D4}"/>
    <cellStyle name="Normalny 2 3 3 4 18" xfId="16499" xr:uid="{A9425BE4-8F7F-4BE6-86DB-21A02685FC26}"/>
    <cellStyle name="Normalny 2 3 3 4 18 2" xfId="31798" xr:uid="{3A880373-B6A4-4D9F-8DCE-37A8C59FBD5D}"/>
    <cellStyle name="Normalny 2 3 3 4 19" xfId="994" xr:uid="{86AD3696-ED83-46F3-9F63-4A449E84D6F1}"/>
    <cellStyle name="Normalny 2 3 3 4 2" xfId="1210" xr:uid="{7F937CA4-23B8-49CC-A137-BD1D55EFB98B}"/>
    <cellStyle name="Normalny 2 3 3 4 2 2" xfId="4048" xr:uid="{D4AABBDA-1E87-4C2A-846A-0A8665ACE21E}"/>
    <cellStyle name="Normalny 2 3 3 4 2 2 2" xfId="4049" xr:uid="{97921D84-EF75-48EC-B21B-1EAF08431BA0}"/>
    <cellStyle name="Normalny 2 3 3 4 2 2 2 2" xfId="8694" xr:uid="{8B1A13BF-10DC-4A8D-B53F-30A0C9AED740}"/>
    <cellStyle name="Normalny 2 3 3 4 2 2 2 2 2" xfId="12185" xr:uid="{79621AEA-C89B-4325-BAB8-DE0CCA818B02}"/>
    <cellStyle name="Normalny 2 3 3 4 2 2 2 2 2 2" xfId="27484" xr:uid="{57270FD7-92F0-4B0E-B00E-1AAB702A126E}"/>
    <cellStyle name="Normalny 2 3 3 4 2 2 2 2 3" xfId="15675" xr:uid="{F58B28A5-F435-4FCE-A2A3-0D47A2B90D77}"/>
    <cellStyle name="Normalny 2 3 3 4 2 2 2 2 3 2" xfId="30974" xr:uid="{1247C198-52C3-47AC-B12F-AEABD9989DB7}"/>
    <cellStyle name="Normalny 2 3 3 4 2 2 2 2 4" xfId="23994" xr:uid="{F6F897B3-C137-4536-AF75-2A55FC1D7937}"/>
    <cellStyle name="Normalny 2 3 3 4 2 2 2 3" xfId="7138" xr:uid="{07F22936-B1BD-4AE8-BC4F-B7ED3CB065AB}"/>
    <cellStyle name="Normalny 2 3 3 4 2 2 2 3 2" xfId="22439" xr:uid="{1430ED37-015C-4153-B69B-1817BE86312A}"/>
    <cellStyle name="Normalny 2 3 3 4 2 2 2 4" xfId="10630" xr:uid="{9C39175F-21BE-444B-9CA8-6CECF54AAB22}"/>
    <cellStyle name="Normalny 2 3 3 4 2 2 2 4 2" xfId="25929" xr:uid="{8E0FA56E-9947-4268-975D-451ECDBD6A12}"/>
    <cellStyle name="Normalny 2 3 3 4 2 2 2 5" xfId="14120" xr:uid="{0FE62AED-FDA4-4404-95DB-39A0F0577E69}"/>
    <cellStyle name="Normalny 2 3 3 4 2 2 2 5 2" xfId="29419" xr:uid="{40417275-6D2F-489A-8A02-E7162CF97F22}"/>
    <cellStyle name="Normalny 2 3 3 4 2 2 2 6" xfId="19430" xr:uid="{B2C5808A-DCFC-443B-B6A5-7D120C1D84C1}"/>
    <cellStyle name="Normalny 2 3 3 4 2 2 3" xfId="8693" xr:uid="{4ACCD10E-2E30-4CA6-A7DD-7D4A1929E091}"/>
    <cellStyle name="Normalny 2 3 3 4 2 2 3 2" xfId="12184" xr:uid="{86863274-E8D6-4043-B717-6337421FE292}"/>
    <cellStyle name="Normalny 2 3 3 4 2 2 3 2 2" xfId="27483" xr:uid="{6642A22E-6C84-4FB6-ACCF-CBB3CD1AA186}"/>
    <cellStyle name="Normalny 2 3 3 4 2 2 3 3" xfId="15674" xr:uid="{F9E994F1-5280-43F6-8323-4F357BB04F29}"/>
    <cellStyle name="Normalny 2 3 3 4 2 2 3 3 2" xfId="30973" xr:uid="{E9D6D28B-71A3-4021-97B8-91F863627452}"/>
    <cellStyle name="Normalny 2 3 3 4 2 2 3 4" xfId="23993" xr:uid="{B00F6314-71EE-4E92-869A-7D210461A977}"/>
    <cellStyle name="Normalny 2 3 3 4 2 2 4" xfId="6533" xr:uid="{E3FEBBAA-F1D9-40FC-AC84-900A1B72F711}"/>
    <cellStyle name="Normalny 2 3 3 4 2 2 4 2" xfId="21834" xr:uid="{521834FE-9C02-4846-938D-9DBD04FED222}"/>
    <cellStyle name="Normalny 2 3 3 4 2 2 5" xfId="10025" xr:uid="{A76A8A61-322C-4E57-903B-F6CFF297F1B5}"/>
    <cellStyle name="Normalny 2 3 3 4 2 2 5 2" xfId="25324" xr:uid="{616AA1D3-E0AD-4C77-9122-50355C5662BC}"/>
    <cellStyle name="Normalny 2 3 3 4 2 2 6" xfId="13515" xr:uid="{83DE9869-2C05-45C3-8A47-7141B6A75635}"/>
    <cellStyle name="Normalny 2 3 3 4 2 2 6 2" xfId="28814" xr:uid="{8FBBCAA3-4D4A-4390-970A-9E23DFA90A13}"/>
    <cellStyle name="Normalny 2 3 3 4 2 2 7" xfId="19429" xr:uid="{FF924520-6387-4839-92B6-8717671792D8}"/>
    <cellStyle name="Normalny 2 3 3 4 2 3" xfId="4050" xr:uid="{31AD2D43-A982-46D4-93B4-1C585FE93895}"/>
    <cellStyle name="Normalny 2 3 3 4 2 3 2" xfId="8695" xr:uid="{CBA55206-9412-4E63-9B19-4BC3E276F349}"/>
    <cellStyle name="Normalny 2 3 3 4 2 3 2 2" xfId="12186" xr:uid="{BF3444B9-B308-40C6-8ABF-11F38AAF6405}"/>
    <cellStyle name="Normalny 2 3 3 4 2 3 2 2 2" xfId="27485" xr:uid="{BA24E9EA-7A4E-4BA8-B46E-34B22F6CC3E6}"/>
    <cellStyle name="Normalny 2 3 3 4 2 3 2 3" xfId="15676" xr:uid="{40E89918-78E7-4CFC-A460-06280A53ACCD}"/>
    <cellStyle name="Normalny 2 3 3 4 2 3 2 3 2" xfId="30975" xr:uid="{1452297E-BC38-4520-BEE5-52D628C0C08C}"/>
    <cellStyle name="Normalny 2 3 3 4 2 3 2 4" xfId="23995" xr:uid="{AB847933-8DFB-4CED-AD2F-8FC6373D85C1}"/>
    <cellStyle name="Normalny 2 3 3 4 2 3 3" xfId="7137" xr:uid="{CA42B2F3-2F42-44CB-B734-B9B89A5DB8D8}"/>
    <cellStyle name="Normalny 2 3 3 4 2 3 3 2" xfId="22438" xr:uid="{CF646608-ED28-4215-81FB-3DCCFE57CA23}"/>
    <cellStyle name="Normalny 2 3 3 4 2 3 4" xfId="10629" xr:uid="{A1FCD4B6-2EB1-4908-A478-9A958DE7E7CE}"/>
    <cellStyle name="Normalny 2 3 3 4 2 3 4 2" xfId="25928" xr:uid="{F6E4D73B-99D0-49AF-8B61-886E6C057625}"/>
    <cellStyle name="Normalny 2 3 3 4 2 3 5" xfId="14119" xr:uid="{E15A28DB-BC18-48A0-8589-3A61E6C5403D}"/>
    <cellStyle name="Normalny 2 3 3 4 2 3 5 2" xfId="29418" xr:uid="{A8DC882A-F30B-437D-8082-CFEE29FDD71C}"/>
    <cellStyle name="Normalny 2 3 3 4 2 3 6" xfId="19431" xr:uid="{52F0DA57-3C83-437A-9B63-35B20581FCE8}"/>
    <cellStyle name="Normalny 2 3 3 4 2 4" xfId="8692" xr:uid="{234E89B5-3F47-4A38-982D-B32EA6FA7726}"/>
    <cellStyle name="Normalny 2 3 3 4 2 4 2" xfId="12183" xr:uid="{C968CAE0-C710-418F-8797-0AD932C9484F}"/>
    <cellStyle name="Normalny 2 3 3 4 2 4 2 2" xfId="27482" xr:uid="{904EEC6F-0DE0-4825-8574-30A3B7211CB1}"/>
    <cellStyle name="Normalny 2 3 3 4 2 4 3" xfId="15673" xr:uid="{5714F9A1-BB11-4BA9-BF4E-1A5AF4D99F63}"/>
    <cellStyle name="Normalny 2 3 3 4 2 4 3 2" xfId="30972" xr:uid="{533BCBE3-92B9-4271-913A-768AB89356AB}"/>
    <cellStyle name="Normalny 2 3 3 4 2 4 4" xfId="23992" xr:uid="{904B5DA3-F49A-4A8F-9C81-54E04E16E182}"/>
    <cellStyle name="Normalny 2 3 3 4 2 5" xfId="6276" xr:uid="{36705E2A-BC57-47E1-A1C3-374093CE2A48}"/>
    <cellStyle name="Normalny 2 3 3 4 2 5 2" xfId="21577" xr:uid="{4533467B-BC05-47CF-86FD-F9AD1D81BAFB}"/>
    <cellStyle name="Normalny 2 3 3 4 2 6" xfId="4047" xr:uid="{489333E1-996C-4DFB-9003-361D378E0526}"/>
    <cellStyle name="Normalny 2 3 3 4 2 6 2" xfId="19428" xr:uid="{A1591A00-F446-4B4D-AB65-1CE4BD2C9702}"/>
    <cellStyle name="Normalny 2 3 3 4 2 7" xfId="9768" xr:uid="{CEB4E82B-FEF1-46EB-900D-135A8589CA3E}"/>
    <cellStyle name="Normalny 2 3 3 4 2 7 2" xfId="25067" xr:uid="{8D460CF6-7602-4836-9F03-6CEAD64A4A02}"/>
    <cellStyle name="Normalny 2 3 3 4 2 8" xfId="13258" xr:uid="{FFFB0B30-54F9-4561-8CEC-3B4868FFDCF6}"/>
    <cellStyle name="Normalny 2 3 3 4 2 8 2" xfId="28557" xr:uid="{6A5A66F2-E7FC-4665-A565-5A119B7C9D25}"/>
    <cellStyle name="Normalny 2 3 3 4 2 9" xfId="16866" xr:uid="{FE1EECAC-D1F4-48ED-AD9C-0451455FFF5D}"/>
    <cellStyle name="Normalny 2 3 3 4 20" xfId="16662" xr:uid="{C9A8A7DA-D35E-47B9-9CDF-D173CF1FAAD3}"/>
    <cellStyle name="Normalny 2 3 3 4 3" xfId="1335" xr:uid="{5D5E291F-1E7D-43B3-8313-6ECD79670D47}"/>
    <cellStyle name="Normalny 2 3 3 4 3 2" xfId="4052" xr:uid="{9ACD9767-90DE-4A53-9ADB-1BF5DB630B93}"/>
    <cellStyle name="Normalny 2 3 3 4 3 2 2" xfId="8697" xr:uid="{527C1E7C-995E-4671-923E-44FC3BD5B572}"/>
    <cellStyle name="Normalny 2 3 3 4 3 2 2 2" xfId="12188" xr:uid="{C540715E-9C4E-45C6-8BC6-DAA4EE304D40}"/>
    <cellStyle name="Normalny 2 3 3 4 3 2 2 2 2" xfId="27487" xr:uid="{7DD04C97-FF5E-451D-9663-3BC5B186E956}"/>
    <cellStyle name="Normalny 2 3 3 4 3 2 2 3" xfId="15678" xr:uid="{33EA0659-5757-4313-BC6C-EFD569BC5048}"/>
    <cellStyle name="Normalny 2 3 3 4 3 2 2 3 2" xfId="30977" xr:uid="{B30F5769-CB76-4BCE-BD15-24D9A002CD3A}"/>
    <cellStyle name="Normalny 2 3 3 4 3 2 2 4" xfId="23997" xr:uid="{F5D9E6CF-07B9-46F1-9DA2-72F1B1727807}"/>
    <cellStyle name="Normalny 2 3 3 4 3 2 3" xfId="7139" xr:uid="{D6FDA17D-911D-4EAB-8B34-D3B3BDB29BDA}"/>
    <cellStyle name="Normalny 2 3 3 4 3 2 3 2" xfId="22440" xr:uid="{0955E463-85EC-42A4-A90A-06B64146DDE8}"/>
    <cellStyle name="Normalny 2 3 3 4 3 2 4" xfId="10631" xr:uid="{9266169D-9598-42E0-BE05-5B33976626E0}"/>
    <cellStyle name="Normalny 2 3 3 4 3 2 4 2" xfId="25930" xr:uid="{F65DB5B1-8F42-4D2B-A6C3-E9E3E3D8F987}"/>
    <cellStyle name="Normalny 2 3 3 4 3 2 5" xfId="14121" xr:uid="{2204FB8C-D5BA-4ED5-9699-C01FE6F97770}"/>
    <cellStyle name="Normalny 2 3 3 4 3 2 5 2" xfId="29420" xr:uid="{28A5F985-A05A-44C8-81A6-462CD2DCE1FC}"/>
    <cellStyle name="Normalny 2 3 3 4 3 2 6" xfId="19433" xr:uid="{64467C5D-58D3-4B8C-92E8-8030AB94ABD8}"/>
    <cellStyle name="Normalny 2 3 3 4 3 3" xfId="8696" xr:uid="{919B312A-9B8C-4502-BC62-1E417A3570BF}"/>
    <cellStyle name="Normalny 2 3 3 4 3 3 2" xfId="12187" xr:uid="{3A4FF4C5-E75F-4A4D-A127-6B49FCD1F039}"/>
    <cellStyle name="Normalny 2 3 3 4 3 3 2 2" xfId="27486" xr:uid="{3D97A47C-81B5-4978-96A1-28BCE2AE9616}"/>
    <cellStyle name="Normalny 2 3 3 4 3 3 3" xfId="15677" xr:uid="{AFC0C893-9F23-473B-B700-6CA24D3C61A2}"/>
    <cellStyle name="Normalny 2 3 3 4 3 3 3 2" xfId="30976" xr:uid="{B76A0081-7091-468B-A323-32F7E2BEB6CC}"/>
    <cellStyle name="Normalny 2 3 3 4 3 3 4" xfId="23996" xr:uid="{972781F4-0290-40AE-883B-78926C7C7305}"/>
    <cellStyle name="Normalny 2 3 3 4 3 4" xfId="6534" xr:uid="{C2853C64-5FF5-4CB9-B08F-B8AF669D3A58}"/>
    <cellStyle name="Normalny 2 3 3 4 3 4 2" xfId="21835" xr:uid="{01DC96B5-79B2-4C5C-8AE7-6E39CEAC8017}"/>
    <cellStyle name="Normalny 2 3 3 4 3 5" xfId="4051" xr:uid="{99BA738A-C563-4E52-9B2A-637119912470}"/>
    <cellStyle name="Normalny 2 3 3 4 3 5 2" xfId="19432" xr:uid="{F9833946-5365-4D69-8FF1-223370DCAEEB}"/>
    <cellStyle name="Normalny 2 3 3 4 3 6" xfId="10026" xr:uid="{28E9BE90-EAEA-411C-9ACF-F6A2CB60D40F}"/>
    <cellStyle name="Normalny 2 3 3 4 3 6 2" xfId="25325" xr:uid="{0434FC2B-01DD-4EBE-9E67-D1A2C3B49B10}"/>
    <cellStyle name="Normalny 2 3 3 4 3 7" xfId="13516" xr:uid="{1E418C24-1C2C-41AB-8925-A3BAE57A0D3C}"/>
    <cellStyle name="Normalny 2 3 3 4 3 7 2" xfId="28815" xr:uid="{EA2775D4-25E0-4D28-84BF-597056E2CB86}"/>
    <cellStyle name="Normalny 2 3 3 4 3 8" xfId="16991" xr:uid="{D431A4D9-03D5-4BF9-A0E2-8ACED1A77C26}"/>
    <cellStyle name="Normalny 2 3 3 4 4" xfId="1456" xr:uid="{BCF2F0B0-6819-4BCE-B1DB-1ADBBAAABDDE}"/>
    <cellStyle name="Normalny 2 3 3 4 4 2" xfId="8698" xr:uid="{6B802947-D91E-4899-A6C5-14B56A762EF6}"/>
    <cellStyle name="Normalny 2 3 3 4 4 2 2" xfId="12189" xr:uid="{6613FEC2-987B-4E31-9333-5A17675498A1}"/>
    <cellStyle name="Normalny 2 3 3 4 4 2 2 2" xfId="27488" xr:uid="{30FD1A17-4F7A-4E6B-A289-2469C28B4DA0}"/>
    <cellStyle name="Normalny 2 3 3 4 4 2 3" xfId="15679" xr:uid="{B2FC24E7-BA79-4958-BBFA-19B1016FD1B0}"/>
    <cellStyle name="Normalny 2 3 3 4 4 2 3 2" xfId="30978" xr:uid="{F3E94F3F-ABF1-413B-8CA8-47F3E3F8EA79}"/>
    <cellStyle name="Normalny 2 3 3 4 4 2 4" xfId="23998" xr:uid="{2FA67A70-5BD7-4981-9315-77D87784132E}"/>
    <cellStyle name="Normalny 2 3 3 4 4 3" xfId="7136" xr:uid="{01CFFA92-4DE7-45FC-9268-2D19A8A37B65}"/>
    <cellStyle name="Normalny 2 3 3 4 4 3 2" xfId="22437" xr:uid="{6F8AE896-F0E3-4B73-907B-8C5D342761A3}"/>
    <cellStyle name="Normalny 2 3 3 4 4 4" xfId="4053" xr:uid="{8DC9F9BF-F396-4D68-AB68-E9255842FF88}"/>
    <cellStyle name="Normalny 2 3 3 4 4 4 2" xfId="19434" xr:uid="{EF933B84-2679-4495-962A-F0ED34995B2A}"/>
    <cellStyle name="Normalny 2 3 3 4 4 5" xfId="10628" xr:uid="{E1E0B26F-E551-4E31-8B09-C16C605D0B2A}"/>
    <cellStyle name="Normalny 2 3 3 4 4 5 2" xfId="25927" xr:uid="{1369B52E-BA5A-43F6-84AA-42C5F3063D53}"/>
    <cellStyle name="Normalny 2 3 3 4 4 6" xfId="14118" xr:uid="{3A8F5545-B004-4D9C-B7AF-DC616D069FB9}"/>
    <cellStyle name="Normalny 2 3 3 4 4 6 2" xfId="29417" xr:uid="{6BCF2A61-8F25-4D0C-A1CE-1246AE8157AF}"/>
    <cellStyle name="Normalny 2 3 3 4 4 7" xfId="17112" xr:uid="{C99035F6-94AA-4105-9704-C0BE74D3043D}"/>
    <cellStyle name="Normalny 2 3 3 4 5" xfId="1610" xr:uid="{CA81DEED-3975-469D-BA37-5617506AD333}"/>
    <cellStyle name="Normalny 2 3 3 4 5 2" xfId="8699" xr:uid="{F051602D-F71B-48D3-A93E-DA27EF7A5228}"/>
    <cellStyle name="Normalny 2 3 3 4 5 2 2" xfId="12190" xr:uid="{74764475-4983-418F-846A-896A90EAD506}"/>
    <cellStyle name="Normalny 2 3 3 4 5 2 2 2" xfId="27489" xr:uid="{B820DAC6-97E3-4435-9972-50D7E871082E}"/>
    <cellStyle name="Normalny 2 3 3 4 5 2 3" xfId="15680" xr:uid="{498B33AA-61E8-491B-A1E5-55DC29D34D86}"/>
    <cellStyle name="Normalny 2 3 3 4 5 2 3 2" xfId="30979" xr:uid="{531CD6A3-1ECA-45AA-9654-F053AD5E3906}"/>
    <cellStyle name="Normalny 2 3 3 4 5 2 4" xfId="23999" xr:uid="{4C8CC26C-7A5C-426E-9517-6A55CF3881F9}"/>
    <cellStyle name="Normalny 2 3 3 4 5 3" xfId="7575" xr:uid="{73D4BF02-F0D9-4354-AA07-87659FDB6313}"/>
    <cellStyle name="Normalny 2 3 3 4 5 3 2" xfId="22876" xr:uid="{D18E1AC5-6F21-483A-9AB8-A719E96552FA}"/>
    <cellStyle name="Normalny 2 3 3 4 5 4" xfId="4054" xr:uid="{DA6EF95E-B9C8-42DC-902B-9BAE19806127}"/>
    <cellStyle name="Normalny 2 3 3 4 5 4 2" xfId="19435" xr:uid="{BF7E824D-2CBA-4E1F-86E1-89BD40D1654B}"/>
    <cellStyle name="Normalny 2 3 3 4 5 5" xfId="11067" xr:uid="{A81C4DC7-B9BB-455E-A761-5457EE74CCA9}"/>
    <cellStyle name="Normalny 2 3 3 4 5 5 2" xfId="26366" xr:uid="{14E52E5B-70B3-4A1E-B73D-FE3171093DC2}"/>
    <cellStyle name="Normalny 2 3 3 4 5 6" xfId="14557" xr:uid="{860C3B4C-2F86-4507-8ADD-871F446215F3}"/>
    <cellStyle name="Normalny 2 3 3 4 5 6 2" xfId="29856" xr:uid="{324A7945-FF24-4230-9F87-BE85BC58A820}"/>
    <cellStyle name="Normalny 2 3 3 4 5 7" xfId="17262" xr:uid="{66EFDFC6-9269-4530-B5F4-7E7737EFEF14}"/>
    <cellStyle name="Normalny 2 3 3 4 6" xfId="1859" xr:uid="{F3EBC3FF-65C0-45EF-99B0-22067C3A7E07}"/>
    <cellStyle name="Normalny 2 3 3 4 6 2" xfId="8691" xr:uid="{B8EBD4C4-FA0D-431E-9211-7C3526E111E1}"/>
    <cellStyle name="Normalny 2 3 3 4 6 2 2" xfId="23991" xr:uid="{7F6C0DB5-4A71-4B1C-8EAD-E6E48B946544}"/>
    <cellStyle name="Normalny 2 3 3 4 6 3" xfId="5416" xr:uid="{B92D506A-323F-42A2-88F6-5612C383E35F}"/>
    <cellStyle name="Normalny 2 3 3 4 6 3 2" xfId="20717" xr:uid="{8F7BE0F9-D714-462F-88B5-15F8507C6011}"/>
    <cellStyle name="Normalny 2 3 3 4 6 4" xfId="12182" xr:uid="{4617A93C-182B-4FEA-B7CF-45C3AD2480A7}"/>
    <cellStyle name="Normalny 2 3 3 4 6 4 2" xfId="27481" xr:uid="{2EBCCFD8-3806-4761-AC2D-99BD4D5B05E2}"/>
    <cellStyle name="Normalny 2 3 3 4 6 5" xfId="15672" xr:uid="{E73E54FB-2255-4D15-9DAE-7F1C76824E2D}"/>
    <cellStyle name="Normalny 2 3 3 4 6 5 2" xfId="30971" xr:uid="{126FBF98-633D-4DC7-83D1-196055C514E1}"/>
    <cellStyle name="Normalny 2 3 3 4 6 6" xfId="17495" xr:uid="{5D2A766E-9E9B-4424-B9F7-274018D88D0B}"/>
    <cellStyle name="Normalny 2 3 3 4 7" xfId="2003" xr:uid="{02D19B7B-F0D9-4E45-B1F0-991913AC3BC6}"/>
    <cellStyle name="Normalny 2 3 3 4 7 2" xfId="5417" xr:uid="{714BF85D-77E4-4B08-8FE6-C9692912C01C}"/>
    <cellStyle name="Normalny 2 3 3 4 7 2 2" xfId="20718" xr:uid="{8435B013-B30D-4ACD-9BFB-A63FD61C32BF}"/>
    <cellStyle name="Normalny 2 3 3 4 7 3" xfId="17635" xr:uid="{D0BEA903-1634-421F-8CB9-10B622A66EDD}"/>
    <cellStyle name="Normalny 2 3 3 4 8" xfId="2134" xr:uid="{15C20B85-0FEF-4692-AEBD-B5DE06B8177E}"/>
    <cellStyle name="Normalny 2 3 3 4 8 2" xfId="5418" xr:uid="{3A1EA7A4-7CDC-4C80-8C7B-8F609E02EDFB}"/>
    <cellStyle name="Normalny 2 3 3 4 8 2 2" xfId="20719" xr:uid="{6B59677A-225D-4EA8-B021-A2525DEB2F64}"/>
    <cellStyle name="Normalny 2 3 3 4 8 3" xfId="17766" xr:uid="{7FD1E7F9-5CF2-44A7-B8B4-458210EBCBF9}"/>
    <cellStyle name="Normalny 2 3 3 4 9" xfId="2259" xr:uid="{B4F9F3F8-E654-461F-9C54-8E8CE046B448}"/>
    <cellStyle name="Normalny 2 3 3 4 9 2" xfId="5419" xr:uid="{6A6F497D-9A37-4443-AD53-894CC8C29E3A}"/>
    <cellStyle name="Normalny 2 3 3 4 9 2 2" xfId="20720" xr:uid="{3923B5E2-1DB2-4616-801E-47F69CE3FB09}"/>
    <cellStyle name="Normalny 2 3 3 4 9 3" xfId="17891" xr:uid="{B32BAF61-1039-460E-9F77-E11910BA8A17}"/>
    <cellStyle name="Normalny 2 3 3 5" xfId="849" xr:uid="{EA85B6EB-2F79-4A0A-95DA-638DDF4AE042}"/>
    <cellStyle name="Normalny 2 3 3 5 10" xfId="1045" xr:uid="{4FC9378D-89B2-435B-9BB2-D866E7F02809}"/>
    <cellStyle name="Normalny 2 3 3 5 11" xfId="16708" xr:uid="{13283002-427A-45AC-AED6-853DE28998AA}"/>
    <cellStyle name="Normalny 2 3 3 5 2" xfId="2737" xr:uid="{7C6CD149-51A3-4C86-B967-E3C5D0949175}"/>
    <cellStyle name="Normalny 2 3 3 5 2 2" xfId="4057" xr:uid="{B735FC87-4EE3-4094-B125-E93074724339}"/>
    <cellStyle name="Normalny 2 3 3 5 2 2 2" xfId="8702" xr:uid="{5144FCA9-AEE4-4D5F-ACBE-79F2C1787EF7}"/>
    <cellStyle name="Normalny 2 3 3 5 2 2 2 2" xfId="12193" xr:uid="{E951625A-04DE-4E67-9135-790B7657020D}"/>
    <cellStyle name="Normalny 2 3 3 5 2 2 2 2 2" xfId="27492" xr:uid="{584A2B4D-C594-4832-AF70-ED842B097A32}"/>
    <cellStyle name="Normalny 2 3 3 5 2 2 2 3" xfId="15683" xr:uid="{7456D98C-D0E6-4E54-8E6C-FFB862A5B3BE}"/>
    <cellStyle name="Normalny 2 3 3 5 2 2 2 3 2" xfId="30982" xr:uid="{5C0212F0-4E16-4059-AF98-F5DF6F7902B0}"/>
    <cellStyle name="Normalny 2 3 3 5 2 2 2 4" xfId="24002" xr:uid="{3852175A-EB98-4081-BF91-BBE1C3E66776}"/>
    <cellStyle name="Normalny 2 3 3 5 2 2 3" xfId="7141" xr:uid="{32FD5270-93A6-46B1-8B32-4F3AD78FCDE9}"/>
    <cellStyle name="Normalny 2 3 3 5 2 2 3 2" xfId="22442" xr:uid="{0F2980AF-CB43-42B0-9D3B-C32B1BDAA6E9}"/>
    <cellStyle name="Normalny 2 3 3 5 2 2 4" xfId="10633" xr:uid="{681AC0D5-E522-4B17-825A-600B1793C48B}"/>
    <cellStyle name="Normalny 2 3 3 5 2 2 4 2" xfId="25932" xr:uid="{C179BC2A-F8EF-4315-A6E9-4A0F82B38912}"/>
    <cellStyle name="Normalny 2 3 3 5 2 2 5" xfId="14123" xr:uid="{8D945665-8551-4409-A84C-C93EBD5C00A6}"/>
    <cellStyle name="Normalny 2 3 3 5 2 2 5 2" xfId="29422" xr:uid="{7668D235-8AE0-4168-98DA-BC6B127AC6DB}"/>
    <cellStyle name="Normalny 2 3 3 5 2 2 6" xfId="19438" xr:uid="{61255C82-40DA-4004-807F-06FFCEF76043}"/>
    <cellStyle name="Normalny 2 3 3 5 2 3" xfId="8701" xr:uid="{1424B34B-CED3-4B15-92DB-8E501A3E2BF2}"/>
    <cellStyle name="Normalny 2 3 3 5 2 3 2" xfId="12192" xr:uid="{F8D2C51E-325E-4BD5-AB3D-281EC93F57F6}"/>
    <cellStyle name="Normalny 2 3 3 5 2 3 2 2" xfId="27491" xr:uid="{47D9982A-5A35-4A63-A08C-3A5CA0093E2A}"/>
    <cellStyle name="Normalny 2 3 3 5 2 3 3" xfId="15682" xr:uid="{1CA2EE74-FAAE-48FE-B45A-D5891FA5EA7B}"/>
    <cellStyle name="Normalny 2 3 3 5 2 3 3 2" xfId="30981" xr:uid="{F9D415D4-EEAD-472B-A4A8-55110D8C6B72}"/>
    <cellStyle name="Normalny 2 3 3 5 2 3 4" xfId="24001" xr:uid="{77CA35F3-3BF1-4726-9AEA-BA8D002914AD}"/>
    <cellStyle name="Normalny 2 3 3 5 2 4" xfId="6329" xr:uid="{A20E93BB-9C03-4E39-9A15-9A03A84CB8A0}"/>
    <cellStyle name="Normalny 2 3 3 5 2 4 2" xfId="21630" xr:uid="{AE54847C-D258-4D1B-9016-1DF349D032FF}"/>
    <cellStyle name="Normalny 2 3 3 5 2 5" xfId="4056" xr:uid="{BF3B8BDA-AFF4-4819-A056-184FC4558A26}"/>
    <cellStyle name="Normalny 2 3 3 5 2 5 2" xfId="19437" xr:uid="{D6BDCC7B-F642-40CD-A820-54AD36C5583A}"/>
    <cellStyle name="Normalny 2 3 3 5 2 6" xfId="9821" xr:uid="{7E7DB1B3-5F02-4AFA-900D-61E58BB19693}"/>
    <cellStyle name="Normalny 2 3 3 5 2 6 2" xfId="25120" xr:uid="{C924243C-3159-4757-B80D-120A896EC2E1}"/>
    <cellStyle name="Normalny 2 3 3 5 2 7" xfId="13311" xr:uid="{01D7F24A-DB6A-4B56-86F9-FA2B3210E6A3}"/>
    <cellStyle name="Normalny 2 3 3 5 2 7 2" xfId="28610" xr:uid="{754D31C9-A640-4128-8E4D-DEA80E945A60}"/>
    <cellStyle name="Normalny 2 3 3 5 2 8" xfId="18365" xr:uid="{99CD1261-65DA-451F-A224-CFF07AB8C928}"/>
    <cellStyle name="Normalny 2 3 3 5 3" xfId="4058" xr:uid="{8BDC2752-FE68-4E33-BBA3-D0AC5862CE7D}"/>
    <cellStyle name="Normalny 2 3 3 5 3 2" xfId="8703" xr:uid="{33ECD52D-F472-4C50-AF20-58F73A146D3B}"/>
    <cellStyle name="Normalny 2 3 3 5 3 2 2" xfId="12194" xr:uid="{6A73C368-D265-4414-871B-837078A0A673}"/>
    <cellStyle name="Normalny 2 3 3 5 3 2 2 2" xfId="27493" xr:uid="{180E4862-C513-4995-8079-D41700580FD9}"/>
    <cellStyle name="Normalny 2 3 3 5 3 2 3" xfId="15684" xr:uid="{01D17570-F3CB-486E-886D-963F688A5805}"/>
    <cellStyle name="Normalny 2 3 3 5 3 2 3 2" xfId="30983" xr:uid="{9641BC77-CD53-4FAB-B323-B7EF2B4ABDA4}"/>
    <cellStyle name="Normalny 2 3 3 5 3 2 4" xfId="24003" xr:uid="{3E8C0BCC-50C6-418A-ABD3-ACB6B027850E}"/>
    <cellStyle name="Normalny 2 3 3 5 3 3" xfId="7140" xr:uid="{05F18298-83A9-4EE2-938D-5D24101D2295}"/>
    <cellStyle name="Normalny 2 3 3 5 3 3 2" xfId="22441" xr:uid="{371508A3-4898-4EDA-9902-B9CBEFE363FD}"/>
    <cellStyle name="Normalny 2 3 3 5 3 4" xfId="10632" xr:uid="{82C1C140-4455-481E-84F6-0BDAB862DD79}"/>
    <cellStyle name="Normalny 2 3 3 5 3 4 2" xfId="25931" xr:uid="{7EE79D08-289B-4511-9874-1C6DF23D36D3}"/>
    <cellStyle name="Normalny 2 3 3 5 3 5" xfId="14122" xr:uid="{34D2A2E5-E77C-4E35-B75C-972790D6CCDC}"/>
    <cellStyle name="Normalny 2 3 3 5 3 5 2" xfId="29421" xr:uid="{231786F9-EF31-4AD1-B5F4-8889CE1468AD}"/>
    <cellStyle name="Normalny 2 3 3 5 3 6" xfId="19439" xr:uid="{4A329838-2626-4672-BFE6-D8DA45661A47}"/>
    <cellStyle name="Normalny 2 3 3 5 4" xfId="4059" xr:uid="{674839F7-3697-47FF-BECA-591224E2794C}"/>
    <cellStyle name="Normalny 2 3 3 5 4 2" xfId="8704" xr:uid="{B3D77BD7-E297-4A2A-A9BA-37EF89705E06}"/>
    <cellStyle name="Normalny 2 3 3 5 4 2 2" xfId="12195" xr:uid="{5048937C-FBB1-4B8B-9245-2AAB5B3B8016}"/>
    <cellStyle name="Normalny 2 3 3 5 4 2 2 2" xfId="27494" xr:uid="{545570C9-9533-4029-9769-833C06101A8E}"/>
    <cellStyle name="Normalny 2 3 3 5 4 2 3" xfId="15685" xr:uid="{888869E6-D319-4190-8137-478C78DD680E}"/>
    <cellStyle name="Normalny 2 3 3 5 4 2 3 2" xfId="30984" xr:uid="{6C4EFDEC-9D7B-4624-98DF-E40234D73873}"/>
    <cellStyle name="Normalny 2 3 3 5 4 2 4" xfId="24004" xr:uid="{B2AB9C9C-8415-4007-863A-2E625908BADB}"/>
    <cellStyle name="Normalny 2 3 3 5 4 3" xfId="7628" xr:uid="{772C65CF-04DA-41B8-A8BD-7D82B9526EB9}"/>
    <cellStyle name="Normalny 2 3 3 5 4 3 2" xfId="22929" xr:uid="{6DC3B908-FD33-4668-B06D-3BF3B704F3DA}"/>
    <cellStyle name="Normalny 2 3 3 5 4 4" xfId="11120" xr:uid="{D8B0A477-EBBE-46D4-AFCF-9F710119EEA8}"/>
    <cellStyle name="Normalny 2 3 3 5 4 4 2" xfId="26419" xr:uid="{F2DC02D1-F2D1-4ADD-B990-595864BA9FB0}"/>
    <cellStyle name="Normalny 2 3 3 5 4 5" xfId="14610" xr:uid="{2D4C5B61-DCBA-4FAC-AA72-8D8DA7F0DCBE}"/>
    <cellStyle name="Normalny 2 3 3 5 4 5 2" xfId="29909" xr:uid="{BA6C6CF2-4C97-4E76-A3FC-59D5B7A9B051}"/>
    <cellStyle name="Normalny 2 3 3 5 4 6" xfId="19440" xr:uid="{DB1F3E97-2573-400F-BCC9-0833C7CB960E}"/>
    <cellStyle name="Normalny 2 3 3 5 5" xfId="8700" xr:uid="{183E06AB-1D4E-4709-B3DC-09C3A0108266}"/>
    <cellStyle name="Normalny 2 3 3 5 5 2" xfId="12191" xr:uid="{0C575F88-4447-47E4-981D-23DFE30D9E1A}"/>
    <cellStyle name="Normalny 2 3 3 5 5 2 2" xfId="27490" xr:uid="{E4BCC945-2C78-4980-8E6D-5D47DDD77440}"/>
    <cellStyle name="Normalny 2 3 3 5 5 3" xfId="15681" xr:uid="{029F412A-3BBB-45BD-88C9-353183F16A36}"/>
    <cellStyle name="Normalny 2 3 3 5 5 3 2" xfId="30980" xr:uid="{C3C81E3E-A8DF-4A6B-A1C0-CF1ADA790DEE}"/>
    <cellStyle name="Normalny 2 3 3 5 5 4" xfId="24000" xr:uid="{73247B61-36CB-4801-9FEE-BBFD374ED227}"/>
    <cellStyle name="Normalny 2 3 3 5 6" xfId="6029" xr:uid="{64B99837-DC88-41BB-91C1-B00FE57C6254}"/>
    <cellStyle name="Normalny 2 3 3 5 6 2" xfId="21330" xr:uid="{A9669149-66FA-4E66-8E7A-535820315289}"/>
    <cellStyle name="Normalny 2 3 3 5 7" xfId="4055" xr:uid="{1F7977BA-6B2F-4877-A3DB-45C5650A6842}"/>
    <cellStyle name="Normalny 2 3 3 5 7 2" xfId="19436" xr:uid="{D1B12580-2B52-44BA-8B15-A4EC9B5554A9}"/>
    <cellStyle name="Normalny 2 3 3 5 8" xfId="9521" xr:uid="{C2FDAF21-60DC-4E36-8BA7-B49A3D3C1E2F}"/>
    <cellStyle name="Normalny 2 3 3 5 8 2" xfId="24820" xr:uid="{F127AC98-6334-4E09-B095-38F5A1E9F09F}"/>
    <cellStyle name="Normalny 2 3 3 5 9" xfId="13011" xr:uid="{6244AA56-B9A7-4096-95D7-554AC6ACDF94}"/>
    <cellStyle name="Normalny 2 3 3 5 9 2" xfId="28310" xr:uid="{7F217EC5-0F03-474B-9CEA-68938AE11B11}"/>
    <cellStyle name="Normalny 2 3 3 6" xfId="1073" xr:uid="{FBE268EF-4AF3-458C-8BA1-A3E5CAA5DC13}"/>
    <cellStyle name="Normalny 2 3 3 6 2" xfId="4061" xr:uid="{94AD6D29-29D6-4076-9173-56940E3DA2B8}"/>
    <cellStyle name="Normalny 2 3 3 6 2 2" xfId="8706" xr:uid="{11A259F1-6E2F-410A-BE74-BFD5C3AA6523}"/>
    <cellStyle name="Normalny 2 3 3 6 2 2 2" xfId="12197" xr:uid="{D586E99B-16A2-48CE-9C57-17AD3925A424}"/>
    <cellStyle name="Normalny 2 3 3 6 2 2 2 2" xfId="27496" xr:uid="{8C3B4501-BCE2-4B8C-B6E3-901E8C673484}"/>
    <cellStyle name="Normalny 2 3 3 6 2 2 3" xfId="15687" xr:uid="{26689119-C724-4986-970E-2FE8A2C32AF9}"/>
    <cellStyle name="Normalny 2 3 3 6 2 2 3 2" xfId="30986" xr:uid="{19A76F04-1C5F-43D4-84D6-FFE8319A84D9}"/>
    <cellStyle name="Normalny 2 3 3 6 2 2 4" xfId="24006" xr:uid="{4919EC36-A103-4318-8DF4-D0AC99B4621A}"/>
    <cellStyle name="Normalny 2 3 3 6 2 3" xfId="7142" xr:uid="{8932FF9A-3950-4BAC-A335-3660780A41CA}"/>
    <cellStyle name="Normalny 2 3 3 6 2 3 2" xfId="22443" xr:uid="{423491FC-6B90-4720-B320-32316B92F3EC}"/>
    <cellStyle name="Normalny 2 3 3 6 2 4" xfId="10634" xr:uid="{018EED5B-F1DB-4BCA-A371-F724C4E19227}"/>
    <cellStyle name="Normalny 2 3 3 6 2 4 2" xfId="25933" xr:uid="{8E11E304-C048-4FAB-BA4D-9532CCF3A951}"/>
    <cellStyle name="Normalny 2 3 3 6 2 5" xfId="14124" xr:uid="{6CDE12C4-B18A-4747-AE0A-125A0B511ADF}"/>
    <cellStyle name="Normalny 2 3 3 6 2 5 2" xfId="29423" xr:uid="{73C702F6-57EC-4E44-9BC1-B80DAB2BD791}"/>
    <cellStyle name="Normalny 2 3 3 6 2 6" xfId="19442" xr:uid="{5F8F9596-7BF9-4EC1-BB6A-8D26D088D2D4}"/>
    <cellStyle name="Normalny 2 3 3 6 3" xfId="8705" xr:uid="{896100E7-FCFB-47FC-BDEA-FDF86F2FA5F9}"/>
    <cellStyle name="Normalny 2 3 3 6 3 2" xfId="12196" xr:uid="{90474A30-BE34-4114-8A91-A718920067AB}"/>
    <cellStyle name="Normalny 2 3 3 6 3 2 2" xfId="27495" xr:uid="{3BF3FA20-6A7E-4187-823E-F60939DA254C}"/>
    <cellStyle name="Normalny 2 3 3 6 3 3" xfId="15686" xr:uid="{AC8707E5-4637-4A0D-AFB4-63D955D3A293}"/>
    <cellStyle name="Normalny 2 3 3 6 3 3 2" xfId="30985" xr:uid="{98FD0C70-62F9-40BA-80B4-E3EF3A8903D8}"/>
    <cellStyle name="Normalny 2 3 3 6 3 4" xfId="24005" xr:uid="{E5929EBB-CF0E-4D88-BABE-783D818CD222}"/>
    <cellStyle name="Normalny 2 3 3 6 4" xfId="6099" xr:uid="{5BC83EFB-E72C-42E9-A14C-EDD29BC62CB1}"/>
    <cellStyle name="Normalny 2 3 3 6 4 2" xfId="21400" xr:uid="{2D9B171F-2049-4A3F-B264-39E97DDB0BFD}"/>
    <cellStyle name="Normalny 2 3 3 6 5" xfId="4060" xr:uid="{B39ED012-BAF6-43C0-BDFF-64A1D5A795F7}"/>
    <cellStyle name="Normalny 2 3 3 6 5 2" xfId="19441" xr:uid="{1D0B2E03-829C-4F81-9E80-6D5E6AF64A3B}"/>
    <cellStyle name="Normalny 2 3 3 6 6" xfId="9591" xr:uid="{B1F2E80A-3044-43DD-A444-FB09EAC085D4}"/>
    <cellStyle name="Normalny 2 3 3 6 6 2" xfId="24890" xr:uid="{73B3EF9F-BB29-4EFE-A1E7-183C6924F64B}"/>
    <cellStyle name="Normalny 2 3 3 6 7" xfId="13081" xr:uid="{08CD3992-CECD-4806-A84E-B902A37841BF}"/>
    <cellStyle name="Normalny 2 3 3 6 7 2" xfId="28380" xr:uid="{606D25D4-CA3A-4A0C-8F49-E29D2C083EA2}"/>
    <cellStyle name="Normalny 2 3 3 6 8" xfId="16733" xr:uid="{2F5D2D84-E6F6-4232-A5A7-90BE39BE2F25}"/>
    <cellStyle name="Normalny 2 3 3 7" xfId="1113" xr:uid="{45D08AD8-AC5E-4ACF-A910-8935C176C846}"/>
    <cellStyle name="Normalny 2 3 3 7 2" xfId="4063" xr:uid="{EDF24DDA-13FD-42C4-903C-2AD6D70B6E39}"/>
    <cellStyle name="Normalny 2 3 3 7 2 2" xfId="8708" xr:uid="{05EDA033-279F-4BF8-B962-E49F111AE2BA}"/>
    <cellStyle name="Normalny 2 3 3 7 2 2 2" xfId="12199" xr:uid="{F4273841-1123-4809-9883-CD4F7AB7D21D}"/>
    <cellStyle name="Normalny 2 3 3 7 2 2 2 2" xfId="27498" xr:uid="{E2789AFE-E698-4D7A-BE3F-128D60133DE3}"/>
    <cellStyle name="Normalny 2 3 3 7 2 2 3" xfId="15689" xr:uid="{8D26D05E-AB11-4B18-B434-EE3DCD29B410}"/>
    <cellStyle name="Normalny 2 3 3 7 2 2 3 2" xfId="30988" xr:uid="{C773E875-2E07-4A11-996F-24C7D070C456}"/>
    <cellStyle name="Normalny 2 3 3 7 2 2 4" xfId="24008" xr:uid="{B31E4160-A26D-488C-BC32-8635188CCDB5}"/>
    <cellStyle name="Normalny 2 3 3 7 2 3" xfId="7143" xr:uid="{5B83F2CC-A155-4E05-B5D4-27BF94FD0601}"/>
    <cellStyle name="Normalny 2 3 3 7 2 3 2" xfId="22444" xr:uid="{2EFF5933-5C27-4485-9965-EBF06DCB0B21}"/>
    <cellStyle name="Normalny 2 3 3 7 2 4" xfId="10635" xr:uid="{6ABA5A53-5874-475E-80A5-CF5761119C1D}"/>
    <cellStyle name="Normalny 2 3 3 7 2 4 2" xfId="25934" xr:uid="{1E5D40FE-30A1-4450-A306-878D5BB05C79}"/>
    <cellStyle name="Normalny 2 3 3 7 2 5" xfId="14125" xr:uid="{E908445D-A540-4C0F-A007-A7E87DAA3EB6}"/>
    <cellStyle name="Normalny 2 3 3 7 2 5 2" xfId="29424" xr:uid="{049678AE-F184-4D84-B458-6356B49C0C14}"/>
    <cellStyle name="Normalny 2 3 3 7 2 6" xfId="19444" xr:uid="{135FD173-C433-4EB5-BFD4-738859E6BACC}"/>
    <cellStyle name="Normalny 2 3 3 7 3" xfId="8707" xr:uid="{2918F71E-D33A-4A11-994F-A1CB1CAF3876}"/>
    <cellStyle name="Normalny 2 3 3 7 3 2" xfId="12198" xr:uid="{56E8CDF0-00A4-43DF-A625-9ED2A27B5530}"/>
    <cellStyle name="Normalny 2 3 3 7 3 2 2" xfId="27497" xr:uid="{B2592EB7-3602-42E5-A8FD-1DC10560A79A}"/>
    <cellStyle name="Normalny 2 3 3 7 3 3" xfId="15688" xr:uid="{6EF5011B-BE18-452E-8188-8BEAD776AE2B}"/>
    <cellStyle name="Normalny 2 3 3 7 3 3 2" xfId="30987" xr:uid="{92764D63-C765-4E6A-9424-FE3AAD0624FA}"/>
    <cellStyle name="Normalny 2 3 3 7 3 4" xfId="24007" xr:uid="{6F9E31E0-22D7-4B75-A54A-1BDF13EFD309}"/>
    <cellStyle name="Normalny 2 3 3 7 4" xfId="6126" xr:uid="{7171BB25-B4DF-4EE3-B94B-9722C6AB9CFE}"/>
    <cellStyle name="Normalny 2 3 3 7 4 2" xfId="21427" xr:uid="{973C19D4-4B40-47BF-9B6F-797FB574130F}"/>
    <cellStyle name="Normalny 2 3 3 7 5" xfId="4062" xr:uid="{39CDDD14-7528-4688-AC01-216C5EB8B3CD}"/>
    <cellStyle name="Normalny 2 3 3 7 5 2" xfId="19443" xr:uid="{7A1B331F-51A7-4E81-991A-4FE9D6B38588}"/>
    <cellStyle name="Normalny 2 3 3 7 6" xfId="9618" xr:uid="{FF22250A-E12C-49EB-9680-5F920563E3B2}"/>
    <cellStyle name="Normalny 2 3 3 7 6 2" xfId="24917" xr:uid="{6C11A00A-5621-4A16-B0EE-DA6ED9CBAAB6}"/>
    <cellStyle name="Normalny 2 3 3 7 7" xfId="13108" xr:uid="{936B7A71-6FE1-426F-B16D-E65E5EE12C93}"/>
    <cellStyle name="Normalny 2 3 3 7 7 2" xfId="28407" xr:uid="{EEB042C2-83A5-48E6-9FA6-14B36AB407D6}"/>
    <cellStyle name="Normalny 2 3 3 7 8" xfId="16769" xr:uid="{3DE2A14B-6F41-46AB-A144-FB59FEA8B70D}"/>
    <cellStyle name="Normalny 2 3 3 8" xfId="1483" xr:uid="{65CB0959-2ECF-46F6-977A-DC7B2FD8EAAC}"/>
    <cellStyle name="Normalny 2 3 3 8 2" xfId="4065" xr:uid="{741916DD-F2B5-42B2-9F70-9F0DAD61E8D6}"/>
    <cellStyle name="Normalny 2 3 3 8 2 2" xfId="8710" xr:uid="{2ECB603B-1B90-415F-A5FD-B49868458E1E}"/>
    <cellStyle name="Normalny 2 3 3 8 2 2 2" xfId="12201" xr:uid="{AB5C5539-03DA-4274-929E-664A64D023F8}"/>
    <cellStyle name="Normalny 2 3 3 8 2 2 2 2" xfId="27500" xr:uid="{6A993836-5DF8-40C5-9361-5EEDCC6A13CD}"/>
    <cellStyle name="Normalny 2 3 3 8 2 2 3" xfId="15691" xr:uid="{548CEE9F-8E78-4055-A48A-B1B498AFB4C2}"/>
    <cellStyle name="Normalny 2 3 3 8 2 2 3 2" xfId="30990" xr:uid="{4E4B0986-7E79-4FD4-9F0A-AB8C39312E83}"/>
    <cellStyle name="Normalny 2 3 3 8 2 2 4" xfId="24010" xr:uid="{7D7D3A81-A5C6-4622-81F8-5D00402CCC1D}"/>
    <cellStyle name="Normalny 2 3 3 8 2 3" xfId="7144" xr:uid="{6F930AE0-270D-4CBB-AF4E-88B11E4BDA83}"/>
    <cellStyle name="Normalny 2 3 3 8 2 3 2" xfId="22445" xr:uid="{C899B442-B048-4003-A003-5052D2BE0DF3}"/>
    <cellStyle name="Normalny 2 3 3 8 2 4" xfId="10636" xr:uid="{173F3C1E-EDA4-4C36-82D2-B7AE47F80F23}"/>
    <cellStyle name="Normalny 2 3 3 8 2 4 2" xfId="25935" xr:uid="{2B07BA74-A093-47F9-9FAC-9BD44AE0C030}"/>
    <cellStyle name="Normalny 2 3 3 8 2 5" xfId="14126" xr:uid="{811AD79E-9007-43A0-B46D-9A1E34918074}"/>
    <cellStyle name="Normalny 2 3 3 8 2 5 2" xfId="29425" xr:uid="{26234486-18C4-4DFE-875A-3BEE1D290966}"/>
    <cellStyle name="Normalny 2 3 3 8 2 6" xfId="19446" xr:uid="{E21DC60B-8F9A-483F-87A0-1CB8B95C74CB}"/>
    <cellStyle name="Normalny 2 3 3 8 3" xfId="8709" xr:uid="{2028C586-CE56-43B0-8811-1BA002317550}"/>
    <cellStyle name="Normalny 2 3 3 8 3 2" xfId="12200" xr:uid="{F495B023-F46C-448B-87FB-FD6953649A0B}"/>
    <cellStyle name="Normalny 2 3 3 8 3 2 2" xfId="27499" xr:uid="{20907486-1983-4CBE-B214-1CC3EDE31DF3}"/>
    <cellStyle name="Normalny 2 3 3 8 3 3" xfId="15690" xr:uid="{08DAE117-FBD8-405F-BD3A-D789F028E282}"/>
    <cellStyle name="Normalny 2 3 3 8 3 3 2" xfId="30989" xr:uid="{F4688B17-D63A-4609-9517-C62FBAE93EE9}"/>
    <cellStyle name="Normalny 2 3 3 8 3 4" xfId="24009" xr:uid="{FE3DBC02-BC7E-48FC-933D-0F42475C83D6}"/>
    <cellStyle name="Normalny 2 3 3 8 4" xfId="6153" xr:uid="{2E722CA3-6EAF-4CC3-80DA-F1F7C16BE1C0}"/>
    <cellStyle name="Normalny 2 3 3 8 4 2" xfId="21454" xr:uid="{465D7EC7-E675-4F07-88E2-9CF6430593AB}"/>
    <cellStyle name="Normalny 2 3 3 8 5" xfId="4064" xr:uid="{71815057-46F5-4BEC-A9A3-C989BE06720A}"/>
    <cellStyle name="Normalny 2 3 3 8 5 2" xfId="19445" xr:uid="{CD71C78F-9D66-4449-B1EA-F5E5BA469B8B}"/>
    <cellStyle name="Normalny 2 3 3 8 6" xfId="9645" xr:uid="{D67F1A68-AD93-40C1-85F4-2722A39C61CB}"/>
    <cellStyle name="Normalny 2 3 3 8 6 2" xfId="24944" xr:uid="{72A9CAEC-12C8-45A2-BC3D-31A8F0BF8EC5}"/>
    <cellStyle name="Normalny 2 3 3 8 7" xfId="13135" xr:uid="{A5447320-1EDE-4C90-B316-DDDF72942446}"/>
    <cellStyle name="Normalny 2 3 3 8 7 2" xfId="28434" xr:uid="{7ABBC11C-825B-465F-BEE2-ADA9D7B754C8}"/>
    <cellStyle name="Normalny 2 3 3 8 8" xfId="17139" xr:uid="{B0E6A4FE-E663-44CF-9222-00B0D86CB0A9}"/>
    <cellStyle name="Normalny 2 3 3 9" xfId="1683" xr:uid="{0E14881F-F403-4326-89BC-6A6677B4D65B}"/>
    <cellStyle name="Normalny 2 3 3 9 2" xfId="4067" xr:uid="{D3AB47F7-C705-4643-A9D1-7FA60B515404}"/>
    <cellStyle name="Normalny 2 3 3 9 2 2" xfId="8712" xr:uid="{ED5FC22D-0F3A-4192-8B87-D5454C500EA9}"/>
    <cellStyle name="Normalny 2 3 3 9 2 2 2" xfId="12203" xr:uid="{FE57A1B6-7553-4BA5-B062-2D46D29FEE70}"/>
    <cellStyle name="Normalny 2 3 3 9 2 2 2 2" xfId="27502" xr:uid="{C4F70CE4-2287-4E71-83AA-D63ADD010C84}"/>
    <cellStyle name="Normalny 2 3 3 9 2 2 3" xfId="15693" xr:uid="{8D9BABB2-28D7-43BF-83CE-FC6625445C69}"/>
    <cellStyle name="Normalny 2 3 3 9 2 2 3 2" xfId="30992" xr:uid="{B3F6A5D5-73EA-4037-B9BC-36D96B551176}"/>
    <cellStyle name="Normalny 2 3 3 9 2 2 4" xfId="24012" xr:uid="{9F2B4F86-DA32-4526-8A74-F8E288D0F45E}"/>
    <cellStyle name="Normalny 2 3 3 9 2 3" xfId="7145" xr:uid="{F800D855-37E2-41B6-AF2C-2AC37EE1FCFC}"/>
    <cellStyle name="Normalny 2 3 3 9 2 3 2" xfId="22446" xr:uid="{4C8D6322-64DB-4D6A-8B42-382597918E62}"/>
    <cellStyle name="Normalny 2 3 3 9 2 4" xfId="10637" xr:uid="{7DEA347A-03BB-46A2-B947-DD9841239083}"/>
    <cellStyle name="Normalny 2 3 3 9 2 4 2" xfId="25936" xr:uid="{8B257BD3-BF39-4DF5-8540-23666B381320}"/>
    <cellStyle name="Normalny 2 3 3 9 2 5" xfId="14127" xr:uid="{D380BEEA-3D9D-4516-8768-52309840486F}"/>
    <cellStyle name="Normalny 2 3 3 9 2 5 2" xfId="29426" xr:uid="{ACBA1B83-49FB-4FAF-84A3-717084A41212}"/>
    <cellStyle name="Normalny 2 3 3 9 2 6" xfId="19448" xr:uid="{0B071031-9E9A-45AB-B8C5-6149AD6F0156}"/>
    <cellStyle name="Normalny 2 3 3 9 3" xfId="8711" xr:uid="{C5B69239-5107-403B-9A6F-6547AF2DAA6F}"/>
    <cellStyle name="Normalny 2 3 3 9 3 2" xfId="12202" xr:uid="{3C8AA604-C378-4D2F-8413-618529164680}"/>
    <cellStyle name="Normalny 2 3 3 9 3 2 2" xfId="27501" xr:uid="{667C33E0-4597-494A-8500-F1160AC1E0AD}"/>
    <cellStyle name="Normalny 2 3 3 9 3 3" xfId="15692" xr:uid="{B60B3F6B-23A5-427D-BE41-F1718CF3C7E8}"/>
    <cellStyle name="Normalny 2 3 3 9 3 3 2" xfId="30991" xr:uid="{62299020-F7B6-4472-B2E5-8E8B8EB2E635}"/>
    <cellStyle name="Normalny 2 3 3 9 3 4" xfId="24011" xr:uid="{69C88AC7-4E79-4E6A-B92A-39283F32A767}"/>
    <cellStyle name="Normalny 2 3 3 9 4" xfId="6361" xr:uid="{8D2E2E2B-01F7-4186-966E-844E082760A4}"/>
    <cellStyle name="Normalny 2 3 3 9 4 2" xfId="21662" xr:uid="{9E35C6CF-86AB-4C61-BEE5-C1B0EACEDB3E}"/>
    <cellStyle name="Normalny 2 3 3 9 5" xfId="4066" xr:uid="{B3999A71-257E-4CC8-A8C3-67B7716B46D7}"/>
    <cellStyle name="Normalny 2 3 3 9 5 2" xfId="19447" xr:uid="{F7F10D82-E125-401D-A7CB-1B7AB6F48558}"/>
    <cellStyle name="Normalny 2 3 3 9 6" xfId="9853" xr:uid="{8635FBBC-354A-49BE-B7EE-D5FB2928FA48}"/>
    <cellStyle name="Normalny 2 3 3 9 6 2" xfId="25152" xr:uid="{27F3E51F-7FE1-4847-B4E7-75859F6A8923}"/>
    <cellStyle name="Normalny 2 3 3 9 7" xfId="13343" xr:uid="{E73D4C39-97F4-41ED-846B-499730F79859}"/>
    <cellStyle name="Normalny 2 3 3 9 7 2" xfId="28642" xr:uid="{141822F9-64DD-4EC0-B072-F67E2DA75A06}"/>
    <cellStyle name="Normalny 2 3 3 9 8" xfId="17332" xr:uid="{427CD01D-E77C-460E-863B-FFA343ECE6D2}"/>
    <cellStyle name="Normalny 2 3 4" xfId="688" xr:uid="{9FDB12F5-280B-408C-A943-A98BAE100FA2}"/>
    <cellStyle name="Normalny 2 3 4 10" xfId="2295" xr:uid="{D89C7B62-6352-4C9E-B179-D11F23B7FBA9}"/>
    <cellStyle name="Normalny 2 3 4 10 2" xfId="5420" xr:uid="{5EBD00FE-72FB-491A-829F-1DF41865E3B1}"/>
    <cellStyle name="Normalny 2 3 4 10 2 2" xfId="20721" xr:uid="{96493282-5349-49D0-8D8B-454119D56DFE}"/>
    <cellStyle name="Normalny 2 3 4 10 3" xfId="17927" xr:uid="{5022733E-5715-4CE0-8293-8A8856A387D6}"/>
    <cellStyle name="Normalny 2 3 4 11" xfId="2445" xr:uid="{310424F0-B144-4696-AEDF-E7D2D628CBA4}"/>
    <cellStyle name="Normalny 2 3 4 11 2" xfId="5421" xr:uid="{54119E48-1DFA-48FA-A022-1A8952758D11}"/>
    <cellStyle name="Normalny 2 3 4 11 2 2" xfId="20722" xr:uid="{C2407C5F-9C2D-4FE0-BBBA-AAF5185AE68B}"/>
    <cellStyle name="Normalny 2 3 4 11 3" xfId="18077" xr:uid="{4E4A746F-C1D1-46AB-BEEF-D4ACC569B62F}"/>
    <cellStyle name="Normalny 2 3 4 12" xfId="2595" xr:uid="{30973537-950B-4B3A-B241-446C1C90DE15}"/>
    <cellStyle name="Normalny 2 3 4 12 2" xfId="5422" xr:uid="{3689CC46-F206-4D1D-9F7A-CE3EE92B4B4B}"/>
    <cellStyle name="Normalny 2 3 4 12 2 2" xfId="20723" xr:uid="{0074400C-DB0B-4BEB-8C22-0918BE4E710A}"/>
    <cellStyle name="Normalny 2 3 4 12 3" xfId="18227" xr:uid="{E82F7C19-4F57-4B1F-84F7-3BE1C5B787D4}"/>
    <cellStyle name="Normalny 2 3 4 13" xfId="5791" xr:uid="{0F4EE4FD-FCF2-4C52-800D-E989BEFF1257}"/>
    <cellStyle name="Normalny 2 3 4 13 2" xfId="21092" xr:uid="{974BC6C7-DF44-4ECB-B700-9B4CDDF10A31}"/>
    <cellStyle name="Normalny 2 3 4 14" xfId="6030" xr:uid="{EB3062AE-769A-4618-862A-022A637A7759}"/>
    <cellStyle name="Normalny 2 3 4 14 2" xfId="21331" xr:uid="{51BB1179-EC59-4EB7-BAF8-0938332564B2}"/>
    <cellStyle name="Normalny 2 3 4 15" xfId="4068" xr:uid="{80367F58-359E-4A6C-9C68-C06D8CAAC3BC}"/>
    <cellStyle name="Normalny 2 3 4 15 2" xfId="19449" xr:uid="{E2EFD400-4E32-4D29-9F16-41155470D180}"/>
    <cellStyle name="Normalny 2 3 4 16" xfId="9522" xr:uid="{EAF52E46-CF62-41E6-B95C-AF35A564078E}"/>
    <cellStyle name="Normalny 2 3 4 16 2" xfId="24821" xr:uid="{694CA758-7659-42DE-A9D9-F523337E6821}"/>
    <cellStyle name="Normalny 2 3 4 17" xfId="13012" xr:uid="{15CFC0A6-46BF-401D-942D-BDB69A631625}"/>
    <cellStyle name="Normalny 2 3 4 17 2" xfId="28311" xr:uid="{5688B9D6-5F29-41E0-82AE-BA2220CB402E}"/>
    <cellStyle name="Normalny 2 3 4 18" xfId="16414" xr:uid="{3DF8E0D4-C2BB-40B6-81D0-E4E03744B2AB}"/>
    <cellStyle name="Normalny 2 3 4 18 2" xfId="31713" xr:uid="{28ECD8CF-5429-47B1-BED1-5F126A611150}"/>
    <cellStyle name="Normalny 2 3 4 19" xfId="909" xr:uid="{FDC4D470-AF4F-4D01-A1D4-EA2A6DBC5C1C}"/>
    <cellStyle name="Normalny 2 3 4 2" xfId="861" xr:uid="{47915A43-4A43-4758-87DA-798C8E251228}"/>
    <cellStyle name="Normalny 2 3 4 2 10" xfId="1124" xr:uid="{56658E52-A252-48DC-82BE-276AA4074397}"/>
    <cellStyle name="Normalny 2 3 4 2 11" xfId="16780" xr:uid="{AA7B52E5-342F-4D2B-858B-8ADECF710807}"/>
    <cellStyle name="Normalny 2 3 4 2 2" xfId="2749" xr:uid="{9C33020C-3D57-46FB-9D24-277D30F2DB5B}"/>
    <cellStyle name="Normalny 2 3 4 2 2 2" xfId="4071" xr:uid="{1EB92595-4A8F-4E9B-8610-2CDFE1D073CE}"/>
    <cellStyle name="Normalny 2 3 4 2 2 2 2" xfId="8716" xr:uid="{D21B993F-3922-418F-A495-CECFC840389D}"/>
    <cellStyle name="Normalny 2 3 4 2 2 2 2 2" xfId="12207" xr:uid="{DF04F7A6-FA96-48D3-A31C-3FAB84B1825B}"/>
    <cellStyle name="Normalny 2 3 4 2 2 2 2 2 2" xfId="27506" xr:uid="{9B7E87B8-1A13-4063-A2CF-18F8E458208B}"/>
    <cellStyle name="Normalny 2 3 4 2 2 2 2 3" xfId="15697" xr:uid="{6B19FCDF-F4C7-4931-8301-7C03A9FE379A}"/>
    <cellStyle name="Normalny 2 3 4 2 2 2 2 3 2" xfId="30996" xr:uid="{ADB1EF56-9F6A-4ED2-93DD-3068E56E0CA0}"/>
    <cellStyle name="Normalny 2 3 4 2 2 2 2 4" xfId="24016" xr:uid="{DD58872D-4E9D-48DF-A6C7-E21632F4A2DE}"/>
    <cellStyle name="Normalny 2 3 4 2 2 2 3" xfId="7148" xr:uid="{1B653CEF-AEAF-414F-A383-A2EA8BE92C8F}"/>
    <cellStyle name="Normalny 2 3 4 2 2 2 3 2" xfId="22449" xr:uid="{DD1429F9-433A-4005-91D8-FE810D712F36}"/>
    <cellStyle name="Normalny 2 3 4 2 2 2 4" xfId="10640" xr:uid="{6301D772-FD21-41A0-AC7E-1287AA1D9AB4}"/>
    <cellStyle name="Normalny 2 3 4 2 2 2 4 2" xfId="25939" xr:uid="{DD09A51B-F95F-4C4F-9294-46D62C51EA84}"/>
    <cellStyle name="Normalny 2 3 4 2 2 2 5" xfId="14130" xr:uid="{6ECFDA3E-DCAA-4A32-8E36-6FA77C546850}"/>
    <cellStyle name="Normalny 2 3 4 2 2 2 5 2" xfId="29429" xr:uid="{9206F166-6287-46CF-8D17-0A3B242A466A}"/>
    <cellStyle name="Normalny 2 3 4 2 2 2 6" xfId="19452" xr:uid="{61A8449B-ADE4-472A-A7CA-B80C0C5F1026}"/>
    <cellStyle name="Normalny 2 3 4 2 2 3" xfId="8715" xr:uid="{3AFCCEA0-0221-4701-81D6-CACE7547342C}"/>
    <cellStyle name="Normalny 2 3 4 2 2 3 2" xfId="12206" xr:uid="{2F141084-0C5A-4B5F-B982-14BC20B65214}"/>
    <cellStyle name="Normalny 2 3 4 2 2 3 2 2" xfId="27505" xr:uid="{BB27A25E-6F35-4158-95DB-F4B082B4729E}"/>
    <cellStyle name="Normalny 2 3 4 2 2 3 3" xfId="15696" xr:uid="{DAAFD010-0A57-4700-8F87-98504C509F9A}"/>
    <cellStyle name="Normalny 2 3 4 2 2 3 3 2" xfId="30995" xr:uid="{F883BFAC-3BD0-4A1B-A763-FEBA50239749}"/>
    <cellStyle name="Normalny 2 3 4 2 2 3 4" xfId="24015" xr:uid="{1B23FADA-A4D8-4882-A071-ECAD54EDEE50}"/>
    <cellStyle name="Normalny 2 3 4 2 2 4" xfId="6341" xr:uid="{5E1E243D-B8FE-4955-81B9-3F10C2224A90}"/>
    <cellStyle name="Normalny 2 3 4 2 2 4 2" xfId="21642" xr:uid="{BCC9353D-A2F7-41CE-B431-97262CD17802}"/>
    <cellStyle name="Normalny 2 3 4 2 2 5" xfId="4070" xr:uid="{4E5371E9-55D8-4772-981A-246E237C4EAA}"/>
    <cellStyle name="Normalny 2 3 4 2 2 5 2" xfId="19451" xr:uid="{37275B3A-B96A-4A3D-8A6D-42187388A04B}"/>
    <cellStyle name="Normalny 2 3 4 2 2 6" xfId="9833" xr:uid="{9AE8E551-1569-42B3-AE72-1D2B0B1E0BEC}"/>
    <cellStyle name="Normalny 2 3 4 2 2 6 2" xfId="25132" xr:uid="{75AC6A8C-4AB6-4EF5-B0BB-4E4F4FE721F9}"/>
    <cellStyle name="Normalny 2 3 4 2 2 7" xfId="13323" xr:uid="{25B76BB2-BEDC-4824-BB75-CCF489BA9D75}"/>
    <cellStyle name="Normalny 2 3 4 2 2 7 2" xfId="28622" xr:uid="{AB4637B8-68F7-46C3-A98E-BD4145F801B0}"/>
    <cellStyle name="Normalny 2 3 4 2 2 8" xfId="18377" xr:uid="{4803BE0A-959B-475B-9D4D-B18C1F361F53}"/>
    <cellStyle name="Normalny 2 3 4 2 3" xfId="4072" xr:uid="{60B111B2-C4FA-4B1E-9DCC-A4CD181F80AE}"/>
    <cellStyle name="Normalny 2 3 4 2 3 2" xfId="8717" xr:uid="{EE622B44-62E7-4F8E-9522-83CD2FB2FA10}"/>
    <cellStyle name="Normalny 2 3 4 2 3 2 2" xfId="12208" xr:uid="{AB92A158-0310-4282-94F9-2D4DB93189A4}"/>
    <cellStyle name="Normalny 2 3 4 2 3 2 2 2" xfId="27507" xr:uid="{BAF5ACFC-436D-40A6-BE4B-AB4C90CE57ED}"/>
    <cellStyle name="Normalny 2 3 4 2 3 2 3" xfId="15698" xr:uid="{5E926B97-B89F-4B2F-9359-A7E0A0FEA2BD}"/>
    <cellStyle name="Normalny 2 3 4 2 3 2 3 2" xfId="30997" xr:uid="{DB3E4FB2-1691-412A-998C-E519E1AE9BB5}"/>
    <cellStyle name="Normalny 2 3 4 2 3 2 4" xfId="24017" xr:uid="{979F070F-60EC-48A5-95D8-18FFAEB22777}"/>
    <cellStyle name="Normalny 2 3 4 2 3 3" xfId="7147" xr:uid="{96D83FAB-6333-4086-AB48-456A78B47C11}"/>
    <cellStyle name="Normalny 2 3 4 2 3 3 2" xfId="22448" xr:uid="{F4F93704-1E1B-4B25-89E8-565F04570642}"/>
    <cellStyle name="Normalny 2 3 4 2 3 4" xfId="10639" xr:uid="{D94497BD-7B1A-41AB-9AC3-D2EC3BB594E4}"/>
    <cellStyle name="Normalny 2 3 4 2 3 4 2" xfId="25938" xr:uid="{52596676-C397-44B0-82B3-3CECF077C088}"/>
    <cellStyle name="Normalny 2 3 4 2 3 5" xfId="14129" xr:uid="{22D12334-BEE0-44ED-9A26-6DC407E49649}"/>
    <cellStyle name="Normalny 2 3 4 2 3 5 2" xfId="29428" xr:uid="{99D0D78B-0659-4975-B92D-9BC4C5F525A7}"/>
    <cellStyle name="Normalny 2 3 4 2 3 6" xfId="19453" xr:uid="{A6846822-8155-4ADC-898F-1CFE9C753702}"/>
    <cellStyle name="Normalny 2 3 4 2 4" xfId="4073" xr:uid="{4BF66D42-3C5D-44A0-A61B-6BD63A7A513A}"/>
    <cellStyle name="Normalny 2 3 4 2 4 2" xfId="8718" xr:uid="{D761E2F8-8DCF-468F-A998-838CB3EE752D}"/>
    <cellStyle name="Normalny 2 3 4 2 4 2 2" xfId="12209" xr:uid="{263E7DE5-AFCC-49CA-93C1-AE721C4A4DC4}"/>
    <cellStyle name="Normalny 2 3 4 2 4 2 2 2" xfId="27508" xr:uid="{53BDA417-E585-4ADC-982C-A55B18E042A7}"/>
    <cellStyle name="Normalny 2 3 4 2 4 2 3" xfId="15699" xr:uid="{B0317F0D-0DCB-447C-AB14-C90B75E7F015}"/>
    <cellStyle name="Normalny 2 3 4 2 4 2 3 2" xfId="30998" xr:uid="{7DB57823-7D21-482F-8C58-D4E76FF6E2A6}"/>
    <cellStyle name="Normalny 2 3 4 2 4 2 4" xfId="24018" xr:uid="{3AFBE939-3029-4FF3-BBFC-E56DF387EAC1}"/>
    <cellStyle name="Normalny 2 3 4 2 4 3" xfId="7640" xr:uid="{CE0AB678-2521-4610-A35A-CC5CA909DCF3}"/>
    <cellStyle name="Normalny 2 3 4 2 4 3 2" xfId="22941" xr:uid="{0D860DF5-B3B1-451B-8DAE-2D9AAA2ECDB3}"/>
    <cellStyle name="Normalny 2 3 4 2 4 4" xfId="11132" xr:uid="{1B3FB51A-FF0A-452E-A829-A25D6706285A}"/>
    <cellStyle name="Normalny 2 3 4 2 4 4 2" xfId="26431" xr:uid="{6BE3244A-4C8E-4103-820D-D6BEE65F6A26}"/>
    <cellStyle name="Normalny 2 3 4 2 4 5" xfId="14622" xr:uid="{3FEFF171-5AE3-48BA-9BAD-A047929FAE1E}"/>
    <cellStyle name="Normalny 2 3 4 2 4 5 2" xfId="29921" xr:uid="{E0BF6DA9-65B7-46F6-8E58-39E27DC2C5EF}"/>
    <cellStyle name="Normalny 2 3 4 2 4 6" xfId="19454" xr:uid="{58F73C83-BF06-489A-B213-D08281E2CD9C}"/>
    <cellStyle name="Normalny 2 3 4 2 5" xfId="8714" xr:uid="{D37F6BEC-003D-4416-804C-1DD17CBD2ACF}"/>
    <cellStyle name="Normalny 2 3 4 2 5 2" xfId="12205" xr:uid="{74F5CA95-D2B6-46EC-AC02-199100516A75}"/>
    <cellStyle name="Normalny 2 3 4 2 5 2 2" xfId="27504" xr:uid="{36632BED-6F76-48B9-8595-475F87EEFCE1}"/>
    <cellStyle name="Normalny 2 3 4 2 5 3" xfId="15695" xr:uid="{159732B3-8530-4C75-AA35-4BFA8E68F5A4}"/>
    <cellStyle name="Normalny 2 3 4 2 5 3 2" xfId="30994" xr:uid="{B87AA8D8-2B09-4AB8-B5A9-C9A5B4BE2526}"/>
    <cellStyle name="Normalny 2 3 4 2 5 4" xfId="24014" xr:uid="{524A65CB-4B78-472A-9B6C-D34F73667D3F}"/>
    <cellStyle name="Normalny 2 3 4 2 6" xfId="6031" xr:uid="{68310CE1-52AB-457E-9B48-C6346E4E33AA}"/>
    <cellStyle name="Normalny 2 3 4 2 6 2" xfId="21332" xr:uid="{882EEB05-D68C-475E-8439-7899C849CF6B}"/>
    <cellStyle name="Normalny 2 3 4 2 7" xfId="4069" xr:uid="{5CA6CE08-DB97-4802-9308-8D0CD78DB897}"/>
    <cellStyle name="Normalny 2 3 4 2 7 2" xfId="19450" xr:uid="{C9973E24-8DCA-4D47-A807-09FE26F51480}"/>
    <cellStyle name="Normalny 2 3 4 2 8" xfId="9523" xr:uid="{A34C1BA3-9841-4F06-8D6B-B133AA34254B}"/>
    <cellStyle name="Normalny 2 3 4 2 8 2" xfId="24822" xr:uid="{446AEB3E-9DD3-4276-A923-1D28022ED247}"/>
    <cellStyle name="Normalny 2 3 4 2 9" xfId="13013" xr:uid="{D71B4B12-5F5C-4806-AAAC-339E972C0504}"/>
    <cellStyle name="Normalny 2 3 4 2 9 2" xfId="28312" xr:uid="{CFD027D4-FB05-4365-8869-9E22CF239D65}"/>
    <cellStyle name="Normalny 2 3 4 20" xfId="16577" xr:uid="{EA6BA495-887A-419F-8449-30753E23A4F4}"/>
    <cellStyle name="Normalny 2 3 4 3" xfId="1249" xr:uid="{6ADF07D6-B7EB-4C0C-95EE-0405B1CE1890}"/>
    <cellStyle name="Normalny 2 3 4 3 2" xfId="4075" xr:uid="{A266ACDD-9229-462C-AC51-B8B71E20FAE0}"/>
    <cellStyle name="Normalny 2 3 4 3 2 2" xfId="8720" xr:uid="{E1390AFA-C1FF-47C3-8ACE-68B77ED8632B}"/>
    <cellStyle name="Normalny 2 3 4 3 2 2 2" xfId="12211" xr:uid="{A2F1DABA-2455-4DF6-B5F3-C46D29D9030E}"/>
    <cellStyle name="Normalny 2 3 4 3 2 2 2 2" xfId="27510" xr:uid="{32E44E60-1136-4DA2-9AD7-7E6F097991EF}"/>
    <cellStyle name="Normalny 2 3 4 3 2 2 3" xfId="15701" xr:uid="{99BAC4E2-65EB-4DF2-A326-0AC6294ACD96}"/>
    <cellStyle name="Normalny 2 3 4 3 2 2 3 2" xfId="31000" xr:uid="{4BA83DFD-ECFC-4DE7-A72E-B298B304A769}"/>
    <cellStyle name="Normalny 2 3 4 3 2 2 4" xfId="24020" xr:uid="{97703010-A99A-4317-8CF4-B8BC44B40699}"/>
    <cellStyle name="Normalny 2 3 4 3 2 3" xfId="7149" xr:uid="{3B5B01DF-A52E-4D8B-ACE8-3E083FC90825}"/>
    <cellStyle name="Normalny 2 3 4 3 2 3 2" xfId="22450" xr:uid="{07FD639C-8C34-4AFC-A045-A6E6F681B003}"/>
    <cellStyle name="Normalny 2 3 4 3 2 4" xfId="10641" xr:uid="{90752B05-3F0A-4308-8CF5-AFBA71F0861E}"/>
    <cellStyle name="Normalny 2 3 4 3 2 4 2" xfId="25940" xr:uid="{2E7AEC31-4E2D-4B7A-9DB6-56B848760392}"/>
    <cellStyle name="Normalny 2 3 4 3 2 5" xfId="14131" xr:uid="{A516C23D-9F5E-4EFC-9564-02833BB4CBD4}"/>
    <cellStyle name="Normalny 2 3 4 3 2 5 2" xfId="29430" xr:uid="{93F243FA-4FD3-4FAB-B8EB-C73B0B1BC61E}"/>
    <cellStyle name="Normalny 2 3 4 3 2 6" xfId="19456" xr:uid="{DE864C13-7246-4EBD-83CB-B6D7CCE3512D}"/>
    <cellStyle name="Normalny 2 3 4 3 3" xfId="8719" xr:uid="{1FD7215E-5FEE-4685-B987-F9D15194C582}"/>
    <cellStyle name="Normalny 2 3 4 3 3 2" xfId="12210" xr:uid="{D155C4B4-152E-4588-A834-EAA6BDA5BBEB}"/>
    <cellStyle name="Normalny 2 3 4 3 3 2 2" xfId="27509" xr:uid="{8C4D1558-AA46-460D-BCF9-11935D2B3FE7}"/>
    <cellStyle name="Normalny 2 3 4 3 3 3" xfId="15700" xr:uid="{ED0539B4-EA37-44E0-A076-D9B8E12DD7F2}"/>
    <cellStyle name="Normalny 2 3 4 3 3 3 2" xfId="30999" xr:uid="{EE6D2E6B-79BA-4EA6-ADFA-A0059A060064}"/>
    <cellStyle name="Normalny 2 3 4 3 3 4" xfId="24019" xr:uid="{1D6F391B-E279-4311-A3BB-3EE0BEFE9324}"/>
    <cellStyle name="Normalny 2 3 4 3 4" xfId="6191" xr:uid="{732FC5EF-52C7-4515-9BCA-984E9B6F45EC}"/>
    <cellStyle name="Normalny 2 3 4 3 4 2" xfId="21492" xr:uid="{3BD2E4F7-018F-4752-B19F-07FCDCBC05BA}"/>
    <cellStyle name="Normalny 2 3 4 3 5" xfId="4074" xr:uid="{79BD9573-8FBF-40B6-AE1C-AC4445B3965D}"/>
    <cellStyle name="Normalny 2 3 4 3 5 2" xfId="19455" xr:uid="{3B2B990B-D484-40FD-A50B-DE57FE5244D6}"/>
    <cellStyle name="Normalny 2 3 4 3 6" xfId="9683" xr:uid="{B27009E7-F1DF-47F7-BCA5-2A785CD68648}"/>
    <cellStyle name="Normalny 2 3 4 3 6 2" xfId="24982" xr:uid="{9393373A-464E-412C-AF58-2B7EE23FFB8E}"/>
    <cellStyle name="Normalny 2 3 4 3 7" xfId="13173" xr:uid="{5E41F97F-E390-4D8B-AE02-3BA3AD3DBC90}"/>
    <cellStyle name="Normalny 2 3 4 3 7 2" xfId="28472" xr:uid="{2DB084CE-6EAC-4D36-BFA8-86B135CD3D19}"/>
    <cellStyle name="Normalny 2 3 4 3 8" xfId="16905" xr:uid="{09F227B9-14A7-4DD6-BE77-6FA9CFFA18CD}"/>
    <cellStyle name="Normalny 2 3 4 4" xfId="1371" xr:uid="{B79B2B78-923E-4651-B352-E7C69905886C}"/>
    <cellStyle name="Normalny 2 3 4 4 2" xfId="4077" xr:uid="{7A4E1E8C-E013-419F-A4A3-84075177EE48}"/>
    <cellStyle name="Normalny 2 3 4 4 2 2" xfId="8722" xr:uid="{5CD7746F-BE09-4C9E-A1B0-3FC1C2F6F3D5}"/>
    <cellStyle name="Normalny 2 3 4 4 2 2 2" xfId="12213" xr:uid="{ACAECA01-2802-48E5-9732-9A2A614B6AF5}"/>
    <cellStyle name="Normalny 2 3 4 4 2 2 2 2" xfId="27512" xr:uid="{9416D01F-4D42-4E1B-9643-0A2981C641A5}"/>
    <cellStyle name="Normalny 2 3 4 4 2 2 3" xfId="15703" xr:uid="{491118C6-F351-4599-865F-C16EA6D32DF3}"/>
    <cellStyle name="Normalny 2 3 4 4 2 2 3 2" xfId="31002" xr:uid="{1131080C-A6C2-45E6-809F-6B84FD156709}"/>
    <cellStyle name="Normalny 2 3 4 4 2 2 4" xfId="24022" xr:uid="{F900EF7E-DA9C-4A76-8519-5EED88AAACEE}"/>
    <cellStyle name="Normalny 2 3 4 4 2 3" xfId="7150" xr:uid="{5D8F981C-7CF3-4A9A-AA8C-38FAAD876CE9}"/>
    <cellStyle name="Normalny 2 3 4 4 2 3 2" xfId="22451" xr:uid="{EA9F2A9E-FC1E-46CB-8D92-FD0AE4AC8488}"/>
    <cellStyle name="Normalny 2 3 4 4 2 4" xfId="10642" xr:uid="{5378D2A6-ED5E-4C60-811A-8E79090383CB}"/>
    <cellStyle name="Normalny 2 3 4 4 2 4 2" xfId="25941" xr:uid="{80674362-854C-4DA0-BB00-EAE39E9C7AFC}"/>
    <cellStyle name="Normalny 2 3 4 4 2 5" xfId="14132" xr:uid="{FB80E67C-C429-4346-B105-0C3E0A3D4FB7}"/>
    <cellStyle name="Normalny 2 3 4 4 2 5 2" xfId="29431" xr:uid="{545402D0-2010-4E66-A933-3BEADEADC835}"/>
    <cellStyle name="Normalny 2 3 4 4 2 6" xfId="19458" xr:uid="{03E3C8D3-DD43-43DB-A1EC-C52615760F47}"/>
    <cellStyle name="Normalny 2 3 4 4 3" xfId="8721" xr:uid="{B2C3493A-BBEE-4944-BE57-D5577BE31404}"/>
    <cellStyle name="Normalny 2 3 4 4 3 2" xfId="12212" xr:uid="{88BC906C-5309-435D-AA29-B86254A60F83}"/>
    <cellStyle name="Normalny 2 3 4 4 3 2 2" xfId="27511" xr:uid="{22C46930-796C-47A2-92E9-FFB2C836F9F3}"/>
    <cellStyle name="Normalny 2 3 4 4 3 3" xfId="15702" xr:uid="{5DDC306F-4163-4315-8F06-8723FB81CB26}"/>
    <cellStyle name="Normalny 2 3 4 4 3 3 2" xfId="31001" xr:uid="{2A5B921D-3FD6-4ECF-8EB2-8FCAFDC44BF2}"/>
    <cellStyle name="Normalny 2 3 4 4 3 4" xfId="24021" xr:uid="{FE303A24-8C90-4EB9-BCE9-C0AFA702BB1F}"/>
    <cellStyle name="Normalny 2 3 4 4 4" xfId="6634" xr:uid="{932C049F-BEAB-4A24-9F85-08906C468270}"/>
    <cellStyle name="Normalny 2 3 4 4 4 2" xfId="21935" xr:uid="{2ABF27F6-E757-41B4-8134-87D9A52EB251}"/>
    <cellStyle name="Normalny 2 3 4 4 5" xfId="4076" xr:uid="{BD6B26D0-0C41-45F0-9837-4335C2D2B251}"/>
    <cellStyle name="Normalny 2 3 4 4 5 2" xfId="19457" xr:uid="{D5D7E1B4-58FC-49FE-B20E-4C341317D7BE}"/>
    <cellStyle name="Normalny 2 3 4 4 6" xfId="10126" xr:uid="{7FCC9F32-CB63-4027-84AB-62A01A4C0982}"/>
    <cellStyle name="Normalny 2 3 4 4 6 2" xfId="25425" xr:uid="{A9C96169-8F88-48CC-A275-DC4C44B2732A}"/>
    <cellStyle name="Normalny 2 3 4 4 7" xfId="13616" xr:uid="{C9C90BFD-6685-47AD-8CD2-435341769E47}"/>
    <cellStyle name="Normalny 2 3 4 4 7 2" xfId="28915" xr:uid="{147A651D-FA98-4FF8-BD4D-7957867992CA}"/>
    <cellStyle name="Normalny 2 3 4 4 8" xfId="17027" xr:uid="{5C3854A1-2F9B-4125-8D43-C34F2154D0C8}"/>
    <cellStyle name="Normalny 2 3 4 5" xfId="1525" xr:uid="{9BA8A37D-FB6B-420C-820C-BAE35548EC20}"/>
    <cellStyle name="Normalny 2 3 4 5 2" xfId="8723" xr:uid="{4A96C77B-8758-45DF-9E94-16BC1F32391B}"/>
    <cellStyle name="Normalny 2 3 4 5 2 2" xfId="12214" xr:uid="{FAAE28B0-4C05-49B9-AB72-075EC65EBC4C}"/>
    <cellStyle name="Normalny 2 3 4 5 2 2 2" xfId="27513" xr:uid="{FD7B2AFA-694D-48C9-9D81-4FFFF2C9223F}"/>
    <cellStyle name="Normalny 2 3 4 5 2 3" xfId="15704" xr:uid="{7B6DD6CD-6EBC-4DCC-A6AC-D7B65A28338D}"/>
    <cellStyle name="Normalny 2 3 4 5 2 3 2" xfId="31003" xr:uid="{A301E0DF-ACC6-4B89-9F1A-98CA2146C912}"/>
    <cellStyle name="Normalny 2 3 4 5 2 4" xfId="24023" xr:uid="{3CC95E61-527D-45DB-8BD8-DB06A4512459}"/>
    <cellStyle name="Normalny 2 3 4 5 3" xfId="7146" xr:uid="{2E20C7B9-D24F-4BBC-A977-AA2D4D14641A}"/>
    <cellStyle name="Normalny 2 3 4 5 3 2" xfId="22447" xr:uid="{105DFFCE-6974-43C6-AAA0-A26EB7F1ABAA}"/>
    <cellStyle name="Normalny 2 3 4 5 4" xfId="4078" xr:uid="{A29E3B8B-8F62-408A-9912-C280883D85A2}"/>
    <cellStyle name="Normalny 2 3 4 5 4 2" xfId="19459" xr:uid="{D4920BE6-5C61-4069-BA50-CBAA9977297F}"/>
    <cellStyle name="Normalny 2 3 4 5 5" xfId="10638" xr:uid="{22B885B5-A929-49FE-BF97-89EC08B5E00C}"/>
    <cellStyle name="Normalny 2 3 4 5 5 2" xfId="25937" xr:uid="{AA312D55-7E61-4108-9BAC-B680835579F8}"/>
    <cellStyle name="Normalny 2 3 4 5 6" xfId="14128" xr:uid="{DAC09EF0-23F9-430B-9F17-607A460DC999}"/>
    <cellStyle name="Normalny 2 3 4 5 6 2" xfId="29427" xr:uid="{E5ED4347-D6F3-44A4-B135-F3F80C44B4C4}"/>
    <cellStyle name="Normalny 2 3 4 5 7" xfId="17177" xr:uid="{38B7AABE-CA55-40CA-93E8-37F6DFAAB527}"/>
    <cellStyle name="Normalny 2 3 4 6" xfId="1773" xr:uid="{57CE21C4-2573-45E3-BEC3-8758BA9CABCB}"/>
    <cellStyle name="Normalny 2 3 4 6 2" xfId="8724" xr:uid="{6A06D24B-7C14-438A-9269-2C41B87FB0DE}"/>
    <cellStyle name="Normalny 2 3 4 6 2 2" xfId="12215" xr:uid="{F7668B14-FFAF-4154-A39F-416C6C6C93F4}"/>
    <cellStyle name="Normalny 2 3 4 6 2 2 2" xfId="27514" xr:uid="{FC2D346C-FF78-46C5-BA7D-AAB5414F0770}"/>
    <cellStyle name="Normalny 2 3 4 6 2 3" xfId="15705" xr:uid="{B0C1010F-F9E7-4EF8-BBAB-9AE4645B2CFB}"/>
    <cellStyle name="Normalny 2 3 4 6 2 3 2" xfId="31004" xr:uid="{D3F1EDAF-6A73-4D24-A6B1-E901A41A3706}"/>
    <cellStyle name="Normalny 2 3 4 6 2 4" xfId="24024" xr:uid="{CACB5ECF-E9CC-4040-9C0D-4F0BEF8775BD}"/>
    <cellStyle name="Normalny 2 3 4 6 3" xfId="7490" xr:uid="{01179C21-5772-4925-86EC-1D0A00DD7A50}"/>
    <cellStyle name="Normalny 2 3 4 6 3 2" xfId="22791" xr:uid="{54E2C6D4-04DD-4D30-9A55-78E449F64C06}"/>
    <cellStyle name="Normalny 2 3 4 6 4" xfId="4079" xr:uid="{0D5FF9F7-2A5B-4559-BA95-3566B6BBA3A6}"/>
    <cellStyle name="Normalny 2 3 4 6 4 2" xfId="19460" xr:uid="{8ED37224-1EF1-4A8B-BB2A-FBDC5B50FD55}"/>
    <cellStyle name="Normalny 2 3 4 6 5" xfId="10982" xr:uid="{12F1BA54-FDDF-47F4-B637-1266D7937ED7}"/>
    <cellStyle name="Normalny 2 3 4 6 5 2" xfId="26281" xr:uid="{BB2AAA8C-D709-4DC4-BAE3-9010CD42B60B}"/>
    <cellStyle name="Normalny 2 3 4 6 6" xfId="14472" xr:uid="{7C21E62B-653B-45A0-844A-8D293D0B7CC5}"/>
    <cellStyle name="Normalny 2 3 4 6 6 2" xfId="29771" xr:uid="{4A8D1CE3-5B4B-494F-8E20-55A94D95FF01}"/>
    <cellStyle name="Normalny 2 3 4 6 7" xfId="17410" xr:uid="{0420E32A-63D2-4E12-862E-7E3A39B21D48}"/>
    <cellStyle name="Normalny 2 3 4 7" xfId="1917" xr:uid="{D79A4D22-221A-4868-8ED7-FB075D556CD1}"/>
    <cellStyle name="Normalny 2 3 4 7 2" xfId="8713" xr:uid="{BB0060FE-DCFD-4DE8-A117-443C1CE00F1A}"/>
    <cellStyle name="Normalny 2 3 4 7 2 2" xfId="24013" xr:uid="{711B3973-4F5B-41FF-A420-6ACD86D9777E}"/>
    <cellStyle name="Normalny 2 3 4 7 3" xfId="5423" xr:uid="{7BD9D21C-559F-47FB-AB7D-AB50CA500CAD}"/>
    <cellStyle name="Normalny 2 3 4 7 3 2" xfId="20724" xr:uid="{51595FC4-3E69-480F-971C-61AD2068AEBA}"/>
    <cellStyle name="Normalny 2 3 4 7 4" xfId="12204" xr:uid="{D36FC6A3-FE53-4841-BC9F-8EC69EB1A5D6}"/>
    <cellStyle name="Normalny 2 3 4 7 4 2" xfId="27503" xr:uid="{1C1C1660-7A3D-4542-A8A7-0C81E4BF0880}"/>
    <cellStyle name="Normalny 2 3 4 7 5" xfId="15694" xr:uid="{3D862855-8252-4957-9451-EE53B2A3BA46}"/>
    <cellStyle name="Normalny 2 3 4 7 5 2" xfId="30993" xr:uid="{099A6B9A-56B1-4B8F-8EFF-CF7439363624}"/>
    <cellStyle name="Normalny 2 3 4 7 6" xfId="17549" xr:uid="{8E2D187B-B5D9-4F58-BA2B-51298FE543F4}"/>
    <cellStyle name="Normalny 2 3 4 8" xfId="2048" xr:uid="{50DE1CAB-0E0D-4D59-97A0-B44DFBE1FBFC}"/>
    <cellStyle name="Normalny 2 3 4 8 2" xfId="5424" xr:uid="{98F523B8-584C-4703-A511-79414B0AA40B}"/>
    <cellStyle name="Normalny 2 3 4 8 2 2" xfId="20725" xr:uid="{329A8359-0660-493A-B73B-9C702FF8AA16}"/>
    <cellStyle name="Normalny 2 3 4 8 3" xfId="17680" xr:uid="{41C7723A-1978-4E5C-9CA7-2BF088F438B8}"/>
    <cellStyle name="Normalny 2 3 4 9" xfId="2173" xr:uid="{24C6DD38-5B8F-4BA8-B75B-94FA4CEA08D7}"/>
    <cellStyle name="Normalny 2 3 4 9 2" xfId="5425" xr:uid="{321FDF21-DB3E-47DD-A524-B6DB52978AFF}"/>
    <cellStyle name="Normalny 2 3 4 9 2 2" xfId="20726" xr:uid="{F2485453-38A4-412A-9C5A-B860156048D9}"/>
    <cellStyle name="Normalny 2 3 4 9 3" xfId="17805" xr:uid="{95AFFAFA-7BBD-4128-AEC2-4147C9C70BDF}"/>
    <cellStyle name="Normalny 2 3 5" xfId="732" xr:uid="{11F86B69-E300-4F56-AED7-CCCC8F46F15C}"/>
    <cellStyle name="Normalny 2 3 5 10" xfId="2336" xr:uid="{55669787-C11D-4D14-A512-8FC142F4EE1D}"/>
    <cellStyle name="Normalny 2 3 5 10 2" xfId="5426" xr:uid="{6AF9607E-E8D4-43B2-B3E8-05BE8F82620B}"/>
    <cellStyle name="Normalny 2 3 5 10 2 2" xfId="20727" xr:uid="{A7F673D2-54ED-4129-811D-C8C60D111696}"/>
    <cellStyle name="Normalny 2 3 5 10 3" xfId="17968" xr:uid="{D3A6E521-19BD-44C8-9190-C8032D8588AC}"/>
    <cellStyle name="Normalny 2 3 5 11" xfId="2486" xr:uid="{FAE6EF5A-C34A-40CE-86B1-707E9EC4F378}"/>
    <cellStyle name="Normalny 2 3 5 11 2" xfId="5427" xr:uid="{CCE95347-3A0A-407D-ADF3-52071BB55E5C}"/>
    <cellStyle name="Normalny 2 3 5 11 2 2" xfId="20728" xr:uid="{52CE8889-D810-4394-8777-6EA51A362A4C}"/>
    <cellStyle name="Normalny 2 3 5 11 3" xfId="18118" xr:uid="{995FD7EE-6D68-49F6-A254-8AA393852B18}"/>
    <cellStyle name="Normalny 2 3 5 12" xfId="2636" xr:uid="{8B4C01E1-2469-4FA6-AF4C-4EFAB2CAE2B2}"/>
    <cellStyle name="Normalny 2 3 5 12 2" xfId="5428" xr:uid="{F40D9189-7FEB-4C46-85B7-CBF7FCEBD292}"/>
    <cellStyle name="Normalny 2 3 5 12 2 2" xfId="20729" xr:uid="{DF47140A-514B-46DC-B9BD-A3447CEFBE51}"/>
    <cellStyle name="Normalny 2 3 5 12 3" xfId="18268" xr:uid="{17925AFC-3295-445F-AF09-36E7EB115A91}"/>
    <cellStyle name="Normalny 2 3 5 13" xfId="5832" xr:uid="{E6F31463-2077-471F-AC72-60AF6D725F7E}"/>
    <cellStyle name="Normalny 2 3 5 13 2" xfId="21133" xr:uid="{BF571991-AA14-45CF-943F-0FAEABD436F4}"/>
    <cellStyle name="Normalny 2 3 5 14" xfId="6032" xr:uid="{7E5E627B-5CCC-4544-96F7-7D1BFF246A1A}"/>
    <cellStyle name="Normalny 2 3 5 14 2" xfId="21333" xr:uid="{986027B0-C8D9-41AB-B851-09174B2CC58C}"/>
    <cellStyle name="Normalny 2 3 5 15" xfId="4080" xr:uid="{C7895B0C-E1CA-438C-B1F1-6F8923186916}"/>
    <cellStyle name="Normalny 2 3 5 15 2" xfId="19461" xr:uid="{4F752907-FA55-4002-8EB5-3139D0687C24}"/>
    <cellStyle name="Normalny 2 3 5 16" xfId="9524" xr:uid="{BE0A5F96-76D6-4B44-942B-07A4B7BA2130}"/>
    <cellStyle name="Normalny 2 3 5 16 2" xfId="24823" xr:uid="{2ECFD57C-98E0-4992-B92B-643CE1F98492}"/>
    <cellStyle name="Normalny 2 3 5 17" xfId="13014" xr:uid="{83A2E702-0330-4505-8059-7757DF16F684}"/>
    <cellStyle name="Normalny 2 3 5 17 2" xfId="28313" xr:uid="{A0F5A462-BCF9-4CAA-9B73-8230B7C2CB6A}"/>
    <cellStyle name="Normalny 2 3 5 18" xfId="16455" xr:uid="{7C12C5A5-746F-49C8-BA78-4ABEE3F1D363}"/>
    <cellStyle name="Normalny 2 3 5 18 2" xfId="31754" xr:uid="{08325F1D-A674-459F-97BE-A44660278033}"/>
    <cellStyle name="Normalny 2 3 5 19" xfId="950" xr:uid="{B5AB6F48-EE40-4319-86E9-74757DB0FC19}"/>
    <cellStyle name="Normalny 2 3 5 2" xfId="1166" xr:uid="{3B5189D5-9F3D-41F4-98F2-0A3A0690C05E}"/>
    <cellStyle name="Normalny 2 3 5 2 2" xfId="4082" xr:uid="{4C46E701-0E0E-4EDC-B805-6CB68DA11253}"/>
    <cellStyle name="Normalny 2 3 5 2 2 2" xfId="4083" xr:uid="{91E311CE-FB18-468B-A6B3-9A8FEAA919A9}"/>
    <cellStyle name="Normalny 2 3 5 2 2 2 2" xfId="8728" xr:uid="{D3A0BF68-9CD5-4E32-90C6-69F2BF8D41DA}"/>
    <cellStyle name="Normalny 2 3 5 2 2 2 2 2" xfId="12219" xr:uid="{0286CCD5-43A5-4901-AFAB-90BCA642F84E}"/>
    <cellStyle name="Normalny 2 3 5 2 2 2 2 2 2" xfId="27518" xr:uid="{F7033E5D-C2FD-4742-B958-6053116E53DD}"/>
    <cellStyle name="Normalny 2 3 5 2 2 2 2 3" xfId="15709" xr:uid="{6CB82789-D320-4582-AB74-6702FAC68376}"/>
    <cellStyle name="Normalny 2 3 5 2 2 2 2 3 2" xfId="31008" xr:uid="{478374BB-52CC-45A6-8C36-00A1A119FC79}"/>
    <cellStyle name="Normalny 2 3 5 2 2 2 2 4" xfId="24028" xr:uid="{4670626A-120B-4FAB-AC31-20882C57D14D}"/>
    <cellStyle name="Normalny 2 3 5 2 2 2 3" xfId="7153" xr:uid="{86C41748-9D63-4E04-A734-CFD8891F606D}"/>
    <cellStyle name="Normalny 2 3 5 2 2 2 3 2" xfId="22454" xr:uid="{39B033E4-CEBB-4F64-B698-EC24EF467A3E}"/>
    <cellStyle name="Normalny 2 3 5 2 2 2 4" xfId="10645" xr:uid="{B37BB952-818B-4085-9423-E54604E29D91}"/>
    <cellStyle name="Normalny 2 3 5 2 2 2 4 2" xfId="25944" xr:uid="{BF9BF337-0407-40B2-9580-78A6E5987DA1}"/>
    <cellStyle name="Normalny 2 3 5 2 2 2 5" xfId="14135" xr:uid="{E7DC18D9-2735-4889-A775-DB16E332EBEB}"/>
    <cellStyle name="Normalny 2 3 5 2 2 2 5 2" xfId="29434" xr:uid="{BE044150-DA14-4D5A-ABBE-47DE91E46CB2}"/>
    <cellStyle name="Normalny 2 3 5 2 2 2 6" xfId="19464" xr:uid="{1E0594E8-3431-4B79-BD86-F9B93787BE50}"/>
    <cellStyle name="Normalny 2 3 5 2 2 3" xfId="8727" xr:uid="{A94BD24A-BC87-445A-9A90-AEEBC631C7DB}"/>
    <cellStyle name="Normalny 2 3 5 2 2 3 2" xfId="12218" xr:uid="{830FBBFD-B2C9-4812-A637-06F92110A59B}"/>
    <cellStyle name="Normalny 2 3 5 2 2 3 2 2" xfId="27517" xr:uid="{6B091AD7-23B6-4E8C-9B8C-F35674BBAE9F}"/>
    <cellStyle name="Normalny 2 3 5 2 2 3 3" xfId="15708" xr:uid="{E83D1243-F34B-4834-BA13-59D40ABA5D63}"/>
    <cellStyle name="Normalny 2 3 5 2 2 3 3 2" xfId="31007" xr:uid="{1DDD9E4B-01DC-42C7-8169-F46AC8B8DCFF}"/>
    <cellStyle name="Normalny 2 3 5 2 2 3 4" xfId="24027" xr:uid="{B5F68162-33E7-4B17-B3DB-7ACE2377AB9B}"/>
    <cellStyle name="Normalny 2 3 5 2 2 4" xfId="6535" xr:uid="{055440C2-FA54-45A3-8AD4-2D83862A44D5}"/>
    <cellStyle name="Normalny 2 3 5 2 2 4 2" xfId="21836" xr:uid="{62236E90-585C-48D1-B3D7-23BCB7E8C64E}"/>
    <cellStyle name="Normalny 2 3 5 2 2 5" xfId="10027" xr:uid="{A6BE6274-8BCE-4244-B200-D130ECD37C93}"/>
    <cellStyle name="Normalny 2 3 5 2 2 5 2" xfId="25326" xr:uid="{CA6E6EBC-177E-471E-9ACE-D633259E5E73}"/>
    <cellStyle name="Normalny 2 3 5 2 2 6" xfId="13517" xr:uid="{9D8F834D-9B7F-4C74-88A1-28229931C425}"/>
    <cellStyle name="Normalny 2 3 5 2 2 6 2" xfId="28816" xr:uid="{41EE8024-0FE9-422B-B6A6-C8A670B071A9}"/>
    <cellStyle name="Normalny 2 3 5 2 2 7" xfId="19463" xr:uid="{36D18067-6A73-4A39-A95B-C0165A52BACA}"/>
    <cellStyle name="Normalny 2 3 5 2 3" xfId="4084" xr:uid="{714DAB11-07B8-4DE5-BA38-EB217414E4D8}"/>
    <cellStyle name="Normalny 2 3 5 2 3 2" xfId="8729" xr:uid="{DD370B94-7E0E-42C3-B071-BA10A0F1E905}"/>
    <cellStyle name="Normalny 2 3 5 2 3 2 2" xfId="12220" xr:uid="{459A339E-4924-44D7-B7F8-CE0B48D163B7}"/>
    <cellStyle name="Normalny 2 3 5 2 3 2 2 2" xfId="27519" xr:uid="{EE188B8A-BAE5-40D9-9128-D90D4D8CA479}"/>
    <cellStyle name="Normalny 2 3 5 2 3 2 3" xfId="15710" xr:uid="{FB3174C8-27CB-4B70-AEE0-3AC34511045E}"/>
    <cellStyle name="Normalny 2 3 5 2 3 2 3 2" xfId="31009" xr:uid="{E04E7B67-D712-4EF5-B4BA-BA663341CFAF}"/>
    <cellStyle name="Normalny 2 3 5 2 3 2 4" xfId="24029" xr:uid="{C201D8B6-0DB4-4CEC-BF77-BED5E337D686}"/>
    <cellStyle name="Normalny 2 3 5 2 3 3" xfId="7152" xr:uid="{0ABC581E-18E4-47A6-BBE2-D3BF85B13684}"/>
    <cellStyle name="Normalny 2 3 5 2 3 3 2" xfId="22453" xr:uid="{956C2FEA-ED7E-4FAF-8199-5A96856DCEFE}"/>
    <cellStyle name="Normalny 2 3 5 2 3 4" xfId="10644" xr:uid="{088A4F17-790A-47D3-A807-70BF16A07E7A}"/>
    <cellStyle name="Normalny 2 3 5 2 3 4 2" xfId="25943" xr:uid="{B76AC602-2FCD-4A3A-AB00-E77EF2370D1B}"/>
    <cellStyle name="Normalny 2 3 5 2 3 5" xfId="14134" xr:uid="{C83BDB2F-A4B8-4DA1-9A09-BD0014258952}"/>
    <cellStyle name="Normalny 2 3 5 2 3 5 2" xfId="29433" xr:uid="{E9A10DA2-58C7-4DB4-B106-0EEC9332D295}"/>
    <cellStyle name="Normalny 2 3 5 2 3 6" xfId="19465" xr:uid="{CCEAB70A-950E-4641-BBCD-E5374E62E7FE}"/>
    <cellStyle name="Normalny 2 3 5 2 4" xfId="8726" xr:uid="{4E3A435F-4BAF-4E49-90E6-81146DF35F66}"/>
    <cellStyle name="Normalny 2 3 5 2 4 2" xfId="12217" xr:uid="{6D568609-5048-4EA6-990C-85ED6EE8310F}"/>
    <cellStyle name="Normalny 2 3 5 2 4 2 2" xfId="27516" xr:uid="{9C85C194-243C-4E1A-BC08-A43F9FD07837}"/>
    <cellStyle name="Normalny 2 3 5 2 4 3" xfId="15707" xr:uid="{766FEC8E-8D47-461C-A12B-24675131CFAE}"/>
    <cellStyle name="Normalny 2 3 5 2 4 3 2" xfId="31006" xr:uid="{75428BB2-B5FB-4E66-8D3A-446DF0D353E1}"/>
    <cellStyle name="Normalny 2 3 5 2 4 4" xfId="24026" xr:uid="{CFA4483E-67E3-44E1-A5BA-43A86C5CF030}"/>
    <cellStyle name="Normalny 2 3 5 2 5" xfId="6232" xr:uid="{C7FD327B-D1E1-4B60-9C01-2421D44CC792}"/>
    <cellStyle name="Normalny 2 3 5 2 5 2" xfId="21533" xr:uid="{DEB1A1B7-BBC9-4B86-9D3C-5A12EC110B78}"/>
    <cellStyle name="Normalny 2 3 5 2 6" xfId="4081" xr:uid="{D58FFD66-2819-4BD3-8356-44BD10E17E4A}"/>
    <cellStyle name="Normalny 2 3 5 2 6 2" xfId="19462" xr:uid="{19BD72BF-4D4A-49EC-A8EC-B0E13F3930F6}"/>
    <cellStyle name="Normalny 2 3 5 2 7" xfId="9724" xr:uid="{90C65A30-A5F0-4C4E-BB33-4502AFFFD575}"/>
    <cellStyle name="Normalny 2 3 5 2 7 2" xfId="25023" xr:uid="{274F8C2B-D770-41DC-A6F3-3AB21FC130D8}"/>
    <cellStyle name="Normalny 2 3 5 2 8" xfId="13214" xr:uid="{E91794E5-333A-4F22-BB55-DFADF095D13A}"/>
    <cellStyle name="Normalny 2 3 5 2 8 2" xfId="28513" xr:uid="{8A264674-A517-404A-8F2C-9CB7EDBCEF1B}"/>
    <cellStyle name="Normalny 2 3 5 2 9" xfId="16822" xr:uid="{14F64F6C-404F-41BE-BE68-35111A2D2521}"/>
    <cellStyle name="Normalny 2 3 5 20" xfId="16618" xr:uid="{98F06632-51F9-47F9-B410-B8CB6DDE1215}"/>
    <cellStyle name="Normalny 2 3 5 3" xfId="1291" xr:uid="{3EC4A9A2-261A-47E3-9783-839FA2B38E06}"/>
    <cellStyle name="Normalny 2 3 5 3 2" xfId="4086" xr:uid="{7E476969-1DDB-401C-8996-9F09244956D4}"/>
    <cellStyle name="Normalny 2 3 5 3 2 2" xfId="8731" xr:uid="{BF9B2F09-FB1E-473B-AA5A-DED640022077}"/>
    <cellStyle name="Normalny 2 3 5 3 2 2 2" xfId="12222" xr:uid="{985EC321-9355-4C14-93A0-3B517B8C9D7C}"/>
    <cellStyle name="Normalny 2 3 5 3 2 2 2 2" xfId="27521" xr:uid="{219D3981-95B9-48EF-8EFA-B97751D25F9F}"/>
    <cellStyle name="Normalny 2 3 5 3 2 2 3" xfId="15712" xr:uid="{DA4939B8-0919-471D-93D2-2EBC587F0FDB}"/>
    <cellStyle name="Normalny 2 3 5 3 2 2 3 2" xfId="31011" xr:uid="{63D248DF-469E-4465-B8D7-55FC4619830E}"/>
    <cellStyle name="Normalny 2 3 5 3 2 2 4" xfId="24031" xr:uid="{7E6A3554-2CDD-4507-B1FA-52751C3C5244}"/>
    <cellStyle name="Normalny 2 3 5 3 2 3" xfId="7154" xr:uid="{F24B3EAB-84DC-4D82-8899-B7B2F0178B43}"/>
    <cellStyle name="Normalny 2 3 5 3 2 3 2" xfId="22455" xr:uid="{7B9998DD-59B3-4C5E-A7DE-B9B84B018B80}"/>
    <cellStyle name="Normalny 2 3 5 3 2 4" xfId="10646" xr:uid="{A173093D-5961-482A-8E7D-1DF01B9DE3D4}"/>
    <cellStyle name="Normalny 2 3 5 3 2 4 2" xfId="25945" xr:uid="{E1E895C5-0FD0-4E4D-A158-18C44D1E02A1}"/>
    <cellStyle name="Normalny 2 3 5 3 2 5" xfId="14136" xr:uid="{70B1D923-E014-45CA-9535-728A69F20BC8}"/>
    <cellStyle name="Normalny 2 3 5 3 2 5 2" xfId="29435" xr:uid="{916BA2CA-B571-4CB4-A892-C61C19E794E5}"/>
    <cellStyle name="Normalny 2 3 5 3 2 6" xfId="19467" xr:uid="{26B0A5C4-4909-4901-B836-F0FDDF1CD31F}"/>
    <cellStyle name="Normalny 2 3 5 3 3" xfId="8730" xr:uid="{10460DE7-88D5-4D1D-8F9C-6D69A070FC1C}"/>
    <cellStyle name="Normalny 2 3 5 3 3 2" xfId="12221" xr:uid="{C027F6CE-B9D3-4239-A2EE-7DA21267836A}"/>
    <cellStyle name="Normalny 2 3 5 3 3 2 2" xfId="27520" xr:uid="{7ADA841F-687A-4352-8800-39663642BFB6}"/>
    <cellStyle name="Normalny 2 3 5 3 3 3" xfId="15711" xr:uid="{AC1A0809-655D-40E2-B40E-F201C089ACB6}"/>
    <cellStyle name="Normalny 2 3 5 3 3 3 2" xfId="31010" xr:uid="{F602CD84-8E66-482D-A747-B963885E28A3}"/>
    <cellStyle name="Normalny 2 3 5 3 3 4" xfId="24030" xr:uid="{334DC6D5-A559-4632-A9E1-790C67EDA103}"/>
    <cellStyle name="Normalny 2 3 5 3 4" xfId="6536" xr:uid="{19D87C69-92B0-4EB3-9182-355734316BF1}"/>
    <cellStyle name="Normalny 2 3 5 3 4 2" xfId="21837" xr:uid="{D7DBCD8B-493F-4EB9-86C5-1C5EEC6F77A1}"/>
    <cellStyle name="Normalny 2 3 5 3 5" xfId="4085" xr:uid="{CDF2E7AD-53B4-4C48-A810-BA328AAFACA5}"/>
    <cellStyle name="Normalny 2 3 5 3 5 2" xfId="19466" xr:uid="{CBD9AB9F-69B0-4BDD-AA05-2FE308D370B6}"/>
    <cellStyle name="Normalny 2 3 5 3 6" xfId="10028" xr:uid="{FAB8F3B2-C368-4E31-B9D2-EF17CF58261D}"/>
    <cellStyle name="Normalny 2 3 5 3 6 2" xfId="25327" xr:uid="{521DE5A8-728A-4F6A-BC1E-963836DC4DDB}"/>
    <cellStyle name="Normalny 2 3 5 3 7" xfId="13518" xr:uid="{ECC9B6AD-C172-430F-B421-D47234F16407}"/>
    <cellStyle name="Normalny 2 3 5 3 7 2" xfId="28817" xr:uid="{058199C0-9D76-46A0-99A4-77B8D9F78E1C}"/>
    <cellStyle name="Normalny 2 3 5 3 8" xfId="16947" xr:uid="{9DC3A9F9-4F00-4208-A745-24C38AE2B77F}"/>
    <cellStyle name="Normalny 2 3 5 4" xfId="1412" xr:uid="{5BDB88B0-B6EE-4E4E-903E-1944906D1077}"/>
    <cellStyle name="Normalny 2 3 5 4 2" xfId="8732" xr:uid="{11DD91D1-EA7F-45B3-B80D-8807F54DE7A6}"/>
    <cellStyle name="Normalny 2 3 5 4 2 2" xfId="12223" xr:uid="{4C7782A1-CBDB-4D12-96FB-543972983CB6}"/>
    <cellStyle name="Normalny 2 3 5 4 2 2 2" xfId="27522" xr:uid="{17B20EEC-F43C-4A03-9B40-7393EB8AACBE}"/>
    <cellStyle name="Normalny 2 3 5 4 2 3" xfId="15713" xr:uid="{D6ED3AFB-CDCF-4542-9A83-558FF9FAFDDC}"/>
    <cellStyle name="Normalny 2 3 5 4 2 3 2" xfId="31012" xr:uid="{CAB47817-C1FA-43BE-867F-F22DFE9C120A}"/>
    <cellStyle name="Normalny 2 3 5 4 2 4" xfId="24032" xr:uid="{600111D1-4FC4-439A-8821-43B1DEDDA855}"/>
    <cellStyle name="Normalny 2 3 5 4 3" xfId="7151" xr:uid="{6D8301D6-8A3D-44E7-A16A-058074BB6CEC}"/>
    <cellStyle name="Normalny 2 3 5 4 3 2" xfId="22452" xr:uid="{6C2F3018-F5BF-433B-A863-17388E9EED03}"/>
    <cellStyle name="Normalny 2 3 5 4 4" xfId="4087" xr:uid="{AAF9A0E0-624A-4829-B500-417AA7A36064}"/>
    <cellStyle name="Normalny 2 3 5 4 4 2" xfId="19468" xr:uid="{829CA74E-27EA-407A-ADDE-2A60823E1AF0}"/>
    <cellStyle name="Normalny 2 3 5 4 5" xfId="10643" xr:uid="{057E3C1E-B102-4962-83C1-BDA95FFADD4D}"/>
    <cellStyle name="Normalny 2 3 5 4 5 2" xfId="25942" xr:uid="{5244E1A9-7910-4823-875B-ACA13AA947F0}"/>
    <cellStyle name="Normalny 2 3 5 4 6" xfId="14133" xr:uid="{951D68CB-071D-4A71-8024-1978EBC2FC78}"/>
    <cellStyle name="Normalny 2 3 5 4 6 2" xfId="29432" xr:uid="{098391B1-5069-4D23-943D-58266AA0B811}"/>
    <cellStyle name="Normalny 2 3 5 4 7" xfId="17068" xr:uid="{9F4CC7B5-D801-4A99-B9E7-657765F77F69}"/>
    <cellStyle name="Normalny 2 3 5 5" xfId="1566" xr:uid="{07DADA12-5323-4295-9297-AF4A3EC2F273}"/>
    <cellStyle name="Normalny 2 3 5 5 2" xfId="8733" xr:uid="{4991414B-EAEC-484B-84F5-9972EF5F8713}"/>
    <cellStyle name="Normalny 2 3 5 5 2 2" xfId="12224" xr:uid="{CE67150D-EABE-4CA0-A395-614FAC420A4B}"/>
    <cellStyle name="Normalny 2 3 5 5 2 2 2" xfId="27523" xr:uid="{013CCB8F-39B6-4C03-962A-8C5146BD9D37}"/>
    <cellStyle name="Normalny 2 3 5 5 2 3" xfId="15714" xr:uid="{B9BB5707-980E-4D45-9E47-525060BEB8D0}"/>
    <cellStyle name="Normalny 2 3 5 5 2 3 2" xfId="31013" xr:uid="{50FC9637-1FCB-4B60-865D-42C79424F440}"/>
    <cellStyle name="Normalny 2 3 5 5 2 4" xfId="24033" xr:uid="{1E2F120D-A38B-4371-9210-5B7316C02525}"/>
    <cellStyle name="Normalny 2 3 5 5 3" xfId="7531" xr:uid="{078A4DAF-A6D8-4AB0-BB36-FA217BEA2DFA}"/>
    <cellStyle name="Normalny 2 3 5 5 3 2" xfId="22832" xr:uid="{CE988E50-22C2-48FD-A591-B15FF2D69DEC}"/>
    <cellStyle name="Normalny 2 3 5 5 4" xfId="4088" xr:uid="{99E231DC-39D6-4B39-B071-B127DBE1EEC2}"/>
    <cellStyle name="Normalny 2 3 5 5 4 2" xfId="19469" xr:uid="{6D168D22-007B-4FB6-A4D2-0041EAF17278}"/>
    <cellStyle name="Normalny 2 3 5 5 5" xfId="11023" xr:uid="{3654E33A-F216-49AB-B057-406E02BBAB2B}"/>
    <cellStyle name="Normalny 2 3 5 5 5 2" xfId="26322" xr:uid="{059E8932-0F67-45E8-A07F-13CC06C1B0AB}"/>
    <cellStyle name="Normalny 2 3 5 5 6" xfId="14513" xr:uid="{37402F87-6031-42E7-A48E-6A707A09AFBE}"/>
    <cellStyle name="Normalny 2 3 5 5 6 2" xfId="29812" xr:uid="{ED51CD6A-E969-45DD-8E7A-B2BFAE197ECA}"/>
    <cellStyle name="Normalny 2 3 5 5 7" xfId="17218" xr:uid="{C5E9838B-4A6F-418A-BF64-31CBCC113096}"/>
    <cellStyle name="Normalny 2 3 5 6" xfId="1815" xr:uid="{3F1766E3-04A5-49D5-9A6A-2110F7B4A08E}"/>
    <cellStyle name="Normalny 2 3 5 6 2" xfId="8725" xr:uid="{7A4C4A27-F909-4CFF-8898-79B1D44804E9}"/>
    <cellStyle name="Normalny 2 3 5 6 2 2" xfId="24025" xr:uid="{90828E1F-324E-44DB-A143-B1F8747AD67E}"/>
    <cellStyle name="Normalny 2 3 5 6 3" xfId="5429" xr:uid="{F1E881C5-F6C5-4C05-8577-01B5539EBFEB}"/>
    <cellStyle name="Normalny 2 3 5 6 3 2" xfId="20730" xr:uid="{5E1222C3-77D3-46A5-BC1B-36D5D93C643A}"/>
    <cellStyle name="Normalny 2 3 5 6 4" xfId="12216" xr:uid="{C7DEA08D-5EDF-4755-B820-B69A7D0DEEA4}"/>
    <cellStyle name="Normalny 2 3 5 6 4 2" xfId="27515" xr:uid="{2AE41FC9-26EB-4CD7-9EAA-1CF0A0ABCB79}"/>
    <cellStyle name="Normalny 2 3 5 6 5" xfId="15706" xr:uid="{9DCF14EF-69F4-416E-BA2A-E7D56AE07B4F}"/>
    <cellStyle name="Normalny 2 3 5 6 5 2" xfId="31005" xr:uid="{289164F9-A170-4E98-910D-CECD065BC610}"/>
    <cellStyle name="Normalny 2 3 5 6 6" xfId="17451" xr:uid="{5F1B1D6A-4D60-4444-B368-3EF1783EECEB}"/>
    <cellStyle name="Normalny 2 3 5 7" xfId="1959" xr:uid="{9653CB56-6B5E-4254-A2FB-4C66CFBBD162}"/>
    <cellStyle name="Normalny 2 3 5 7 2" xfId="5430" xr:uid="{0FB77146-D8D4-4258-B549-18882BDFB314}"/>
    <cellStyle name="Normalny 2 3 5 7 2 2" xfId="20731" xr:uid="{90714DFF-8ACD-4516-B27D-DC6B464F5534}"/>
    <cellStyle name="Normalny 2 3 5 7 3" xfId="17591" xr:uid="{64EB4D40-8DD9-4C45-B7FA-9945C4C48319}"/>
    <cellStyle name="Normalny 2 3 5 8" xfId="2090" xr:uid="{A7E092AA-1D4B-4682-AA01-763486DE0D40}"/>
    <cellStyle name="Normalny 2 3 5 8 2" xfId="5431" xr:uid="{B9575709-3963-4737-9488-FD1AC0D1357F}"/>
    <cellStyle name="Normalny 2 3 5 8 2 2" xfId="20732" xr:uid="{24B3F595-4E90-4FAD-9D2F-8BACF23AA694}"/>
    <cellStyle name="Normalny 2 3 5 8 3" xfId="17722" xr:uid="{BBF100A7-0291-4310-8A42-C5EFB027582A}"/>
    <cellStyle name="Normalny 2 3 5 9" xfId="2215" xr:uid="{E24E4BC3-92AD-492F-A558-101C2385EFFC}"/>
    <cellStyle name="Normalny 2 3 5 9 2" xfId="5432" xr:uid="{964B89B0-F60F-459A-ADBA-8C27BCC00877}"/>
    <cellStyle name="Normalny 2 3 5 9 2 2" xfId="20733" xr:uid="{ACF91B2F-B867-450D-A243-1FDB696C538A}"/>
    <cellStyle name="Normalny 2 3 5 9 3" xfId="17847" xr:uid="{B6299244-3204-4A0A-B36F-A4EFCF376AF9}"/>
    <cellStyle name="Normalny 2 3 6" xfId="773" xr:uid="{2560CC0A-577A-43E4-909A-8CB88443385A}"/>
    <cellStyle name="Normalny 2 3 6 10" xfId="2377" xr:uid="{0CD6E527-F8B8-4FF9-9F9F-3DE119EE40A4}"/>
    <cellStyle name="Normalny 2 3 6 10 2" xfId="5433" xr:uid="{0E115C0E-58B2-4B89-BD58-D3C591660067}"/>
    <cellStyle name="Normalny 2 3 6 10 2 2" xfId="20734" xr:uid="{5E81EF09-A5F4-4D82-8653-68252B163B0B}"/>
    <cellStyle name="Normalny 2 3 6 10 3" xfId="18009" xr:uid="{4AE2FB68-A428-40BC-A7F2-A1003738AE5F}"/>
    <cellStyle name="Normalny 2 3 6 11" xfId="2527" xr:uid="{FDF831B1-99DD-4897-BC8E-79B282101E46}"/>
    <cellStyle name="Normalny 2 3 6 11 2" xfId="5434" xr:uid="{1EBE8F63-543A-406B-A7C0-FCD1DBB13448}"/>
    <cellStyle name="Normalny 2 3 6 11 2 2" xfId="20735" xr:uid="{A2A5AB3C-A81F-4242-B1F2-7920E46D4BCD}"/>
    <cellStyle name="Normalny 2 3 6 11 3" xfId="18159" xr:uid="{170D8579-34D2-4772-ABF3-749E781B9845}"/>
    <cellStyle name="Normalny 2 3 6 12" xfId="2677" xr:uid="{058E294C-08FC-47E0-A62A-425412431B44}"/>
    <cellStyle name="Normalny 2 3 6 12 2" xfId="5435" xr:uid="{4F0B2CFA-8E1F-47AD-B71A-8B04578C2A96}"/>
    <cellStyle name="Normalny 2 3 6 12 2 2" xfId="20736" xr:uid="{1C0B51BB-8C93-42F1-9332-F6DC6DD02E91}"/>
    <cellStyle name="Normalny 2 3 6 12 3" xfId="18309" xr:uid="{CDE628E8-CB8A-4E70-A442-2434D4D29FA9}"/>
    <cellStyle name="Normalny 2 3 6 13" xfId="5873" xr:uid="{0E39455E-C22C-4C5E-84B0-6AE36A28CD3E}"/>
    <cellStyle name="Normalny 2 3 6 13 2" xfId="21174" xr:uid="{4ED52433-9A2B-465F-B210-850844D31A3D}"/>
    <cellStyle name="Normalny 2 3 6 14" xfId="6033" xr:uid="{BAC0CF30-49CD-473F-9761-E72EE8D4B791}"/>
    <cellStyle name="Normalny 2 3 6 14 2" xfId="21334" xr:uid="{A5005CFE-E6A5-4DC8-B252-BEF168DF6A84}"/>
    <cellStyle name="Normalny 2 3 6 15" xfId="4089" xr:uid="{DC89E543-555D-467D-9566-F2329A97300A}"/>
    <cellStyle name="Normalny 2 3 6 15 2" xfId="19470" xr:uid="{7BD578F5-AC99-4984-A42D-BE6E794B1F3D}"/>
    <cellStyle name="Normalny 2 3 6 16" xfId="9525" xr:uid="{6A0A7649-1116-4B53-8903-A7C46E61AB6D}"/>
    <cellStyle name="Normalny 2 3 6 16 2" xfId="24824" xr:uid="{F0B3756D-9870-4462-B3F9-E2E73E42E4E1}"/>
    <cellStyle name="Normalny 2 3 6 17" xfId="13015" xr:uid="{58732858-FCBE-4B09-B14B-020591D80E1E}"/>
    <cellStyle name="Normalny 2 3 6 17 2" xfId="28314" xr:uid="{690B13D4-5371-4EB6-92BE-A07EE5AC4C3C}"/>
    <cellStyle name="Normalny 2 3 6 18" xfId="16496" xr:uid="{4D5ABCB0-A610-4B63-A826-9F012BA7ADE6}"/>
    <cellStyle name="Normalny 2 3 6 18 2" xfId="31795" xr:uid="{20A7DE33-4F9E-45AE-83CC-D083999BDE30}"/>
    <cellStyle name="Normalny 2 3 6 19" xfId="991" xr:uid="{F74C0BEA-1481-4305-B91F-47FD967BE215}"/>
    <cellStyle name="Normalny 2 3 6 2" xfId="1207" xr:uid="{BC22865A-309D-46C1-A1D9-F091E0B8B888}"/>
    <cellStyle name="Normalny 2 3 6 2 2" xfId="4091" xr:uid="{C02EE625-3566-49C6-B3AC-2C26EA64ED1F}"/>
    <cellStyle name="Normalny 2 3 6 2 2 2" xfId="4092" xr:uid="{37A9E241-060F-417D-BD4B-83E66C2EC8B2}"/>
    <cellStyle name="Normalny 2 3 6 2 2 2 2" xfId="8737" xr:uid="{C3A9CA7E-E641-4E3B-83ED-FE326911B5F1}"/>
    <cellStyle name="Normalny 2 3 6 2 2 2 2 2" xfId="12228" xr:uid="{599D1300-18A5-4EBA-8747-7943D410606B}"/>
    <cellStyle name="Normalny 2 3 6 2 2 2 2 2 2" xfId="27527" xr:uid="{DF2242EA-3587-4830-8EEC-2A43BF215D7D}"/>
    <cellStyle name="Normalny 2 3 6 2 2 2 2 3" xfId="15718" xr:uid="{64E05752-0BFA-4A16-A825-EDE45EBEAC14}"/>
    <cellStyle name="Normalny 2 3 6 2 2 2 2 3 2" xfId="31017" xr:uid="{82C4F679-2F8F-455E-92D5-95B1A611A8F9}"/>
    <cellStyle name="Normalny 2 3 6 2 2 2 2 4" xfId="24037" xr:uid="{23DB67FF-C5EB-4BAC-A267-2B24B21A4E81}"/>
    <cellStyle name="Normalny 2 3 6 2 2 2 3" xfId="7157" xr:uid="{15A1740A-F992-4AA1-840C-D9A3AE0EF52D}"/>
    <cellStyle name="Normalny 2 3 6 2 2 2 3 2" xfId="22458" xr:uid="{D3B264D3-F87D-4F76-BD25-8B5074881F76}"/>
    <cellStyle name="Normalny 2 3 6 2 2 2 4" xfId="10649" xr:uid="{7A5090CF-D212-40F2-A266-5866EA52758C}"/>
    <cellStyle name="Normalny 2 3 6 2 2 2 4 2" xfId="25948" xr:uid="{E4914E61-1A44-41BD-8F60-B7980DD83A05}"/>
    <cellStyle name="Normalny 2 3 6 2 2 2 5" xfId="14139" xr:uid="{1390704F-2082-4B43-BD11-30D32B792B8D}"/>
    <cellStyle name="Normalny 2 3 6 2 2 2 5 2" xfId="29438" xr:uid="{C0424241-91EB-47CA-95EB-061DF6025575}"/>
    <cellStyle name="Normalny 2 3 6 2 2 2 6" xfId="19473" xr:uid="{861F32E6-0342-44CE-B61C-4A851919A3F6}"/>
    <cellStyle name="Normalny 2 3 6 2 2 3" xfId="8736" xr:uid="{53EF2FDF-1E3B-4237-B52F-76D818B3AA92}"/>
    <cellStyle name="Normalny 2 3 6 2 2 3 2" xfId="12227" xr:uid="{7DDA0588-BE93-4B28-8A6D-4B0D4922AB31}"/>
    <cellStyle name="Normalny 2 3 6 2 2 3 2 2" xfId="27526" xr:uid="{BB949C01-7E36-40DE-AFAA-23F5DF134B73}"/>
    <cellStyle name="Normalny 2 3 6 2 2 3 3" xfId="15717" xr:uid="{94AA9A31-5FD9-404C-93FE-23155669900A}"/>
    <cellStyle name="Normalny 2 3 6 2 2 3 3 2" xfId="31016" xr:uid="{AFD0759D-B61D-4DBE-997B-9AED6A72701E}"/>
    <cellStyle name="Normalny 2 3 6 2 2 3 4" xfId="24036" xr:uid="{5FC23F76-62AE-4E08-A202-1A5CBFB8F294}"/>
    <cellStyle name="Normalny 2 3 6 2 2 4" xfId="6537" xr:uid="{76189F1F-A05F-4A87-AE82-33F3950BE60D}"/>
    <cellStyle name="Normalny 2 3 6 2 2 4 2" xfId="21838" xr:uid="{D2DB752A-456D-4897-AFF2-DE0F425E5402}"/>
    <cellStyle name="Normalny 2 3 6 2 2 5" xfId="10029" xr:uid="{1490139B-81FB-4CDC-B6D0-52E8DB22244A}"/>
    <cellStyle name="Normalny 2 3 6 2 2 5 2" xfId="25328" xr:uid="{E7E05F79-1DAA-47B1-843B-B9ECC9B11190}"/>
    <cellStyle name="Normalny 2 3 6 2 2 6" xfId="13519" xr:uid="{A3828FB7-C960-4A3B-81A4-AA09AEE7B809}"/>
    <cellStyle name="Normalny 2 3 6 2 2 6 2" xfId="28818" xr:uid="{D6265CBF-DFE7-4E1C-AF68-F509F07EE702}"/>
    <cellStyle name="Normalny 2 3 6 2 2 7" xfId="19472" xr:uid="{DAECEE23-7885-4513-80CE-62D7E0E3C450}"/>
    <cellStyle name="Normalny 2 3 6 2 3" xfId="4093" xr:uid="{2DD7B154-3C62-4955-BC8C-1F380D0820D3}"/>
    <cellStyle name="Normalny 2 3 6 2 3 2" xfId="8738" xr:uid="{1DFD18AB-3EFC-4D83-B31D-D5510A9A17FA}"/>
    <cellStyle name="Normalny 2 3 6 2 3 2 2" xfId="12229" xr:uid="{AF03293F-6CDB-4589-AAD0-60F8C1F38E2B}"/>
    <cellStyle name="Normalny 2 3 6 2 3 2 2 2" xfId="27528" xr:uid="{44104587-8710-4B03-BAA7-E6A488B65383}"/>
    <cellStyle name="Normalny 2 3 6 2 3 2 3" xfId="15719" xr:uid="{1BE6E301-71FB-44C4-8A58-54CA43AFADEB}"/>
    <cellStyle name="Normalny 2 3 6 2 3 2 3 2" xfId="31018" xr:uid="{3A38E535-ED3B-4B13-AC78-D72AA3B5DD84}"/>
    <cellStyle name="Normalny 2 3 6 2 3 2 4" xfId="24038" xr:uid="{29CA6E7C-F53B-4CA7-8C17-DCA693140F2F}"/>
    <cellStyle name="Normalny 2 3 6 2 3 3" xfId="7156" xr:uid="{8069A388-8D0C-4236-BA5A-E11CA916B175}"/>
    <cellStyle name="Normalny 2 3 6 2 3 3 2" xfId="22457" xr:uid="{CE3C866F-A5F2-4F23-A39E-AFDE71DF4D6A}"/>
    <cellStyle name="Normalny 2 3 6 2 3 4" xfId="10648" xr:uid="{4643A6B3-78A6-4537-B751-1AAE1C0CBAE3}"/>
    <cellStyle name="Normalny 2 3 6 2 3 4 2" xfId="25947" xr:uid="{B55CF2B3-A272-41B0-B567-64C689B7BB4B}"/>
    <cellStyle name="Normalny 2 3 6 2 3 5" xfId="14138" xr:uid="{0F27329B-A74A-4F6B-8AAF-2C121666BDCF}"/>
    <cellStyle name="Normalny 2 3 6 2 3 5 2" xfId="29437" xr:uid="{21DA72EB-9462-442C-882C-BF5C4F446F95}"/>
    <cellStyle name="Normalny 2 3 6 2 3 6" xfId="19474" xr:uid="{752AA8FA-4F23-420D-972C-C1AD6BBF94D3}"/>
    <cellStyle name="Normalny 2 3 6 2 4" xfId="8735" xr:uid="{A906ED64-88C3-4C4C-AF17-A9AC293EAEA1}"/>
    <cellStyle name="Normalny 2 3 6 2 4 2" xfId="12226" xr:uid="{FADE828F-A508-4A3A-9066-888B38B3677D}"/>
    <cellStyle name="Normalny 2 3 6 2 4 2 2" xfId="27525" xr:uid="{16F7B891-2378-4161-B254-80401E4C7FBE}"/>
    <cellStyle name="Normalny 2 3 6 2 4 3" xfId="15716" xr:uid="{E6083D83-2F30-4931-BC1B-336E18C970A6}"/>
    <cellStyle name="Normalny 2 3 6 2 4 3 2" xfId="31015" xr:uid="{2099A93F-0702-4026-98BE-0025E97904AD}"/>
    <cellStyle name="Normalny 2 3 6 2 4 4" xfId="24035" xr:uid="{F135A94F-8A42-40D4-9DD0-288C06B571CE}"/>
    <cellStyle name="Normalny 2 3 6 2 5" xfId="6273" xr:uid="{310D841B-9AF4-4FBA-AA34-8FF96C7254D5}"/>
    <cellStyle name="Normalny 2 3 6 2 5 2" xfId="21574" xr:uid="{3DF65E7B-C9C8-45C9-8EC2-287E971EC7AB}"/>
    <cellStyle name="Normalny 2 3 6 2 6" xfId="4090" xr:uid="{771979FD-D97F-436F-A784-9E211A937CA2}"/>
    <cellStyle name="Normalny 2 3 6 2 6 2" xfId="19471" xr:uid="{5DE14072-C0EC-424A-8BC6-461C7D79D1CA}"/>
    <cellStyle name="Normalny 2 3 6 2 7" xfId="9765" xr:uid="{7A8AAC4E-695C-487F-AA3E-CED0CA180185}"/>
    <cellStyle name="Normalny 2 3 6 2 7 2" xfId="25064" xr:uid="{5A992D69-BBAE-4C57-970C-3DE1FB511EEB}"/>
    <cellStyle name="Normalny 2 3 6 2 8" xfId="13255" xr:uid="{6227B3DF-2612-40EC-9234-950D09CC980C}"/>
    <cellStyle name="Normalny 2 3 6 2 8 2" xfId="28554" xr:uid="{F1CAB2E3-FCA4-43B6-B307-81FD3C97A197}"/>
    <cellStyle name="Normalny 2 3 6 2 9" xfId="16863" xr:uid="{3C98D600-207D-4BA1-99E1-2F4CAEB562E0}"/>
    <cellStyle name="Normalny 2 3 6 20" xfId="16659" xr:uid="{98605DAC-BB87-4176-A50C-068AF919AA71}"/>
    <cellStyle name="Normalny 2 3 6 3" xfId="1332" xr:uid="{5488E76D-BD90-44F4-93AA-BF4D7BCA7533}"/>
    <cellStyle name="Normalny 2 3 6 3 2" xfId="4095" xr:uid="{A03BBB91-5CCB-4E35-9B64-AD292C45EB4B}"/>
    <cellStyle name="Normalny 2 3 6 3 2 2" xfId="8740" xr:uid="{B309A38E-EE23-4869-AB66-05412E55D90B}"/>
    <cellStyle name="Normalny 2 3 6 3 2 2 2" xfId="12231" xr:uid="{CB279E5E-963A-4565-B6E9-81BB097123F9}"/>
    <cellStyle name="Normalny 2 3 6 3 2 2 2 2" xfId="27530" xr:uid="{7E385C89-6DC2-4FF6-AC86-35D2F5DBE96D}"/>
    <cellStyle name="Normalny 2 3 6 3 2 2 3" xfId="15721" xr:uid="{B6B098D6-F707-4BA7-B2F5-CCC86F8BFF2F}"/>
    <cellStyle name="Normalny 2 3 6 3 2 2 3 2" xfId="31020" xr:uid="{B9B80633-3660-4417-B7AA-343890D78C38}"/>
    <cellStyle name="Normalny 2 3 6 3 2 2 4" xfId="24040" xr:uid="{56D1C39E-1D36-413C-8CA1-234FE02B0507}"/>
    <cellStyle name="Normalny 2 3 6 3 2 3" xfId="7158" xr:uid="{15763CF9-482D-4691-B802-304983A921D6}"/>
    <cellStyle name="Normalny 2 3 6 3 2 3 2" xfId="22459" xr:uid="{CFA4DDA9-524E-4282-928E-02551A311F1D}"/>
    <cellStyle name="Normalny 2 3 6 3 2 4" xfId="10650" xr:uid="{7C70FA58-C61E-4425-9A01-6459BAD37DDD}"/>
    <cellStyle name="Normalny 2 3 6 3 2 4 2" xfId="25949" xr:uid="{DF67A967-8030-4816-A27E-D8E6EDB1817E}"/>
    <cellStyle name="Normalny 2 3 6 3 2 5" xfId="14140" xr:uid="{BA178F7A-DCAC-40AA-8BD3-71761DA62335}"/>
    <cellStyle name="Normalny 2 3 6 3 2 5 2" xfId="29439" xr:uid="{68591844-55ED-4215-8910-B6101C002D81}"/>
    <cellStyle name="Normalny 2 3 6 3 2 6" xfId="19476" xr:uid="{1EA87DD7-3DC4-48E6-AB82-26B533C2029E}"/>
    <cellStyle name="Normalny 2 3 6 3 3" xfId="8739" xr:uid="{6F63C2E6-988D-4EDF-8E0D-4E8EFBD42AB9}"/>
    <cellStyle name="Normalny 2 3 6 3 3 2" xfId="12230" xr:uid="{6C9F46D4-A4E6-463E-B22D-F47E6466EE1D}"/>
    <cellStyle name="Normalny 2 3 6 3 3 2 2" xfId="27529" xr:uid="{46F3B139-F79F-491D-9D49-63E793238E0E}"/>
    <cellStyle name="Normalny 2 3 6 3 3 3" xfId="15720" xr:uid="{8995ECAD-D8A4-4518-8E65-EC7FC5CC642A}"/>
    <cellStyle name="Normalny 2 3 6 3 3 3 2" xfId="31019" xr:uid="{9B012C2D-60A9-472A-A5D9-9D61876AE638}"/>
    <cellStyle name="Normalny 2 3 6 3 3 4" xfId="24039" xr:uid="{9A47EA25-FC4D-46BE-A8CF-CF36EAA7C65E}"/>
    <cellStyle name="Normalny 2 3 6 3 4" xfId="6538" xr:uid="{620CCCA3-3DA1-4175-87FC-E626EA8790F6}"/>
    <cellStyle name="Normalny 2 3 6 3 4 2" xfId="21839" xr:uid="{EC62CE58-6978-47FE-BE7C-984266AA875B}"/>
    <cellStyle name="Normalny 2 3 6 3 5" xfId="4094" xr:uid="{83633A22-9E56-4A7E-BA96-4963FE98B085}"/>
    <cellStyle name="Normalny 2 3 6 3 5 2" xfId="19475" xr:uid="{A395F86A-3F4F-4E2D-8A73-AB73C33BEBF1}"/>
    <cellStyle name="Normalny 2 3 6 3 6" xfId="10030" xr:uid="{B62AFBFD-FFA6-4B80-AA44-A6D0100A6B02}"/>
    <cellStyle name="Normalny 2 3 6 3 6 2" xfId="25329" xr:uid="{7DA486D7-0509-48A9-8495-0AB3B0FFA87C}"/>
    <cellStyle name="Normalny 2 3 6 3 7" xfId="13520" xr:uid="{EB377893-5050-4C89-AACB-118E91C6031C}"/>
    <cellStyle name="Normalny 2 3 6 3 7 2" xfId="28819" xr:uid="{EBA1448E-E46C-4016-B2C9-555F4F77BCC9}"/>
    <cellStyle name="Normalny 2 3 6 3 8" xfId="16988" xr:uid="{931B9959-BB61-467B-BE29-CC7089E2CA5E}"/>
    <cellStyle name="Normalny 2 3 6 4" xfId="1453" xr:uid="{C24C73E8-5638-4C16-AA42-635D20C936BF}"/>
    <cellStyle name="Normalny 2 3 6 4 2" xfId="8741" xr:uid="{EFDB9C84-3699-4115-B9A2-F23230FDA5DE}"/>
    <cellStyle name="Normalny 2 3 6 4 2 2" xfId="12232" xr:uid="{8A52895D-8AC6-43EC-B6B1-B993B2310628}"/>
    <cellStyle name="Normalny 2 3 6 4 2 2 2" xfId="27531" xr:uid="{92C561D8-2B2A-430E-9421-D59B34252279}"/>
    <cellStyle name="Normalny 2 3 6 4 2 3" xfId="15722" xr:uid="{FB2FA542-18FD-423D-9E4D-F343F1378727}"/>
    <cellStyle name="Normalny 2 3 6 4 2 3 2" xfId="31021" xr:uid="{CD56F10D-C011-43F4-A101-C7364265AA62}"/>
    <cellStyle name="Normalny 2 3 6 4 2 4" xfId="24041" xr:uid="{FFD6D4CF-7661-4089-BF67-C1E3186A8D70}"/>
    <cellStyle name="Normalny 2 3 6 4 3" xfId="7155" xr:uid="{5401C630-66A4-4233-80B5-561699640815}"/>
    <cellStyle name="Normalny 2 3 6 4 3 2" xfId="22456" xr:uid="{1D2B80AC-C06D-4818-8BC0-DDFED38CAC5C}"/>
    <cellStyle name="Normalny 2 3 6 4 4" xfId="4096" xr:uid="{F6E1BA3F-ED83-49CD-BEC1-884B34FDAE2C}"/>
    <cellStyle name="Normalny 2 3 6 4 4 2" xfId="19477" xr:uid="{B0727632-9FCA-4235-9A9E-9F38C093F072}"/>
    <cellStyle name="Normalny 2 3 6 4 5" xfId="10647" xr:uid="{BD3BEBA7-D706-4A0B-885F-204DE471479E}"/>
    <cellStyle name="Normalny 2 3 6 4 5 2" xfId="25946" xr:uid="{16717854-2730-427F-B2AD-C25FF201F29E}"/>
    <cellStyle name="Normalny 2 3 6 4 6" xfId="14137" xr:uid="{BB75962B-8D3E-4F7E-916B-A3CB5B146DEF}"/>
    <cellStyle name="Normalny 2 3 6 4 6 2" xfId="29436" xr:uid="{099D6641-8BDA-4D8A-BF45-3C4DE9ED061C}"/>
    <cellStyle name="Normalny 2 3 6 4 7" xfId="17109" xr:uid="{4B6F590F-C85F-4A18-B599-A82A3954C104}"/>
    <cellStyle name="Normalny 2 3 6 5" xfId="1607" xr:uid="{604165B9-F438-4D6F-990C-DDE8D5A162C4}"/>
    <cellStyle name="Normalny 2 3 6 5 2" xfId="8742" xr:uid="{BDA32AD7-696C-46C1-ABAE-86F7298071D0}"/>
    <cellStyle name="Normalny 2 3 6 5 2 2" xfId="12233" xr:uid="{012E8911-50A5-41CD-9338-E3B728AB2A02}"/>
    <cellStyle name="Normalny 2 3 6 5 2 2 2" xfId="27532" xr:uid="{AAD75515-059B-4659-A7F7-8553060698B4}"/>
    <cellStyle name="Normalny 2 3 6 5 2 3" xfId="15723" xr:uid="{796B692E-49EC-40D1-9642-E0F71F24AB8F}"/>
    <cellStyle name="Normalny 2 3 6 5 2 3 2" xfId="31022" xr:uid="{EB250F98-BF37-4939-8BE9-90E858E341A3}"/>
    <cellStyle name="Normalny 2 3 6 5 2 4" xfId="24042" xr:uid="{5C0FCB9C-1342-4654-9ED2-23156F261C5E}"/>
    <cellStyle name="Normalny 2 3 6 5 3" xfId="7572" xr:uid="{34FC3A5C-6CD0-4DA1-9E2B-F6BD4EE254D8}"/>
    <cellStyle name="Normalny 2 3 6 5 3 2" xfId="22873" xr:uid="{7902ACAE-64DA-438F-BD16-E07A17E023DC}"/>
    <cellStyle name="Normalny 2 3 6 5 4" xfId="4097" xr:uid="{0ED268A8-7D0F-4473-8E79-2E1458F9C9E3}"/>
    <cellStyle name="Normalny 2 3 6 5 4 2" xfId="19478" xr:uid="{01EB04CD-4DF2-4584-A1E5-E306D02D0A5B}"/>
    <cellStyle name="Normalny 2 3 6 5 5" xfId="11064" xr:uid="{5339E7C8-FA3D-445B-886F-320876EA2D8B}"/>
    <cellStyle name="Normalny 2 3 6 5 5 2" xfId="26363" xr:uid="{DDB49923-1159-444C-8FBD-F7C5050BE090}"/>
    <cellStyle name="Normalny 2 3 6 5 6" xfId="14554" xr:uid="{AEB4D55F-79B1-420A-9A1B-DCDE4BC58118}"/>
    <cellStyle name="Normalny 2 3 6 5 6 2" xfId="29853" xr:uid="{FCC62006-805D-4011-B6B4-EB5EBC07AAD8}"/>
    <cellStyle name="Normalny 2 3 6 5 7" xfId="17259" xr:uid="{267E263B-784D-4AAE-890F-234FA66C3F05}"/>
    <cellStyle name="Normalny 2 3 6 6" xfId="1856" xr:uid="{59B563EE-F19C-4AB4-BBE3-55F683618CED}"/>
    <cellStyle name="Normalny 2 3 6 6 2" xfId="8734" xr:uid="{03176F7E-55E1-4E82-843D-A428C77CEE41}"/>
    <cellStyle name="Normalny 2 3 6 6 2 2" xfId="24034" xr:uid="{781FAB06-A3A9-495C-B2D1-A57AA71191FC}"/>
    <cellStyle name="Normalny 2 3 6 6 3" xfId="5436" xr:uid="{290FAEF4-F1E8-4CFE-8879-A45F2CBB4B33}"/>
    <cellStyle name="Normalny 2 3 6 6 3 2" xfId="20737" xr:uid="{3476284A-6C14-469E-82D8-71A17620FE59}"/>
    <cellStyle name="Normalny 2 3 6 6 4" xfId="12225" xr:uid="{E0677FB8-8BA7-426E-B8DE-8FF0381A9F70}"/>
    <cellStyle name="Normalny 2 3 6 6 4 2" xfId="27524" xr:uid="{82381362-208A-41ED-A3C9-FB3679EE20D5}"/>
    <cellStyle name="Normalny 2 3 6 6 5" xfId="15715" xr:uid="{631F15A5-739D-4C3A-B035-5C53D5AA6560}"/>
    <cellStyle name="Normalny 2 3 6 6 5 2" xfId="31014" xr:uid="{83CCB704-6F0D-473E-B0A5-AD7F8936F1E4}"/>
    <cellStyle name="Normalny 2 3 6 6 6" xfId="17492" xr:uid="{8FE635FD-BF6C-479E-B42C-533774A5563A}"/>
    <cellStyle name="Normalny 2 3 6 7" xfId="2000" xr:uid="{A74A065F-2A2E-4CF3-9154-5869640A93F9}"/>
    <cellStyle name="Normalny 2 3 6 7 2" xfId="5437" xr:uid="{F27C47E9-ABD0-4487-9B50-7C21969AB0EC}"/>
    <cellStyle name="Normalny 2 3 6 7 2 2" xfId="20738" xr:uid="{8C3991BB-6185-4B59-8B1D-B56D0733DFC2}"/>
    <cellStyle name="Normalny 2 3 6 7 3" xfId="17632" xr:uid="{EBCA8286-3E79-456A-8641-24E894B4B2E3}"/>
    <cellStyle name="Normalny 2 3 6 8" xfId="2131" xr:uid="{A2EF8936-2BC0-417D-8A0C-1AED6DDB34F1}"/>
    <cellStyle name="Normalny 2 3 6 8 2" xfId="5438" xr:uid="{30926C42-48CB-4BCE-886C-4B35C32FCE8E}"/>
    <cellStyle name="Normalny 2 3 6 8 2 2" xfId="20739" xr:uid="{E77C2AD4-238D-4C17-B457-B9076E9AD55E}"/>
    <cellStyle name="Normalny 2 3 6 8 3" xfId="17763" xr:uid="{D845A7A4-7A49-464B-9790-7CAB90C851FF}"/>
    <cellStyle name="Normalny 2 3 6 9" xfId="2256" xr:uid="{4B3C417E-0504-49AB-985A-2FD889F23A86}"/>
    <cellStyle name="Normalny 2 3 6 9 2" xfId="5439" xr:uid="{C92E247B-13E2-412D-8AE5-F75618DF0845}"/>
    <cellStyle name="Normalny 2 3 6 9 2 2" xfId="20740" xr:uid="{6851E350-9791-44BA-A282-4088E4B58C6B}"/>
    <cellStyle name="Normalny 2 3 6 9 3" xfId="17888" xr:uid="{A918FACA-7387-4246-BEE5-87F8B6214C9D}"/>
    <cellStyle name="Normalny 2 3 7" xfId="801" xr:uid="{B81E428B-6032-4DB5-A7AD-615996B5E879}"/>
    <cellStyle name="Normalny 2 3 7 10" xfId="1042" xr:uid="{3A1A3FDC-3675-4C8B-B14A-532B4F46BA6E}"/>
    <cellStyle name="Normalny 2 3 7 11" xfId="16705" xr:uid="{3CE57FD0-A90F-47A8-8ED9-F822A77D0991}"/>
    <cellStyle name="Normalny 2 3 7 2" xfId="2700" xr:uid="{6353B9CE-39BB-48E7-93E6-28AB1BA323E2}"/>
    <cellStyle name="Normalny 2 3 7 2 2" xfId="4100" xr:uid="{0B055BB1-53CF-4E99-9D13-1009BB2002B4}"/>
    <cellStyle name="Normalny 2 3 7 2 2 2" xfId="8745" xr:uid="{B77A5EC6-1EAC-4C67-80C7-6A6E44C47591}"/>
    <cellStyle name="Normalny 2 3 7 2 2 2 2" xfId="12236" xr:uid="{6DE4D493-0CEE-4F02-ACA0-88DD78F759B4}"/>
    <cellStyle name="Normalny 2 3 7 2 2 2 2 2" xfId="27535" xr:uid="{DADA9D91-71EE-4779-BF94-0E5B04C641D9}"/>
    <cellStyle name="Normalny 2 3 7 2 2 2 3" xfId="15726" xr:uid="{ABECF3F8-C535-4CCE-9C5E-E537A0F92C31}"/>
    <cellStyle name="Normalny 2 3 7 2 2 2 3 2" xfId="31025" xr:uid="{EDB6C78C-53B5-46C9-AE06-BF1F2595259A}"/>
    <cellStyle name="Normalny 2 3 7 2 2 2 4" xfId="24045" xr:uid="{D8E0EF67-A642-4CB5-9016-316C7E901B98}"/>
    <cellStyle name="Normalny 2 3 7 2 2 3" xfId="7160" xr:uid="{CF69F04C-5F91-4324-A802-CC4256F798DD}"/>
    <cellStyle name="Normalny 2 3 7 2 2 3 2" xfId="22461" xr:uid="{4D3115DD-1FC6-47B5-A7BA-FCB370E22DEC}"/>
    <cellStyle name="Normalny 2 3 7 2 2 4" xfId="10652" xr:uid="{FE28F6F2-3E29-412A-9617-8ED04D56968D}"/>
    <cellStyle name="Normalny 2 3 7 2 2 4 2" xfId="25951" xr:uid="{5F88CDEE-8FD9-4BF2-80BC-CB243EC90682}"/>
    <cellStyle name="Normalny 2 3 7 2 2 5" xfId="14142" xr:uid="{F5306D2A-D415-4DE7-8E9E-B5474D97E7FF}"/>
    <cellStyle name="Normalny 2 3 7 2 2 5 2" xfId="29441" xr:uid="{2952B687-C982-41EB-B0FB-E151963D3A38}"/>
    <cellStyle name="Normalny 2 3 7 2 2 6" xfId="19481" xr:uid="{4A3EB3F0-8CEE-4A76-B1B3-5D111179AFD3}"/>
    <cellStyle name="Normalny 2 3 7 2 3" xfId="8744" xr:uid="{A98380AA-B567-459C-8743-A93B85777EB2}"/>
    <cellStyle name="Normalny 2 3 7 2 3 2" xfId="12235" xr:uid="{EEC05B50-5886-400C-A986-5F8009E61DCF}"/>
    <cellStyle name="Normalny 2 3 7 2 3 2 2" xfId="27534" xr:uid="{184F28FB-3B6C-4F13-94C3-FEFF7948B22A}"/>
    <cellStyle name="Normalny 2 3 7 2 3 3" xfId="15725" xr:uid="{52C61F59-305F-4F5B-ABAD-72C48BF70913}"/>
    <cellStyle name="Normalny 2 3 7 2 3 3 2" xfId="31024" xr:uid="{C0A73FAB-BF42-4956-AA33-D0E43E82DE20}"/>
    <cellStyle name="Normalny 2 3 7 2 3 4" xfId="24044" xr:uid="{5B875A64-B8FC-46BF-9C9A-19FD1A12C296}"/>
    <cellStyle name="Normalny 2 3 7 2 4" xfId="6296" xr:uid="{5DCD0E01-F641-484E-9831-996E1689977E}"/>
    <cellStyle name="Normalny 2 3 7 2 4 2" xfId="21597" xr:uid="{E88283C8-B252-48C6-9BDA-99C8FE95A008}"/>
    <cellStyle name="Normalny 2 3 7 2 5" xfId="4099" xr:uid="{906B1A43-8681-4368-9AC5-1E92CF05EA96}"/>
    <cellStyle name="Normalny 2 3 7 2 5 2" xfId="19480" xr:uid="{00AAF868-C785-4EC1-B5F1-212E0FA2FAB2}"/>
    <cellStyle name="Normalny 2 3 7 2 6" xfId="9788" xr:uid="{1ADB3C2F-0CCC-4FA8-B098-1E714349EF43}"/>
    <cellStyle name="Normalny 2 3 7 2 6 2" xfId="25087" xr:uid="{E804F269-C14F-4F5F-8F76-3416A4BA3D65}"/>
    <cellStyle name="Normalny 2 3 7 2 7" xfId="13278" xr:uid="{070363DF-E215-4FBE-A80E-F0759AE4D34B}"/>
    <cellStyle name="Normalny 2 3 7 2 7 2" xfId="28577" xr:uid="{07AE1E37-62C6-408E-8839-201A2F7F3184}"/>
    <cellStyle name="Normalny 2 3 7 2 8" xfId="18332" xr:uid="{B5ABB074-7B5F-43BC-9D89-D87964D9D2BE}"/>
    <cellStyle name="Normalny 2 3 7 3" xfId="4101" xr:uid="{134D5F06-57AF-4FF2-93A8-20C9355956AB}"/>
    <cellStyle name="Normalny 2 3 7 3 2" xfId="8746" xr:uid="{CAD6B45C-2207-47F6-9E72-1F84EA21487A}"/>
    <cellStyle name="Normalny 2 3 7 3 2 2" xfId="12237" xr:uid="{DE2E1300-BD1F-4AF8-805F-C1C192C00D82}"/>
    <cellStyle name="Normalny 2 3 7 3 2 2 2" xfId="27536" xr:uid="{87B41451-C4E6-48AC-B446-264D9C1B9784}"/>
    <cellStyle name="Normalny 2 3 7 3 2 3" xfId="15727" xr:uid="{76297514-D24A-428D-8FF7-035BF3635C44}"/>
    <cellStyle name="Normalny 2 3 7 3 2 3 2" xfId="31026" xr:uid="{33DAB15E-3E2E-4CEE-8C62-6416FE7F38D3}"/>
    <cellStyle name="Normalny 2 3 7 3 2 4" xfId="24046" xr:uid="{ABA5F320-2CA4-4783-A145-9C38946C17B1}"/>
    <cellStyle name="Normalny 2 3 7 3 3" xfId="7159" xr:uid="{7B8D779B-A255-4E33-947C-690750735724}"/>
    <cellStyle name="Normalny 2 3 7 3 3 2" xfId="22460" xr:uid="{A01721BE-3153-4AC8-9A88-14E78F6136C6}"/>
    <cellStyle name="Normalny 2 3 7 3 4" xfId="10651" xr:uid="{E5DF3CCE-83AE-4C36-8295-E4DBA356552D}"/>
    <cellStyle name="Normalny 2 3 7 3 4 2" xfId="25950" xr:uid="{AE53FD2B-CB49-436C-BC80-37139282CCC0}"/>
    <cellStyle name="Normalny 2 3 7 3 5" xfId="14141" xr:uid="{86C597B8-CA72-4648-8A45-B637C980D18F}"/>
    <cellStyle name="Normalny 2 3 7 3 5 2" xfId="29440" xr:uid="{CAE9769E-AE42-4F33-8AD6-86F9C27E37E8}"/>
    <cellStyle name="Normalny 2 3 7 3 6" xfId="19482" xr:uid="{51CAAB8F-AFB0-4254-BF8E-4960CA1D860B}"/>
    <cellStyle name="Normalny 2 3 7 4" xfId="4102" xr:uid="{ABCC3F74-B43F-4AE0-AB25-D44D4000DB07}"/>
    <cellStyle name="Normalny 2 3 7 4 2" xfId="8747" xr:uid="{C6F695C8-D578-4A6D-BF9F-944D4B5219B7}"/>
    <cellStyle name="Normalny 2 3 7 4 2 2" xfId="12238" xr:uid="{9BFA8A46-F50F-482F-B838-BDB0F3137713}"/>
    <cellStyle name="Normalny 2 3 7 4 2 2 2" xfId="27537" xr:uid="{C4D1AD6E-4F5E-404C-8ACC-366CD8C13434}"/>
    <cellStyle name="Normalny 2 3 7 4 2 3" xfId="15728" xr:uid="{596F52AC-211C-40DE-918D-DBCFB7928657}"/>
    <cellStyle name="Normalny 2 3 7 4 2 3 2" xfId="31027" xr:uid="{C5EDC962-C2E3-4AC6-ADFA-58EE8EB205C5}"/>
    <cellStyle name="Normalny 2 3 7 4 2 4" xfId="24047" xr:uid="{9097709A-B833-46EA-B511-C9F6C10C46EE}"/>
    <cellStyle name="Normalny 2 3 7 4 3" xfId="7595" xr:uid="{556D1F6C-F325-41BC-A269-A4B41D423A29}"/>
    <cellStyle name="Normalny 2 3 7 4 3 2" xfId="22896" xr:uid="{267654C7-6AF6-4A15-A1DA-3363FB123F60}"/>
    <cellStyle name="Normalny 2 3 7 4 4" xfId="11087" xr:uid="{63AEBFD0-733D-459E-9577-06CE7036C227}"/>
    <cellStyle name="Normalny 2 3 7 4 4 2" xfId="26386" xr:uid="{9BC4B6A4-D134-4A9F-8950-1B94ECAB5EB1}"/>
    <cellStyle name="Normalny 2 3 7 4 5" xfId="14577" xr:uid="{DF30ADA2-B4B5-495F-ACEA-15C7CD1DE9D8}"/>
    <cellStyle name="Normalny 2 3 7 4 5 2" xfId="29876" xr:uid="{7D6DF134-9F56-4745-9CB0-D15E69ACE8D8}"/>
    <cellStyle name="Normalny 2 3 7 4 6" xfId="19483" xr:uid="{E29419C6-D7CE-47A8-9397-A46A6386FC6A}"/>
    <cellStyle name="Normalny 2 3 7 5" xfId="8743" xr:uid="{EFE85CCA-D7A0-4BF6-98DF-8C1D7B8237CD}"/>
    <cellStyle name="Normalny 2 3 7 5 2" xfId="12234" xr:uid="{5B9C73D8-DDEC-4EB6-B323-7216E9C9B72D}"/>
    <cellStyle name="Normalny 2 3 7 5 2 2" xfId="27533" xr:uid="{358E0168-B5D2-48BA-8F9E-67451F429D68}"/>
    <cellStyle name="Normalny 2 3 7 5 3" xfId="15724" xr:uid="{6430F60E-3589-407A-8C0F-80A7E73258FA}"/>
    <cellStyle name="Normalny 2 3 7 5 3 2" xfId="31023" xr:uid="{BBF6A322-F197-45B3-9482-6CDD21F8020B}"/>
    <cellStyle name="Normalny 2 3 7 5 4" xfId="24043" xr:uid="{21FE17FA-9A0E-4C87-89B1-0B9B3C7B44C1}"/>
    <cellStyle name="Normalny 2 3 7 6" xfId="6034" xr:uid="{8305C5B5-E83A-4FFE-B3BD-561268B51C33}"/>
    <cellStyle name="Normalny 2 3 7 6 2" xfId="21335" xr:uid="{22987A98-2F8A-4FE8-9C99-E409C8546293}"/>
    <cellStyle name="Normalny 2 3 7 7" xfId="4098" xr:uid="{36BC8990-716F-475D-AFED-3F5019109BFD}"/>
    <cellStyle name="Normalny 2 3 7 7 2" xfId="19479" xr:uid="{92A68D3A-A006-4557-BC84-1AE70A1368E7}"/>
    <cellStyle name="Normalny 2 3 7 8" xfId="9526" xr:uid="{939699C6-1914-4353-86C9-096E5A5B3D15}"/>
    <cellStyle name="Normalny 2 3 7 8 2" xfId="24825" xr:uid="{4222D304-5983-4AC8-B3D2-7AE20956945A}"/>
    <cellStyle name="Normalny 2 3 7 9" xfId="13016" xr:uid="{71B504FB-0306-461E-A51B-1D5A53A73813}"/>
    <cellStyle name="Normalny 2 3 7 9 2" xfId="28315" xr:uid="{888CA0FC-3221-4050-AE35-629A8A5F8CDD}"/>
    <cellStyle name="Normalny 2 3 8" xfId="828" xr:uid="{7165013A-7E00-4AEE-969B-89F9A72FAB47}"/>
    <cellStyle name="Normalny 2 3 8 10" xfId="1074" xr:uid="{5DFB6B75-E1B8-4800-8A3B-EE68E7B8930D}"/>
    <cellStyle name="Normalny 2 3 8 11" xfId="16734" xr:uid="{78FE02C9-37D1-436B-AFEA-7119DF42700B}"/>
    <cellStyle name="Normalny 2 3 8 2" xfId="2717" xr:uid="{7905FD85-88B9-4793-99D9-C55F4A6D4B27}"/>
    <cellStyle name="Normalny 2 3 8 2 2" xfId="4105" xr:uid="{2D121F4F-D8AE-4839-A7A9-22FA113B3D99}"/>
    <cellStyle name="Normalny 2 3 8 2 2 2" xfId="8750" xr:uid="{A55089BA-DD46-427D-88EF-BA684AF76CA5}"/>
    <cellStyle name="Normalny 2 3 8 2 2 2 2" xfId="12241" xr:uid="{11F1356B-8081-4D2E-A9A9-153EE7593367}"/>
    <cellStyle name="Normalny 2 3 8 2 2 2 2 2" xfId="27540" xr:uid="{23B997D6-5FCB-4481-B998-83A2F998370C}"/>
    <cellStyle name="Normalny 2 3 8 2 2 2 3" xfId="15731" xr:uid="{3EF70AE3-1A3D-45DD-83C9-8050E467A6D7}"/>
    <cellStyle name="Normalny 2 3 8 2 2 2 3 2" xfId="31030" xr:uid="{508BF436-D369-4496-8338-4FA2881F8616}"/>
    <cellStyle name="Normalny 2 3 8 2 2 2 4" xfId="24050" xr:uid="{01397962-1AA0-4049-9A5D-B45A09C5BBAD}"/>
    <cellStyle name="Normalny 2 3 8 2 2 3" xfId="7162" xr:uid="{80C85245-B5A7-4E06-8935-B6F4B4651A8E}"/>
    <cellStyle name="Normalny 2 3 8 2 2 3 2" xfId="22463" xr:uid="{FBC0E71A-7285-426D-89AF-43CC363156D6}"/>
    <cellStyle name="Normalny 2 3 8 2 2 4" xfId="10654" xr:uid="{3A027879-C527-48CB-91E9-7E4FB31B56AD}"/>
    <cellStyle name="Normalny 2 3 8 2 2 4 2" xfId="25953" xr:uid="{7D4CDEB0-4416-446D-9B69-84AF4AB0F797}"/>
    <cellStyle name="Normalny 2 3 8 2 2 5" xfId="14144" xr:uid="{D53003B8-E6F9-4911-AF75-CF4926AB7BA5}"/>
    <cellStyle name="Normalny 2 3 8 2 2 5 2" xfId="29443" xr:uid="{BA77DA10-7EEC-4910-BE62-692F7D8E52DA}"/>
    <cellStyle name="Normalny 2 3 8 2 2 6" xfId="19486" xr:uid="{D811CF42-B3E9-438D-B428-05AFAB8F6B4F}"/>
    <cellStyle name="Normalny 2 3 8 2 3" xfId="8749" xr:uid="{CEFF9F11-B15B-421D-B501-4C94D29CFE47}"/>
    <cellStyle name="Normalny 2 3 8 2 3 2" xfId="12240" xr:uid="{332E450B-83F0-45E7-84AA-C01F696796A3}"/>
    <cellStyle name="Normalny 2 3 8 2 3 2 2" xfId="27539" xr:uid="{2D8838FC-B7FB-48B0-8240-48DBD9F153A4}"/>
    <cellStyle name="Normalny 2 3 8 2 3 3" xfId="15730" xr:uid="{4B084629-711C-4800-8FDA-A93FE5503B22}"/>
    <cellStyle name="Normalny 2 3 8 2 3 3 2" xfId="31029" xr:uid="{DADD04F3-6CB2-46E7-B585-17BE51250D42}"/>
    <cellStyle name="Normalny 2 3 8 2 3 4" xfId="24049" xr:uid="{2CA54013-4F62-4D47-A22D-10FBADD867C7}"/>
    <cellStyle name="Normalny 2 3 8 2 4" xfId="6311" xr:uid="{C53B762C-4FF4-4FCD-B75A-FCF543D42D98}"/>
    <cellStyle name="Normalny 2 3 8 2 4 2" xfId="21612" xr:uid="{84012E5B-4459-426C-A1C2-00239C952E2D}"/>
    <cellStyle name="Normalny 2 3 8 2 5" xfId="4104" xr:uid="{48EA5CB5-0C4A-4B51-AB90-FDA8D6992466}"/>
    <cellStyle name="Normalny 2 3 8 2 5 2" xfId="19485" xr:uid="{558EE2F3-FC21-4B4D-BA87-CCA0C66FB270}"/>
    <cellStyle name="Normalny 2 3 8 2 6" xfId="9803" xr:uid="{F6C45A49-A9A1-4DAF-A404-4620BE904E76}"/>
    <cellStyle name="Normalny 2 3 8 2 6 2" xfId="25102" xr:uid="{F3FFBA99-7DA8-4D00-951C-8ED4DC92E232}"/>
    <cellStyle name="Normalny 2 3 8 2 7" xfId="13293" xr:uid="{927CB77C-6E3A-436A-BDB3-171D80AA1C80}"/>
    <cellStyle name="Normalny 2 3 8 2 7 2" xfId="28592" xr:uid="{6352E9C9-0720-483E-8346-381EBA2DB475}"/>
    <cellStyle name="Normalny 2 3 8 2 8" xfId="18347" xr:uid="{85C85E62-6ED5-4121-ACC8-786AA97CEE15}"/>
    <cellStyle name="Normalny 2 3 8 3" xfId="4106" xr:uid="{35F55681-721E-493D-B543-ED663546795B}"/>
    <cellStyle name="Normalny 2 3 8 3 2" xfId="8751" xr:uid="{433F2633-7890-43E4-BAB3-E561D90F387D}"/>
    <cellStyle name="Normalny 2 3 8 3 2 2" xfId="12242" xr:uid="{0B0CB878-CA72-45A3-807E-0532E1BECDF1}"/>
    <cellStyle name="Normalny 2 3 8 3 2 2 2" xfId="27541" xr:uid="{15C89FAB-9EAD-4822-8950-BA2F90327860}"/>
    <cellStyle name="Normalny 2 3 8 3 2 3" xfId="15732" xr:uid="{548441FF-3171-4D1E-94E5-E1AD1726E162}"/>
    <cellStyle name="Normalny 2 3 8 3 2 3 2" xfId="31031" xr:uid="{94ABF8EA-0932-4559-BD8E-AF94AB468521}"/>
    <cellStyle name="Normalny 2 3 8 3 2 4" xfId="24051" xr:uid="{6F770A30-EB15-4A0D-B86D-3637C4EDE0EA}"/>
    <cellStyle name="Normalny 2 3 8 3 3" xfId="7161" xr:uid="{FB57CFB4-36EF-4824-BAE9-E1FC93D64F83}"/>
    <cellStyle name="Normalny 2 3 8 3 3 2" xfId="22462" xr:uid="{0ED31EE5-AB6F-4A07-BBD9-D70BE072DF34}"/>
    <cellStyle name="Normalny 2 3 8 3 4" xfId="10653" xr:uid="{B0EC3F4E-4818-4D8C-8D74-43B4CA1C724C}"/>
    <cellStyle name="Normalny 2 3 8 3 4 2" xfId="25952" xr:uid="{DF0F686A-D73C-44CE-A4AE-1AF70BBAD741}"/>
    <cellStyle name="Normalny 2 3 8 3 5" xfId="14143" xr:uid="{E26B394B-BA25-4D91-A7EA-7DA51CD5F0C0}"/>
    <cellStyle name="Normalny 2 3 8 3 5 2" xfId="29442" xr:uid="{784DF8C8-BF47-46ED-8099-0FBF8A230A51}"/>
    <cellStyle name="Normalny 2 3 8 3 6" xfId="19487" xr:uid="{9BB7CF01-98A9-4164-934E-D70914C78695}"/>
    <cellStyle name="Normalny 2 3 8 4" xfId="4107" xr:uid="{E0CD66C8-CB8B-4345-A7F3-F269C5060AF7}"/>
    <cellStyle name="Normalny 2 3 8 4 2" xfId="8752" xr:uid="{B7AB863E-9A49-4866-BFFA-E7B91DFAFC18}"/>
    <cellStyle name="Normalny 2 3 8 4 2 2" xfId="12243" xr:uid="{A8577516-C654-451A-B45F-B2B65557349A}"/>
    <cellStyle name="Normalny 2 3 8 4 2 2 2" xfId="27542" xr:uid="{6A76033F-8D1B-439D-899C-8F771B2CA642}"/>
    <cellStyle name="Normalny 2 3 8 4 2 3" xfId="15733" xr:uid="{2472AA1B-38E2-4138-B9A5-725A92029952}"/>
    <cellStyle name="Normalny 2 3 8 4 2 3 2" xfId="31032" xr:uid="{7E0B8FF0-4BDB-45CB-A25C-91FBAAB64AEB}"/>
    <cellStyle name="Normalny 2 3 8 4 2 4" xfId="24052" xr:uid="{AC420888-2F4D-467B-8FC5-B89204D49B13}"/>
    <cellStyle name="Normalny 2 3 8 4 3" xfId="7610" xr:uid="{DEDA1262-D9A3-4B8A-8277-BE282EADEF92}"/>
    <cellStyle name="Normalny 2 3 8 4 3 2" xfId="22911" xr:uid="{215463F3-B4C7-41DB-9AD7-FA508C4DD325}"/>
    <cellStyle name="Normalny 2 3 8 4 4" xfId="11102" xr:uid="{A249E07A-445B-40FD-8111-6FD1770AD85A}"/>
    <cellStyle name="Normalny 2 3 8 4 4 2" xfId="26401" xr:uid="{5BA31463-AA0F-48C0-8310-2562F69CF518}"/>
    <cellStyle name="Normalny 2 3 8 4 5" xfId="14592" xr:uid="{478570EE-296C-44E3-95EA-FDFF7531D1B1}"/>
    <cellStyle name="Normalny 2 3 8 4 5 2" xfId="29891" xr:uid="{1604BA76-C4FC-4E13-AC7F-7618162D10FD}"/>
    <cellStyle name="Normalny 2 3 8 4 6" xfId="19488" xr:uid="{9A096EA3-64C5-4353-903D-F17026B55DA7}"/>
    <cellStyle name="Normalny 2 3 8 5" xfId="8748" xr:uid="{A8E689B3-C647-4340-9BC0-344405834719}"/>
    <cellStyle name="Normalny 2 3 8 5 2" xfId="12239" xr:uid="{E9BBA01A-2ACA-4619-94D4-34024B5EBFD6}"/>
    <cellStyle name="Normalny 2 3 8 5 2 2" xfId="27538" xr:uid="{2CF798DA-CA61-46B8-B452-418C0F8C55CD}"/>
    <cellStyle name="Normalny 2 3 8 5 3" xfId="15729" xr:uid="{D4762BAC-D826-421B-8ECA-186BF27E144B}"/>
    <cellStyle name="Normalny 2 3 8 5 3 2" xfId="31028" xr:uid="{3181BBDC-0628-43A4-8683-18A3FBE120F4}"/>
    <cellStyle name="Normalny 2 3 8 5 4" xfId="24048" xr:uid="{E55BC67C-22B3-4D34-91E9-0C60B73FD70E}"/>
    <cellStyle name="Normalny 2 3 8 6" xfId="6035" xr:uid="{167253F4-2E62-4054-B0A1-AF8AED8D74CC}"/>
    <cellStyle name="Normalny 2 3 8 6 2" xfId="21336" xr:uid="{39B23094-6D3D-47CD-96D0-7D2C92436123}"/>
    <cellStyle name="Normalny 2 3 8 7" xfId="4103" xr:uid="{90DEA263-B547-4092-8571-F8403356B8BB}"/>
    <cellStyle name="Normalny 2 3 8 7 2" xfId="19484" xr:uid="{91585F96-6F40-4EDB-AC54-BC4D4B337E66}"/>
    <cellStyle name="Normalny 2 3 8 8" xfId="9527" xr:uid="{0CE4B91F-5D3A-4E1A-897C-F2BFE4DE8819}"/>
    <cellStyle name="Normalny 2 3 8 8 2" xfId="24826" xr:uid="{E86DA2E2-6255-4767-B266-694E33A6CEE0}"/>
    <cellStyle name="Normalny 2 3 8 9" xfId="13017" xr:uid="{8FF08D6D-44AA-4889-AEB0-A592EBBA08F6}"/>
    <cellStyle name="Normalny 2 3 8 9 2" xfId="28316" xr:uid="{D682E4AD-BB6C-409C-A422-046DDC88A287}"/>
    <cellStyle name="Normalny 2 3 9" xfId="833" xr:uid="{711CC062-E492-4F42-AA85-A5FE76C64830}"/>
    <cellStyle name="Normalny 2 3 9 10" xfId="1031" xr:uid="{6299A96E-3DCC-460D-A7D3-6A91001F0020}"/>
    <cellStyle name="Normalny 2 3 9 11" xfId="16696" xr:uid="{00501FA1-040C-433E-B516-E9332A602467}"/>
    <cellStyle name="Normalny 2 3 9 2" xfId="2722" xr:uid="{7DCE67DF-53A5-44CF-A8D6-B2CA86A7AA47}"/>
    <cellStyle name="Normalny 2 3 9 2 2" xfId="4110" xr:uid="{6B8D1478-B6C7-4574-97ED-ED9179EF2F35}"/>
    <cellStyle name="Normalny 2 3 9 2 2 2" xfId="8755" xr:uid="{906C94DD-9695-42D0-AD40-E20F35D72658}"/>
    <cellStyle name="Normalny 2 3 9 2 2 2 2" xfId="12246" xr:uid="{BE9C31B1-F6B4-4BFC-9D58-A9D984E2E259}"/>
    <cellStyle name="Normalny 2 3 9 2 2 2 2 2" xfId="27545" xr:uid="{AFC3EEAB-E1AC-4B8C-A950-66E600305E8F}"/>
    <cellStyle name="Normalny 2 3 9 2 2 2 3" xfId="15736" xr:uid="{AB87C3AE-C8CB-407F-8AC7-8762EB5B9567}"/>
    <cellStyle name="Normalny 2 3 9 2 2 2 3 2" xfId="31035" xr:uid="{6C1F65B4-51D7-4257-8DDB-B4E088C9313C}"/>
    <cellStyle name="Normalny 2 3 9 2 2 2 4" xfId="24055" xr:uid="{A4E52933-F643-4FE7-B5F4-E4C6C028ED54}"/>
    <cellStyle name="Normalny 2 3 9 2 2 3" xfId="7164" xr:uid="{D31AD829-3AA1-40DC-9B04-89CB4335E7C4}"/>
    <cellStyle name="Normalny 2 3 9 2 2 3 2" xfId="22465" xr:uid="{AACF3EF1-7432-4966-828F-6AFFD23B629A}"/>
    <cellStyle name="Normalny 2 3 9 2 2 4" xfId="10656" xr:uid="{F82BD5D5-A7CC-4829-B5A2-0F5E62178DE1}"/>
    <cellStyle name="Normalny 2 3 9 2 2 4 2" xfId="25955" xr:uid="{37923331-C050-443D-B5CD-95FC4D8B730E}"/>
    <cellStyle name="Normalny 2 3 9 2 2 5" xfId="14146" xr:uid="{478C3D83-82B0-4AF0-921A-BCE3F079C1C3}"/>
    <cellStyle name="Normalny 2 3 9 2 2 5 2" xfId="29445" xr:uid="{ABFB65A5-44B0-4FDD-8246-C5B1BCFDD789}"/>
    <cellStyle name="Normalny 2 3 9 2 2 6" xfId="19491" xr:uid="{BB432898-6F8D-43EF-8080-2CB9F54F77D2}"/>
    <cellStyle name="Normalny 2 3 9 2 3" xfId="8754" xr:uid="{D4013ECF-E5D3-4A81-AF13-D9D91776A1DB}"/>
    <cellStyle name="Normalny 2 3 9 2 3 2" xfId="12245" xr:uid="{923EC77D-CF53-44C8-9F23-38DBEF502E96}"/>
    <cellStyle name="Normalny 2 3 9 2 3 2 2" xfId="27544" xr:uid="{3EC568EC-C5CC-4BD2-80E3-65B12B81C74F}"/>
    <cellStyle name="Normalny 2 3 9 2 3 3" xfId="15735" xr:uid="{81E7EF32-CDC5-41A1-A0A9-110E3CB4CBB4}"/>
    <cellStyle name="Normalny 2 3 9 2 3 3 2" xfId="31034" xr:uid="{809456FE-98BC-4237-886E-54A7A3C5B596}"/>
    <cellStyle name="Normalny 2 3 9 2 3 4" xfId="24054" xr:uid="{40190B81-A6FE-426D-AA52-C72DEAF41D97}"/>
    <cellStyle name="Normalny 2 3 9 2 4" xfId="6315" xr:uid="{C0C4ED50-C5C1-4E76-A475-55E71D869C2D}"/>
    <cellStyle name="Normalny 2 3 9 2 4 2" xfId="21616" xr:uid="{0DDF433B-168E-44D3-8ADC-FB0F49AE75DE}"/>
    <cellStyle name="Normalny 2 3 9 2 5" xfId="4109" xr:uid="{61D94622-4E64-4E64-AF0C-C511B5EC54CE}"/>
    <cellStyle name="Normalny 2 3 9 2 5 2" xfId="19490" xr:uid="{86D4308C-8DF7-4EE9-94C9-F62998C0B744}"/>
    <cellStyle name="Normalny 2 3 9 2 6" xfId="9807" xr:uid="{AD154AAB-DF63-46B7-AE59-5F27853FBBC6}"/>
    <cellStyle name="Normalny 2 3 9 2 6 2" xfId="25106" xr:uid="{487C0D21-E31C-4BE2-9D61-8FFDAB6A7A7D}"/>
    <cellStyle name="Normalny 2 3 9 2 7" xfId="13297" xr:uid="{F2C2C085-754E-46E8-B1C4-A042AF24957F}"/>
    <cellStyle name="Normalny 2 3 9 2 7 2" xfId="28596" xr:uid="{519FBBCB-4C26-4EE7-983E-3AE87B95971E}"/>
    <cellStyle name="Normalny 2 3 9 2 8" xfId="18351" xr:uid="{3826AF5A-8EDE-4992-A0A2-B3708F186482}"/>
    <cellStyle name="Normalny 2 3 9 3" xfId="4111" xr:uid="{395516B8-5974-4EFD-BE83-41A9B69EA442}"/>
    <cellStyle name="Normalny 2 3 9 3 2" xfId="8756" xr:uid="{17DBE3CF-4B58-4D7A-8899-A1BCC1F5868F}"/>
    <cellStyle name="Normalny 2 3 9 3 2 2" xfId="12247" xr:uid="{069596D0-A17F-4D41-9867-44CDDE5121EF}"/>
    <cellStyle name="Normalny 2 3 9 3 2 2 2" xfId="27546" xr:uid="{E4CE9A0F-142F-4657-AF92-C49E669BFE5F}"/>
    <cellStyle name="Normalny 2 3 9 3 2 3" xfId="15737" xr:uid="{39FC4D21-F7FC-453C-8B0D-E8632789F56E}"/>
    <cellStyle name="Normalny 2 3 9 3 2 3 2" xfId="31036" xr:uid="{CC3B4573-08A4-4E34-8EEA-F7CAD1CFE600}"/>
    <cellStyle name="Normalny 2 3 9 3 2 4" xfId="24056" xr:uid="{952D2C65-C2E2-4D4D-8BF1-747719230C29}"/>
    <cellStyle name="Normalny 2 3 9 3 3" xfId="7163" xr:uid="{62BF5257-AF3C-4043-B718-DFD3B739B8A3}"/>
    <cellStyle name="Normalny 2 3 9 3 3 2" xfId="22464" xr:uid="{EA50A716-06EB-4139-B1E9-29C1C2B069C4}"/>
    <cellStyle name="Normalny 2 3 9 3 4" xfId="10655" xr:uid="{4E03E3A7-F41C-42AE-9CDA-68C5F3641993}"/>
    <cellStyle name="Normalny 2 3 9 3 4 2" xfId="25954" xr:uid="{2CAD8441-E7F8-471B-BDDD-0833B59AC01A}"/>
    <cellStyle name="Normalny 2 3 9 3 5" xfId="14145" xr:uid="{1C6FED41-279D-4211-81C7-CCC05E6AE042}"/>
    <cellStyle name="Normalny 2 3 9 3 5 2" xfId="29444" xr:uid="{6ECBCCC2-2681-4F26-B916-A2053B5AA64C}"/>
    <cellStyle name="Normalny 2 3 9 3 6" xfId="19492" xr:uid="{C6152E1A-5DB0-43EF-AACA-0E4CF03440FC}"/>
    <cellStyle name="Normalny 2 3 9 4" xfId="4112" xr:uid="{E5ECE33B-3ECD-46FF-AE8A-A35A1963B4B8}"/>
    <cellStyle name="Normalny 2 3 9 4 2" xfId="8757" xr:uid="{E581BEF6-28F1-4ACD-93C9-DA55895982B7}"/>
    <cellStyle name="Normalny 2 3 9 4 2 2" xfId="12248" xr:uid="{288BE455-AC28-4CCF-B81D-4C9E0E4D072E}"/>
    <cellStyle name="Normalny 2 3 9 4 2 2 2" xfId="27547" xr:uid="{75092689-40E3-4BA5-BA74-0886ACEDE492}"/>
    <cellStyle name="Normalny 2 3 9 4 2 3" xfId="15738" xr:uid="{24E29EA1-8A4D-4BCA-BC9F-2CB30DE399B3}"/>
    <cellStyle name="Normalny 2 3 9 4 2 3 2" xfId="31037" xr:uid="{33C72F58-248B-495D-9620-6AA256DDBAE2}"/>
    <cellStyle name="Normalny 2 3 9 4 2 4" xfId="24057" xr:uid="{D7327F08-B0F6-46BC-88C8-08BA0954E155}"/>
    <cellStyle name="Normalny 2 3 9 4 3" xfId="7614" xr:uid="{0112FE34-ADBB-4B2D-B52F-9AEE63EC4514}"/>
    <cellStyle name="Normalny 2 3 9 4 3 2" xfId="22915" xr:uid="{0B8239E8-251E-4A37-B146-2C44BA110DCF}"/>
    <cellStyle name="Normalny 2 3 9 4 4" xfId="11106" xr:uid="{7FD2D6B5-2435-44ED-B8A5-55AE3056FAB9}"/>
    <cellStyle name="Normalny 2 3 9 4 4 2" xfId="26405" xr:uid="{C3EC1FC4-8441-4FF9-BA72-D0F00013F829}"/>
    <cellStyle name="Normalny 2 3 9 4 5" xfId="14596" xr:uid="{EC12C292-4336-4DA5-8D0B-2C1CA4BC3F49}"/>
    <cellStyle name="Normalny 2 3 9 4 5 2" xfId="29895" xr:uid="{B1EAE8AD-5AC0-41D6-AB3F-8CDAC0A09143}"/>
    <cellStyle name="Normalny 2 3 9 4 6" xfId="19493" xr:uid="{D1367527-6474-4C9F-9A11-1DA69EBB682E}"/>
    <cellStyle name="Normalny 2 3 9 5" xfId="8753" xr:uid="{5D93CF67-F5DE-40AC-9E65-068B35130A08}"/>
    <cellStyle name="Normalny 2 3 9 5 2" xfId="12244" xr:uid="{30975B9B-5FD9-45AF-A57C-835A1ECEF426}"/>
    <cellStyle name="Normalny 2 3 9 5 2 2" xfId="27543" xr:uid="{B6F57D6D-F758-47BE-BD7E-36C501647474}"/>
    <cellStyle name="Normalny 2 3 9 5 3" xfId="15734" xr:uid="{898607DB-C9FB-4A24-8EAA-FAF542C063C4}"/>
    <cellStyle name="Normalny 2 3 9 5 3 2" xfId="31033" xr:uid="{BD635EB3-43CB-4876-B441-DAB51DBF65CC}"/>
    <cellStyle name="Normalny 2 3 9 5 4" xfId="24053" xr:uid="{A08C802D-FAC3-4626-84F8-D61184110F9E}"/>
    <cellStyle name="Normalny 2 3 9 6" xfId="6036" xr:uid="{88C04E13-1FF1-4767-AC69-D698B5D8C8A7}"/>
    <cellStyle name="Normalny 2 3 9 6 2" xfId="21337" xr:uid="{EFFC2580-591E-4B07-8F11-CD0AF18E985F}"/>
    <cellStyle name="Normalny 2 3 9 7" xfId="4108" xr:uid="{5A6217B9-E3E0-4C39-9949-FBC3EA9D7F25}"/>
    <cellStyle name="Normalny 2 3 9 7 2" xfId="19489" xr:uid="{5D40654D-25EB-40FF-BD16-8DF1971C8929}"/>
    <cellStyle name="Normalny 2 3 9 8" xfId="9528" xr:uid="{5B6C4A07-4072-4193-8489-FD9388DAC484}"/>
    <cellStyle name="Normalny 2 3 9 8 2" xfId="24827" xr:uid="{814BB08F-A4AF-480B-B4DB-1FEFE95DD638}"/>
    <cellStyle name="Normalny 2 3 9 9" xfId="13018" xr:uid="{2ABF82DE-1EF8-4AB6-8C51-201DCE34BCE8}"/>
    <cellStyle name="Normalny 2 3 9 9 2" xfId="28317" xr:uid="{9B0F4113-3C31-495B-9E43-B3DD05F7E3B7}"/>
    <cellStyle name="Normalny 2 4" xfId="3" xr:uid="{00000000-0005-0000-0000-0000C0000000}"/>
    <cellStyle name="Normalny 2 5" xfId="158" xr:uid="{00000000-0005-0000-0000-0000C1000000}"/>
    <cellStyle name="Normalny 2 5 2" xfId="621" xr:uid="{5EB29BAD-68A9-4F17-B38D-FBA21CCF0A87}"/>
    <cellStyle name="Normalny 2 6" xfId="159" xr:uid="{00000000-0005-0000-0000-0000C2000000}"/>
    <cellStyle name="Normalny 2 7" xfId="160" xr:uid="{00000000-0005-0000-0000-0000C3000000}"/>
    <cellStyle name="Normalny 20" xfId="161" xr:uid="{00000000-0005-0000-0000-0000C4000000}"/>
    <cellStyle name="Normalny 20 2" xfId="339" xr:uid="{D7E36D77-D082-4A89-8F53-6CB55E06FCE3}"/>
    <cellStyle name="Normalny 20 2 2" xfId="4114" xr:uid="{8AE3D8B1-B362-4C3B-A432-4343D8F369F7}"/>
    <cellStyle name="Normalny 20 2 3" xfId="4113" xr:uid="{DA819242-A915-45B5-877F-CBDADA93F766}"/>
    <cellStyle name="Normalny 20 3" xfId="4115" xr:uid="{AEA33033-70C8-4639-80A7-77F85F9C817C}"/>
    <cellStyle name="Normalny 20 4" xfId="622" xr:uid="{A1D9E25F-16F8-43C1-98FB-65DBD1730044}"/>
    <cellStyle name="Normalny 21" xfId="162" xr:uid="{00000000-0005-0000-0000-0000C5000000}"/>
    <cellStyle name="Normalny 21 2" xfId="340" xr:uid="{0118BE38-8047-4204-93F6-DCAF171C870A}"/>
    <cellStyle name="Normalny 21 2 2" xfId="4117" xr:uid="{6864B2C4-A5F4-4E27-814C-0BD3CF6823D2}"/>
    <cellStyle name="Normalny 21 2 3" xfId="4116" xr:uid="{9F8B5FF8-7D9B-49B1-A56D-471CFB866F0C}"/>
    <cellStyle name="Normalny 21 3" xfId="4118" xr:uid="{573E01B9-DA7F-4A94-B059-5536B49A700F}"/>
    <cellStyle name="Normalny 21 4" xfId="623" xr:uid="{B522B96F-250D-401C-A00B-C73F98666932}"/>
    <cellStyle name="Normalny 22" xfId="163" xr:uid="{00000000-0005-0000-0000-0000C6000000}"/>
    <cellStyle name="Normalny 22 2" xfId="341" xr:uid="{3F93381C-ECB6-4E22-8BB7-0F4E2FD86A41}"/>
    <cellStyle name="Normalny 22 2 2" xfId="4120" xr:uid="{C32A613D-D24C-45A3-AD20-10A4CC8B3A4F}"/>
    <cellStyle name="Normalny 22 2 3" xfId="4119" xr:uid="{E2A13963-F367-48D7-A6A1-15BFECD3160E}"/>
    <cellStyle name="Normalny 22 3" xfId="4121" xr:uid="{804733F1-F446-48FB-91A1-1B1067C0F657}"/>
    <cellStyle name="Normalny 22 4" xfId="624" xr:uid="{62D4C925-C192-4AB3-96DD-14E0C7188F34}"/>
    <cellStyle name="Normalny 23" xfId="207" xr:uid="{00000000-0005-0000-0000-0000C7000000}"/>
    <cellStyle name="Normalny 23 2" xfId="800" xr:uid="{6C69A10B-4288-4EFA-852F-71D6BB884C2C}"/>
    <cellStyle name="Normalny 23 2 2" xfId="4122" xr:uid="{F3230946-FA16-48CA-A3AB-353CFAC07D88}"/>
    <cellStyle name="Normalny 23 3" xfId="4123" xr:uid="{CFB91332-BFCA-49EA-9930-233533611D1C}"/>
    <cellStyle name="Normalny 24" xfId="5" xr:uid="{00000000-0005-0000-0000-0000C8000000}"/>
    <cellStyle name="Normalny 24 10" xfId="13019" xr:uid="{4111BA8C-D2D4-4123-8C39-94C4EDA3DC3B}"/>
    <cellStyle name="Normalny 24 10 2" xfId="28318" xr:uid="{08E9E2CE-E4EA-49AC-A935-6ABF823580AE}"/>
    <cellStyle name="Normalny 24 11" xfId="2704" xr:uid="{111C5BDB-E4F3-454D-91D6-1D7EC957A3B2}"/>
    <cellStyle name="Normalny 24 12" xfId="18336" xr:uid="{759A349C-E794-4AC2-9EA6-DF59ADC0C402}"/>
    <cellStyle name="Normalny 24 13" xfId="805" xr:uid="{6CB7941D-E971-4388-8729-E144C0A5A7C0}"/>
    <cellStyle name="Normalny 24 2" xfId="311" xr:uid="{99003C8C-895A-4FCC-8B73-9E3195163BD4}"/>
    <cellStyle name="Normalny 24 2 2" xfId="4126" xr:uid="{CCBE7A33-C175-4EFC-B5D2-654896CEDA64}"/>
    <cellStyle name="Normalny 24 2 2 2" xfId="8760" xr:uid="{9A67B2A3-7836-4EE3-8A79-4ABFF55A5CBC}"/>
    <cellStyle name="Normalny 24 2 2 2 2" xfId="12251" xr:uid="{46EB1838-7C39-4B74-B129-DCE583C0EA53}"/>
    <cellStyle name="Normalny 24 2 2 2 2 2" xfId="27550" xr:uid="{FE773ECA-89A8-485A-9FBE-9B73ECDBB69B}"/>
    <cellStyle name="Normalny 24 2 2 2 3" xfId="15741" xr:uid="{484DDAA7-2D59-4805-8DD7-10EB76BECA57}"/>
    <cellStyle name="Normalny 24 2 2 2 3 2" xfId="31040" xr:uid="{A92DE909-D5F4-4001-B358-0F6B9740C720}"/>
    <cellStyle name="Normalny 24 2 2 2 4" xfId="24060" xr:uid="{5A5FB266-E1D3-4266-9898-D2F857FAAF9D}"/>
    <cellStyle name="Normalny 24 2 2 3" xfId="7166" xr:uid="{689095B1-707B-4556-9759-9F81D3CA6226}"/>
    <cellStyle name="Normalny 24 2 2 3 2" xfId="22467" xr:uid="{52A10273-4869-49D8-BF72-B3B19BF9132F}"/>
    <cellStyle name="Normalny 24 2 2 4" xfId="10658" xr:uid="{765D27AD-D24F-4B7C-B5E3-1EFE8EB57386}"/>
    <cellStyle name="Normalny 24 2 2 4 2" xfId="25957" xr:uid="{481878F6-5B41-46E6-81DC-39EE3AFDB426}"/>
    <cellStyle name="Normalny 24 2 2 5" xfId="14148" xr:uid="{B2737925-2240-4B22-9F26-C2D5F8708764}"/>
    <cellStyle name="Normalny 24 2 2 5 2" xfId="29447" xr:uid="{DF01A11A-99C0-4533-AF9B-BC54E515C72E}"/>
    <cellStyle name="Normalny 24 2 2 6" xfId="19496" xr:uid="{A8EA1576-A460-47FE-8802-4B54749D4DC7}"/>
    <cellStyle name="Normalny 24 2 3" xfId="8759" xr:uid="{D7B1856A-3C73-45DD-8353-3E083469E585}"/>
    <cellStyle name="Normalny 24 2 3 2" xfId="12250" xr:uid="{4E9E983E-7A24-44C9-BC47-596C6FD636FA}"/>
    <cellStyle name="Normalny 24 2 3 2 2" xfId="27549" xr:uid="{D0CE4D2A-68A9-4D7C-A3C9-831E554A6816}"/>
    <cellStyle name="Normalny 24 2 3 3" xfId="15740" xr:uid="{B26C32EA-28C5-43E7-A907-385A8E75BC51}"/>
    <cellStyle name="Normalny 24 2 3 3 2" xfId="31039" xr:uid="{64AA113A-B4EE-4664-B417-6DA584971B4D}"/>
    <cellStyle name="Normalny 24 2 3 4" xfId="24059" xr:uid="{3DB1D671-5A08-4C7C-AAB3-950A1B2CB672}"/>
    <cellStyle name="Normalny 24 2 4" xfId="6300" xr:uid="{A9E2FCF0-C9D0-409F-99E8-5F6C615930D8}"/>
    <cellStyle name="Normalny 24 2 4 2" xfId="21601" xr:uid="{68843357-A696-4C89-B0FB-879E94F8FA52}"/>
    <cellStyle name="Normalny 24 2 5" xfId="9792" xr:uid="{60B8AEF5-5AC8-45AC-9D81-89617979725F}"/>
    <cellStyle name="Normalny 24 2 5 2" xfId="25091" xr:uid="{F482D55B-219E-4A09-9E81-F823F4A67434}"/>
    <cellStyle name="Normalny 24 2 6" xfId="13282" xr:uid="{C4027000-282D-4E8B-9E3F-9AE6CB314476}"/>
    <cellStyle name="Normalny 24 2 6 2" xfId="28581" xr:uid="{68052264-6C73-4F4B-A21C-726B864F85B5}"/>
    <cellStyle name="Normalny 24 2 7" xfId="19495" xr:uid="{F628A0F9-2E79-4ED1-A458-0BE6525748A6}"/>
    <cellStyle name="Normalny 24 2 8" xfId="4125" xr:uid="{36F08BB9-360E-4593-BC39-98767D8EE51D}"/>
    <cellStyle name="Normalny 24 3" xfId="4127" xr:uid="{8BE39752-8D53-45A5-85C0-6B8EF5229973}"/>
    <cellStyle name="Normalny 24 4" xfId="4128" xr:uid="{25B70EAF-F240-42FC-B755-7944F08D22F5}"/>
    <cellStyle name="Normalny 24 4 2" xfId="8761" xr:uid="{293FCA38-3052-4429-A559-C188E50DBCE3}"/>
    <cellStyle name="Normalny 24 4 2 2" xfId="12252" xr:uid="{611F46C5-F254-4D08-B84B-69ED751C6ED3}"/>
    <cellStyle name="Normalny 24 4 2 2 2" xfId="27551" xr:uid="{A9E58A93-A54B-44A0-AA93-EC115F5F4D68}"/>
    <cellStyle name="Normalny 24 4 2 3" xfId="15742" xr:uid="{380A9586-70C9-4914-AF3C-D19D2E013D50}"/>
    <cellStyle name="Normalny 24 4 2 3 2" xfId="31041" xr:uid="{F3070AAB-0B1A-4510-99D4-771A5007F51E}"/>
    <cellStyle name="Normalny 24 4 2 4" xfId="24061" xr:uid="{DCF9EBE9-4C28-46CD-B024-9E0ED8D3B391}"/>
    <cellStyle name="Normalny 24 4 3" xfId="7165" xr:uid="{9821EA62-004F-45C7-BD0E-9BAF18E1CF5C}"/>
    <cellStyle name="Normalny 24 4 3 2" xfId="22466" xr:uid="{5D6ECC7E-6ECC-429E-B200-6DD8947CB47F}"/>
    <cellStyle name="Normalny 24 4 4" xfId="10657" xr:uid="{D8660F08-7305-4C04-A576-8ED657BDD3B9}"/>
    <cellStyle name="Normalny 24 4 4 2" xfId="25956" xr:uid="{240C1ABF-F98C-4510-B478-DCF0AF10764B}"/>
    <cellStyle name="Normalny 24 4 5" xfId="14147" xr:uid="{846A3C12-1270-416F-8B5E-2773D786D952}"/>
    <cellStyle name="Normalny 24 4 5 2" xfId="29446" xr:uid="{47C56966-8CA2-47BF-869F-FA1D91E2B51F}"/>
    <cellStyle name="Normalny 24 4 6" xfId="19497" xr:uid="{B699BD99-8965-4916-9A0B-437E81DDD0C3}"/>
    <cellStyle name="Normalny 24 5" xfId="4129" xr:uid="{2CBB6340-F8D6-4260-B199-748EDC781791}"/>
    <cellStyle name="Normalny 24 5 2" xfId="8762" xr:uid="{C916BADD-FBA6-47B1-AFC1-8BC6E3F4AEFB}"/>
    <cellStyle name="Normalny 24 5 2 2" xfId="12253" xr:uid="{48870EDE-E6C8-4CC9-9F55-B8F17F75BB57}"/>
    <cellStyle name="Normalny 24 5 2 2 2" xfId="27552" xr:uid="{87C7187E-3237-460F-9985-444817B41EBE}"/>
    <cellStyle name="Normalny 24 5 2 3" xfId="15743" xr:uid="{3EEF51C2-9315-46AE-947C-B4F2A7EBD39C}"/>
    <cellStyle name="Normalny 24 5 2 3 2" xfId="31042" xr:uid="{90197D5D-EB3B-48A3-94B0-76A144AD2B93}"/>
    <cellStyle name="Normalny 24 5 2 4" xfId="24062" xr:uid="{B969377D-D990-49D3-B47E-20365416CFF3}"/>
    <cellStyle name="Normalny 24 5 3" xfId="7599" xr:uid="{6AC551EC-9A32-418B-BAD0-9106FC5E56F3}"/>
    <cellStyle name="Normalny 24 5 3 2" xfId="22900" xr:uid="{A37D4691-A1B2-4A7D-BAC0-4BD5E27243FE}"/>
    <cellStyle name="Normalny 24 5 4" xfId="11091" xr:uid="{DB35790B-9C66-43EE-86A1-59AF00B30476}"/>
    <cellStyle name="Normalny 24 5 4 2" xfId="26390" xr:uid="{81EED360-9AB1-4E76-BEB8-4B30D48DD45C}"/>
    <cellStyle name="Normalny 24 5 5" xfId="14581" xr:uid="{B6EDC37A-C275-486C-ABD0-05DDE57F8C72}"/>
    <cellStyle name="Normalny 24 5 5 2" xfId="29880" xr:uid="{52D5B231-5D5C-4778-982E-92B94F4DF6B9}"/>
    <cellStyle name="Normalny 24 5 6" xfId="19498" xr:uid="{47393C27-2176-4F66-8F76-D2C83B6AA89F}"/>
    <cellStyle name="Normalny 24 6" xfId="8758" xr:uid="{257E413E-1B3C-46A0-8BC8-DE9EA9EB69E9}"/>
    <cellStyle name="Normalny 24 6 2" xfId="12249" xr:uid="{46FDB086-13B5-4C32-8C00-4B948EEB35BB}"/>
    <cellStyle name="Normalny 24 6 2 2" xfId="27548" xr:uid="{0C9D9BBA-EBEF-419F-B048-DACB2C7C7957}"/>
    <cellStyle name="Normalny 24 6 3" xfId="15739" xr:uid="{42DA9273-363D-4C96-A582-AE7BD8F455A1}"/>
    <cellStyle name="Normalny 24 6 3 2" xfId="31038" xr:uid="{05798345-1F2C-4706-AEF4-779B9B0CFD03}"/>
    <cellStyle name="Normalny 24 6 4" xfId="24058" xr:uid="{6DF6E58E-3740-411E-BF94-859FAF90FA08}"/>
    <cellStyle name="Normalny 24 7" xfId="6037" xr:uid="{9845299C-81A7-4FDE-A254-170758E0A2E5}"/>
    <cellStyle name="Normalny 24 7 2" xfId="21338" xr:uid="{70EBE81E-8CDC-495A-998D-B5B27BE1A5EE}"/>
    <cellStyle name="Normalny 24 8" xfId="4124" xr:uid="{E7A36D44-E85F-4CA9-9C3D-7FBB4F15FC1F}"/>
    <cellStyle name="Normalny 24 8 2" xfId="19494" xr:uid="{75D17718-8009-425C-8BB4-A9F030C02FEC}"/>
    <cellStyle name="Normalny 24 9" xfId="9529" xr:uid="{C7583EA0-42A2-4BB3-B19D-318B6744ED7F}"/>
    <cellStyle name="Normalny 24 9 2" xfId="24828" xr:uid="{47EA7F25-743A-4750-B5ED-C61D01E4B6C4}"/>
    <cellStyle name="Normalny 25" xfId="248" xr:uid="{00000000-0005-0000-0000-0000C9000000}"/>
    <cellStyle name="Normalny 25 2" xfId="362" xr:uid="{DF8D9829-BDA9-42B0-B3B5-206F2D696CE9}"/>
    <cellStyle name="Normalny 25 2 2" xfId="4131" xr:uid="{2689CE18-6924-464B-887B-B8A8783566FE}"/>
    <cellStyle name="Normalny 25 3" xfId="4130" xr:uid="{2488B20A-6A9F-4939-8693-8BA98CC0F792}"/>
    <cellStyle name="Normalny 26" xfId="303" xr:uid="{168C9A93-BF3E-4C77-A362-D02EA24F1134}"/>
    <cellStyle name="Normalny 26 2" xfId="368" xr:uid="{5BE8C618-0829-4D9C-B571-9ACBFEF6C94D}"/>
    <cellStyle name="Normalny 26 2 2" xfId="12254" xr:uid="{06D6C0F4-77B8-4A9E-B332-64A2ACA40AA8}"/>
    <cellStyle name="Normalny 26 2 2 2" xfId="27553" xr:uid="{C72E8FA6-4E69-40FB-9C3C-524DD8BEE372}"/>
    <cellStyle name="Normalny 26 2 3" xfId="15744" xr:uid="{4752613B-FCE1-49EF-8E4E-2A27A7CDFEAA}"/>
    <cellStyle name="Normalny 26 2 3 2" xfId="31043" xr:uid="{806475C1-7765-46B6-9A62-12430ECDCA36}"/>
    <cellStyle name="Normalny 26 2 4" xfId="24063" xr:uid="{4A6F1B88-A3A1-49D5-8FF5-C17869A08B1F}"/>
    <cellStyle name="Normalny 26 2 5" xfId="8763" xr:uid="{415712B2-B2B7-4B14-A565-D40FA187795D}"/>
    <cellStyle name="Normalny 26 3" xfId="6670" xr:uid="{D4FFC049-90DF-4A06-8ECB-C23BF630F8DC}"/>
    <cellStyle name="Normalny 26 3 2" xfId="21971" xr:uid="{34DC7EB5-5466-4203-A03D-67A85E61E8D1}"/>
    <cellStyle name="Normalny 26 4" xfId="10162" xr:uid="{35DBA91B-D528-4691-88AD-C7140899F2D7}"/>
    <cellStyle name="Normalny 26 4 2" xfId="25461" xr:uid="{8909A286-5376-492D-870C-0DBC1E226B91}"/>
    <cellStyle name="Normalny 26 5" xfId="13652" xr:uid="{148B7264-126C-443D-AFE3-F741B0C208DB}"/>
    <cellStyle name="Normalny 26 5 2" xfId="28951" xr:uid="{85D1552E-89CB-4C14-AE45-144DE6A086C8}"/>
    <cellStyle name="Normalny 26 6" xfId="19499" xr:uid="{7FED1B1E-7691-4F76-9E80-E9C9D0A8D40C}"/>
    <cellStyle name="Normalny 26 7" xfId="4132" xr:uid="{57CEE11E-91E8-4DFA-A431-19B7F601D24C}"/>
    <cellStyle name="Normalny 27" xfId="305" xr:uid="{FB30413A-828C-48A3-8DFE-1EF6474C502D}"/>
    <cellStyle name="Normalny 27 2" xfId="369" xr:uid="{184E7A83-C3AC-4445-A450-FD20A17AFC5A}"/>
    <cellStyle name="Normalny 27 3" xfId="9387" xr:uid="{CAF60BD2-4D88-428E-BE20-F75FA0777CD9}"/>
    <cellStyle name="Normalny 28" xfId="306" xr:uid="{254E9408-F117-463D-8E5B-342E0AD87821}"/>
    <cellStyle name="Normalny 28 2" xfId="370" xr:uid="{4FC97F18-E431-45C6-8EEA-D427FDB3AEA7}"/>
    <cellStyle name="Normalny 28 2 2" xfId="31667" xr:uid="{8B0AC92A-E878-426E-BF34-8C1CC1E06B6A}"/>
    <cellStyle name="Normalny 28 3" xfId="16368" xr:uid="{9C2CDF7D-C9D1-4415-98BC-7AFDF1F3CBD9}"/>
    <cellStyle name="Normalny 29" xfId="307" xr:uid="{05FF3E21-64DD-42D6-8234-7D6E12BDAB21}"/>
    <cellStyle name="Normalny 29 2" xfId="371" xr:uid="{31C18F99-62C9-42B7-9D48-4E02623391CC}"/>
    <cellStyle name="Normalny 3" xfId="7" xr:uid="{00000000-0005-0000-0000-0000CA000000}"/>
    <cellStyle name="Normalny 3 2" xfId="164" xr:uid="{00000000-0005-0000-0000-0000CB000000}"/>
    <cellStyle name="Normalny 3 2 2" xfId="165" xr:uid="{00000000-0005-0000-0000-0000CC000000}"/>
    <cellStyle name="Normalny 3 2 2 2" xfId="342" xr:uid="{28A8E49E-A407-419B-B98F-254A7CBF433F}"/>
    <cellStyle name="Normalny 3 2 2 2 2" xfId="4134" xr:uid="{FDFB1E20-5358-45B2-9BA4-AA92AEFB4EC9}"/>
    <cellStyle name="Normalny 3 2 2 2 3" xfId="4133" xr:uid="{ED4B4B57-ED45-4FEE-89E5-DD7652EA6BE0}"/>
    <cellStyle name="Normalny 3 2 2 3" xfId="4135" xr:uid="{D7BDD15B-8FDF-4D83-9AC0-9089A45AEAAC}"/>
    <cellStyle name="Normalny 3 2 2 4" xfId="4136" xr:uid="{7DBEAF06-4D83-403C-BD3C-4A277AD760D9}"/>
    <cellStyle name="Normalny 3 2 2 5" xfId="625" xr:uid="{19165D7A-A5EF-4908-A01D-CE84D3FA8323}"/>
    <cellStyle name="Normalny 3 2 3" xfId="787" xr:uid="{B5537FE0-77D1-4507-B316-C22D3DBFBA0A}"/>
    <cellStyle name="Normalny 3 2 4" xfId="4137" xr:uid="{39B33F4E-AA6B-44BC-A102-419DF82A7B1B}"/>
    <cellStyle name="Normalny 3 3" xfId="166" xr:uid="{00000000-0005-0000-0000-0000CD000000}"/>
    <cellStyle name="Normalny 3 3 2" xfId="167" xr:uid="{00000000-0005-0000-0000-0000CE000000}"/>
    <cellStyle name="Normalny 3 3 3" xfId="4138" xr:uid="{FBC4A7B1-1BF1-450C-99EB-86BF083FE3D8}"/>
    <cellStyle name="Normalny 3 3 3 2" xfId="4139" xr:uid="{0FAC4098-43CB-4B2D-8E0A-A7AD855CEE65}"/>
    <cellStyle name="Normalny 3 3 3 2 2" xfId="8765" xr:uid="{F997BB86-1D01-46A7-A666-1CC01103274E}"/>
    <cellStyle name="Normalny 3 3 3 2 2 2" xfId="12256" xr:uid="{FEF814AA-2502-4940-A38E-DD1649B91212}"/>
    <cellStyle name="Normalny 3 3 3 2 2 2 2" xfId="27555" xr:uid="{82128BE9-8838-4DE9-9934-7A54C1802479}"/>
    <cellStyle name="Normalny 3 3 3 2 2 3" xfId="15746" xr:uid="{61AE7866-F757-4841-B588-FC2419C08E2C}"/>
    <cellStyle name="Normalny 3 3 3 2 2 3 2" xfId="31045" xr:uid="{85E1BDB6-D642-49FB-BB2C-B5641B77D49B}"/>
    <cellStyle name="Normalny 3 3 3 2 2 4" xfId="24065" xr:uid="{8864DE42-C3BE-4394-8872-00D51D39937D}"/>
    <cellStyle name="Normalny 3 3 3 2 3" xfId="7167" xr:uid="{619DD390-DD82-46F4-9056-0DF51BBBE3B4}"/>
    <cellStyle name="Normalny 3 3 3 2 3 2" xfId="22468" xr:uid="{21B218A5-78CA-49EE-AF60-E40FCF52B8F5}"/>
    <cellStyle name="Normalny 3 3 3 2 4" xfId="10659" xr:uid="{E84DEB20-5C21-4985-AA2B-B1070A3E9996}"/>
    <cellStyle name="Normalny 3 3 3 2 4 2" xfId="25958" xr:uid="{993C42A6-59AA-49E1-9CB7-CB8F624BEDF9}"/>
    <cellStyle name="Normalny 3 3 3 2 5" xfId="14149" xr:uid="{811226D7-6B2B-4555-A64A-F8D6E8329F72}"/>
    <cellStyle name="Normalny 3 3 3 2 5 2" xfId="29448" xr:uid="{8729CA27-EED3-44D5-A39B-F2A0C41AF02B}"/>
    <cellStyle name="Normalny 3 3 3 2 6" xfId="19501" xr:uid="{A90DE147-5460-471E-A636-CB801D44BAA5}"/>
    <cellStyle name="Normalny 3 3 3 3" xfId="8764" xr:uid="{080CB60A-4E58-401D-8493-766C509A61BA}"/>
    <cellStyle name="Normalny 3 3 3 3 2" xfId="12255" xr:uid="{B7A19847-C285-4A3A-B4EA-0E82E5F88AA4}"/>
    <cellStyle name="Normalny 3 3 3 3 2 2" xfId="27554" xr:uid="{5DBF7BFB-5789-4EEF-872D-18BAB344623E}"/>
    <cellStyle name="Normalny 3 3 3 3 3" xfId="15745" xr:uid="{83AB4740-57C8-4682-AD2D-ABA329C597B3}"/>
    <cellStyle name="Normalny 3 3 3 3 3 2" xfId="31044" xr:uid="{6477A542-3FA3-4B53-B58D-5CFD768AE531}"/>
    <cellStyle name="Normalny 3 3 3 3 4" xfId="24064" xr:uid="{80569884-C10E-429B-9FD1-910DEB860F23}"/>
    <cellStyle name="Normalny 3 3 3 4" xfId="6539" xr:uid="{027275C3-D307-48DF-8DDE-6C4DEEC157AB}"/>
    <cellStyle name="Normalny 3 3 3 4 2" xfId="21840" xr:uid="{6D75920C-E2A9-4B29-9369-8689FE0A6533}"/>
    <cellStyle name="Normalny 3 3 3 5" xfId="10031" xr:uid="{18991C81-606B-4CDE-8768-D4C2E95C7029}"/>
    <cellStyle name="Normalny 3 3 3 5 2" xfId="25330" xr:uid="{D4B69F97-9506-4B7C-98BA-02EA1D60BEEE}"/>
    <cellStyle name="Normalny 3 3 3 6" xfId="13521" xr:uid="{8C4310A5-695F-4916-9739-7CA2E1C750EE}"/>
    <cellStyle name="Normalny 3 3 3 6 2" xfId="28820" xr:uid="{6675010D-F7AD-4594-BEF8-C45DCFB64120}"/>
    <cellStyle name="Normalny 3 3 3 7" xfId="19500" xr:uid="{6265F645-09AA-4610-9DD2-110FF6C2750E}"/>
    <cellStyle name="Normalny 3 3 4" xfId="4140" xr:uid="{63B04797-D961-42CA-88C6-462DC816E9DE}"/>
    <cellStyle name="Normalny 3 4" xfId="168" xr:uid="{00000000-0005-0000-0000-0000CF000000}"/>
    <cellStyle name="Normalny 3 4 2" xfId="343" xr:uid="{AD771B3D-6481-4D2D-A411-0564898BA806}"/>
    <cellStyle name="Normalny 3 4 2 2" xfId="4142" xr:uid="{18EEB9CD-71C5-4D5C-B444-18EA8F8A3061}"/>
    <cellStyle name="Normalny 3 4 2 3" xfId="4141" xr:uid="{92DF09C1-1379-4386-BC69-20782A18C7BD}"/>
    <cellStyle name="Normalny 3 4 3" xfId="4143" xr:uid="{C3479A1E-4D79-47B3-9061-49868C33F756}"/>
    <cellStyle name="Normalny 3 4 4" xfId="626" xr:uid="{DADECF95-6F0C-48CD-AF99-F789DF7F0ED4}"/>
    <cellStyle name="Normalny 3 5" xfId="196" xr:uid="{00000000-0005-0000-0000-0000D0000000}"/>
    <cellStyle name="Normalny 3 6" xfId="513" xr:uid="{262B55CE-6A7E-4EF2-B60B-7886D97E9D67}"/>
    <cellStyle name="Normalny 3 7" xfId="508" xr:uid="{CE2E90F5-95B0-4E41-BA50-6EFB27228E9B}"/>
    <cellStyle name="Normalny 30" xfId="308" xr:uid="{2A93F1C9-4BBD-4B56-ADD9-5DE5E99AE147}"/>
    <cellStyle name="Normalny 30 2" xfId="372" xr:uid="{85BEFB5D-FDDB-44C2-9920-374FEFE9B7D2}"/>
    <cellStyle name="Normalny 30 2 2" xfId="31818" xr:uid="{F9046D72-86E8-42BB-9FD3-7277E28C0CE5}"/>
    <cellStyle name="Normalny 30 3" xfId="16519" xr:uid="{78C59332-8117-4766-A3A8-1F1D2744AE79}"/>
    <cellStyle name="Normalny 31" xfId="309" xr:uid="{EECCE53E-8F13-42C1-A2A9-0BBA5AAA06EC}"/>
    <cellStyle name="Normalny 32" xfId="310" xr:uid="{C867A18C-F857-48B7-9E98-B61AA8EA4537}"/>
    <cellStyle name="Normalny 33" xfId="373" xr:uid="{94947963-E4A8-4440-985E-AD307F0FA74B}"/>
    <cellStyle name="Normalny 33 2" xfId="511" xr:uid="{CB6636C0-73F9-4A89-93A9-10D2B517764B}"/>
    <cellStyle name="Normalny 4" xfId="92" xr:uid="{00000000-0005-0000-0000-0000D1000000}"/>
    <cellStyle name="Normalny 4 10" xfId="1014" xr:uid="{0A92244E-7375-413A-9F3E-922486A8D66E}"/>
    <cellStyle name="Normalny 4 10 2" xfId="4146" xr:uid="{03594364-EBE0-4718-B70C-4912E0914909}"/>
    <cellStyle name="Normalny 4 10 2 2" xfId="8768" xr:uid="{86ADA862-7CD8-4449-A6B1-A91152929A2A}"/>
    <cellStyle name="Normalny 4 10 2 2 2" xfId="12259" xr:uid="{AEB456B8-22AC-4B8E-B20B-F648E76B95CD}"/>
    <cellStyle name="Normalny 4 10 2 2 2 2" xfId="27558" xr:uid="{E0381413-E6BD-46FB-98C6-97D8651536A9}"/>
    <cellStyle name="Normalny 4 10 2 2 3" xfId="15749" xr:uid="{D7483933-38AF-4EDE-85A5-D418FCC1048D}"/>
    <cellStyle name="Normalny 4 10 2 2 3 2" xfId="31048" xr:uid="{DDD14340-BBBF-47D7-A58B-A9A68EB3FA60}"/>
    <cellStyle name="Normalny 4 10 2 2 4" xfId="24068" xr:uid="{51BB36C1-5D48-4ADB-84C4-74C35028C52C}"/>
    <cellStyle name="Normalny 4 10 2 3" xfId="7169" xr:uid="{C81215D9-2D60-4C45-BFFC-A5ED16612B61}"/>
    <cellStyle name="Normalny 4 10 2 3 2" xfId="22470" xr:uid="{6ACDEEB5-F336-4AEC-B06D-853D81E5B423}"/>
    <cellStyle name="Normalny 4 10 2 4" xfId="10661" xr:uid="{E96C022A-8A89-4EFF-8ABD-10D57E30134C}"/>
    <cellStyle name="Normalny 4 10 2 4 2" xfId="25960" xr:uid="{F74BDE3E-FC8D-42D3-95A6-A84C4472CBF2}"/>
    <cellStyle name="Normalny 4 10 2 5" xfId="14151" xr:uid="{45BB0A82-F73E-4A62-994E-789C93ADA199}"/>
    <cellStyle name="Normalny 4 10 2 5 2" xfId="29450" xr:uid="{3750C5AE-7F6D-4E41-BF8F-5202F9522A54}"/>
    <cellStyle name="Normalny 4 10 2 6" xfId="19504" xr:uid="{EB57B854-36B5-41A2-8924-D133C6E889C2}"/>
    <cellStyle name="Normalny 4 10 3" xfId="8767" xr:uid="{9EAF5275-74E4-4A04-ABB6-B1F71CB6EE46}"/>
    <cellStyle name="Normalny 4 10 3 2" xfId="12258" xr:uid="{72FC26B9-3061-4528-8AA3-79D87F84A8FA}"/>
    <cellStyle name="Normalny 4 10 3 2 2" xfId="27557" xr:uid="{7B1570BD-1E85-4276-B2E1-6E8356B877D0}"/>
    <cellStyle name="Normalny 4 10 3 3" xfId="15748" xr:uid="{084D22F2-30CC-4BDB-A83E-C763CEF6A3AD}"/>
    <cellStyle name="Normalny 4 10 3 3 2" xfId="31047" xr:uid="{ECEE9A4F-9767-4C6B-871C-9E09DD671017}"/>
    <cellStyle name="Normalny 4 10 3 4" xfId="24067" xr:uid="{5C6E9CCD-7C65-4770-A379-295F516622F6}"/>
    <cellStyle name="Normalny 4 10 4" xfId="6100" xr:uid="{393AAD1C-F84F-42D4-80E6-C5AE91D6FF7B}"/>
    <cellStyle name="Normalny 4 10 4 2" xfId="21401" xr:uid="{89342B8F-242D-432E-8FFE-811C1623A0A4}"/>
    <cellStyle name="Normalny 4 10 5" xfId="4145" xr:uid="{64767C39-E9F9-45E8-892F-2501A2884B4C}"/>
    <cellStyle name="Normalny 4 10 5 2" xfId="19503" xr:uid="{6A46A9B9-B458-4905-A854-62DE9D06147C}"/>
    <cellStyle name="Normalny 4 10 6" xfId="9592" xr:uid="{A9079A51-B944-45D9-B195-D97FB5D7A083}"/>
    <cellStyle name="Normalny 4 10 6 2" xfId="24891" xr:uid="{D000135E-2FF0-4257-8E76-54F04BD28926}"/>
    <cellStyle name="Normalny 4 10 7" xfId="13082" xr:uid="{E311850B-E984-4EA4-8691-8E40BB06F3AB}"/>
    <cellStyle name="Normalny 4 10 7 2" xfId="28381" xr:uid="{2C2BED43-71BD-4A15-BDFC-AB1350195CEC}"/>
    <cellStyle name="Normalny 4 10 8" xfId="16682" xr:uid="{EE347B5E-BBBE-4E54-8DAC-A9B424D4E42B}"/>
    <cellStyle name="Normalny 4 11" xfId="1484" xr:uid="{B2520886-5927-4B9C-B2BC-AE3D246CE6E3}"/>
    <cellStyle name="Normalny 4 11 2" xfId="4148" xr:uid="{E491D8D3-D235-4F3A-A481-77C6B84052F3}"/>
    <cellStyle name="Normalny 4 11 2 2" xfId="8770" xr:uid="{2F8C1B90-DF23-4775-B2EB-F29E7BE1A9FD}"/>
    <cellStyle name="Normalny 4 11 2 2 2" xfId="12261" xr:uid="{8121994B-69EB-451F-8BFD-73E26FDDCA0D}"/>
    <cellStyle name="Normalny 4 11 2 2 2 2" xfId="27560" xr:uid="{6397D98B-BC7D-4CF5-A57A-C53329512C32}"/>
    <cellStyle name="Normalny 4 11 2 2 3" xfId="15751" xr:uid="{360B30AD-C4BD-4DA7-A509-57FAEDA89D1B}"/>
    <cellStyle name="Normalny 4 11 2 2 3 2" xfId="31050" xr:uid="{9299F535-3A02-4852-9E06-CC6A24C17EAC}"/>
    <cellStyle name="Normalny 4 11 2 2 4" xfId="24070" xr:uid="{0DB0EA73-A016-4A4A-9290-6CAA6C6A1EB2}"/>
    <cellStyle name="Normalny 4 11 2 3" xfId="7170" xr:uid="{014DFA23-C4D6-4235-92BC-D09FE8C5825D}"/>
    <cellStyle name="Normalny 4 11 2 3 2" xfId="22471" xr:uid="{E4BEE906-2E6C-4AE2-AC0B-F69444FFBCA3}"/>
    <cellStyle name="Normalny 4 11 2 4" xfId="10662" xr:uid="{FC7B5E2B-A54C-4805-8515-9D5E3809FEF0}"/>
    <cellStyle name="Normalny 4 11 2 4 2" xfId="25961" xr:uid="{35722BFF-51E1-43C6-8AD4-8168F1358EAA}"/>
    <cellStyle name="Normalny 4 11 2 5" xfId="14152" xr:uid="{FB8033C8-5DA0-4541-8D04-A2381080ADB3}"/>
    <cellStyle name="Normalny 4 11 2 5 2" xfId="29451" xr:uid="{2B5EA901-29FC-46B4-ABE3-0797AB37C950}"/>
    <cellStyle name="Normalny 4 11 2 6" xfId="19506" xr:uid="{456E5EE5-5D0D-41C9-97AF-FD1F809AC2BD}"/>
    <cellStyle name="Normalny 4 11 3" xfId="8769" xr:uid="{3EB9620D-F966-450F-815C-80C9901FA43C}"/>
    <cellStyle name="Normalny 4 11 3 2" xfId="12260" xr:uid="{F1BFE44B-AED1-4193-B1E5-A2563A38DEBA}"/>
    <cellStyle name="Normalny 4 11 3 2 2" xfId="27559" xr:uid="{CFAECE7F-4924-4E9A-8438-C1701D4316C5}"/>
    <cellStyle name="Normalny 4 11 3 3" xfId="15750" xr:uid="{6A237F60-BCB9-4573-B472-444003E8742A}"/>
    <cellStyle name="Normalny 4 11 3 3 2" xfId="31049" xr:uid="{DBDD221D-4AF4-4892-8F3A-D3ABCAA02CB0}"/>
    <cellStyle name="Normalny 4 11 3 4" xfId="24069" xr:uid="{DFCEA6B3-E878-4E2C-954D-AADDECB49344}"/>
    <cellStyle name="Normalny 4 11 4" xfId="6127" xr:uid="{7FB85AA4-0A7C-4AEF-88CD-6AD365C46542}"/>
    <cellStyle name="Normalny 4 11 4 2" xfId="21428" xr:uid="{A34505E3-839E-4015-B89B-8A982630DE8F}"/>
    <cellStyle name="Normalny 4 11 5" xfId="4147" xr:uid="{737CFEB7-6EA2-4DC9-862F-878ED177B908}"/>
    <cellStyle name="Normalny 4 11 5 2" xfId="19505" xr:uid="{26329597-8657-428D-9BA3-7B5471B29886}"/>
    <cellStyle name="Normalny 4 11 6" xfId="9619" xr:uid="{13AB2242-BCF8-4907-9913-4B9F39CFF1C8}"/>
    <cellStyle name="Normalny 4 11 6 2" xfId="24918" xr:uid="{FCEE8064-9BE3-4C4A-95EF-A7F01D92FFC3}"/>
    <cellStyle name="Normalny 4 11 7" xfId="13109" xr:uid="{C0EBD0B7-FC4B-47BB-BAC3-217CFAF5C9AD}"/>
    <cellStyle name="Normalny 4 11 7 2" xfId="28408" xr:uid="{4C4F1759-0B5E-4B1A-ABC5-3F637DCD53F3}"/>
    <cellStyle name="Normalny 4 11 8" xfId="17140" xr:uid="{7799C787-B251-496F-8E72-2E5E7B33692B}"/>
    <cellStyle name="Normalny 4 12" xfId="1684" xr:uid="{20981C95-6F71-420E-BFA5-33AC94695942}"/>
    <cellStyle name="Normalny 4 12 2" xfId="4150" xr:uid="{E8470761-FB7D-4393-9635-9D1134886376}"/>
    <cellStyle name="Normalny 4 12 2 2" xfId="8772" xr:uid="{E73AA13B-3403-4317-8F43-DD7FDF94FA64}"/>
    <cellStyle name="Normalny 4 12 2 2 2" xfId="12263" xr:uid="{07EC9B07-0B91-4DBF-9FC3-0283F9689E0D}"/>
    <cellStyle name="Normalny 4 12 2 2 2 2" xfId="27562" xr:uid="{67A31B19-41E7-48C4-924A-F42D3DFAAB29}"/>
    <cellStyle name="Normalny 4 12 2 2 3" xfId="15753" xr:uid="{845F2915-FB69-4A06-B224-BB645E4000F3}"/>
    <cellStyle name="Normalny 4 12 2 2 3 2" xfId="31052" xr:uid="{249762E9-C97E-4EC3-A9DC-43A42EF3FB70}"/>
    <cellStyle name="Normalny 4 12 2 2 4" xfId="24072" xr:uid="{72C11D5C-705C-4BE1-BE05-11BC9B06C533}"/>
    <cellStyle name="Normalny 4 12 2 3" xfId="7171" xr:uid="{C8BF2BDB-3005-457F-9BB0-D888A6833744}"/>
    <cellStyle name="Normalny 4 12 2 3 2" xfId="22472" xr:uid="{FBD36722-2CDC-485A-B1C0-064268E04A3B}"/>
    <cellStyle name="Normalny 4 12 2 4" xfId="10663" xr:uid="{73D74E27-1E50-4686-9E85-E1D00BE649BC}"/>
    <cellStyle name="Normalny 4 12 2 4 2" xfId="25962" xr:uid="{05A987EE-3D69-4FFF-9D61-CAE830AD8150}"/>
    <cellStyle name="Normalny 4 12 2 5" xfId="14153" xr:uid="{77F5A7E3-A8E0-4C69-815E-8330AB821045}"/>
    <cellStyle name="Normalny 4 12 2 5 2" xfId="29452" xr:uid="{047755A0-0176-40FD-BEDD-D432277989C5}"/>
    <cellStyle name="Normalny 4 12 2 6" xfId="19508" xr:uid="{62BD78E1-2D05-4B2F-929F-1070F77EC7F6}"/>
    <cellStyle name="Normalny 4 12 3" xfId="8771" xr:uid="{47718F05-93D8-4A11-87F5-DA77DB0E90CD}"/>
    <cellStyle name="Normalny 4 12 3 2" xfId="12262" xr:uid="{9EA340C9-FCC0-4FBA-9AD2-1FA6F172B690}"/>
    <cellStyle name="Normalny 4 12 3 2 2" xfId="27561" xr:uid="{9882063D-A7AF-4827-AB97-AD70BC81E1FE}"/>
    <cellStyle name="Normalny 4 12 3 3" xfId="15752" xr:uid="{43516179-AB31-4E3F-A6F9-B6CD5A9723E6}"/>
    <cellStyle name="Normalny 4 12 3 3 2" xfId="31051" xr:uid="{341CAF62-3741-4040-82E7-006AE80E0202}"/>
    <cellStyle name="Normalny 4 12 3 4" xfId="24071" xr:uid="{30124537-F7D4-46A4-A03C-91B0B8C0626E}"/>
    <cellStyle name="Normalny 4 12 4" xfId="6154" xr:uid="{8DDC2523-77EA-4156-BA4A-B12D68D68EDB}"/>
    <cellStyle name="Normalny 4 12 4 2" xfId="21455" xr:uid="{C3B6E29B-9988-4292-87FC-4DFA98104372}"/>
    <cellStyle name="Normalny 4 12 5" xfId="4149" xr:uid="{CE769F22-E235-4B69-9472-806D74709765}"/>
    <cellStyle name="Normalny 4 12 5 2" xfId="19507" xr:uid="{5F4F1783-77FC-44C7-BFE1-CBA1DD2AE52C}"/>
    <cellStyle name="Normalny 4 12 6" xfId="9646" xr:uid="{A2859448-AE29-4FA1-94A9-1C3E0843B97E}"/>
    <cellStyle name="Normalny 4 12 6 2" xfId="24945" xr:uid="{D5059BF7-68D6-462F-B483-891BE382FDE6}"/>
    <cellStyle name="Normalny 4 12 7" xfId="13136" xr:uid="{187688FF-DFA5-489B-9683-4448140F8C9B}"/>
    <cellStyle name="Normalny 4 12 7 2" xfId="28435" xr:uid="{F6654D78-0912-4145-9648-F646ACC5134A}"/>
    <cellStyle name="Normalny 4 12 8" xfId="17333" xr:uid="{ADA7C6B4-A821-4B69-A8AA-87141B2C23BA}"/>
    <cellStyle name="Normalny 4 13" xfId="1676" xr:uid="{65D317D3-E968-472B-AD2F-03898E19439B}"/>
    <cellStyle name="Normalny 4 13 2" xfId="4152" xr:uid="{6E6E398F-401B-432C-9425-47D10225B7B8}"/>
    <cellStyle name="Normalny 4 13 2 2" xfId="8774" xr:uid="{773EA602-F9B2-4F42-A010-100E4285A575}"/>
    <cellStyle name="Normalny 4 13 2 2 2" xfId="12265" xr:uid="{68D6F889-8D59-4B13-BB7A-84E27696A01B}"/>
    <cellStyle name="Normalny 4 13 2 2 2 2" xfId="27564" xr:uid="{3BB9D27F-99FE-4A28-BA48-DC7E08C6D768}"/>
    <cellStyle name="Normalny 4 13 2 2 3" xfId="15755" xr:uid="{FFC834C0-374B-4204-B764-9E383EC72E73}"/>
    <cellStyle name="Normalny 4 13 2 2 3 2" xfId="31054" xr:uid="{31FCBE91-B299-461F-BDA1-C5CE850727D9}"/>
    <cellStyle name="Normalny 4 13 2 2 4" xfId="24074" xr:uid="{9E0B92DA-6528-4D21-83F0-149A2C04EEC3}"/>
    <cellStyle name="Normalny 4 13 2 3" xfId="7172" xr:uid="{4D89DE4E-36E7-43F7-B85D-C05307832341}"/>
    <cellStyle name="Normalny 4 13 2 3 2" xfId="22473" xr:uid="{6DFC8AD6-BD2B-4C83-A26D-268057A109C1}"/>
    <cellStyle name="Normalny 4 13 2 4" xfId="10664" xr:uid="{3C369F48-1B6F-4A35-B74B-E1743E76021C}"/>
    <cellStyle name="Normalny 4 13 2 4 2" xfId="25963" xr:uid="{712E32E5-C4E1-4789-A09A-DC604AD01760}"/>
    <cellStyle name="Normalny 4 13 2 5" xfId="14154" xr:uid="{2FD9D4E0-37E7-4C2B-AECE-24CC0A4CB3D5}"/>
    <cellStyle name="Normalny 4 13 2 5 2" xfId="29453" xr:uid="{30668913-6C40-44C0-866E-EB5D7ADA18C7}"/>
    <cellStyle name="Normalny 4 13 2 6" xfId="19510" xr:uid="{24171650-1556-4E06-A1A1-457CA027DE73}"/>
    <cellStyle name="Normalny 4 13 3" xfId="8773" xr:uid="{79AF1ECD-8F7C-49A6-8799-DA072CFC923D}"/>
    <cellStyle name="Normalny 4 13 3 2" xfId="12264" xr:uid="{C55E01A1-D943-4FF5-B007-152275E45B3F}"/>
    <cellStyle name="Normalny 4 13 3 2 2" xfId="27563" xr:uid="{E50AAC13-513D-480C-9BBD-056F36AB9BD8}"/>
    <cellStyle name="Normalny 4 13 3 3" xfId="15754" xr:uid="{27DB830B-34A2-4AD8-BAEE-93038E82D62E}"/>
    <cellStyle name="Normalny 4 13 3 3 2" xfId="31053" xr:uid="{F53BFE71-9826-4BDC-BA71-33FC813B271F}"/>
    <cellStyle name="Normalny 4 13 3 4" xfId="24073" xr:uid="{BD429673-E22D-4A21-BA82-0A422513FAA0}"/>
    <cellStyle name="Normalny 4 13 4" xfId="6342" xr:uid="{0BD6FF98-D8CB-4E6C-BEC0-50949A89F083}"/>
    <cellStyle name="Normalny 4 13 4 2" xfId="21643" xr:uid="{4590E5F1-953B-465E-84EF-B48A1C5E1194}"/>
    <cellStyle name="Normalny 4 13 5" xfId="4151" xr:uid="{7EFE2D30-9B4E-413C-B90E-547F55FFEA2F}"/>
    <cellStyle name="Normalny 4 13 5 2" xfId="19509" xr:uid="{1052306A-F419-4571-88E3-C9E2368C334C}"/>
    <cellStyle name="Normalny 4 13 6" xfId="9834" xr:uid="{DDAE1CC9-EBDA-40BF-BA8F-73EF16236D8F}"/>
    <cellStyle name="Normalny 4 13 6 2" xfId="25133" xr:uid="{720D8ED4-76AF-42D0-82C5-66F12D796148}"/>
    <cellStyle name="Normalny 4 13 7" xfId="13324" xr:uid="{FF0513BF-B61B-440A-94DD-5F9B329C54AF}"/>
    <cellStyle name="Normalny 4 13 7 2" xfId="28623" xr:uid="{DB146536-EC93-4F98-AC3D-DC791A6879BE}"/>
    <cellStyle name="Normalny 4 13 8" xfId="17325" xr:uid="{4BFEB648-D4EA-44F2-8E73-618C2AEBE0E7}"/>
    <cellStyle name="Normalny 4 14" xfId="1656" xr:uid="{F78E7312-B0BD-4C93-A2F3-055A4A82DBED}"/>
    <cellStyle name="Normalny 4 14 2" xfId="4154" xr:uid="{6320E5F5-9154-4CF9-A20C-DF86327B393E}"/>
    <cellStyle name="Normalny 4 14 2 2" xfId="8776" xr:uid="{1F338E2C-383F-4B19-97AB-EB3361FE22E0}"/>
    <cellStyle name="Normalny 4 14 2 2 2" xfId="12267" xr:uid="{80D713E5-CBCC-4E15-BA45-EC726C664B3C}"/>
    <cellStyle name="Normalny 4 14 2 2 2 2" xfId="27566" xr:uid="{07734FD4-DF04-4DF4-BE31-943DA3D9EFD5}"/>
    <cellStyle name="Normalny 4 14 2 2 3" xfId="15757" xr:uid="{65E0B643-5F13-4A57-9A62-FC1EA372F47F}"/>
    <cellStyle name="Normalny 4 14 2 2 3 2" xfId="31056" xr:uid="{8E7402AE-A5D0-4B73-803A-8D13224E3673}"/>
    <cellStyle name="Normalny 4 14 2 2 4" xfId="24076" xr:uid="{6D933A36-2231-4B0B-8632-1FEDEDAD40AE}"/>
    <cellStyle name="Normalny 4 14 2 3" xfId="7173" xr:uid="{844E0F34-0C67-4B2E-BB4D-43C1F6317DF0}"/>
    <cellStyle name="Normalny 4 14 2 3 2" xfId="22474" xr:uid="{C08E65A0-C18D-4D07-9044-AFD32D704FC1}"/>
    <cellStyle name="Normalny 4 14 2 4" xfId="10665" xr:uid="{64FD6A70-5B59-4634-97B4-BDCA0E396A1A}"/>
    <cellStyle name="Normalny 4 14 2 4 2" xfId="25964" xr:uid="{B5DFF02C-80BE-4904-867D-2C5F99E124C8}"/>
    <cellStyle name="Normalny 4 14 2 5" xfId="14155" xr:uid="{BCB8AF7E-921E-468F-B20B-38250B12F6AB}"/>
    <cellStyle name="Normalny 4 14 2 5 2" xfId="29454" xr:uid="{7CA6BD85-A708-4974-A039-E7779F9734C2}"/>
    <cellStyle name="Normalny 4 14 2 6" xfId="19512" xr:uid="{13171997-4CEC-438E-A6A5-7E887958AB6A}"/>
    <cellStyle name="Normalny 4 14 3" xfId="8775" xr:uid="{0EB978EB-B305-4500-8B24-F942CB52F866}"/>
    <cellStyle name="Normalny 4 14 3 2" xfId="12266" xr:uid="{81BFDE41-676C-4006-BBC9-EBB33F67A075}"/>
    <cellStyle name="Normalny 4 14 3 2 2" xfId="27565" xr:uid="{E38F34C3-A3B0-48D1-BF4B-EAB809E161DF}"/>
    <cellStyle name="Normalny 4 14 3 3" xfId="15756" xr:uid="{D030B6D2-570D-4E4E-8136-4727A9E3CBFC}"/>
    <cellStyle name="Normalny 4 14 3 3 2" xfId="31055" xr:uid="{4CF17E82-A369-4D2B-929E-2250B26D3576}"/>
    <cellStyle name="Normalny 4 14 3 4" xfId="24075" xr:uid="{2919E26E-E12A-47B1-BCF4-93F5D6971477}"/>
    <cellStyle name="Normalny 4 14 4" xfId="6641" xr:uid="{194F3BFC-359B-41AB-B75A-F2F9DD30E08D}"/>
    <cellStyle name="Normalny 4 14 4 2" xfId="21942" xr:uid="{9AF60050-78B8-4255-9D03-4D268114F3FD}"/>
    <cellStyle name="Normalny 4 14 5" xfId="4153" xr:uid="{BC445D1A-8CE5-4248-982C-228486906F6E}"/>
    <cellStyle name="Normalny 4 14 5 2" xfId="19511" xr:uid="{4A030775-3D49-444B-A99B-86FABDE91BF8}"/>
    <cellStyle name="Normalny 4 14 6" xfId="10133" xr:uid="{760B853B-5183-44B2-A7EB-C80820103615}"/>
    <cellStyle name="Normalny 4 14 6 2" xfId="25432" xr:uid="{9C577177-1C63-4B58-A07D-CDA09E406198}"/>
    <cellStyle name="Normalny 4 14 7" xfId="13623" xr:uid="{F3A2DE8A-2C26-455A-9F15-D4541151A17B}"/>
    <cellStyle name="Normalny 4 14 7 2" xfId="28922" xr:uid="{03B9B120-D6D4-4707-B4FA-2E2EB5C4733F}"/>
    <cellStyle name="Normalny 4 14 8" xfId="17306" xr:uid="{EF508E9B-E784-46F0-979C-6D090F20CF99}"/>
    <cellStyle name="Normalny 4 15" xfId="1696" xr:uid="{22BFC6B7-0EED-4B22-9506-A1F650E13640}"/>
    <cellStyle name="Normalny 4 15 2" xfId="8777" xr:uid="{560DF633-45CF-4738-8377-6A2EE5572F5D}"/>
    <cellStyle name="Normalny 4 15 2 2" xfId="12268" xr:uid="{819E95E7-C8EA-4011-B370-0893B45BA1D5}"/>
    <cellStyle name="Normalny 4 15 2 2 2" xfId="27567" xr:uid="{841D3EE1-8A2A-493D-B115-6033757DCE6B}"/>
    <cellStyle name="Normalny 4 15 2 3" xfId="15758" xr:uid="{2DF110CE-7483-4E29-BF86-5CD7AE821464}"/>
    <cellStyle name="Normalny 4 15 2 3 2" xfId="31057" xr:uid="{D9C7DC5E-486B-452B-B1A9-F99C7656B44C}"/>
    <cellStyle name="Normalny 4 15 2 4" xfId="24077" xr:uid="{FD7B1693-DDC8-436B-85E0-EEC0B3564A8B}"/>
    <cellStyle name="Normalny 4 15 3" xfId="7168" xr:uid="{1AE1C281-EAAC-49D3-9350-B89C6D068EB0}"/>
    <cellStyle name="Normalny 4 15 3 2" xfId="22469" xr:uid="{38EF314A-F9B5-45A5-9EC8-FEDB9CD9E2E7}"/>
    <cellStyle name="Normalny 4 15 4" xfId="4155" xr:uid="{B5ADA556-A84A-4C3E-94BA-0FF9C0A0BFD4}"/>
    <cellStyle name="Normalny 4 15 4 2" xfId="19513" xr:uid="{32B4E510-7EBB-4715-BA93-74DEBEC7F09F}"/>
    <cellStyle name="Normalny 4 15 5" xfId="10660" xr:uid="{268DDD43-9A9E-45CD-AE78-F5459D786384}"/>
    <cellStyle name="Normalny 4 15 5 2" xfId="25959" xr:uid="{D2D4DBE8-8C85-4C42-8212-72E3A237E8E7}"/>
    <cellStyle name="Normalny 4 15 6" xfId="14150" xr:uid="{FE048136-B2D1-471B-A103-8D8C02945720}"/>
    <cellStyle name="Normalny 4 15 6 2" xfId="29449" xr:uid="{D7E6FF54-3CE8-460B-A605-034EA7E897A2}"/>
    <cellStyle name="Normalny 4 15 7" xfId="17345" xr:uid="{4F5C57E8-FC0E-4755-AB52-A77DF80DBD90}"/>
    <cellStyle name="Normalny 4 16" xfId="1705" xr:uid="{0F806A0C-1A64-497C-9F55-161B98F23E80}"/>
    <cellStyle name="Normalny 4 16 2" xfId="8778" xr:uid="{31DBFF7C-E4D8-49A2-BBB7-DDBC51821DFC}"/>
    <cellStyle name="Normalny 4 16 2 2" xfId="12269" xr:uid="{46F19905-BF6F-41E2-BC24-E0A96CE2CF43}"/>
    <cellStyle name="Normalny 4 16 2 2 2" xfId="27568" xr:uid="{7259C2D9-18E9-4158-BCF4-0B6F89009C08}"/>
    <cellStyle name="Normalny 4 16 2 3" xfId="15759" xr:uid="{E373A572-DFA0-432B-97AB-A20CF9444F21}"/>
    <cellStyle name="Normalny 4 16 2 3 2" xfId="31058" xr:uid="{81629AED-4E4B-4B42-B39D-189DADB0E65C}"/>
    <cellStyle name="Normalny 4 16 2 4" xfId="24078" xr:uid="{A49D3C2D-DB87-4916-81E6-362E60E1B20C}"/>
    <cellStyle name="Normalny 4 16 3" xfId="7453" xr:uid="{B124FCE3-3ACB-4CB8-B3DF-BA4464EDFA18}"/>
    <cellStyle name="Normalny 4 16 3 2" xfId="22754" xr:uid="{3EA81C70-BA18-48F9-A2F7-A9EE73497DDB}"/>
    <cellStyle name="Normalny 4 16 4" xfId="4156" xr:uid="{8BA2C580-F3D3-44AC-9B54-539855A349F0}"/>
    <cellStyle name="Normalny 4 16 4 2" xfId="19514" xr:uid="{D3596834-A6A9-49B1-A697-E0DE4DF42E88}"/>
    <cellStyle name="Normalny 4 16 5" xfId="10945" xr:uid="{9E76C421-C7A0-4461-BBD8-BD31AD4B5F8C}"/>
    <cellStyle name="Normalny 4 16 5 2" xfId="26244" xr:uid="{AFA65004-A158-4F3A-AE9C-4F593168A310}"/>
    <cellStyle name="Normalny 4 16 6" xfId="14435" xr:uid="{EDC7D3FB-0CCC-44AB-A831-15EA4C2439EC}"/>
    <cellStyle name="Normalny 4 16 6 2" xfId="29734" xr:uid="{73C302C3-2D32-48B7-8F04-39EB793BAC4E}"/>
    <cellStyle name="Normalny 4 16 7" xfId="17350" xr:uid="{815D9E53-1428-48AB-B7B9-C939C23769E5}"/>
    <cellStyle name="Normalny 4 17" xfId="2408" xr:uid="{FA27AFED-40E0-40E0-B223-FFC6E78F7464}"/>
    <cellStyle name="Normalny 4 17 2" xfId="8766" xr:uid="{F9B2DA17-5160-4E4D-832D-AF3FE0255617}"/>
    <cellStyle name="Normalny 4 17 2 2" xfId="24066" xr:uid="{DC124440-3261-4830-B2DC-C0CD50DFC221}"/>
    <cellStyle name="Normalny 4 17 3" xfId="5440" xr:uid="{E64893C7-171F-476B-9BDC-4D1534C3CD06}"/>
    <cellStyle name="Normalny 4 17 3 2" xfId="20741" xr:uid="{23CF7D2B-2CE6-41AE-8C8F-8C75FE51228D}"/>
    <cellStyle name="Normalny 4 17 4" xfId="12257" xr:uid="{D7EEAF07-7D6C-4F6F-A050-4F3A9E7671BC}"/>
    <cellStyle name="Normalny 4 17 4 2" xfId="27556" xr:uid="{DA51DC8B-1A23-415B-A82A-2346F0BFDE49}"/>
    <cellStyle name="Normalny 4 17 5" xfId="15747" xr:uid="{F8A98AEB-2350-4F1E-AC97-8B475CC1EC7E}"/>
    <cellStyle name="Normalny 4 17 5 2" xfId="31046" xr:uid="{984DBFA1-CD57-415A-A068-E497C2BE893F}"/>
    <cellStyle name="Normalny 4 17 6" xfId="18040" xr:uid="{D50DC7AE-CBB8-4478-9902-087BFD4C6144}"/>
    <cellStyle name="Normalny 4 18" xfId="2558" xr:uid="{F9B9D92D-3187-4DFB-B6D7-34008683EC04}"/>
    <cellStyle name="Normalny 4 18 2" xfId="5441" xr:uid="{031E397C-E9A5-4628-B0FB-23785A11E326}"/>
    <cellStyle name="Normalny 4 18 2 2" xfId="20742" xr:uid="{86DCF3AD-BC88-4CE0-8A9A-3768B29CCBC1}"/>
    <cellStyle name="Normalny 4 18 3" xfId="18190" xr:uid="{FA18D164-64DA-47E6-97A7-3DAC4B30B9D6}"/>
    <cellStyle name="Normalny 4 19" xfId="5754" xr:uid="{7A2F363A-E2C5-4045-A7FA-980F5BA436A8}"/>
    <cellStyle name="Normalny 4 19 2" xfId="21055" xr:uid="{CE2363C5-90AB-45DD-8703-24FAB3CDE7C1}"/>
    <cellStyle name="Normalny 4 2" xfId="93" xr:uid="{00000000-0005-0000-0000-0000D2000000}"/>
    <cellStyle name="Normalny 4 2 2" xfId="94" xr:uid="{00000000-0005-0000-0000-0000D3000000}"/>
    <cellStyle name="Normalny 4 2 2 10" xfId="1675" xr:uid="{C0F78A3D-1500-4928-837A-A9F9BB0684E5}"/>
    <cellStyle name="Normalny 4 2 2 10 2" xfId="4159" xr:uid="{F38A632F-6613-49A4-AD39-4463E737ACCD}"/>
    <cellStyle name="Normalny 4 2 2 10 2 2" xfId="8781" xr:uid="{CB1F7166-1A3F-4597-8FAD-158576448A47}"/>
    <cellStyle name="Normalny 4 2 2 10 2 2 2" xfId="12272" xr:uid="{B8287257-DE22-4D11-A120-9E351F9A3DF2}"/>
    <cellStyle name="Normalny 4 2 2 10 2 2 2 2" xfId="27571" xr:uid="{E76D14A9-51F5-42F3-BEDE-E0F2B29016A0}"/>
    <cellStyle name="Normalny 4 2 2 10 2 2 3" xfId="15762" xr:uid="{95BBD906-CA9C-4698-BF4C-5DB7B1BAD0BE}"/>
    <cellStyle name="Normalny 4 2 2 10 2 2 3 2" xfId="31061" xr:uid="{3C6F3161-DAFB-483C-BDDF-D148580D24C8}"/>
    <cellStyle name="Normalny 4 2 2 10 2 2 4" xfId="24081" xr:uid="{A880826C-126C-41DB-8685-06FC953584BD}"/>
    <cellStyle name="Normalny 4 2 2 10 2 3" xfId="7175" xr:uid="{704C6024-91D0-4F7F-8D6B-43867E4BDDE4}"/>
    <cellStyle name="Normalny 4 2 2 10 2 3 2" xfId="22476" xr:uid="{81199247-04EB-4067-8DE9-7B1E6D3AA559}"/>
    <cellStyle name="Normalny 4 2 2 10 2 4" xfId="10667" xr:uid="{8D46D2C0-1BE1-4F37-8B02-618C9D97083C}"/>
    <cellStyle name="Normalny 4 2 2 10 2 4 2" xfId="25966" xr:uid="{3E58CDE7-ADB9-4676-B934-71ECB94B92B4}"/>
    <cellStyle name="Normalny 4 2 2 10 2 5" xfId="14157" xr:uid="{1DBE42F3-6389-48F2-87E4-07F2A735FB64}"/>
    <cellStyle name="Normalny 4 2 2 10 2 5 2" xfId="29456" xr:uid="{58B42A6F-4517-4A97-A0D4-C973DD37957C}"/>
    <cellStyle name="Normalny 4 2 2 10 2 6" xfId="19517" xr:uid="{D2B1A154-62C9-4E69-AD8E-054A78FA1361}"/>
    <cellStyle name="Normalny 4 2 2 10 3" xfId="8780" xr:uid="{A9722D58-9658-49B1-93B4-A9C92BEF5676}"/>
    <cellStyle name="Normalny 4 2 2 10 3 2" xfId="12271" xr:uid="{34DBDCB6-49A6-41A0-A1D4-AC57E9C99C97}"/>
    <cellStyle name="Normalny 4 2 2 10 3 2 2" xfId="27570" xr:uid="{3A8A3421-2FCB-4A09-9D88-B7FCECB33E69}"/>
    <cellStyle name="Normalny 4 2 2 10 3 3" xfId="15761" xr:uid="{043B1785-61C7-4DBC-ABEE-2690E57AA323}"/>
    <cellStyle name="Normalny 4 2 2 10 3 3 2" xfId="31060" xr:uid="{3AFBFAF2-D8E9-4967-9B2A-D28211AED12C}"/>
    <cellStyle name="Normalny 4 2 2 10 3 4" xfId="24080" xr:uid="{B2A77AE5-72C8-4A3D-A81A-F9832DF88F11}"/>
    <cellStyle name="Normalny 4 2 2 10 4" xfId="6661" xr:uid="{94976158-B779-4657-8190-17675077FD99}"/>
    <cellStyle name="Normalny 4 2 2 10 4 2" xfId="21962" xr:uid="{5A6547DA-BCAA-4F1D-913B-714D90A49562}"/>
    <cellStyle name="Normalny 4 2 2 10 5" xfId="4158" xr:uid="{36C9DB3D-2787-419A-9821-64E62BD42455}"/>
    <cellStyle name="Normalny 4 2 2 10 5 2" xfId="19516" xr:uid="{315A847D-78A1-4E40-B040-9FDA0FE4DDD5}"/>
    <cellStyle name="Normalny 4 2 2 10 6" xfId="10153" xr:uid="{E9257D8B-6324-401C-8D3C-3EC63DEF32AA}"/>
    <cellStyle name="Normalny 4 2 2 10 6 2" xfId="25452" xr:uid="{318DBA1B-2293-49FB-B298-0C23698FE463}"/>
    <cellStyle name="Normalny 4 2 2 10 7" xfId="13643" xr:uid="{857A6E48-1D29-415A-A170-70832CEFDD0C}"/>
    <cellStyle name="Normalny 4 2 2 10 7 2" xfId="28942" xr:uid="{C8336561-A984-4932-B6DD-8B4D3FFE8708}"/>
    <cellStyle name="Normalny 4 2 2 10 8" xfId="17324" xr:uid="{48263CEF-CAD0-4689-87E2-A7D1698CCFCB}"/>
    <cellStyle name="Normalny 4 2 2 11" xfId="1634" xr:uid="{BD7CAC64-D0E8-41EC-B565-65C807A50FD7}"/>
    <cellStyle name="Normalny 4 2 2 11 2" xfId="8782" xr:uid="{2DC6B9FF-A89F-4EA8-B0C1-2A7037ECE5A8}"/>
    <cellStyle name="Normalny 4 2 2 11 2 2" xfId="12273" xr:uid="{A2C40EBF-8811-4D8A-9585-7E6EEF4197BB}"/>
    <cellStyle name="Normalny 4 2 2 11 2 2 2" xfId="27572" xr:uid="{EEA28E24-6609-4F54-94AF-4AC77B7A042C}"/>
    <cellStyle name="Normalny 4 2 2 11 2 3" xfId="15763" xr:uid="{2B0C55B9-1388-4B51-90EA-96A5573B803D}"/>
    <cellStyle name="Normalny 4 2 2 11 2 3 2" xfId="31062" xr:uid="{7B0029C2-0744-4A97-B37F-5184B945F471}"/>
    <cellStyle name="Normalny 4 2 2 11 2 4" xfId="24082" xr:uid="{4104F814-F8ED-41EA-8386-7A9D8CA4B507}"/>
    <cellStyle name="Normalny 4 2 2 11 3" xfId="7174" xr:uid="{1C1C0369-6907-4B40-98C2-0B26B16951CD}"/>
    <cellStyle name="Normalny 4 2 2 11 3 2" xfId="22475" xr:uid="{D9F29C76-3A5C-4DC9-82F2-0D599C90F64F}"/>
    <cellStyle name="Normalny 4 2 2 11 4" xfId="4160" xr:uid="{0941079D-664D-4CDE-85DC-D332DFEB7C5D}"/>
    <cellStyle name="Normalny 4 2 2 11 4 2" xfId="19518" xr:uid="{483AA07E-DF6F-48CE-BA95-8FE876CF7BEC}"/>
    <cellStyle name="Normalny 4 2 2 11 5" xfId="10666" xr:uid="{B85022CF-37AA-4044-AC15-E4AA30F1911D}"/>
    <cellStyle name="Normalny 4 2 2 11 5 2" xfId="25965" xr:uid="{9BCD7AE8-57B8-4808-9100-6C9908F478BE}"/>
    <cellStyle name="Normalny 4 2 2 11 6" xfId="14156" xr:uid="{E39BEA54-EFFC-4F15-BEB7-B96BE3C7BEB7}"/>
    <cellStyle name="Normalny 4 2 2 11 6 2" xfId="29455" xr:uid="{49240424-F225-4D0B-89C3-11AE729C7BF1}"/>
    <cellStyle name="Normalny 4 2 2 11 7" xfId="17286" xr:uid="{065DA8B9-32F3-438F-A3E1-772194AB70EE}"/>
    <cellStyle name="Normalny 4 2 2 12" xfId="1708" xr:uid="{93483BD8-B0CF-4ADC-B483-0F8EFB9EA269}"/>
    <cellStyle name="Normalny 4 2 2 12 2" xfId="8783" xr:uid="{6B189600-1CC8-4BB6-8CC7-28EEC76A54F5}"/>
    <cellStyle name="Normalny 4 2 2 12 2 2" xfId="12274" xr:uid="{FE582A35-C0DB-41FC-9228-7B5462474E51}"/>
    <cellStyle name="Normalny 4 2 2 12 2 2 2" xfId="27573" xr:uid="{C8107BE5-CF47-473D-8B4E-30887396222A}"/>
    <cellStyle name="Normalny 4 2 2 12 2 3" xfId="15764" xr:uid="{C002A79A-326B-4B3F-81EE-C3766BB2A60E}"/>
    <cellStyle name="Normalny 4 2 2 12 2 3 2" xfId="31063" xr:uid="{96497887-0570-4FD8-A1AD-B4C1A1550554}"/>
    <cellStyle name="Normalny 4 2 2 12 2 4" xfId="24083" xr:uid="{6B9BCF0D-10B8-448F-BE67-4BBD43AB687B}"/>
    <cellStyle name="Normalny 4 2 2 12 3" xfId="7454" xr:uid="{AF812486-31D4-4206-B945-C3B1CC63AA38}"/>
    <cellStyle name="Normalny 4 2 2 12 3 2" xfId="22755" xr:uid="{448D1690-DC56-4AE8-8488-021EE5D99D82}"/>
    <cellStyle name="Normalny 4 2 2 12 4" xfId="4161" xr:uid="{40512DD2-9D3A-4B8D-98D3-0680849D053A}"/>
    <cellStyle name="Normalny 4 2 2 12 4 2" xfId="19519" xr:uid="{741D0C51-092D-425E-B616-F11D3EEDFC7A}"/>
    <cellStyle name="Normalny 4 2 2 12 5" xfId="10946" xr:uid="{9150D584-6753-407D-A680-3CA54621B2F8}"/>
    <cellStyle name="Normalny 4 2 2 12 5 2" xfId="26245" xr:uid="{AE9AF9A4-AC0F-4644-B641-98A8CB92A93F}"/>
    <cellStyle name="Normalny 4 2 2 12 6" xfId="14436" xr:uid="{9D0040DB-3086-4EA1-A78C-2768602E6816}"/>
    <cellStyle name="Normalny 4 2 2 12 6 2" xfId="29735" xr:uid="{D435B7CE-1EED-4088-9F68-E39038238BBF}"/>
    <cellStyle name="Normalny 4 2 2 12 7" xfId="17353" xr:uid="{594FE336-73C9-4B76-9663-B1993FF7680F}"/>
    <cellStyle name="Normalny 4 2 2 13" xfId="1630" xr:uid="{5350AA7A-E208-44CF-84FC-4071FD0C55A1}"/>
    <cellStyle name="Normalny 4 2 2 13 2" xfId="8779" xr:uid="{63FF9E06-E46E-4501-B8EF-765BA64358D4}"/>
    <cellStyle name="Normalny 4 2 2 13 2 2" xfId="24079" xr:uid="{0A210C8F-A605-480C-A63C-4A3F28303C55}"/>
    <cellStyle name="Normalny 4 2 2 13 3" xfId="5442" xr:uid="{A1096A3B-CC33-471E-B46B-F86E3D17940D}"/>
    <cellStyle name="Normalny 4 2 2 13 3 2" xfId="20743" xr:uid="{5F5B5728-F67F-4075-8908-7E7D1F851A86}"/>
    <cellStyle name="Normalny 4 2 2 13 4" xfId="12270" xr:uid="{2916B8BF-0F40-4AEC-B97A-225E1DE08CBC}"/>
    <cellStyle name="Normalny 4 2 2 13 4 2" xfId="27569" xr:uid="{52B3F074-6410-4D93-BDEC-CC05926A30E8}"/>
    <cellStyle name="Normalny 4 2 2 13 5" xfId="15760" xr:uid="{DAF636FE-03B2-442B-A048-6BE4949C528D}"/>
    <cellStyle name="Normalny 4 2 2 13 5 2" xfId="31059" xr:uid="{96493EE3-713C-42EA-AC20-4CDEC34AFA16}"/>
    <cellStyle name="Normalny 4 2 2 13 6" xfId="17282" xr:uid="{47F5ED47-FC84-4036-81DB-B30C4A3481D2}"/>
    <cellStyle name="Normalny 4 2 2 14" xfId="2409" xr:uid="{DA03D612-8832-4DDE-9EA1-75D57C1920C0}"/>
    <cellStyle name="Normalny 4 2 2 14 2" xfId="5443" xr:uid="{6DF08931-9CDA-4441-B96A-1A30D7CE0D35}"/>
    <cellStyle name="Normalny 4 2 2 14 2 2" xfId="20744" xr:uid="{6A4EB7E3-59B8-4DD0-8F9E-6791F1DB9D01}"/>
    <cellStyle name="Normalny 4 2 2 14 3" xfId="18041" xr:uid="{8ADA8F33-F806-403E-886F-6BB9E2F6FE33}"/>
    <cellStyle name="Normalny 4 2 2 15" xfId="2559" xr:uid="{361C5241-3069-4B38-8CB6-C2F77D7C6A93}"/>
    <cellStyle name="Normalny 4 2 2 15 2" xfId="5444" xr:uid="{C5DDB892-13D9-48DE-9265-C361386FE046}"/>
    <cellStyle name="Normalny 4 2 2 15 2 2" xfId="20745" xr:uid="{37F534DA-DAE1-478A-A189-334B48FEB9FF}"/>
    <cellStyle name="Normalny 4 2 2 15 3" xfId="18191" xr:uid="{60EBE364-CFB7-4878-AAFD-0CC2E2512769}"/>
    <cellStyle name="Normalny 4 2 2 16" xfId="5755" xr:uid="{3658A753-0245-4C47-8AEB-F54FA111868D}"/>
    <cellStyle name="Normalny 4 2 2 16 2" xfId="21056" xr:uid="{2768A51E-20B8-4849-AD2F-AFDF79AF1737}"/>
    <cellStyle name="Normalny 4 2 2 17" xfId="5925" xr:uid="{B9001C45-F44A-4C78-A964-BA531CC664C5}"/>
    <cellStyle name="Normalny 4 2 2 17 2" xfId="21226" xr:uid="{9AC07D0D-CD2D-4A3B-B051-B88F97712B32}"/>
    <cellStyle name="Normalny 4 2 2 18" xfId="4157" xr:uid="{AFF7443C-F034-447A-A547-5AE78CE2AFEF}"/>
    <cellStyle name="Normalny 4 2 2 18 2" xfId="19515" xr:uid="{BE57C622-3224-4D24-956D-B7CE6E00263E}"/>
    <cellStyle name="Normalny 4 2 2 19" xfId="9417" xr:uid="{021761F9-7BA3-4D02-9DB7-582675FE299A}"/>
    <cellStyle name="Normalny 4 2 2 19 2" xfId="24716" xr:uid="{7CF9D58F-AC35-466B-AEA5-DBCC2A35346A}"/>
    <cellStyle name="Normalny 4 2 2 2" xfId="693" xr:uid="{35913A06-5B4A-4A05-83D9-5EA66E5EAB5C}"/>
    <cellStyle name="Normalny 4 2 2 2 10" xfId="2300" xr:uid="{5EE63C7D-4C11-4447-8EE1-3B50592B4801}"/>
    <cellStyle name="Normalny 4 2 2 2 10 2" xfId="5445" xr:uid="{C59400BD-FD0F-42E6-B286-1C057BA7F713}"/>
    <cellStyle name="Normalny 4 2 2 2 10 2 2" xfId="20746" xr:uid="{5E07BAC1-E3FF-4030-81B8-9C0B772DF533}"/>
    <cellStyle name="Normalny 4 2 2 2 10 3" xfId="17932" xr:uid="{55D63E14-8B41-4A48-BFDD-F7473C4EF4BC}"/>
    <cellStyle name="Normalny 4 2 2 2 11" xfId="2450" xr:uid="{31760509-0A64-49B3-9969-F53B8791006A}"/>
    <cellStyle name="Normalny 4 2 2 2 11 2" xfId="5446" xr:uid="{ADE8BC81-3AFB-4991-A2B0-6897B1E64142}"/>
    <cellStyle name="Normalny 4 2 2 2 11 2 2" xfId="20747" xr:uid="{6A41948E-ADAC-4B12-8E53-FA2912D8B0F6}"/>
    <cellStyle name="Normalny 4 2 2 2 11 3" xfId="18082" xr:uid="{2885083C-3526-4525-B604-B51639A064AD}"/>
    <cellStyle name="Normalny 4 2 2 2 12" xfId="2600" xr:uid="{63031826-2DDD-48F2-B496-CC13CAF3CBD6}"/>
    <cellStyle name="Normalny 4 2 2 2 12 2" xfId="5447" xr:uid="{07986C7E-C3CD-4138-9932-EC37A772DAF5}"/>
    <cellStyle name="Normalny 4 2 2 2 12 2 2" xfId="20748" xr:uid="{F726B106-7000-4471-B2AF-764B9FBEC3F4}"/>
    <cellStyle name="Normalny 4 2 2 2 12 3" xfId="18232" xr:uid="{29C30B38-C064-4382-99FD-3A0C03DA6391}"/>
    <cellStyle name="Normalny 4 2 2 2 13" xfId="5796" xr:uid="{CCFA40C7-86F4-4EBC-A16D-67E90085C209}"/>
    <cellStyle name="Normalny 4 2 2 2 13 2" xfId="21097" xr:uid="{9504B2D4-D5A9-4DBE-8E3A-0EFE29F553A9}"/>
    <cellStyle name="Normalny 4 2 2 2 14" xfId="6038" xr:uid="{C986ED77-CBF9-46D6-B11C-BB2DEE123030}"/>
    <cellStyle name="Normalny 4 2 2 2 14 2" xfId="21339" xr:uid="{3006CE7B-DF70-4E21-953B-1FB8BF7DF155}"/>
    <cellStyle name="Normalny 4 2 2 2 15" xfId="4162" xr:uid="{FC432936-F58F-41AD-9C50-CB1805B4ADC8}"/>
    <cellStyle name="Normalny 4 2 2 2 15 2" xfId="19520" xr:uid="{8EFCB575-816C-477D-B686-C93BFD868766}"/>
    <cellStyle name="Normalny 4 2 2 2 16" xfId="9530" xr:uid="{981BAE31-B607-4AE0-84CC-3AB16E555710}"/>
    <cellStyle name="Normalny 4 2 2 2 16 2" xfId="24829" xr:uid="{482D77CF-5510-44A5-B67F-69B014A6A083}"/>
    <cellStyle name="Normalny 4 2 2 2 17" xfId="13020" xr:uid="{3855C550-E180-41A4-B82B-DD9D7CB5705A}"/>
    <cellStyle name="Normalny 4 2 2 2 17 2" xfId="28319" xr:uid="{F8FAEF96-9825-44B1-BC32-F7426909AD1C}"/>
    <cellStyle name="Normalny 4 2 2 2 18" xfId="16419" xr:uid="{07CD6AD7-0C5E-4BE0-B69F-E45BAFB1CFF2}"/>
    <cellStyle name="Normalny 4 2 2 2 18 2" xfId="31718" xr:uid="{39F177C8-EA80-415C-9C0F-A3DD64610B7E}"/>
    <cellStyle name="Normalny 4 2 2 2 19" xfId="914" xr:uid="{1CDDAF1B-3E23-4DBC-8053-76D22493E948}"/>
    <cellStyle name="Normalny 4 2 2 2 2" xfId="1129" xr:uid="{7D9EB8A9-40EF-4CAA-964E-E60B727E5369}"/>
    <cellStyle name="Normalny 4 2 2 2 2 2" xfId="4164" xr:uid="{81474675-75BF-4AB0-BFDE-05F78CB58E2B}"/>
    <cellStyle name="Normalny 4 2 2 2 2 2 2" xfId="4165" xr:uid="{346BF189-748C-47FF-AB6A-FCF91C979839}"/>
    <cellStyle name="Normalny 4 2 2 2 2 2 2 2" xfId="8787" xr:uid="{F0E2CD5C-8165-4E29-AD38-87198B141855}"/>
    <cellStyle name="Normalny 4 2 2 2 2 2 2 2 2" xfId="12278" xr:uid="{7B72AADC-8678-46A4-B29F-69027D74B6DB}"/>
    <cellStyle name="Normalny 4 2 2 2 2 2 2 2 2 2" xfId="27577" xr:uid="{4C9DF12C-CBB8-405F-94F3-42A4215C24EB}"/>
    <cellStyle name="Normalny 4 2 2 2 2 2 2 2 3" xfId="15768" xr:uid="{D3D96EE6-0ED8-42E9-B216-9993AEC28E7D}"/>
    <cellStyle name="Normalny 4 2 2 2 2 2 2 2 3 2" xfId="31067" xr:uid="{26F8FA78-FB88-4474-8202-2ABCBE54FB92}"/>
    <cellStyle name="Normalny 4 2 2 2 2 2 2 2 4" xfId="24087" xr:uid="{78E82042-0DF7-4A4A-9B80-7227651E35C3}"/>
    <cellStyle name="Normalny 4 2 2 2 2 2 2 3" xfId="7178" xr:uid="{640CE47B-AC52-461A-96D1-7B37EBC71544}"/>
    <cellStyle name="Normalny 4 2 2 2 2 2 2 3 2" xfId="22479" xr:uid="{FC314F40-33EA-4384-B2B0-3100D9DF1639}"/>
    <cellStyle name="Normalny 4 2 2 2 2 2 2 4" xfId="10670" xr:uid="{C7569A9B-D279-4BEE-83AD-5700D4E41FF8}"/>
    <cellStyle name="Normalny 4 2 2 2 2 2 2 4 2" xfId="25969" xr:uid="{47119169-8712-41DE-9E60-171E002F84A5}"/>
    <cellStyle name="Normalny 4 2 2 2 2 2 2 5" xfId="14160" xr:uid="{5CC4DA97-B873-4233-8866-CA26F2041A52}"/>
    <cellStyle name="Normalny 4 2 2 2 2 2 2 5 2" xfId="29459" xr:uid="{04CBC21E-355E-40DB-901A-207CB91647D0}"/>
    <cellStyle name="Normalny 4 2 2 2 2 2 2 6" xfId="19523" xr:uid="{8D89F081-8F5F-428E-AE54-998A65B54D0E}"/>
    <cellStyle name="Normalny 4 2 2 2 2 2 3" xfId="8786" xr:uid="{9027550F-A477-4E50-A956-F81DF55346F5}"/>
    <cellStyle name="Normalny 4 2 2 2 2 2 3 2" xfId="12277" xr:uid="{CEAC519B-02CE-48D7-A470-701A0D851BFF}"/>
    <cellStyle name="Normalny 4 2 2 2 2 2 3 2 2" xfId="27576" xr:uid="{2E864902-A086-418C-A064-126A36A2A2C6}"/>
    <cellStyle name="Normalny 4 2 2 2 2 2 3 3" xfId="15767" xr:uid="{14A13EEE-97BB-46D9-B90D-6F501E6E4251}"/>
    <cellStyle name="Normalny 4 2 2 2 2 2 3 3 2" xfId="31066" xr:uid="{B2D085CB-BFAF-48F2-BBC1-1490EFB0294D}"/>
    <cellStyle name="Normalny 4 2 2 2 2 2 3 4" xfId="24086" xr:uid="{71B64234-ED72-492C-8C61-941A60C39703}"/>
    <cellStyle name="Normalny 4 2 2 2 2 2 4" xfId="6540" xr:uid="{4BCB967F-6C6A-4FC7-B576-3436E84AA342}"/>
    <cellStyle name="Normalny 4 2 2 2 2 2 4 2" xfId="21841" xr:uid="{414FCBD6-E7B1-4336-B8A6-A2AAFED59DC5}"/>
    <cellStyle name="Normalny 4 2 2 2 2 2 5" xfId="10032" xr:uid="{2E9A3BBC-51EA-41A3-AB11-C9C08FD0BDAA}"/>
    <cellStyle name="Normalny 4 2 2 2 2 2 5 2" xfId="25331" xr:uid="{0F45A422-0C64-49DE-9206-9E2F775E741A}"/>
    <cellStyle name="Normalny 4 2 2 2 2 2 6" xfId="13522" xr:uid="{CED0591C-BCD4-4678-A123-5E1540736355}"/>
    <cellStyle name="Normalny 4 2 2 2 2 2 6 2" xfId="28821" xr:uid="{C3664E1D-847F-4C9A-BB98-8F08363C930B}"/>
    <cellStyle name="Normalny 4 2 2 2 2 2 7" xfId="19522" xr:uid="{1F7EF5EC-AD36-42FA-BBE0-54DEB11A4348}"/>
    <cellStyle name="Normalny 4 2 2 2 2 3" xfId="4166" xr:uid="{9751D842-4BC4-480C-A389-430CC2BC2AF7}"/>
    <cellStyle name="Normalny 4 2 2 2 2 3 2" xfId="8788" xr:uid="{0684E39E-66F0-40D3-9BBA-77E58A51435C}"/>
    <cellStyle name="Normalny 4 2 2 2 2 3 2 2" xfId="12279" xr:uid="{F2740284-4897-492F-A734-B706B8821150}"/>
    <cellStyle name="Normalny 4 2 2 2 2 3 2 2 2" xfId="27578" xr:uid="{65F50D31-CC6F-4B64-ACE1-7CBDA27F94A8}"/>
    <cellStyle name="Normalny 4 2 2 2 2 3 2 3" xfId="15769" xr:uid="{453170B2-EE48-415F-BEE7-2F7EFCB78A3A}"/>
    <cellStyle name="Normalny 4 2 2 2 2 3 2 3 2" xfId="31068" xr:uid="{DCA51872-8F0E-4A3E-B1B3-4E664B627B72}"/>
    <cellStyle name="Normalny 4 2 2 2 2 3 2 4" xfId="24088" xr:uid="{B8CE664F-5C66-479E-BFA1-7B8AB6E60EBD}"/>
    <cellStyle name="Normalny 4 2 2 2 2 3 3" xfId="7177" xr:uid="{599EBF48-6782-47E8-8C4C-0AA101656A74}"/>
    <cellStyle name="Normalny 4 2 2 2 2 3 3 2" xfId="22478" xr:uid="{338BCF41-C6AA-40AB-AA3D-732E1E8E4017}"/>
    <cellStyle name="Normalny 4 2 2 2 2 3 4" xfId="10669" xr:uid="{38C5D95C-27CB-4E22-A0F8-286738366933}"/>
    <cellStyle name="Normalny 4 2 2 2 2 3 4 2" xfId="25968" xr:uid="{F0710856-2B6E-4833-9786-B21F9AA7E8D5}"/>
    <cellStyle name="Normalny 4 2 2 2 2 3 5" xfId="14159" xr:uid="{9F0EBB3E-FABB-49CE-866D-2BCC840FC8F8}"/>
    <cellStyle name="Normalny 4 2 2 2 2 3 5 2" xfId="29458" xr:uid="{23B90E75-7D25-4328-B271-A4515B25C3D0}"/>
    <cellStyle name="Normalny 4 2 2 2 2 3 6" xfId="19524" xr:uid="{CE9E727C-6084-435B-AE84-4804BDD0E509}"/>
    <cellStyle name="Normalny 4 2 2 2 2 4" xfId="8785" xr:uid="{300AE629-EB64-4002-93C5-5529D08DF41D}"/>
    <cellStyle name="Normalny 4 2 2 2 2 4 2" xfId="12276" xr:uid="{4B96A3CB-D2B3-4D97-9F6D-161023CF35E6}"/>
    <cellStyle name="Normalny 4 2 2 2 2 4 2 2" xfId="27575" xr:uid="{672BF9F0-D401-47FA-9981-2D7F04242CE9}"/>
    <cellStyle name="Normalny 4 2 2 2 2 4 3" xfId="15766" xr:uid="{FA5884CE-E8E2-4352-A9BE-5B0E10CACE51}"/>
    <cellStyle name="Normalny 4 2 2 2 2 4 3 2" xfId="31065" xr:uid="{230C4164-E00A-463F-8DAB-38EE07F0B669}"/>
    <cellStyle name="Normalny 4 2 2 2 2 4 4" xfId="24085" xr:uid="{C9E79008-C5CF-4394-89C1-84FCB6B3DCC0}"/>
    <cellStyle name="Normalny 4 2 2 2 2 5" xfId="6196" xr:uid="{ECF27FB9-B6E0-4DF1-ABE4-3F539F375E67}"/>
    <cellStyle name="Normalny 4 2 2 2 2 5 2" xfId="21497" xr:uid="{406C22A3-85E8-4220-93CE-56F46CA0DA7B}"/>
    <cellStyle name="Normalny 4 2 2 2 2 6" xfId="4163" xr:uid="{7B7821E3-4B42-450B-88C5-5D940B5CFA58}"/>
    <cellStyle name="Normalny 4 2 2 2 2 6 2" xfId="19521" xr:uid="{8D8C8B6C-DE80-45C5-AB42-6365E959CC6B}"/>
    <cellStyle name="Normalny 4 2 2 2 2 7" xfId="9688" xr:uid="{509491C8-3663-4A71-9B44-A527C33583AC}"/>
    <cellStyle name="Normalny 4 2 2 2 2 7 2" xfId="24987" xr:uid="{E654C174-B715-4D0C-A11F-41798242B160}"/>
    <cellStyle name="Normalny 4 2 2 2 2 8" xfId="13178" xr:uid="{11157105-2034-4A30-95A6-90DEF823B780}"/>
    <cellStyle name="Normalny 4 2 2 2 2 8 2" xfId="28477" xr:uid="{D52B1711-2EC0-4892-AC78-A8CE9ACC17D0}"/>
    <cellStyle name="Normalny 4 2 2 2 2 9" xfId="16785" xr:uid="{8564B5BD-F685-4265-ACA0-A162C5349F7E}"/>
    <cellStyle name="Normalny 4 2 2 2 20" xfId="16582" xr:uid="{180E182B-304E-4DCD-86A3-DD62FE018E81}"/>
    <cellStyle name="Normalny 4 2 2 2 3" xfId="1254" xr:uid="{D02B2F19-F046-4D1F-9E63-3E47703319E4}"/>
    <cellStyle name="Normalny 4 2 2 2 3 2" xfId="4168" xr:uid="{5FFD1CE6-44CA-4E30-9FD2-07F16B734D1A}"/>
    <cellStyle name="Normalny 4 2 2 2 3 2 2" xfId="8790" xr:uid="{1EDC0572-1A72-47CE-85B9-D5383D2B5A36}"/>
    <cellStyle name="Normalny 4 2 2 2 3 2 2 2" xfId="12281" xr:uid="{77C1CE05-31FC-4359-A8ED-4095E0401E3B}"/>
    <cellStyle name="Normalny 4 2 2 2 3 2 2 2 2" xfId="27580" xr:uid="{9636903D-ECCD-4B40-AB3D-4D009EF2979D}"/>
    <cellStyle name="Normalny 4 2 2 2 3 2 2 3" xfId="15771" xr:uid="{A933737B-F7F3-4F11-8A03-D3AFFFC3AF76}"/>
    <cellStyle name="Normalny 4 2 2 2 3 2 2 3 2" xfId="31070" xr:uid="{24FDCD98-3E62-4CEC-9B51-3D50A7C7D25F}"/>
    <cellStyle name="Normalny 4 2 2 2 3 2 2 4" xfId="24090" xr:uid="{B44C9351-FD82-430A-88A3-766BE7BB4A52}"/>
    <cellStyle name="Normalny 4 2 2 2 3 2 3" xfId="7179" xr:uid="{A0558ABD-022F-4358-986E-25A10AFA2778}"/>
    <cellStyle name="Normalny 4 2 2 2 3 2 3 2" xfId="22480" xr:uid="{65386221-AB67-4291-BF71-B4E2A768DF4D}"/>
    <cellStyle name="Normalny 4 2 2 2 3 2 4" xfId="10671" xr:uid="{557C3C7C-AE99-487E-B990-53E90C1089FB}"/>
    <cellStyle name="Normalny 4 2 2 2 3 2 4 2" xfId="25970" xr:uid="{174DFB7E-F9E6-459B-8C10-257A74BB592E}"/>
    <cellStyle name="Normalny 4 2 2 2 3 2 5" xfId="14161" xr:uid="{C086309B-1D08-481F-A656-4186423B19B0}"/>
    <cellStyle name="Normalny 4 2 2 2 3 2 5 2" xfId="29460" xr:uid="{3074D735-BA3F-453A-A4A0-51C90962AEE6}"/>
    <cellStyle name="Normalny 4 2 2 2 3 2 6" xfId="19526" xr:uid="{A198BFF4-AA0E-4B78-A682-4D0581FA5E26}"/>
    <cellStyle name="Normalny 4 2 2 2 3 3" xfId="8789" xr:uid="{A2229CAE-AE14-4CBE-AAC1-BD85A483BFC4}"/>
    <cellStyle name="Normalny 4 2 2 2 3 3 2" xfId="12280" xr:uid="{F6552F51-2504-47B4-A499-7F7DA0B3FE93}"/>
    <cellStyle name="Normalny 4 2 2 2 3 3 2 2" xfId="27579" xr:uid="{4426D9F7-59EB-4368-85CA-399D825C77A2}"/>
    <cellStyle name="Normalny 4 2 2 2 3 3 3" xfId="15770" xr:uid="{44468DE8-08C2-4B04-8071-41967B36E8BF}"/>
    <cellStyle name="Normalny 4 2 2 2 3 3 3 2" xfId="31069" xr:uid="{8DF32A08-D2A3-4514-A079-EE4952D4199D}"/>
    <cellStyle name="Normalny 4 2 2 2 3 3 4" xfId="24089" xr:uid="{19115DAF-F67A-42F5-AFC9-F96B3BF316AA}"/>
    <cellStyle name="Normalny 4 2 2 2 3 4" xfId="6541" xr:uid="{B9FB8F85-5820-4075-B7C9-7E59154257FC}"/>
    <cellStyle name="Normalny 4 2 2 2 3 4 2" xfId="21842" xr:uid="{A824B71E-6F97-49AE-AB40-5FB3451D4692}"/>
    <cellStyle name="Normalny 4 2 2 2 3 5" xfId="4167" xr:uid="{8F2517B5-4A3F-496B-AE6E-9358CBF43CBB}"/>
    <cellStyle name="Normalny 4 2 2 2 3 5 2" xfId="19525" xr:uid="{48BA36D3-A86B-4777-A524-8AE325D137D7}"/>
    <cellStyle name="Normalny 4 2 2 2 3 6" xfId="10033" xr:uid="{16540E86-E09B-48DB-9C30-46A1C856D34F}"/>
    <cellStyle name="Normalny 4 2 2 2 3 6 2" xfId="25332" xr:uid="{E42AA6CC-4ABB-4702-B192-4F79746FFEB9}"/>
    <cellStyle name="Normalny 4 2 2 2 3 7" xfId="13523" xr:uid="{92A68462-87AC-40C2-8096-111AEF5985FB}"/>
    <cellStyle name="Normalny 4 2 2 2 3 7 2" xfId="28822" xr:uid="{F0CDA4FA-B0DB-4E25-BA31-6D78C16D6DE4}"/>
    <cellStyle name="Normalny 4 2 2 2 3 8" xfId="16910" xr:uid="{5A444A4F-04F6-4B27-9560-AE3782B49331}"/>
    <cellStyle name="Normalny 4 2 2 2 4" xfId="1376" xr:uid="{BF8249C0-AE27-41C2-84DF-552ED5E53D9C}"/>
    <cellStyle name="Normalny 4 2 2 2 4 2" xfId="8791" xr:uid="{33B557EF-787F-4D69-A5F8-59EA7B263445}"/>
    <cellStyle name="Normalny 4 2 2 2 4 2 2" xfId="12282" xr:uid="{78DB69AE-5D93-4CA8-BE38-BA47E9940AD0}"/>
    <cellStyle name="Normalny 4 2 2 2 4 2 2 2" xfId="27581" xr:uid="{A10E3255-DE37-42D5-BBE1-D9F3D95947BC}"/>
    <cellStyle name="Normalny 4 2 2 2 4 2 3" xfId="15772" xr:uid="{39FC292C-9810-4F91-8577-80CCEB3D14CF}"/>
    <cellStyle name="Normalny 4 2 2 2 4 2 3 2" xfId="31071" xr:uid="{43DAABD0-C8F6-4035-93AF-316238722D59}"/>
    <cellStyle name="Normalny 4 2 2 2 4 2 4" xfId="24091" xr:uid="{39FBEB79-AAE1-4F47-8972-131D76FB9012}"/>
    <cellStyle name="Normalny 4 2 2 2 4 3" xfId="7176" xr:uid="{45E14E14-7730-457C-83B8-3207D2A8D42B}"/>
    <cellStyle name="Normalny 4 2 2 2 4 3 2" xfId="22477" xr:uid="{71828A57-CFC1-48A8-8A4C-01582E901A57}"/>
    <cellStyle name="Normalny 4 2 2 2 4 4" xfId="4169" xr:uid="{64D026F8-82DE-4BC8-8597-D5268D065171}"/>
    <cellStyle name="Normalny 4 2 2 2 4 4 2" xfId="19527" xr:uid="{FE6BB5AA-886D-40F3-83B4-2D128060F299}"/>
    <cellStyle name="Normalny 4 2 2 2 4 5" xfId="10668" xr:uid="{5710EA8D-DAF1-494E-BC1B-BC112196C495}"/>
    <cellStyle name="Normalny 4 2 2 2 4 5 2" xfId="25967" xr:uid="{BD1DD784-0785-480F-B595-B5EAB61AF2B1}"/>
    <cellStyle name="Normalny 4 2 2 2 4 6" xfId="14158" xr:uid="{FAB1E278-15E6-4ECD-BD3B-AA65B0FFA965}"/>
    <cellStyle name="Normalny 4 2 2 2 4 6 2" xfId="29457" xr:uid="{653163EF-56BC-4921-9986-9C923792460D}"/>
    <cellStyle name="Normalny 4 2 2 2 4 7" xfId="17032" xr:uid="{17732493-BF79-4639-85D7-0614C14664C1}"/>
    <cellStyle name="Normalny 4 2 2 2 5" xfId="1530" xr:uid="{73FF98AC-9B5E-4C79-A0EE-70F9BCFB5D33}"/>
    <cellStyle name="Normalny 4 2 2 2 5 2" xfId="8792" xr:uid="{F971B166-4ED8-424B-A9DD-AC0791BF9431}"/>
    <cellStyle name="Normalny 4 2 2 2 5 2 2" xfId="12283" xr:uid="{C0722597-2DA3-4996-BA0B-F777C9A89FBA}"/>
    <cellStyle name="Normalny 4 2 2 2 5 2 2 2" xfId="27582" xr:uid="{54CE7854-25EA-41E0-9391-4590F75BD8BA}"/>
    <cellStyle name="Normalny 4 2 2 2 5 2 3" xfId="15773" xr:uid="{8B92FA73-6493-450B-8055-719462B9A1F3}"/>
    <cellStyle name="Normalny 4 2 2 2 5 2 3 2" xfId="31072" xr:uid="{CA81EE6C-78A3-498D-89D1-644E9807E7A5}"/>
    <cellStyle name="Normalny 4 2 2 2 5 2 4" xfId="24092" xr:uid="{01F4A155-A900-4A88-BF1F-F8AC5D47972C}"/>
    <cellStyle name="Normalny 4 2 2 2 5 3" xfId="7495" xr:uid="{0D64B6D8-46D5-480D-A06D-52A36B1D75F0}"/>
    <cellStyle name="Normalny 4 2 2 2 5 3 2" xfId="22796" xr:uid="{119EDBC0-FFEE-475E-B878-8616F7EFFD78}"/>
    <cellStyle name="Normalny 4 2 2 2 5 4" xfId="4170" xr:uid="{AFD35CD3-C2C1-4FEA-9D18-1CA844263641}"/>
    <cellStyle name="Normalny 4 2 2 2 5 4 2" xfId="19528" xr:uid="{DD603F6B-455F-4A4E-8D2B-54F5377615E9}"/>
    <cellStyle name="Normalny 4 2 2 2 5 5" xfId="10987" xr:uid="{4BBB14C3-23DE-4B66-B760-78BB577EBA7A}"/>
    <cellStyle name="Normalny 4 2 2 2 5 5 2" xfId="26286" xr:uid="{7D45680D-F632-4321-88F4-7AD847C88915}"/>
    <cellStyle name="Normalny 4 2 2 2 5 6" xfId="14477" xr:uid="{0B91F435-19E5-4240-9CD7-57FC8DA5C0F5}"/>
    <cellStyle name="Normalny 4 2 2 2 5 6 2" xfId="29776" xr:uid="{1DCD0E16-BA79-4A12-BE76-2389ECF9A6BD}"/>
    <cellStyle name="Normalny 4 2 2 2 5 7" xfId="17182" xr:uid="{D98636B9-5DB6-4F0B-9750-536F8BB99F2D}"/>
    <cellStyle name="Normalny 4 2 2 2 6" xfId="1778" xr:uid="{D1E79DF6-A93A-4F09-A478-FB6ECDAB7C6B}"/>
    <cellStyle name="Normalny 4 2 2 2 6 2" xfId="8784" xr:uid="{18140898-5481-41F3-A1B5-14C24D8210E6}"/>
    <cellStyle name="Normalny 4 2 2 2 6 2 2" xfId="24084" xr:uid="{167EAEB4-3466-4E55-B868-499AD54C723D}"/>
    <cellStyle name="Normalny 4 2 2 2 6 3" xfId="5448" xr:uid="{90B210FC-D229-4679-A5A7-78413D71DC1B}"/>
    <cellStyle name="Normalny 4 2 2 2 6 3 2" xfId="20749" xr:uid="{4135CCEB-CBF3-40EF-B962-B0DC15433D70}"/>
    <cellStyle name="Normalny 4 2 2 2 6 4" xfId="12275" xr:uid="{485B3B99-4AEC-43A0-B708-DE955BE3E093}"/>
    <cellStyle name="Normalny 4 2 2 2 6 4 2" xfId="27574" xr:uid="{3A784B57-DA98-4F3B-9A49-318D7C245DF4}"/>
    <cellStyle name="Normalny 4 2 2 2 6 5" xfId="15765" xr:uid="{4ECCA786-2AF9-4140-83DA-3ADF1CCAA507}"/>
    <cellStyle name="Normalny 4 2 2 2 6 5 2" xfId="31064" xr:uid="{89801A73-60C8-4534-B633-5CDBA8122F23}"/>
    <cellStyle name="Normalny 4 2 2 2 6 6" xfId="17415" xr:uid="{6E662892-EB8D-41E3-A547-469F8466F8BA}"/>
    <cellStyle name="Normalny 4 2 2 2 7" xfId="1922" xr:uid="{7E9ED8D0-77BF-4335-8FD9-7BE73E93F8D3}"/>
    <cellStyle name="Normalny 4 2 2 2 7 2" xfId="5449" xr:uid="{5615B223-783F-4CC8-96E6-885FFFD28B1B}"/>
    <cellStyle name="Normalny 4 2 2 2 7 2 2" xfId="20750" xr:uid="{7B6683C4-1CA6-4739-80B0-2C86F4FBB242}"/>
    <cellStyle name="Normalny 4 2 2 2 7 3" xfId="17554" xr:uid="{2F8C532C-A327-4601-8243-582F5711B0EF}"/>
    <cellStyle name="Normalny 4 2 2 2 8" xfId="2053" xr:uid="{A7FCE819-6011-41B1-BD7E-8A83228B3439}"/>
    <cellStyle name="Normalny 4 2 2 2 8 2" xfId="5450" xr:uid="{249A7C57-4571-41E9-978C-0E312B6E637F}"/>
    <cellStyle name="Normalny 4 2 2 2 8 2 2" xfId="20751" xr:uid="{643BE0A8-D5D7-49E8-8A07-5EF5C4439822}"/>
    <cellStyle name="Normalny 4 2 2 2 8 3" xfId="17685" xr:uid="{2F441F53-46F8-40D5-A144-0BC5443B13B2}"/>
    <cellStyle name="Normalny 4 2 2 2 9" xfId="2178" xr:uid="{AE9E79D2-4FDD-41D3-A177-150C08129DDF}"/>
    <cellStyle name="Normalny 4 2 2 2 9 2" xfId="5451" xr:uid="{E3FDC504-87FE-45EA-8C2B-3C0B370EAE1B}"/>
    <cellStyle name="Normalny 4 2 2 2 9 2 2" xfId="20752" xr:uid="{AECCFA90-8E06-4FC7-A456-948A048D7956}"/>
    <cellStyle name="Normalny 4 2 2 2 9 3" xfId="17810" xr:uid="{83D98869-8495-4E1C-BF8F-20D14D8F929F}"/>
    <cellStyle name="Normalny 4 2 2 20" xfId="12907" xr:uid="{92E6E0E8-4E91-4A50-B4EC-8A9B5BDB5E5E}"/>
    <cellStyle name="Normalny 4 2 2 20 2" xfId="28206" xr:uid="{935A80AA-82EB-47F6-9CE3-A87F02A0A0FB}"/>
    <cellStyle name="Normalny 4 2 2 21" xfId="16378" xr:uid="{F0C51706-2E27-4FFC-851A-538FB8AA4213}"/>
    <cellStyle name="Normalny 4 2 2 21 2" xfId="31677" xr:uid="{85D95017-18B7-4AF6-B581-46C5B7B0A994}"/>
    <cellStyle name="Normalny 4 2 2 22" xfId="872" xr:uid="{0432281A-89F7-4FAB-8387-C52656C70C6C}"/>
    <cellStyle name="Normalny 4 2 2 23" xfId="16541" xr:uid="{D1009B9A-930A-4D18-90D4-425D8A3501AE}"/>
    <cellStyle name="Normalny 4 2 2 3" xfId="737" xr:uid="{17B02232-AE20-46F4-A3FF-77442F40E69C}"/>
    <cellStyle name="Normalny 4 2 2 3 10" xfId="2341" xr:uid="{EE72B933-08B0-4429-955A-0FC473A4010A}"/>
    <cellStyle name="Normalny 4 2 2 3 10 2" xfId="5452" xr:uid="{FAFF5ED1-1318-42D7-9BBD-29C9AEAEB7FB}"/>
    <cellStyle name="Normalny 4 2 2 3 10 2 2" xfId="20753" xr:uid="{257DA59F-C14E-4994-8D54-93C01B8F36A2}"/>
    <cellStyle name="Normalny 4 2 2 3 10 3" xfId="17973" xr:uid="{9349D542-BF89-4901-BDF0-1AA6CE49DEF5}"/>
    <cellStyle name="Normalny 4 2 2 3 11" xfId="2491" xr:uid="{F5ABEEC9-BC45-4C24-A859-5C198751A1C2}"/>
    <cellStyle name="Normalny 4 2 2 3 11 2" xfId="5453" xr:uid="{6580FF9C-8C6F-4F3C-8D11-0F65DEFA3A25}"/>
    <cellStyle name="Normalny 4 2 2 3 11 2 2" xfId="20754" xr:uid="{FDB089F1-18F3-4679-A246-C85ACBDB8FB5}"/>
    <cellStyle name="Normalny 4 2 2 3 11 3" xfId="18123" xr:uid="{5367FE64-C396-4134-9831-2A9FD27A8E82}"/>
    <cellStyle name="Normalny 4 2 2 3 12" xfId="2641" xr:uid="{1A6781A5-FB62-4145-891B-A430EDBBF08F}"/>
    <cellStyle name="Normalny 4 2 2 3 12 2" xfId="5454" xr:uid="{69F4A10D-ED80-4698-A9F7-48217B8F043B}"/>
    <cellStyle name="Normalny 4 2 2 3 12 2 2" xfId="20755" xr:uid="{0A201010-472C-4F0D-89D6-595288F5DA59}"/>
    <cellStyle name="Normalny 4 2 2 3 12 3" xfId="18273" xr:uid="{7A539741-9AC2-4241-9617-012352FECE97}"/>
    <cellStyle name="Normalny 4 2 2 3 13" xfId="5837" xr:uid="{DFE5BB4B-0F62-4B17-B6C3-1269D30907F6}"/>
    <cellStyle name="Normalny 4 2 2 3 13 2" xfId="21138" xr:uid="{B16F2B7D-0418-4112-B894-6CE3F7EB83DE}"/>
    <cellStyle name="Normalny 4 2 2 3 14" xfId="6039" xr:uid="{729398BE-C38D-46B0-8940-19819CCA9029}"/>
    <cellStyle name="Normalny 4 2 2 3 14 2" xfId="21340" xr:uid="{CB7D9449-1671-4D5C-A57F-EBA5D5BF5002}"/>
    <cellStyle name="Normalny 4 2 2 3 15" xfId="4171" xr:uid="{F01A7AF9-09ED-41D6-9906-3CF69906EA38}"/>
    <cellStyle name="Normalny 4 2 2 3 15 2" xfId="19529" xr:uid="{7F1702B6-E244-4B32-ABD2-4EA893522C2F}"/>
    <cellStyle name="Normalny 4 2 2 3 16" xfId="9531" xr:uid="{84CCE4CB-5435-48A1-9210-08ECA63ABF39}"/>
    <cellStyle name="Normalny 4 2 2 3 16 2" xfId="24830" xr:uid="{29DA2B44-4678-48CF-9831-8BB7CBD8A9EA}"/>
    <cellStyle name="Normalny 4 2 2 3 17" xfId="13021" xr:uid="{9E5467E2-50EA-4F3B-BDCC-1A38F5C3629F}"/>
    <cellStyle name="Normalny 4 2 2 3 17 2" xfId="28320" xr:uid="{D5F3CBC3-1706-404E-A08F-A51245ECFFCE}"/>
    <cellStyle name="Normalny 4 2 2 3 18" xfId="16460" xr:uid="{DA00BF64-4D55-44ED-A3A8-E50051F894AB}"/>
    <cellStyle name="Normalny 4 2 2 3 18 2" xfId="31759" xr:uid="{D534D398-A9C5-4DAB-8A26-92A247CB3762}"/>
    <cellStyle name="Normalny 4 2 2 3 19" xfId="955" xr:uid="{970EE38F-4C11-4103-A3CA-EBC2A74C07EC}"/>
    <cellStyle name="Normalny 4 2 2 3 2" xfId="1171" xr:uid="{FE25B1F2-E057-49A5-9ED0-2986AF57F0E1}"/>
    <cellStyle name="Normalny 4 2 2 3 2 2" xfId="4173" xr:uid="{FEF5F9BE-FA70-4B7D-B4A0-BE14B9151ADF}"/>
    <cellStyle name="Normalny 4 2 2 3 2 2 2" xfId="4174" xr:uid="{1E6AF237-AB79-4AF9-9511-CE887343450B}"/>
    <cellStyle name="Normalny 4 2 2 3 2 2 2 2" xfId="8796" xr:uid="{48E36A8E-FA33-4213-9148-18BDEBE1CA2F}"/>
    <cellStyle name="Normalny 4 2 2 3 2 2 2 2 2" xfId="12287" xr:uid="{FF95C729-BD58-42FD-B58F-D1F3CE4D97FE}"/>
    <cellStyle name="Normalny 4 2 2 3 2 2 2 2 2 2" xfId="27586" xr:uid="{E32089F0-8C0F-4641-A7BA-EEDBD4F19796}"/>
    <cellStyle name="Normalny 4 2 2 3 2 2 2 2 3" xfId="15777" xr:uid="{45502ED1-1F87-4E33-86C1-D69A28F6E43A}"/>
    <cellStyle name="Normalny 4 2 2 3 2 2 2 2 3 2" xfId="31076" xr:uid="{605F81EA-1DD8-4EC9-8377-05297E407311}"/>
    <cellStyle name="Normalny 4 2 2 3 2 2 2 2 4" xfId="24096" xr:uid="{EAF9AF2E-6A2E-4C61-8E59-C01E2172B2D8}"/>
    <cellStyle name="Normalny 4 2 2 3 2 2 2 3" xfId="7182" xr:uid="{6EAA2791-FBE4-40FF-B4CC-1A67DEF321A8}"/>
    <cellStyle name="Normalny 4 2 2 3 2 2 2 3 2" xfId="22483" xr:uid="{8F1F5BCE-7AFB-4232-948F-FF49E46D7FC8}"/>
    <cellStyle name="Normalny 4 2 2 3 2 2 2 4" xfId="10674" xr:uid="{BE0068F4-CC8F-42CB-94F1-038FD9052B50}"/>
    <cellStyle name="Normalny 4 2 2 3 2 2 2 4 2" xfId="25973" xr:uid="{DF89F5D3-C1C8-447A-BD61-8042AE2DE840}"/>
    <cellStyle name="Normalny 4 2 2 3 2 2 2 5" xfId="14164" xr:uid="{E7637D43-8E2B-4E6D-9112-CF96DE1A8F1B}"/>
    <cellStyle name="Normalny 4 2 2 3 2 2 2 5 2" xfId="29463" xr:uid="{7A96ED14-9FF3-40E8-AAE0-21159DD6268D}"/>
    <cellStyle name="Normalny 4 2 2 3 2 2 2 6" xfId="19532" xr:uid="{F4FD76E3-4568-4D8B-934F-096D215AAB30}"/>
    <cellStyle name="Normalny 4 2 2 3 2 2 3" xfId="8795" xr:uid="{19AC24F7-9EBC-4E3C-8880-79C8F57B50FE}"/>
    <cellStyle name="Normalny 4 2 2 3 2 2 3 2" xfId="12286" xr:uid="{52D1C7EF-6B0B-4144-81F8-1AA1BCE86777}"/>
    <cellStyle name="Normalny 4 2 2 3 2 2 3 2 2" xfId="27585" xr:uid="{FB90DD07-2FD7-480A-B0AC-F496FD03FED2}"/>
    <cellStyle name="Normalny 4 2 2 3 2 2 3 3" xfId="15776" xr:uid="{FE42A181-5900-4B86-B918-7E7BAFBBE7DC}"/>
    <cellStyle name="Normalny 4 2 2 3 2 2 3 3 2" xfId="31075" xr:uid="{DFDFDD57-8BC4-4932-AF82-65CABEC304B3}"/>
    <cellStyle name="Normalny 4 2 2 3 2 2 3 4" xfId="24095" xr:uid="{6AEDE93B-7929-4A84-B669-C850DE38CFDB}"/>
    <cellStyle name="Normalny 4 2 2 3 2 2 4" xfId="6542" xr:uid="{25ECA6BE-64AF-498F-988C-F77C0D906435}"/>
    <cellStyle name="Normalny 4 2 2 3 2 2 4 2" xfId="21843" xr:uid="{FCB7930D-58AF-47A9-8AA2-455FA57D8C45}"/>
    <cellStyle name="Normalny 4 2 2 3 2 2 5" xfId="10034" xr:uid="{99837BA8-3BB8-4402-B329-7CBF5B09E901}"/>
    <cellStyle name="Normalny 4 2 2 3 2 2 5 2" xfId="25333" xr:uid="{E7E5E701-724A-4B36-AE0A-8599BEC42E79}"/>
    <cellStyle name="Normalny 4 2 2 3 2 2 6" xfId="13524" xr:uid="{A7BA520F-89CB-408D-B3F6-83F11AE7566F}"/>
    <cellStyle name="Normalny 4 2 2 3 2 2 6 2" xfId="28823" xr:uid="{773BDCE4-26A2-4D21-BED2-E7C052FE68BD}"/>
    <cellStyle name="Normalny 4 2 2 3 2 2 7" xfId="19531" xr:uid="{7CF152BE-EEC9-4AA0-B479-7BC6BC591D17}"/>
    <cellStyle name="Normalny 4 2 2 3 2 3" xfId="4175" xr:uid="{6E4CCF31-B634-435B-AF2A-AFBDC829F963}"/>
    <cellStyle name="Normalny 4 2 2 3 2 3 2" xfId="8797" xr:uid="{948A1C55-9C65-4AC8-BE99-0293422FD846}"/>
    <cellStyle name="Normalny 4 2 2 3 2 3 2 2" xfId="12288" xr:uid="{1D75A9D5-1019-4522-BD4A-81BF8F110B23}"/>
    <cellStyle name="Normalny 4 2 2 3 2 3 2 2 2" xfId="27587" xr:uid="{1F1DAEB8-B322-4824-926A-1E967E5D9117}"/>
    <cellStyle name="Normalny 4 2 2 3 2 3 2 3" xfId="15778" xr:uid="{255900AA-4874-4039-A414-46D68874CE72}"/>
    <cellStyle name="Normalny 4 2 2 3 2 3 2 3 2" xfId="31077" xr:uid="{9D4046DD-B43D-45EC-8210-7BCAE6814A45}"/>
    <cellStyle name="Normalny 4 2 2 3 2 3 2 4" xfId="24097" xr:uid="{1780D7E2-D51D-419B-993C-4F391E961A03}"/>
    <cellStyle name="Normalny 4 2 2 3 2 3 3" xfId="7181" xr:uid="{5B314FC1-648B-4928-9F48-A724C55DD612}"/>
    <cellStyle name="Normalny 4 2 2 3 2 3 3 2" xfId="22482" xr:uid="{39A5F1CC-B8B8-4FAE-A0C6-C08A59242ADA}"/>
    <cellStyle name="Normalny 4 2 2 3 2 3 4" xfId="10673" xr:uid="{591BBFFF-4AE8-4CFB-9563-593A9F423701}"/>
    <cellStyle name="Normalny 4 2 2 3 2 3 4 2" xfId="25972" xr:uid="{8F09C0F7-DB42-4BF4-A8D6-222C49A83B15}"/>
    <cellStyle name="Normalny 4 2 2 3 2 3 5" xfId="14163" xr:uid="{071F278F-CBAE-424F-8593-BFACD53A0175}"/>
    <cellStyle name="Normalny 4 2 2 3 2 3 5 2" xfId="29462" xr:uid="{24B0E597-A70C-4592-942E-DBFAAFD075B4}"/>
    <cellStyle name="Normalny 4 2 2 3 2 3 6" xfId="19533" xr:uid="{E091A9DE-7EF9-403C-9B1F-69674AEB5282}"/>
    <cellStyle name="Normalny 4 2 2 3 2 4" xfId="8794" xr:uid="{8146137B-9CFC-4796-A5FB-840115A5EDF0}"/>
    <cellStyle name="Normalny 4 2 2 3 2 4 2" xfId="12285" xr:uid="{E496A550-E647-48D1-91A7-E4181E8E8A9B}"/>
    <cellStyle name="Normalny 4 2 2 3 2 4 2 2" xfId="27584" xr:uid="{506B1351-F3A2-405F-BC60-7737E6867B66}"/>
    <cellStyle name="Normalny 4 2 2 3 2 4 3" xfId="15775" xr:uid="{4C481F19-EFEC-4F9F-99F2-9767AEC839DB}"/>
    <cellStyle name="Normalny 4 2 2 3 2 4 3 2" xfId="31074" xr:uid="{55760F2E-DF7E-4D29-8B0F-B79543860815}"/>
    <cellStyle name="Normalny 4 2 2 3 2 4 4" xfId="24094" xr:uid="{4C606965-DB77-4FAD-B880-D1E260461191}"/>
    <cellStyle name="Normalny 4 2 2 3 2 5" xfId="6237" xr:uid="{2376F9AD-9731-4E3B-8606-4724AEE6A708}"/>
    <cellStyle name="Normalny 4 2 2 3 2 5 2" xfId="21538" xr:uid="{E18B3F10-DFCF-4896-ABDD-2FA5E6038CDB}"/>
    <cellStyle name="Normalny 4 2 2 3 2 6" xfId="4172" xr:uid="{430C1409-1F39-4B5F-85AB-B4516638A5BB}"/>
    <cellStyle name="Normalny 4 2 2 3 2 6 2" xfId="19530" xr:uid="{38A1AEA2-C155-4ACB-A685-407F1FCC9B9C}"/>
    <cellStyle name="Normalny 4 2 2 3 2 7" xfId="9729" xr:uid="{F3396A43-A9F3-4720-973A-279AF695C7BF}"/>
    <cellStyle name="Normalny 4 2 2 3 2 7 2" xfId="25028" xr:uid="{CED600F6-0FAF-45EF-A5F7-AB0D14B5A315}"/>
    <cellStyle name="Normalny 4 2 2 3 2 8" xfId="13219" xr:uid="{A2936F52-5947-48CD-AB4C-F7F0D5C58D9A}"/>
    <cellStyle name="Normalny 4 2 2 3 2 8 2" xfId="28518" xr:uid="{F6139E7A-1D63-4543-AD47-3FC9F043F6FB}"/>
    <cellStyle name="Normalny 4 2 2 3 2 9" xfId="16827" xr:uid="{D95429BC-D351-43FD-AB4A-36CC20A50007}"/>
    <cellStyle name="Normalny 4 2 2 3 20" xfId="16623" xr:uid="{99AA6553-340E-489C-8F32-598079B35930}"/>
    <cellStyle name="Normalny 4 2 2 3 3" xfId="1296" xr:uid="{F2B10D9D-943B-4488-835F-B2989DEC0366}"/>
    <cellStyle name="Normalny 4 2 2 3 3 2" xfId="4177" xr:uid="{60933703-1A12-47F6-9279-3A1726A7E514}"/>
    <cellStyle name="Normalny 4 2 2 3 3 2 2" xfId="8799" xr:uid="{1978B638-3C4C-4297-A80F-BB1C2E8A15D1}"/>
    <cellStyle name="Normalny 4 2 2 3 3 2 2 2" xfId="12290" xr:uid="{A6BCFEBC-CD36-4EBE-A314-AB64A665AB4A}"/>
    <cellStyle name="Normalny 4 2 2 3 3 2 2 2 2" xfId="27589" xr:uid="{8F88D2A1-9850-4ABF-81D0-6176F06509D2}"/>
    <cellStyle name="Normalny 4 2 2 3 3 2 2 3" xfId="15780" xr:uid="{470A884D-88E1-4547-B959-3DF84714195E}"/>
    <cellStyle name="Normalny 4 2 2 3 3 2 2 3 2" xfId="31079" xr:uid="{EF1C1AE0-ABDB-41A8-AEDF-C114FC1B7283}"/>
    <cellStyle name="Normalny 4 2 2 3 3 2 2 4" xfId="24099" xr:uid="{61C1D19D-8CFD-46D4-B4EE-CA422405E093}"/>
    <cellStyle name="Normalny 4 2 2 3 3 2 3" xfId="7183" xr:uid="{C0C2218F-48F0-4422-9D85-A5CCD02FDD83}"/>
    <cellStyle name="Normalny 4 2 2 3 3 2 3 2" xfId="22484" xr:uid="{367A6A4E-01CA-4C23-87CE-1A9D2ACA7CDD}"/>
    <cellStyle name="Normalny 4 2 2 3 3 2 4" xfId="10675" xr:uid="{E90569FB-4EC2-441A-825B-C514EC1D8AD7}"/>
    <cellStyle name="Normalny 4 2 2 3 3 2 4 2" xfId="25974" xr:uid="{912C6748-0A54-43F1-8D57-A287DAFE22DE}"/>
    <cellStyle name="Normalny 4 2 2 3 3 2 5" xfId="14165" xr:uid="{118AD2AB-00AD-4D8E-8958-3ED7CBCB5C43}"/>
    <cellStyle name="Normalny 4 2 2 3 3 2 5 2" xfId="29464" xr:uid="{EF7F420B-35AC-4F5D-93F5-C3E53F52E075}"/>
    <cellStyle name="Normalny 4 2 2 3 3 2 6" xfId="19535" xr:uid="{02A7356E-AA5E-46FF-8161-5437299E3985}"/>
    <cellStyle name="Normalny 4 2 2 3 3 3" xfId="8798" xr:uid="{A0875E2C-667E-4AA0-AA15-229F1B59CE1D}"/>
    <cellStyle name="Normalny 4 2 2 3 3 3 2" xfId="12289" xr:uid="{70E92FDE-98BD-4462-8492-E32E07708509}"/>
    <cellStyle name="Normalny 4 2 2 3 3 3 2 2" xfId="27588" xr:uid="{54BB3145-4A5B-49B1-B5C7-501380237CE3}"/>
    <cellStyle name="Normalny 4 2 2 3 3 3 3" xfId="15779" xr:uid="{1C81B6E1-5D42-46A7-9AFA-809B2409DBD2}"/>
    <cellStyle name="Normalny 4 2 2 3 3 3 3 2" xfId="31078" xr:uid="{F5DB82D4-C970-4D61-A490-9C593449D5B3}"/>
    <cellStyle name="Normalny 4 2 2 3 3 3 4" xfId="24098" xr:uid="{2DB3FA6E-5FB1-4888-81AE-473BD20E0BEA}"/>
    <cellStyle name="Normalny 4 2 2 3 3 4" xfId="6543" xr:uid="{706FDF45-2E29-41D4-BADE-DF288C05F236}"/>
    <cellStyle name="Normalny 4 2 2 3 3 4 2" xfId="21844" xr:uid="{8CB404A0-5CF1-45CC-BB25-B66C6B6795BF}"/>
    <cellStyle name="Normalny 4 2 2 3 3 5" xfId="4176" xr:uid="{29585CA4-74CC-4B1C-B998-F0D56F5D0978}"/>
    <cellStyle name="Normalny 4 2 2 3 3 5 2" xfId="19534" xr:uid="{71749DAB-5F26-405A-8C36-3E89AB3FF4F8}"/>
    <cellStyle name="Normalny 4 2 2 3 3 6" xfId="10035" xr:uid="{6AD8600B-E21C-4CDA-A1CD-B4EF160C32D7}"/>
    <cellStyle name="Normalny 4 2 2 3 3 6 2" xfId="25334" xr:uid="{14618130-0D11-4F89-8F04-0F88517149A6}"/>
    <cellStyle name="Normalny 4 2 2 3 3 7" xfId="13525" xr:uid="{5F77ECE0-70A1-4EB9-8C81-FD53A3DDDCA3}"/>
    <cellStyle name="Normalny 4 2 2 3 3 7 2" xfId="28824" xr:uid="{B17DBD0B-B59E-4CD0-B0DE-7382B9868435}"/>
    <cellStyle name="Normalny 4 2 2 3 3 8" xfId="16952" xr:uid="{0D5E36B9-CA36-4DF6-8283-CF3C6DF64412}"/>
    <cellStyle name="Normalny 4 2 2 3 4" xfId="1417" xr:uid="{B910FB00-5226-4405-B0E8-88038E8657E0}"/>
    <cellStyle name="Normalny 4 2 2 3 4 2" xfId="8800" xr:uid="{05065707-F0BD-44FA-A57A-BB61AD897BCB}"/>
    <cellStyle name="Normalny 4 2 2 3 4 2 2" xfId="12291" xr:uid="{E21387A9-DF86-45A9-8B45-29EBD92FB0B0}"/>
    <cellStyle name="Normalny 4 2 2 3 4 2 2 2" xfId="27590" xr:uid="{C83F1855-D662-4DFC-BB71-878F6A612703}"/>
    <cellStyle name="Normalny 4 2 2 3 4 2 3" xfId="15781" xr:uid="{1BBCC5CF-070D-4764-AF7F-A08C8832A58C}"/>
    <cellStyle name="Normalny 4 2 2 3 4 2 3 2" xfId="31080" xr:uid="{A4428EE6-AC31-429C-BF1C-AB4621140490}"/>
    <cellStyle name="Normalny 4 2 2 3 4 2 4" xfId="24100" xr:uid="{3E631AA5-C3D8-4FB0-843E-47C5F10B2406}"/>
    <cellStyle name="Normalny 4 2 2 3 4 3" xfId="7180" xr:uid="{BD624D28-FF9F-4E74-A8D2-045943207712}"/>
    <cellStyle name="Normalny 4 2 2 3 4 3 2" xfId="22481" xr:uid="{26FA7CB9-6FF9-4CEB-B1E9-FAC8D3BF2B98}"/>
    <cellStyle name="Normalny 4 2 2 3 4 4" xfId="4178" xr:uid="{9F9EC0FB-5AD5-4EF5-A778-658324A3CB7A}"/>
    <cellStyle name="Normalny 4 2 2 3 4 4 2" xfId="19536" xr:uid="{B8862F5A-67BE-4109-B804-9D49858CDE1A}"/>
    <cellStyle name="Normalny 4 2 2 3 4 5" xfId="10672" xr:uid="{D645B5FF-BB60-4FBC-831C-EEA5F00909FB}"/>
    <cellStyle name="Normalny 4 2 2 3 4 5 2" xfId="25971" xr:uid="{84DB5DDC-E416-4078-A16B-C7D4C5CA169B}"/>
    <cellStyle name="Normalny 4 2 2 3 4 6" xfId="14162" xr:uid="{7170C4D9-6B26-411E-A0C7-7408461E204F}"/>
    <cellStyle name="Normalny 4 2 2 3 4 6 2" xfId="29461" xr:uid="{4BD596FC-87F4-445B-9714-96813100CDFD}"/>
    <cellStyle name="Normalny 4 2 2 3 4 7" xfId="17073" xr:uid="{2E54429D-F7DE-4064-8B84-DEF48B188137}"/>
    <cellStyle name="Normalny 4 2 2 3 5" xfId="1571" xr:uid="{24010D01-8538-475A-AC9C-EA732855189D}"/>
    <cellStyle name="Normalny 4 2 2 3 5 2" xfId="8801" xr:uid="{DA5E3889-6454-49F9-9FCD-C48C44C8CFBA}"/>
    <cellStyle name="Normalny 4 2 2 3 5 2 2" xfId="12292" xr:uid="{2DCA5415-6B69-4157-8BF7-29E9C1DF81BD}"/>
    <cellStyle name="Normalny 4 2 2 3 5 2 2 2" xfId="27591" xr:uid="{ED3BE15A-3A86-46AD-AA81-826CB77ED580}"/>
    <cellStyle name="Normalny 4 2 2 3 5 2 3" xfId="15782" xr:uid="{38F8806B-6FAA-48D2-A476-CFBFF9B8D945}"/>
    <cellStyle name="Normalny 4 2 2 3 5 2 3 2" xfId="31081" xr:uid="{238BCBE1-39A0-404C-98E2-D8D189D3B615}"/>
    <cellStyle name="Normalny 4 2 2 3 5 2 4" xfId="24101" xr:uid="{4A64C902-2ADE-467F-9D7B-52041F95B5C4}"/>
    <cellStyle name="Normalny 4 2 2 3 5 3" xfId="7536" xr:uid="{B6A50720-EB60-49BB-AB06-F9E383C03841}"/>
    <cellStyle name="Normalny 4 2 2 3 5 3 2" xfId="22837" xr:uid="{F54B91B7-C901-44A6-BEBC-78F55508680F}"/>
    <cellStyle name="Normalny 4 2 2 3 5 4" xfId="4179" xr:uid="{2F0D4A98-F155-469A-8EF4-F6ADA9FDD363}"/>
    <cellStyle name="Normalny 4 2 2 3 5 4 2" xfId="19537" xr:uid="{D1BB9BA6-CD97-4DEE-A3C6-EEE575719C0E}"/>
    <cellStyle name="Normalny 4 2 2 3 5 5" xfId="11028" xr:uid="{FA17A001-A303-4535-A125-DE7822AC23B8}"/>
    <cellStyle name="Normalny 4 2 2 3 5 5 2" xfId="26327" xr:uid="{148D6E20-07BB-4E58-BDDB-68E56E2772DE}"/>
    <cellStyle name="Normalny 4 2 2 3 5 6" xfId="14518" xr:uid="{CADA63EC-7E0A-4EB4-B8D5-A1C3EF9530BB}"/>
    <cellStyle name="Normalny 4 2 2 3 5 6 2" xfId="29817" xr:uid="{58664D36-5879-40FF-BC3D-1E5AD5C737FB}"/>
    <cellStyle name="Normalny 4 2 2 3 5 7" xfId="17223" xr:uid="{34101137-2E8D-4853-9A3A-4714D4236E4E}"/>
    <cellStyle name="Normalny 4 2 2 3 6" xfId="1820" xr:uid="{A045C9F7-DF74-4BCA-B955-522A00C41083}"/>
    <cellStyle name="Normalny 4 2 2 3 6 2" xfId="8793" xr:uid="{EEDEFCFC-BFED-4742-9DE4-87767D71A111}"/>
    <cellStyle name="Normalny 4 2 2 3 6 2 2" xfId="24093" xr:uid="{7442E373-93EF-4C16-89A9-F12EAEE6FA73}"/>
    <cellStyle name="Normalny 4 2 2 3 6 3" xfId="5455" xr:uid="{C086A270-95FB-43EE-A5A6-81EBC41F4A85}"/>
    <cellStyle name="Normalny 4 2 2 3 6 3 2" xfId="20756" xr:uid="{E5500BDC-0F61-4D18-946B-7E5258098B1C}"/>
    <cellStyle name="Normalny 4 2 2 3 6 4" xfId="12284" xr:uid="{05FE5A49-1779-4674-B4CF-918FB1CFB92C}"/>
    <cellStyle name="Normalny 4 2 2 3 6 4 2" xfId="27583" xr:uid="{E94BBC78-7A00-4ED3-9979-168BBA5151E3}"/>
    <cellStyle name="Normalny 4 2 2 3 6 5" xfId="15774" xr:uid="{6FCE9EF1-DE09-4143-A38C-722F57F24747}"/>
    <cellStyle name="Normalny 4 2 2 3 6 5 2" xfId="31073" xr:uid="{1CF13849-E6F7-4D31-8CB8-0431C2C84B7E}"/>
    <cellStyle name="Normalny 4 2 2 3 6 6" xfId="17456" xr:uid="{7DD2B3F3-55F0-456B-8A8F-5F3F2970A712}"/>
    <cellStyle name="Normalny 4 2 2 3 7" xfId="1964" xr:uid="{F93D37BC-C605-4CFC-B434-C435EDC596F2}"/>
    <cellStyle name="Normalny 4 2 2 3 7 2" xfId="5456" xr:uid="{DC1D8B1C-A94C-4336-A18C-471B52065C2F}"/>
    <cellStyle name="Normalny 4 2 2 3 7 2 2" xfId="20757" xr:uid="{D8819647-EDBD-47B8-B19E-909A1F73368B}"/>
    <cellStyle name="Normalny 4 2 2 3 7 3" xfId="17596" xr:uid="{DF9E4508-0F39-4C59-9D1B-27CEF2A31DAB}"/>
    <cellStyle name="Normalny 4 2 2 3 8" xfId="2095" xr:uid="{013EAC2B-7764-4D36-B850-96633304CB1A}"/>
    <cellStyle name="Normalny 4 2 2 3 8 2" xfId="5457" xr:uid="{F9F5C922-3C88-4DCC-9566-CE0904D8BA47}"/>
    <cellStyle name="Normalny 4 2 2 3 8 2 2" xfId="20758" xr:uid="{9FC95526-346F-42D7-8CB1-711A0F8A183B}"/>
    <cellStyle name="Normalny 4 2 2 3 8 3" xfId="17727" xr:uid="{BC02BDD8-03D2-48DA-BFDF-B1337163597A}"/>
    <cellStyle name="Normalny 4 2 2 3 9" xfId="2220" xr:uid="{31280157-4282-4242-A4C8-075BFFE5ACEB}"/>
    <cellStyle name="Normalny 4 2 2 3 9 2" xfId="5458" xr:uid="{8A562D3C-0F59-4E43-8CE1-E39DA4E8B691}"/>
    <cellStyle name="Normalny 4 2 2 3 9 2 2" xfId="20759" xr:uid="{6CA425B2-2A5F-4BDA-A6C1-64BF0942CABB}"/>
    <cellStyle name="Normalny 4 2 2 3 9 3" xfId="17852" xr:uid="{F064783E-B593-4A01-BD4F-5ED769763E5F}"/>
    <cellStyle name="Normalny 4 2 2 4" xfId="778" xr:uid="{647F7EF4-1B25-4997-BF29-3967E3CC20F9}"/>
    <cellStyle name="Normalny 4 2 2 4 10" xfId="2382" xr:uid="{0D92443B-F67F-45EC-BD26-E20C53E03077}"/>
    <cellStyle name="Normalny 4 2 2 4 10 2" xfId="5459" xr:uid="{384BE14C-D42D-48D5-B753-F9A6B890F0D0}"/>
    <cellStyle name="Normalny 4 2 2 4 10 2 2" xfId="20760" xr:uid="{A1DDAA43-0439-4F8D-A91A-AA89B0496055}"/>
    <cellStyle name="Normalny 4 2 2 4 10 3" xfId="18014" xr:uid="{E1FFAA78-0698-4693-85E3-B20E3177D03E}"/>
    <cellStyle name="Normalny 4 2 2 4 11" xfId="2532" xr:uid="{A1AE148A-C7E9-4D9E-9E56-7984BD1321C3}"/>
    <cellStyle name="Normalny 4 2 2 4 11 2" xfId="5460" xr:uid="{A742539C-352E-42A7-A9CE-35DB7AA4C683}"/>
    <cellStyle name="Normalny 4 2 2 4 11 2 2" xfId="20761" xr:uid="{BA4C1DAE-5E37-47E3-A157-DAE087FFACC1}"/>
    <cellStyle name="Normalny 4 2 2 4 11 3" xfId="18164" xr:uid="{224889AF-EEDB-4BE0-8941-B903F05D7C72}"/>
    <cellStyle name="Normalny 4 2 2 4 12" xfId="2682" xr:uid="{55642F08-762E-40E8-B824-11892134D560}"/>
    <cellStyle name="Normalny 4 2 2 4 12 2" xfId="5461" xr:uid="{A596B4C5-F1A8-4083-8E5B-1413FC47026C}"/>
    <cellStyle name="Normalny 4 2 2 4 12 2 2" xfId="20762" xr:uid="{BA4B1C40-2078-403C-AD92-5295BBF58BAA}"/>
    <cellStyle name="Normalny 4 2 2 4 12 3" xfId="18314" xr:uid="{5EFC043C-4F63-481D-8010-7EA08191A253}"/>
    <cellStyle name="Normalny 4 2 2 4 13" xfId="5878" xr:uid="{19D2BCA7-0266-4ADA-A4F6-3D2527717474}"/>
    <cellStyle name="Normalny 4 2 2 4 13 2" xfId="21179" xr:uid="{659EF5E2-7BB4-40BC-804D-4B6232F5FA28}"/>
    <cellStyle name="Normalny 4 2 2 4 14" xfId="6040" xr:uid="{C7228D23-8D7E-4E0B-B1C1-9DEE27199F51}"/>
    <cellStyle name="Normalny 4 2 2 4 14 2" xfId="21341" xr:uid="{944B622E-8B7D-4593-B0E8-9719FDC7BBF2}"/>
    <cellStyle name="Normalny 4 2 2 4 15" xfId="4180" xr:uid="{403501F8-B8FF-4115-956F-927ACAE1CA6F}"/>
    <cellStyle name="Normalny 4 2 2 4 15 2" xfId="19538" xr:uid="{4110BBEB-0CCC-4A6D-9A25-C4B3A378973C}"/>
    <cellStyle name="Normalny 4 2 2 4 16" xfId="9532" xr:uid="{33B830E6-AB6D-42F4-973D-7C66A9F7B10C}"/>
    <cellStyle name="Normalny 4 2 2 4 16 2" xfId="24831" xr:uid="{AE7A4892-6042-4531-9732-53D893324DD1}"/>
    <cellStyle name="Normalny 4 2 2 4 17" xfId="13022" xr:uid="{20F570C4-3022-4E48-AB5B-32CAE98C34DF}"/>
    <cellStyle name="Normalny 4 2 2 4 17 2" xfId="28321" xr:uid="{A748A48F-8F58-4A47-9BDB-D0A14A9473B3}"/>
    <cellStyle name="Normalny 4 2 2 4 18" xfId="16501" xr:uid="{C8CE59BF-4B74-4AFE-8BE7-8ECFABFE8093}"/>
    <cellStyle name="Normalny 4 2 2 4 18 2" xfId="31800" xr:uid="{72B123D6-2F16-440B-8C26-CDB492293F11}"/>
    <cellStyle name="Normalny 4 2 2 4 19" xfId="996" xr:uid="{0069F7D5-D209-49F2-BD72-D8352BB98F09}"/>
    <cellStyle name="Normalny 4 2 2 4 2" xfId="1212" xr:uid="{763886C8-84A4-49F9-B162-AB96214A6D0A}"/>
    <cellStyle name="Normalny 4 2 2 4 2 2" xfId="4182" xr:uid="{50557B86-3582-4E31-9030-8F82C3408C39}"/>
    <cellStyle name="Normalny 4 2 2 4 2 2 2" xfId="4183" xr:uid="{D3851AFB-D06A-4B3E-94D0-8C9BCA6947C0}"/>
    <cellStyle name="Normalny 4 2 2 4 2 2 2 2" xfId="8805" xr:uid="{DC063C85-7B4C-42B9-BDE3-5842CFD465C1}"/>
    <cellStyle name="Normalny 4 2 2 4 2 2 2 2 2" xfId="12296" xr:uid="{42BD286B-4F3A-4A9D-ADC2-53BA8AB891CE}"/>
    <cellStyle name="Normalny 4 2 2 4 2 2 2 2 2 2" xfId="27595" xr:uid="{A3F344A8-C33F-47D6-9F82-47C6F29A5E21}"/>
    <cellStyle name="Normalny 4 2 2 4 2 2 2 2 3" xfId="15786" xr:uid="{88816876-AED6-4792-8E31-A26249E56254}"/>
    <cellStyle name="Normalny 4 2 2 4 2 2 2 2 3 2" xfId="31085" xr:uid="{FCCED33F-3446-40A8-8D38-7171D04949D0}"/>
    <cellStyle name="Normalny 4 2 2 4 2 2 2 2 4" xfId="24105" xr:uid="{1FD970A9-90FA-4183-9FDD-7F3550F42A11}"/>
    <cellStyle name="Normalny 4 2 2 4 2 2 2 3" xfId="7186" xr:uid="{0E2C6D1E-17F8-452D-B490-E4E6DF5C901F}"/>
    <cellStyle name="Normalny 4 2 2 4 2 2 2 3 2" xfId="22487" xr:uid="{BF3734F7-F676-4054-9CBA-484982ECAA99}"/>
    <cellStyle name="Normalny 4 2 2 4 2 2 2 4" xfId="10678" xr:uid="{8BF3CB54-FD7C-4531-839B-E62D13BD16BF}"/>
    <cellStyle name="Normalny 4 2 2 4 2 2 2 4 2" xfId="25977" xr:uid="{45E3C2E7-0A65-4326-8531-BB5D1DA35DA3}"/>
    <cellStyle name="Normalny 4 2 2 4 2 2 2 5" xfId="14168" xr:uid="{1BC56060-C85E-4114-866D-EF5463811D34}"/>
    <cellStyle name="Normalny 4 2 2 4 2 2 2 5 2" xfId="29467" xr:uid="{B83A9EA1-D285-4A31-B532-6D0932D7DBF7}"/>
    <cellStyle name="Normalny 4 2 2 4 2 2 2 6" xfId="19541" xr:uid="{C6B3D492-9339-4ADF-876D-E2DB352EC056}"/>
    <cellStyle name="Normalny 4 2 2 4 2 2 3" xfId="8804" xr:uid="{3A55CC77-8A84-4842-AD7B-A9112E0AC2E2}"/>
    <cellStyle name="Normalny 4 2 2 4 2 2 3 2" xfId="12295" xr:uid="{754571D9-A2E2-4AEB-8030-C893C8948C73}"/>
    <cellStyle name="Normalny 4 2 2 4 2 2 3 2 2" xfId="27594" xr:uid="{AD71AFAA-2233-4C06-91F8-654D774A2403}"/>
    <cellStyle name="Normalny 4 2 2 4 2 2 3 3" xfId="15785" xr:uid="{F081FD39-99AF-4280-BBCF-1BCF9D490424}"/>
    <cellStyle name="Normalny 4 2 2 4 2 2 3 3 2" xfId="31084" xr:uid="{F247CA5E-07BD-47AD-BDE8-CF9B4F6BF65D}"/>
    <cellStyle name="Normalny 4 2 2 4 2 2 3 4" xfId="24104" xr:uid="{96D80046-1E7D-4576-A32F-FA7E05F3149F}"/>
    <cellStyle name="Normalny 4 2 2 4 2 2 4" xfId="6544" xr:uid="{D55BDA0C-F59A-47C6-B45F-E5D5C9CBEFEF}"/>
    <cellStyle name="Normalny 4 2 2 4 2 2 4 2" xfId="21845" xr:uid="{7C52BBE4-1C94-47FB-BAEF-893EA3AA8998}"/>
    <cellStyle name="Normalny 4 2 2 4 2 2 5" xfId="10036" xr:uid="{2393919E-1C1B-4AE0-8203-51156EAA275E}"/>
    <cellStyle name="Normalny 4 2 2 4 2 2 5 2" xfId="25335" xr:uid="{CDC5EB9A-8790-4251-AD42-A355F00BB8A6}"/>
    <cellStyle name="Normalny 4 2 2 4 2 2 6" xfId="13526" xr:uid="{966D01AB-EEC6-4510-8C02-53BBFD4CB3A7}"/>
    <cellStyle name="Normalny 4 2 2 4 2 2 6 2" xfId="28825" xr:uid="{59B52BBC-AADC-4DDA-85EE-AD28D7CF9587}"/>
    <cellStyle name="Normalny 4 2 2 4 2 2 7" xfId="19540" xr:uid="{FEE98188-7E8B-4A1E-9BBD-19FD481308BA}"/>
    <cellStyle name="Normalny 4 2 2 4 2 3" xfId="4184" xr:uid="{8C7C2BB0-C266-4B6A-B271-B06C1DB92A9B}"/>
    <cellStyle name="Normalny 4 2 2 4 2 3 2" xfId="8806" xr:uid="{8F3743C2-AD95-44E2-AAD3-B852AD152C68}"/>
    <cellStyle name="Normalny 4 2 2 4 2 3 2 2" xfId="12297" xr:uid="{52D6DA5E-3CEE-4A17-95A1-9B96766503B0}"/>
    <cellStyle name="Normalny 4 2 2 4 2 3 2 2 2" xfId="27596" xr:uid="{52261485-CD50-4B4A-8ABF-FFD3FE3A649E}"/>
    <cellStyle name="Normalny 4 2 2 4 2 3 2 3" xfId="15787" xr:uid="{D802E15B-F98B-4ADE-B798-5917939B9A41}"/>
    <cellStyle name="Normalny 4 2 2 4 2 3 2 3 2" xfId="31086" xr:uid="{66F3ECE5-355E-4B9A-8850-58C364578FDD}"/>
    <cellStyle name="Normalny 4 2 2 4 2 3 2 4" xfId="24106" xr:uid="{5648D5F1-15B0-4E64-AC98-5B6A92D722DC}"/>
    <cellStyle name="Normalny 4 2 2 4 2 3 3" xfId="7185" xr:uid="{53D17784-2CEA-49FA-9A55-760DE82DFA70}"/>
    <cellStyle name="Normalny 4 2 2 4 2 3 3 2" xfId="22486" xr:uid="{9EE902C1-4448-4581-B343-152E61A8187D}"/>
    <cellStyle name="Normalny 4 2 2 4 2 3 4" xfId="10677" xr:uid="{0330F233-79FC-4D90-8D05-89575E962AF8}"/>
    <cellStyle name="Normalny 4 2 2 4 2 3 4 2" xfId="25976" xr:uid="{22376176-4AE8-423D-8D04-122FC197E464}"/>
    <cellStyle name="Normalny 4 2 2 4 2 3 5" xfId="14167" xr:uid="{BC268196-E5DA-40C7-93BF-5242255F1DAF}"/>
    <cellStyle name="Normalny 4 2 2 4 2 3 5 2" xfId="29466" xr:uid="{97C4D63A-035E-47A7-A829-EE0CA3198DE1}"/>
    <cellStyle name="Normalny 4 2 2 4 2 3 6" xfId="19542" xr:uid="{D3B3F012-EA40-4EFD-9DA6-3A9457F4A378}"/>
    <cellStyle name="Normalny 4 2 2 4 2 4" xfId="8803" xr:uid="{4FB8CF7C-902F-4EF7-B592-8EFBC5DDAFE9}"/>
    <cellStyle name="Normalny 4 2 2 4 2 4 2" xfId="12294" xr:uid="{C307D8E0-26C9-4F0C-8FED-F99472464BE7}"/>
    <cellStyle name="Normalny 4 2 2 4 2 4 2 2" xfId="27593" xr:uid="{BB44661F-5080-4FDE-873C-0CC194CEE338}"/>
    <cellStyle name="Normalny 4 2 2 4 2 4 3" xfId="15784" xr:uid="{E0143A8A-E65D-47C2-A0F1-033E96E192C7}"/>
    <cellStyle name="Normalny 4 2 2 4 2 4 3 2" xfId="31083" xr:uid="{973D64B7-D8A8-4AA7-839F-37AB358B79CB}"/>
    <cellStyle name="Normalny 4 2 2 4 2 4 4" xfId="24103" xr:uid="{61F2D6A4-F7E4-46B8-B6E9-6595016283B8}"/>
    <cellStyle name="Normalny 4 2 2 4 2 5" xfId="6278" xr:uid="{76A44A69-441A-4B09-9D4B-9CAF8A8BEA01}"/>
    <cellStyle name="Normalny 4 2 2 4 2 5 2" xfId="21579" xr:uid="{727D2C7C-1D25-4722-8B7B-66445E972A0E}"/>
    <cellStyle name="Normalny 4 2 2 4 2 6" xfId="4181" xr:uid="{BBEE4175-32FD-4D94-9CF5-D02DE292A35B}"/>
    <cellStyle name="Normalny 4 2 2 4 2 6 2" xfId="19539" xr:uid="{4BD50FED-7B48-4050-9CFB-31607A9A923C}"/>
    <cellStyle name="Normalny 4 2 2 4 2 7" xfId="9770" xr:uid="{665D3334-B255-4375-986C-26EEF23633A5}"/>
    <cellStyle name="Normalny 4 2 2 4 2 7 2" xfId="25069" xr:uid="{78EA7262-A26E-448A-A3B0-C687F2103BC7}"/>
    <cellStyle name="Normalny 4 2 2 4 2 8" xfId="13260" xr:uid="{0C98CABE-181C-4E5D-AB74-10D37FC8DAFA}"/>
    <cellStyle name="Normalny 4 2 2 4 2 8 2" xfId="28559" xr:uid="{7E5044CE-044F-4CB3-8260-FE5A9819CF85}"/>
    <cellStyle name="Normalny 4 2 2 4 2 9" xfId="16868" xr:uid="{38E98422-1DD4-4AA5-8C6D-5BE7D1853133}"/>
    <cellStyle name="Normalny 4 2 2 4 20" xfId="16664" xr:uid="{1E03B517-C0FA-4E3B-BB4A-7F6E86E1C68E}"/>
    <cellStyle name="Normalny 4 2 2 4 3" xfId="1337" xr:uid="{BB5A7C36-8843-4D0E-8B63-088B9CB905D3}"/>
    <cellStyle name="Normalny 4 2 2 4 3 2" xfId="4186" xr:uid="{056D7BB8-4E50-4EB1-8FD2-EC57DE56D9DB}"/>
    <cellStyle name="Normalny 4 2 2 4 3 2 2" xfId="8808" xr:uid="{BA8503CA-0097-4665-9CBE-4B2FD1FAD04D}"/>
    <cellStyle name="Normalny 4 2 2 4 3 2 2 2" xfId="12299" xr:uid="{BFCA774E-C980-4B3A-A861-302FEC97D87E}"/>
    <cellStyle name="Normalny 4 2 2 4 3 2 2 2 2" xfId="27598" xr:uid="{D6CF7F73-6290-4863-8BD6-6637FCD45620}"/>
    <cellStyle name="Normalny 4 2 2 4 3 2 2 3" xfId="15789" xr:uid="{5E91E8D5-3298-4910-AFCE-C391849651F4}"/>
    <cellStyle name="Normalny 4 2 2 4 3 2 2 3 2" xfId="31088" xr:uid="{CDB89C4C-B3E1-455B-B98F-4F1F0556A840}"/>
    <cellStyle name="Normalny 4 2 2 4 3 2 2 4" xfId="24108" xr:uid="{0030D160-9065-4FA2-B807-482EE70F807C}"/>
    <cellStyle name="Normalny 4 2 2 4 3 2 3" xfId="7187" xr:uid="{B4F63E3F-EC14-4932-9944-6CEEEBB4384F}"/>
    <cellStyle name="Normalny 4 2 2 4 3 2 3 2" xfId="22488" xr:uid="{1DC079B2-7747-41DC-A245-3B197CBA5DB6}"/>
    <cellStyle name="Normalny 4 2 2 4 3 2 4" xfId="10679" xr:uid="{5D3440F0-C6FF-42D0-B67A-4D4792C70F06}"/>
    <cellStyle name="Normalny 4 2 2 4 3 2 4 2" xfId="25978" xr:uid="{D8F460F8-B3A0-4975-AE37-D08D3C06047E}"/>
    <cellStyle name="Normalny 4 2 2 4 3 2 5" xfId="14169" xr:uid="{10155B7D-D229-4FD8-B1C4-1066DA88474A}"/>
    <cellStyle name="Normalny 4 2 2 4 3 2 5 2" xfId="29468" xr:uid="{B1BA9C75-D21B-452B-9B53-4DF6ABA9FA3C}"/>
    <cellStyle name="Normalny 4 2 2 4 3 2 6" xfId="19544" xr:uid="{0C960FE7-E8B6-4ED5-8D6F-21E332C235BE}"/>
    <cellStyle name="Normalny 4 2 2 4 3 3" xfId="8807" xr:uid="{EFE70D85-763B-4615-A4CE-C241A2896DF7}"/>
    <cellStyle name="Normalny 4 2 2 4 3 3 2" xfId="12298" xr:uid="{0D5A5BE5-DC94-4EC3-A5E4-4575FEB514E5}"/>
    <cellStyle name="Normalny 4 2 2 4 3 3 2 2" xfId="27597" xr:uid="{6641766D-2C48-4F00-8C0C-1ABB34A7732C}"/>
    <cellStyle name="Normalny 4 2 2 4 3 3 3" xfId="15788" xr:uid="{F2555182-8D06-4C65-A8A7-B604625C2820}"/>
    <cellStyle name="Normalny 4 2 2 4 3 3 3 2" xfId="31087" xr:uid="{A9E59314-976C-4A3C-9AEE-3BA1892962DC}"/>
    <cellStyle name="Normalny 4 2 2 4 3 3 4" xfId="24107" xr:uid="{F4E1ADCC-38F0-4913-9A2B-5323729D0232}"/>
    <cellStyle name="Normalny 4 2 2 4 3 4" xfId="6545" xr:uid="{C352323B-A651-44CD-9901-87F938E542B3}"/>
    <cellStyle name="Normalny 4 2 2 4 3 4 2" xfId="21846" xr:uid="{E3B1C53F-F5E4-46B3-AB7E-DA1EED26E393}"/>
    <cellStyle name="Normalny 4 2 2 4 3 5" xfId="4185" xr:uid="{435A61C6-371A-40C8-85E9-80F3ED947014}"/>
    <cellStyle name="Normalny 4 2 2 4 3 5 2" xfId="19543" xr:uid="{FD90D57B-5280-441B-9AA8-9338558B7340}"/>
    <cellStyle name="Normalny 4 2 2 4 3 6" xfId="10037" xr:uid="{2AC081BF-B510-4EBB-9945-1BF5A259E820}"/>
    <cellStyle name="Normalny 4 2 2 4 3 6 2" xfId="25336" xr:uid="{266ED5C7-1C9E-48EC-80BD-2B68E50CA6DA}"/>
    <cellStyle name="Normalny 4 2 2 4 3 7" xfId="13527" xr:uid="{65F403BB-0F0C-4197-BF62-AB3D1D8AADD6}"/>
    <cellStyle name="Normalny 4 2 2 4 3 7 2" xfId="28826" xr:uid="{97510036-C015-4C62-B097-A5E44D484290}"/>
    <cellStyle name="Normalny 4 2 2 4 3 8" xfId="16993" xr:uid="{A2BB083B-E3B0-4D85-8AFD-D6CDA949322F}"/>
    <cellStyle name="Normalny 4 2 2 4 4" xfId="1458" xr:uid="{4AF490D0-EED9-4C84-A6FD-84097E129190}"/>
    <cellStyle name="Normalny 4 2 2 4 4 2" xfId="8809" xr:uid="{643687C3-FB40-45CF-BAAA-E6D3944F9258}"/>
    <cellStyle name="Normalny 4 2 2 4 4 2 2" xfId="12300" xr:uid="{F0AFFA76-36AF-418E-BAFE-A4E9F986D82E}"/>
    <cellStyle name="Normalny 4 2 2 4 4 2 2 2" xfId="27599" xr:uid="{CB1FDC23-489C-499F-972D-D81350C016F9}"/>
    <cellStyle name="Normalny 4 2 2 4 4 2 3" xfId="15790" xr:uid="{0BF7DA28-B139-41F5-9B29-84794D4126FB}"/>
    <cellStyle name="Normalny 4 2 2 4 4 2 3 2" xfId="31089" xr:uid="{9D981033-7E21-4121-8482-CF66C1B3BB63}"/>
    <cellStyle name="Normalny 4 2 2 4 4 2 4" xfId="24109" xr:uid="{B981CA42-D20D-479C-AB66-E6CD70B9F9BD}"/>
    <cellStyle name="Normalny 4 2 2 4 4 3" xfId="7184" xr:uid="{366F1E60-3680-4ADE-AE66-447D0D557441}"/>
    <cellStyle name="Normalny 4 2 2 4 4 3 2" xfId="22485" xr:uid="{8DE3AB12-5BCD-4526-B926-7348A8E3648E}"/>
    <cellStyle name="Normalny 4 2 2 4 4 4" xfId="4187" xr:uid="{B8CA82D1-2236-49F1-BE47-04C9A1A5D6DE}"/>
    <cellStyle name="Normalny 4 2 2 4 4 4 2" xfId="19545" xr:uid="{4C8E2638-8FDB-487F-8FFB-6A3F129308C8}"/>
    <cellStyle name="Normalny 4 2 2 4 4 5" xfId="10676" xr:uid="{6A85DE95-985A-4607-B827-79FA8EF53F3E}"/>
    <cellStyle name="Normalny 4 2 2 4 4 5 2" xfId="25975" xr:uid="{4D05A4B7-F6A7-4F37-807C-AFBC6F89135E}"/>
    <cellStyle name="Normalny 4 2 2 4 4 6" xfId="14166" xr:uid="{07007CB2-01E1-4B2E-A5BC-208440C6E1B9}"/>
    <cellStyle name="Normalny 4 2 2 4 4 6 2" xfId="29465" xr:uid="{1695697E-06B2-4D39-96CD-B60AF22DDDC5}"/>
    <cellStyle name="Normalny 4 2 2 4 4 7" xfId="17114" xr:uid="{D98A1D1D-088B-4490-9043-8C9905226AE4}"/>
    <cellStyle name="Normalny 4 2 2 4 5" xfId="1612" xr:uid="{78A73C1A-BE58-415F-8C1B-A58783319FD8}"/>
    <cellStyle name="Normalny 4 2 2 4 5 2" xfId="8810" xr:uid="{14F84E5A-A1FD-4513-BACC-56720391EDFE}"/>
    <cellStyle name="Normalny 4 2 2 4 5 2 2" xfId="12301" xr:uid="{970992DC-3095-47F3-A9C1-71D4CBBBD5F6}"/>
    <cellStyle name="Normalny 4 2 2 4 5 2 2 2" xfId="27600" xr:uid="{37E15BB9-DD76-4B53-8507-883E59471DF5}"/>
    <cellStyle name="Normalny 4 2 2 4 5 2 3" xfId="15791" xr:uid="{607CA932-577A-4182-8BFB-4FC0FBF41E8F}"/>
    <cellStyle name="Normalny 4 2 2 4 5 2 3 2" xfId="31090" xr:uid="{56666FE9-0164-4798-BAA9-0C08C8CCA9E4}"/>
    <cellStyle name="Normalny 4 2 2 4 5 2 4" xfId="24110" xr:uid="{62B510B8-33EB-4006-94CB-96CB4BC40E38}"/>
    <cellStyle name="Normalny 4 2 2 4 5 3" xfId="7577" xr:uid="{0A0C3D73-6E4E-49BA-8189-76B5EF387BD8}"/>
    <cellStyle name="Normalny 4 2 2 4 5 3 2" xfId="22878" xr:uid="{777EE3B9-EB3A-4DE9-83F9-A3E0A28B377C}"/>
    <cellStyle name="Normalny 4 2 2 4 5 4" xfId="4188" xr:uid="{5A9862C3-7751-4ECE-802E-13EEA682090B}"/>
    <cellStyle name="Normalny 4 2 2 4 5 4 2" xfId="19546" xr:uid="{922BE0E0-D4D6-4809-95E4-4C253D9D804C}"/>
    <cellStyle name="Normalny 4 2 2 4 5 5" xfId="11069" xr:uid="{084125BA-E8BA-4CBA-A757-4F943B62F6E8}"/>
    <cellStyle name="Normalny 4 2 2 4 5 5 2" xfId="26368" xr:uid="{FF06C24C-6B40-40A2-85CC-D63AB391DDBD}"/>
    <cellStyle name="Normalny 4 2 2 4 5 6" xfId="14559" xr:uid="{BB08CC7E-84A4-42B5-9303-016385ED83A4}"/>
    <cellStyle name="Normalny 4 2 2 4 5 6 2" xfId="29858" xr:uid="{BCA42C59-C43A-4808-A864-B7399734180B}"/>
    <cellStyle name="Normalny 4 2 2 4 5 7" xfId="17264" xr:uid="{DB020FA7-6825-4A15-BBD2-9062270C3AE7}"/>
    <cellStyle name="Normalny 4 2 2 4 6" xfId="1861" xr:uid="{ABE27CFE-161C-47B5-B966-0634034EA20E}"/>
    <cellStyle name="Normalny 4 2 2 4 6 2" xfId="8802" xr:uid="{A8329946-41E1-4D0B-AC34-04C72F00784C}"/>
    <cellStyle name="Normalny 4 2 2 4 6 2 2" xfId="24102" xr:uid="{3702E623-6A81-4965-8BB5-BF520A052C65}"/>
    <cellStyle name="Normalny 4 2 2 4 6 3" xfId="5462" xr:uid="{1909FD24-26F7-4457-BE78-1CA131C981CF}"/>
    <cellStyle name="Normalny 4 2 2 4 6 3 2" xfId="20763" xr:uid="{4800A862-ADF2-456C-8F05-1F2771B5EA82}"/>
    <cellStyle name="Normalny 4 2 2 4 6 4" xfId="12293" xr:uid="{3B77F8A6-1EF3-4309-AA2A-0DC014E72FE6}"/>
    <cellStyle name="Normalny 4 2 2 4 6 4 2" xfId="27592" xr:uid="{8B702FE7-6848-4854-BACA-C7923B068979}"/>
    <cellStyle name="Normalny 4 2 2 4 6 5" xfId="15783" xr:uid="{E1C65EC6-64A6-4F50-A374-B92C42A3357E}"/>
    <cellStyle name="Normalny 4 2 2 4 6 5 2" xfId="31082" xr:uid="{85B510EA-5F58-4909-A118-FDCE99A64290}"/>
    <cellStyle name="Normalny 4 2 2 4 6 6" xfId="17497" xr:uid="{7F43ECF2-61C2-4DD2-AC31-77ABB69609A7}"/>
    <cellStyle name="Normalny 4 2 2 4 7" xfId="2005" xr:uid="{25BAAAE4-B9ED-4C46-86ED-BE69C490C626}"/>
    <cellStyle name="Normalny 4 2 2 4 7 2" xfId="5463" xr:uid="{4473C93C-1E45-4AB9-9868-CCBA84B8D41D}"/>
    <cellStyle name="Normalny 4 2 2 4 7 2 2" xfId="20764" xr:uid="{7A5CA83D-6789-47FD-9FA7-B6175289F822}"/>
    <cellStyle name="Normalny 4 2 2 4 7 3" xfId="17637" xr:uid="{62E87C01-5EE5-4C48-A074-C5366497AB3A}"/>
    <cellStyle name="Normalny 4 2 2 4 8" xfId="2136" xr:uid="{3AD2BAA2-BB7C-4629-B2C7-D46FADFCB3CF}"/>
    <cellStyle name="Normalny 4 2 2 4 8 2" xfId="5464" xr:uid="{C9A9FF95-529B-4BD7-A7D9-2E95651D6FFA}"/>
    <cellStyle name="Normalny 4 2 2 4 8 2 2" xfId="20765" xr:uid="{4C2DE995-7130-43E4-A320-45E3904B58C6}"/>
    <cellStyle name="Normalny 4 2 2 4 8 3" xfId="17768" xr:uid="{A9F6D8A7-D9F3-4178-AEEE-8561660ECD95}"/>
    <cellStyle name="Normalny 4 2 2 4 9" xfId="2261" xr:uid="{4A53DECF-EC11-44A9-97C3-987A250E0AD7}"/>
    <cellStyle name="Normalny 4 2 2 4 9 2" xfId="5465" xr:uid="{1AF09AB0-7B2A-479F-8944-A40CC379DB1D}"/>
    <cellStyle name="Normalny 4 2 2 4 9 2 2" xfId="20766" xr:uid="{2F3DB280-4FFE-415C-9265-FD3FB4428770}"/>
    <cellStyle name="Normalny 4 2 2 4 9 3" xfId="17893" xr:uid="{9D059B10-BA60-43BB-B884-0C7DA2E21E9F}"/>
    <cellStyle name="Normalny 4 2 2 5" xfId="850" xr:uid="{128779A7-0E3E-456B-BCFA-890A1E5F2471}"/>
    <cellStyle name="Normalny 4 2 2 5 10" xfId="1047" xr:uid="{5528249B-5FD5-49FF-AC88-A9A45A4D4ACF}"/>
    <cellStyle name="Normalny 4 2 2 5 11" xfId="16710" xr:uid="{C4BAEDDB-7563-4E3A-B00E-06F76C0FB5D9}"/>
    <cellStyle name="Normalny 4 2 2 5 2" xfId="2738" xr:uid="{7815F812-4022-4EFB-B172-15A4CF4CEAE0}"/>
    <cellStyle name="Normalny 4 2 2 5 2 2" xfId="4191" xr:uid="{E7EAE011-6F1F-47E0-8C7E-BE72CF006E35}"/>
    <cellStyle name="Normalny 4 2 2 5 2 2 2" xfId="8813" xr:uid="{67ECA1BD-53F3-447A-A5C8-1CC8EEC3C426}"/>
    <cellStyle name="Normalny 4 2 2 5 2 2 2 2" xfId="12304" xr:uid="{958403E6-01CB-400B-8305-D3148EF66266}"/>
    <cellStyle name="Normalny 4 2 2 5 2 2 2 2 2" xfId="27603" xr:uid="{4CE4774D-B208-43A7-A72F-CAAFE2FDB244}"/>
    <cellStyle name="Normalny 4 2 2 5 2 2 2 3" xfId="15794" xr:uid="{BC74BE53-BE46-4C96-84BE-D5EB08106AA8}"/>
    <cellStyle name="Normalny 4 2 2 5 2 2 2 3 2" xfId="31093" xr:uid="{BBFE5DA0-C16F-4C3D-B6FC-2570D172DF58}"/>
    <cellStyle name="Normalny 4 2 2 5 2 2 2 4" xfId="24113" xr:uid="{05A37DF0-C418-4AE8-AEEE-3D0492EC7B40}"/>
    <cellStyle name="Normalny 4 2 2 5 2 2 3" xfId="7189" xr:uid="{CC5F08E1-448C-4BDD-9D89-120C58FD7215}"/>
    <cellStyle name="Normalny 4 2 2 5 2 2 3 2" xfId="22490" xr:uid="{6F06E943-39EA-4341-9B7F-21BF2EBE4203}"/>
    <cellStyle name="Normalny 4 2 2 5 2 2 4" xfId="10681" xr:uid="{E1C40272-968D-4954-947A-2DB29797AE90}"/>
    <cellStyle name="Normalny 4 2 2 5 2 2 4 2" xfId="25980" xr:uid="{89C491FE-2D93-4FCA-9823-1BC616F9876F}"/>
    <cellStyle name="Normalny 4 2 2 5 2 2 5" xfId="14171" xr:uid="{D632CBB5-7BB3-4722-99CD-9FC9523A64ED}"/>
    <cellStyle name="Normalny 4 2 2 5 2 2 5 2" xfId="29470" xr:uid="{BD2FA161-0C64-49A3-BD9E-F18F2FC7C297}"/>
    <cellStyle name="Normalny 4 2 2 5 2 2 6" xfId="19549" xr:uid="{AABD5915-0C6C-451C-BDB2-D2A9E48822CD}"/>
    <cellStyle name="Normalny 4 2 2 5 2 3" xfId="8812" xr:uid="{271A4171-989D-4C93-A02A-442C822963D0}"/>
    <cellStyle name="Normalny 4 2 2 5 2 3 2" xfId="12303" xr:uid="{106CC765-84FB-453F-A852-1E441F0D6551}"/>
    <cellStyle name="Normalny 4 2 2 5 2 3 2 2" xfId="27602" xr:uid="{6075C226-0F19-4F8A-ABB3-FF523AAD2CCA}"/>
    <cellStyle name="Normalny 4 2 2 5 2 3 3" xfId="15793" xr:uid="{B6598D82-8B0A-4BBC-9BDA-A580EC560AD3}"/>
    <cellStyle name="Normalny 4 2 2 5 2 3 3 2" xfId="31092" xr:uid="{AB760FE6-922B-4320-91DF-9D53D1CDD3C6}"/>
    <cellStyle name="Normalny 4 2 2 5 2 3 4" xfId="24112" xr:uid="{797D85AB-12F3-487B-A8C7-CBCC30446DB3}"/>
    <cellStyle name="Normalny 4 2 2 5 2 4" xfId="6330" xr:uid="{6FBA31DB-40EF-475A-AF16-0FD4246BB4EF}"/>
    <cellStyle name="Normalny 4 2 2 5 2 4 2" xfId="21631" xr:uid="{482F84BC-AFC2-4355-8954-E9D5E53E4038}"/>
    <cellStyle name="Normalny 4 2 2 5 2 5" xfId="4190" xr:uid="{6621559B-85CC-42DF-B6FB-342F746B08EF}"/>
    <cellStyle name="Normalny 4 2 2 5 2 5 2" xfId="19548" xr:uid="{C69FB051-CBA7-4500-87F9-FC6E2703E134}"/>
    <cellStyle name="Normalny 4 2 2 5 2 6" xfId="9822" xr:uid="{65B53EC2-C981-4FBD-ADB6-F838C8D9FF56}"/>
    <cellStyle name="Normalny 4 2 2 5 2 6 2" xfId="25121" xr:uid="{B6EDC0E4-178E-4C01-AAA1-34A95B24B7EF}"/>
    <cellStyle name="Normalny 4 2 2 5 2 7" xfId="13312" xr:uid="{2B94EF75-E547-4734-8C39-7CEE37B26557}"/>
    <cellStyle name="Normalny 4 2 2 5 2 7 2" xfId="28611" xr:uid="{4756F3D7-A8DF-4BC8-A887-1AE8A65809C2}"/>
    <cellStyle name="Normalny 4 2 2 5 2 8" xfId="18366" xr:uid="{D87323FB-78AD-4F4E-836F-C8CD90429F1C}"/>
    <cellStyle name="Normalny 4 2 2 5 3" xfId="4192" xr:uid="{2C8BD4E6-A592-43EB-A3DA-CFF5338793B2}"/>
    <cellStyle name="Normalny 4 2 2 5 3 2" xfId="8814" xr:uid="{235D89D2-281C-4262-8864-9B561B85E0FA}"/>
    <cellStyle name="Normalny 4 2 2 5 3 2 2" xfId="12305" xr:uid="{3F965D68-1ECC-4CBA-8715-C4063CFF9044}"/>
    <cellStyle name="Normalny 4 2 2 5 3 2 2 2" xfId="27604" xr:uid="{F0F8C5FE-778B-4846-8DAA-EC081DE6A95F}"/>
    <cellStyle name="Normalny 4 2 2 5 3 2 3" xfId="15795" xr:uid="{4D07F8E9-444F-4C12-B0C6-9F6336DAE673}"/>
    <cellStyle name="Normalny 4 2 2 5 3 2 3 2" xfId="31094" xr:uid="{6097FCE0-1576-46C5-B616-AB20897C01BE}"/>
    <cellStyle name="Normalny 4 2 2 5 3 2 4" xfId="24114" xr:uid="{D7B37A8D-0C62-4878-8D0A-B3275EEA7720}"/>
    <cellStyle name="Normalny 4 2 2 5 3 3" xfId="7188" xr:uid="{260E13BF-525B-45AA-850C-612C82D4D5CC}"/>
    <cellStyle name="Normalny 4 2 2 5 3 3 2" xfId="22489" xr:uid="{40CD1A1D-E77C-44DC-85C5-6D61307EC9F8}"/>
    <cellStyle name="Normalny 4 2 2 5 3 4" xfId="10680" xr:uid="{212AD2B3-19DA-4DDD-A840-82074BFE6EE4}"/>
    <cellStyle name="Normalny 4 2 2 5 3 4 2" xfId="25979" xr:uid="{033E71F9-E6CE-44B4-8A0C-F4A719BCA8D1}"/>
    <cellStyle name="Normalny 4 2 2 5 3 5" xfId="14170" xr:uid="{32FD22FA-6CFE-47AC-99B5-FE0E66665BA0}"/>
    <cellStyle name="Normalny 4 2 2 5 3 5 2" xfId="29469" xr:uid="{7012D39B-8BDE-4E10-9F90-EE27F8A0F12E}"/>
    <cellStyle name="Normalny 4 2 2 5 3 6" xfId="19550" xr:uid="{2484EC51-7A06-41C0-AA04-C043DAF8EA0C}"/>
    <cellStyle name="Normalny 4 2 2 5 4" xfId="4193" xr:uid="{A17B980E-7E93-426F-83F5-FBFCEEBC350C}"/>
    <cellStyle name="Normalny 4 2 2 5 4 2" xfId="8815" xr:uid="{F792FD41-3A43-42D8-9760-1B5747541BCD}"/>
    <cellStyle name="Normalny 4 2 2 5 4 2 2" xfId="12306" xr:uid="{690F1035-886C-44A4-94BF-D025D1011D66}"/>
    <cellStyle name="Normalny 4 2 2 5 4 2 2 2" xfId="27605" xr:uid="{F5D1E862-6F8F-4FC6-BD21-4F58FDE17043}"/>
    <cellStyle name="Normalny 4 2 2 5 4 2 3" xfId="15796" xr:uid="{6AB45069-CB27-4B2C-9C51-1A6083F7A618}"/>
    <cellStyle name="Normalny 4 2 2 5 4 2 3 2" xfId="31095" xr:uid="{13218890-68E1-403C-841B-21BFB3D1EEA4}"/>
    <cellStyle name="Normalny 4 2 2 5 4 2 4" xfId="24115" xr:uid="{EC3C31BC-7195-458F-A2EB-E71DAA4E7992}"/>
    <cellStyle name="Normalny 4 2 2 5 4 3" xfId="7629" xr:uid="{BF3EC0D7-DAFF-4095-B8CF-C49467FB6B60}"/>
    <cellStyle name="Normalny 4 2 2 5 4 3 2" xfId="22930" xr:uid="{F5EDB2E8-1FF6-422A-B9E5-AA75D4794BDD}"/>
    <cellStyle name="Normalny 4 2 2 5 4 4" xfId="11121" xr:uid="{ABAEC8DE-2123-4EEE-9F30-5B06C0197CD4}"/>
    <cellStyle name="Normalny 4 2 2 5 4 4 2" xfId="26420" xr:uid="{18148303-8CF6-4BAA-AB53-5AD5F07425D6}"/>
    <cellStyle name="Normalny 4 2 2 5 4 5" xfId="14611" xr:uid="{E75272E3-2BC7-431E-ABC8-86DC303EF331}"/>
    <cellStyle name="Normalny 4 2 2 5 4 5 2" xfId="29910" xr:uid="{64BF9ECB-D0DC-4537-90FA-73BA6E0E544C}"/>
    <cellStyle name="Normalny 4 2 2 5 4 6" xfId="19551" xr:uid="{E63A46FE-005A-419B-8DC9-E888217B1DDC}"/>
    <cellStyle name="Normalny 4 2 2 5 5" xfId="8811" xr:uid="{9C10C116-8C7E-43F9-B0FF-1643F5BCA735}"/>
    <cellStyle name="Normalny 4 2 2 5 5 2" xfId="12302" xr:uid="{4B6314D5-A1B8-4BC4-AE3F-F4880C8346CB}"/>
    <cellStyle name="Normalny 4 2 2 5 5 2 2" xfId="27601" xr:uid="{FD4C7B34-2DAE-4207-870F-AA4F5A99DEA8}"/>
    <cellStyle name="Normalny 4 2 2 5 5 3" xfId="15792" xr:uid="{5FB61534-8CE6-44EC-A48D-6C0DC9DD4913}"/>
    <cellStyle name="Normalny 4 2 2 5 5 3 2" xfId="31091" xr:uid="{7788A143-9D68-4EF9-92DF-03A1BB804927}"/>
    <cellStyle name="Normalny 4 2 2 5 5 4" xfId="24111" xr:uid="{F56EE0E4-7420-4205-8F20-AD56CCF7AE1C}"/>
    <cellStyle name="Normalny 4 2 2 5 6" xfId="6041" xr:uid="{3016D9B3-B298-4EDD-9F24-AF0B9211ACFD}"/>
    <cellStyle name="Normalny 4 2 2 5 6 2" xfId="21342" xr:uid="{9C16A0F5-25AF-432C-8DA5-3FA44D87A832}"/>
    <cellStyle name="Normalny 4 2 2 5 7" xfId="4189" xr:uid="{0C5FFE09-ABC3-4EB9-AD49-3764385E5382}"/>
    <cellStyle name="Normalny 4 2 2 5 7 2" xfId="19547" xr:uid="{AD5D66CE-E9D6-417D-A632-145C7A65081C}"/>
    <cellStyle name="Normalny 4 2 2 5 8" xfId="9533" xr:uid="{92713FD5-9D21-455B-B91E-733108FCD107}"/>
    <cellStyle name="Normalny 4 2 2 5 8 2" xfId="24832" xr:uid="{BBD4EDB1-94A5-4AD7-BEC8-E199BA7550B3}"/>
    <cellStyle name="Normalny 4 2 2 5 9" xfId="13023" xr:uid="{F4C31545-A20E-45C8-9F4C-B1A09926EC09}"/>
    <cellStyle name="Normalny 4 2 2 5 9 2" xfId="28322" xr:uid="{7A29CC0D-B6B2-4D28-B182-944841C2C889}"/>
    <cellStyle name="Normalny 4 2 2 6" xfId="1016" xr:uid="{D3C139BD-DCAF-4A74-A72E-EF1D2304F0F0}"/>
    <cellStyle name="Normalny 4 2 2 6 2" xfId="4195" xr:uid="{DDD19BA8-BC57-4AED-A63E-D8688248D0BF}"/>
    <cellStyle name="Normalny 4 2 2 6 2 2" xfId="8817" xr:uid="{3F0AD975-C77C-4002-8D39-E861EA956D94}"/>
    <cellStyle name="Normalny 4 2 2 6 2 2 2" xfId="12308" xr:uid="{748C1DF0-F8A1-470B-80F0-A40B4B96B992}"/>
    <cellStyle name="Normalny 4 2 2 6 2 2 2 2" xfId="27607" xr:uid="{20AAB4F8-9A90-47CB-B92B-DD78CFB22102}"/>
    <cellStyle name="Normalny 4 2 2 6 2 2 3" xfId="15798" xr:uid="{CCC4E4CB-5B28-409B-99AA-CDBD27F6A191}"/>
    <cellStyle name="Normalny 4 2 2 6 2 2 3 2" xfId="31097" xr:uid="{7CE83395-FA67-4D9A-9270-D4D4E0A07071}"/>
    <cellStyle name="Normalny 4 2 2 6 2 2 4" xfId="24117" xr:uid="{E8AE72F3-0E4A-4BD0-86A0-E5D15FDB4AD5}"/>
    <cellStyle name="Normalny 4 2 2 6 2 3" xfId="7190" xr:uid="{DD039A2A-E21D-4B9D-98A5-423E1854E2A7}"/>
    <cellStyle name="Normalny 4 2 2 6 2 3 2" xfId="22491" xr:uid="{A6B2071A-5DE1-4EE0-9C6B-30168B153B58}"/>
    <cellStyle name="Normalny 4 2 2 6 2 4" xfId="10682" xr:uid="{5AF414EA-33F9-4D05-B54E-20C6BA13F188}"/>
    <cellStyle name="Normalny 4 2 2 6 2 4 2" xfId="25981" xr:uid="{0702D08C-05E1-4AF6-A7A6-8895C1A20BD1}"/>
    <cellStyle name="Normalny 4 2 2 6 2 5" xfId="14172" xr:uid="{A576272A-535F-4755-A6EC-C0CB9BC2A1CD}"/>
    <cellStyle name="Normalny 4 2 2 6 2 5 2" xfId="29471" xr:uid="{3EFC1E87-F16C-42C8-B9FF-6050389B5EFA}"/>
    <cellStyle name="Normalny 4 2 2 6 2 6" xfId="19553" xr:uid="{43016CA3-E75E-4EAF-917D-C89457F3ABD8}"/>
    <cellStyle name="Normalny 4 2 2 6 3" xfId="8816" xr:uid="{46A51B88-8D14-46CA-B5A3-1F9E8903E997}"/>
    <cellStyle name="Normalny 4 2 2 6 3 2" xfId="12307" xr:uid="{052C9C76-CD84-4DE0-885F-5F387EE88A15}"/>
    <cellStyle name="Normalny 4 2 2 6 3 2 2" xfId="27606" xr:uid="{E082F54C-A4A5-4677-B924-E24507EA975E}"/>
    <cellStyle name="Normalny 4 2 2 6 3 3" xfId="15797" xr:uid="{430F84E6-2B66-40B6-94E9-DF1784404C2D}"/>
    <cellStyle name="Normalny 4 2 2 6 3 3 2" xfId="31096" xr:uid="{6452863B-6107-46DC-AB01-D5AD36E7FF62}"/>
    <cellStyle name="Normalny 4 2 2 6 3 4" xfId="24116" xr:uid="{E0715C29-6221-431A-82D9-CC0517741A52}"/>
    <cellStyle name="Normalny 4 2 2 6 4" xfId="6101" xr:uid="{91480894-C84B-4A8F-80F3-629669A13414}"/>
    <cellStyle name="Normalny 4 2 2 6 4 2" xfId="21402" xr:uid="{A74228D7-6034-4F20-B27C-D253282BB94C}"/>
    <cellStyle name="Normalny 4 2 2 6 5" xfId="4194" xr:uid="{7D32D67A-BEBD-475E-AB18-24D63F98FEE6}"/>
    <cellStyle name="Normalny 4 2 2 6 5 2" xfId="19552" xr:uid="{D363A97C-985C-4B30-B79B-5FF6788DB9EF}"/>
    <cellStyle name="Normalny 4 2 2 6 6" xfId="9593" xr:uid="{50DE19D2-6F2B-48F2-B9E2-5AC64E57F17D}"/>
    <cellStyle name="Normalny 4 2 2 6 6 2" xfId="24892" xr:uid="{96B4772B-A1F3-46BF-926C-C3C73ABB68BF}"/>
    <cellStyle name="Normalny 4 2 2 6 7" xfId="13083" xr:uid="{D7F2D241-26F2-4396-A3A8-A72337665E65}"/>
    <cellStyle name="Normalny 4 2 2 6 7 2" xfId="28382" xr:uid="{D04ABF7F-BF9D-4658-BF5E-A46D4926DB9A}"/>
    <cellStyle name="Normalny 4 2 2 6 8" xfId="16683" xr:uid="{B1CEB72B-C2C2-4053-BF36-3FE96547FD1D}"/>
    <cellStyle name="Normalny 4 2 2 7" xfId="1057" xr:uid="{0AF00194-5F4A-4186-B0D6-BA487805318D}"/>
    <cellStyle name="Normalny 4 2 2 7 2" xfId="4197" xr:uid="{7465C8F3-275C-441C-BD8A-6522430073A2}"/>
    <cellStyle name="Normalny 4 2 2 7 2 2" xfId="8819" xr:uid="{F21CFBFC-ED95-4A2A-9B09-EA8DF58DA63A}"/>
    <cellStyle name="Normalny 4 2 2 7 2 2 2" xfId="12310" xr:uid="{6C97F8F3-4BA6-4BF7-B590-91C6BF246B0D}"/>
    <cellStyle name="Normalny 4 2 2 7 2 2 2 2" xfId="27609" xr:uid="{75F74EEF-7A5B-4E93-8E51-61AF43B96B04}"/>
    <cellStyle name="Normalny 4 2 2 7 2 2 3" xfId="15800" xr:uid="{270B2A83-234B-4330-90DA-3808F384E5F1}"/>
    <cellStyle name="Normalny 4 2 2 7 2 2 3 2" xfId="31099" xr:uid="{77CC6C71-7CB1-4DA0-B207-6DF3B9858F35}"/>
    <cellStyle name="Normalny 4 2 2 7 2 2 4" xfId="24119" xr:uid="{3F55E06E-87C1-46DB-80D2-78498A525988}"/>
    <cellStyle name="Normalny 4 2 2 7 2 3" xfId="7191" xr:uid="{FF712056-890F-45CA-81AF-929D0B2849CC}"/>
    <cellStyle name="Normalny 4 2 2 7 2 3 2" xfId="22492" xr:uid="{9E2CEA18-D20E-4C6A-9D3A-41B6EC839E59}"/>
    <cellStyle name="Normalny 4 2 2 7 2 4" xfId="10683" xr:uid="{DE39F98D-03B2-4355-8C98-BE763B06FADF}"/>
    <cellStyle name="Normalny 4 2 2 7 2 4 2" xfId="25982" xr:uid="{FBB51955-D43B-42A8-B62C-09CE968ABD6A}"/>
    <cellStyle name="Normalny 4 2 2 7 2 5" xfId="14173" xr:uid="{144C587A-5345-4248-9DDF-D2C4BD943118}"/>
    <cellStyle name="Normalny 4 2 2 7 2 5 2" xfId="29472" xr:uid="{CF4628C8-BF5F-44DC-91DE-0963FA2C48CD}"/>
    <cellStyle name="Normalny 4 2 2 7 2 6" xfId="19555" xr:uid="{9CE03A5B-57C0-482F-B06D-61E8A54472D3}"/>
    <cellStyle name="Normalny 4 2 2 7 3" xfId="8818" xr:uid="{C5AF602E-E66A-4013-B8B2-3304A62BF1E1}"/>
    <cellStyle name="Normalny 4 2 2 7 3 2" xfId="12309" xr:uid="{46FF8339-DF28-4EB4-B88C-6A9D4C2B0E61}"/>
    <cellStyle name="Normalny 4 2 2 7 3 2 2" xfId="27608" xr:uid="{D3A00B01-96E2-4B99-B5BE-245903F84B46}"/>
    <cellStyle name="Normalny 4 2 2 7 3 3" xfId="15799" xr:uid="{FD316EB3-4EC0-4F0A-8C29-FD01BBD8DDDC}"/>
    <cellStyle name="Normalny 4 2 2 7 3 3 2" xfId="31098" xr:uid="{E23C81A3-AAC6-4E41-8182-F1FF676096DE}"/>
    <cellStyle name="Normalny 4 2 2 7 3 4" xfId="24118" xr:uid="{54EC8403-AFC3-4CEC-A21B-0CEDC411424D}"/>
    <cellStyle name="Normalny 4 2 2 7 4" xfId="6128" xr:uid="{CC5E8123-34E7-4592-AB47-C25F0D37DCCB}"/>
    <cellStyle name="Normalny 4 2 2 7 4 2" xfId="21429" xr:uid="{D01424CC-ACD1-4E90-A5EA-896C73EFF720}"/>
    <cellStyle name="Normalny 4 2 2 7 5" xfId="4196" xr:uid="{15BFB1E9-5163-4447-B014-5A99669C2EB6}"/>
    <cellStyle name="Normalny 4 2 2 7 5 2" xfId="19554" xr:uid="{0FCC9BAC-042D-4ABF-A310-E6ADCFC8E991}"/>
    <cellStyle name="Normalny 4 2 2 7 6" xfId="9620" xr:uid="{5C22B6AE-7072-47CA-B029-3E1D0930BCED}"/>
    <cellStyle name="Normalny 4 2 2 7 6 2" xfId="24919" xr:uid="{CE508760-8FC5-40B9-B74F-84E8D231CC40}"/>
    <cellStyle name="Normalny 4 2 2 7 7" xfId="13110" xr:uid="{8F523C3C-32F6-423E-A802-2A399CE53840}"/>
    <cellStyle name="Normalny 4 2 2 7 7 2" xfId="28409" xr:uid="{E156707D-BA2E-4A52-AA79-E4E6BBC656E9}"/>
    <cellStyle name="Normalny 4 2 2 7 8" xfId="16719" xr:uid="{06CBDC50-7B5D-4857-88D4-382BFD02D7E8}"/>
    <cellStyle name="Normalny 4 2 2 8" xfId="1485" xr:uid="{6292087D-47E6-46E1-B70B-AA46219D686F}"/>
    <cellStyle name="Normalny 4 2 2 8 2" xfId="4199" xr:uid="{7C82C740-6AE8-42DF-A5FC-908636EFAAE5}"/>
    <cellStyle name="Normalny 4 2 2 8 2 2" xfId="8821" xr:uid="{E161D68D-4A09-4DBA-833A-8A37FE274A38}"/>
    <cellStyle name="Normalny 4 2 2 8 2 2 2" xfId="12312" xr:uid="{875980FA-47CF-4DA7-8E03-E52B22736E02}"/>
    <cellStyle name="Normalny 4 2 2 8 2 2 2 2" xfId="27611" xr:uid="{FC393914-554D-4955-B62C-5E0B275DA1BE}"/>
    <cellStyle name="Normalny 4 2 2 8 2 2 3" xfId="15802" xr:uid="{2BFE8C99-AD10-422D-9936-07F3FB8149B6}"/>
    <cellStyle name="Normalny 4 2 2 8 2 2 3 2" xfId="31101" xr:uid="{2DA094D4-EA18-40D0-A354-17478FCE9469}"/>
    <cellStyle name="Normalny 4 2 2 8 2 2 4" xfId="24121" xr:uid="{5E506D62-261F-4472-ADE5-1456C4093589}"/>
    <cellStyle name="Normalny 4 2 2 8 2 3" xfId="7192" xr:uid="{DDCCEDD4-74F5-4924-859D-61EFAB9402B1}"/>
    <cellStyle name="Normalny 4 2 2 8 2 3 2" xfId="22493" xr:uid="{691E0C34-99D7-4AB1-AB6C-078E0388A7A5}"/>
    <cellStyle name="Normalny 4 2 2 8 2 4" xfId="10684" xr:uid="{CF8F57B6-3D6D-4DE5-AD47-FE54E2D27E18}"/>
    <cellStyle name="Normalny 4 2 2 8 2 4 2" xfId="25983" xr:uid="{E9DC0306-E596-45AE-916C-684F56B0AA2A}"/>
    <cellStyle name="Normalny 4 2 2 8 2 5" xfId="14174" xr:uid="{B8B57A28-D073-4E35-A78F-41377379C6B6}"/>
    <cellStyle name="Normalny 4 2 2 8 2 5 2" xfId="29473" xr:uid="{5F7BBF23-EF5C-4DF8-9761-040E8A7FF2C5}"/>
    <cellStyle name="Normalny 4 2 2 8 2 6" xfId="19557" xr:uid="{822CE867-1D21-4B8C-881E-92FB1553BD61}"/>
    <cellStyle name="Normalny 4 2 2 8 3" xfId="8820" xr:uid="{65B7429D-F4FE-4A7F-B272-85D82C9828F5}"/>
    <cellStyle name="Normalny 4 2 2 8 3 2" xfId="12311" xr:uid="{E7ABE13E-69C7-4165-813A-FEE5BA6954D5}"/>
    <cellStyle name="Normalny 4 2 2 8 3 2 2" xfId="27610" xr:uid="{7EA25481-2210-4222-A770-D82B5B510ACD}"/>
    <cellStyle name="Normalny 4 2 2 8 3 3" xfId="15801" xr:uid="{5C389584-7996-48D1-B061-9E197F2E10CD}"/>
    <cellStyle name="Normalny 4 2 2 8 3 3 2" xfId="31100" xr:uid="{84A70571-3888-49CD-9E32-510F625BF473}"/>
    <cellStyle name="Normalny 4 2 2 8 3 4" xfId="24120" xr:uid="{5906EDB0-978B-474D-AAE8-F91EC15290D3}"/>
    <cellStyle name="Normalny 4 2 2 8 4" xfId="6155" xr:uid="{8C3FE98A-28D6-437B-BE44-5AF3400C03A2}"/>
    <cellStyle name="Normalny 4 2 2 8 4 2" xfId="21456" xr:uid="{51F9771B-3F9C-45BB-ADF7-953055C08A4D}"/>
    <cellStyle name="Normalny 4 2 2 8 5" xfId="4198" xr:uid="{880935D1-F329-4406-B184-C219B9BB633A}"/>
    <cellStyle name="Normalny 4 2 2 8 5 2" xfId="19556" xr:uid="{4611F294-E1B5-4395-BC01-E7F92ADD53E9}"/>
    <cellStyle name="Normalny 4 2 2 8 6" xfId="9647" xr:uid="{FA5CDBD6-6377-4C59-88B6-1FAF5A752711}"/>
    <cellStyle name="Normalny 4 2 2 8 6 2" xfId="24946" xr:uid="{96DC6ECB-E681-44B2-849D-3CFC21839127}"/>
    <cellStyle name="Normalny 4 2 2 8 7" xfId="13137" xr:uid="{AABEFAFF-54DF-4261-A456-BF6230F19B1A}"/>
    <cellStyle name="Normalny 4 2 2 8 7 2" xfId="28436" xr:uid="{F367FA32-CD9F-483E-967A-488350230583}"/>
    <cellStyle name="Normalny 4 2 2 8 8" xfId="17141" xr:uid="{A17DD18C-1FEA-49FB-B3E8-8FBBA2EDC25F}"/>
    <cellStyle name="Normalny 4 2 2 9" xfId="1685" xr:uid="{17479B59-A120-4DF5-B3AE-13D55B54EBEA}"/>
    <cellStyle name="Normalny 4 2 2 9 2" xfId="4201" xr:uid="{FE77E709-75B3-4446-AF3F-14079D7FB2C4}"/>
    <cellStyle name="Normalny 4 2 2 9 2 2" xfId="8823" xr:uid="{70D858B3-AE86-43B7-9830-7A3FE3403358}"/>
    <cellStyle name="Normalny 4 2 2 9 2 2 2" xfId="12314" xr:uid="{FADEDFDD-E75D-4E04-9369-60427872C31C}"/>
    <cellStyle name="Normalny 4 2 2 9 2 2 2 2" xfId="27613" xr:uid="{2E72C588-5A46-49F2-A1B9-BAC36E071CD6}"/>
    <cellStyle name="Normalny 4 2 2 9 2 2 3" xfId="15804" xr:uid="{3D7217AF-EB03-4032-A765-EA7ABB0A7AA1}"/>
    <cellStyle name="Normalny 4 2 2 9 2 2 3 2" xfId="31103" xr:uid="{8B8A240C-DDDE-49DA-ADDB-C3F843B872D2}"/>
    <cellStyle name="Normalny 4 2 2 9 2 2 4" xfId="24123" xr:uid="{16D6EC50-E619-45B8-8BDD-3C0FDACDFED5}"/>
    <cellStyle name="Normalny 4 2 2 9 2 3" xfId="7193" xr:uid="{13C5EBAE-3DCB-41EB-B1F0-C0E75C5FF194}"/>
    <cellStyle name="Normalny 4 2 2 9 2 3 2" xfId="22494" xr:uid="{A9A97B89-BFF7-4876-BECC-CDE3435499E0}"/>
    <cellStyle name="Normalny 4 2 2 9 2 4" xfId="10685" xr:uid="{BBE3527E-5BF7-4302-B0B1-22FB73F76346}"/>
    <cellStyle name="Normalny 4 2 2 9 2 4 2" xfId="25984" xr:uid="{D2FB8B69-1209-4F36-B2CB-E77CCF7110D7}"/>
    <cellStyle name="Normalny 4 2 2 9 2 5" xfId="14175" xr:uid="{B37EB692-F52D-437E-8D50-37393BB10E23}"/>
    <cellStyle name="Normalny 4 2 2 9 2 5 2" xfId="29474" xr:uid="{E0E1ADD8-26EA-492F-9DA1-EFF5508FFF43}"/>
    <cellStyle name="Normalny 4 2 2 9 2 6" xfId="19559" xr:uid="{3A46C860-3B12-4887-B353-3FD687AD3532}"/>
    <cellStyle name="Normalny 4 2 2 9 3" xfId="8822" xr:uid="{550EFF92-0C84-46D8-995C-3B13095EA8C6}"/>
    <cellStyle name="Normalny 4 2 2 9 3 2" xfId="12313" xr:uid="{FDCC09BF-32C5-4B1C-9F9C-835E5A8AB69D}"/>
    <cellStyle name="Normalny 4 2 2 9 3 2 2" xfId="27612" xr:uid="{FFE7D053-6FF4-4442-9992-D29479599B79}"/>
    <cellStyle name="Normalny 4 2 2 9 3 3" xfId="15803" xr:uid="{5DDBE0B7-67BB-4D86-A6B6-FAA4717BC95F}"/>
    <cellStyle name="Normalny 4 2 2 9 3 3 2" xfId="31102" xr:uid="{2BAD69F6-5BC3-428B-8026-2680929618E6}"/>
    <cellStyle name="Normalny 4 2 2 9 3 4" xfId="24122" xr:uid="{ADA1D2BD-E2E4-4A77-AC18-6148BA1E741B}"/>
    <cellStyle name="Normalny 4 2 2 9 4" xfId="6362" xr:uid="{614AE993-4DEB-4AF8-8AB0-85BF781B23EE}"/>
    <cellStyle name="Normalny 4 2 2 9 4 2" xfId="21663" xr:uid="{32051F3B-254E-4A5C-AC96-813403DED1D9}"/>
    <cellStyle name="Normalny 4 2 2 9 5" xfId="4200" xr:uid="{CD070A53-811C-4B66-B57A-C0E6E23F6045}"/>
    <cellStyle name="Normalny 4 2 2 9 5 2" xfId="19558" xr:uid="{8BC9F204-58CC-4C20-BEF4-169C0D3DEABB}"/>
    <cellStyle name="Normalny 4 2 2 9 6" xfId="9854" xr:uid="{B31487AD-979B-49D5-A155-B0D6DA934EBB}"/>
    <cellStyle name="Normalny 4 2 2 9 6 2" xfId="25153" xr:uid="{39752198-A532-49E3-8E68-933300BE497B}"/>
    <cellStyle name="Normalny 4 2 2 9 7" xfId="13344" xr:uid="{59F5A1DB-DDBE-42EA-ADA8-7E3148D4DA6F}"/>
    <cellStyle name="Normalny 4 2 2 9 7 2" xfId="28643" xr:uid="{64C12492-7184-4417-B32F-1B1535FCD3F7}"/>
    <cellStyle name="Normalny 4 2 2 9 8" xfId="17334" xr:uid="{8B8B65B9-6D69-42C4-9D52-B50BF2CFD832}"/>
    <cellStyle name="Normalny 4 2 3" xfId="169" xr:uid="{00000000-0005-0000-0000-0000D4000000}"/>
    <cellStyle name="Normalny 4 2 3 2" xfId="344" xr:uid="{40CE52C4-EAA6-4B70-987A-1DE752481535}"/>
    <cellStyle name="Normalny 4 2 3 2 2" xfId="4202" xr:uid="{708AF8D8-C3F8-45EE-A420-CC4CC38B59D4}"/>
    <cellStyle name="Normalny 4 2 3 3" xfId="4203" xr:uid="{79FB976F-C082-4B3C-870F-74F986B95168}"/>
    <cellStyle name="Normalny 4 2 3 3 2" xfId="4204" xr:uid="{5A7E5E88-02E5-44E7-98AA-89518C89919F}"/>
    <cellStyle name="Normalny 4 2 3 4" xfId="4205" xr:uid="{AFCC55EB-2AB5-40DD-92F8-236B14CF4061}"/>
    <cellStyle name="Normalny 4 2 3 5" xfId="627" xr:uid="{87B118E0-8051-48D6-A00C-450668570F46}"/>
    <cellStyle name="Normalny 4 2 4" xfId="4206" xr:uid="{061BDDA2-9F9E-4A47-81C9-67A98B8CCA8B}"/>
    <cellStyle name="Normalny 4 2 4 2" xfId="4207" xr:uid="{7C0AD45A-3463-481E-9BCE-C502C0C42DBF}"/>
    <cellStyle name="Normalny 4 2 4 2 2" xfId="8825" xr:uid="{77EDDDC6-3B15-4DA8-AACA-69897F4A293B}"/>
    <cellStyle name="Normalny 4 2 4 2 2 2" xfId="12316" xr:uid="{8AA599D1-4783-44B7-8F6A-3929D69E6C3F}"/>
    <cellStyle name="Normalny 4 2 4 2 2 2 2" xfId="27615" xr:uid="{6D73349B-6620-4DC6-83C5-A7740B0BC3CD}"/>
    <cellStyle name="Normalny 4 2 4 2 2 3" xfId="15806" xr:uid="{3C94CE58-444C-4898-873D-8CBF294EDA33}"/>
    <cellStyle name="Normalny 4 2 4 2 2 3 2" xfId="31105" xr:uid="{4E992C99-AF0E-4D75-8805-F716DF32BA40}"/>
    <cellStyle name="Normalny 4 2 4 2 2 4" xfId="24125" xr:uid="{DFEB8B9E-0B37-4EBB-8745-170FDBFFF480}"/>
    <cellStyle name="Normalny 4 2 4 2 3" xfId="7194" xr:uid="{9D27B09A-336C-49BD-84CB-875E4DEB26CA}"/>
    <cellStyle name="Normalny 4 2 4 2 3 2" xfId="22495" xr:uid="{39E10DF0-D113-4CF7-BE9B-64BA3CCEA053}"/>
    <cellStyle name="Normalny 4 2 4 2 4" xfId="10686" xr:uid="{B3B3A6A3-ED32-4C6A-B361-672E054AA16C}"/>
    <cellStyle name="Normalny 4 2 4 2 4 2" xfId="25985" xr:uid="{CAD3E317-4CFB-4683-8683-AC615222AC37}"/>
    <cellStyle name="Normalny 4 2 4 2 5" xfId="14176" xr:uid="{BD417391-8434-4C54-B701-E985C60D8D41}"/>
    <cellStyle name="Normalny 4 2 4 2 5 2" xfId="29475" xr:uid="{0FDDD57F-BBE1-4E03-9AEC-01E2A4CDEE6B}"/>
    <cellStyle name="Normalny 4 2 4 2 6" xfId="19561" xr:uid="{2D56EA6F-37E7-432A-976B-62E27E0C0CED}"/>
    <cellStyle name="Normalny 4 2 4 3" xfId="8824" xr:uid="{5AED627E-D11E-4953-8005-A95AEEC4ECB0}"/>
    <cellStyle name="Normalny 4 2 4 3 2" xfId="12315" xr:uid="{6F876B4C-FB20-47EF-9BC5-779FC2DDB1F4}"/>
    <cellStyle name="Normalny 4 2 4 3 2 2" xfId="27614" xr:uid="{BB29464E-FC2D-401C-910F-4CB34E717C3C}"/>
    <cellStyle name="Normalny 4 2 4 3 3" xfId="15805" xr:uid="{2DF84AEC-E448-4EA8-88E0-7DC864EBD924}"/>
    <cellStyle name="Normalny 4 2 4 3 3 2" xfId="31104" xr:uid="{ECFF1E6F-6717-4759-BEB4-5AA183C4E27E}"/>
    <cellStyle name="Normalny 4 2 4 3 4" xfId="24124" xr:uid="{92A198EA-FFCB-44AC-95F9-A02A9BF2BB49}"/>
    <cellStyle name="Normalny 4 2 4 4" xfId="6546" xr:uid="{358D0E6C-EA62-44BC-AFC6-975581A62571}"/>
    <cellStyle name="Normalny 4 2 4 4 2" xfId="21847" xr:uid="{9E5EA3FD-E472-43A0-B883-D92450B11A62}"/>
    <cellStyle name="Normalny 4 2 4 5" xfId="10038" xr:uid="{D7EDBA7A-79D4-428A-A173-4741E34F9D0C}"/>
    <cellStyle name="Normalny 4 2 4 5 2" xfId="25337" xr:uid="{15A20998-6381-47B8-B9AE-47B2A0CF0392}"/>
    <cellStyle name="Normalny 4 2 4 6" xfId="13528" xr:uid="{E08F353C-6B74-48C0-A9D1-C7B7323E84D0}"/>
    <cellStyle name="Normalny 4 2 4 6 2" xfId="28827" xr:uid="{6584B486-BA8F-4CC3-AF2D-90232640F86F}"/>
    <cellStyle name="Normalny 4 2 4 7" xfId="19560" xr:uid="{36ADAD27-1A26-4367-B2CB-8A5813395728}"/>
    <cellStyle name="Normalny 4 20" xfId="5924" xr:uid="{A7DFE803-FF1F-4FF8-9891-E4AE2257AF41}"/>
    <cellStyle name="Normalny 4 20 2" xfId="21225" xr:uid="{F493F9DA-3F71-4123-A122-13A56A2A9626}"/>
    <cellStyle name="Normalny 4 21" xfId="4144" xr:uid="{1ED766BE-6D25-454B-BF82-1184A80F1037}"/>
    <cellStyle name="Normalny 4 21 2" xfId="19502" xr:uid="{85203D21-2D3E-4A23-AE82-67397E8295BC}"/>
    <cellStyle name="Normalny 4 22" xfId="9416" xr:uid="{F5E0B1E2-0183-4773-81C1-1C37AE2FE789}"/>
    <cellStyle name="Normalny 4 22 2" xfId="24715" xr:uid="{E584C4C0-D797-4CEA-86EE-E94A78FF4D79}"/>
    <cellStyle name="Normalny 4 23" xfId="12906" xr:uid="{D2145B42-2E9C-4636-B1FC-4BF9B4CD32C1}"/>
    <cellStyle name="Normalny 4 23 2" xfId="28205" xr:uid="{2EB6565F-C84E-4F88-A645-9783B9E1CE1F}"/>
    <cellStyle name="Normalny 4 24" xfId="16377" xr:uid="{3E881D53-FEC9-4DA3-875B-A8F229E144C5}"/>
    <cellStyle name="Normalny 4 24 2" xfId="31676" xr:uid="{E9C730D2-65EC-42BE-B1DA-0DE2B8DAAC2E}"/>
    <cellStyle name="Normalny 4 25" xfId="871" xr:uid="{5429B571-2BDD-4550-9975-3C4D5032075F}"/>
    <cellStyle name="Normalny 4 26" xfId="16540" xr:uid="{630447C7-B5CA-4C1D-85A6-F409A1E45DAB}"/>
    <cellStyle name="Normalny 4 3" xfId="95" xr:uid="{00000000-0005-0000-0000-0000D5000000}"/>
    <cellStyle name="Normalny 4 3 10" xfId="1766" xr:uid="{321C4F8B-2586-4EA2-A20E-D0D01BF942D9}"/>
    <cellStyle name="Normalny 4 3 10 2" xfId="8827" xr:uid="{150BEF6A-7A30-49B3-94BB-9F528A64B5AD}"/>
    <cellStyle name="Normalny 4 3 10 2 2" xfId="12318" xr:uid="{36965679-9CE0-4CE8-88F6-38FBC56EF56F}"/>
    <cellStyle name="Normalny 4 3 10 2 2 2" xfId="27617" xr:uid="{FB82DBE8-3586-4C4D-A589-CF29E3FEFB8D}"/>
    <cellStyle name="Normalny 4 3 10 2 3" xfId="15808" xr:uid="{FDDEC07F-EA63-42E3-9968-6F8ABC940BCA}"/>
    <cellStyle name="Normalny 4 3 10 2 3 2" xfId="31107" xr:uid="{B66424FC-A9E8-4567-A30A-8D570355FBC4}"/>
    <cellStyle name="Normalny 4 3 10 2 4" xfId="24127" xr:uid="{678AA6AD-6093-47B4-97C7-A3859BC51A80}"/>
    <cellStyle name="Normalny 4 3 10 3" xfId="7195" xr:uid="{B4038E5E-FD2A-4404-875A-DFECD26CFB8C}"/>
    <cellStyle name="Normalny 4 3 10 3 2" xfId="22496" xr:uid="{DA1DCD07-ED99-4E10-8717-1B35EDD6F72F}"/>
    <cellStyle name="Normalny 4 3 10 4" xfId="4209" xr:uid="{1EF9A818-E1F4-4C87-97E8-91462FBCC411}"/>
    <cellStyle name="Normalny 4 3 10 4 2" xfId="19563" xr:uid="{8A3A9E13-01B3-47BD-8411-38C09704864E}"/>
    <cellStyle name="Normalny 4 3 10 5" xfId="10687" xr:uid="{71700F44-A79D-4333-AE86-81D2FCA64882}"/>
    <cellStyle name="Normalny 4 3 10 5 2" xfId="25986" xr:uid="{08037B58-4DE1-481B-92C6-22C3D87B761E}"/>
    <cellStyle name="Normalny 4 3 10 6" xfId="14177" xr:uid="{1E74F932-1062-4CCF-B10D-7576BFF6AC4B}"/>
    <cellStyle name="Normalny 4 3 10 6 2" xfId="29476" xr:uid="{70B50E2A-0CA7-41FD-BE54-98837590234D}"/>
    <cellStyle name="Normalny 4 3 10 7" xfId="17403" xr:uid="{CAF2008B-7FD2-4F83-A792-5CF376384F70}"/>
    <cellStyle name="Normalny 4 3 11" xfId="1732" xr:uid="{46EDC3B7-09B8-48BC-9FC8-8063D4E13439}"/>
    <cellStyle name="Normalny 4 3 11 2" xfId="8828" xr:uid="{29879099-4EF4-4800-9FA1-3F081D164350}"/>
    <cellStyle name="Normalny 4 3 11 2 2" xfId="12319" xr:uid="{68BFDBFB-121B-481A-BFF2-82E22C2D1C9F}"/>
    <cellStyle name="Normalny 4 3 11 2 2 2" xfId="27618" xr:uid="{3ABA808E-7DE2-4803-9401-9212DC4D8AF1}"/>
    <cellStyle name="Normalny 4 3 11 2 3" xfId="15809" xr:uid="{9CCCEB07-0882-4C49-85FF-91DEADAD12B2}"/>
    <cellStyle name="Normalny 4 3 11 2 3 2" xfId="31108" xr:uid="{D3AE766C-9122-49F6-85A7-44F86C6E3D5B}"/>
    <cellStyle name="Normalny 4 3 11 2 4" xfId="24128" xr:uid="{1B68454F-561D-4367-A5CC-CCC9E953E80D}"/>
    <cellStyle name="Normalny 4 3 11 3" xfId="7455" xr:uid="{84335C6F-18C5-4556-9A59-B2C542DEE912}"/>
    <cellStyle name="Normalny 4 3 11 3 2" xfId="22756" xr:uid="{5D798ADF-D4AD-4A23-890D-2A64ECA364B1}"/>
    <cellStyle name="Normalny 4 3 11 4" xfId="4210" xr:uid="{A3BEDEFA-88B2-4CBF-9796-7B632AED9603}"/>
    <cellStyle name="Normalny 4 3 11 4 2" xfId="19564" xr:uid="{DFA02E5C-1A32-477B-8866-8E23AE2460DF}"/>
    <cellStyle name="Normalny 4 3 11 5" xfId="10947" xr:uid="{9EA097F7-F4A9-4106-8651-9E533C79A741}"/>
    <cellStyle name="Normalny 4 3 11 5 2" xfId="26246" xr:uid="{281AE100-014E-434F-89BA-AAAB8ED07285}"/>
    <cellStyle name="Normalny 4 3 11 6" xfId="14437" xr:uid="{C02AE879-84CE-4FC9-B52C-6984B46A56E3}"/>
    <cellStyle name="Normalny 4 3 11 6 2" xfId="29736" xr:uid="{B2F77149-5014-408F-93FF-30CB58C7A97B}"/>
    <cellStyle name="Normalny 4 3 11 7" xfId="17375" xr:uid="{82F5F625-FA93-41F8-B9E4-A37C4055F5ED}"/>
    <cellStyle name="Normalny 4 3 12" xfId="1911" xr:uid="{52E08919-33FF-4CC7-9A7F-3BFE9CAA8613}"/>
    <cellStyle name="Normalny 4 3 12 2" xfId="8826" xr:uid="{74246479-8C38-4211-8D4F-080907514BEE}"/>
    <cellStyle name="Normalny 4 3 12 2 2" xfId="24126" xr:uid="{75FCC5F4-97E6-4E66-AE76-DA911B6A86B8}"/>
    <cellStyle name="Normalny 4 3 12 3" xfId="5466" xr:uid="{AE31D441-83DE-478C-AE36-E4DC680730E8}"/>
    <cellStyle name="Normalny 4 3 12 3 2" xfId="20767" xr:uid="{7AC83EC5-BA14-444D-A20B-E7823F6D7027}"/>
    <cellStyle name="Normalny 4 3 12 4" xfId="12317" xr:uid="{8D0840E5-2849-42CC-AD64-968EF34C61C0}"/>
    <cellStyle name="Normalny 4 3 12 4 2" xfId="27616" xr:uid="{652D975A-ABB3-4099-8DDA-7A3391F0768F}"/>
    <cellStyle name="Normalny 4 3 12 5" xfId="15807" xr:uid="{68A35313-3E0C-4071-90BC-92AE23B8D268}"/>
    <cellStyle name="Normalny 4 3 12 5 2" xfId="31106" xr:uid="{0976B229-800E-4199-92CB-3CF0B1F4E18E}"/>
    <cellStyle name="Normalny 4 3 12 6" xfId="17543" xr:uid="{F09324AD-529E-472E-8F59-B0641F78CA97}"/>
    <cellStyle name="Normalny 4 3 13" xfId="2042" xr:uid="{1A3C97F0-71AA-47BA-ABFA-AC5B77B021A0}"/>
    <cellStyle name="Normalny 4 3 13 2" xfId="5467" xr:uid="{19FB51A4-0668-480E-9505-5430AD97C2E8}"/>
    <cellStyle name="Normalny 4 3 13 2 2" xfId="20768" xr:uid="{687E12A2-C76C-4273-BF00-FC78F722A4DA}"/>
    <cellStyle name="Normalny 4 3 13 3" xfId="17674" xr:uid="{9D316881-2F66-4AC1-B9B3-19A5151379CB}"/>
    <cellStyle name="Normalny 4 3 14" xfId="2410" xr:uid="{CBB95148-0397-4419-9653-1839129597FC}"/>
    <cellStyle name="Normalny 4 3 14 2" xfId="5468" xr:uid="{31E03C27-DEAF-4013-9101-D4E19BBF96AD}"/>
    <cellStyle name="Normalny 4 3 14 2 2" xfId="20769" xr:uid="{8A9AF617-136B-4DD2-87D6-72600B545E3E}"/>
    <cellStyle name="Normalny 4 3 14 3" xfId="18042" xr:uid="{73C01721-3B7A-41E0-A934-0F0CB10B0806}"/>
    <cellStyle name="Normalny 4 3 15" xfId="2560" xr:uid="{F5C2FC8F-E75C-4759-9FC0-12B800AF6709}"/>
    <cellStyle name="Normalny 4 3 15 2" xfId="5469" xr:uid="{67ADD993-7D96-4F79-9062-28DBCEE24252}"/>
    <cellStyle name="Normalny 4 3 15 2 2" xfId="20770" xr:uid="{C362FD62-894B-4754-8A6E-B4A45246A7CB}"/>
    <cellStyle name="Normalny 4 3 15 3" xfId="18192" xr:uid="{511681B1-8EF0-4E1A-8D14-26CB326B768B}"/>
    <cellStyle name="Normalny 4 3 16" xfId="5756" xr:uid="{306E3879-C019-46D8-81AA-0406B6ACC525}"/>
    <cellStyle name="Normalny 4 3 16 2" xfId="21057" xr:uid="{90D8C0C1-59F1-472E-9C65-789F7A3C2647}"/>
    <cellStyle name="Normalny 4 3 17" xfId="5926" xr:uid="{9840C401-0C56-44DA-BCD1-293B1134977D}"/>
    <cellStyle name="Normalny 4 3 17 2" xfId="21227" xr:uid="{86B587C6-EE49-4F03-BCD2-D1D5938B8786}"/>
    <cellStyle name="Normalny 4 3 18" xfId="4208" xr:uid="{07652E80-EA66-4232-ADB1-9F49133F006C}"/>
    <cellStyle name="Normalny 4 3 18 2" xfId="19562" xr:uid="{BB611C47-979C-4E44-A9CF-79D40E562BC6}"/>
    <cellStyle name="Normalny 4 3 19" xfId="9418" xr:uid="{261C3E17-AB2C-4BE2-AA50-D8C7306DBD53}"/>
    <cellStyle name="Normalny 4 3 19 2" xfId="24717" xr:uid="{48EACA7C-806C-4584-A67E-C47ADD70489D}"/>
    <cellStyle name="Normalny 4 3 2" xfId="694" xr:uid="{5F6F8DD6-9EFE-4E9E-A690-3BF0870614CC}"/>
    <cellStyle name="Normalny 4 3 2 10" xfId="2301" xr:uid="{85CD0C2F-A5DC-4B4A-90FF-138C0132020D}"/>
    <cellStyle name="Normalny 4 3 2 10 2" xfId="5470" xr:uid="{492C1E2B-2F58-4C79-8B6B-B41AB70FD038}"/>
    <cellStyle name="Normalny 4 3 2 10 2 2" xfId="20771" xr:uid="{1652F2E5-8437-400A-8AC0-8952D62673D5}"/>
    <cellStyle name="Normalny 4 3 2 10 3" xfId="17933" xr:uid="{BDCAF34A-B64A-457F-B74E-122ED5C4D447}"/>
    <cellStyle name="Normalny 4 3 2 11" xfId="2451" xr:uid="{88F6E559-C628-4621-BE66-DB0B80EF5935}"/>
    <cellStyle name="Normalny 4 3 2 11 2" xfId="5471" xr:uid="{50CA623B-3104-4C33-A61A-FC541EE3C419}"/>
    <cellStyle name="Normalny 4 3 2 11 2 2" xfId="20772" xr:uid="{6A91185E-1B9C-465F-B8A6-E7A4361C34A2}"/>
    <cellStyle name="Normalny 4 3 2 11 3" xfId="18083" xr:uid="{63567BB3-0279-4BA3-8C2A-59B8D3DA56C0}"/>
    <cellStyle name="Normalny 4 3 2 12" xfId="2601" xr:uid="{A1C91747-C319-4F00-8092-F75055841923}"/>
    <cellStyle name="Normalny 4 3 2 12 2" xfId="5472" xr:uid="{9517D817-FFFF-4970-93B2-D57175975ECC}"/>
    <cellStyle name="Normalny 4 3 2 12 2 2" xfId="20773" xr:uid="{62CA823C-39F4-4C24-BC87-CF92CB13FA42}"/>
    <cellStyle name="Normalny 4 3 2 12 3" xfId="18233" xr:uid="{B937C7C9-07DC-45CE-961D-584FE54ABFEE}"/>
    <cellStyle name="Normalny 4 3 2 13" xfId="5797" xr:uid="{04B11782-6F42-4A40-9618-60CCD8066F99}"/>
    <cellStyle name="Normalny 4 3 2 13 2" xfId="21098" xr:uid="{3768B024-F728-45D5-8C27-5C431826EB39}"/>
    <cellStyle name="Normalny 4 3 2 14" xfId="6042" xr:uid="{D107135F-54E0-4D70-B12D-91275A6F68DA}"/>
    <cellStyle name="Normalny 4 3 2 14 2" xfId="21343" xr:uid="{2606C98D-6AC6-444C-B64D-F668761AA238}"/>
    <cellStyle name="Normalny 4 3 2 15" xfId="4211" xr:uid="{B0F1FC63-EE0C-49F8-AB0E-BD3061CF4E91}"/>
    <cellStyle name="Normalny 4 3 2 15 2" xfId="19565" xr:uid="{BEF65B9F-FD77-4AF2-BD20-D76D2DBDD4F3}"/>
    <cellStyle name="Normalny 4 3 2 16" xfId="9534" xr:uid="{5FFF20FF-5AA5-456A-A5CB-0B350D33B94E}"/>
    <cellStyle name="Normalny 4 3 2 16 2" xfId="24833" xr:uid="{B2C97AB4-58F2-4599-AB7E-FB72F402D85C}"/>
    <cellStyle name="Normalny 4 3 2 17" xfId="13024" xr:uid="{BD47C3DF-B355-4D3C-8BF1-3AAF4ED23476}"/>
    <cellStyle name="Normalny 4 3 2 17 2" xfId="28323" xr:uid="{ECC9F981-6908-44F1-A40E-17A6AEA2D03F}"/>
    <cellStyle name="Normalny 4 3 2 18" xfId="16420" xr:uid="{AC826318-56E9-4B4D-A90F-D54364054B03}"/>
    <cellStyle name="Normalny 4 3 2 18 2" xfId="31719" xr:uid="{0A6B120D-288C-47DB-B96B-0027FC81ADB5}"/>
    <cellStyle name="Normalny 4 3 2 19" xfId="915" xr:uid="{B1485072-4822-4D83-82A4-BA518C035985}"/>
    <cellStyle name="Normalny 4 3 2 2" xfId="1130" xr:uid="{3D54DA8D-4A3C-425D-8232-E20F89411AB2}"/>
    <cellStyle name="Normalny 4 3 2 2 2" xfId="4213" xr:uid="{EE384634-7E44-418D-9BE8-0D1F17CA5E01}"/>
    <cellStyle name="Normalny 4 3 2 2 2 2" xfId="4214" xr:uid="{50A6D02E-7091-400D-85FE-151F756C35B6}"/>
    <cellStyle name="Normalny 4 3 2 2 2 2 2" xfId="8832" xr:uid="{B7D736ED-4EEA-461A-897F-82B135086FB3}"/>
    <cellStyle name="Normalny 4 3 2 2 2 2 2 2" xfId="12323" xr:uid="{B61887BF-EE37-49AB-8DBC-3FF6A71F751D}"/>
    <cellStyle name="Normalny 4 3 2 2 2 2 2 2 2" xfId="27622" xr:uid="{64ABC769-7B42-4E4A-9629-6A0433DB703C}"/>
    <cellStyle name="Normalny 4 3 2 2 2 2 2 3" xfId="15813" xr:uid="{C5FCC659-E1FE-4261-8A99-6846D0EC88EC}"/>
    <cellStyle name="Normalny 4 3 2 2 2 2 2 3 2" xfId="31112" xr:uid="{EDEF3027-4CA3-416F-9F77-75F14FB0943A}"/>
    <cellStyle name="Normalny 4 3 2 2 2 2 2 4" xfId="24132" xr:uid="{84BC6451-729A-4E93-93D1-271B7CC15408}"/>
    <cellStyle name="Normalny 4 3 2 2 2 2 3" xfId="7198" xr:uid="{E8AA2C33-0532-4667-B530-3C53CEB18733}"/>
    <cellStyle name="Normalny 4 3 2 2 2 2 3 2" xfId="22499" xr:uid="{3E451401-BB68-4CEE-B2B7-715CD40A988A}"/>
    <cellStyle name="Normalny 4 3 2 2 2 2 4" xfId="10690" xr:uid="{3DAE62D9-4F94-4172-97E8-CE1DBCFE061E}"/>
    <cellStyle name="Normalny 4 3 2 2 2 2 4 2" xfId="25989" xr:uid="{DC18668D-FBB5-4405-AEF6-21C30C98FF31}"/>
    <cellStyle name="Normalny 4 3 2 2 2 2 5" xfId="14180" xr:uid="{2542A50C-5F5A-413A-B298-A987E6CC35A4}"/>
    <cellStyle name="Normalny 4 3 2 2 2 2 5 2" xfId="29479" xr:uid="{07231F78-3E4C-4996-A2CE-54EFC9B058BD}"/>
    <cellStyle name="Normalny 4 3 2 2 2 2 6" xfId="19568" xr:uid="{6E9D0A71-3F86-4708-BF8F-5B0BB7952E42}"/>
    <cellStyle name="Normalny 4 3 2 2 2 3" xfId="8831" xr:uid="{78A48F2D-4EC3-4A9E-86F1-50B40E95D78A}"/>
    <cellStyle name="Normalny 4 3 2 2 2 3 2" xfId="12322" xr:uid="{9621C5F4-75F3-4127-979B-C3116BB5F06A}"/>
    <cellStyle name="Normalny 4 3 2 2 2 3 2 2" xfId="27621" xr:uid="{BD29CC36-CA69-4D45-9783-DDB35248DD6E}"/>
    <cellStyle name="Normalny 4 3 2 2 2 3 3" xfId="15812" xr:uid="{94314154-AAE1-4FE4-8ED6-106D282006E4}"/>
    <cellStyle name="Normalny 4 3 2 2 2 3 3 2" xfId="31111" xr:uid="{867AF60B-2CA1-4F0C-AE29-4E5BA63AA54B}"/>
    <cellStyle name="Normalny 4 3 2 2 2 3 4" xfId="24131" xr:uid="{BFD057C6-AC0D-44DF-93D1-39D24EC0F9C9}"/>
    <cellStyle name="Normalny 4 3 2 2 2 4" xfId="6547" xr:uid="{67605F75-6DDE-4245-BDAD-E1444A678A75}"/>
    <cellStyle name="Normalny 4 3 2 2 2 4 2" xfId="21848" xr:uid="{68A33A21-EF1B-4FF8-B5C9-267A3333FF87}"/>
    <cellStyle name="Normalny 4 3 2 2 2 5" xfId="10039" xr:uid="{8E097A38-B289-421D-A97F-658EBB126920}"/>
    <cellStyle name="Normalny 4 3 2 2 2 5 2" xfId="25338" xr:uid="{D7214446-7B96-4CC9-A93A-89813CE6A173}"/>
    <cellStyle name="Normalny 4 3 2 2 2 6" xfId="13529" xr:uid="{319D767E-DF81-4170-8B8E-445BBEC7266F}"/>
    <cellStyle name="Normalny 4 3 2 2 2 6 2" xfId="28828" xr:uid="{98CBC9D8-55AD-4881-85C8-9FB6D2FFFF1A}"/>
    <cellStyle name="Normalny 4 3 2 2 2 7" xfId="19567" xr:uid="{7AF1027D-B7E1-4778-BE93-EE6D519CEE42}"/>
    <cellStyle name="Normalny 4 3 2 2 3" xfId="4215" xr:uid="{40B0E492-BE53-4A12-8FDB-7391E52BD7C6}"/>
    <cellStyle name="Normalny 4 3 2 2 3 2" xfId="8833" xr:uid="{24191BCE-5A31-4657-8442-44881335E10A}"/>
    <cellStyle name="Normalny 4 3 2 2 3 2 2" xfId="12324" xr:uid="{14C6FF05-C652-4010-8ABB-18280499F7C0}"/>
    <cellStyle name="Normalny 4 3 2 2 3 2 2 2" xfId="27623" xr:uid="{85646E20-95BB-4D00-B93D-2CB2E6C97109}"/>
    <cellStyle name="Normalny 4 3 2 2 3 2 3" xfId="15814" xr:uid="{39DF4A26-DF69-40C3-A607-25CA66C4BB7F}"/>
    <cellStyle name="Normalny 4 3 2 2 3 2 3 2" xfId="31113" xr:uid="{63156A7C-B6C7-4134-9BB6-0869F4095F78}"/>
    <cellStyle name="Normalny 4 3 2 2 3 2 4" xfId="24133" xr:uid="{363F7178-4CE5-4746-904C-A1FE77D3286B}"/>
    <cellStyle name="Normalny 4 3 2 2 3 3" xfId="7197" xr:uid="{C33CDA03-ED8D-4FD0-BEC9-494DE3B9979A}"/>
    <cellStyle name="Normalny 4 3 2 2 3 3 2" xfId="22498" xr:uid="{198BB05C-49A9-442C-B8C5-341EBB4785EF}"/>
    <cellStyle name="Normalny 4 3 2 2 3 4" xfId="10689" xr:uid="{F18F0138-8D18-4E68-8C58-7434D1DFF4E2}"/>
    <cellStyle name="Normalny 4 3 2 2 3 4 2" xfId="25988" xr:uid="{48AFEE16-670E-499E-BF68-B3F97FB110D2}"/>
    <cellStyle name="Normalny 4 3 2 2 3 5" xfId="14179" xr:uid="{368B18D2-38A8-4BB4-B231-26647E8E5F94}"/>
    <cellStyle name="Normalny 4 3 2 2 3 5 2" xfId="29478" xr:uid="{0D451360-3AFB-4A98-B787-BDFFDBD3EF45}"/>
    <cellStyle name="Normalny 4 3 2 2 3 6" xfId="19569" xr:uid="{D7506016-B526-4414-990E-339F9827B6E4}"/>
    <cellStyle name="Normalny 4 3 2 2 4" xfId="8830" xr:uid="{589000E9-0B45-4780-BBAE-BBB017C692E7}"/>
    <cellStyle name="Normalny 4 3 2 2 4 2" xfId="12321" xr:uid="{E4EA49D1-F569-4349-A8C5-D4C3288D9F0A}"/>
    <cellStyle name="Normalny 4 3 2 2 4 2 2" xfId="27620" xr:uid="{D65539F6-F241-4EF9-942B-E4EAAF6B2E90}"/>
    <cellStyle name="Normalny 4 3 2 2 4 3" xfId="15811" xr:uid="{B107CB37-E4CF-4018-93BD-81BE34FF1B09}"/>
    <cellStyle name="Normalny 4 3 2 2 4 3 2" xfId="31110" xr:uid="{8BA8D3F4-D004-4336-92B0-1E86AC435576}"/>
    <cellStyle name="Normalny 4 3 2 2 4 4" xfId="24130" xr:uid="{20BDB748-8D2E-422A-8115-3E3309BC7544}"/>
    <cellStyle name="Normalny 4 3 2 2 5" xfId="6197" xr:uid="{2D079114-36CF-4165-9000-9A22301CA717}"/>
    <cellStyle name="Normalny 4 3 2 2 5 2" xfId="21498" xr:uid="{587770B9-5729-4944-A94F-CD0D36DAB060}"/>
    <cellStyle name="Normalny 4 3 2 2 6" xfId="4212" xr:uid="{8EF62DFC-E83E-4C17-A7C1-A7C63DF6112F}"/>
    <cellStyle name="Normalny 4 3 2 2 6 2" xfId="19566" xr:uid="{CE4C14DA-BDFB-4A6B-BF6C-81A46A21B3C5}"/>
    <cellStyle name="Normalny 4 3 2 2 7" xfId="9689" xr:uid="{95506D9C-8E62-4236-A6F0-F80118BAA66E}"/>
    <cellStyle name="Normalny 4 3 2 2 7 2" xfId="24988" xr:uid="{E08C7DED-F62C-45AE-93B6-BBB28B56059F}"/>
    <cellStyle name="Normalny 4 3 2 2 8" xfId="13179" xr:uid="{8BD43A01-8499-46DB-ABD6-239BB3E4F82B}"/>
    <cellStyle name="Normalny 4 3 2 2 8 2" xfId="28478" xr:uid="{953C8008-9438-456C-8A33-5EAB70FCE718}"/>
    <cellStyle name="Normalny 4 3 2 2 9" xfId="16786" xr:uid="{E0F247A2-6852-4DDD-970C-2A59F258EB89}"/>
    <cellStyle name="Normalny 4 3 2 20" xfId="16583" xr:uid="{0230D5D6-AAB3-4F31-B626-08366809C0F2}"/>
    <cellStyle name="Normalny 4 3 2 3" xfId="1255" xr:uid="{B74372A7-ED6E-4526-846B-C170C39F0D6F}"/>
    <cellStyle name="Normalny 4 3 2 3 2" xfId="4217" xr:uid="{AC2CB413-1217-4F06-8915-1E3738F83D03}"/>
    <cellStyle name="Normalny 4 3 2 3 2 2" xfId="8835" xr:uid="{F3A9A8A1-CC58-4712-AECF-448911013EE7}"/>
    <cellStyle name="Normalny 4 3 2 3 2 2 2" xfId="12326" xr:uid="{EC930CE0-2830-4F05-A52F-9ED016CB430D}"/>
    <cellStyle name="Normalny 4 3 2 3 2 2 2 2" xfId="27625" xr:uid="{44B380A5-E0E7-451C-BBC6-EB171FF4FD1F}"/>
    <cellStyle name="Normalny 4 3 2 3 2 2 3" xfId="15816" xr:uid="{C661BE9B-4B01-4207-BFEC-2AAE52E25EF4}"/>
    <cellStyle name="Normalny 4 3 2 3 2 2 3 2" xfId="31115" xr:uid="{F3FA101C-2B23-4AB7-9962-D7B1369DE051}"/>
    <cellStyle name="Normalny 4 3 2 3 2 2 4" xfId="24135" xr:uid="{E6B31752-418F-4679-9C94-DD9FE13CFA9F}"/>
    <cellStyle name="Normalny 4 3 2 3 2 3" xfId="7199" xr:uid="{56576088-3196-4F14-9069-1FEEBDC430BF}"/>
    <cellStyle name="Normalny 4 3 2 3 2 3 2" xfId="22500" xr:uid="{DC03C7F5-4BAD-415F-B2EE-A495D40A1EAA}"/>
    <cellStyle name="Normalny 4 3 2 3 2 4" xfId="10691" xr:uid="{43EC414C-2B1B-43F8-9B1C-74730CD97081}"/>
    <cellStyle name="Normalny 4 3 2 3 2 4 2" xfId="25990" xr:uid="{A1A256C1-321A-4A32-8B57-44D63D4CBD81}"/>
    <cellStyle name="Normalny 4 3 2 3 2 5" xfId="14181" xr:uid="{BD2ECFAE-9B58-4856-8663-1422DD059DD9}"/>
    <cellStyle name="Normalny 4 3 2 3 2 5 2" xfId="29480" xr:uid="{56A43A26-5B3A-44AD-A2F4-D4700CDF1A46}"/>
    <cellStyle name="Normalny 4 3 2 3 2 6" xfId="19571" xr:uid="{41FCD990-E215-4A89-84B1-82A051C78D9C}"/>
    <cellStyle name="Normalny 4 3 2 3 3" xfId="8834" xr:uid="{E3F00511-A0ED-435E-A125-80334FD51819}"/>
    <cellStyle name="Normalny 4 3 2 3 3 2" xfId="12325" xr:uid="{524C7931-AE1A-447C-9F66-5AE077E1BF84}"/>
    <cellStyle name="Normalny 4 3 2 3 3 2 2" xfId="27624" xr:uid="{DFCF40EB-C780-41DA-8E0E-3A5F7CDB636B}"/>
    <cellStyle name="Normalny 4 3 2 3 3 3" xfId="15815" xr:uid="{95E905A4-9CF6-4F17-9CCC-1F3D326D9347}"/>
    <cellStyle name="Normalny 4 3 2 3 3 3 2" xfId="31114" xr:uid="{7FCB317F-2B76-4F76-920F-F4BF68385174}"/>
    <cellStyle name="Normalny 4 3 2 3 3 4" xfId="24134" xr:uid="{B3C43238-242D-459D-B6E4-1364EFB8EEBD}"/>
    <cellStyle name="Normalny 4 3 2 3 4" xfId="6548" xr:uid="{8696D8DB-55C9-4ED9-B411-C0464785EFE4}"/>
    <cellStyle name="Normalny 4 3 2 3 4 2" xfId="21849" xr:uid="{AD86B3A2-512D-4D4D-A093-8F9B12906641}"/>
    <cellStyle name="Normalny 4 3 2 3 5" xfId="4216" xr:uid="{23C42491-EAAB-4C08-9C3E-71F1C15E83A3}"/>
    <cellStyle name="Normalny 4 3 2 3 5 2" xfId="19570" xr:uid="{9F46DF33-57F4-49FB-8874-7ABD152A4F6A}"/>
    <cellStyle name="Normalny 4 3 2 3 6" xfId="10040" xr:uid="{7D723526-763C-4C8B-9FDD-4063955A7CB0}"/>
    <cellStyle name="Normalny 4 3 2 3 6 2" xfId="25339" xr:uid="{F9036F98-F466-4130-AA7E-DA0A7E571A90}"/>
    <cellStyle name="Normalny 4 3 2 3 7" xfId="13530" xr:uid="{FF4459B6-D03A-4314-9E80-5A435094AE23}"/>
    <cellStyle name="Normalny 4 3 2 3 7 2" xfId="28829" xr:uid="{38B1CC57-DA12-4DF8-8B11-C3FE38CF5861}"/>
    <cellStyle name="Normalny 4 3 2 3 8" xfId="16911" xr:uid="{BDBF5EB3-A237-485F-9D9A-3629145B77F2}"/>
    <cellStyle name="Normalny 4 3 2 4" xfId="1377" xr:uid="{96CD66D3-C012-416E-880E-46C288323946}"/>
    <cellStyle name="Normalny 4 3 2 4 2" xfId="4219" xr:uid="{4BEED339-5821-432B-B58D-ED57B730E8EA}"/>
    <cellStyle name="Normalny 4 3 2 4 2 2" xfId="8837" xr:uid="{3DFECBE1-69D2-47A5-A3E8-E7B09318ECF0}"/>
    <cellStyle name="Normalny 4 3 2 4 2 2 2" xfId="12328" xr:uid="{BF51929C-B0BF-4693-B04A-22D4856492B7}"/>
    <cellStyle name="Normalny 4 3 2 4 2 2 2 2" xfId="27627" xr:uid="{7DEC96AC-10E5-4487-9ECA-99282B501E88}"/>
    <cellStyle name="Normalny 4 3 2 4 2 2 3" xfId="15818" xr:uid="{1E3B6DEA-8537-46D6-A9A6-54F78C0E5A78}"/>
    <cellStyle name="Normalny 4 3 2 4 2 2 3 2" xfId="31117" xr:uid="{C8E1671D-7C55-4FED-B5DD-F81DF2752FE9}"/>
    <cellStyle name="Normalny 4 3 2 4 2 2 4" xfId="24137" xr:uid="{64F9EFF4-D615-409D-A564-010510A1BB79}"/>
    <cellStyle name="Normalny 4 3 2 4 2 3" xfId="7200" xr:uid="{8D73C5F3-A3B0-458A-9ADB-9A37B2CB0C4D}"/>
    <cellStyle name="Normalny 4 3 2 4 2 3 2" xfId="22501" xr:uid="{B546CB79-4832-4643-8C79-C465086AE299}"/>
    <cellStyle name="Normalny 4 3 2 4 2 4" xfId="10692" xr:uid="{D28A5DC8-3CC2-4047-8E81-04EE1C85B7C2}"/>
    <cellStyle name="Normalny 4 3 2 4 2 4 2" xfId="25991" xr:uid="{21C8824E-97AE-4D89-9C47-A3F710D709F2}"/>
    <cellStyle name="Normalny 4 3 2 4 2 5" xfId="14182" xr:uid="{79C5A718-A8D7-4C30-8BB4-7F98D728CDA6}"/>
    <cellStyle name="Normalny 4 3 2 4 2 5 2" xfId="29481" xr:uid="{AF47D661-7273-4C94-8028-179BA7D0D71A}"/>
    <cellStyle name="Normalny 4 3 2 4 2 6" xfId="19573" xr:uid="{B30CA2A8-055E-4300-B867-596D755AB496}"/>
    <cellStyle name="Normalny 4 3 2 4 3" xfId="8836" xr:uid="{0C5E83DE-2C38-4225-846A-D407742A0781}"/>
    <cellStyle name="Normalny 4 3 2 4 3 2" xfId="12327" xr:uid="{804D4721-8E35-4794-971F-8244602244E0}"/>
    <cellStyle name="Normalny 4 3 2 4 3 2 2" xfId="27626" xr:uid="{2B947751-2B50-456C-9EE5-3B50CC67029D}"/>
    <cellStyle name="Normalny 4 3 2 4 3 3" xfId="15817" xr:uid="{D032F762-8DD8-49C7-BFF6-FAA8E0CDF527}"/>
    <cellStyle name="Normalny 4 3 2 4 3 3 2" xfId="31116" xr:uid="{819549CB-62D6-4B1F-80C4-F2AE705E9402}"/>
    <cellStyle name="Normalny 4 3 2 4 3 4" xfId="24136" xr:uid="{81874D16-2418-495B-95E6-8C1F49D5E351}"/>
    <cellStyle name="Normalny 4 3 2 4 4" xfId="6635" xr:uid="{F9BDCD5C-282A-4D49-84FE-A82AD5DF0401}"/>
    <cellStyle name="Normalny 4 3 2 4 4 2" xfId="21936" xr:uid="{2E7AD511-C74C-4650-A33B-B2C8DC3C42B6}"/>
    <cellStyle name="Normalny 4 3 2 4 5" xfId="4218" xr:uid="{936998FD-31AA-421E-A11E-29039CDD081E}"/>
    <cellStyle name="Normalny 4 3 2 4 5 2" xfId="19572" xr:uid="{F761E879-986F-4AEE-9950-7F1844EC4EA4}"/>
    <cellStyle name="Normalny 4 3 2 4 6" xfId="10127" xr:uid="{680FCB3A-D8FE-46E0-9EB0-1501A1DCC64E}"/>
    <cellStyle name="Normalny 4 3 2 4 6 2" xfId="25426" xr:uid="{8697491E-50B4-4EA5-9D91-68B595496CB0}"/>
    <cellStyle name="Normalny 4 3 2 4 7" xfId="13617" xr:uid="{9C1AC542-E47D-4368-925B-627FA6F6F898}"/>
    <cellStyle name="Normalny 4 3 2 4 7 2" xfId="28916" xr:uid="{5B5797C1-C0A0-4E24-805A-BE6532C7E812}"/>
    <cellStyle name="Normalny 4 3 2 4 8" xfId="17033" xr:uid="{B371B226-4024-4EB3-8863-CE87FC9407F0}"/>
    <cellStyle name="Normalny 4 3 2 5" xfId="1531" xr:uid="{8893E4B8-423F-48CD-81A8-4F0E5F827F5A}"/>
    <cellStyle name="Normalny 4 3 2 5 2" xfId="8838" xr:uid="{E38E0054-31EF-473E-8567-4FFFCE453F24}"/>
    <cellStyle name="Normalny 4 3 2 5 2 2" xfId="12329" xr:uid="{6CFF236C-611F-4E9E-95A8-B71D75CA9500}"/>
    <cellStyle name="Normalny 4 3 2 5 2 2 2" xfId="27628" xr:uid="{9645BC58-6C53-4084-B583-327B3C3C534C}"/>
    <cellStyle name="Normalny 4 3 2 5 2 3" xfId="15819" xr:uid="{F606AF7A-A1A7-4D48-BAC6-B5189DFF01C0}"/>
    <cellStyle name="Normalny 4 3 2 5 2 3 2" xfId="31118" xr:uid="{B6B365AD-F982-48BB-BDF6-DEF0AF27B780}"/>
    <cellStyle name="Normalny 4 3 2 5 2 4" xfId="24138" xr:uid="{530DA322-24E0-4546-9332-0457ADB6F0AD}"/>
    <cellStyle name="Normalny 4 3 2 5 3" xfId="7196" xr:uid="{6E12CB6D-45AC-4448-8140-6831455CEF8E}"/>
    <cellStyle name="Normalny 4 3 2 5 3 2" xfId="22497" xr:uid="{04F2A251-C62B-4A4B-9A87-7C2C704539FC}"/>
    <cellStyle name="Normalny 4 3 2 5 4" xfId="4220" xr:uid="{DAF4B7FD-2BB8-4881-9DA4-6182704AF098}"/>
    <cellStyle name="Normalny 4 3 2 5 4 2" xfId="19574" xr:uid="{96FB880B-048F-4889-A208-D8399AE674CD}"/>
    <cellStyle name="Normalny 4 3 2 5 5" xfId="10688" xr:uid="{D25158D6-8733-4740-A02B-096142092303}"/>
    <cellStyle name="Normalny 4 3 2 5 5 2" xfId="25987" xr:uid="{144DB161-0D66-4C6E-92E3-51C492E6F156}"/>
    <cellStyle name="Normalny 4 3 2 5 6" xfId="14178" xr:uid="{E2A15A5B-DA5D-4B9B-BF08-A4F1BAABBF91}"/>
    <cellStyle name="Normalny 4 3 2 5 6 2" xfId="29477" xr:uid="{AF8D3E2A-20E6-4BB1-87DB-757E0E43593D}"/>
    <cellStyle name="Normalny 4 3 2 5 7" xfId="17183" xr:uid="{0B72FE99-0E38-47DC-AF94-C8D526EDB75F}"/>
    <cellStyle name="Normalny 4 3 2 6" xfId="1779" xr:uid="{7B9E3D36-E8C4-4E07-8BCD-FB66AF836BEB}"/>
    <cellStyle name="Normalny 4 3 2 6 2" xfId="8839" xr:uid="{5229DEBD-8379-441A-ACEA-421FDE2861AC}"/>
    <cellStyle name="Normalny 4 3 2 6 2 2" xfId="12330" xr:uid="{D3381DF9-4570-487B-853D-0AFDB6CDD2FE}"/>
    <cellStyle name="Normalny 4 3 2 6 2 2 2" xfId="27629" xr:uid="{ABB7FE2B-EBE7-458C-87BD-F20D99CB158A}"/>
    <cellStyle name="Normalny 4 3 2 6 2 3" xfId="15820" xr:uid="{A2F84A8F-CDEE-495E-B0C5-C7E4CBA704AE}"/>
    <cellStyle name="Normalny 4 3 2 6 2 3 2" xfId="31119" xr:uid="{2EF3366A-050E-47CF-B7F8-3FE2DD66A0CC}"/>
    <cellStyle name="Normalny 4 3 2 6 2 4" xfId="24139" xr:uid="{93FA1FD5-B896-4DA6-892C-CF7F76CCCA66}"/>
    <cellStyle name="Normalny 4 3 2 6 3" xfId="7496" xr:uid="{C8248F2D-B7D9-4AC9-ADB1-F2852A3A8B7F}"/>
    <cellStyle name="Normalny 4 3 2 6 3 2" xfId="22797" xr:uid="{80C8881C-78DB-478B-A25A-E89D1DAFC817}"/>
    <cellStyle name="Normalny 4 3 2 6 4" xfId="4221" xr:uid="{76D21C32-51B4-4645-83C9-9672084144F1}"/>
    <cellStyle name="Normalny 4 3 2 6 4 2" xfId="19575" xr:uid="{F992ED1F-DCCB-431E-9A82-D233CA419E96}"/>
    <cellStyle name="Normalny 4 3 2 6 5" xfId="10988" xr:uid="{4F7084C6-84FC-4882-B714-9E79C7BA6F67}"/>
    <cellStyle name="Normalny 4 3 2 6 5 2" xfId="26287" xr:uid="{75FD6FA3-5178-4990-9FCA-FF20C02C8AF3}"/>
    <cellStyle name="Normalny 4 3 2 6 6" xfId="14478" xr:uid="{F50B9D83-EADB-4B31-B81E-A877190C5875}"/>
    <cellStyle name="Normalny 4 3 2 6 6 2" xfId="29777" xr:uid="{8C618295-DE69-4B77-A77B-955F2BDAD792}"/>
    <cellStyle name="Normalny 4 3 2 6 7" xfId="17416" xr:uid="{E319BBDB-49A7-45AE-BFDA-BD2AF5232756}"/>
    <cellStyle name="Normalny 4 3 2 7" xfId="1923" xr:uid="{9608646F-64AA-458C-A4EC-CC39132606FF}"/>
    <cellStyle name="Normalny 4 3 2 7 2" xfId="8829" xr:uid="{56904A28-E25B-44D0-9C90-C769EEB48C0A}"/>
    <cellStyle name="Normalny 4 3 2 7 2 2" xfId="24129" xr:uid="{3BD8D4A7-49AF-4B23-9627-731765C2896B}"/>
    <cellStyle name="Normalny 4 3 2 7 3" xfId="5473" xr:uid="{2166E023-39CC-45B3-882C-A2B44636CEF7}"/>
    <cellStyle name="Normalny 4 3 2 7 3 2" xfId="20774" xr:uid="{73DE7D5E-22FF-4D2F-8524-4AFA24E59CBB}"/>
    <cellStyle name="Normalny 4 3 2 7 4" xfId="12320" xr:uid="{FCADD9D8-B787-4A01-85C5-E50E8D31C83D}"/>
    <cellStyle name="Normalny 4 3 2 7 4 2" xfId="27619" xr:uid="{B0544CF1-242B-43A0-BC8B-0F7E50BA9A7D}"/>
    <cellStyle name="Normalny 4 3 2 7 5" xfId="15810" xr:uid="{389F2D57-43EA-498C-9E92-CB147E0AD346}"/>
    <cellStyle name="Normalny 4 3 2 7 5 2" xfId="31109" xr:uid="{DD21F50B-E8E8-4C87-B71B-48623D0254F4}"/>
    <cellStyle name="Normalny 4 3 2 7 6" xfId="17555" xr:uid="{CF61908E-DCCD-4009-8AE8-B5F11DC2FC8E}"/>
    <cellStyle name="Normalny 4 3 2 8" xfId="2054" xr:uid="{A91609DA-45F9-4BA7-95BD-BAA299949757}"/>
    <cellStyle name="Normalny 4 3 2 8 2" xfId="5474" xr:uid="{DEFC641D-F7F2-4B52-A685-2C1D6678A70C}"/>
    <cellStyle name="Normalny 4 3 2 8 2 2" xfId="20775" xr:uid="{57C17A69-78E3-491C-9EC9-34990EEA5674}"/>
    <cellStyle name="Normalny 4 3 2 8 3" xfId="17686" xr:uid="{5D805DF1-268B-410C-89B1-3CF794E1C8A9}"/>
    <cellStyle name="Normalny 4 3 2 9" xfId="2179" xr:uid="{500B25DB-FE94-43BB-9D04-EEC37ADB1CED}"/>
    <cellStyle name="Normalny 4 3 2 9 2" xfId="5475" xr:uid="{C87691D0-2902-4881-AA84-BB5A8054A004}"/>
    <cellStyle name="Normalny 4 3 2 9 2 2" xfId="20776" xr:uid="{C93BE666-7DD7-481E-9B57-87E5CF3F03B7}"/>
    <cellStyle name="Normalny 4 3 2 9 3" xfId="17811" xr:uid="{79F76B3B-A353-4C92-A492-61DA217F52DD}"/>
    <cellStyle name="Normalny 4 3 20" xfId="12908" xr:uid="{A69EEAB6-D036-4DCE-9E23-26D94020C863}"/>
    <cellStyle name="Normalny 4 3 20 2" xfId="28207" xr:uid="{EB521927-A65D-41C8-9587-6AA152638F9B}"/>
    <cellStyle name="Normalny 4 3 21" xfId="16379" xr:uid="{BD6111A2-497A-457A-9241-5EC6551FAA31}"/>
    <cellStyle name="Normalny 4 3 21 2" xfId="31678" xr:uid="{126DCC8B-DF05-4414-A973-1E490A4D87FE}"/>
    <cellStyle name="Normalny 4 3 22" xfId="873" xr:uid="{3755E7C5-823B-4FB3-BEC3-A8A46A883EF7}"/>
    <cellStyle name="Normalny 4 3 23" xfId="16542" xr:uid="{479123BF-5091-428B-BE8F-BAED37DDCBA7}"/>
    <cellStyle name="Normalny 4 3 3" xfId="738" xr:uid="{18DCDB41-1665-4264-ACB7-6560BD8CCFDF}"/>
    <cellStyle name="Normalny 4 3 3 10" xfId="2342" xr:uid="{42A9C801-21D4-4DEB-9217-C11FC8D93262}"/>
    <cellStyle name="Normalny 4 3 3 10 2" xfId="5476" xr:uid="{A29A443D-3BCC-4C24-B687-10B35AFAF70B}"/>
    <cellStyle name="Normalny 4 3 3 10 2 2" xfId="20777" xr:uid="{5F90187F-B1BE-42ED-B731-0F2D70F0022B}"/>
    <cellStyle name="Normalny 4 3 3 10 3" xfId="17974" xr:uid="{4D494DCC-13D3-4D2B-BE7A-33BDFE984FA3}"/>
    <cellStyle name="Normalny 4 3 3 11" xfId="2492" xr:uid="{AE9105E5-3037-461D-94C0-A2BB687475BE}"/>
    <cellStyle name="Normalny 4 3 3 11 2" xfId="5477" xr:uid="{F7898C21-66F1-40E5-B0CC-84D43D21A604}"/>
    <cellStyle name="Normalny 4 3 3 11 2 2" xfId="20778" xr:uid="{2A6C782A-C24B-4D51-86A1-50426977230B}"/>
    <cellStyle name="Normalny 4 3 3 11 3" xfId="18124" xr:uid="{5DAB8BCC-2380-48B0-983C-02BA78C5E10F}"/>
    <cellStyle name="Normalny 4 3 3 12" xfId="2642" xr:uid="{C7942CE1-AB11-4539-A55C-0E5368D4B40C}"/>
    <cellStyle name="Normalny 4 3 3 12 2" xfId="5478" xr:uid="{5E03621C-DC73-40BB-960F-0C3FDE9B5437}"/>
    <cellStyle name="Normalny 4 3 3 12 2 2" xfId="20779" xr:uid="{49F10BFB-D34B-448C-9F9A-ECCF3DF4BE15}"/>
    <cellStyle name="Normalny 4 3 3 12 3" xfId="18274" xr:uid="{F9D26989-34E1-4D8D-B67D-796E58B022E6}"/>
    <cellStyle name="Normalny 4 3 3 13" xfId="5838" xr:uid="{6E7A2ACD-96C2-45B6-A19F-059936F3C62A}"/>
    <cellStyle name="Normalny 4 3 3 13 2" xfId="21139" xr:uid="{50B9289D-0694-4213-9B63-5132AE531E0B}"/>
    <cellStyle name="Normalny 4 3 3 14" xfId="6043" xr:uid="{5B25CA03-E0C5-4CA6-A9BA-C9EDB80FE719}"/>
    <cellStyle name="Normalny 4 3 3 14 2" xfId="21344" xr:uid="{536D63FA-560B-4375-861A-92107637A353}"/>
    <cellStyle name="Normalny 4 3 3 15" xfId="4222" xr:uid="{B4EB98B2-5509-4545-A317-1B35A2D8382F}"/>
    <cellStyle name="Normalny 4 3 3 15 2" xfId="19576" xr:uid="{3EDE7420-5993-4884-9722-13CF6F485590}"/>
    <cellStyle name="Normalny 4 3 3 16" xfId="9535" xr:uid="{D0AA6893-51D9-4558-B5D8-C7D47BA3A116}"/>
    <cellStyle name="Normalny 4 3 3 16 2" xfId="24834" xr:uid="{78ACEB8B-2DB1-4538-BFF3-39ED188FC53A}"/>
    <cellStyle name="Normalny 4 3 3 17" xfId="13025" xr:uid="{C6A3DC43-EEBB-4C14-B927-8E807C99B9FE}"/>
    <cellStyle name="Normalny 4 3 3 17 2" xfId="28324" xr:uid="{2323D7B6-50F1-49C9-901D-036E77FAC06F}"/>
    <cellStyle name="Normalny 4 3 3 18" xfId="16461" xr:uid="{854CDF04-4969-42BB-9206-DE660F0274C1}"/>
    <cellStyle name="Normalny 4 3 3 18 2" xfId="31760" xr:uid="{F7DA3D8C-0207-464B-82B1-612EF4CC60FE}"/>
    <cellStyle name="Normalny 4 3 3 19" xfId="956" xr:uid="{41881962-B819-436F-B3AA-19A3B27C1E92}"/>
    <cellStyle name="Normalny 4 3 3 2" xfId="1172" xr:uid="{9C7133FE-CA5C-4ACE-B24C-4551A74335F0}"/>
    <cellStyle name="Normalny 4 3 3 2 2" xfId="4224" xr:uid="{407C778A-CD55-4EF2-936C-784C773158F8}"/>
    <cellStyle name="Normalny 4 3 3 2 2 2" xfId="4225" xr:uid="{DF4DB099-D4C3-4B05-9590-3B92DF9F27EA}"/>
    <cellStyle name="Normalny 4 3 3 2 2 2 2" xfId="8843" xr:uid="{6E24FDDD-88C6-4D32-AEA3-C59E99A1AF12}"/>
    <cellStyle name="Normalny 4 3 3 2 2 2 2 2" xfId="12334" xr:uid="{D32AE61C-61C3-468B-96E9-A4B2DC6BC9B1}"/>
    <cellStyle name="Normalny 4 3 3 2 2 2 2 2 2" xfId="27633" xr:uid="{F0A0116A-C0B6-4D5D-BBA6-F3EE32D4FC5F}"/>
    <cellStyle name="Normalny 4 3 3 2 2 2 2 3" xfId="15824" xr:uid="{08D4CC0A-554E-4D0E-A50B-315A0CB447FD}"/>
    <cellStyle name="Normalny 4 3 3 2 2 2 2 3 2" xfId="31123" xr:uid="{1ACF1FDC-B002-4C13-91B9-BBEBC8E66682}"/>
    <cellStyle name="Normalny 4 3 3 2 2 2 2 4" xfId="24143" xr:uid="{B4037F27-F664-4901-A33E-F3C405947C33}"/>
    <cellStyle name="Normalny 4 3 3 2 2 2 3" xfId="7203" xr:uid="{791C98D3-8176-4B3B-A317-FC6C01BDD2A3}"/>
    <cellStyle name="Normalny 4 3 3 2 2 2 3 2" xfId="22504" xr:uid="{D273AB1E-6034-450A-AD30-6AE0A738C646}"/>
    <cellStyle name="Normalny 4 3 3 2 2 2 4" xfId="10695" xr:uid="{A80CD06D-2666-4A7E-87FD-F97D7974D952}"/>
    <cellStyle name="Normalny 4 3 3 2 2 2 4 2" xfId="25994" xr:uid="{824B7B24-BD31-4572-A6AA-17A498E5A15E}"/>
    <cellStyle name="Normalny 4 3 3 2 2 2 5" xfId="14185" xr:uid="{BF19C9ED-6364-4C35-802F-5010CBB7F1E8}"/>
    <cellStyle name="Normalny 4 3 3 2 2 2 5 2" xfId="29484" xr:uid="{7EFDCE50-FD14-4B8F-BFA9-E63C39C5B314}"/>
    <cellStyle name="Normalny 4 3 3 2 2 2 6" xfId="19579" xr:uid="{7FE0571B-EA6A-41F6-89F3-F92D5BC1351B}"/>
    <cellStyle name="Normalny 4 3 3 2 2 3" xfId="8842" xr:uid="{85DD1FF1-5493-47E4-AFCD-6108CFB7251B}"/>
    <cellStyle name="Normalny 4 3 3 2 2 3 2" xfId="12333" xr:uid="{2CCE6C70-1FB2-4686-8569-EA4BBBC2BD93}"/>
    <cellStyle name="Normalny 4 3 3 2 2 3 2 2" xfId="27632" xr:uid="{026665D6-3A37-4E92-8A84-E05EAD231624}"/>
    <cellStyle name="Normalny 4 3 3 2 2 3 3" xfId="15823" xr:uid="{49B946A9-FFDE-43DB-BCF2-19445C496551}"/>
    <cellStyle name="Normalny 4 3 3 2 2 3 3 2" xfId="31122" xr:uid="{333E246F-A43C-414C-B402-52AE413B270A}"/>
    <cellStyle name="Normalny 4 3 3 2 2 3 4" xfId="24142" xr:uid="{46D8AA52-D8AD-4619-A46E-5779F50180B4}"/>
    <cellStyle name="Normalny 4 3 3 2 2 4" xfId="6549" xr:uid="{024128B8-C7BE-46D9-9168-F2C31D86EFE0}"/>
    <cellStyle name="Normalny 4 3 3 2 2 4 2" xfId="21850" xr:uid="{96287B4E-F1FC-47DA-A6D9-DCAC3DE58392}"/>
    <cellStyle name="Normalny 4 3 3 2 2 5" xfId="10041" xr:uid="{FA68C8EC-8973-41DD-9CA1-F189F2DC0BB1}"/>
    <cellStyle name="Normalny 4 3 3 2 2 5 2" xfId="25340" xr:uid="{0AE03E66-87D1-40E7-A9AA-AD1171390375}"/>
    <cellStyle name="Normalny 4 3 3 2 2 6" xfId="13531" xr:uid="{734431FC-7499-40A8-8753-A0694299E273}"/>
    <cellStyle name="Normalny 4 3 3 2 2 6 2" xfId="28830" xr:uid="{358E4F98-3203-43CA-9087-89A311380708}"/>
    <cellStyle name="Normalny 4 3 3 2 2 7" xfId="19578" xr:uid="{97C6B401-B8C5-48C0-941C-DE1B591B7A23}"/>
    <cellStyle name="Normalny 4 3 3 2 3" xfId="4226" xr:uid="{A57FCA34-AE38-4CE2-8D1D-867B18D21122}"/>
    <cellStyle name="Normalny 4 3 3 2 3 2" xfId="8844" xr:uid="{1B0C73A5-5A1B-4DA7-A701-0637F1ACE54C}"/>
    <cellStyle name="Normalny 4 3 3 2 3 2 2" xfId="12335" xr:uid="{42BFC955-0FD7-4FC0-AD4A-E1A4E6356B6E}"/>
    <cellStyle name="Normalny 4 3 3 2 3 2 2 2" xfId="27634" xr:uid="{EB2D98BD-92DE-4C34-BC41-05CA87AF160E}"/>
    <cellStyle name="Normalny 4 3 3 2 3 2 3" xfId="15825" xr:uid="{28004A5A-6AEC-4D60-A8AF-2E1F8361AE18}"/>
    <cellStyle name="Normalny 4 3 3 2 3 2 3 2" xfId="31124" xr:uid="{8B933199-9209-4313-9A74-2084FA07142F}"/>
    <cellStyle name="Normalny 4 3 3 2 3 2 4" xfId="24144" xr:uid="{9586A9E5-84DD-44D9-AE4F-D96AE38866F6}"/>
    <cellStyle name="Normalny 4 3 3 2 3 3" xfId="7202" xr:uid="{585009B2-BD1A-4EF9-8B91-255EDE5C1BD9}"/>
    <cellStyle name="Normalny 4 3 3 2 3 3 2" xfId="22503" xr:uid="{2F8BA2C0-573B-43AA-AD45-999A29137001}"/>
    <cellStyle name="Normalny 4 3 3 2 3 4" xfId="10694" xr:uid="{E535BB67-9770-471E-BA70-24B04782DE8F}"/>
    <cellStyle name="Normalny 4 3 3 2 3 4 2" xfId="25993" xr:uid="{6398DC14-4DEF-4646-9235-7F4AE63143AC}"/>
    <cellStyle name="Normalny 4 3 3 2 3 5" xfId="14184" xr:uid="{E37CB554-9841-4629-906F-81B0C3626A8C}"/>
    <cellStyle name="Normalny 4 3 3 2 3 5 2" xfId="29483" xr:uid="{7B45D1D5-DB37-4A05-BC7A-C9279F02A6BB}"/>
    <cellStyle name="Normalny 4 3 3 2 3 6" xfId="19580" xr:uid="{C143BAF0-C50E-47C1-B483-9B57874B351C}"/>
    <cellStyle name="Normalny 4 3 3 2 4" xfId="8841" xr:uid="{B1B4D971-0ED6-4C42-9836-3A1557C27C0F}"/>
    <cellStyle name="Normalny 4 3 3 2 4 2" xfId="12332" xr:uid="{FFBDCFC1-F999-4471-8FA5-3BA17B000973}"/>
    <cellStyle name="Normalny 4 3 3 2 4 2 2" xfId="27631" xr:uid="{FCB83384-A149-4A15-A6B2-A51792E7126B}"/>
    <cellStyle name="Normalny 4 3 3 2 4 3" xfId="15822" xr:uid="{F3FDD255-C763-43B8-B8B5-7E12F46C19A8}"/>
    <cellStyle name="Normalny 4 3 3 2 4 3 2" xfId="31121" xr:uid="{278E7E17-B4F0-44D9-9E3A-B87F10AE1E6E}"/>
    <cellStyle name="Normalny 4 3 3 2 4 4" xfId="24141" xr:uid="{303E08AD-9E92-4BA3-88B8-E58E21369044}"/>
    <cellStyle name="Normalny 4 3 3 2 5" xfId="6238" xr:uid="{04F3E644-41C0-4963-A320-4170C4496FD0}"/>
    <cellStyle name="Normalny 4 3 3 2 5 2" xfId="21539" xr:uid="{46BE6CCB-E379-4635-990A-468713596466}"/>
    <cellStyle name="Normalny 4 3 3 2 6" xfId="4223" xr:uid="{00941B0A-51A7-4C01-AC80-8F01E39CD71A}"/>
    <cellStyle name="Normalny 4 3 3 2 6 2" xfId="19577" xr:uid="{CD689FCC-FED8-4013-B991-15E959BF01E0}"/>
    <cellStyle name="Normalny 4 3 3 2 7" xfId="9730" xr:uid="{E506E773-BC36-4061-BF00-0CA25B780C18}"/>
    <cellStyle name="Normalny 4 3 3 2 7 2" xfId="25029" xr:uid="{455E9834-1087-43C0-A13F-7E943B75BBCA}"/>
    <cellStyle name="Normalny 4 3 3 2 8" xfId="13220" xr:uid="{2C46A966-A353-4891-90C8-D4B29AC3E434}"/>
    <cellStyle name="Normalny 4 3 3 2 8 2" xfId="28519" xr:uid="{2F0992B1-8633-4235-AD8D-94D297C3131E}"/>
    <cellStyle name="Normalny 4 3 3 2 9" xfId="16828" xr:uid="{D440F175-1EB0-408C-91FC-84CDFB48D14A}"/>
    <cellStyle name="Normalny 4 3 3 20" xfId="16624" xr:uid="{558F68C7-B303-4DDF-BD8E-784EAD6115DF}"/>
    <cellStyle name="Normalny 4 3 3 3" xfId="1297" xr:uid="{0FEC5F4F-524B-4647-94F5-5ADEE404213D}"/>
    <cellStyle name="Normalny 4 3 3 3 2" xfId="4228" xr:uid="{6A198865-1202-403C-8570-4B9997D3FBEB}"/>
    <cellStyle name="Normalny 4 3 3 3 2 2" xfId="8846" xr:uid="{F5836068-741F-4012-B489-63B7EEA9A3E2}"/>
    <cellStyle name="Normalny 4 3 3 3 2 2 2" xfId="12337" xr:uid="{DFF89AEB-5DCA-4FA6-9896-E554A4F7A66A}"/>
    <cellStyle name="Normalny 4 3 3 3 2 2 2 2" xfId="27636" xr:uid="{74280983-D29C-486C-A288-EB92A0F702F3}"/>
    <cellStyle name="Normalny 4 3 3 3 2 2 3" xfId="15827" xr:uid="{75201A66-F359-4DAA-964D-661B61A8717B}"/>
    <cellStyle name="Normalny 4 3 3 3 2 2 3 2" xfId="31126" xr:uid="{69D3B992-5499-4992-8966-549EAA2BCC29}"/>
    <cellStyle name="Normalny 4 3 3 3 2 2 4" xfId="24146" xr:uid="{DB3574B3-DC93-455F-88DA-E85A317DDF17}"/>
    <cellStyle name="Normalny 4 3 3 3 2 3" xfId="7204" xr:uid="{3CE4FAE6-2F77-454D-8767-D756A2E7365E}"/>
    <cellStyle name="Normalny 4 3 3 3 2 3 2" xfId="22505" xr:uid="{C9D0EB14-F997-425C-88A6-C44D12DC0937}"/>
    <cellStyle name="Normalny 4 3 3 3 2 4" xfId="10696" xr:uid="{7D29BC9B-AF0F-46B0-B2F4-F3E8B4FAB19A}"/>
    <cellStyle name="Normalny 4 3 3 3 2 4 2" xfId="25995" xr:uid="{B657890E-77D9-4266-AC00-003DC06D26C9}"/>
    <cellStyle name="Normalny 4 3 3 3 2 5" xfId="14186" xr:uid="{292F7A60-2069-442C-B342-151938E33AE1}"/>
    <cellStyle name="Normalny 4 3 3 3 2 5 2" xfId="29485" xr:uid="{2DDFB7DC-4301-4550-B12C-786774C3F6FC}"/>
    <cellStyle name="Normalny 4 3 3 3 2 6" xfId="19582" xr:uid="{DC7406AD-45C7-4884-AF03-5B1B22F0E989}"/>
    <cellStyle name="Normalny 4 3 3 3 3" xfId="8845" xr:uid="{6B4DA28C-C39A-45B2-97E7-BDA5E154C8AB}"/>
    <cellStyle name="Normalny 4 3 3 3 3 2" xfId="12336" xr:uid="{6B3832D1-30D3-4E02-A709-D2F11F56FF4A}"/>
    <cellStyle name="Normalny 4 3 3 3 3 2 2" xfId="27635" xr:uid="{EA6FC8B1-E54C-400B-9185-D3C68A881452}"/>
    <cellStyle name="Normalny 4 3 3 3 3 3" xfId="15826" xr:uid="{85AE0714-DE61-4223-9E69-F891244853AD}"/>
    <cellStyle name="Normalny 4 3 3 3 3 3 2" xfId="31125" xr:uid="{1A37BD7A-674A-41AD-8BC0-4564DC7D8492}"/>
    <cellStyle name="Normalny 4 3 3 3 3 4" xfId="24145" xr:uid="{14C8B15C-5F72-4446-9700-701E01A96600}"/>
    <cellStyle name="Normalny 4 3 3 3 4" xfId="6550" xr:uid="{2D3DF66C-2D0D-4C9F-B207-579C54E4341E}"/>
    <cellStyle name="Normalny 4 3 3 3 4 2" xfId="21851" xr:uid="{D11F5F97-1062-4105-AC4B-8FB5476614BF}"/>
    <cellStyle name="Normalny 4 3 3 3 5" xfId="4227" xr:uid="{7AE85539-72B1-403E-A9B2-C1704529574C}"/>
    <cellStyle name="Normalny 4 3 3 3 5 2" xfId="19581" xr:uid="{8EBA8B0D-1505-497C-8B43-42D2FAF09C07}"/>
    <cellStyle name="Normalny 4 3 3 3 6" xfId="10042" xr:uid="{0571714D-6940-48DC-9C0E-EF1D6CA72F21}"/>
    <cellStyle name="Normalny 4 3 3 3 6 2" xfId="25341" xr:uid="{44B95AA7-2D94-4AF0-B360-FC8BCFF00CD2}"/>
    <cellStyle name="Normalny 4 3 3 3 7" xfId="13532" xr:uid="{56A0DEA9-6CB9-4B74-BFAF-3571770A9BBC}"/>
    <cellStyle name="Normalny 4 3 3 3 7 2" xfId="28831" xr:uid="{89540D22-A823-4489-84F5-5BD919FB2445}"/>
    <cellStyle name="Normalny 4 3 3 3 8" xfId="16953" xr:uid="{5312C6DD-8734-4CE5-AD1A-01FC600D6679}"/>
    <cellStyle name="Normalny 4 3 3 4" xfId="1418" xr:uid="{DA1E5A21-879F-4DE7-9BF6-548BE2CC1A8F}"/>
    <cellStyle name="Normalny 4 3 3 4 2" xfId="8847" xr:uid="{52CED2BF-716A-4240-BCE7-9AB8407FCBD6}"/>
    <cellStyle name="Normalny 4 3 3 4 2 2" xfId="12338" xr:uid="{39B24CCC-2398-47D2-B24F-DA09206CBB32}"/>
    <cellStyle name="Normalny 4 3 3 4 2 2 2" xfId="27637" xr:uid="{43BB9C92-D9B0-458D-9F93-8CF3C4AD6494}"/>
    <cellStyle name="Normalny 4 3 3 4 2 3" xfId="15828" xr:uid="{50CA959A-0CE8-4097-8467-D84080530E64}"/>
    <cellStyle name="Normalny 4 3 3 4 2 3 2" xfId="31127" xr:uid="{13720E4C-CEF4-4F38-9CAD-EDCE86FFE44F}"/>
    <cellStyle name="Normalny 4 3 3 4 2 4" xfId="24147" xr:uid="{F0263417-9A61-4B03-99AE-F20F8FBF911F}"/>
    <cellStyle name="Normalny 4 3 3 4 3" xfId="7201" xr:uid="{478D4F30-F08A-44B5-8589-99243A81D201}"/>
    <cellStyle name="Normalny 4 3 3 4 3 2" xfId="22502" xr:uid="{7BAA067A-C351-4BD1-ABAA-418C275C1B6F}"/>
    <cellStyle name="Normalny 4 3 3 4 4" xfId="4229" xr:uid="{6428BE97-DCDE-4A58-A2BF-4524BB9588F3}"/>
    <cellStyle name="Normalny 4 3 3 4 4 2" xfId="19583" xr:uid="{15555927-2C0E-428C-9FAB-361BCB744661}"/>
    <cellStyle name="Normalny 4 3 3 4 5" xfId="10693" xr:uid="{ABA447FD-BBB1-44C2-8C13-CE614B334656}"/>
    <cellStyle name="Normalny 4 3 3 4 5 2" xfId="25992" xr:uid="{636DEEFE-60EA-4574-8D4D-0D8CF1AA46B2}"/>
    <cellStyle name="Normalny 4 3 3 4 6" xfId="14183" xr:uid="{12454B37-1B59-40FA-AC10-3E132A59ECD7}"/>
    <cellStyle name="Normalny 4 3 3 4 6 2" xfId="29482" xr:uid="{90D7D6A7-6053-4FCD-86B3-BF01891C1465}"/>
    <cellStyle name="Normalny 4 3 3 4 7" xfId="17074" xr:uid="{D72E4EA6-8126-4C10-90AC-65764959CE47}"/>
    <cellStyle name="Normalny 4 3 3 5" xfId="1572" xr:uid="{53090310-7F34-4E6A-B6A8-9CA4DF24AD8D}"/>
    <cellStyle name="Normalny 4 3 3 5 2" xfId="8848" xr:uid="{E7BD34AF-CC87-40BC-83F9-537DC63F2FE8}"/>
    <cellStyle name="Normalny 4 3 3 5 2 2" xfId="12339" xr:uid="{0758D4C5-12A9-423F-8ED5-CD14A0DEE440}"/>
    <cellStyle name="Normalny 4 3 3 5 2 2 2" xfId="27638" xr:uid="{F2903521-2881-42D7-9290-DB70A8065753}"/>
    <cellStyle name="Normalny 4 3 3 5 2 3" xfId="15829" xr:uid="{CB67B645-A04C-45EC-9471-A101CC0A242C}"/>
    <cellStyle name="Normalny 4 3 3 5 2 3 2" xfId="31128" xr:uid="{804F4170-BC3C-403E-849E-EDFF29E99E35}"/>
    <cellStyle name="Normalny 4 3 3 5 2 4" xfId="24148" xr:uid="{9BEAF1EE-6A67-4612-9338-882AACD03624}"/>
    <cellStyle name="Normalny 4 3 3 5 3" xfId="7537" xr:uid="{95C0F727-44A7-469C-A9E9-FF189E36591A}"/>
    <cellStyle name="Normalny 4 3 3 5 3 2" xfId="22838" xr:uid="{BE2140D8-D205-4632-80BA-1B0D84680596}"/>
    <cellStyle name="Normalny 4 3 3 5 4" xfId="4230" xr:uid="{E81C1B61-4DFC-48BC-A3CC-EABB3B95629A}"/>
    <cellStyle name="Normalny 4 3 3 5 4 2" xfId="19584" xr:uid="{412D58B7-2404-44FA-87F6-11389C4E1813}"/>
    <cellStyle name="Normalny 4 3 3 5 5" xfId="11029" xr:uid="{89DC2D84-D93F-409D-BDE6-E5B2384E0E9E}"/>
    <cellStyle name="Normalny 4 3 3 5 5 2" xfId="26328" xr:uid="{F3D20F37-3425-4491-B830-513CCFC8ECB7}"/>
    <cellStyle name="Normalny 4 3 3 5 6" xfId="14519" xr:uid="{275BC813-B889-4067-8349-925F9DC3DB1D}"/>
    <cellStyle name="Normalny 4 3 3 5 6 2" xfId="29818" xr:uid="{54CFD21E-624D-4173-AD59-EE3C49D82B92}"/>
    <cellStyle name="Normalny 4 3 3 5 7" xfId="17224" xr:uid="{9F9668DB-8308-4C44-820E-9EC8969B47B0}"/>
    <cellStyle name="Normalny 4 3 3 6" xfId="1821" xr:uid="{A084955E-B87E-4557-B430-17E80F972E19}"/>
    <cellStyle name="Normalny 4 3 3 6 2" xfId="8840" xr:uid="{BF525FCC-C53F-4AD2-ABB3-DAF4C40C3E4C}"/>
    <cellStyle name="Normalny 4 3 3 6 2 2" xfId="24140" xr:uid="{EE8311E4-6EEC-45B0-8E23-E37523F47DE8}"/>
    <cellStyle name="Normalny 4 3 3 6 3" xfId="5479" xr:uid="{2D4CD85F-7829-4024-B9FC-4CB838E79EB3}"/>
    <cellStyle name="Normalny 4 3 3 6 3 2" xfId="20780" xr:uid="{9E69CFDE-01FD-46D5-A905-FBFE806BEFA4}"/>
    <cellStyle name="Normalny 4 3 3 6 4" xfId="12331" xr:uid="{766E32CC-57F1-4179-829D-4641CDE7D616}"/>
    <cellStyle name="Normalny 4 3 3 6 4 2" xfId="27630" xr:uid="{778DEBF9-77C7-48A9-9C38-FB5EA0E43FA1}"/>
    <cellStyle name="Normalny 4 3 3 6 5" xfId="15821" xr:uid="{1C24FD7D-23C8-4519-9A79-677297BB6D91}"/>
    <cellStyle name="Normalny 4 3 3 6 5 2" xfId="31120" xr:uid="{377822CD-517E-4D39-8666-72CD0EB5E7A3}"/>
    <cellStyle name="Normalny 4 3 3 6 6" xfId="17457" xr:uid="{23F2F207-442C-402A-9374-1F85BFF163E8}"/>
    <cellStyle name="Normalny 4 3 3 7" xfId="1965" xr:uid="{3DDB5676-9529-4671-8B84-A211679FD564}"/>
    <cellStyle name="Normalny 4 3 3 7 2" xfId="5480" xr:uid="{97CC5EAC-D762-4C61-96FD-BC79C84F9DF6}"/>
    <cellStyle name="Normalny 4 3 3 7 2 2" xfId="20781" xr:uid="{F546E6CE-7762-4F38-8E0B-6F451049E17C}"/>
    <cellStyle name="Normalny 4 3 3 7 3" xfId="17597" xr:uid="{453ADE6C-DF69-4FBA-8CEC-4A195C6DE891}"/>
    <cellStyle name="Normalny 4 3 3 8" xfId="2096" xr:uid="{5585BEEF-B444-4A33-999F-C82DF7A35C62}"/>
    <cellStyle name="Normalny 4 3 3 8 2" xfId="5481" xr:uid="{9152A803-D718-4F37-9EE4-C2D8D31F6559}"/>
    <cellStyle name="Normalny 4 3 3 8 2 2" xfId="20782" xr:uid="{F0462BFF-D479-4622-98B3-2099CC556A7E}"/>
    <cellStyle name="Normalny 4 3 3 8 3" xfId="17728" xr:uid="{F8DEBBE4-1AA8-42CE-AE2B-EAF4CBA3CECF}"/>
    <cellStyle name="Normalny 4 3 3 9" xfId="2221" xr:uid="{23992FE8-02BD-495D-B0A2-C019974E3960}"/>
    <cellStyle name="Normalny 4 3 3 9 2" xfId="5482" xr:uid="{CD956E89-FB8B-4B4E-B973-3C6DCCB6DFCA}"/>
    <cellStyle name="Normalny 4 3 3 9 2 2" xfId="20783" xr:uid="{54146193-2126-4ADC-950D-8D20D010F4FA}"/>
    <cellStyle name="Normalny 4 3 3 9 3" xfId="17853" xr:uid="{2097D000-E9CE-4341-A68A-C3712DBF6BF5}"/>
    <cellStyle name="Normalny 4 3 4" xfId="779" xr:uid="{A8D549A6-0D15-4A4E-920C-DF18C62CC4F7}"/>
    <cellStyle name="Normalny 4 3 4 10" xfId="2383" xr:uid="{B490B977-1C4E-41C7-99FF-D26E2F3D8914}"/>
    <cellStyle name="Normalny 4 3 4 10 2" xfId="5483" xr:uid="{777998EF-4750-4FFC-A88C-DBA8A5076332}"/>
    <cellStyle name="Normalny 4 3 4 10 2 2" xfId="20784" xr:uid="{54A45D25-5F9D-48EF-915D-A85255084833}"/>
    <cellStyle name="Normalny 4 3 4 10 3" xfId="18015" xr:uid="{4360C729-E26E-4FEB-BDC7-EA08053BD2A3}"/>
    <cellStyle name="Normalny 4 3 4 11" xfId="2533" xr:uid="{6D98F516-7132-43E2-8B71-7302E9A976B9}"/>
    <cellStyle name="Normalny 4 3 4 11 2" xfId="5484" xr:uid="{F6DC2C05-21B9-4057-BDE6-A9D90D61C235}"/>
    <cellStyle name="Normalny 4 3 4 11 2 2" xfId="20785" xr:uid="{241206BE-1AD0-4BE5-A7A5-7EF118D969A0}"/>
    <cellStyle name="Normalny 4 3 4 11 3" xfId="18165" xr:uid="{278E5062-D37A-4573-8167-3511D03114A1}"/>
    <cellStyle name="Normalny 4 3 4 12" xfId="2683" xr:uid="{12A06003-DA2E-46F9-B651-1EFBF441FC73}"/>
    <cellStyle name="Normalny 4 3 4 12 2" xfId="5485" xr:uid="{BA27B3A3-4477-4BA4-934F-2B406C420666}"/>
    <cellStyle name="Normalny 4 3 4 12 2 2" xfId="20786" xr:uid="{7EDA273B-EE2A-4D0C-81C4-58E2B5831F8E}"/>
    <cellStyle name="Normalny 4 3 4 12 3" xfId="18315" xr:uid="{AB73AD6A-C732-477E-BD00-ED7D98106560}"/>
    <cellStyle name="Normalny 4 3 4 13" xfId="5879" xr:uid="{CC0CD4EF-93AE-49F6-8C64-CE8C72F54F21}"/>
    <cellStyle name="Normalny 4 3 4 13 2" xfId="21180" xr:uid="{0132B931-DAAE-47C1-861A-99D66423F542}"/>
    <cellStyle name="Normalny 4 3 4 14" xfId="6044" xr:uid="{2AEE316E-2959-422A-95AB-2059EB7129B2}"/>
    <cellStyle name="Normalny 4 3 4 14 2" xfId="21345" xr:uid="{4C303941-2123-4521-9030-7326F1025BB7}"/>
    <cellStyle name="Normalny 4 3 4 15" xfId="4231" xr:uid="{7CEE84F7-7FBC-401C-BAB0-EECD3D2297BE}"/>
    <cellStyle name="Normalny 4 3 4 15 2" xfId="19585" xr:uid="{BE80EF78-DA23-44E9-AD81-1DFEF8E882E0}"/>
    <cellStyle name="Normalny 4 3 4 16" xfId="9536" xr:uid="{49E612EB-1C38-43D9-927A-5FCB10D640C3}"/>
    <cellStyle name="Normalny 4 3 4 16 2" xfId="24835" xr:uid="{43121D91-F388-4704-BC9E-7E77A1F6A856}"/>
    <cellStyle name="Normalny 4 3 4 17" xfId="13026" xr:uid="{76149165-CCAF-4C44-9D97-CFF82E7EB23D}"/>
    <cellStyle name="Normalny 4 3 4 17 2" xfId="28325" xr:uid="{645A4071-69A7-40AE-9B64-5DCEE8492F08}"/>
    <cellStyle name="Normalny 4 3 4 18" xfId="16502" xr:uid="{02B7885A-F934-4760-B21F-04795FEF2CC1}"/>
    <cellStyle name="Normalny 4 3 4 18 2" xfId="31801" xr:uid="{19A6DFEA-6759-413E-87F4-C1A3F6F4F974}"/>
    <cellStyle name="Normalny 4 3 4 19" xfId="997" xr:uid="{3D8489E7-5F5B-471F-A415-3D1C23C9CE1E}"/>
    <cellStyle name="Normalny 4 3 4 2" xfId="1213" xr:uid="{EC963B16-EE31-4E44-BC55-A721395D4494}"/>
    <cellStyle name="Normalny 4 3 4 2 2" xfId="4233" xr:uid="{60D878D7-F1D8-4BC5-AF99-59028D4EE441}"/>
    <cellStyle name="Normalny 4 3 4 2 2 2" xfId="4234" xr:uid="{04F4F442-5A96-46BE-A7D8-C61F63B3B4E6}"/>
    <cellStyle name="Normalny 4 3 4 2 2 2 2" xfId="8852" xr:uid="{E47D9B80-4A37-47DB-89B8-EA3832954941}"/>
    <cellStyle name="Normalny 4 3 4 2 2 2 2 2" xfId="12343" xr:uid="{43431323-B35C-4E13-A1FA-1DEA285CB741}"/>
    <cellStyle name="Normalny 4 3 4 2 2 2 2 2 2" xfId="27642" xr:uid="{A9F12F53-8CF7-4E5F-B166-405A4CE270EB}"/>
    <cellStyle name="Normalny 4 3 4 2 2 2 2 3" xfId="15833" xr:uid="{9F611992-E584-4A5C-84E8-433822DDE654}"/>
    <cellStyle name="Normalny 4 3 4 2 2 2 2 3 2" xfId="31132" xr:uid="{A972992B-5989-4F06-8C1C-50551542913F}"/>
    <cellStyle name="Normalny 4 3 4 2 2 2 2 4" xfId="24152" xr:uid="{8E2977C2-D2EF-4832-9ECB-E7F1E32B85B3}"/>
    <cellStyle name="Normalny 4 3 4 2 2 2 3" xfId="7207" xr:uid="{3E82AE1C-BB0C-4A17-B842-80A0EB380763}"/>
    <cellStyle name="Normalny 4 3 4 2 2 2 3 2" xfId="22508" xr:uid="{BCF9D275-7CD2-4727-A58E-6EFBA9E1509D}"/>
    <cellStyle name="Normalny 4 3 4 2 2 2 4" xfId="10699" xr:uid="{5042950D-3530-408C-BB87-F91D5E836EA5}"/>
    <cellStyle name="Normalny 4 3 4 2 2 2 4 2" xfId="25998" xr:uid="{09C36F6D-5C79-481D-842D-CA942A15681D}"/>
    <cellStyle name="Normalny 4 3 4 2 2 2 5" xfId="14189" xr:uid="{D8BFB2EA-4AA6-42A2-9B9B-65EBB7004152}"/>
    <cellStyle name="Normalny 4 3 4 2 2 2 5 2" xfId="29488" xr:uid="{A3606165-921D-40FF-A92F-6074B387E6DE}"/>
    <cellStyle name="Normalny 4 3 4 2 2 2 6" xfId="19588" xr:uid="{62C3D147-263F-468D-9F69-7CA9E4AC9961}"/>
    <cellStyle name="Normalny 4 3 4 2 2 3" xfId="8851" xr:uid="{33307F89-F853-48B1-9BD3-661038EBD2C6}"/>
    <cellStyle name="Normalny 4 3 4 2 2 3 2" xfId="12342" xr:uid="{F6BDAB53-C946-4030-BD9F-17F98532D1BA}"/>
    <cellStyle name="Normalny 4 3 4 2 2 3 2 2" xfId="27641" xr:uid="{D5D8655C-0CDB-4914-A1FE-7FDD54D3CA0C}"/>
    <cellStyle name="Normalny 4 3 4 2 2 3 3" xfId="15832" xr:uid="{77FB4E56-66AD-4E7C-B331-67311D5ECAF6}"/>
    <cellStyle name="Normalny 4 3 4 2 2 3 3 2" xfId="31131" xr:uid="{A33BCE0D-972A-4A87-93B4-73434A40CC79}"/>
    <cellStyle name="Normalny 4 3 4 2 2 3 4" xfId="24151" xr:uid="{799FF527-B272-4F89-8932-9DAC425CB2E4}"/>
    <cellStyle name="Normalny 4 3 4 2 2 4" xfId="6551" xr:uid="{1C668F99-ED64-4320-9C4C-807C2980FE93}"/>
    <cellStyle name="Normalny 4 3 4 2 2 4 2" xfId="21852" xr:uid="{2F315B92-7288-4BA4-80CB-067F17C8272A}"/>
    <cellStyle name="Normalny 4 3 4 2 2 5" xfId="10043" xr:uid="{CEAF0371-AA33-4C25-8336-15F337E3C99D}"/>
    <cellStyle name="Normalny 4 3 4 2 2 5 2" xfId="25342" xr:uid="{8E0A5ED0-FE07-4149-8290-27D1CC317C76}"/>
    <cellStyle name="Normalny 4 3 4 2 2 6" xfId="13533" xr:uid="{9C402166-9577-443F-810B-7C767BFEC37B}"/>
    <cellStyle name="Normalny 4 3 4 2 2 6 2" xfId="28832" xr:uid="{74F38114-6E6F-4806-8CA4-74257B30F81C}"/>
    <cellStyle name="Normalny 4 3 4 2 2 7" xfId="19587" xr:uid="{A35B6FD2-783E-44BF-9FE5-0557DA2FC428}"/>
    <cellStyle name="Normalny 4 3 4 2 3" xfId="4235" xr:uid="{59D55F43-159C-4578-A07A-4FA340AE9CB2}"/>
    <cellStyle name="Normalny 4 3 4 2 3 2" xfId="8853" xr:uid="{4626E05E-C464-499A-B3BE-A647CEB53672}"/>
    <cellStyle name="Normalny 4 3 4 2 3 2 2" xfId="12344" xr:uid="{69BE869A-4F7C-4E9D-974D-C40B3D994D06}"/>
    <cellStyle name="Normalny 4 3 4 2 3 2 2 2" xfId="27643" xr:uid="{30823896-68AA-4E78-BAC5-2C193921CB54}"/>
    <cellStyle name="Normalny 4 3 4 2 3 2 3" xfId="15834" xr:uid="{E09E0CEB-25DD-43EB-8274-40073679EEF9}"/>
    <cellStyle name="Normalny 4 3 4 2 3 2 3 2" xfId="31133" xr:uid="{311A6DB7-A3BB-4FCD-9A8F-24D732928F3C}"/>
    <cellStyle name="Normalny 4 3 4 2 3 2 4" xfId="24153" xr:uid="{00265D77-7029-4D77-9B05-56416963AAE9}"/>
    <cellStyle name="Normalny 4 3 4 2 3 3" xfId="7206" xr:uid="{44C59BB5-C490-4C4B-B1B6-98C653F54D39}"/>
    <cellStyle name="Normalny 4 3 4 2 3 3 2" xfId="22507" xr:uid="{548C2596-4BBA-4D79-9FF4-E516210F1FF5}"/>
    <cellStyle name="Normalny 4 3 4 2 3 4" xfId="10698" xr:uid="{18DC77B8-1538-4031-9E4B-BE1B98AD26E4}"/>
    <cellStyle name="Normalny 4 3 4 2 3 4 2" xfId="25997" xr:uid="{3BF19F28-16E2-4974-B3D9-1AE73053DBC2}"/>
    <cellStyle name="Normalny 4 3 4 2 3 5" xfId="14188" xr:uid="{5E4D564B-B62F-4273-9812-13103DF81ADC}"/>
    <cellStyle name="Normalny 4 3 4 2 3 5 2" xfId="29487" xr:uid="{B87E199B-098F-4764-B58A-26B15E302917}"/>
    <cellStyle name="Normalny 4 3 4 2 3 6" xfId="19589" xr:uid="{F552F4D9-6941-4BC6-BC8E-81882854FE41}"/>
    <cellStyle name="Normalny 4 3 4 2 4" xfId="8850" xr:uid="{77820376-7B5E-42E4-9871-C825A89E6B1C}"/>
    <cellStyle name="Normalny 4 3 4 2 4 2" xfId="12341" xr:uid="{0818716A-5EE4-4010-9907-2E68B9D78474}"/>
    <cellStyle name="Normalny 4 3 4 2 4 2 2" xfId="27640" xr:uid="{E342B889-7EB2-48D9-AA56-2C067EA71AE9}"/>
    <cellStyle name="Normalny 4 3 4 2 4 3" xfId="15831" xr:uid="{AFCFAD91-4233-43AF-B680-2618F362C6D3}"/>
    <cellStyle name="Normalny 4 3 4 2 4 3 2" xfId="31130" xr:uid="{4CFA30AA-D47F-45A1-A657-408F9D68569F}"/>
    <cellStyle name="Normalny 4 3 4 2 4 4" xfId="24150" xr:uid="{5DC75344-0A0A-4FE8-85B3-FDB793096958}"/>
    <cellStyle name="Normalny 4 3 4 2 5" xfId="6279" xr:uid="{FA888193-A9A5-4398-B8C7-2B45DD56A7B2}"/>
    <cellStyle name="Normalny 4 3 4 2 5 2" xfId="21580" xr:uid="{3F13A8A2-4600-4B1D-952D-C6504B2DFD93}"/>
    <cellStyle name="Normalny 4 3 4 2 6" xfId="4232" xr:uid="{38802555-51FB-4F91-9E21-F2097713ACAB}"/>
    <cellStyle name="Normalny 4 3 4 2 6 2" xfId="19586" xr:uid="{D1BACCC3-FDD1-4729-AE78-E1819011FBD9}"/>
    <cellStyle name="Normalny 4 3 4 2 7" xfId="9771" xr:uid="{52DC7AE9-0940-4273-8DF3-1191A51D549C}"/>
    <cellStyle name="Normalny 4 3 4 2 7 2" xfId="25070" xr:uid="{69F92179-81F5-4C26-B913-4BE735AA4927}"/>
    <cellStyle name="Normalny 4 3 4 2 8" xfId="13261" xr:uid="{E7F41AEB-3F7B-4841-AB1C-7DAACF55A17C}"/>
    <cellStyle name="Normalny 4 3 4 2 8 2" xfId="28560" xr:uid="{F9FDDB4B-1A6D-4339-99D7-5480EBEEA483}"/>
    <cellStyle name="Normalny 4 3 4 2 9" xfId="16869" xr:uid="{5C146543-EBF6-4DFF-A2BA-C9A2351AE1B2}"/>
    <cellStyle name="Normalny 4 3 4 20" xfId="16665" xr:uid="{EE59AD26-80B5-4567-B6CD-91FC15580E04}"/>
    <cellStyle name="Normalny 4 3 4 3" xfId="1338" xr:uid="{1E7FF4DF-0AAF-4D34-9BF3-4A5963F846F6}"/>
    <cellStyle name="Normalny 4 3 4 3 2" xfId="4237" xr:uid="{258B6FDB-1FD0-460E-B05B-E60422B0F6D9}"/>
    <cellStyle name="Normalny 4 3 4 3 2 2" xfId="8855" xr:uid="{ED878A71-C6F8-4ABF-8FC4-6104C08B5258}"/>
    <cellStyle name="Normalny 4 3 4 3 2 2 2" xfId="12346" xr:uid="{8A607DF7-4D58-45E2-8E36-B4C34DACAB1F}"/>
    <cellStyle name="Normalny 4 3 4 3 2 2 2 2" xfId="27645" xr:uid="{17B908CD-C2A8-4D28-86EE-799AA0A84EA9}"/>
    <cellStyle name="Normalny 4 3 4 3 2 2 3" xfId="15836" xr:uid="{552BC676-F2CE-4775-906D-89121824D6E5}"/>
    <cellStyle name="Normalny 4 3 4 3 2 2 3 2" xfId="31135" xr:uid="{90B0F563-DCD2-439B-96E8-FB328E10AD46}"/>
    <cellStyle name="Normalny 4 3 4 3 2 2 4" xfId="24155" xr:uid="{9BD503F8-42FE-490E-9224-040583E6E144}"/>
    <cellStyle name="Normalny 4 3 4 3 2 3" xfId="7208" xr:uid="{55AB46ED-EAD8-4449-8EA7-A927F6A4F2EA}"/>
    <cellStyle name="Normalny 4 3 4 3 2 3 2" xfId="22509" xr:uid="{5E39442F-4177-45B0-82DC-0871AE97628A}"/>
    <cellStyle name="Normalny 4 3 4 3 2 4" xfId="10700" xr:uid="{6381FBBC-C1CC-445C-ADD1-DC79E2005ACA}"/>
    <cellStyle name="Normalny 4 3 4 3 2 4 2" xfId="25999" xr:uid="{CA383C03-C9D3-4A98-9EB5-B82373764B70}"/>
    <cellStyle name="Normalny 4 3 4 3 2 5" xfId="14190" xr:uid="{E6F50869-BC18-4B8B-9A2A-5D9F2F1CABAA}"/>
    <cellStyle name="Normalny 4 3 4 3 2 5 2" xfId="29489" xr:uid="{77FBC51C-8CEA-492E-A81C-911A2902CBD9}"/>
    <cellStyle name="Normalny 4 3 4 3 2 6" xfId="19591" xr:uid="{A8E2175B-596B-48FA-976F-A52EDDADAA7A}"/>
    <cellStyle name="Normalny 4 3 4 3 3" xfId="8854" xr:uid="{C34AB4D9-D360-4282-AF69-52FB7524E87A}"/>
    <cellStyle name="Normalny 4 3 4 3 3 2" xfId="12345" xr:uid="{A7515CB4-E75C-479A-BE94-4AA67F586A47}"/>
    <cellStyle name="Normalny 4 3 4 3 3 2 2" xfId="27644" xr:uid="{3551FAA5-46F4-4342-90E3-5FDA8910E4FF}"/>
    <cellStyle name="Normalny 4 3 4 3 3 3" xfId="15835" xr:uid="{FAED4751-A830-4820-8FB0-D8110C2121C9}"/>
    <cellStyle name="Normalny 4 3 4 3 3 3 2" xfId="31134" xr:uid="{523D6545-C4D9-4B1D-8FF2-1085C2768DBE}"/>
    <cellStyle name="Normalny 4 3 4 3 3 4" xfId="24154" xr:uid="{05AA0DBF-070A-48CC-B5DA-457A7CC93B81}"/>
    <cellStyle name="Normalny 4 3 4 3 4" xfId="6552" xr:uid="{FC02A749-F6D7-427C-AB5C-CC0418A39B1F}"/>
    <cellStyle name="Normalny 4 3 4 3 4 2" xfId="21853" xr:uid="{7C661F08-7F8C-494D-92EA-4DBBC02D2FBA}"/>
    <cellStyle name="Normalny 4 3 4 3 5" xfId="4236" xr:uid="{E18E251F-9DF4-4CD7-A791-81F1FF09B421}"/>
    <cellStyle name="Normalny 4 3 4 3 5 2" xfId="19590" xr:uid="{CC2841AE-B019-404E-8174-CB41F5883342}"/>
    <cellStyle name="Normalny 4 3 4 3 6" xfId="10044" xr:uid="{76409D9B-6D76-4252-BB54-B06D99DA16E5}"/>
    <cellStyle name="Normalny 4 3 4 3 6 2" xfId="25343" xr:uid="{60996A63-9DC7-451E-9AF7-BB6B54F8302F}"/>
    <cellStyle name="Normalny 4 3 4 3 7" xfId="13534" xr:uid="{B4931A6A-A1DA-4BDF-AC40-58AA1F0DD16D}"/>
    <cellStyle name="Normalny 4 3 4 3 7 2" xfId="28833" xr:uid="{EAE254AA-DFAD-4144-B90C-07BE0A14B48C}"/>
    <cellStyle name="Normalny 4 3 4 3 8" xfId="16994" xr:uid="{9A30F4F0-998D-4B9B-A57F-EB0591D00F28}"/>
    <cellStyle name="Normalny 4 3 4 4" xfId="1459" xr:uid="{55538FC0-B5F4-40F0-BD54-D99A748F7642}"/>
    <cellStyle name="Normalny 4 3 4 4 2" xfId="8856" xr:uid="{EF6E0950-91EB-4ECA-9DFB-7CDC2F37ED86}"/>
    <cellStyle name="Normalny 4 3 4 4 2 2" xfId="12347" xr:uid="{56B9E849-07B1-4B3F-969A-9DD16AF91E36}"/>
    <cellStyle name="Normalny 4 3 4 4 2 2 2" xfId="27646" xr:uid="{2665401F-C3B7-445D-870B-42D7B2FDF58A}"/>
    <cellStyle name="Normalny 4 3 4 4 2 3" xfId="15837" xr:uid="{19AC6771-A012-4174-A700-E20EFD55FE1E}"/>
    <cellStyle name="Normalny 4 3 4 4 2 3 2" xfId="31136" xr:uid="{7F08277D-4994-4477-8CCB-937E6795476A}"/>
    <cellStyle name="Normalny 4 3 4 4 2 4" xfId="24156" xr:uid="{F364C8F4-3FE2-437B-985A-686C1867B38A}"/>
    <cellStyle name="Normalny 4 3 4 4 3" xfId="7205" xr:uid="{8D99DD22-81CA-4772-B76B-2782C84C3248}"/>
    <cellStyle name="Normalny 4 3 4 4 3 2" xfId="22506" xr:uid="{0E05CB7D-B651-4995-85F3-0D192151DE86}"/>
    <cellStyle name="Normalny 4 3 4 4 4" xfId="4238" xr:uid="{1825935D-05B0-4E79-8884-633B324B9D34}"/>
    <cellStyle name="Normalny 4 3 4 4 4 2" xfId="19592" xr:uid="{34204203-EAF2-40C2-98A2-F7243568C235}"/>
    <cellStyle name="Normalny 4 3 4 4 5" xfId="10697" xr:uid="{68194E29-A1EA-4CA7-B975-5CF34D74C23A}"/>
    <cellStyle name="Normalny 4 3 4 4 5 2" xfId="25996" xr:uid="{42C48AD5-B354-48A6-8B3D-2A833D6C6366}"/>
    <cellStyle name="Normalny 4 3 4 4 6" xfId="14187" xr:uid="{9B8B70E6-FDF6-4BB8-ABB4-989DCBB3C70A}"/>
    <cellStyle name="Normalny 4 3 4 4 6 2" xfId="29486" xr:uid="{FF12E461-5BFC-4091-B773-F3A359D1D245}"/>
    <cellStyle name="Normalny 4 3 4 4 7" xfId="17115" xr:uid="{1AF501AF-81DE-4D1A-A70A-B4F826CE7113}"/>
    <cellStyle name="Normalny 4 3 4 5" xfId="1613" xr:uid="{AEA5A3B4-CBC7-429F-8D5F-86177A7DF65D}"/>
    <cellStyle name="Normalny 4 3 4 5 2" xfId="8857" xr:uid="{4A59DEB5-37B4-43A0-93DC-BD577C341ADF}"/>
    <cellStyle name="Normalny 4 3 4 5 2 2" xfId="12348" xr:uid="{D8A7ED3A-A014-4E58-9AAF-4E3750CCBD9C}"/>
    <cellStyle name="Normalny 4 3 4 5 2 2 2" xfId="27647" xr:uid="{90D6CF35-50E6-4D38-974F-CCDF01F13F88}"/>
    <cellStyle name="Normalny 4 3 4 5 2 3" xfId="15838" xr:uid="{318D19F8-3251-41F3-85F3-53CDA7A11262}"/>
    <cellStyle name="Normalny 4 3 4 5 2 3 2" xfId="31137" xr:uid="{04017C6D-C955-4F98-A6F1-514CA27C50CF}"/>
    <cellStyle name="Normalny 4 3 4 5 2 4" xfId="24157" xr:uid="{B76DE541-2D7E-4AB1-96C2-F46EE6622D3A}"/>
    <cellStyle name="Normalny 4 3 4 5 3" xfId="7578" xr:uid="{2641242A-B2D3-4B9A-B5D5-B763F13FEA3B}"/>
    <cellStyle name="Normalny 4 3 4 5 3 2" xfId="22879" xr:uid="{2EE4A6DD-3A22-48C4-9C1D-459B4039733A}"/>
    <cellStyle name="Normalny 4 3 4 5 4" xfId="4239" xr:uid="{54B577EC-1C89-4808-85EF-0ACF14820172}"/>
    <cellStyle name="Normalny 4 3 4 5 4 2" xfId="19593" xr:uid="{9CC147E9-56DE-46AA-81C3-7A6EF5CE170F}"/>
    <cellStyle name="Normalny 4 3 4 5 5" xfId="11070" xr:uid="{E0162208-7079-4D68-8365-36385737F3EA}"/>
    <cellStyle name="Normalny 4 3 4 5 5 2" xfId="26369" xr:uid="{700CC70C-9CF3-48D8-9B8A-792EBCE1F81A}"/>
    <cellStyle name="Normalny 4 3 4 5 6" xfId="14560" xr:uid="{008FECC1-B1C0-43B1-AD9D-DB3DF2382E84}"/>
    <cellStyle name="Normalny 4 3 4 5 6 2" xfId="29859" xr:uid="{E0E231E6-16CB-4D01-97DD-D7942907D00E}"/>
    <cellStyle name="Normalny 4 3 4 5 7" xfId="17265" xr:uid="{E200F60F-6131-4F3F-8AD6-71503C8267D4}"/>
    <cellStyle name="Normalny 4 3 4 6" xfId="1862" xr:uid="{5F93FCBA-A4A9-4BB1-B3A7-79058CA187DC}"/>
    <cellStyle name="Normalny 4 3 4 6 2" xfId="8849" xr:uid="{58AAA38D-FB22-462E-95C1-793CE8DFE448}"/>
    <cellStyle name="Normalny 4 3 4 6 2 2" xfId="24149" xr:uid="{626CA947-E47B-4585-A5B5-9E3C39B282BC}"/>
    <cellStyle name="Normalny 4 3 4 6 3" xfId="5486" xr:uid="{C46F0AF5-866A-42AA-BB49-574E9B83B63B}"/>
    <cellStyle name="Normalny 4 3 4 6 3 2" xfId="20787" xr:uid="{0DBC82FB-E60E-4E4B-AD9C-C7E096725D49}"/>
    <cellStyle name="Normalny 4 3 4 6 4" xfId="12340" xr:uid="{5111D281-ED82-4ED4-B58A-FA730C74AB40}"/>
    <cellStyle name="Normalny 4 3 4 6 4 2" xfId="27639" xr:uid="{4A2C547C-1E3C-43F5-BACD-DD7F0D06ABB0}"/>
    <cellStyle name="Normalny 4 3 4 6 5" xfId="15830" xr:uid="{A0DB936F-F5FB-4618-80FC-FC29BE4AAF5D}"/>
    <cellStyle name="Normalny 4 3 4 6 5 2" xfId="31129" xr:uid="{BE65764A-83B4-46FF-9343-602D18F0FAE1}"/>
    <cellStyle name="Normalny 4 3 4 6 6" xfId="17498" xr:uid="{D9F3E522-C1D7-4C13-9ECB-6934DA3ABDE0}"/>
    <cellStyle name="Normalny 4 3 4 7" xfId="2006" xr:uid="{41A5BCE3-52BE-4D0E-8A1D-FC063BCEB1EF}"/>
    <cellStyle name="Normalny 4 3 4 7 2" xfId="5487" xr:uid="{E3B5607C-AFEC-4C4B-BC0E-14BB1D970C97}"/>
    <cellStyle name="Normalny 4 3 4 7 2 2" xfId="20788" xr:uid="{C0DE2719-4527-48B4-9DC5-D59561553380}"/>
    <cellStyle name="Normalny 4 3 4 7 3" xfId="17638" xr:uid="{374F7DE1-A52C-4755-809E-EEC7B861E898}"/>
    <cellStyle name="Normalny 4 3 4 8" xfId="2137" xr:uid="{550786BD-D110-4873-9E89-77CEC8258232}"/>
    <cellStyle name="Normalny 4 3 4 8 2" xfId="5488" xr:uid="{11E30207-3201-48A7-9B5B-F57A6816911D}"/>
    <cellStyle name="Normalny 4 3 4 8 2 2" xfId="20789" xr:uid="{15DC588B-FE9F-434B-8312-FD634BCCC651}"/>
    <cellStyle name="Normalny 4 3 4 8 3" xfId="17769" xr:uid="{0E649978-B3A5-4286-AE95-BA5AE296DB2B}"/>
    <cellStyle name="Normalny 4 3 4 9" xfId="2262" xr:uid="{99161197-9D15-4FA5-984C-0E4F5694A770}"/>
    <cellStyle name="Normalny 4 3 4 9 2" xfId="5489" xr:uid="{FD7286E3-F2A6-45AD-8B5C-049440C8B230}"/>
    <cellStyle name="Normalny 4 3 4 9 2 2" xfId="20790" xr:uid="{D0667854-107B-4F1A-86F3-3C97C85CEEE8}"/>
    <cellStyle name="Normalny 4 3 4 9 3" xfId="17894" xr:uid="{34B7E3D6-5DC4-4BAD-9885-749A46355BF2}"/>
    <cellStyle name="Normalny 4 3 5" xfId="851" xr:uid="{0F3C8A60-4466-48A5-856B-0B7B645E6F22}"/>
    <cellStyle name="Normalny 4 3 5 10" xfId="1048" xr:uid="{358DBCF0-E9DF-4467-BE7C-6FDA25EDCF02}"/>
    <cellStyle name="Normalny 4 3 5 11" xfId="16711" xr:uid="{872B4FC5-DB7D-429C-A66B-D3232C79C157}"/>
    <cellStyle name="Normalny 4 3 5 2" xfId="2739" xr:uid="{18825277-3D99-4C90-B11C-86E7217FB868}"/>
    <cellStyle name="Normalny 4 3 5 2 2" xfId="4242" xr:uid="{F3AAC841-7962-43A0-904F-4E28496BC720}"/>
    <cellStyle name="Normalny 4 3 5 2 2 2" xfId="8860" xr:uid="{C861DC79-F56B-45EA-807D-FEC52A2C786E}"/>
    <cellStyle name="Normalny 4 3 5 2 2 2 2" xfId="12351" xr:uid="{59B813FA-5D36-4C4F-B224-92CDED26BDA8}"/>
    <cellStyle name="Normalny 4 3 5 2 2 2 2 2" xfId="27650" xr:uid="{559A6863-7BB7-4DCF-8B40-82713827E391}"/>
    <cellStyle name="Normalny 4 3 5 2 2 2 3" xfId="15841" xr:uid="{50A54241-BF19-4842-842B-2EE2390C5F13}"/>
    <cellStyle name="Normalny 4 3 5 2 2 2 3 2" xfId="31140" xr:uid="{3860D2FB-BFE1-436F-8E0A-CC0FD58EF902}"/>
    <cellStyle name="Normalny 4 3 5 2 2 2 4" xfId="24160" xr:uid="{A8161553-05BB-44BE-B84E-2285E1857DE0}"/>
    <cellStyle name="Normalny 4 3 5 2 2 3" xfId="7210" xr:uid="{73DEE216-BBCE-4D17-B1E3-779DCF9EA13F}"/>
    <cellStyle name="Normalny 4 3 5 2 2 3 2" xfId="22511" xr:uid="{91A1F0FB-EF0B-4488-8303-8489A94652FF}"/>
    <cellStyle name="Normalny 4 3 5 2 2 4" xfId="10702" xr:uid="{E1474836-3FE8-4007-B358-A97D06387237}"/>
    <cellStyle name="Normalny 4 3 5 2 2 4 2" xfId="26001" xr:uid="{A35AE584-9AF1-4EE7-82D3-937230799F13}"/>
    <cellStyle name="Normalny 4 3 5 2 2 5" xfId="14192" xr:uid="{9BE9F727-D111-4B4B-8084-CB03036A10F2}"/>
    <cellStyle name="Normalny 4 3 5 2 2 5 2" xfId="29491" xr:uid="{C46E0AAD-762F-4A13-811B-DFE5D0C4B174}"/>
    <cellStyle name="Normalny 4 3 5 2 2 6" xfId="19596" xr:uid="{A411356F-66C5-4C1A-87DD-8127A529FD4A}"/>
    <cellStyle name="Normalny 4 3 5 2 3" xfId="8859" xr:uid="{33F5A935-B6EC-4501-AFBC-FDC20E986D70}"/>
    <cellStyle name="Normalny 4 3 5 2 3 2" xfId="12350" xr:uid="{7EE6662C-447B-432E-A80A-F06EBD7A6B7F}"/>
    <cellStyle name="Normalny 4 3 5 2 3 2 2" xfId="27649" xr:uid="{62002877-C1FA-4ED1-800B-546949C5EB4B}"/>
    <cellStyle name="Normalny 4 3 5 2 3 3" xfId="15840" xr:uid="{C2E77FA5-D851-483E-95CF-910BFDDC55AD}"/>
    <cellStyle name="Normalny 4 3 5 2 3 3 2" xfId="31139" xr:uid="{BFB8CE25-CDE5-45F7-9571-AA6AB2B32B6C}"/>
    <cellStyle name="Normalny 4 3 5 2 3 4" xfId="24159" xr:uid="{30B7A75B-BBF2-4A1F-977E-A6F553B26BE0}"/>
    <cellStyle name="Normalny 4 3 5 2 4" xfId="6331" xr:uid="{5937E723-1237-47C1-B0EC-7630A2376500}"/>
    <cellStyle name="Normalny 4 3 5 2 4 2" xfId="21632" xr:uid="{A620C735-1DFC-48E6-98A2-DCC6AA08AADB}"/>
    <cellStyle name="Normalny 4 3 5 2 5" xfId="4241" xr:uid="{44A9D144-679B-42F4-9A93-EB19DF0B6141}"/>
    <cellStyle name="Normalny 4 3 5 2 5 2" xfId="19595" xr:uid="{4CFEBB72-FA26-45DA-A1A4-DEEDBEDF425E}"/>
    <cellStyle name="Normalny 4 3 5 2 6" xfId="9823" xr:uid="{E5DB11BA-8EA5-487A-B296-509D9BBD44AA}"/>
    <cellStyle name="Normalny 4 3 5 2 6 2" xfId="25122" xr:uid="{9A797A5E-8C67-4E88-B258-D6DB51257778}"/>
    <cellStyle name="Normalny 4 3 5 2 7" xfId="13313" xr:uid="{C9AEDC55-90E9-4B77-905E-B3AD930152A3}"/>
    <cellStyle name="Normalny 4 3 5 2 7 2" xfId="28612" xr:uid="{80B73735-1250-42FC-967B-8B80F1D03CC6}"/>
    <cellStyle name="Normalny 4 3 5 2 8" xfId="18367" xr:uid="{CE4D0CA9-B1FE-442C-9046-2D85E30A76C2}"/>
    <cellStyle name="Normalny 4 3 5 3" xfId="4243" xr:uid="{B9CC36F1-AC36-4B25-8814-08A51F3B4855}"/>
    <cellStyle name="Normalny 4 3 5 3 2" xfId="8861" xr:uid="{1FCB7A9E-6396-4132-A0EA-1EA4DE2429A8}"/>
    <cellStyle name="Normalny 4 3 5 3 2 2" xfId="12352" xr:uid="{622712F8-FBA3-4BE4-A1EF-BDB9A6E48BBB}"/>
    <cellStyle name="Normalny 4 3 5 3 2 2 2" xfId="27651" xr:uid="{37F50D31-2B27-4950-9BE9-2253CFBFC732}"/>
    <cellStyle name="Normalny 4 3 5 3 2 3" xfId="15842" xr:uid="{C195B4D6-6285-4FB1-9752-08D5652A4F0C}"/>
    <cellStyle name="Normalny 4 3 5 3 2 3 2" xfId="31141" xr:uid="{7317A4F0-A2FF-4AD7-B072-9C53CB4A4850}"/>
    <cellStyle name="Normalny 4 3 5 3 2 4" xfId="24161" xr:uid="{6EB06E58-C0B7-48D4-9CAF-DFF795FC710E}"/>
    <cellStyle name="Normalny 4 3 5 3 3" xfId="7209" xr:uid="{909CB54D-CBE4-4F6A-B0DB-7D597C440110}"/>
    <cellStyle name="Normalny 4 3 5 3 3 2" xfId="22510" xr:uid="{475D5191-E22C-446C-8AA9-09C290F533C3}"/>
    <cellStyle name="Normalny 4 3 5 3 4" xfId="10701" xr:uid="{DCFFF052-FFCA-4A4D-8A94-E77FE9CFBB25}"/>
    <cellStyle name="Normalny 4 3 5 3 4 2" xfId="26000" xr:uid="{D20D7C21-C520-476E-8BCB-29C59138E3E3}"/>
    <cellStyle name="Normalny 4 3 5 3 5" xfId="14191" xr:uid="{5B02D9A1-B113-4877-B797-D7B9A484A0FA}"/>
    <cellStyle name="Normalny 4 3 5 3 5 2" xfId="29490" xr:uid="{A82C06FD-CE9F-4E43-B766-797DD9409A6D}"/>
    <cellStyle name="Normalny 4 3 5 3 6" xfId="19597" xr:uid="{8057A208-95F3-4715-9CA4-66F8C51277A7}"/>
    <cellStyle name="Normalny 4 3 5 4" xfId="4244" xr:uid="{DD698A05-E67B-42E6-96DF-03C60C5B085A}"/>
    <cellStyle name="Normalny 4 3 5 4 2" xfId="8862" xr:uid="{4A85DC11-869C-4E58-92E3-7B150987EAFA}"/>
    <cellStyle name="Normalny 4 3 5 4 2 2" xfId="12353" xr:uid="{50AA5982-9722-4422-81A9-7D24BA14AE35}"/>
    <cellStyle name="Normalny 4 3 5 4 2 2 2" xfId="27652" xr:uid="{EA3F034F-6015-4E24-AF95-3DCCE283B402}"/>
    <cellStyle name="Normalny 4 3 5 4 2 3" xfId="15843" xr:uid="{5227D7A4-1BFB-4EB0-9855-04DB824D3C3F}"/>
    <cellStyle name="Normalny 4 3 5 4 2 3 2" xfId="31142" xr:uid="{8DFF8ED5-2A49-4FA1-8EC4-1969EBB32AAC}"/>
    <cellStyle name="Normalny 4 3 5 4 2 4" xfId="24162" xr:uid="{1307134D-8090-407D-8BD7-BE8495ECD2B9}"/>
    <cellStyle name="Normalny 4 3 5 4 3" xfId="7630" xr:uid="{D262F312-6D67-44FC-8FFA-7B8A58475BC8}"/>
    <cellStyle name="Normalny 4 3 5 4 3 2" xfId="22931" xr:uid="{684FE0FF-B617-474E-B9D6-CF6D83C0BD8F}"/>
    <cellStyle name="Normalny 4 3 5 4 4" xfId="11122" xr:uid="{8D596BA8-033A-4D71-B5D5-2568E0DB3A53}"/>
    <cellStyle name="Normalny 4 3 5 4 4 2" xfId="26421" xr:uid="{2A92CDB5-47BF-447C-AAF5-FE3C2ECCCEAB}"/>
    <cellStyle name="Normalny 4 3 5 4 5" xfId="14612" xr:uid="{CFD14873-024A-409D-A345-FC745A1668F6}"/>
    <cellStyle name="Normalny 4 3 5 4 5 2" xfId="29911" xr:uid="{B7CD7908-4A26-4B31-8475-A67204CBB300}"/>
    <cellStyle name="Normalny 4 3 5 4 6" xfId="19598" xr:uid="{BE8EB7E9-1706-4892-8875-00B7AB866080}"/>
    <cellStyle name="Normalny 4 3 5 5" xfId="8858" xr:uid="{48D3CE0D-2056-4E18-BFCA-AD5F71EB3F08}"/>
    <cellStyle name="Normalny 4 3 5 5 2" xfId="12349" xr:uid="{1534A094-EECE-40B6-B8E6-5890EFFD6A2E}"/>
    <cellStyle name="Normalny 4 3 5 5 2 2" xfId="27648" xr:uid="{293C9391-0239-478E-A4D4-45FFC72127A3}"/>
    <cellStyle name="Normalny 4 3 5 5 3" xfId="15839" xr:uid="{0748A2A3-9F01-4DC8-A9A3-F9ABE6E7C0D4}"/>
    <cellStyle name="Normalny 4 3 5 5 3 2" xfId="31138" xr:uid="{742E8C56-D320-49C2-887C-C199169C8F12}"/>
    <cellStyle name="Normalny 4 3 5 5 4" xfId="24158" xr:uid="{BD5D0F04-1D37-4833-949A-E4FCCC768F92}"/>
    <cellStyle name="Normalny 4 3 5 6" xfId="6045" xr:uid="{D23B2781-0BFF-4E96-B0A7-C502C5038A83}"/>
    <cellStyle name="Normalny 4 3 5 6 2" xfId="21346" xr:uid="{5B6A42A1-73B2-4269-9B50-315CDC53DE34}"/>
    <cellStyle name="Normalny 4 3 5 7" xfId="4240" xr:uid="{B13ED10B-4F55-473F-A97C-3AD2AF77E157}"/>
    <cellStyle name="Normalny 4 3 5 7 2" xfId="19594" xr:uid="{92598E40-61E5-4903-9AE3-2494F6035CF1}"/>
    <cellStyle name="Normalny 4 3 5 8" xfId="9537" xr:uid="{06C20FEC-4CC9-431B-A8D5-AB32062E8260}"/>
    <cellStyle name="Normalny 4 3 5 8 2" xfId="24836" xr:uid="{04C2F624-38A8-44D9-B55F-4732578C67BF}"/>
    <cellStyle name="Normalny 4 3 5 9" xfId="13027" xr:uid="{36FC1309-70EF-4BA7-ABD6-9D6DFDE226DA}"/>
    <cellStyle name="Normalny 4 3 5 9 2" xfId="28326" xr:uid="{FD6B8A2D-5885-4571-97E4-16C1D45E3884}"/>
    <cellStyle name="Normalny 4 3 6" xfId="1017" xr:uid="{131CCB8B-B24D-455D-B912-C7CC9D700B83}"/>
    <cellStyle name="Normalny 4 3 6 2" xfId="4246" xr:uid="{F3157F7A-7BFE-431F-BFC6-9BD9DFB66908}"/>
    <cellStyle name="Normalny 4 3 6 2 2" xfId="8864" xr:uid="{58D20095-0548-4D84-A3ED-BD2F49BEB52E}"/>
    <cellStyle name="Normalny 4 3 6 2 2 2" xfId="12355" xr:uid="{0ADA0355-B26E-4D70-962D-EE68CF7375D5}"/>
    <cellStyle name="Normalny 4 3 6 2 2 2 2" xfId="27654" xr:uid="{FDDF63EB-CC52-430F-9264-59D39AC2E6AD}"/>
    <cellStyle name="Normalny 4 3 6 2 2 3" xfId="15845" xr:uid="{B8ADABC7-395B-43F9-97C8-70D454A2FF81}"/>
    <cellStyle name="Normalny 4 3 6 2 2 3 2" xfId="31144" xr:uid="{9A2F93FC-9EAC-4273-B217-18B49997C1FB}"/>
    <cellStyle name="Normalny 4 3 6 2 2 4" xfId="24164" xr:uid="{2AA80900-3772-4BC3-BD4E-40E7AE1259AB}"/>
    <cellStyle name="Normalny 4 3 6 2 3" xfId="7211" xr:uid="{43A8564A-A73D-40BE-8C00-99934245E139}"/>
    <cellStyle name="Normalny 4 3 6 2 3 2" xfId="22512" xr:uid="{6477880B-94AE-49B8-8FC6-A6B84894493C}"/>
    <cellStyle name="Normalny 4 3 6 2 4" xfId="10703" xr:uid="{482BAAD0-2746-443D-9892-E77C841C92AE}"/>
    <cellStyle name="Normalny 4 3 6 2 4 2" xfId="26002" xr:uid="{81B095C5-7DF4-45DA-9034-F36607300062}"/>
    <cellStyle name="Normalny 4 3 6 2 5" xfId="14193" xr:uid="{8017EF45-C302-4447-A606-717484696E3C}"/>
    <cellStyle name="Normalny 4 3 6 2 5 2" xfId="29492" xr:uid="{59A8AFB9-0058-4DDB-9EEA-B0217C0831FB}"/>
    <cellStyle name="Normalny 4 3 6 2 6" xfId="19600" xr:uid="{85C359FD-840F-4B7B-B1A0-09D6175E3AC7}"/>
    <cellStyle name="Normalny 4 3 6 3" xfId="8863" xr:uid="{D111D81C-1297-4DAA-BB50-67AAC2420950}"/>
    <cellStyle name="Normalny 4 3 6 3 2" xfId="12354" xr:uid="{C7FBCA0A-C1B2-4AB7-A089-F82E63BDA02E}"/>
    <cellStyle name="Normalny 4 3 6 3 2 2" xfId="27653" xr:uid="{5782054F-4C6D-4B69-8D40-2D259FBDC50D}"/>
    <cellStyle name="Normalny 4 3 6 3 3" xfId="15844" xr:uid="{EE98A27D-57F0-4B6A-994D-66F59F556325}"/>
    <cellStyle name="Normalny 4 3 6 3 3 2" xfId="31143" xr:uid="{B60D8BFC-2512-446B-A351-C130C320F600}"/>
    <cellStyle name="Normalny 4 3 6 3 4" xfId="24163" xr:uid="{01A60DFD-030C-40A4-A061-85DD593B408E}"/>
    <cellStyle name="Normalny 4 3 6 4" xfId="6102" xr:uid="{D96AE977-8841-45E4-832F-FD00C17789EE}"/>
    <cellStyle name="Normalny 4 3 6 4 2" xfId="21403" xr:uid="{F9F3D17F-C864-4EED-9DAD-945302364ADE}"/>
    <cellStyle name="Normalny 4 3 6 5" xfId="4245" xr:uid="{5EC70373-3BFB-40E9-B58A-B096E5F4BD80}"/>
    <cellStyle name="Normalny 4 3 6 5 2" xfId="19599" xr:uid="{CBBE3724-579B-4C83-BCDC-8521A3A4267E}"/>
    <cellStyle name="Normalny 4 3 6 6" xfId="9594" xr:uid="{5FC80D37-8E4C-42AA-ACD8-886D301E7363}"/>
    <cellStyle name="Normalny 4 3 6 6 2" xfId="24893" xr:uid="{E976FC40-19C4-480F-A73F-20601D11B2A2}"/>
    <cellStyle name="Normalny 4 3 6 7" xfId="13084" xr:uid="{E67B5F52-4359-41F0-9C0F-75A6B691C8FB}"/>
    <cellStyle name="Normalny 4 3 6 7 2" xfId="28383" xr:uid="{36ADC62B-D487-4801-9CE6-17747ED61973}"/>
    <cellStyle name="Normalny 4 3 6 8" xfId="16684" xr:uid="{7EC3B337-8291-4DE0-AA3D-C13F069212F2}"/>
    <cellStyle name="Normalny 4 3 7" xfId="1118" xr:uid="{0633564E-DC5C-4002-8675-3CA961442042}"/>
    <cellStyle name="Normalny 4 3 7 2" xfId="4248" xr:uid="{81B83432-7004-456F-B061-5A049B04BB0E}"/>
    <cellStyle name="Normalny 4 3 7 2 2" xfId="8866" xr:uid="{19A04FA5-83E0-48DB-BED3-62B38D100027}"/>
    <cellStyle name="Normalny 4 3 7 2 2 2" xfId="12357" xr:uid="{AE7E9913-3CE5-4177-B9EC-E6482B62B4D3}"/>
    <cellStyle name="Normalny 4 3 7 2 2 2 2" xfId="27656" xr:uid="{1C3E4F2F-49F9-4FD7-B7DF-E0BE04F96144}"/>
    <cellStyle name="Normalny 4 3 7 2 2 3" xfId="15847" xr:uid="{AD527BD1-A917-4C3D-B01C-AB13CE1AFF69}"/>
    <cellStyle name="Normalny 4 3 7 2 2 3 2" xfId="31146" xr:uid="{E7BD91E4-F224-41C7-9CBC-021A87E07ACF}"/>
    <cellStyle name="Normalny 4 3 7 2 2 4" xfId="24166" xr:uid="{F0D04340-AB9C-4461-8A20-35220391AC61}"/>
    <cellStyle name="Normalny 4 3 7 2 3" xfId="7212" xr:uid="{98E911BC-E417-46F7-B829-BB67E182A4F2}"/>
    <cellStyle name="Normalny 4 3 7 2 3 2" xfId="22513" xr:uid="{D1A862D4-86B4-4585-856D-F328F325D90C}"/>
    <cellStyle name="Normalny 4 3 7 2 4" xfId="10704" xr:uid="{4D83E922-B26A-405C-BF44-70DC678116C4}"/>
    <cellStyle name="Normalny 4 3 7 2 4 2" xfId="26003" xr:uid="{A2671E41-4FC0-4455-B8CB-4C3FDE98051E}"/>
    <cellStyle name="Normalny 4 3 7 2 5" xfId="14194" xr:uid="{C4521F74-980D-4F71-AA5C-8E09267CA657}"/>
    <cellStyle name="Normalny 4 3 7 2 5 2" xfId="29493" xr:uid="{2773E060-612A-4817-BDBB-BC64BAF246A7}"/>
    <cellStyle name="Normalny 4 3 7 2 6" xfId="19602" xr:uid="{FED29746-ECD3-462C-90FE-394DD1519417}"/>
    <cellStyle name="Normalny 4 3 7 3" xfId="8865" xr:uid="{E0A76383-0D25-46BC-96D1-9B04018E8077}"/>
    <cellStyle name="Normalny 4 3 7 3 2" xfId="12356" xr:uid="{80DE4AFA-D89A-451F-9015-B0177F4780A6}"/>
    <cellStyle name="Normalny 4 3 7 3 2 2" xfId="27655" xr:uid="{36215602-7157-4B63-B109-77166D101E91}"/>
    <cellStyle name="Normalny 4 3 7 3 3" xfId="15846" xr:uid="{34A10802-66F0-4FEB-BEFF-35227E010A02}"/>
    <cellStyle name="Normalny 4 3 7 3 3 2" xfId="31145" xr:uid="{9431E92E-F618-4F9B-A764-CDDA5B1DC7FB}"/>
    <cellStyle name="Normalny 4 3 7 3 4" xfId="24165" xr:uid="{525EB844-F40A-4244-A705-4ABD39D0114A}"/>
    <cellStyle name="Normalny 4 3 7 4" xfId="6129" xr:uid="{AB20DAA9-24A7-40EE-A32C-826D49E97223}"/>
    <cellStyle name="Normalny 4 3 7 4 2" xfId="21430" xr:uid="{43CB6E22-3CE2-4909-9D9C-498E909E3E8C}"/>
    <cellStyle name="Normalny 4 3 7 5" xfId="4247" xr:uid="{67DF7A59-F08D-4E71-B639-29BF716B352B}"/>
    <cellStyle name="Normalny 4 3 7 5 2" xfId="19601" xr:uid="{999AB8AB-8E08-4F69-B688-3863456E74FC}"/>
    <cellStyle name="Normalny 4 3 7 6" xfId="9621" xr:uid="{FB65ED34-A41D-43DB-A7A8-067EE9659835}"/>
    <cellStyle name="Normalny 4 3 7 6 2" xfId="24920" xr:uid="{64F2E539-0793-45DD-87BC-2CB1B20055E0}"/>
    <cellStyle name="Normalny 4 3 7 7" xfId="13111" xr:uid="{209E8346-2C59-4526-ADF4-F10A48FFCF80}"/>
    <cellStyle name="Normalny 4 3 7 7 2" xfId="28410" xr:uid="{7E39DCF8-9E88-4D72-8500-9DCDB9358740}"/>
    <cellStyle name="Normalny 4 3 7 8" xfId="16774" xr:uid="{23672407-300A-43F5-A96D-301D63185535}"/>
    <cellStyle name="Normalny 4 3 8" xfId="1486" xr:uid="{09D3B433-6A0C-4430-B0F6-AD199E2C9AA6}"/>
    <cellStyle name="Normalny 4 3 8 2" xfId="4250" xr:uid="{53B00CFD-1C14-4760-90F7-1A0EC44A3D8A}"/>
    <cellStyle name="Normalny 4 3 8 2 2" xfId="8868" xr:uid="{1819299B-29B2-4277-954A-1D53BB065807}"/>
    <cellStyle name="Normalny 4 3 8 2 2 2" xfId="12359" xr:uid="{F4FBBD51-9164-4D32-8C5F-B5896C230950}"/>
    <cellStyle name="Normalny 4 3 8 2 2 2 2" xfId="27658" xr:uid="{37ADFF91-B514-463E-8D8B-8A423A03DC4C}"/>
    <cellStyle name="Normalny 4 3 8 2 2 3" xfId="15849" xr:uid="{87D01B45-9350-4380-A3E2-7E6C226F4B38}"/>
    <cellStyle name="Normalny 4 3 8 2 2 3 2" xfId="31148" xr:uid="{4D4C3FF3-A873-483F-83F6-D0FFD4CB504F}"/>
    <cellStyle name="Normalny 4 3 8 2 2 4" xfId="24168" xr:uid="{2B829BAE-56EC-4958-91C9-8FCC83E35BBE}"/>
    <cellStyle name="Normalny 4 3 8 2 3" xfId="7213" xr:uid="{F7B6DE46-A47F-4E46-A097-03C5919DF72F}"/>
    <cellStyle name="Normalny 4 3 8 2 3 2" xfId="22514" xr:uid="{FC9C7A16-F730-44A2-A5CA-BC372A1181E7}"/>
    <cellStyle name="Normalny 4 3 8 2 4" xfId="10705" xr:uid="{875C97E1-A537-4157-AB48-B9218BDBD9B8}"/>
    <cellStyle name="Normalny 4 3 8 2 4 2" xfId="26004" xr:uid="{22DECC3E-0CAA-49FD-AEBC-4585B8464915}"/>
    <cellStyle name="Normalny 4 3 8 2 5" xfId="14195" xr:uid="{2E5F5361-A807-47B2-8309-436BB2788411}"/>
    <cellStyle name="Normalny 4 3 8 2 5 2" xfId="29494" xr:uid="{474FCCA0-7DC4-4600-998F-FF3AFC040917}"/>
    <cellStyle name="Normalny 4 3 8 2 6" xfId="19604" xr:uid="{EFFCA46E-AFF0-4278-9068-7A36BFEE7732}"/>
    <cellStyle name="Normalny 4 3 8 3" xfId="8867" xr:uid="{FEB0708B-9056-4B69-95D5-20A555CD0FA0}"/>
    <cellStyle name="Normalny 4 3 8 3 2" xfId="12358" xr:uid="{2ED227B1-77A2-4879-81BA-DECCB56CBB4D}"/>
    <cellStyle name="Normalny 4 3 8 3 2 2" xfId="27657" xr:uid="{7D00A455-133B-42E0-8788-EBBD60A70DFA}"/>
    <cellStyle name="Normalny 4 3 8 3 3" xfId="15848" xr:uid="{4E7B1133-2499-4A2C-BC62-CD64DB851F85}"/>
    <cellStyle name="Normalny 4 3 8 3 3 2" xfId="31147" xr:uid="{AE1AE8AD-E93C-4009-BC6B-4D0C375067AB}"/>
    <cellStyle name="Normalny 4 3 8 3 4" xfId="24167" xr:uid="{ABD79F75-4A4C-4FC2-805D-F2CDD0E953AB}"/>
    <cellStyle name="Normalny 4 3 8 4" xfId="6156" xr:uid="{3EEF9570-CC1E-4D7D-9750-D50078B3E1B5}"/>
    <cellStyle name="Normalny 4 3 8 4 2" xfId="21457" xr:uid="{2D5BD2E0-1962-4EA7-9644-C205F3ABE2CC}"/>
    <cellStyle name="Normalny 4 3 8 5" xfId="4249" xr:uid="{EF49CA3B-07A2-4359-B211-3B58A0083957}"/>
    <cellStyle name="Normalny 4 3 8 5 2" xfId="19603" xr:uid="{3DEBAC83-9664-4E32-AE3B-8C0830BA2177}"/>
    <cellStyle name="Normalny 4 3 8 6" xfId="9648" xr:uid="{E28A3016-1F4A-4007-A4CC-78840BC662B3}"/>
    <cellStyle name="Normalny 4 3 8 6 2" xfId="24947" xr:uid="{CD6BC329-0900-4B39-BFC4-7953C69BDAE8}"/>
    <cellStyle name="Normalny 4 3 8 7" xfId="13138" xr:uid="{CF7CA235-A268-4A44-A2AB-1B85CF537EBC}"/>
    <cellStyle name="Normalny 4 3 8 7 2" xfId="28437" xr:uid="{AA27C002-DE9D-43B9-A165-A8E9E4E52228}"/>
    <cellStyle name="Normalny 4 3 8 8" xfId="17142" xr:uid="{D329275B-4EA5-4E58-83F2-CBF349EAE96D}"/>
    <cellStyle name="Normalny 4 3 9" xfId="1686" xr:uid="{82E48677-399C-4FA9-A16E-59216EA32C6A}"/>
    <cellStyle name="Normalny 4 3 9 2" xfId="4251" xr:uid="{0B65A9E0-82BF-44D1-BBF0-06926EF8CD3B}"/>
    <cellStyle name="Normalny 4 3 9 3" xfId="17335" xr:uid="{A8DA2AFE-265E-4654-9864-0791DEF73831}"/>
    <cellStyle name="Normalny 4 4" xfId="170" xr:uid="{00000000-0005-0000-0000-0000D6000000}"/>
    <cellStyle name="Normalny 4 4 2" xfId="345" xr:uid="{ED635306-4621-45DF-9990-D9A0DFD651E2}"/>
    <cellStyle name="Normalny 4 4 2 2" xfId="4253" xr:uid="{D25D7F7C-14C8-4907-B2A3-1E5DE9A4F73D}"/>
    <cellStyle name="Normalny 4 4 2 3" xfId="4252" xr:uid="{43564A2F-77A0-4125-8CC6-EF0DE96E8961}"/>
    <cellStyle name="Normalny 4 4 3" xfId="4254" xr:uid="{D0B0EE51-3511-4DEC-B2B8-6C5703EA5DEF}"/>
    <cellStyle name="Normalny 4 4 3 2" xfId="4255" xr:uid="{DD7A65B3-30E9-45D9-86C3-6F16B770A243}"/>
    <cellStyle name="Normalny 4 4 3 2 2" xfId="8870" xr:uid="{E333BBCE-D267-4BA3-9FEC-B477A47CDBDE}"/>
    <cellStyle name="Normalny 4 4 3 2 2 2" xfId="12361" xr:uid="{880A6D6D-F260-4052-B339-B78041CE262E}"/>
    <cellStyle name="Normalny 4 4 3 2 2 2 2" xfId="27660" xr:uid="{A2E0D675-F13B-4EED-BA99-C3E7AD1364AE}"/>
    <cellStyle name="Normalny 4 4 3 2 2 3" xfId="15851" xr:uid="{90962624-089E-4957-86B7-31DF55731DFC}"/>
    <cellStyle name="Normalny 4 4 3 2 2 3 2" xfId="31150" xr:uid="{FEE77138-B396-4370-B7ED-DC04143C1783}"/>
    <cellStyle name="Normalny 4 4 3 2 2 4" xfId="24170" xr:uid="{7A759C45-B5D3-4167-A2EB-4A7A03D69D9C}"/>
    <cellStyle name="Normalny 4 4 3 2 3" xfId="7214" xr:uid="{058803C5-74AC-4F86-B475-85FF9A4CC181}"/>
    <cellStyle name="Normalny 4 4 3 2 3 2" xfId="22515" xr:uid="{991EA88E-128C-40DE-BD2A-1151B68B4E27}"/>
    <cellStyle name="Normalny 4 4 3 2 4" xfId="10706" xr:uid="{07F380DF-75BC-47D4-94B3-E160C481A4A9}"/>
    <cellStyle name="Normalny 4 4 3 2 4 2" xfId="26005" xr:uid="{1428363B-E802-4EC8-9779-40E4482AE42D}"/>
    <cellStyle name="Normalny 4 4 3 2 5" xfId="14196" xr:uid="{EED54E19-B03C-4C29-91BE-DBCBAF26A511}"/>
    <cellStyle name="Normalny 4 4 3 2 5 2" xfId="29495" xr:uid="{177C5570-AC95-472B-AC4E-4F54A6EE8674}"/>
    <cellStyle name="Normalny 4 4 3 2 6" xfId="19606" xr:uid="{E5B49DBA-514E-457F-ADEA-39601539C2DE}"/>
    <cellStyle name="Normalny 4 4 3 3" xfId="8869" xr:uid="{14672ECA-5A07-4F19-9F95-E36729296A21}"/>
    <cellStyle name="Normalny 4 4 3 3 2" xfId="12360" xr:uid="{9A0BEE13-4C73-4296-B4C4-A95014FB4DEF}"/>
    <cellStyle name="Normalny 4 4 3 3 2 2" xfId="27659" xr:uid="{5FFB1B26-4405-4BFE-8BCA-61C31A4A6486}"/>
    <cellStyle name="Normalny 4 4 3 3 3" xfId="15850" xr:uid="{ACE6DD5E-3097-4F76-BEB0-D65DFC96F167}"/>
    <cellStyle name="Normalny 4 4 3 3 3 2" xfId="31149" xr:uid="{A9F86788-D663-43B4-92CA-26EE1E42AA50}"/>
    <cellStyle name="Normalny 4 4 3 3 4" xfId="24169" xr:uid="{26F1263E-68AE-4F0D-A716-9B1ED00593B6}"/>
    <cellStyle name="Normalny 4 4 3 4" xfId="6636" xr:uid="{27469357-0C12-4E17-A6E9-7AA907121202}"/>
    <cellStyle name="Normalny 4 4 3 4 2" xfId="21937" xr:uid="{250CB181-0A45-4A7F-B1EF-A63DB18498A4}"/>
    <cellStyle name="Normalny 4 4 3 5" xfId="10128" xr:uid="{4C3FC84E-98CF-4056-9ED9-3E7624D425FD}"/>
    <cellStyle name="Normalny 4 4 3 5 2" xfId="25427" xr:uid="{A9122204-6534-4FCA-8584-F1701342DB9F}"/>
    <cellStyle name="Normalny 4 4 3 6" xfId="13618" xr:uid="{DA17CFB5-B81D-478C-AC1C-D69E2B68D15F}"/>
    <cellStyle name="Normalny 4 4 3 6 2" xfId="28917" xr:uid="{E8262B2C-3B12-40B2-9E74-3EDA2D0658A8}"/>
    <cellStyle name="Normalny 4 4 3 7" xfId="19605" xr:uid="{9F38B219-8416-46D1-887F-03D452A796A5}"/>
    <cellStyle name="Normalny 4 4 4" xfId="4256" xr:uid="{003E62B9-0A4A-4E3A-91DB-E65DBA8B7EDA}"/>
    <cellStyle name="Normalny 4 4 5" xfId="628" xr:uid="{C37C952D-1C5E-439B-A2A5-BDB2832A7E70}"/>
    <cellStyle name="Normalny 4 5" xfId="692" xr:uid="{368ADCD3-CD80-424C-8AFE-7C8579A7B209}"/>
    <cellStyle name="Normalny 4 5 10" xfId="2299" xr:uid="{577796EA-68E6-4A20-BF5B-B2E94DD2AD2D}"/>
    <cellStyle name="Normalny 4 5 10 2" xfId="5490" xr:uid="{DD831A98-FD5B-49DE-B9AF-33A15436466E}"/>
    <cellStyle name="Normalny 4 5 10 2 2" xfId="20791" xr:uid="{F05E8C69-14CD-4F47-AAEB-23D27B7FB6C1}"/>
    <cellStyle name="Normalny 4 5 10 3" xfId="17931" xr:uid="{552B9CD8-2070-47B5-B011-CC21530717D6}"/>
    <cellStyle name="Normalny 4 5 11" xfId="2449" xr:uid="{631E5912-2794-4B66-AF83-842278FA6F6B}"/>
    <cellStyle name="Normalny 4 5 11 2" xfId="5491" xr:uid="{31A99CFB-ECF4-4954-B0ED-19665109AB36}"/>
    <cellStyle name="Normalny 4 5 11 2 2" xfId="20792" xr:uid="{2F202DBB-9871-44A3-B20B-3081195AC6EE}"/>
    <cellStyle name="Normalny 4 5 11 3" xfId="18081" xr:uid="{6C16D8C2-42D0-4F0F-924D-CF23733EAAED}"/>
    <cellStyle name="Normalny 4 5 12" xfId="2599" xr:uid="{E1F05078-58D7-495F-B57E-8233526EC6DF}"/>
    <cellStyle name="Normalny 4 5 12 2" xfId="5492" xr:uid="{2A6E2994-B172-482A-B441-6B6E4E8CEC14}"/>
    <cellStyle name="Normalny 4 5 12 2 2" xfId="20793" xr:uid="{A913EC4D-C9A0-4623-9F90-EB8CDC33746C}"/>
    <cellStyle name="Normalny 4 5 12 3" xfId="18231" xr:uid="{4D841B9E-A2E0-49D3-9234-79E5C72C4A72}"/>
    <cellStyle name="Normalny 4 5 13" xfId="5795" xr:uid="{9F92D21A-4EBC-41FD-BBBA-849D5BD955A8}"/>
    <cellStyle name="Normalny 4 5 13 2" xfId="21096" xr:uid="{1CCBCEA9-0CD7-4AA7-9133-855B77E5D76F}"/>
    <cellStyle name="Normalny 4 5 14" xfId="6046" xr:uid="{632A4423-3CCF-4BDD-95B5-B1E6C10EC354}"/>
    <cellStyle name="Normalny 4 5 14 2" xfId="21347" xr:uid="{00EFB89C-E8F2-412B-9830-3B8BEE4909D5}"/>
    <cellStyle name="Normalny 4 5 15" xfId="4257" xr:uid="{94AF3701-8BB8-45B1-88F7-B5E59E0504BF}"/>
    <cellStyle name="Normalny 4 5 15 2" xfId="19607" xr:uid="{A3C4A5F9-1129-4831-A056-D232FEEF2A5B}"/>
    <cellStyle name="Normalny 4 5 16" xfId="9538" xr:uid="{1B62A7CD-30C6-49B5-A184-EB2BF2FE6801}"/>
    <cellStyle name="Normalny 4 5 16 2" xfId="24837" xr:uid="{B54909B9-EE7E-4B4A-8C07-14C6EACEA61D}"/>
    <cellStyle name="Normalny 4 5 17" xfId="13028" xr:uid="{B363883B-5003-46BE-AAA4-22016FBC715B}"/>
    <cellStyle name="Normalny 4 5 17 2" xfId="28327" xr:uid="{B8A8B115-00A2-4519-8DCF-743E55814068}"/>
    <cellStyle name="Normalny 4 5 18" xfId="16418" xr:uid="{B940A87A-0E54-4955-9C23-F7D4DB09F23B}"/>
    <cellStyle name="Normalny 4 5 18 2" xfId="31717" xr:uid="{838724FB-0682-48B1-9C37-8D85760C2786}"/>
    <cellStyle name="Normalny 4 5 19" xfId="913" xr:uid="{12BC307D-8354-49DC-B3B8-11351716143E}"/>
    <cellStyle name="Normalny 4 5 2" xfId="1128" xr:uid="{17CD6764-5661-47D8-AE23-77CF866C5DF6}"/>
    <cellStyle name="Normalny 4 5 2 2" xfId="4259" xr:uid="{E7BAAC21-FADA-478F-BF49-167BC39A462E}"/>
    <cellStyle name="Normalny 4 5 2 2 2" xfId="4260" xr:uid="{02F1A25B-A20F-4CA4-895F-1163B1CEDFF5}"/>
    <cellStyle name="Normalny 4 5 2 2 2 2" xfId="8874" xr:uid="{8EC9AF76-5F0A-408D-82EB-E24C730DA75C}"/>
    <cellStyle name="Normalny 4 5 2 2 2 2 2" xfId="12365" xr:uid="{DF59C87E-9621-4720-9355-1D5F59AE2487}"/>
    <cellStyle name="Normalny 4 5 2 2 2 2 2 2" xfId="27664" xr:uid="{F95D9B43-294E-4F28-B199-94FE205E98A1}"/>
    <cellStyle name="Normalny 4 5 2 2 2 2 3" xfId="15855" xr:uid="{F7F72043-9FAF-4340-A39B-BB60AD5C7BAD}"/>
    <cellStyle name="Normalny 4 5 2 2 2 2 3 2" xfId="31154" xr:uid="{43108F29-F624-4194-BCB3-FA043DACC5FB}"/>
    <cellStyle name="Normalny 4 5 2 2 2 2 4" xfId="24174" xr:uid="{E572D73E-C106-4C13-90BB-D20DA6902669}"/>
    <cellStyle name="Normalny 4 5 2 2 2 3" xfId="7217" xr:uid="{A0798A6A-697B-4A89-9512-EC027C8B72F7}"/>
    <cellStyle name="Normalny 4 5 2 2 2 3 2" xfId="22518" xr:uid="{1DD1FEB9-4F34-412E-A589-6365E470A3B7}"/>
    <cellStyle name="Normalny 4 5 2 2 2 4" xfId="10709" xr:uid="{5CCF9983-FF13-48E3-937C-71C2B15FE0B2}"/>
    <cellStyle name="Normalny 4 5 2 2 2 4 2" xfId="26008" xr:uid="{26E3278F-1B95-491F-807B-E482B7B14CED}"/>
    <cellStyle name="Normalny 4 5 2 2 2 5" xfId="14199" xr:uid="{76212EAA-D2C3-44D8-8148-AA4C5E8C6C1D}"/>
    <cellStyle name="Normalny 4 5 2 2 2 5 2" xfId="29498" xr:uid="{0921A624-C87B-46A1-9DD8-A1E48648C916}"/>
    <cellStyle name="Normalny 4 5 2 2 2 6" xfId="19610" xr:uid="{2BC1EC51-FC6C-4C84-BCAF-B5D3DEA97A39}"/>
    <cellStyle name="Normalny 4 5 2 2 3" xfId="8873" xr:uid="{90A7C892-603C-4AAD-8D59-9F1E282A42BD}"/>
    <cellStyle name="Normalny 4 5 2 2 3 2" xfId="12364" xr:uid="{3305E661-DF0A-464B-B04A-EC34D3D30165}"/>
    <cellStyle name="Normalny 4 5 2 2 3 2 2" xfId="27663" xr:uid="{134C15D1-40E0-4024-8433-A291FE4811A9}"/>
    <cellStyle name="Normalny 4 5 2 2 3 3" xfId="15854" xr:uid="{8DD2A138-CD7A-4345-A743-02C3D79A5337}"/>
    <cellStyle name="Normalny 4 5 2 2 3 3 2" xfId="31153" xr:uid="{5F1939A1-1324-4E5E-950E-DB372DE083CD}"/>
    <cellStyle name="Normalny 4 5 2 2 3 4" xfId="24173" xr:uid="{E23CC525-158F-46EF-B602-E2F126D409FE}"/>
    <cellStyle name="Normalny 4 5 2 2 4" xfId="6553" xr:uid="{6841F43F-DB3F-4118-A23F-C7BA23D8FBD2}"/>
    <cellStyle name="Normalny 4 5 2 2 4 2" xfId="21854" xr:uid="{F4F50876-3FA2-4D4F-B0B1-639DE6E00B91}"/>
    <cellStyle name="Normalny 4 5 2 2 5" xfId="10045" xr:uid="{7C213519-C384-4FE5-950A-C32759FD68B0}"/>
    <cellStyle name="Normalny 4 5 2 2 5 2" xfId="25344" xr:uid="{B643E9A7-35CD-4995-8F70-8227B776C321}"/>
    <cellStyle name="Normalny 4 5 2 2 6" xfId="13535" xr:uid="{268A3B12-3694-4C68-B90E-E4F0A737ED48}"/>
    <cellStyle name="Normalny 4 5 2 2 6 2" xfId="28834" xr:uid="{511E8EE6-AC3F-4AEA-9F42-9D261FACEEAF}"/>
    <cellStyle name="Normalny 4 5 2 2 7" xfId="19609" xr:uid="{D1F12E2C-2ACF-41DA-AEC1-75B4B82D8023}"/>
    <cellStyle name="Normalny 4 5 2 3" xfId="4261" xr:uid="{729DB7B3-3008-4987-B10B-BB5AD73A3055}"/>
    <cellStyle name="Normalny 4 5 2 3 2" xfId="8875" xr:uid="{B175931A-D21E-44BC-AC0C-C01FAFB4FD12}"/>
    <cellStyle name="Normalny 4 5 2 3 2 2" xfId="12366" xr:uid="{491C74EF-B45C-4ECB-9B88-90469CF7DA2F}"/>
    <cellStyle name="Normalny 4 5 2 3 2 2 2" xfId="27665" xr:uid="{C53F3E37-CD45-4E7E-AAD1-FB0BCF63819E}"/>
    <cellStyle name="Normalny 4 5 2 3 2 3" xfId="15856" xr:uid="{EB768E42-9BEA-48CC-86A9-27EB844B8213}"/>
    <cellStyle name="Normalny 4 5 2 3 2 3 2" xfId="31155" xr:uid="{8F13F6A5-E3DD-418F-AA31-2CD380251190}"/>
    <cellStyle name="Normalny 4 5 2 3 2 4" xfId="24175" xr:uid="{373C7F7C-440D-4F2D-8650-69EA7CE770FC}"/>
    <cellStyle name="Normalny 4 5 2 3 3" xfId="7216" xr:uid="{8126BB9C-B7EF-489A-8247-437DB16B294C}"/>
    <cellStyle name="Normalny 4 5 2 3 3 2" xfId="22517" xr:uid="{CF24FB24-5E8C-4E09-BB0F-A5E3A69044AB}"/>
    <cellStyle name="Normalny 4 5 2 3 4" xfId="10708" xr:uid="{24B1DF50-D31C-4E02-AAC8-F640553DBB5C}"/>
    <cellStyle name="Normalny 4 5 2 3 4 2" xfId="26007" xr:uid="{4BD19928-3D14-4AAD-B1DB-EA2E62AC46FB}"/>
    <cellStyle name="Normalny 4 5 2 3 5" xfId="14198" xr:uid="{2BBDD095-F853-4B3D-BCD5-8725B2CA8BF0}"/>
    <cellStyle name="Normalny 4 5 2 3 5 2" xfId="29497" xr:uid="{B75754AD-F59E-4FAD-9863-0A8A91B2D782}"/>
    <cellStyle name="Normalny 4 5 2 3 6" xfId="19611" xr:uid="{D916F250-196A-4FCC-9E30-E9539C4446EB}"/>
    <cellStyle name="Normalny 4 5 2 4" xfId="8872" xr:uid="{20521FD1-A91F-4DE6-BD10-57BB4CEEBC5E}"/>
    <cellStyle name="Normalny 4 5 2 4 2" xfId="12363" xr:uid="{92A19A47-6282-485D-9A8A-F2002F00FA09}"/>
    <cellStyle name="Normalny 4 5 2 4 2 2" xfId="27662" xr:uid="{A17D0072-729C-458C-9758-EFCC11A34746}"/>
    <cellStyle name="Normalny 4 5 2 4 3" xfId="15853" xr:uid="{213BF46D-B40B-4747-8030-4AB99D652CC2}"/>
    <cellStyle name="Normalny 4 5 2 4 3 2" xfId="31152" xr:uid="{53F7CB7C-A8D1-4384-9EF1-911D68E7121D}"/>
    <cellStyle name="Normalny 4 5 2 4 4" xfId="24172" xr:uid="{BF6E6277-E7FB-409F-869B-79CE4CA6364E}"/>
    <cellStyle name="Normalny 4 5 2 5" xfId="6195" xr:uid="{19C40F53-B767-42AE-9880-43EB4ED4097E}"/>
    <cellStyle name="Normalny 4 5 2 5 2" xfId="21496" xr:uid="{AA7365EC-AA03-4E44-915E-EC3BF4300793}"/>
    <cellStyle name="Normalny 4 5 2 6" xfId="4258" xr:uid="{39D950FB-8C4C-41A2-9C54-7BC3038E0190}"/>
    <cellStyle name="Normalny 4 5 2 6 2" xfId="19608" xr:uid="{3458386C-A4E3-4ED4-9A5E-310CDA13F303}"/>
    <cellStyle name="Normalny 4 5 2 7" xfId="9687" xr:uid="{A2784377-761F-4706-9CFF-D79997927DC3}"/>
    <cellStyle name="Normalny 4 5 2 7 2" xfId="24986" xr:uid="{2364F20F-96D4-4A5E-A81D-830E035C408C}"/>
    <cellStyle name="Normalny 4 5 2 8" xfId="13177" xr:uid="{A498F5C8-DAC6-428B-AB92-B0DED86726DF}"/>
    <cellStyle name="Normalny 4 5 2 8 2" xfId="28476" xr:uid="{D0692C95-E4AC-469D-B874-CC98575C3075}"/>
    <cellStyle name="Normalny 4 5 2 9" xfId="16784" xr:uid="{0897DBFB-2D66-429B-95E7-ABCB0D435AB5}"/>
    <cellStyle name="Normalny 4 5 20" xfId="16581" xr:uid="{58720DFE-1217-450E-98D2-6A3C3330BA22}"/>
    <cellStyle name="Normalny 4 5 3" xfId="1253" xr:uid="{4BA3CBA5-725C-4238-A620-0D93660C5397}"/>
    <cellStyle name="Normalny 4 5 3 2" xfId="4263" xr:uid="{CF25A392-5051-4155-88A1-E1248A207CD9}"/>
    <cellStyle name="Normalny 4 5 3 2 2" xfId="8877" xr:uid="{6D18E891-DFF2-43A7-9318-4612C23CD907}"/>
    <cellStyle name="Normalny 4 5 3 2 2 2" xfId="12368" xr:uid="{9F1E8516-EA94-4739-80B2-0EEA642A62EB}"/>
    <cellStyle name="Normalny 4 5 3 2 2 2 2" xfId="27667" xr:uid="{FA157DEF-E8A3-4141-AD0C-84B0694B7D99}"/>
    <cellStyle name="Normalny 4 5 3 2 2 3" xfId="15858" xr:uid="{63D97815-6D87-402C-9090-12A43A51E22F}"/>
    <cellStyle name="Normalny 4 5 3 2 2 3 2" xfId="31157" xr:uid="{2DD35BA5-5C6E-4696-BF60-19186D6406AA}"/>
    <cellStyle name="Normalny 4 5 3 2 2 4" xfId="24177" xr:uid="{BA9F6F97-C4EF-4151-8204-7ED55BBEF2FB}"/>
    <cellStyle name="Normalny 4 5 3 2 3" xfId="7218" xr:uid="{CCCF0F9B-3C97-451A-B292-420BD1A43F9D}"/>
    <cellStyle name="Normalny 4 5 3 2 3 2" xfId="22519" xr:uid="{3324D114-B7A3-40A7-AF07-C19B6A9A2101}"/>
    <cellStyle name="Normalny 4 5 3 2 4" xfId="10710" xr:uid="{ABF0459B-756C-4CF9-B1EC-40C28DB08CB3}"/>
    <cellStyle name="Normalny 4 5 3 2 4 2" xfId="26009" xr:uid="{F6D7C1EE-4DD0-41EA-9567-AE62AAFB6429}"/>
    <cellStyle name="Normalny 4 5 3 2 5" xfId="14200" xr:uid="{349DA5E6-34BB-43B1-861B-1AE6ADB47BF5}"/>
    <cellStyle name="Normalny 4 5 3 2 5 2" xfId="29499" xr:uid="{B3E18DDF-92D0-4ECC-A73D-AB3F74B63992}"/>
    <cellStyle name="Normalny 4 5 3 2 6" xfId="19613" xr:uid="{4772DA75-EBC9-422A-86CE-00D5F68408C0}"/>
    <cellStyle name="Normalny 4 5 3 3" xfId="8876" xr:uid="{9B9A1E2A-BEC8-439A-B871-25B0A0BF0BD9}"/>
    <cellStyle name="Normalny 4 5 3 3 2" xfId="12367" xr:uid="{7BBC169D-BD6D-4869-ADF6-20CCAB727F01}"/>
    <cellStyle name="Normalny 4 5 3 3 2 2" xfId="27666" xr:uid="{FE101FEA-9081-4598-B783-195D2CA5E224}"/>
    <cellStyle name="Normalny 4 5 3 3 3" xfId="15857" xr:uid="{314A7FFC-108F-4F41-B873-5938CBECC154}"/>
    <cellStyle name="Normalny 4 5 3 3 3 2" xfId="31156" xr:uid="{F07D85BF-C95E-4DE8-A124-4A848E8B3CE6}"/>
    <cellStyle name="Normalny 4 5 3 3 4" xfId="24176" xr:uid="{AA89A1EF-7549-4693-87E9-2FD522F10FA3}"/>
    <cellStyle name="Normalny 4 5 3 4" xfId="6554" xr:uid="{85144F8C-E255-49CB-AB47-2DC6CA4573BD}"/>
    <cellStyle name="Normalny 4 5 3 4 2" xfId="21855" xr:uid="{59AD9C87-A459-4D84-AF57-1F8713F84002}"/>
    <cellStyle name="Normalny 4 5 3 5" xfId="4262" xr:uid="{7D68DAE1-75B6-41E4-AE51-6277B7E0AA4A}"/>
    <cellStyle name="Normalny 4 5 3 5 2" xfId="19612" xr:uid="{B3FF97AC-AFF4-4D89-BBAD-1C108F33DA4F}"/>
    <cellStyle name="Normalny 4 5 3 6" xfId="10046" xr:uid="{C014DB0B-4E2E-4919-8FE6-15447EB1C604}"/>
    <cellStyle name="Normalny 4 5 3 6 2" xfId="25345" xr:uid="{42B825EE-A2B7-4A36-A5B4-9EA477A522D3}"/>
    <cellStyle name="Normalny 4 5 3 7" xfId="13536" xr:uid="{D7DCBD12-3B09-4EB1-AD03-8DF3D1BD2A30}"/>
    <cellStyle name="Normalny 4 5 3 7 2" xfId="28835" xr:uid="{09B4B4B1-6E50-4857-A33C-912C1CB00B24}"/>
    <cellStyle name="Normalny 4 5 3 8" xfId="16909" xr:uid="{037C71AF-78FA-4899-B52E-931715A8D03D}"/>
    <cellStyle name="Normalny 4 5 4" xfId="1375" xr:uid="{9A8C28E5-9FAC-4359-8C3C-AA91C0D6CECD}"/>
    <cellStyle name="Normalny 4 5 4 2" xfId="8878" xr:uid="{BD715693-B414-48FB-B1BE-CA4E8046877E}"/>
    <cellStyle name="Normalny 4 5 4 2 2" xfId="12369" xr:uid="{CEB391B8-F99E-4964-9499-A400AAD5052A}"/>
    <cellStyle name="Normalny 4 5 4 2 2 2" xfId="27668" xr:uid="{CF9D4FB2-E47A-447F-9D22-5D19109F9DC5}"/>
    <cellStyle name="Normalny 4 5 4 2 3" xfId="15859" xr:uid="{053341AB-424E-4AEA-A910-5991FFE84AAF}"/>
    <cellStyle name="Normalny 4 5 4 2 3 2" xfId="31158" xr:uid="{0D009EA4-2E82-4FA5-8605-800535D45FE1}"/>
    <cellStyle name="Normalny 4 5 4 2 4" xfId="24178" xr:uid="{6A014E48-88E5-446D-84A1-315FF3380DB5}"/>
    <cellStyle name="Normalny 4 5 4 3" xfId="7215" xr:uid="{649F3309-FD6E-42E3-8528-FB6D3A49EB3B}"/>
    <cellStyle name="Normalny 4 5 4 3 2" xfId="22516" xr:uid="{8813BABC-055F-485C-B3C5-427B1A2A2CD0}"/>
    <cellStyle name="Normalny 4 5 4 4" xfId="4264" xr:uid="{280426B0-C461-467F-8E68-82B1EAFC3016}"/>
    <cellStyle name="Normalny 4 5 4 4 2" xfId="19614" xr:uid="{A2BDF799-00A7-4D73-8774-4E5F265414AA}"/>
    <cellStyle name="Normalny 4 5 4 5" xfId="10707" xr:uid="{24759CEF-21EB-4FB3-82E1-CCB939DCF658}"/>
    <cellStyle name="Normalny 4 5 4 5 2" xfId="26006" xr:uid="{D08959B7-0570-49CD-A223-D6C1C7F7D95E}"/>
    <cellStyle name="Normalny 4 5 4 6" xfId="14197" xr:uid="{6118E512-1AAE-4709-A0FD-C0A6D250C173}"/>
    <cellStyle name="Normalny 4 5 4 6 2" xfId="29496" xr:uid="{F268BA46-02D7-4EF4-B35B-981320A75DE3}"/>
    <cellStyle name="Normalny 4 5 4 7" xfId="17031" xr:uid="{D82256F6-DB64-46AC-8D2D-A09C1652516F}"/>
    <cellStyle name="Normalny 4 5 5" xfId="1529" xr:uid="{3EDA719C-8E40-49F8-932E-9E134EFA4B1C}"/>
    <cellStyle name="Normalny 4 5 5 2" xfId="8879" xr:uid="{9FEBA100-03CB-4AEC-8915-3C3F75008C9E}"/>
    <cellStyle name="Normalny 4 5 5 2 2" xfId="12370" xr:uid="{26FEADDD-345B-49C4-A320-6996A0966DED}"/>
    <cellStyle name="Normalny 4 5 5 2 2 2" xfId="27669" xr:uid="{EEDD7B46-4F83-4BFF-A4DF-58B473EDF53A}"/>
    <cellStyle name="Normalny 4 5 5 2 3" xfId="15860" xr:uid="{75D483E7-FF0D-4A58-B3D1-189B9C145AAF}"/>
    <cellStyle name="Normalny 4 5 5 2 3 2" xfId="31159" xr:uid="{04513F73-4700-471A-84F0-81CD3534F09C}"/>
    <cellStyle name="Normalny 4 5 5 2 4" xfId="24179" xr:uid="{E9FAD1EE-C10D-430B-8472-47CCDA906D01}"/>
    <cellStyle name="Normalny 4 5 5 3" xfId="7494" xr:uid="{2EF6D9DE-747F-40EB-82D8-8431262F6D08}"/>
    <cellStyle name="Normalny 4 5 5 3 2" xfId="22795" xr:uid="{5DFF7BF6-3CC3-4D79-BDBD-07348BD3ED25}"/>
    <cellStyle name="Normalny 4 5 5 4" xfId="4265" xr:uid="{FD1F215E-42C4-4A57-B037-AFC53BD7B0EE}"/>
    <cellStyle name="Normalny 4 5 5 4 2" xfId="19615" xr:uid="{0C29945D-D201-4FED-B6B0-8FF1FB18B2BE}"/>
    <cellStyle name="Normalny 4 5 5 5" xfId="10986" xr:uid="{9521A886-23A3-40AC-9271-5B6CBD931DE0}"/>
    <cellStyle name="Normalny 4 5 5 5 2" xfId="26285" xr:uid="{48C8237A-20F4-4F8B-A180-E1C64A3A4E18}"/>
    <cellStyle name="Normalny 4 5 5 6" xfId="14476" xr:uid="{E4D37029-F737-4F75-A826-E8DEDF594C9E}"/>
    <cellStyle name="Normalny 4 5 5 6 2" xfId="29775" xr:uid="{CEBFE4D9-8010-4DFB-BF43-F490DCBD329C}"/>
    <cellStyle name="Normalny 4 5 5 7" xfId="17181" xr:uid="{457CAE4C-4F57-41F5-8EB3-83FA4A4F1911}"/>
    <cellStyle name="Normalny 4 5 6" xfId="1777" xr:uid="{8FCE3DF4-A7D7-4492-957D-4D0ACE6A57F7}"/>
    <cellStyle name="Normalny 4 5 6 2" xfId="8871" xr:uid="{1881CC92-6FFE-41CC-8E9A-08F8EA4C995A}"/>
    <cellStyle name="Normalny 4 5 6 2 2" xfId="24171" xr:uid="{F6E71B2B-6540-4991-9406-90CEA7DE46B0}"/>
    <cellStyle name="Normalny 4 5 6 3" xfId="5493" xr:uid="{E1F1697A-9CEC-4483-BE7F-5F6CE300C271}"/>
    <cellStyle name="Normalny 4 5 6 3 2" xfId="20794" xr:uid="{CB30D541-91DB-4ADF-B4DB-66066C54A63D}"/>
    <cellStyle name="Normalny 4 5 6 4" xfId="12362" xr:uid="{17153C38-3760-45AD-8B2B-5E312701D1BC}"/>
    <cellStyle name="Normalny 4 5 6 4 2" xfId="27661" xr:uid="{C9FCAA93-75F8-4C11-AF1A-FBF9E2A516D0}"/>
    <cellStyle name="Normalny 4 5 6 5" xfId="15852" xr:uid="{A93DE4A3-C92E-49BB-A08F-29304B955C87}"/>
    <cellStyle name="Normalny 4 5 6 5 2" xfId="31151" xr:uid="{0AF6D397-C8C3-44EF-80B7-8F6B3C49F326}"/>
    <cellStyle name="Normalny 4 5 6 6" xfId="17414" xr:uid="{46276C9E-3DE8-4BB5-81DA-767ECC0E6711}"/>
    <cellStyle name="Normalny 4 5 7" xfId="1921" xr:uid="{83EDACD7-FA15-4E7D-B86F-C466128543D2}"/>
    <cellStyle name="Normalny 4 5 7 2" xfId="5494" xr:uid="{BB88F07B-2376-434B-B848-EA9E3F54CF60}"/>
    <cellStyle name="Normalny 4 5 7 2 2" xfId="20795" xr:uid="{BE3E5138-9E3B-4B4A-846A-F9DDDFB91FE0}"/>
    <cellStyle name="Normalny 4 5 7 3" xfId="17553" xr:uid="{88FDA182-E68D-436D-87EC-77F304AE46D1}"/>
    <cellStyle name="Normalny 4 5 8" xfId="2052" xr:uid="{22EA2A6E-FC2B-4C21-9111-3B38ACC9CE43}"/>
    <cellStyle name="Normalny 4 5 8 2" xfId="5495" xr:uid="{F4718E1C-5DFC-46C2-A482-2836E3BDF3A7}"/>
    <cellStyle name="Normalny 4 5 8 2 2" xfId="20796" xr:uid="{A55F7F4C-F94A-4EA7-88AA-549310C66A39}"/>
    <cellStyle name="Normalny 4 5 8 3" xfId="17684" xr:uid="{28D960F5-1D71-4907-85F3-901C142B721A}"/>
    <cellStyle name="Normalny 4 5 9" xfId="2177" xr:uid="{BF1C8C88-8E87-4305-88F3-960A98A098B2}"/>
    <cellStyle name="Normalny 4 5 9 2" xfId="5496" xr:uid="{60BDD1B3-FAF9-44BE-A0CC-58657510D73C}"/>
    <cellStyle name="Normalny 4 5 9 2 2" xfId="20797" xr:uid="{6F679A3F-6CAC-4B02-A8E3-D7919040573C}"/>
    <cellStyle name="Normalny 4 5 9 3" xfId="17809" xr:uid="{F6A9D327-E038-4555-BE3B-9BC6AD7B9FD4}"/>
    <cellStyle name="Normalny 4 6" xfId="736" xr:uid="{C5B9D26B-8EFD-4C81-8FBE-231462693AC3}"/>
    <cellStyle name="Normalny 4 6 10" xfId="2340" xr:uid="{225F4EF0-F07A-4333-9560-A1B13CE31440}"/>
    <cellStyle name="Normalny 4 6 10 2" xfId="5497" xr:uid="{A99BE064-2B30-44FB-A003-A42FABD961D2}"/>
    <cellStyle name="Normalny 4 6 10 2 2" xfId="20798" xr:uid="{1C9AB1ED-9004-475B-8C54-4B65A15C67C0}"/>
    <cellStyle name="Normalny 4 6 10 3" xfId="17972" xr:uid="{C6163457-5C8F-4BC1-ADA2-91D02612C6E1}"/>
    <cellStyle name="Normalny 4 6 11" xfId="2490" xr:uid="{3C523633-BEF1-421E-A4CA-BD8E5D5EBD12}"/>
    <cellStyle name="Normalny 4 6 11 2" xfId="5498" xr:uid="{62E14658-5FA1-4697-B055-0341587451CB}"/>
    <cellStyle name="Normalny 4 6 11 2 2" xfId="20799" xr:uid="{ED86DB4E-87A0-42A9-9356-1167E717D4B6}"/>
    <cellStyle name="Normalny 4 6 11 3" xfId="18122" xr:uid="{F0E9F610-CA9A-43DD-B297-B0C48E81C6CF}"/>
    <cellStyle name="Normalny 4 6 12" xfId="2640" xr:uid="{1E869B66-5C08-46B8-8249-B318734E0F2C}"/>
    <cellStyle name="Normalny 4 6 12 2" xfId="5499" xr:uid="{8C1A5DA6-8E33-458D-95C4-D47E3A2CAB4E}"/>
    <cellStyle name="Normalny 4 6 12 2 2" xfId="20800" xr:uid="{100F0EBD-1245-47CC-A2E9-42D2C7218752}"/>
    <cellStyle name="Normalny 4 6 12 3" xfId="18272" xr:uid="{9765DB5E-0160-43EB-AD05-5D24C451558A}"/>
    <cellStyle name="Normalny 4 6 13" xfId="5836" xr:uid="{B2546F94-96A8-464C-8A19-170DC485FF70}"/>
    <cellStyle name="Normalny 4 6 13 2" xfId="21137" xr:uid="{056D6B73-C025-44BD-9FA9-C3A00475A1F9}"/>
    <cellStyle name="Normalny 4 6 14" xfId="6047" xr:uid="{F90FB6E8-636F-4B88-ACED-61E5FE8923E0}"/>
    <cellStyle name="Normalny 4 6 14 2" xfId="21348" xr:uid="{D3C054F8-3C1E-4CD0-AA60-2DAB6381985C}"/>
    <cellStyle name="Normalny 4 6 15" xfId="4266" xr:uid="{4D9EE627-4C61-4CF1-883B-E40CC6F794F1}"/>
    <cellStyle name="Normalny 4 6 15 2" xfId="19616" xr:uid="{1DE8484D-7383-4F01-9103-BCDEA55F65CF}"/>
    <cellStyle name="Normalny 4 6 16" xfId="9539" xr:uid="{94FC6036-97E3-4774-A8B5-9E7FEF3A94AD}"/>
    <cellStyle name="Normalny 4 6 16 2" xfId="24838" xr:uid="{1716BCF1-2170-4BB4-A0DD-68195D6396DE}"/>
    <cellStyle name="Normalny 4 6 17" xfId="13029" xr:uid="{36856848-4FED-4526-8EF3-9735F9CC6E8E}"/>
    <cellStyle name="Normalny 4 6 17 2" xfId="28328" xr:uid="{D859D063-2D98-426F-888A-B9C691C88627}"/>
    <cellStyle name="Normalny 4 6 18" xfId="16459" xr:uid="{0B294B43-166C-46C6-9754-F09E58743858}"/>
    <cellStyle name="Normalny 4 6 18 2" xfId="31758" xr:uid="{24A4BC67-894B-477D-ACA3-0A12B2CE499F}"/>
    <cellStyle name="Normalny 4 6 19" xfId="954" xr:uid="{95CFC44B-F9F0-4669-91B2-21CD27531EE0}"/>
    <cellStyle name="Normalny 4 6 2" xfId="1170" xr:uid="{C074B71D-285C-4067-AE1D-299EAF1B1229}"/>
    <cellStyle name="Normalny 4 6 2 2" xfId="4268" xr:uid="{415EF760-6929-485E-8C40-0D57CED8B294}"/>
    <cellStyle name="Normalny 4 6 2 2 2" xfId="4269" xr:uid="{F3585A6A-1BBC-48BA-8272-175B4B2FEDF2}"/>
    <cellStyle name="Normalny 4 6 2 2 2 2" xfId="8883" xr:uid="{5E952F7D-FBF4-48DD-AE52-EDDB5A1F33D2}"/>
    <cellStyle name="Normalny 4 6 2 2 2 2 2" xfId="12374" xr:uid="{8B6DD0EB-0EE6-4210-8186-A6403A27AA20}"/>
    <cellStyle name="Normalny 4 6 2 2 2 2 2 2" xfId="27673" xr:uid="{8ED17816-CA52-4010-A664-3C0EF39EA433}"/>
    <cellStyle name="Normalny 4 6 2 2 2 2 3" xfId="15864" xr:uid="{D4CA1DEC-3CAB-4D19-A721-4DD1DE2B1F23}"/>
    <cellStyle name="Normalny 4 6 2 2 2 2 3 2" xfId="31163" xr:uid="{49C28334-0804-48CA-B619-C82380E391DD}"/>
    <cellStyle name="Normalny 4 6 2 2 2 2 4" xfId="24183" xr:uid="{BDF2DE5D-F3A5-4784-BE69-BDC2945CD5BC}"/>
    <cellStyle name="Normalny 4 6 2 2 2 3" xfId="7221" xr:uid="{6E0820FA-03BF-49F7-898B-D8CA8D430798}"/>
    <cellStyle name="Normalny 4 6 2 2 2 3 2" xfId="22522" xr:uid="{3924F3C0-BB8B-4DAB-B3F0-08BA1E5C2451}"/>
    <cellStyle name="Normalny 4 6 2 2 2 4" xfId="10713" xr:uid="{9CA6A38E-EE0B-4CFE-9724-13D7C4A906A2}"/>
    <cellStyle name="Normalny 4 6 2 2 2 4 2" xfId="26012" xr:uid="{104AFCE7-16E6-4896-AEF6-FBBA79975499}"/>
    <cellStyle name="Normalny 4 6 2 2 2 5" xfId="14203" xr:uid="{A912EDB0-7280-459C-B756-E7760C1B7CA2}"/>
    <cellStyle name="Normalny 4 6 2 2 2 5 2" xfId="29502" xr:uid="{FCCC8E21-B4B6-4404-ADEF-2F295162A01D}"/>
    <cellStyle name="Normalny 4 6 2 2 2 6" xfId="19619" xr:uid="{6032874F-5F70-4603-A0C5-354E46446034}"/>
    <cellStyle name="Normalny 4 6 2 2 3" xfId="8882" xr:uid="{A052BEF1-D9F4-4883-BBB3-751CE77190D9}"/>
    <cellStyle name="Normalny 4 6 2 2 3 2" xfId="12373" xr:uid="{A3802E8D-7BAA-419A-B1CE-EED27FC4BDF7}"/>
    <cellStyle name="Normalny 4 6 2 2 3 2 2" xfId="27672" xr:uid="{7B6C9B1D-496B-4DCB-9002-BB1ADD39DB0F}"/>
    <cellStyle name="Normalny 4 6 2 2 3 3" xfId="15863" xr:uid="{364DEB97-5E3D-476B-B88C-9EF54B22FAD9}"/>
    <cellStyle name="Normalny 4 6 2 2 3 3 2" xfId="31162" xr:uid="{20C2ABD7-2528-4F4D-B6D4-45A6C4BD24F1}"/>
    <cellStyle name="Normalny 4 6 2 2 3 4" xfId="24182" xr:uid="{5197296E-2804-45B8-BEDD-8E38F1C15A0B}"/>
    <cellStyle name="Normalny 4 6 2 2 4" xfId="6555" xr:uid="{12D8C6B3-65BD-42E6-89B9-0E2C3701CF21}"/>
    <cellStyle name="Normalny 4 6 2 2 4 2" xfId="21856" xr:uid="{FCDA2814-D4E8-4E80-834A-24909E1A0A4F}"/>
    <cellStyle name="Normalny 4 6 2 2 5" xfId="10047" xr:uid="{8E384FCC-2B67-4983-A6B1-F6587288BA02}"/>
    <cellStyle name="Normalny 4 6 2 2 5 2" xfId="25346" xr:uid="{CCB5EAE9-502F-423C-9AF4-EEDDC052DCD9}"/>
    <cellStyle name="Normalny 4 6 2 2 6" xfId="13537" xr:uid="{C7897285-27D7-4338-8203-7B776B222D0B}"/>
    <cellStyle name="Normalny 4 6 2 2 6 2" xfId="28836" xr:uid="{386773DF-5A0D-4893-B67F-4E95DB4E8CC1}"/>
    <cellStyle name="Normalny 4 6 2 2 7" xfId="19618" xr:uid="{A8C53EBA-F26B-4B55-B17D-1FE0D20E7D79}"/>
    <cellStyle name="Normalny 4 6 2 3" xfId="4270" xr:uid="{81114744-2A23-4623-9E13-3A2424BE8BC5}"/>
    <cellStyle name="Normalny 4 6 2 3 2" xfId="8884" xr:uid="{3360CEC9-23F7-4F55-9F80-032BDF4B4D62}"/>
    <cellStyle name="Normalny 4 6 2 3 2 2" xfId="12375" xr:uid="{3CC2DED7-6EA1-4F3E-B935-5B0D84EE3DBD}"/>
    <cellStyle name="Normalny 4 6 2 3 2 2 2" xfId="27674" xr:uid="{C1951894-5EEB-43BF-94EB-6DFCFC874517}"/>
    <cellStyle name="Normalny 4 6 2 3 2 3" xfId="15865" xr:uid="{F46059A5-BC0A-4CF2-BC18-09F06286277C}"/>
    <cellStyle name="Normalny 4 6 2 3 2 3 2" xfId="31164" xr:uid="{81F01C23-5AAB-46A7-BEF9-9939EAC28414}"/>
    <cellStyle name="Normalny 4 6 2 3 2 4" xfId="24184" xr:uid="{41A1DF9A-7433-4600-8605-BE4D9693AEE5}"/>
    <cellStyle name="Normalny 4 6 2 3 3" xfId="7220" xr:uid="{EE339210-0B5A-4974-92E9-448BEB251A41}"/>
    <cellStyle name="Normalny 4 6 2 3 3 2" xfId="22521" xr:uid="{67A6FE51-EBBB-40E7-A569-0EA148FF9F69}"/>
    <cellStyle name="Normalny 4 6 2 3 4" xfId="10712" xr:uid="{45206451-FC25-4C60-99CC-9EC42895548F}"/>
    <cellStyle name="Normalny 4 6 2 3 4 2" xfId="26011" xr:uid="{16387A30-3B3F-42F5-89E2-D79B1465E306}"/>
    <cellStyle name="Normalny 4 6 2 3 5" xfId="14202" xr:uid="{87114F0A-5E87-4918-9703-6229334D330B}"/>
    <cellStyle name="Normalny 4 6 2 3 5 2" xfId="29501" xr:uid="{40EE54BA-6D57-4D28-ABC6-3417BFD673D6}"/>
    <cellStyle name="Normalny 4 6 2 3 6" xfId="19620" xr:uid="{06C58BF1-7389-4FEE-89D6-614D5FE55CED}"/>
    <cellStyle name="Normalny 4 6 2 4" xfId="8881" xr:uid="{EF4D52F7-074E-4028-929A-7EF6B26640AE}"/>
    <cellStyle name="Normalny 4 6 2 4 2" xfId="12372" xr:uid="{515A7B0E-2BD1-45A6-ABFF-6357EADFE57A}"/>
    <cellStyle name="Normalny 4 6 2 4 2 2" xfId="27671" xr:uid="{8CA4AC52-01C8-4EEB-8675-613E0056CD32}"/>
    <cellStyle name="Normalny 4 6 2 4 3" xfId="15862" xr:uid="{AB053D31-1896-4B54-8C7F-D69DA2345FB6}"/>
    <cellStyle name="Normalny 4 6 2 4 3 2" xfId="31161" xr:uid="{33C23840-4BBB-4F16-8B52-83B4ACA032CB}"/>
    <cellStyle name="Normalny 4 6 2 4 4" xfId="24181" xr:uid="{F374A27D-65B8-48B7-A999-1800C81DAF29}"/>
    <cellStyle name="Normalny 4 6 2 5" xfId="6236" xr:uid="{646741FA-59BD-4426-9E6A-9F7D77A9605F}"/>
    <cellStyle name="Normalny 4 6 2 5 2" xfId="21537" xr:uid="{7E010CBB-4A9D-4032-9AEC-94B974250A86}"/>
    <cellStyle name="Normalny 4 6 2 6" xfId="4267" xr:uid="{57722435-94DB-4F05-B41A-40CBA400E6B6}"/>
    <cellStyle name="Normalny 4 6 2 6 2" xfId="19617" xr:uid="{3985833B-2977-434E-B7EC-DB4C3259FC5C}"/>
    <cellStyle name="Normalny 4 6 2 7" xfId="9728" xr:uid="{A277EE4D-A0BE-4548-8A38-B14654DF55E3}"/>
    <cellStyle name="Normalny 4 6 2 7 2" xfId="25027" xr:uid="{E2355A04-6835-4913-9614-DA47EF029E8E}"/>
    <cellStyle name="Normalny 4 6 2 8" xfId="13218" xr:uid="{C3261D86-FF11-4A0E-A32C-B4FA91E371AD}"/>
    <cellStyle name="Normalny 4 6 2 8 2" xfId="28517" xr:uid="{1C99DE8B-5C51-4429-907D-0CE45660A82A}"/>
    <cellStyle name="Normalny 4 6 2 9" xfId="16826" xr:uid="{C1F4666F-768A-4910-A724-7EDB788A24C9}"/>
    <cellStyle name="Normalny 4 6 20" xfId="16622" xr:uid="{3A2E2590-2440-400F-9A05-69622CD7AF0A}"/>
    <cellStyle name="Normalny 4 6 3" xfId="1295" xr:uid="{75AEED1A-1D68-4526-A1A6-EEDED1C80C35}"/>
    <cellStyle name="Normalny 4 6 3 2" xfId="4272" xr:uid="{DA837E4C-9092-41DA-B725-5405E07BADF7}"/>
    <cellStyle name="Normalny 4 6 3 2 2" xfId="8886" xr:uid="{18CB2673-4FC2-4EE2-B831-4F311F698502}"/>
    <cellStyle name="Normalny 4 6 3 2 2 2" xfId="12377" xr:uid="{213C7D60-1415-4307-9105-59DB6F4964BA}"/>
    <cellStyle name="Normalny 4 6 3 2 2 2 2" xfId="27676" xr:uid="{BCA64AC2-3032-4187-B143-E5504A7582E6}"/>
    <cellStyle name="Normalny 4 6 3 2 2 3" xfId="15867" xr:uid="{B5E84F49-9253-4660-B960-81F4DB14DBF0}"/>
    <cellStyle name="Normalny 4 6 3 2 2 3 2" xfId="31166" xr:uid="{0165DCCE-ADBA-4EBE-8FE9-A51DB89FE807}"/>
    <cellStyle name="Normalny 4 6 3 2 2 4" xfId="24186" xr:uid="{CDEF5674-83EB-409A-8447-F69A7C4676F4}"/>
    <cellStyle name="Normalny 4 6 3 2 3" xfId="7222" xr:uid="{0709486B-4A39-42EE-AA7E-A351CC498325}"/>
    <cellStyle name="Normalny 4 6 3 2 3 2" xfId="22523" xr:uid="{87257192-9905-4905-BA33-EBE69297AF15}"/>
    <cellStyle name="Normalny 4 6 3 2 4" xfId="10714" xr:uid="{A2058637-968F-43C6-AC4C-9FB763EF8FA5}"/>
    <cellStyle name="Normalny 4 6 3 2 4 2" xfId="26013" xr:uid="{3236738F-715D-4A83-A26C-39B858231630}"/>
    <cellStyle name="Normalny 4 6 3 2 5" xfId="14204" xr:uid="{45FC7A09-D9B8-4E1D-A920-4F00C75E5CB0}"/>
    <cellStyle name="Normalny 4 6 3 2 5 2" xfId="29503" xr:uid="{76DDFBD8-DD8E-49AA-8696-BF57DEA304D3}"/>
    <cellStyle name="Normalny 4 6 3 2 6" xfId="19622" xr:uid="{B81F5859-F3D1-4A03-80AB-E3D789E55B5E}"/>
    <cellStyle name="Normalny 4 6 3 3" xfId="8885" xr:uid="{B75DC23D-F7D4-448B-B194-68AADFB68130}"/>
    <cellStyle name="Normalny 4 6 3 3 2" xfId="12376" xr:uid="{A7D2FBCB-6B0F-484A-8818-ABCE6171FE5B}"/>
    <cellStyle name="Normalny 4 6 3 3 2 2" xfId="27675" xr:uid="{6F8AA53B-1E04-45E8-88AA-DDD3735D088F}"/>
    <cellStyle name="Normalny 4 6 3 3 3" xfId="15866" xr:uid="{6C07DEB5-EC70-4580-8255-5DEDF1DF11D5}"/>
    <cellStyle name="Normalny 4 6 3 3 3 2" xfId="31165" xr:uid="{60F19073-0D3D-4E70-8FCA-02AD5AE3581B}"/>
    <cellStyle name="Normalny 4 6 3 3 4" xfId="24185" xr:uid="{2E1856BF-E4DE-4E9D-AE81-11DAD9F6EC4C}"/>
    <cellStyle name="Normalny 4 6 3 4" xfId="6556" xr:uid="{2EB3A17A-DAA8-48A8-9FD5-3F8C959A4F8D}"/>
    <cellStyle name="Normalny 4 6 3 4 2" xfId="21857" xr:uid="{9BFD3A3E-8CE7-4D1C-8727-F0FEB178D481}"/>
    <cellStyle name="Normalny 4 6 3 5" xfId="4271" xr:uid="{835A7B54-46D1-4B17-90D5-B76CC09CABA3}"/>
    <cellStyle name="Normalny 4 6 3 5 2" xfId="19621" xr:uid="{DE3318F2-AD9A-4122-84FA-11413DE7B440}"/>
    <cellStyle name="Normalny 4 6 3 6" xfId="10048" xr:uid="{DBF7DF39-9349-41E8-A0AA-AFA3E02235B3}"/>
    <cellStyle name="Normalny 4 6 3 6 2" xfId="25347" xr:uid="{C4F972D8-74A5-449B-A800-4A5B09BCC91F}"/>
    <cellStyle name="Normalny 4 6 3 7" xfId="13538" xr:uid="{E37CA6E3-5DFE-476F-83EC-550FB749B8B6}"/>
    <cellStyle name="Normalny 4 6 3 7 2" xfId="28837" xr:uid="{64B7386A-5477-42C9-AC51-892B111A58BC}"/>
    <cellStyle name="Normalny 4 6 3 8" xfId="16951" xr:uid="{101C7877-55E5-4860-ADC5-4DAAF911129C}"/>
    <cellStyle name="Normalny 4 6 4" xfId="1416" xr:uid="{2439E840-A5B8-494B-88B8-F66FB21C2BB5}"/>
    <cellStyle name="Normalny 4 6 4 2" xfId="8887" xr:uid="{F9D68465-69CB-4DD9-A8F4-F905DEE05A0B}"/>
    <cellStyle name="Normalny 4 6 4 2 2" xfId="12378" xr:uid="{3FD82543-C42B-4FFF-8AB5-BAD0F33065D8}"/>
    <cellStyle name="Normalny 4 6 4 2 2 2" xfId="27677" xr:uid="{6CB3EFDD-0EE9-4F8B-A60E-A4F4BAB38199}"/>
    <cellStyle name="Normalny 4 6 4 2 3" xfId="15868" xr:uid="{6F0EED7D-2EDA-497D-BEB5-059258C1534A}"/>
    <cellStyle name="Normalny 4 6 4 2 3 2" xfId="31167" xr:uid="{7FC29FE2-06A5-493E-A557-559CAF2E62E3}"/>
    <cellStyle name="Normalny 4 6 4 2 4" xfId="24187" xr:uid="{ED54B008-7856-4C9A-87F0-69D3A2236C5A}"/>
    <cellStyle name="Normalny 4 6 4 3" xfId="7219" xr:uid="{499A3910-FE6E-4515-B771-E7C91F337718}"/>
    <cellStyle name="Normalny 4 6 4 3 2" xfId="22520" xr:uid="{B4B9F16F-E625-45C7-9946-A0EA69BCF3F5}"/>
    <cellStyle name="Normalny 4 6 4 4" xfId="4273" xr:uid="{C7CD7164-8949-41F3-8416-F017632B4698}"/>
    <cellStyle name="Normalny 4 6 4 4 2" xfId="19623" xr:uid="{17262774-2D69-44B4-B3CE-30F55ADC3A98}"/>
    <cellStyle name="Normalny 4 6 4 5" xfId="10711" xr:uid="{86639F1C-3915-42D7-A7C9-D0DD518D515A}"/>
    <cellStyle name="Normalny 4 6 4 5 2" xfId="26010" xr:uid="{A6E485FA-A9A7-4E1B-BEC7-873573B61BB0}"/>
    <cellStyle name="Normalny 4 6 4 6" xfId="14201" xr:uid="{A3983457-AB0B-4832-B51A-0384EA01D960}"/>
    <cellStyle name="Normalny 4 6 4 6 2" xfId="29500" xr:uid="{4A5ACD98-6CCD-4049-BA67-DFA60CD7EF67}"/>
    <cellStyle name="Normalny 4 6 4 7" xfId="17072" xr:uid="{C39BF861-C684-4EE7-96B7-BB13B17D2922}"/>
    <cellStyle name="Normalny 4 6 5" xfId="1570" xr:uid="{64E7D5FA-8182-467F-A2F0-AA5FCDF905BE}"/>
    <cellStyle name="Normalny 4 6 5 2" xfId="8888" xr:uid="{A568E5AB-C08F-4FC7-BC83-B12E72D3AA49}"/>
    <cellStyle name="Normalny 4 6 5 2 2" xfId="12379" xr:uid="{A4DB153F-0E9D-492D-94C8-3E27503486C0}"/>
    <cellStyle name="Normalny 4 6 5 2 2 2" xfId="27678" xr:uid="{FDE980B1-29D1-4A60-9045-E01F6F53E124}"/>
    <cellStyle name="Normalny 4 6 5 2 3" xfId="15869" xr:uid="{1FD10A69-24F6-45A8-831F-7843BEE68CDF}"/>
    <cellStyle name="Normalny 4 6 5 2 3 2" xfId="31168" xr:uid="{AA1C040C-BB68-43A8-AD18-4CCE4F044DAF}"/>
    <cellStyle name="Normalny 4 6 5 2 4" xfId="24188" xr:uid="{8A5179DC-F89C-43A9-97CB-40F91D811552}"/>
    <cellStyle name="Normalny 4 6 5 3" xfId="7535" xr:uid="{BB77B9D3-F312-40A6-8A38-F464AE8CB005}"/>
    <cellStyle name="Normalny 4 6 5 3 2" xfId="22836" xr:uid="{050278D4-1310-48C4-8605-54ABC6921B7E}"/>
    <cellStyle name="Normalny 4 6 5 4" xfId="4274" xr:uid="{AEA53A83-5C8E-42D6-A6EB-B22D9C14D4C2}"/>
    <cellStyle name="Normalny 4 6 5 4 2" xfId="19624" xr:uid="{815130D2-12C0-4B88-8A6D-B3553E80B057}"/>
    <cellStyle name="Normalny 4 6 5 5" xfId="11027" xr:uid="{3ED23E27-51B5-48B2-95FF-27A73CE46950}"/>
    <cellStyle name="Normalny 4 6 5 5 2" xfId="26326" xr:uid="{A39BCF41-53A6-4ED4-8D66-CE039FA15AF1}"/>
    <cellStyle name="Normalny 4 6 5 6" xfId="14517" xr:uid="{EB7041B9-9FD5-49BD-BADB-60BB5038311F}"/>
    <cellStyle name="Normalny 4 6 5 6 2" xfId="29816" xr:uid="{80CE2D78-2814-4FFB-AA4F-178767B1B03E}"/>
    <cellStyle name="Normalny 4 6 5 7" xfId="17222" xr:uid="{C130CB77-ABBB-4931-9E98-4471A1526766}"/>
    <cellStyle name="Normalny 4 6 6" xfId="1819" xr:uid="{F469629A-DE38-4065-B2EC-02ABC568B9A0}"/>
    <cellStyle name="Normalny 4 6 6 2" xfId="8880" xr:uid="{83E22F99-B417-42EC-9767-CFCBD4EE08C1}"/>
    <cellStyle name="Normalny 4 6 6 2 2" xfId="24180" xr:uid="{28770CFB-B741-4189-9114-5B0EAA559721}"/>
    <cellStyle name="Normalny 4 6 6 3" xfId="5500" xr:uid="{9814831B-1307-45E1-A15C-CDF345820002}"/>
    <cellStyle name="Normalny 4 6 6 3 2" xfId="20801" xr:uid="{CC7EE752-619F-4EDC-8D58-E01B25EB6485}"/>
    <cellStyle name="Normalny 4 6 6 4" xfId="12371" xr:uid="{B8C56D51-8061-4B5C-A3F8-19C42EA5F2EE}"/>
    <cellStyle name="Normalny 4 6 6 4 2" xfId="27670" xr:uid="{0BB30469-7377-42FA-8EF2-2CC47142C6BF}"/>
    <cellStyle name="Normalny 4 6 6 5" xfId="15861" xr:uid="{307E6B7C-0DB6-40A9-8A1B-85E509FF2362}"/>
    <cellStyle name="Normalny 4 6 6 5 2" xfId="31160" xr:uid="{56E3018D-F807-4C83-9E2A-0F56653765BB}"/>
    <cellStyle name="Normalny 4 6 6 6" xfId="17455" xr:uid="{A2D7D2D3-A7A7-4C5E-ACEB-5E57D1186424}"/>
    <cellStyle name="Normalny 4 6 7" xfId="1963" xr:uid="{F2FBAAEC-DB00-40AC-86B4-70CCE626C8F9}"/>
    <cellStyle name="Normalny 4 6 7 2" xfId="5501" xr:uid="{E44D66E3-EB18-46A4-BD54-8993B62CA379}"/>
    <cellStyle name="Normalny 4 6 7 2 2" xfId="20802" xr:uid="{031B6020-DB81-4347-B6B1-17923AC95F8E}"/>
    <cellStyle name="Normalny 4 6 7 3" xfId="17595" xr:uid="{88C6B096-7706-41EA-B3A7-EB455FCD2E2B}"/>
    <cellStyle name="Normalny 4 6 8" xfId="2094" xr:uid="{815389D5-673F-42B5-A9B6-5F94C87D1810}"/>
    <cellStyle name="Normalny 4 6 8 2" xfId="5502" xr:uid="{72700487-964A-4CA0-9275-993702E59C3A}"/>
    <cellStyle name="Normalny 4 6 8 2 2" xfId="20803" xr:uid="{E5CC343B-5D39-400C-84FC-6B38DB6D52A0}"/>
    <cellStyle name="Normalny 4 6 8 3" xfId="17726" xr:uid="{4241E00C-BCA8-4201-AB26-440920ED957F}"/>
    <cellStyle name="Normalny 4 6 9" xfId="2219" xr:uid="{D1A466A2-80F7-4E99-88BA-BDFB4A6AC006}"/>
    <cellStyle name="Normalny 4 6 9 2" xfId="5503" xr:uid="{14C08A78-D950-4655-9805-50206DF321C1}"/>
    <cellStyle name="Normalny 4 6 9 2 2" xfId="20804" xr:uid="{00FC6038-D770-4A3A-BC42-903941717FC9}"/>
    <cellStyle name="Normalny 4 6 9 3" xfId="17851" xr:uid="{4055E82E-679E-4CBC-BA5C-6DDFF16DA5D9}"/>
    <cellStyle name="Normalny 4 7" xfId="777" xr:uid="{AD2F2E4E-C957-4AF6-AA02-F9DA9DFD6809}"/>
    <cellStyle name="Normalny 4 7 10" xfId="2381" xr:uid="{1FC61A12-2DA5-4BD8-BDF7-B9579641A200}"/>
    <cellStyle name="Normalny 4 7 10 2" xfId="5504" xr:uid="{C7DAA07F-CC07-4C23-9CC1-D144CFB92B5C}"/>
    <cellStyle name="Normalny 4 7 10 2 2" xfId="20805" xr:uid="{4ED02AF2-AFFB-4337-B1A3-93AA2BF696C0}"/>
    <cellStyle name="Normalny 4 7 10 3" xfId="18013" xr:uid="{CA32BDAB-B696-4FAE-BE66-04B506E11032}"/>
    <cellStyle name="Normalny 4 7 11" xfId="2531" xr:uid="{86B53B68-3C59-4BF6-8CEF-657B47A32204}"/>
    <cellStyle name="Normalny 4 7 11 2" xfId="5505" xr:uid="{35F79DB8-4425-419D-BD1C-F5BABD37831C}"/>
    <cellStyle name="Normalny 4 7 11 2 2" xfId="20806" xr:uid="{E2F6B1CB-D2BA-4827-BD06-4EA39022F82B}"/>
    <cellStyle name="Normalny 4 7 11 3" xfId="18163" xr:uid="{3EDCEE14-9A49-4EE0-B74E-E06F338B52AB}"/>
    <cellStyle name="Normalny 4 7 12" xfId="2681" xr:uid="{A282B5D8-83DD-40F1-8B01-50388F483389}"/>
    <cellStyle name="Normalny 4 7 12 2" xfId="5506" xr:uid="{564BB3BE-E7F5-49D2-B5CF-77A8F10E5219}"/>
    <cellStyle name="Normalny 4 7 12 2 2" xfId="20807" xr:uid="{2EF8F17B-F991-492A-A8C3-DABABDF36D3D}"/>
    <cellStyle name="Normalny 4 7 12 3" xfId="18313" xr:uid="{CCC1B10B-BD0B-4DFF-B592-300C1CCBBBEA}"/>
    <cellStyle name="Normalny 4 7 13" xfId="5877" xr:uid="{912ADDDD-1736-4D51-B950-ECDE646671E7}"/>
    <cellStyle name="Normalny 4 7 13 2" xfId="21178" xr:uid="{E4AF466A-BB00-40E3-8EA9-50DD6B5A738E}"/>
    <cellStyle name="Normalny 4 7 14" xfId="6048" xr:uid="{DFAF8B37-7FC5-4828-AEBD-6A7DB4516D23}"/>
    <cellStyle name="Normalny 4 7 14 2" xfId="21349" xr:uid="{39A559BD-CDE7-4CF4-A87C-F12075FE0114}"/>
    <cellStyle name="Normalny 4 7 15" xfId="4275" xr:uid="{A9B30F1E-6C13-4F11-BE0B-615E83F6F383}"/>
    <cellStyle name="Normalny 4 7 15 2" xfId="19625" xr:uid="{81CC8A01-DAEF-443A-B0B8-790CFC9119AD}"/>
    <cellStyle name="Normalny 4 7 16" xfId="9540" xr:uid="{C06B2974-8F9C-4074-9017-CB7AE3DFBC4E}"/>
    <cellStyle name="Normalny 4 7 16 2" xfId="24839" xr:uid="{6F327BB1-1839-4AF6-900C-1B7596AA067E}"/>
    <cellStyle name="Normalny 4 7 17" xfId="13030" xr:uid="{93457FFE-4330-49C8-8AA9-01958B07AB73}"/>
    <cellStyle name="Normalny 4 7 17 2" xfId="28329" xr:uid="{D229EEAE-AB94-4F4A-8B52-03CC3587ED7D}"/>
    <cellStyle name="Normalny 4 7 18" xfId="16500" xr:uid="{7F3F7198-9A82-4162-82D3-A3FDBFFA0D39}"/>
    <cellStyle name="Normalny 4 7 18 2" xfId="31799" xr:uid="{4E6D5F6F-6684-46D1-A978-6B59308B6B30}"/>
    <cellStyle name="Normalny 4 7 19" xfId="995" xr:uid="{B2A6AFBE-48EC-4C5A-BA14-66E8374053E4}"/>
    <cellStyle name="Normalny 4 7 2" xfId="1211" xr:uid="{F305A54F-9430-4DB2-91C3-D2E2776900ED}"/>
    <cellStyle name="Normalny 4 7 2 2" xfId="4277" xr:uid="{85F1237B-DAF8-4D3F-A0D6-8F7F60587857}"/>
    <cellStyle name="Normalny 4 7 2 2 2" xfId="4278" xr:uid="{8A9F6BC6-141B-476B-A8F1-0CA61DFA0E23}"/>
    <cellStyle name="Normalny 4 7 2 2 2 2" xfId="8892" xr:uid="{C67B3B58-0FDF-493A-A8C2-C1AED60BACA4}"/>
    <cellStyle name="Normalny 4 7 2 2 2 2 2" xfId="12383" xr:uid="{9995FC89-A842-45C6-AF7F-F146CF211162}"/>
    <cellStyle name="Normalny 4 7 2 2 2 2 2 2" xfId="27682" xr:uid="{9261E268-07B1-4486-B757-DE5512899043}"/>
    <cellStyle name="Normalny 4 7 2 2 2 2 3" xfId="15873" xr:uid="{BFA67CE0-C7C6-4682-826D-1D8343F2ED0D}"/>
    <cellStyle name="Normalny 4 7 2 2 2 2 3 2" xfId="31172" xr:uid="{6BF2CD34-0956-4FBB-863C-284B5E7AF0A2}"/>
    <cellStyle name="Normalny 4 7 2 2 2 2 4" xfId="24192" xr:uid="{4F28D24F-9041-4FFD-8B69-76EF55E902BB}"/>
    <cellStyle name="Normalny 4 7 2 2 2 3" xfId="7225" xr:uid="{04FC24E1-278A-4C0C-8178-D973E46636F2}"/>
    <cellStyle name="Normalny 4 7 2 2 2 3 2" xfId="22526" xr:uid="{203E594E-289F-4801-9B29-3D09BABF6F05}"/>
    <cellStyle name="Normalny 4 7 2 2 2 4" xfId="10717" xr:uid="{651A7601-9184-4921-AAB9-2F674897F260}"/>
    <cellStyle name="Normalny 4 7 2 2 2 4 2" xfId="26016" xr:uid="{EDF8B743-D662-4E1E-ADE7-E9980D385B86}"/>
    <cellStyle name="Normalny 4 7 2 2 2 5" xfId="14207" xr:uid="{89FAEE3E-B842-45EF-A9BA-60386A082300}"/>
    <cellStyle name="Normalny 4 7 2 2 2 5 2" xfId="29506" xr:uid="{4BA497A1-E0FB-4772-B63E-26DCFFA2E135}"/>
    <cellStyle name="Normalny 4 7 2 2 2 6" xfId="19628" xr:uid="{81F3FBC1-B7BB-4B23-91D0-639FCFF2C70F}"/>
    <cellStyle name="Normalny 4 7 2 2 3" xfId="8891" xr:uid="{00AEDA4D-CB26-4D65-93DA-3B0A4320E836}"/>
    <cellStyle name="Normalny 4 7 2 2 3 2" xfId="12382" xr:uid="{7CF77BF9-75DD-47AB-8414-9B9D70A54063}"/>
    <cellStyle name="Normalny 4 7 2 2 3 2 2" xfId="27681" xr:uid="{9A96AC58-EE85-4960-8171-DE6CBBDB681D}"/>
    <cellStyle name="Normalny 4 7 2 2 3 3" xfId="15872" xr:uid="{3DBC558F-E6D0-47CF-9121-35805BD66F13}"/>
    <cellStyle name="Normalny 4 7 2 2 3 3 2" xfId="31171" xr:uid="{FFE11630-8770-4F49-A225-F31DB913F51C}"/>
    <cellStyle name="Normalny 4 7 2 2 3 4" xfId="24191" xr:uid="{5D236008-00F5-49B3-B95F-5E2D80257162}"/>
    <cellStyle name="Normalny 4 7 2 2 4" xfId="6557" xr:uid="{33673D4A-5D60-4AC3-BC13-A30CCB2DE3F2}"/>
    <cellStyle name="Normalny 4 7 2 2 4 2" xfId="21858" xr:uid="{B31FA90A-E5BE-40B1-9CE3-698AC078963D}"/>
    <cellStyle name="Normalny 4 7 2 2 5" xfId="10049" xr:uid="{4D96EF8C-B192-4C87-8D76-0B947A0509A9}"/>
    <cellStyle name="Normalny 4 7 2 2 5 2" xfId="25348" xr:uid="{EB00F161-5B9A-47EC-A1FA-3CC23410BC4B}"/>
    <cellStyle name="Normalny 4 7 2 2 6" xfId="13539" xr:uid="{5CB4FB40-D12C-4820-8951-86D37C3AF869}"/>
    <cellStyle name="Normalny 4 7 2 2 6 2" xfId="28838" xr:uid="{139890F2-5C4E-475E-ABE9-7729121A3908}"/>
    <cellStyle name="Normalny 4 7 2 2 7" xfId="19627" xr:uid="{017D9E30-A59F-4B86-BBF3-455C3A2E0654}"/>
    <cellStyle name="Normalny 4 7 2 3" xfId="4279" xr:uid="{4FA6ADC8-B8D7-4BE6-ACB0-6CEBFFA14909}"/>
    <cellStyle name="Normalny 4 7 2 3 2" xfId="8893" xr:uid="{D1123521-C4E8-4009-8C34-DD57A43A4F69}"/>
    <cellStyle name="Normalny 4 7 2 3 2 2" xfId="12384" xr:uid="{98B9B4BA-5499-465A-9221-90AD683C179E}"/>
    <cellStyle name="Normalny 4 7 2 3 2 2 2" xfId="27683" xr:uid="{CAD927DD-29D0-45AA-A9A9-31242C37ABFA}"/>
    <cellStyle name="Normalny 4 7 2 3 2 3" xfId="15874" xr:uid="{6CE1FB42-5961-43CF-9D32-44C4C6000C48}"/>
    <cellStyle name="Normalny 4 7 2 3 2 3 2" xfId="31173" xr:uid="{003C5E08-38DD-446D-839F-5F9328B3CB72}"/>
    <cellStyle name="Normalny 4 7 2 3 2 4" xfId="24193" xr:uid="{60D2C338-21A0-4B41-8B11-AB1909DC0BE3}"/>
    <cellStyle name="Normalny 4 7 2 3 3" xfId="7224" xr:uid="{96DC4B12-FA53-4278-964B-69452F823B32}"/>
    <cellStyle name="Normalny 4 7 2 3 3 2" xfId="22525" xr:uid="{1B0B1E86-CF38-44D6-BC0E-5B65BFFAF982}"/>
    <cellStyle name="Normalny 4 7 2 3 4" xfId="10716" xr:uid="{D40CC4D3-B10A-4665-BA11-93CAE5873CBB}"/>
    <cellStyle name="Normalny 4 7 2 3 4 2" xfId="26015" xr:uid="{535170DF-E89D-4B26-BF99-09234751CBEF}"/>
    <cellStyle name="Normalny 4 7 2 3 5" xfId="14206" xr:uid="{F58CB472-5F82-47CF-947D-A184C424973F}"/>
    <cellStyle name="Normalny 4 7 2 3 5 2" xfId="29505" xr:uid="{5EEAB5C1-29A0-4EA7-9597-49711ABB3652}"/>
    <cellStyle name="Normalny 4 7 2 3 6" xfId="19629" xr:uid="{6CE9315D-A112-4C23-9BC8-4F4443FA7443}"/>
    <cellStyle name="Normalny 4 7 2 4" xfId="8890" xr:uid="{0E0D7370-8117-41E9-B74E-CF0D80DABCF2}"/>
    <cellStyle name="Normalny 4 7 2 4 2" xfId="12381" xr:uid="{C5D22599-A76D-4D42-92CF-A212AEECF382}"/>
    <cellStyle name="Normalny 4 7 2 4 2 2" xfId="27680" xr:uid="{34F8E2AC-3B13-4672-BEF9-2AFE3E2F067C}"/>
    <cellStyle name="Normalny 4 7 2 4 3" xfId="15871" xr:uid="{03BD54BE-0E87-4AB2-BF1F-7AE5924A5339}"/>
    <cellStyle name="Normalny 4 7 2 4 3 2" xfId="31170" xr:uid="{F0B8F7C6-9452-4EB8-B728-AEFF5C36D614}"/>
    <cellStyle name="Normalny 4 7 2 4 4" xfId="24190" xr:uid="{CED42F6A-A4DD-4C14-8F2F-3B8F1B7D05A7}"/>
    <cellStyle name="Normalny 4 7 2 5" xfId="6277" xr:uid="{EACC9BED-B024-46EC-AFB2-676D286269E6}"/>
    <cellStyle name="Normalny 4 7 2 5 2" xfId="21578" xr:uid="{52326224-1CCB-45C8-ABEA-B44B81D3997C}"/>
    <cellStyle name="Normalny 4 7 2 6" xfId="4276" xr:uid="{EDCE3076-3F8C-4403-BF39-FA3AFC9CF0E2}"/>
    <cellStyle name="Normalny 4 7 2 6 2" xfId="19626" xr:uid="{48E36A5D-86AA-4DE3-BDA8-2E40A779AA6D}"/>
    <cellStyle name="Normalny 4 7 2 7" xfId="9769" xr:uid="{AD255CCF-4EC3-40BF-B177-7540F3520328}"/>
    <cellStyle name="Normalny 4 7 2 7 2" xfId="25068" xr:uid="{933023C6-E772-4EB8-8FE5-7A4B0F13E154}"/>
    <cellStyle name="Normalny 4 7 2 8" xfId="13259" xr:uid="{294AA6BD-0BAB-433A-B7B5-74171F6F6C7C}"/>
    <cellStyle name="Normalny 4 7 2 8 2" xfId="28558" xr:uid="{039BC67C-5149-4402-8CC2-747E3AD7C625}"/>
    <cellStyle name="Normalny 4 7 2 9" xfId="16867" xr:uid="{56370D88-86AF-4C1F-A6CD-150751C288DE}"/>
    <cellStyle name="Normalny 4 7 20" xfId="16663" xr:uid="{EA2B619F-72D0-47F9-B742-FFDBB2F7F275}"/>
    <cellStyle name="Normalny 4 7 3" xfId="1336" xr:uid="{849DA7AC-43EC-4190-A23C-4F1204D0935F}"/>
    <cellStyle name="Normalny 4 7 3 2" xfId="4281" xr:uid="{78F865D3-EF60-45AD-9A34-7394E89E8DAA}"/>
    <cellStyle name="Normalny 4 7 3 2 2" xfId="8895" xr:uid="{08249762-E6C3-44DC-B207-72B95BC53614}"/>
    <cellStyle name="Normalny 4 7 3 2 2 2" xfId="12386" xr:uid="{E7F7A59D-41BE-46BB-B0DD-4F87D25615DE}"/>
    <cellStyle name="Normalny 4 7 3 2 2 2 2" xfId="27685" xr:uid="{0FF192C5-A1F6-48FE-8194-55779278ACFF}"/>
    <cellStyle name="Normalny 4 7 3 2 2 3" xfId="15876" xr:uid="{5D89F629-FF0F-4E05-930D-89BE0CD9B173}"/>
    <cellStyle name="Normalny 4 7 3 2 2 3 2" xfId="31175" xr:uid="{64D595F4-D2E5-4CE8-927A-F8A1E6004DF9}"/>
    <cellStyle name="Normalny 4 7 3 2 2 4" xfId="24195" xr:uid="{FCD2F49A-96D4-4078-B1AE-4F174A714BA1}"/>
    <cellStyle name="Normalny 4 7 3 2 3" xfId="7226" xr:uid="{31F68125-3162-462E-886F-5995EFAC2007}"/>
    <cellStyle name="Normalny 4 7 3 2 3 2" xfId="22527" xr:uid="{7406344E-E782-4081-8DD1-4F2166963A3A}"/>
    <cellStyle name="Normalny 4 7 3 2 4" xfId="10718" xr:uid="{37536D9E-2BF0-4ACD-99D3-855825D72E5E}"/>
    <cellStyle name="Normalny 4 7 3 2 4 2" xfId="26017" xr:uid="{725F5AB4-1CEB-49A4-BF0C-5B3FB593E574}"/>
    <cellStyle name="Normalny 4 7 3 2 5" xfId="14208" xr:uid="{6A3EB95C-4C96-4777-866C-5A7A3F726161}"/>
    <cellStyle name="Normalny 4 7 3 2 5 2" xfId="29507" xr:uid="{09FF6ADC-0EE7-4156-BF85-2746EB60623E}"/>
    <cellStyle name="Normalny 4 7 3 2 6" xfId="19631" xr:uid="{1267CA36-BF35-4015-B15A-392B53C79B62}"/>
    <cellStyle name="Normalny 4 7 3 3" xfId="8894" xr:uid="{21458346-93F0-480D-89BD-DF71ABCE3E08}"/>
    <cellStyle name="Normalny 4 7 3 3 2" xfId="12385" xr:uid="{A52A29A9-1529-4586-9070-FDBC6D4BF504}"/>
    <cellStyle name="Normalny 4 7 3 3 2 2" xfId="27684" xr:uid="{C4BB7ABC-954C-491B-B8E0-D8CAEC605956}"/>
    <cellStyle name="Normalny 4 7 3 3 3" xfId="15875" xr:uid="{16FE6D07-C889-494C-B90C-D64B9254E981}"/>
    <cellStyle name="Normalny 4 7 3 3 3 2" xfId="31174" xr:uid="{3DFE454B-216F-4F19-9BEF-19FEC268BEBF}"/>
    <cellStyle name="Normalny 4 7 3 3 4" xfId="24194" xr:uid="{AB309598-419F-4FF2-8F89-B81EA4647756}"/>
    <cellStyle name="Normalny 4 7 3 4" xfId="6558" xr:uid="{5BA525BC-6BA5-41C4-928A-851E800C786E}"/>
    <cellStyle name="Normalny 4 7 3 4 2" xfId="21859" xr:uid="{F8428A60-826A-4275-807D-705C0E5BA2E6}"/>
    <cellStyle name="Normalny 4 7 3 5" xfId="4280" xr:uid="{586BF6FA-8A10-4AB9-B320-ECE05DA7854C}"/>
    <cellStyle name="Normalny 4 7 3 5 2" xfId="19630" xr:uid="{EF56B7AE-75C8-4F2F-80D6-CCE70C3EA695}"/>
    <cellStyle name="Normalny 4 7 3 6" xfId="10050" xr:uid="{0266B0AB-853C-4EB2-96A2-06501124E1AB}"/>
    <cellStyle name="Normalny 4 7 3 6 2" xfId="25349" xr:uid="{997431A0-E0D5-483B-A6DE-AC2D8370ABAB}"/>
    <cellStyle name="Normalny 4 7 3 7" xfId="13540" xr:uid="{128BA90C-2384-410F-AFA7-412CDA147158}"/>
    <cellStyle name="Normalny 4 7 3 7 2" xfId="28839" xr:uid="{E62B8C91-42CE-4B44-AD7E-0EA418DC6C41}"/>
    <cellStyle name="Normalny 4 7 3 8" xfId="16992" xr:uid="{A64AB3DF-4A4A-4E59-B0AC-CED13F94F7FF}"/>
    <cellStyle name="Normalny 4 7 4" xfId="1457" xr:uid="{63D11751-E935-4F3E-AFC5-D1B09E77DA2D}"/>
    <cellStyle name="Normalny 4 7 4 2" xfId="8896" xr:uid="{02FCBDAF-D654-4061-81A1-1AD0591739DB}"/>
    <cellStyle name="Normalny 4 7 4 2 2" xfId="12387" xr:uid="{842D1EA8-9476-4A61-B43F-2CAC7BEE5707}"/>
    <cellStyle name="Normalny 4 7 4 2 2 2" xfId="27686" xr:uid="{FF1C48AB-55E8-4E74-A0D5-E483D058EA39}"/>
    <cellStyle name="Normalny 4 7 4 2 3" xfId="15877" xr:uid="{F44A855B-628F-432A-948C-96EA898B6C98}"/>
    <cellStyle name="Normalny 4 7 4 2 3 2" xfId="31176" xr:uid="{A3EFB562-087F-478D-9C98-13D0DD18DCD9}"/>
    <cellStyle name="Normalny 4 7 4 2 4" xfId="24196" xr:uid="{13DB3C8B-C3D7-462F-AF57-520C3C83FE3C}"/>
    <cellStyle name="Normalny 4 7 4 3" xfId="7223" xr:uid="{76569C86-7AE2-47FF-ADCC-7FACFD3D9F0B}"/>
    <cellStyle name="Normalny 4 7 4 3 2" xfId="22524" xr:uid="{F86BC241-4E6E-4CAA-A00F-BB8B8866E4DC}"/>
    <cellStyle name="Normalny 4 7 4 4" xfId="4282" xr:uid="{1C229CC5-C028-44E0-B46C-EE8D826D3F54}"/>
    <cellStyle name="Normalny 4 7 4 4 2" xfId="19632" xr:uid="{795070A3-9557-42A8-B780-70D3403965EB}"/>
    <cellStyle name="Normalny 4 7 4 5" xfId="10715" xr:uid="{45F45EDC-49C3-422D-A702-14D88D566404}"/>
    <cellStyle name="Normalny 4 7 4 5 2" xfId="26014" xr:uid="{BBDD3AA6-3A2A-4300-BC98-C655FF3D8774}"/>
    <cellStyle name="Normalny 4 7 4 6" xfId="14205" xr:uid="{C5C7976F-808D-4648-BD72-591359521BC6}"/>
    <cellStyle name="Normalny 4 7 4 6 2" xfId="29504" xr:uid="{593165D0-C4D9-4145-8AF9-6BD59725B241}"/>
    <cellStyle name="Normalny 4 7 4 7" xfId="17113" xr:uid="{B198CFD6-6235-468F-8EE4-EC88BFDA0407}"/>
    <cellStyle name="Normalny 4 7 5" xfId="1611" xr:uid="{5A12D6E1-1657-4CF5-9D97-9DC918C81CCB}"/>
    <cellStyle name="Normalny 4 7 5 2" xfId="8897" xr:uid="{368F4C62-5690-44FA-9F1A-A3E994BDC7E0}"/>
    <cellStyle name="Normalny 4 7 5 2 2" xfId="12388" xr:uid="{2944B5E1-94C5-45D8-B65E-904698F8FF99}"/>
    <cellStyle name="Normalny 4 7 5 2 2 2" xfId="27687" xr:uid="{F0C902FE-E4EA-431F-8426-0CFA818A1EAD}"/>
    <cellStyle name="Normalny 4 7 5 2 3" xfId="15878" xr:uid="{C81A36F6-A7A2-43CE-B103-E6BAA471DA0B}"/>
    <cellStyle name="Normalny 4 7 5 2 3 2" xfId="31177" xr:uid="{38377214-B546-4387-AE00-672E71480107}"/>
    <cellStyle name="Normalny 4 7 5 2 4" xfId="24197" xr:uid="{ECD826B4-9236-4250-8C29-188303A154F2}"/>
    <cellStyle name="Normalny 4 7 5 3" xfId="7576" xr:uid="{9D6A0911-07D2-4A4F-AEBE-E8BDDADFBB88}"/>
    <cellStyle name="Normalny 4 7 5 3 2" xfId="22877" xr:uid="{42A6561F-6E69-467D-A424-EB7C547BB02F}"/>
    <cellStyle name="Normalny 4 7 5 4" xfId="4283" xr:uid="{8801B541-660D-4133-A594-CE450AB30B99}"/>
    <cellStyle name="Normalny 4 7 5 4 2" xfId="19633" xr:uid="{7256B794-DACE-4EC8-BEA1-2DD88C15C375}"/>
    <cellStyle name="Normalny 4 7 5 5" xfId="11068" xr:uid="{ED794D64-6E99-42B5-A2F7-4FEDAEEC0E8F}"/>
    <cellStyle name="Normalny 4 7 5 5 2" xfId="26367" xr:uid="{E6D64541-067E-428D-953B-8C78EC97ED9B}"/>
    <cellStyle name="Normalny 4 7 5 6" xfId="14558" xr:uid="{EAF67BB1-D415-4705-B07D-26894343DAB4}"/>
    <cellStyle name="Normalny 4 7 5 6 2" xfId="29857" xr:uid="{A40D149D-40C2-4501-A437-869F1B997BDC}"/>
    <cellStyle name="Normalny 4 7 5 7" xfId="17263" xr:uid="{3209E976-D727-4F39-9131-0182F732E602}"/>
    <cellStyle name="Normalny 4 7 6" xfId="1860" xr:uid="{007955E6-C62D-43FC-9F9A-6A964D08AC99}"/>
    <cellStyle name="Normalny 4 7 6 2" xfId="8889" xr:uid="{893EE1CF-87B3-47C3-AB3D-94F070983F9B}"/>
    <cellStyle name="Normalny 4 7 6 2 2" xfId="24189" xr:uid="{72D92C90-8984-4671-B77D-07CB085A365E}"/>
    <cellStyle name="Normalny 4 7 6 3" xfId="5507" xr:uid="{889C7160-9206-4F7B-B5A6-016DB5515812}"/>
    <cellStyle name="Normalny 4 7 6 3 2" xfId="20808" xr:uid="{80FD582C-0A00-4638-B273-AEC030D4FB59}"/>
    <cellStyle name="Normalny 4 7 6 4" xfId="12380" xr:uid="{1E62DDD3-C273-4CC2-9AA1-B6F45B2F2513}"/>
    <cellStyle name="Normalny 4 7 6 4 2" xfId="27679" xr:uid="{961103A1-5ABF-4771-A08A-5A6DACAD270D}"/>
    <cellStyle name="Normalny 4 7 6 5" xfId="15870" xr:uid="{4D71EABE-6F12-4119-A8FB-B6466D49B427}"/>
    <cellStyle name="Normalny 4 7 6 5 2" xfId="31169" xr:uid="{1E304A8E-05C3-4FC9-8AA6-4CA54AE924B2}"/>
    <cellStyle name="Normalny 4 7 6 6" xfId="17496" xr:uid="{0FBB7572-40BE-4674-A598-B36265234213}"/>
    <cellStyle name="Normalny 4 7 7" xfId="2004" xr:uid="{2E2CD5B4-07B0-47B4-A4DC-E405897A44E7}"/>
    <cellStyle name="Normalny 4 7 7 2" xfId="5508" xr:uid="{51BB7557-1C5E-4048-A2B4-21012E10BAEA}"/>
    <cellStyle name="Normalny 4 7 7 2 2" xfId="20809" xr:uid="{7FCF42F0-24B2-4E4A-A2C1-45E56370034E}"/>
    <cellStyle name="Normalny 4 7 7 3" xfId="17636" xr:uid="{76101A26-6B5A-487C-86A8-2AFA624CC47B}"/>
    <cellStyle name="Normalny 4 7 8" xfId="2135" xr:uid="{E321A41F-34EC-4ABE-BFB3-75824D9249DA}"/>
    <cellStyle name="Normalny 4 7 8 2" xfId="5509" xr:uid="{E3803ED1-05B1-4F51-AD98-3BA04DF4D422}"/>
    <cellStyle name="Normalny 4 7 8 2 2" xfId="20810" xr:uid="{0E264794-63D3-495D-906C-1BC2A01C6B75}"/>
    <cellStyle name="Normalny 4 7 8 3" xfId="17767" xr:uid="{BADE1F3A-990C-4CF7-80BA-C04FDE426186}"/>
    <cellStyle name="Normalny 4 7 9" xfId="2260" xr:uid="{C1DE187C-0876-4495-8D84-1EF11F8037DC}"/>
    <cellStyle name="Normalny 4 7 9 2" xfId="5510" xr:uid="{D7743FC1-3210-45B8-84AE-F4AE85751FFE}"/>
    <cellStyle name="Normalny 4 7 9 2 2" xfId="20811" xr:uid="{196BE8AF-9C7A-4007-973F-9AAC9AF72A6B}"/>
    <cellStyle name="Normalny 4 7 9 3" xfId="17892" xr:uid="{2301769D-3BFD-4A6A-8257-EBD1EC3EDF33}"/>
    <cellStyle name="Normalny 4 8" xfId="809" xr:uid="{CB4CDCC0-05AF-47FB-BEC2-B65C95890799}"/>
    <cellStyle name="Normalny 4 8 10" xfId="1046" xr:uid="{17039FF4-73B9-4EF3-8A33-4F0ADD5794CE}"/>
    <cellStyle name="Normalny 4 8 11" xfId="16709" xr:uid="{378D00A1-3ECD-40F7-9F9E-82C8F954FCDE}"/>
    <cellStyle name="Normalny 4 8 2" xfId="2707" xr:uid="{03B3B54C-B99C-4836-9A13-00B0D6B32688}"/>
    <cellStyle name="Normalny 4 8 2 2" xfId="4286" xr:uid="{D8EC71AE-5F63-4A1C-BA56-BC039C614012}"/>
    <cellStyle name="Normalny 4 8 2 2 2" xfId="8900" xr:uid="{DB766B7F-A92B-4737-8320-892E279021CA}"/>
    <cellStyle name="Normalny 4 8 2 2 2 2" xfId="12391" xr:uid="{0F1BC787-EEE8-4928-8667-E97B8BB70974}"/>
    <cellStyle name="Normalny 4 8 2 2 2 2 2" xfId="27690" xr:uid="{EC186A41-D2E4-4C4D-9B3F-CD6C1F30D5C4}"/>
    <cellStyle name="Normalny 4 8 2 2 2 3" xfId="15881" xr:uid="{D65C7EF6-226F-4FB5-B1B8-1C5D926595FE}"/>
    <cellStyle name="Normalny 4 8 2 2 2 3 2" xfId="31180" xr:uid="{41336E8A-D378-40A1-ACB3-DA3C32477D0F}"/>
    <cellStyle name="Normalny 4 8 2 2 2 4" xfId="24200" xr:uid="{7CF22B44-AE1E-4DB7-8477-97003DECD823}"/>
    <cellStyle name="Normalny 4 8 2 2 3" xfId="7228" xr:uid="{E56D75A8-FF5E-411A-9BB2-74281F643A3C}"/>
    <cellStyle name="Normalny 4 8 2 2 3 2" xfId="22529" xr:uid="{2E1F2305-68FE-4208-87E4-3A2C4B857AFC}"/>
    <cellStyle name="Normalny 4 8 2 2 4" xfId="10720" xr:uid="{0582D53F-CF22-4E86-8CAA-5CAB79ED4A9E}"/>
    <cellStyle name="Normalny 4 8 2 2 4 2" xfId="26019" xr:uid="{0C18CD12-1774-4E47-9E55-65442E027E4D}"/>
    <cellStyle name="Normalny 4 8 2 2 5" xfId="14210" xr:uid="{D3D89645-2142-44E4-A38C-23F7D4B1EF86}"/>
    <cellStyle name="Normalny 4 8 2 2 5 2" xfId="29509" xr:uid="{304AFE47-D766-4E83-AA03-46C2E4BE7DC7}"/>
    <cellStyle name="Normalny 4 8 2 2 6" xfId="19636" xr:uid="{1E5FF521-15FA-46BC-9456-21F0E6E6FF9E}"/>
    <cellStyle name="Normalny 4 8 2 3" xfId="8899" xr:uid="{2227666B-D08F-43E8-95AE-22E30493EEE3}"/>
    <cellStyle name="Normalny 4 8 2 3 2" xfId="12390" xr:uid="{AFD5674F-3306-4CE4-AD57-DEC5F818261E}"/>
    <cellStyle name="Normalny 4 8 2 3 2 2" xfId="27689" xr:uid="{D603A3AA-88FF-4C3B-854D-77DF5D2AB688}"/>
    <cellStyle name="Normalny 4 8 2 3 3" xfId="15880" xr:uid="{1D21712D-9C7E-449A-ABF9-F4E2B71E8A16}"/>
    <cellStyle name="Normalny 4 8 2 3 3 2" xfId="31179" xr:uid="{825667DE-A70D-4651-BE97-E133C40817A1}"/>
    <cellStyle name="Normalny 4 8 2 3 4" xfId="24199" xr:uid="{D5349E8E-C8C2-4D7B-B38A-EA2A591B196E}"/>
    <cellStyle name="Normalny 4 8 2 4" xfId="6303" xr:uid="{C6902CE1-0270-4E7F-AA9F-52552A96DDDA}"/>
    <cellStyle name="Normalny 4 8 2 4 2" xfId="21604" xr:uid="{E7E79CAD-834C-45A9-B724-16E17CD84A53}"/>
    <cellStyle name="Normalny 4 8 2 5" xfId="4285" xr:uid="{ABBD49B1-F9D3-49C5-BB28-EA27BCB75FF3}"/>
    <cellStyle name="Normalny 4 8 2 5 2" xfId="19635" xr:uid="{B0B1CDAC-B885-44CE-A92C-2A17F1250A62}"/>
    <cellStyle name="Normalny 4 8 2 6" xfId="9795" xr:uid="{E36E8B56-F92E-4515-AF38-800D0D1DE1AF}"/>
    <cellStyle name="Normalny 4 8 2 6 2" xfId="25094" xr:uid="{29970FF3-166D-41DD-8F09-8A31105F944A}"/>
    <cellStyle name="Normalny 4 8 2 7" xfId="13285" xr:uid="{3B0B9DE2-6AB5-47B4-8E52-0E7147BDE316}"/>
    <cellStyle name="Normalny 4 8 2 7 2" xfId="28584" xr:uid="{B652BEA8-0AFB-4842-81DF-580FB01FA572}"/>
    <cellStyle name="Normalny 4 8 2 8" xfId="18339" xr:uid="{F98AEF54-5AF6-4437-98BB-6DFD768F9971}"/>
    <cellStyle name="Normalny 4 8 3" xfId="4287" xr:uid="{965E1E7D-7FF7-48E5-BF4C-F5E2F0C5B0FA}"/>
    <cellStyle name="Normalny 4 8 3 2" xfId="8901" xr:uid="{3D62B4EC-D1B0-451A-B34D-0813F926E62C}"/>
    <cellStyle name="Normalny 4 8 3 2 2" xfId="12392" xr:uid="{B9561BE2-2B98-4627-99A5-AAF4F025E3B1}"/>
    <cellStyle name="Normalny 4 8 3 2 2 2" xfId="27691" xr:uid="{A2688705-F7DE-45B7-84FE-07281628A2CC}"/>
    <cellStyle name="Normalny 4 8 3 2 3" xfId="15882" xr:uid="{5FAD45B1-DA65-4D4C-8D96-9AD330DC57D4}"/>
    <cellStyle name="Normalny 4 8 3 2 3 2" xfId="31181" xr:uid="{5B40022B-07F5-45CB-A012-1C05A79C883E}"/>
    <cellStyle name="Normalny 4 8 3 2 4" xfId="24201" xr:uid="{720786A1-1C76-472B-9CDE-FF1F76A7AD6A}"/>
    <cellStyle name="Normalny 4 8 3 3" xfId="7227" xr:uid="{7FE46D29-03A2-4A47-BA49-89DD8C9DB921}"/>
    <cellStyle name="Normalny 4 8 3 3 2" xfId="22528" xr:uid="{CCC97569-0794-48EA-87AB-FB1E4BE7A488}"/>
    <cellStyle name="Normalny 4 8 3 4" xfId="10719" xr:uid="{93F8E40C-20AF-43DE-8099-8DE73D1B4B6D}"/>
    <cellStyle name="Normalny 4 8 3 4 2" xfId="26018" xr:uid="{8C000319-B8DF-4989-B658-5596A5515F4F}"/>
    <cellStyle name="Normalny 4 8 3 5" xfId="14209" xr:uid="{EA5A94EE-2B17-4CEE-9343-FC31C3C2DD70}"/>
    <cellStyle name="Normalny 4 8 3 5 2" xfId="29508" xr:uid="{B57B8720-4B81-4C0B-BB8C-C3DCC64594EC}"/>
    <cellStyle name="Normalny 4 8 3 6" xfId="19637" xr:uid="{A76EED33-4AD4-4050-862D-7A37A3884DF2}"/>
    <cellStyle name="Normalny 4 8 4" xfId="4288" xr:uid="{32677ECC-1DF9-49F8-B458-8E180844B0DF}"/>
    <cellStyle name="Normalny 4 8 4 2" xfId="8902" xr:uid="{D953E4D7-05E6-49B8-8B6F-7E7ACB59E09E}"/>
    <cellStyle name="Normalny 4 8 4 2 2" xfId="12393" xr:uid="{7ACFF39D-8402-4F8E-8FEA-F020AA04FC34}"/>
    <cellStyle name="Normalny 4 8 4 2 2 2" xfId="27692" xr:uid="{32D16FB4-612C-49DD-83ED-20406BAA0F3D}"/>
    <cellStyle name="Normalny 4 8 4 2 3" xfId="15883" xr:uid="{1B861FB6-DF47-4C1C-93BB-1BE630AE3537}"/>
    <cellStyle name="Normalny 4 8 4 2 3 2" xfId="31182" xr:uid="{D6892426-2778-42E5-B790-2A9843944905}"/>
    <cellStyle name="Normalny 4 8 4 2 4" xfId="24202" xr:uid="{CFA49606-D3EA-44AA-B0C9-12A335DD6A7E}"/>
    <cellStyle name="Normalny 4 8 4 3" xfId="7602" xr:uid="{A4844337-99D3-4B7A-95B7-2FA036908D95}"/>
    <cellStyle name="Normalny 4 8 4 3 2" xfId="22903" xr:uid="{C48F6989-B717-4FE2-BEB5-7536A677DE95}"/>
    <cellStyle name="Normalny 4 8 4 4" xfId="11094" xr:uid="{CC091AA3-FFCC-4835-BD3D-43DC21943C24}"/>
    <cellStyle name="Normalny 4 8 4 4 2" xfId="26393" xr:uid="{6957837B-06FE-4006-8B91-30EA40DABD8A}"/>
    <cellStyle name="Normalny 4 8 4 5" xfId="14584" xr:uid="{4EADC895-9EFD-410C-A897-31EBE367B301}"/>
    <cellStyle name="Normalny 4 8 4 5 2" xfId="29883" xr:uid="{992DF78D-8B27-4002-A82B-B8470B8CC75C}"/>
    <cellStyle name="Normalny 4 8 4 6" xfId="19638" xr:uid="{A94E8CCF-AF45-4962-A427-1DA51649D9AA}"/>
    <cellStyle name="Normalny 4 8 5" xfId="8898" xr:uid="{484BCC33-9374-4E9D-BF90-F4CD2DC0C88B}"/>
    <cellStyle name="Normalny 4 8 5 2" xfId="12389" xr:uid="{B9ECECE6-CBAF-44B9-8942-6EF081EAFFB2}"/>
    <cellStyle name="Normalny 4 8 5 2 2" xfId="27688" xr:uid="{8B7F0E67-17BC-42DF-9E6F-3DE01B434BCB}"/>
    <cellStyle name="Normalny 4 8 5 3" xfId="15879" xr:uid="{2663259E-6358-4B83-B5A6-89CE0BC993AA}"/>
    <cellStyle name="Normalny 4 8 5 3 2" xfId="31178" xr:uid="{F4F8C742-54D5-499C-AE87-8DD36E8A8C98}"/>
    <cellStyle name="Normalny 4 8 5 4" xfId="24198" xr:uid="{5C757992-1BA5-4CC3-B2CE-019D4505282A}"/>
    <cellStyle name="Normalny 4 8 6" xfId="6049" xr:uid="{BAFF1B04-256F-4167-9CE6-228DDA16C044}"/>
    <cellStyle name="Normalny 4 8 6 2" xfId="21350" xr:uid="{AD7CF2A3-220B-4CF8-BA84-96BFF5477A51}"/>
    <cellStyle name="Normalny 4 8 7" xfId="4284" xr:uid="{6A010626-01A3-4706-A6B4-155E0B0F082B}"/>
    <cellStyle name="Normalny 4 8 7 2" xfId="19634" xr:uid="{E5EC6C6D-DF29-4EE7-9580-6D4F22891447}"/>
    <cellStyle name="Normalny 4 8 8" xfId="9541" xr:uid="{CFF238F7-01EF-4AD7-A5C4-0FF3D2C31480}"/>
    <cellStyle name="Normalny 4 8 8 2" xfId="24840" xr:uid="{2B6BF37A-D7B9-4E4E-ABAC-77ACEAA45370}"/>
    <cellStyle name="Normalny 4 8 9" xfId="13031" xr:uid="{64EB3C35-6ED6-4A83-A72E-282F3D0774BE}"/>
    <cellStyle name="Normalny 4 8 9 2" xfId="28330" xr:uid="{B38B34A9-8B5E-4B73-990A-1B35DD5E6128}"/>
    <cellStyle name="Normalny 4 9" xfId="829" xr:uid="{A410144C-A553-4266-9CB4-4BD45F9B6F86}"/>
    <cellStyle name="Normalny 4 9 2" xfId="2718" xr:uid="{24F6E46D-44CB-4810-84D3-6AF2B8554A6E}"/>
    <cellStyle name="Normalny 4 9 3" xfId="1072" xr:uid="{A6F505F4-6B09-4CAF-9062-0095D55DFC94}"/>
    <cellStyle name="Normalny 4 9 4" xfId="16732" xr:uid="{01DB61BD-ABA7-40C8-B38E-FB80927F8014}"/>
    <cellStyle name="Normalny 5" xfId="9" xr:uid="{00000000-0005-0000-0000-0000D7000000}"/>
    <cellStyle name="Normalny 5 2" xfId="96" xr:uid="{00000000-0005-0000-0000-0000D8000000}"/>
    <cellStyle name="Normalny 5 2 10" xfId="1487" xr:uid="{D516E0AF-FD11-4FDA-986C-AB1A504C344E}"/>
    <cellStyle name="Normalny 5 2 10 2" xfId="4291" xr:uid="{CE714195-F5FD-4767-A907-36B26EE0BCF7}"/>
    <cellStyle name="Normalny 5 2 10 2 2" xfId="8905" xr:uid="{E902E293-1FC0-4F76-A0FE-26F8E6920A70}"/>
    <cellStyle name="Normalny 5 2 10 2 2 2" xfId="12396" xr:uid="{2B7C537E-4EF9-4A48-AFEC-A258764B79E2}"/>
    <cellStyle name="Normalny 5 2 10 2 2 2 2" xfId="27695" xr:uid="{3B45CD9E-4E1D-428B-9BDF-D29DB2983B8F}"/>
    <cellStyle name="Normalny 5 2 10 2 2 3" xfId="15886" xr:uid="{86C652A4-9DF1-478B-AB7E-0CEE1BB433BA}"/>
    <cellStyle name="Normalny 5 2 10 2 2 3 2" xfId="31185" xr:uid="{816CBB1E-D674-4F6A-8A08-47722109E527}"/>
    <cellStyle name="Normalny 5 2 10 2 2 4" xfId="24205" xr:uid="{342233DB-2F09-4CCD-8E4D-69886DC8FEED}"/>
    <cellStyle name="Normalny 5 2 10 2 3" xfId="7230" xr:uid="{184AB4F2-ED33-4EF6-B44B-9A580577AED1}"/>
    <cellStyle name="Normalny 5 2 10 2 3 2" xfId="22531" xr:uid="{61DC98D7-528E-4BB7-B25F-4648E274631E}"/>
    <cellStyle name="Normalny 5 2 10 2 4" xfId="10722" xr:uid="{6809D333-EB1F-482A-8D27-C3588DDA8807}"/>
    <cellStyle name="Normalny 5 2 10 2 4 2" xfId="26021" xr:uid="{DF07E3C5-6BFF-48D5-9687-5F19EE8090EC}"/>
    <cellStyle name="Normalny 5 2 10 2 5" xfId="14212" xr:uid="{5980F77D-8DC4-4B0F-B258-69327C0CB4A2}"/>
    <cellStyle name="Normalny 5 2 10 2 5 2" xfId="29511" xr:uid="{471B0FA6-F60C-4F9B-AD0F-C161D675B35B}"/>
    <cellStyle name="Normalny 5 2 10 2 6" xfId="19641" xr:uid="{56967556-133D-4260-BF44-3222DB040A9F}"/>
    <cellStyle name="Normalny 5 2 10 3" xfId="8904" xr:uid="{62DD5D51-4E08-4E6C-985C-843A31623201}"/>
    <cellStyle name="Normalny 5 2 10 3 2" xfId="12395" xr:uid="{C97F7FC8-B015-4C74-A45B-2CCDC1868E88}"/>
    <cellStyle name="Normalny 5 2 10 3 2 2" xfId="27694" xr:uid="{E754622D-81AE-4D8B-B27D-33124140F795}"/>
    <cellStyle name="Normalny 5 2 10 3 3" xfId="15885" xr:uid="{175D5648-FB65-4961-B6E5-5FEA554F96CD}"/>
    <cellStyle name="Normalny 5 2 10 3 3 2" xfId="31184" xr:uid="{378E85EF-BD82-400B-8A2C-9C7F70D7073D}"/>
    <cellStyle name="Normalny 5 2 10 3 4" xfId="24204" xr:uid="{34A179C9-B0F1-416A-BE3A-8B65C8684511}"/>
    <cellStyle name="Normalny 5 2 10 4" xfId="6130" xr:uid="{14877CA5-CAA2-471F-81B7-D144B6899758}"/>
    <cellStyle name="Normalny 5 2 10 4 2" xfId="21431" xr:uid="{A6B8A6C0-55B4-431D-A2F5-0BE91E7BD0E6}"/>
    <cellStyle name="Normalny 5 2 10 5" xfId="4290" xr:uid="{7FCEEE20-8EC0-4E67-911C-E562D77A62E6}"/>
    <cellStyle name="Normalny 5 2 10 5 2" xfId="19640" xr:uid="{15B144AD-D1A3-40D8-9228-FF98D3487213}"/>
    <cellStyle name="Normalny 5 2 10 6" xfId="9622" xr:uid="{7B4E6324-F5E0-4D1F-9CEE-4F181B56AFA4}"/>
    <cellStyle name="Normalny 5 2 10 6 2" xfId="24921" xr:uid="{E9400944-9EE4-4368-A413-C582BC6A5CE4}"/>
    <cellStyle name="Normalny 5 2 10 7" xfId="13112" xr:uid="{1467FA39-D231-4593-B4A3-43AA7EE22461}"/>
    <cellStyle name="Normalny 5 2 10 7 2" xfId="28411" xr:uid="{22B96A8C-36A4-4367-82A7-024180631B21}"/>
    <cellStyle name="Normalny 5 2 10 8" xfId="17143" xr:uid="{331E4FE6-C57B-449F-850B-6F2B9CC8F85C}"/>
    <cellStyle name="Normalny 5 2 11" xfId="1687" xr:uid="{61E0D15F-F925-47A9-84EE-A4C1E03870F1}"/>
    <cellStyle name="Normalny 5 2 11 2" xfId="4293" xr:uid="{7FA4D6E4-A7A9-4700-B985-82F762919B8A}"/>
    <cellStyle name="Normalny 5 2 11 2 2" xfId="8907" xr:uid="{43DE0AF1-955E-473C-8C68-CD5E2CC768E7}"/>
    <cellStyle name="Normalny 5 2 11 2 2 2" xfId="12398" xr:uid="{9CB6C996-4ED8-44E0-849C-078B7B870794}"/>
    <cellStyle name="Normalny 5 2 11 2 2 2 2" xfId="27697" xr:uid="{FD600331-914A-421F-8A9B-2569CED61125}"/>
    <cellStyle name="Normalny 5 2 11 2 2 3" xfId="15888" xr:uid="{97312AA2-E93B-47F6-ABCA-CF293CF4934B}"/>
    <cellStyle name="Normalny 5 2 11 2 2 3 2" xfId="31187" xr:uid="{03DD7193-6C0B-4EB6-891B-051F450B9313}"/>
    <cellStyle name="Normalny 5 2 11 2 2 4" xfId="24207" xr:uid="{58003A7F-FD77-4F02-89F2-64B0D8CF3AA2}"/>
    <cellStyle name="Normalny 5 2 11 2 3" xfId="7231" xr:uid="{460FEAB3-6636-4BBC-88A0-C1CA6FDD831B}"/>
    <cellStyle name="Normalny 5 2 11 2 3 2" xfId="22532" xr:uid="{9A0C9FDA-0275-402A-86F7-D73A52813B8D}"/>
    <cellStyle name="Normalny 5 2 11 2 4" xfId="10723" xr:uid="{B15D58F4-B3EB-4245-B788-8C2551492A32}"/>
    <cellStyle name="Normalny 5 2 11 2 4 2" xfId="26022" xr:uid="{EFB44806-8CE6-4410-8BC1-9714899E0275}"/>
    <cellStyle name="Normalny 5 2 11 2 5" xfId="14213" xr:uid="{7DB406A5-01BB-454B-8DA6-5C2F4941651C}"/>
    <cellStyle name="Normalny 5 2 11 2 5 2" xfId="29512" xr:uid="{3BCFB1D3-8D0F-42CF-9A3D-D2B666F90006}"/>
    <cellStyle name="Normalny 5 2 11 2 6" xfId="19643" xr:uid="{4959A2EC-3527-44DC-8A1B-97B32276FBD6}"/>
    <cellStyle name="Normalny 5 2 11 3" xfId="8906" xr:uid="{3B4B015E-D897-4EA9-A3A5-23F638E614D0}"/>
    <cellStyle name="Normalny 5 2 11 3 2" xfId="12397" xr:uid="{C3A0B4C2-83B8-4246-914C-6289E3BB0B81}"/>
    <cellStyle name="Normalny 5 2 11 3 2 2" xfId="27696" xr:uid="{33FA612E-2041-4D79-B043-9F6EC596670F}"/>
    <cellStyle name="Normalny 5 2 11 3 3" xfId="15887" xr:uid="{E09A4F67-DDC9-4C7E-A76F-6225FCCB82F1}"/>
    <cellStyle name="Normalny 5 2 11 3 3 2" xfId="31186" xr:uid="{12C545B4-2ADD-4CEA-9959-259180D2A411}"/>
    <cellStyle name="Normalny 5 2 11 3 4" xfId="24206" xr:uid="{8E1BCF45-F349-4C5F-8AEC-C88E923B3C93}"/>
    <cellStyle name="Normalny 5 2 11 4" xfId="6157" xr:uid="{95C3E7CD-5D28-4764-B350-9F3E4CC8C4CD}"/>
    <cellStyle name="Normalny 5 2 11 4 2" xfId="21458" xr:uid="{23BFEAF3-26E0-4E03-9AC6-65EC25BD5C9C}"/>
    <cellStyle name="Normalny 5 2 11 5" xfId="4292" xr:uid="{6D161B4D-A547-44DD-A9E0-1A29456DFFF5}"/>
    <cellStyle name="Normalny 5 2 11 5 2" xfId="19642" xr:uid="{0D676B3E-EA9B-4715-B417-9CBA883AA410}"/>
    <cellStyle name="Normalny 5 2 11 6" xfId="9649" xr:uid="{3125CB9D-05E9-4FB4-9EB0-A57590AD9F1E}"/>
    <cellStyle name="Normalny 5 2 11 6 2" xfId="24948" xr:uid="{24CA32FE-4859-47D1-8EB8-8EBD63EEB874}"/>
    <cellStyle name="Normalny 5 2 11 7" xfId="13139" xr:uid="{123A5357-4AA8-4448-9AB2-BAACE2A2A2DF}"/>
    <cellStyle name="Normalny 5 2 11 7 2" xfId="28438" xr:uid="{94B3F7D5-8923-4B25-BEC5-90C58F24A187}"/>
    <cellStyle name="Normalny 5 2 11 8" xfId="17336" xr:uid="{7FDD5EBE-14A7-4DFD-880F-AC1543BC9AEE}"/>
    <cellStyle name="Normalny 5 2 12" xfId="1674" xr:uid="{0BB28CC7-2E62-4078-B99B-6676CB44801B}"/>
    <cellStyle name="Normalny 5 2 12 2" xfId="4295" xr:uid="{9245FB06-5795-4799-A80D-BEC1F3DE4122}"/>
    <cellStyle name="Normalny 5 2 12 2 2" xfId="8909" xr:uid="{B1339CEE-3509-48A9-95F9-E9E29638FCFE}"/>
    <cellStyle name="Normalny 5 2 12 2 2 2" xfId="12400" xr:uid="{3C21A26F-6878-4790-AF2B-5ECE3C84571D}"/>
    <cellStyle name="Normalny 5 2 12 2 2 2 2" xfId="27699" xr:uid="{AE4701FD-9874-4075-94E4-B5534E3AC9BE}"/>
    <cellStyle name="Normalny 5 2 12 2 2 3" xfId="15890" xr:uid="{F5CC55D4-14A8-4B6C-AF7E-4DC48CA2ABD9}"/>
    <cellStyle name="Normalny 5 2 12 2 2 3 2" xfId="31189" xr:uid="{0B94BFB4-289F-41B6-A810-1907E15D0EC8}"/>
    <cellStyle name="Normalny 5 2 12 2 2 4" xfId="24209" xr:uid="{FEC466F2-5CEB-4750-92D7-EA9EC0693F0E}"/>
    <cellStyle name="Normalny 5 2 12 2 3" xfId="7232" xr:uid="{6526A51B-319C-4F7B-93F8-1824C4EAC8CC}"/>
    <cellStyle name="Normalny 5 2 12 2 3 2" xfId="22533" xr:uid="{0341D48C-34A9-461B-9952-AA8867A0661B}"/>
    <cellStyle name="Normalny 5 2 12 2 4" xfId="10724" xr:uid="{F48B1DB2-D23E-4C56-8B13-CBED13E7CCE9}"/>
    <cellStyle name="Normalny 5 2 12 2 4 2" xfId="26023" xr:uid="{A1629EBE-475A-4956-8D9C-0E69A718C271}"/>
    <cellStyle name="Normalny 5 2 12 2 5" xfId="14214" xr:uid="{A7DC9ED2-492A-4A6B-8251-009A66C8F8AD}"/>
    <cellStyle name="Normalny 5 2 12 2 5 2" xfId="29513" xr:uid="{1DD1BBC7-71E0-4ADB-882B-12FE25253F3D}"/>
    <cellStyle name="Normalny 5 2 12 2 6" xfId="19645" xr:uid="{7ACE9A8B-35D2-4CD9-9256-7ECAB68BAB91}"/>
    <cellStyle name="Normalny 5 2 12 3" xfId="8908" xr:uid="{134EF35C-DE45-415C-ABAA-0D2F879C14B5}"/>
    <cellStyle name="Normalny 5 2 12 3 2" xfId="12399" xr:uid="{A2C3ACDB-91E9-4CD6-9EC3-89FD0A904BC3}"/>
    <cellStyle name="Normalny 5 2 12 3 2 2" xfId="27698" xr:uid="{0D79DDD4-806E-4AF6-99C9-DD1DEC57FE60}"/>
    <cellStyle name="Normalny 5 2 12 3 3" xfId="15889" xr:uid="{D4B7D146-CFA8-4E03-8E2E-261BBEEC6139}"/>
    <cellStyle name="Normalny 5 2 12 3 3 2" xfId="31188" xr:uid="{96EDDA8B-3157-4090-9E12-CA09E933E252}"/>
    <cellStyle name="Normalny 5 2 12 3 4" xfId="24208" xr:uid="{76DC1AD5-733F-4A34-B179-CBCEE3CBDBBE}"/>
    <cellStyle name="Normalny 5 2 12 4" xfId="6348" xr:uid="{F327ED1E-8417-4EE3-A9C9-1A47F1FA94A5}"/>
    <cellStyle name="Normalny 5 2 12 4 2" xfId="21649" xr:uid="{D54FBA34-6084-4846-BB89-C4BFAE95F972}"/>
    <cellStyle name="Normalny 5 2 12 5" xfId="4294" xr:uid="{2DAEFC11-2840-4D0D-8E92-099881947A66}"/>
    <cellStyle name="Normalny 5 2 12 5 2" xfId="19644" xr:uid="{7588B9D9-15BA-4514-BBF8-B3636A53A6E9}"/>
    <cellStyle name="Normalny 5 2 12 6" xfId="9840" xr:uid="{BC5F2F5B-2DC7-443B-B787-EA46376D08BD}"/>
    <cellStyle name="Normalny 5 2 12 6 2" xfId="25139" xr:uid="{8922D0FE-4D75-4093-9EDF-32BD3FA15077}"/>
    <cellStyle name="Normalny 5 2 12 7" xfId="13330" xr:uid="{9E803B95-69B4-46DF-ADE0-5A7B6BB06D6D}"/>
    <cellStyle name="Normalny 5 2 12 7 2" xfId="28629" xr:uid="{3FC4942D-ED4D-4775-8BC0-9159C18F500A}"/>
    <cellStyle name="Normalny 5 2 12 8" xfId="17323" xr:uid="{E8F9AEE7-B394-4804-BC7C-3F1F6FE3FE44}"/>
    <cellStyle name="Normalny 5 2 13" xfId="1695" xr:uid="{161068A4-8481-41E0-AF8D-41E07BA7044B}"/>
    <cellStyle name="Normalny 5 2 13 2" xfId="4297" xr:uid="{543B99B6-AEFF-4277-831E-EF958E3CC5C7}"/>
    <cellStyle name="Normalny 5 2 13 2 2" xfId="8911" xr:uid="{F8EA58B4-5BFE-45D6-B45E-922CC89CFD0B}"/>
    <cellStyle name="Normalny 5 2 13 2 2 2" xfId="12402" xr:uid="{AEA784BC-3243-4EE1-B0A0-6904019123EA}"/>
    <cellStyle name="Normalny 5 2 13 2 2 2 2" xfId="27701" xr:uid="{F2728EED-E7AE-438E-B921-A4256FF42424}"/>
    <cellStyle name="Normalny 5 2 13 2 2 3" xfId="15892" xr:uid="{1B65D534-265B-4A71-9D6E-4DEFA2E9FEB7}"/>
    <cellStyle name="Normalny 5 2 13 2 2 3 2" xfId="31191" xr:uid="{B5692989-2634-417E-BE17-D1C39521F5C1}"/>
    <cellStyle name="Normalny 5 2 13 2 2 4" xfId="24211" xr:uid="{C204F2B2-8574-4C19-A236-26394C46F9F3}"/>
    <cellStyle name="Normalny 5 2 13 2 3" xfId="7233" xr:uid="{A6D4DDB9-E62A-4F49-96C8-4F6893E6CF08}"/>
    <cellStyle name="Normalny 5 2 13 2 3 2" xfId="22534" xr:uid="{7D86F367-D423-486F-A61D-980CC5E9C4CA}"/>
    <cellStyle name="Normalny 5 2 13 2 4" xfId="10725" xr:uid="{BAD8E349-462A-490B-8EEB-92DD03DE8FAE}"/>
    <cellStyle name="Normalny 5 2 13 2 4 2" xfId="26024" xr:uid="{6185CC22-F09B-44D7-964C-6425DA4D92E9}"/>
    <cellStyle name="Normalny 5 2 13 2 5" xfId="14215" xr:uid="{94CFE9C9-6A60-45F2-8671-A3A7ACAFD995}"/>
    <cellStyle name="Normalny 5 2 13 2 5 2" xfId="29514" xr:uid="{1507CFA6-6537-4E45-9601-7E63F521F710}"/>
    <cellStyle name="Normalny 5 2 13 2 6" xfId="19647" xr:uid="{FAA2E657-A6A6-4C8C-9C11-0FF1445F5421}"/>
    <cellStyle name="Normalny 5 2 13 3" xfId="8910" xr:uid="{1416A30F-BCBC-4B62-9184-CB0494AB1918}"/>
    <cellStyle name="Normalny 5 2 13 3 2" xfId="12401" xr:uid="{4E00528C-76EA-4200-812B-D1E95471CA1A}"/>
    <cellStyle name="Normalny 5 2 13 3 2 2" xfId="27700" xr:uid="{8CD229BE-F1FD-479D-BA2F-6A1A825976B8}"/>
    <cellStyle name="Normalny 5 2 13 3 3" xfId="15891" xr:uid="{3DEA9D19-BBC9-4464-8BA3-C836FB42934C}"/>
    <cellStyle name="Normalny 5 2 13 3 3 2" xfId="31190" xr:uid="{71768C74-2A9B-44DA-8803-DA46D0BB2866}"/>
    <cellStyle name="Normalny 5 2 13 3 4" xfId="24210" xr:uid="{BE8377F2-E9CE-46F3-816A-C1724155A26E}"/>
    <cellStyle name="Normalny 5 2 13 4" xfId="6647" xr:uid="{39656706-E63E-4166-B27E-84BD7F48D13A}"/>
    <cellStyle name="Normalny 5 2 13 4 2" xfId="21948" xr:uid="{215FA70F-3075-4B5B-87FF-A3129B924D3F}"/>
    <cellStyle name="Normalny 5 2 13 5" xfId="4296" xr:uid="{ACB5F5F7-7834-4C53-BB5E-7AAB0B3EBEC1}"/>
    <cellStyle name="Normalny 5 2 13 5 2" xfId="19646" xr:uid="{C05F4F04-9A90-4A50-AE71-9C89A392A695}"/>
    <cellStyle name="Normalny 5 2 13 6" xfId="10139" xr:uid="{7C07E3FF-5772-4F96-AA3F-08004F043AB5}"/>
    <cellStyle name="Normalny 5 2 13 6 2" xfId="25438" xr:uid="{C6E1EB9F-D47C-4C90-9542-807B2EFDF74D}"/>
    <cellStyle name="Normalny 5 2 13 7" xfId="13629" xr:uid="{6B3A25EB-2A70-4746-9BD2-B69D14AB5C94}"/>
    <cellStyle name="Normalny 5 2 13 7 2" xfId="28928" xr:uid="{CB67F0D6-ECA8-4B1B-BC86-959FBB4D6627}"/>
    <cellStyle name="Normalny 5 2 13 8" xfId="17344" xr:uid="{DDF7B5B1-DA2B-40CB-BFE7-0338FBE9584A}"/>
    <cellStyle name="Normalny 5 2 14" xfId="1910" xr:uid="{AAF358D5-B863-4A90-92C4-8CE2209F8F40}"/>
    <cellStyle name="Normalny 5 2 14 2" xfId="8912" xr:uid="{E8DF0FA1-DDDB-4485-BE8F-1DF6849C41ED}"/>
    <cellStyle name="Normalny 5 2 14 2 2" xfId="12403" xr:uid="{E2C2B180-F365-4018-A5D4-5D8FF4E3EED2}"/>
    <cellStyle name="Normalny 5 2 14 2 2 2" xfId="27702" xr:uid="{F87734F1-BCD4-4263-BE34-7C497D2F826B}"/>
    <cellStyle name="Normalny 5 2 14 2 3" xfId="15893" xr:uid="{909D3D06-FE9E-40D8-AB01-1B880F896A44}"/>
    <cellStyle name="Normalny 5 2 14 2 3 2" xfId="31192" xr:uid="{7CEF1053-EF28-4439-885A-BDF376BEC251}"/>
    <cellStyle name="Normalny 5 2 14 2 4" xfId="24212" xr:uid="{5847AE95-56F8-42F0-9EC0-77191C55433D}"/>
    <cellStyle name="Normalny 5 2 14 3" xfId="7229" xr:uid="{34423E3E-17B3-4D85-86CD-80FCCC193B5C}"/>
    <cellStyle name="Normalny 5 2 14 3 2" xfId="22530" xr:uid="{E8F9F79F-6D81-4ADD-851A-8C88B2240289}"/>
    <cellStyle name="Normalny 5 2 14 4" xfId="4298" xr:uid="{13E014A0-D40C-4671-8727-4594D8BC32F6}"/>
    <cellStyle name="Normalny 5 2 14 4 2" xfId="19648" xr:uid="{050CDAD0-AFCC-44D8-BAC5-88A877C28280}"/>
    <cellStyle name="Normalny 5 2 14 5" xfId="10721" xr:uid="{2301EB1C-8DE0-4493-A40C-3C1EB2C2C25F}"/>
    <cellStyle name="Normalny 5 2 14 5 2" xfId="26020" xr:uid="{8D55B433-5C20-41A7-828D-AAF9B9ACC7DE}"/>
    <cellStyle name="Normalny 5 2 14 6" xfId="14211" xr:uid="{3DCAB564-9653-4B00-8FFB-65B6995F1449}"/>
    <cellStyle name="Normalny 5 2 14 6 2" xfId="29510" xr:uid="{ACF17CEA-39D0-43AC-A0A8-74668E8211EB}"/>
    <cellStyle name="Normalny 5 2 14 7" xfId="17542" xr:uid="{51EC0746-28D1-427E-BD8B-B986E9DD8BE6}"/>
    <cellStyle name="Normalny 5 2 15" xfId="2041" xr:uid="{670F13CA-DEA1-4AB3-B0BF-07215F13C1C1}"/>
    <cellStyle name="Normalny 5 2 15 2" xfId="8913" xr:uid="{66D3DD19-54CC-4790-B9AB-15E6B7E67B9D}"/>
    <cellStyle name="Normalny 5 2 15 2 2" xfId="12404" xr:uid="{13121384-DA65-4C35-BE2C-80DCE357A5EB}"/>
    <cellStyle name="Normalny 5 2 15 2 2 2" xfId="27703" xr:uid="{778AAD9F-D932-4699-86F2-48ACCCB57129}"/>
    <cellStyle name="Normalny 5 2 15 2 3" xfId="15894" xr:uid="{83A219B0-DD01-4AC0-A26D-2ED7019DF7EA}"/>
    <cellStyle name="Normalny 5 2 15 2 3 2" xfId="31193" xr:uid="{7B549FCD-2D96-47D6-B225-0012C6B06F71}"/>
    <cellStyle name="Normalny 5 2 15 2 4" xfId="24213" xr:uid="{0D3529FE-A2CE-44C0-8B90-7C3EDA986979}"/>
    <cellStyle name="Normalny 5 2 15 3" xfId="7456" xr:uid="{D4FF1DFB-B008-4AFF-90A7-CFE90F49D12B}"/>
    <cellStyle name="Normalny 5 2 15 3 2" xfId="22757" xr:uid="{F8A88DBB-3698-494D-B711-C4A1005D3CC6}"/>
    <cellStyle name="Normalny 5 2 15 4" xfId="4299" xr:uid="{AC5C0EF6-FF28-4143-95BA-7E8B96F598B3}"/>
    <cellStyle name="Normalny 5 2 15 4 2" xfId="19649" xr:uid="{3A152366-424B-48F2-87C1-AB9B75609155}"/>
    <cellStyle name="Normalny 5 2 15 5" xfId="10948" xr:uid="{4FAFFC42-0042-4AB6-824B-54DD548DB4F7}"/>
    <cellStyle name="Normalny 5 2 15 5 2" xfId="26247" xr:uid="{77A85F4F-1837-403C-BDF1-4779BD175D1F}"/>
    <cellStyle name="Normalny 5 2 15 6" xfId="14438" xr:uid="{F104056D-F22B-4C98-92FE-53B5504C1290}"/>
    <cellStyle name="Normalny 5 2 15 6 2" xfId="29737" xr:uid="{D35DEEEB-50AF-4E83-AD9B-99C9B1D2A518}"/>
    <cellStyle name="Normalny 5 2 15 7" xfId="17673" xr:uid="{DB00F8C9-3DA3-469D-A71D-B7558739F721}"/>
    <cellStyle name="Normalny 5 2 16" xfId="2411" xr:uid="{630911C1-CD6D-4713-8965-9B0063090950}"/>
    <cellStyle name="Normalny 5 2 16 2" xfId="8903" xr:uid="{97AABDF8-0FA0-43EC-A1A4-A4B2B62BB08B}"/>
    <cellStyle name="Normalny 5 2 16 2 2" xfId="24203" xr:uid="{E4DC6020-50DD-498A-890F-555BF8F742CB}"/>
    <cellStyle name="Normalny 5 2 16 3" xfId="5511" xr:uid="{B57E0711-F4BC-4712-8E10-6E81CFDF4199}"/>
    <cellStyle name="Normalny 5 2 16 3 2" xfId="20812" xr:uid="{B67DF12D-6B97-44CD-B71C-BC4A08BA6EFC}"/>
    <cellStyle name="Normalny 5 2 16 4" xfId="12394" xr:uid="{1CC7B16B-87A3-4BB1-B809-B0C1EE46DF35}"/>
    <cellStyle name="Normalny 5 2 16 4 2" xfId="27693" xr:uid="{49C783D2-A622-41FE-89EE-AC6893EF2273}"/>
    <cellStyle name="Normalny 5 2 16 5" xfId="15884" xr:uid="{7038D6C3-1FE7-4530-9362-A38A1751827D}"/>
    <cellStyle name="Normalny 5 2 16 5 2" xfId="31183" xr:uid="{90C14304-BBCA-4B99-BC77-F74F92C89339}"/>
    <cellStyle name="Normalny 5 2 16 6" xfId="18043" xr:uid="{2F87AC23-4CFB-4F7E-9CF8-81581EA8757D}"/>
    <cellStyle name="Normalny 5 2 17" xfId="2561" xr:uid="{43CA60E8-71F5-4BE6-861F-27568104A12F}"/>
    <cellStyle name="Normalny 5 2 17 2" xfId="5512" xr:uid="{483A3E85-E4FB-4BC5-95A4-E7AC4D99F5EB}"/>
    <cellStyle name="Normalny 5 2 17 2 2" xfId="20813" xr:uid="{06C33A40-FEDA-4082-830E-1DFE6441FD06}"/>
    <cellStyle name="Normalny 5 2 17 3" xfId="18193" xr:uid="{A54B4882-63FE-455C-95C9-ED74E0842345}"/>
    <cellStyle name="Normalny 5 2 18" xfId="5757" xr:uid="{6AA678FD-4B27-4F5F-8984-3322174E5643}"/>
    <cellStyle name="Normalny 5 2 18 2" xfId="21058" xr:uid="{1B82649C-AE19-4FE6-B519-001E69562246}"/>
    <cellStyle name="Normalny 5 2 19" xfId="5927" xr:uid="{F45250AB-3AD9-42E2-918A-C640DF8070F1}"/>
    <cellStyle name="Normalny 5 2 19 2" xfId="21228" xr:uid="{6F99234C-BDA0-4AFA-A176-6F3588E1FE48}"/>
    <cellStyle name="Normalny 5 2 2" xfId="171" xr:uid="{00000000-0005-0000-0000-0000D9000000}"/>
    <cellStyle name="Normalny 5 2 2 10" xfId="1649" xr:uid="{4C653F9A-CC9F-4869-A348-4B607AD4C251}"/>
    <cellStyle name="Normalny 5 2 2 10 2" xfId="4302" xr:uid="{93D99AEE-0738-4E81-91D8-BB7E51E4AFC4}"/>
    <cellStyle name="Normalny 5 2 2 10 2 2" xfId="8916" xr:uid="{2229C7DB-FB5D-43E9-A83A-9EE9792537A8}"/>
    <cellStyle name="Normalny 5 2 2 10 2 2 2" xfId="12407" xr:uid="{EE216BD2-856E-4CFE-A0E8-4F31BFD4A2B3}"/>
    <cellStyle name="Normalny 5 2 2 10 2 2 2 2" xfId="27706" xr:uid="{361100B7-E53E-4350-8871-77876972489C}"/>
    <cellStyle name="Normalny 5 2 2 10 2 2 3" xfId="15897" xr:uid="{70E69918-B65C-465D-B650-DDA914ABC658}"/>
    <cellStyle name="Normalny 5 2 2 10 2 2 3 2" xfId="31196" xr:uid="{05B9B102-A264-4FAB-80AE-D2D55F48448D}"/>
    <cellStyle name="Normalny 5 2 2 10 2 2 4" xfId="24216" xr:uid="{82C21249-80CD-4464-B107-5CF5ACB3A86A}"/>
    <cellStyle name="Normalny 5 2 2 10 2 3" xfId="7235" xr:uid="{12FDC28D-854D-401B-8633-3DD3598AC32B}"/>
    <cellStyle name="Normalny 5 2 2 10 2 3 2" xfId="22536" xr:uid="{15579F26-D8F3-431F-969C-20E41A5EC553}"/>
    <cellStyle name="Normalny 5 2 2 10 2 4" xfId="10727" xr:uid="{AE09A0C8-3D8B-4111-A48F-DEA69564D011}"/>
    <cellStyle name="Normalny 5 2 2 10 2 4 2" xfId="26026" xr:uid="{7431AC31-E505-4E22-A19B-EA4285B44A10}"/>
    <cellStyle name="Normalny 5 2 2 10 2 5" xfId="14217" xr:uid="{7AA7E4E1-36FD-4809-903C-322B5E9EE90A}"/>
    <cellStyle name="Normalny 5 2 2 10 2 5 2" xfId="29516" xr:uid="{2A9A1D3A-B42D-4080-B4A4-8815DC1828D0}"/>
    <cellStyle name="Normalny 5 2 2 10 2 6" xfId="19652" xr:uid="{C5F9C2EB-8EF1-4795-93C6-68DDAD7A69E3}"/>
    <cellStyle name="Normalny 5 2 2 10 3" xfId="8915" xr:uid="{FB7C8E0C-8C59-4153-A72B-385D1EB0E7D0}"/>
    <cellStyle name="Normalny 5 2 2 10 3 2" xfId="12406" xr:uid="{264698FD-7AFD-4D3C-83C9-15F27946B0CE}"/>
    <cellStyle name="Normalny 5 2 2 10 3 2 2" xfId="27705" xr:uid="{ACC70DDE-3C64-4B58-94ED-A889AD484991}"/>
    <cellStyle name="Normalny 5 2 2 10 3 3" xfId="15896" xr:uid="{C4640FEF-8F84-4227-919C-64B2821EF017}"/>
    <cellStyle name="Normalny 5 2 2 10 3 3 2" xfId="31195" xr:uid="{152C471B-48DC-408C-BF06-71E459B4CB6D}"/>
    <cellStyle name="Normalny 5 2 2 10 3 4" xfId="24215" xr:uid="{C2BCB090-AB55-4797-8FDD-2B50BA4D64C6}"/>
    <cellStyle name="Normalny 5 2 2 10 4" xfId="6662" xr:uid="{9D3A0C81-2A5C-4CEE-8E7E-00012205CA42}"/>
    <cellStyle name="Normalny 5 2 2 10 4 2" xfId="21963" xr:uid="{F65DC3BD-873D-4810-85D1-080A15A46264}"/>
    <cellStyle name="Normalny 5 2 2 10 5" xfId="4301" xr:uid="{1C1F99E3-2C3C-453B-8313-A7E2CA7A8779}"/>
    <cellStyle name="Normalny 5 2 2 10 5 2" xfId="19651" xr:uid="{906588FB-F49C-4C40-AF2F-D5995648796B}"/>
    <cellStyle name="Normalny 5 2 2 10 6" xfId="10154" xr:uid="{87A81295-CB15-4E8E-9FBF-3073E04C47EC}"/>
    <cellStyle name="Normalny 5 2 2 10 6 2" xfId="25453" xr:uid="{4B3EBA8B-87AC-4505-9E1C-75CE9E35E6E0}"/>
    <cellStyle name="Normalny 5 2 2 10 7" xfId="13644" xr:uid="{CA011F30-ACE0-4E3F-A048-A3D12A473F7F}"/>
    <cellStyle name="Normalny 5 2 2 10 7 2" xfId="28943" xr:uid="{AFDFE7AD-2E14-45B2-B384-94E0E0802118}"/>
    <cellStyle name="Normalny 5 2 2 10 8" xfId="17301" xr:uid="{CA996D2D-F6EE-4A61-945B-C79560F2F6D4}"/>
    <cellStyle name="Normalny 5 2 2 11" xfId="1721" xr:uid="{B625A749-51F9-444D-863E-BC1509E45E08}"/>
    <cellStyle name="Normalny 5 2 2 11 2" xfId="8917" xr:uid="{911E2927-9F8D-4F97-98C3-9284965D924D}"/>
    <cellStyle name="Normalny 5 2 2 11 2 2" xfId="12408" xr:uid="{4AD1DD9F-8D68-4FA1-AB99-BEA88C31B6AE}"/>
    <cellStyle name="Normalny 5 2 2 11 2 2 2" xfId="27707" xr:uid="{377C2C48-B619-4F7E-8914-E3EF10D45CAB}"/>
    <cellStyle name="Normalny 5 2 2 11 2 3" xfId="15898" xr:uid="{42A16478-64C4-427A-9C2E-A4DAFDD6922E}"/>
    <cellStyle name="Normalny 5 2 2 11 2 3 2" xfId="31197" xr:uid="{0A25B447-E5A5-4303-8954-9027E72D4D36}"/>
    <cellStyle name="Normalny 5 2 2 11 2 4" xfId="24217" xr:uid="{C9A984EF-2EBE-4842-A898-CFEDE4DD4E28}"/>
    <cellStyle name="Normalny 5 2 2 11 3" xfId="7234" xr:uid="{CC37ED21-ACA0-4A64-B50B-9DC7CF537F58}"/>
    <cellStyle name="Normalny 5 2 2 11 3 2" xfId="22535" xr:uid="{75EA9ABE-DC3F-4527-81E9-A7C2BAC908D3}"/>
    <cellStyle name="Normalny 5 2 2 11 4" xfId="4303" xr:uid="{24ECAF89-2942-4737-B66A-518BA0BB5304}"/>
    <cellStyle name="Normalny 5 2 2 11 4 2" xfId="19653" xr:uid="{17D87822-1DC6-451E-B5E7-ABB54CE0B9C3}"/>
    <cellStyle name="Normalny 5 2 2 11 5" xfId="10726" xr:uid="{21B35F1B-8F41-45A8-8AF2-90BF73F004AB}"/>
    <cellStyle name="Normalny 5 2 2 11 5 2" xfId="26025" xr:uid="{1477388F-2E05-4A9D-B2F3-7BAD7CD884C1}"/>
    <cellStyle name="Normalny 5 2 2 11 6" xfId="14216" xr:uid="{0FB48295-4738-4638-8C6F-0374D391A282}"/>
    <cellStyle name="Normalny 5 2 2 11 6 2" xfId="29515" xr:uid="{5926DEDE-71FF-47EE-A53D-FEFB543A9B46}"/>
    <cellStyle name="Normalny 5 2 2 11 7" xfId="17365" xr:uid="{96A642E0-1C4D-4D5B-9AA6-0AEEC48A825D}"/>
    <cellStyle name="Normalny 5 2 2 12" xfId="1648" xr:uid="{0B6CD58B-8D66-45CA-922A-ECBE6041662B}"/>
    <cellStyle name="Normalny 5 2 2 12 2" xfId="8918" xr:uid="{E0F9B62B-1175-458C-95EC-097C17E86D90}"/>
    <cellStyle name="Normalny 5 2 2 12 2 2" xfId="12409" xr:uid="{CFA63B44-71DC-4065-B7CA-3709D8A1E796}"/>
    <cellStyle name="Normalny 5 2 2 12 2 2 2" xfId="27708" xr:uid="{ACD8E973-5D82-4E4C-B5F1-0E2282634E96}"/>
    <cellStyle name="Normalny 5 2 2 12 2 3" xfId="15899" xr:uid="{1BF73CEF-098B-479C-B3D5-D2A18F7A200A}"/>
    <cellStyle name="Normalny 5 2 2 12 2 3 2" xfId="31198" xr:uid="{257C02CA-E7C6-4F86-9646-9446D74CE359}"/>
    <cellStyle name="Normalny 5 2 2 12 2 4" xfId="24218" xr:uid="{30EBF19A-F7A3-448C-B781-A85AB0D3F976}"/>
    <cellStyle name="Normalny 5 2 2 12 3" xfId="7469" xr:uid="{04167410-5FC6-428B-B2FB-41BD6DABCF95}"/>
    <cellStyle name="Normalny 5 2 2 12 3 2" xfId="22770" xr:uid="{9DA41881-AC9A-4F7A-A926-8ECA3FF8246E}"/>
    <cellStyle name="Normalny 5 2 2 12 4" xfId="4304" xr:uid="{C7B810E2-11D2-4DC1-9479-EFB058626096}"/>
    <cellStyle name="Normalny 5 2 2 12 4 2" xfId="19654" xr:uid="{925635EB-DEAD-4BEC-81A8-5901526F21FD}"/>
    <cellStyle name="Normalny 5 2 2 12 5" xfId="10961" xr:uid="{D99D29EE-8EF2-4B52-A0B1-700F1DD0886A}"/>
    <cellStyle name="Normalny 5 2 2 12 5 2" xfId="26260" xr:uid="{6F36BA7A-2B54-45CD-8516-A02B3D087D0C}"/>
    <cellStyle name="Normalny 5 2 2 12 6" xfId="14451" xr:uid="{81EEE001-D5B5-4D75-AC36-97AF9CD00383}"/>
    <cellStyle name="Normalny 5 2 2 12 6 2" xfId="29750" xr:uid="{5303F428-F706-4EE0-8808-D02E4F44C842}"/>
    <cellStyle name="Normalny 5 2 2 12 7" xfId="17300" xr:uid="{2FA1E777-0F16-4F96-8D54-46C895590D27}"/>
    <cellStyle name="Normalny 5 2 2 13" xfId="1899" xr:uid="{C9F10666-593C-4D42-A2C5-35E5C2A4037E}"/>
    <cellStyle name="Normalny 5 2 2 13 2" xfId="8914" xr:uid="{C55A43BB-F633-4087-A348-DB9FCA68A5FC}"/>
    <cellStyle name="Normalny 5 2 2 13 2 2" xfId="24214" xr:uid="{16C853F0-69B3-486A-AF53-B8E540F0E100}"/>
    <cellStyle name="Normalny 5 2 2 13 3" xfId="5513" xr:uid="{0E63A910-F66E-4F69-9412-A5F304C1A31A}"/>
    <cellStyle name="Normalny 5 2 2 13 3 2" xfId="20814" xr:uid="{84B4D7EA-90D8-46AA-BC4C-009A0B15197C}"/>
    <cellStyle name="Normalny 5 2 2 13 4" xfId="12405" xr:uid="{EEFA56A1-A420-4AEA-A5AA-A1EF682A6EBF}"/>
    <cellStyle name="Normalny 5 2 2 13 4 2" xfId="27704" xr:uid="{3E92CC8A-DFC9-4708-8612-E26E2C47A638}"/>
    <cellStyle name="Normalny 5 2 2 13 5" xfId="15895" xr:uid="{5A38BF29-0508-431F-83F0-400B2ACE50FA}"/>
    <cellStyle name="Normalny 5 2 2 13 5 2" xfId="31194" xr:uid="{A96FF005-243B-48F2-AAE5-0367725A0461}"/>
    <cellStyle name="Normalny 5 2 2 13 6" xfId="17533" xr:uid="{B99B3325-FF01-4052-97C8-0EA585F462F7}"/>
    <cellStyle name="Normalny 5 2 2 14" xfId="2424" xr:uid="{2E34B8D8-0413-485B-A5BA-79DA8629B86F}"/>
    <cellStyle name="Normalny 5 2 2 14 2" xfId="5514" xr:uid="{FC723DDD-C774-4F1A-A905-1A8468E4783B}"/>
    <cellStyle name="Normalny 5 2 2 14 2 2" xfId="20815" xr:uid="{C803EDB6-84B1-4054-A6B9-CF12DF72FC83}"/>
    <cellStyle name="Normalny 5 2 2 14 3" xfId="18056" xr:uid="{B85E1D3B-93A7-44F2-ACD1-6E10F0B0150E}"/>
    <cellStyle name="Normalny 5 2 2 15" xfId="2574" xr:uid="{C1D6CCF9-4A8D-4FF5-B75F-024B09EA4E9D}"/>
    <cellStyle name="Normalny 5 2 2 15 2" xfId="5515" xr:uid="{D0C6C97B-FBFE-45CB-9791-CC4CA6DB0166}"/>
    <cellStyle name="Normalny 5 2 2 15 2 2" xfId="20816" xr:uid="{974D164D-FE85-4F07-9B5E-8366958FC422}"/>
    <cellStyle name="Normalny 5 2 2 15 3" xfId="18206" xr:uid="{C090B6EA-06A6-4FAD-B3F4-B991344BD1C4}"/>
    <cellStyle name="Normalny 5 2 2 16" xfId="5770" xr:uid="{BCA22A96-2288-4838-8B67-861DB751373E}"/>
    <cellStyle name="Normalny 5 2 2 16 2" xfId="21071" xr:uid="{C1D2CE89-D100-4739-AE3A-42AFA4BF94BC}"/>
    <cellStyle name="Normalny 5 2 2 17" xfId="5928" xr:uid="{1F2A1D4E-2FD6-4774-8C26-5DC607FD3B15}"/>
    <cellStyle name="Normalny 5 2 2 17 2" xfId="21229" xr:uid="{81DA0378-653C-46C1-9D80-6A3C3DFBDF32}"/>
    <cellStyle name="Normalny 5 2 2 18" xfId="4300" xr:uid="{683303E7-8FA6-4AA6-AE78-1743939AFD73}"/>
    <cellStyle name="Normalny 5 2 2 18 2" xfId="19650" xr:uid="{865CA253-B7B5-4BA9-84A1-296003593BD3}"/>
    <cellStyle name="Normalny 5 2 2 19" xfId="9420" xr:uid="{62832469-7782-4110-BC99-EA7780C2532F}"/>
    <cellStyle name="Normalny 5 2 2 19 2" xfId="24719" xr:uid="{DD2B08CD-518A-4FA4-9FE2-E0F058F78B4E}"/>
    <cellStyle name="Normalny 5 2 2 2" xfId="709" xr:uid="{BB44F563-A142-4A9C-8279-00C86C1BA15E}"/>
    <cellStyle name="Normalny 5 2 2 2 10" xfId="2315" xr:uid="{D562C5D0-5ACC-4BF5-AA58-B3E7266944FE}"/>
    <cellStyle name="Normalny 5 2 2 2 10 2" xfId="5516" xr:uid="{39491183-B85A-4D9F-81B5-DBFC9D209E4A}"/>
    <cellStyle name="Normalny 5 2 2 2 10 2 2" xfId="20817" xr:uid="{B9AD9A58-48DB-44F5-A00B-046B2DA44FD7}"/>
    <cellStyle name="Normalny 5 2 2 2 10 3" xfId="17947" xr:uid="{8B5DE960-AEAC-4ECE-BF6B-C923168C923B}"/>
    <cellStyle name="Normalny 5 2 2 2 11" xfId="2465" xr:uid="{68B8AF73-5D6D-4B81-9279-C496D5EE717C}"/>
    <cellStyle name="Normalny 5 2 2 2 11 2" xfId="5517" xr:uid="{CFF46CB6-8EB6-4400-AD74-4E14B04946ED}"/>
    <cellStyle name="Normalny 5 2 2 2 11 2 2" xfId="20818" xr:uid="{927A10C7-9FE2-464B-B2B8-56BFDE1A44D5}"/>
    <cellStyle name="Normalny 5 2 2 2 11 3" xfId="18097" xr:uid="{F673740C-B61C-4444-8327-3EA683279AD3}"/>
    <cellStyle name="Normalny 5 2 2 2 12" xfId="2615" xr:uid="{BA005BA8-EA70-453E-AA2C-46FE3CFAA148}"/>
    <cellStyle name="Normalny 5 2 2 2 12 2" xfId="5518" xr:uid="{B1EEFE21-4A37-4E6B-885A-19AC4B0ECBAF}"/>
    <cellStyle name="Normalny 5 2 2 2 12 2 2" xfId="20819" xr:uid="{2473A6F1-AF80-48D6-9580-920813F50394}"/>
    <cellStyle name="Normalny 5 2 2 2 12 3" xfId="18247" xr:uid="{61F815B8-A825-47E2-BC2F-80BC7E60AD37}"/>
    <cellStyle name="Normalny 5 2 2 2 13" xfId="5811" xr:uid="{70A4185B-BAFF-4A41-9CE1-EEC109C912F9}"/>
    <cellStyle name="Normalny 5 2 2 2 13 2" xfId="21112" xr:uid="{7BB76685-102C-4EAD-AF35-D62554D1B940}"/>
    <cellStyle name="Normalny 5 2 2 2 14" xfId="6050" xr:uid="{81124116-5A36-4D37-B95C-759D8639C66F}"/>
    <cellStyle name="Normalny 5 2 2 2 14 2" xfId="21351" xr:uid="{1447E596-51B5-40B1-B8CB-BC4391874CE1}"/>
    <cellStyle name="Normalny 5 2 2 2 15" xfId="4305" xr:uid="{B8DB89C2-20EC-4233-846C-4378B489702F}"/>
    <cellStyle name="Normalny 5 2 2 2 15 2" xfId="19655" xr:uid="{8838B1BE-C737-493D-8744-C14C113C9D98}"/>
    <cellStyle name="Normalny 5 2 2 2 16" xfId="9542" xr:uid="{2E9207B2-1C29-4CDE-BA41-D70B6B4574D5}"/>
    <cellStyle name="Normalny 5 2 2 2 16 2" xfId="24841" xr:uid="{2B9CD7AC-9B4B-461F-9F6E-394785481F75}"/>
    <cellStyle name="Normalny 5 2 2 2 17" xfId="13032" xr:uid="{C958BA7A-6238-4076-9ACE-297AB75CA3E5}"/>
    <cellStyle name="Normalny 5 2 2 2 17 2" xfId="28331" xr:uid="{A81808B0-E54D-496D-B441-FC7FB0685F33}"/>
    <cellStyle name="Normalny 5 2 2 2 18" xfId="16434" xr:uid="{DF0E3118-92B5-471C-B1E8-D1B024A2DE36}"/>
    <cellStyle name="Normalny 5 2 2 2 18 2" xfId="31733" xr:uid="{13311DAF-490A-46EB-9B98-6E066B085F21}"/>
    <cellStyle name="Normalny 5 2 2 2 19" xfId="929" xr:uid="{EB724D34-44F7-431D-B1B9-9D169D317459}"/>
    <cellStyle name="Normalny 5 2 2 2 2" xfId="1145" xr:uid="{01A39D3C-0E82-4820-B0DE-6AD13CE1FD07}"/>
    <cellStyle name="Normalny 5 2 2 2 2 2" xfId="4307" xr:uid="{6FA8EF19-6D49-44E0-A7BB-46ACCCB41044}"/>
    <cellStyle name="Normalny 5 2 2 2 2 2 2" xfId="4308" xr:uid="{5A8FD6BB-44DF-40F9-8A0D-25158F337BF7}"/>
    <cellStyle name="Normalny 5 2 2 2 2 2 2 2" xfId="8922" xr:uid="{DC043928-CC93-4504-AD75-491009FF9D24}"/>
    <cellStyle name="Normalny 5 2 2 2 2 2 2 2 2" xfId="12413" xr:uid="{414D949F-3A5D-4831-8A2E-1BB682E009BE}"/>
    <cellStyle name="Normalny 5 2 2 2 2 2 2 2 2 2" xfId="27712" xr:uid="{93326FDF-993D-470B-ADAA-5E6C687A98E2}"/>
    <cellStyle name="Normalny 5 2 2 2 2 2 2 2 3" xfId="15903" xr:uid="{5DF4C973-CFF8-4175-AB34-B0779E0650C2}"/>
    <cellStyle name="Normalny 5 2 2 2 2 2 2 2 3 2" xfId="31202" xr:uid="{17D1D1EF-AC90-43C0-9C26-AEB7B0C4137C}"/>
    <cellStyle name="Normalny 5 2 2 2 2 2 2 2 4" xfId="24222" xr:uid="{468C5937-2F92-4D2B-BB6E-722B06E41A43}"/>
    <cellStyle name="Normalny 5 2 2 2 2 2 2 3" xfId="7238" xr:uid="{631BC0BC-EE21-486E-9EEB-94E7748F4672}"/>
    <cellStyle name="Normalny 5 2 2 2 2 2 2 3 2" xfId="22539" xr:uid="{51B06D84-2B6F-4D60-ADC5-5FA5933B0CE0}"/>
    <cellStyle name="Normalny 5 2 2 2 2 2 2 4" xfId="10730" xr:uid="{8BD245AF-84E5-4E8D-9FBA-D2FA8A0F3252}"/>
    <cellStyle name="Normalny 5 2 2 2 2 2 2 4 2" xfId="26029" xr:uid="{3AA53CE0-ED21-43BC-8DA0-BFAE74F0187E}"/>
    <cellStyle name="Normalny 5 2 2 2 2 2 2 5" xfId="14220" xr:uid="{20CDF024-1BC5-46DE-8FB0-E0B63B0F73B5}"/>
    <cellStyle name="Normalny 5 2 2 2 2 2 2 5 2" xfId="29519" xr:uid="{7C571DC9-A6FA-491E-AD0A-ECEB5B813ECF}"/>
    <cellStyle name="Normalny 5 2 2 2 2 2 2 6" xfId="19658" xr:uid="{A06CE754-B5A5-41C1-9060-DF039636F2EB}"/>
    <cellStyle name="Normalny 5 2 2 2 2 2 3" xfId="8921" xr:uid="{B50DB5A5-1DE6-4C8F-84E8-8730E698A4C9}"/>
    <cellStyle name="Normalny 5 2 2 2 2 2 3 2" xfId="12412" xr:uid="{5BF7286B-1438-40AC-ADC5-932FF9E2AAA5}"/>
    <cellStyle name="Normalny 5 2 2 2 2 2 3 2 2" xfId="27711" xr:uid="{C01D69DF-9D03-4AD5-98B2-92E29F5F2714}"/>
    <cellStyle name="Normalny 5 2 2 2 2 2 3 3" xfId="15902" xr:uid="{8C94CE04-A235-49F0-A071-50D7EDB262EC}"/>
    <cellStyle name="Normalny 5 2 2 2 2 2 3 3 2" xfId="31201" xr:uid="{1F765810-0FC1-4D83-B663-7AB2CA039095}"/>
    <cellStyle name="Normalny 5 2 2 2 2 2 3 4" xfId="24221" xr:uid="{97212FE6-DC96-47A0-BEB3-39F55313FBFE}"/>
    <cellStyle name="Normalny 5 2 2 2 2 2 4" xfId="6559" xr:uid="{5D7304F7-6BD5-4BB5-8348-45A5DA3AF9DB}"/>
    <cellStyle name="Normalny 5 2 2 2 2 2 4 2" xfId="21860" xr:uid="{362DDABF-36A6-45F2-95A9-D3DB70BDAFA7}"/>
    <cellStyle name="Normalny 5 2 2 2 2 2 5" xfId="10051" xr:uid="{4048AB6F-B69A-4B0F-9C7F-9201B1AEF17F}"/>
    <cellStyle name="Normalny 5 2 2 2 2 2 5 2" xfId="25350" xr:uid="{0E307EF8-C81B-4207-9071-7CB3C80F2CD4}"/>
    <cellStyle name="Normalny 5 2 2 2 2 2 6" xfId="13541" xr:uid="{72B75DA3-716B-47CE-8C28-77C33549DBFE}"/>
    <cellStyle name="Normalny 5 2 2 2 2 2 6 2" xfId="28840" xr:uid="{9FB56DC0-1E80-46CE-8DC9-BD6A921EBA85}"/>
    <cellStyle name="Normalny 5 2 2 2 2 2 7" xfId="19657" xr:uid="{DE174C73-C007-464A-A59C-11C36907A01E}"/>
    <cellStyle name="Normalny 5 2 2 2 2 3" xfId="4309" xr:uid="{7DBE3718-2CEB-44E6-9B9B-E680E5672FCE}"/>
    <cellStyle name="Normalny 5 2 2 2 2 3 2" xfId="8923" xr:uid="{CBB6F32A-123A-46C2-B254-9C9E988AC97C}"/>
    <cellStyle name="Normalny 5 2 2 2 2 3 2 2" xfId="12414" xr:uid="{8A25CA40-D017-4E16-91D8-13B90FBA956D}"/>
    <cellStyle name="Normalny 5 2 2 2 2 3 2 2 2" xfId="27713" xr:uid="{F1EEA292-725F-430D-8828-DCB834B5A4FD}"/>
    <cellStyle name="Normalny 5 2 2 2 2 3 2 3" xfId="15904" xr:uid="{AB1E63B7-B307-43C4-BF6D-EEDF1DBF44DD}"/>
    <cellStyle name="Normalny 5 2 2 2 2 3 2 3 2" xfId="31203" xr:uid="{0F7288EC-21AE-4A41-A85D-F6CD4712C7A6}"/>
    <cellStyle name="Normalny 5 2 2 2 2 3 2 4" xfId="24223" xr:uid="{4DD54FBD-0B3D-4C3F-B16F-DCD4474887A9}"/>
    <cellStyle name="Normalny 5 2 2 2 2 3 3" xfId="7237" xr:uid="{7989755B-8B2A-4649-890E-430EDF7BDA90}"/>
    <cellStyle name="Normalny 5 2 2 2 2 3 3 2" xfId="22538" xr:uid="{2338B97E-0D36-42CB-8028-BF5D4062CBB8}"/>
    <cellStyle name="Normalny 5 2 2 2 2 3 4" xfId="10729" xr:uid="{25804A2C-3A6F-4BC2-821E-578276A33330}"/>
    <cellStyle name="Normalny 5 2 2 2 2 3 4 2" xfId="26028" xr:uid="{372311CA-4775-46D9-95F2-FDC4AF432B49}"/>
    <cellStyle name="Normalny 5 2 2 2 2 3 5" xfId="14219" xr:uid="{7332E0E2-C47D-4170-A370-E21A34C1259C}"/>
    <cellStyle name="Normalny 5 2 2 2 2 3 5 2" xfId="29518" xr:uid="{5D4FD778-2770-4206-8BA6-BDDE35A8815E}"/>
    <cellStyle name="Normalny 5 2 2 2 2 3 6" xfId="19659" xr:uid="{5ED827EE-7914-43AB-AA0C-9C394ADDE347}"/>
    <cellStyle name="Normalny 5 2 2 2 2 4" xfId="8920" xr:uid="{662D6062-451B-4BC3-A1E8-AA1DEE821BB9}"/>
    <cellStyle name="Normalny 5 2 2 2 2 4 2" xfId="12411" xr:uid="{7ADF934F-FE32-40E2-ACE1-5CEBE5EB6338}"/>
    <cellStyle name="Normalny 5 2 2 2 2 4 2 2" xfId="27710" xr:uid="{79869D50-830C-4F77-AF49-74378864F103}"/>
    <cellStyle name="Normalny 5 2 2 2 2 4 3" xfId="15901" xr:uid="{54696F77-DB04-4777-A6AA-F2DBAC421142}"/>
    <cellStyle name="Normalny 5 2 2 2 2 4 3 2" xfId="31200" xr:uid="{FB43F989-1E12-4A1F-B83D-3BDD4338FED7}"/>
    <cellStyle name="Normalny 5 2 2 2 2 4 4" xfId="24220" xr:uid="{027B3ACA-71D3-424E-978D-5B78D965290F}"/>
    <cellStyle name="Normalny 5 2 2 2 2 5" xfId="6211" xr:uid="{55DE75C6-5AB2-4F36-98BC-C04C0727E6E7}"/>
    <cellStyle name="Normalny 5 2 2 2 2 5 2" xfId="21512" xr:uid="{EBD1EA5A-1E2B-4332-9683-B68EF51D4538}"/>
    <cellStyle name="Normalny 5 2 2 2 2 6" xfId="4306" xr:uid="{5DC71F8B-8AFE-4EFF-B808-1B38138F3B05}"/>
    <cellStyle name="Normalny 5 2 2 2 2 6 2" xfId="19656" xr:uid="{4F5AD5EF-6ADA-418C-9552-9B54724453CE}"/>
    <cellStyle name="Normalny 5 2 2 2 2 7" xfId="9703" xr:uid="{C91C3ACE-2CD2-45C4-A674-4AE46634307E}"/>
    <cellStyle name="Normalny 5 2 2 2 2 7 2" xfId="25002" xr:uid="{E56FE5E1-BB58-4126-B577-F2B5A9CD0D96}"/>
    <cellStyle name="Normalny 5 2 2 2 2 8" xfId="13193" xr:uid="{560B271D-A1DB-4C5B-AB3B-6E46F803124A}"/>
    <cellStyle name="Normalny 5 2 2 2 2 8 2" xfId="28492" xr:uid="{DD0B7238-B3D5-4739-B3C4-9FE3C426AA41}"/>
    <cellStyle name="Normalny 5 2 2 2 2 9" xfId="16801" xr:uid="{ABEBCE88-00B0-47F2-8152-24778ECC4581}"/>
    <cellStyle name="Normalny 5 2 2 2 20" xfId="16597" xr:uid="{26441A4D-9F41-4863-B0EC-AF1508405F13}"/>
    <cellStyle name="Normalny 5 2 2 2 3" xfId="1270" xr:uid="{3FB7D4C4-328C-477D-8431-9970AA76D529}"/>
    <cellStyle name="Normalny 5 2 2 2 3 2" xfId="4311" xr:uid="{67672B13-D49A-4253-9DB4-6F522988CC81}"/>
    <cellStyle name="Normalny 5 2 2 2 3 2 2" xfId="8925" xr:uid="{4AE7A901-2DAE-433F-92FA-5E8104EC3D45}"/>
    <cellStyle name="Normalny 5 2 2 2 3 2 2 2" xfId="12416" xr:uid="{CCC6726C-AB40-472B-9FC5-5EC0745B398B}"/>
    <cellStyle name="Normalny 5 2 2 2 3 2 2 2 2" xfId="27715" xr:uid="{1BEFA2F0-4BD1-4BC2-B00F-4EA45CAED80C}"/>
    <cellStyle name="Normalny 5 2 2 2 3 2 2 3" xfId="15906" xr:uid="{FFDE95FE-8F67-46A4-8256-DD12BF619BE5}"/>
    <cellStyle name="Normalny 5 2 2 2 3 2 2 3 2" xfId="31205" xr:uid="{FE49F9EA-0856-4AD3-8F57-CF65FEA753E4}"/>
    <cellStyle name="Normalny 5 2 2 2 3 2 2 4" xfId="24225" xr:uid="{CEC65B21-A765-4176-8F0B-305259F4BFFA}"/>
    <cellStyle name="Normalny 5 2 2 2 3 2 3" xfId="7239" xr:uid="{454309C0-A001-4E94-897C-68A2CD84B0AD}"/>
    <cellStyle name="Normalny 5 2 2 2 3 2 3 2" xfId="22540" xr:uid="{3B8BF196-549B-454A-98F6-B23C21CC0A4D}"/>
    <cellStyle name="Normalny 5 2 2 2 3 2 4" xfId="10731" xr:uid="{0D6DAABD-E006-401F-937E-D2EB0C05D1DE}"/>
    <cellStyle name="Normalny 5 2 2 2 3 2 4 2" xfId="26030" xr:uid="{118B4A5D-D6C8-44DC-B383-8C7237EC8661}"/>
    <cellStyle name="Normalny 5 2 2 2 3 2 5" xfId="14221" xr:uid="{2AEF135A-403E-4DB9-AD00-833C69F76912}"/>
    <cellStyle name="Normalny 5 2 2 2 3 2 5 2" xfId="29520" xr:uid="{D754C43A-58FD-4C8F-A519-0A0BE591BF81}"/>
    <cellStyle name="Normalny 5 2 2 2 3 2 6" xfId="19661" xr:uid="{F5D981A2-FD8D-4913-83EC-D1217201A092}"/>
    <cellStyle name="Normalny 5 2 2 2 3 3" xfId="8924" xr:uid="{485DD2D3-699E-4229-8DB4-879240E4BD8B}"/>
    <cellStyle name="Normalny 5 2 2 2 3 3 2" xfId="12415" xr:uid="{6E9ECCDF-4215-4698-A364-BA3DE1C0C4C1}"/>
    <cellStyle name="Normalny 5 2 2 2 3 3 2 2" xfId="27714" xr:uid="{1DD07787-085B-4BA4-9ADD-3D81998A82C1}"/>
    <cellStyle name="Normalny 5 2 2 2 3 3 3" xfId="15905" xr:uid="{FE33D813-651F-4491-9148-9170E44F91BE}"/>
    <cellStyle name="Normalny 5 2 2 2 3 3 3 2" xfId="31204" xr:uid="{88FA5018-BC04-4EA2-B08A-A64082364CC2}"/>
    <cellStyle name="Normalny 5 2 2 2 3 3 4" xfId="24224" xr:uid="{1A141979-1D8C-4EF1-823D-A81AD9F1FEAC}"/>
    <cellStyle name="Normalny 5 2 2 2 3 4" xfId="6560" xr:uid="{9097AE28-A6DE-4D16-9410-48123E71C20B}"/>
    <cellStyle name="Normalny 5 2 2 2 3 4 2" xfId="21861" xr:uid="{3DB2236B-A0E0-42C5-A848-0C1A1631D918}"/>
    <cellStyle name="Normalny 5 2 2 2 3 5" xfId="4310" xr:uid="{B3A911D5-14F7-46F9-A532-5318C557C9D7}"/>
    <cellStyle name="Normalny 5 2 2 2 3 5 2" xfId="19660" xr:uid="{C19D8EC7-E906-47B4-B23E-F05238CB1C54}"/>
    <cellStyle name="Normalny 5 2 2 2 3 6" xfId="10052" xr:uid="{3BAA8BA6-C3F2-4775-ADDF-DA358801A883}"/>
    <cellStyle name="Normalny 5 2 2 2 3 6 2" xfId="25351" xr:uid="{E34AA27D-E3C6-4773-81EC-CBACA4D6B299}"/>
    <cellStyle name="Normalny 5 2 2 2 3 7" xfId="13542" xr:uid="{938AED77-0887-4569-A321-373F479D0880}"/>
    <cellStyle name="Normalny 5 2 2 2 3 7 2" xfId="28841" xr:uid="{E287AB6D-07E8-4C5D-AEDE-F113560E524F}"/>
    <cellStyle name="Normalny 5 2 2 2 3 8" xfId="16926" xr:uid="{308880FA-1546-4057-81F3-A9D1E75E8256}"/>
    <cellStyle name="Normalny 5 2 2 2 4" xfId="1391" xr:uid="{D146E02B-2F2B-4A4C-9070-A8BEE114979F}"/>
    <cellStyle name="Normalny 5 2 2 2 4 2" xfId="4313" xr:uid="{0AF6822A-1AB0-465B-9B15-9E95DBA00A56}"/>
    <cellStyle name="Normalny 5 2 2 2 4 2 2" xfId="8927" xr:uid="{5B65FBA2-1FA0-4245-8769-6164757C5F0A}"/>
    <cellStyle name="Normalny 5 2 2 2 4 2 2 2" xfId="12418" xr:uid="{DCCDCFC6-5F38-4563-ABE9-A583FF854927}"/>
    <cellStyle name="Normalny 5 2 2 2 4 2 2 2 2" xfId="27717" xr:uid="{05A19118-684B-4C86-83A0-58E0662F45BC}"/>
    <cellStyle name="Normalny 5 2 2 2 4 2 2 3" xfId="15908" xr:uid="{14560BDC-4182-4B99-BB48-5460A94C1B08}"/>
    <cellStyle name="Normalny 5 2 2 2 4 2 2 3 2" xfId="31207" xr:uid="{F3FCB4BE-50F1-465D-B693-5C62619A2E7F}"/>
    <cellStyle name="Normalny 5 2 2 2 4 2 2 4" xfId="24227" xr:uid="{6A7A4505-25D5-4E7D-AFC8-74652B551567}"/>
    <cellStyle name="Normalny 5 2 2 2 4 2 3" xfId="7240" xr:uid="{21D8127F-6825-4156-ACAF-C22DADA45A76}"/>
    <cellStyle name="Normalny 5 2 2 2 4 2 3 2" xfId="22541" xr:uid="{6B45EF57-4C7F-4D79-9D71-C82632007D50}"/>
    <cellStyle name="Normalny 5 2 2 2 4 2 4" xfId="10732" xr:uid="{6FB43F12-2A5F-4E29-933F-20E0CF5DA1C7}"/>
    <cellStyle name="Normalny 5 2 2 2 4 2 4 2" xfId="26031" xr:uid="{7D384811-7B07-4D7C-8C0A-8B89A2066A2B}"/>
    <cellStyle name="Normalny 5 2 2 2 4 2 5" xfId="14222" xr:uid="{B4AAED31-F01B-47B9-B757-0307CAD3014F}"/>
    <cellStyle name="Normalny 5 2 2 2 4 2 5 2" xfId="29521" xr:uid="{E0884AE4-A9A8-4AF0-A5C2-366CB685FECC}"/>
    <cellStyle name="Normalny 5 2 2 2 4 2 6" xfId="19663" xr:uid="{BF027F1B-4A3C-4AFB-90FB-BED9A5074A26}"/>
    <cellStyle name="Normalny 5 2 2 2 4 3" xfId="8926" xr:uid="{CEDE1DD7-640E-4F82-8780-40D8FBC7E890}"/>
    <cellStyle name="Normalny 5 2 2 2 4 3 2" xfId="12417" xr:uid="{4C01F10A-9FB2-45C0-B18E-73CC0727F5D9}"/>
    <cellStyle name="Normalny 5 2 2 2 4 3 2 2" xfId="27716" xr:uid="{3A2A3FD2-6FF5-4023-8A9E-B497CCDDF91D}"/>
    <cellStyle name="Normalny 5 2 2 2 4 3 3" xfId="15907" xr:uid="{57FDC9D6-2B9A-4CEC-8FDE-1855D46511A0}"/>
    <cellStyle name="Normalny 5 2 2 2 4 3 3 2" xfId="31206" xr:uid="{9715D928-06DA-43F0-89DA-EB541D3851F5}"/>
    <cellStyle name="Normalny 5 2 2 2 4 3 4" xfId="24226" xr:uid="{7A18F9B3-D2BF-4CF5-94E1-D59372C87052}"/>
    <cellStyle name="Normalny 5 2 2 2 4 4" xfId="6637" xr:uid="{EAF60E45-EBE7-4B36-B715-5DF45E6FE795}"/>
    <cellStyle name="Normalny 5 2 2 2 4 4 2" xfId="21938" xr:uid="{AA44899B-5A25-4C54-B2B2-3976458B9C0C}"/>
    <cellStyle name="Normalny 5 2 2 2 4 5" xfId="4312" xr:uid="{219876E9-7CB4-4D0C-AC74-FD1EDEB7438F}"/>
    <cellStyle name="Normalny 5 2 2 2 4 5 2" xfId="19662" xr:uid="{87BB445E-FC3D-4C55-B455-EDBE44C71241}"/>
    <cellStyle name="Normalny 5 2 2 2 4 6" xfId="10129" xr:uid="{EEDC689B-E7C4-4A29-97CF-B5ED200059EF}"/>
    <cellStyle name="Normalny 5 2 2 2 4 6 2" xfId="25428" xr:uid="{A9E9D077-3F27-4B62-BB98-B4BCFE6531B6}"/>
    <cellStyle name="Normalny 5 2 2 2 4 7" xfId="13619" xr:uid="{E0A3E8E2-55D9-4871-839F-38B7EAB26C1A}"/>
    <cellStyle name="Normalny 5 2 2 2 4 7 2" xfId="28918" xr:uid="{2BA3067C-93BC-487D-8F47-FBCDF7733458}"/>
    <cellStyle name="Normalny 5 2 2 2 4 8" xfId="17047" xr:uid="{29661ECE-89F7-43C5-A894-B988201C13F5}"/>
    <cellStyle name="Normalny 5 2 2 2 5" xfId="1545" xr:uid="{6A58AEFC-C32C-4079-B10B-BC87026BD280}"/>
    <cellStyle name="Normalny 5 2 2 2 5 2" xfId="8928" xr:uid="{A481B3DC-AD70-4B01-A48C-03F7E54FB00C}"/>
    <cellStyle name="Normalny 5 2 2 2 5 2 2" xfId="12419" xr:uid="{AA78BDC0-8B7A-4AB3-B93C-086AC4BF2A61}"/>
    <cellStyle name="Normalny 5 2 2 2 5 2 2 2" xfId="27718" xr:uid="{24CF33A5-43E7-4A37-BFB8-EAAF39AE12B2}"/>
    <cellStyle name="Normalny 5 2 2 2 5 2 3" xfId="15909" xr:uid="{65FE3049-993B-4A0B-B5C2-C82C93D6F057}"/>
    <cellStyle name="Normalny 5 2 2 2 5 2 3 2" xfId="31208" xr:uid="{8EF1AE54-3503-4D70-8640-5C43C277CAA3}"/>
    <cellStyle name="Normalny 5 2 2 2 5 2 4" xfId="24228" xr:uid="{9D921F42-1BA7-43FC-A834-B72707EB3B6C}"/>
    <cellStyle name="Normalny 5 2 2 2 5 3" xfId="7236" xr:uid="{A9658CCD-A389-4A56-92EE-147D25A8AAB5}"/>
    <cellStyle name="Normalny 5 2 2 2 5 3 2" xfId="22537" xr:uid="{FC3DDD84-6A78-4ADA-818B-9EDB16813481}"/>
    <cellStyle name="Normalny 5 2 2 2 5 4" xfId="4314" xr:uid="{999C7C80-A341-46EB-8B31-B7C23EB50E73}"/>
    <cellStyle name="Normalny 5 2 2 2 5 4 2" xfId="19664" xr:uid="{1A8A239A-9F13-499A-994B-6949E3D9A32B}"/>
    <cellStyle name="Normalny 5 2 2 2 5 5" xfId="10728" xr:uid="{2CE266CA-13C5-4CC1-8C24-E879FA16A06C}"/>
    <cellStyle name="Normalny 5 2 2 2 5 5 2" xfId="26027" xr:uid="{D0970916-21D4-4907-A8AB-995C8DC2CE35}"/>
    <cellStyle name="Normalny 5 2 2 2 5 6" xfId="14218" xr:uid="{C17EC326-4E03-41C7-8E3C-E84561A9BA47}"/>
    <cellStyle name="Normalny 5 2 2 2 5 6 2" xfId="29517" xr:uid="{8C59EF60-F511-4881-B72D-49912F2D84E7}"/>
    <cellStyle name="Normalny 5 2 2 2 5 7" xfId="17197" xr:uid="{0292AE99-521A-4BA8-81CD-031713A3A91D}"/>
    <cellStyle name="Normalny 5 2 2 2 6" xfId="1794" xr:uid="{902FA8B6-5775-4947-A805-D19592D225D4}"/>
    <cellStyle name="Normalny 5 2 2 2 6 2" xfId="8929" xr:uid="{B9875F1C-6E4A-406D-91FF-1CB0ED1488CA}"/>
    <cellStyle name="Normalny 5 2 2 2 6 2 2" xfId="12420" xr:uid="{57909DD2-7977-48BB-8773-3FCDB3EE6BB7}"/>
    <cellStyle name="Normalny 5 2 2 2 6 2 2 2" xfId="27719" xr:uid="{5651DBD1-72F6-454C-A461-DFFCE189DFC8}"/>
    <cellStyle name="Normalny 5 2 2 2 6 2 3" xfId="15910" xr:uid="{BA28CA25-4D71-4D48-8DF4-29E95047A5EF}"/>
    <cellStyle name="Normalny 5 2 2 2 6 2 3 2" xfId="31209" xr:uid="{8C87CCD6-E763-442A-A2C9-01336B36E341}"/>
    <cellStyle name="Normalny 5 2 2 2 6 2 4" xfId="24229" xr:uid="{021B4CD8-261A-4C79-80DA-FD1C6F9495C0}"/>
    <cellStyle name="Normalny 5 2 2 2 6 3" xfId="7510" xr:uid="{4AEF49A2-D75B-4B28-9FBF-B278B6C66B24}"/>
    <cellStyle name="Normalny 5 2 2 2 6 3 2" xfId="22811" xr:uid="{196B632C-A567-4B7C-A804-E7DD76EE130A}"/>
    <cellStyle name="Normalny 5 2 2 2 6 4" xfId="4315" xr:uid="{3691F8C0-B2D0-4299-8D10-F932FEB306C2}"/>
    <cellStyle name="Normalny 5 2 2 2 6 4 2" xfId="19665" xr:uid="{3B2751C1-A19E-4EA4-B1FB-FF057D7F1FBE}"/>
    <cellStyle name="Normalny 5 2 2 2 6 5" xfId="11002" xr:uid="{8BE6832A-0715-46F0-B2EF-45716CA940F6}"/>
    <cellStyle name="Normalny 5 2 2 2 6 5 2" xfId="26301" xr:uid="{A367CBB0-FB6D-443C-AB46-57C9638389AF}"/>
    <cellStyle name="Normalny 5 2 2 2 6 6" xfId="14492" xr:uid="{A7CEC92A-1A2C-4439-835F-E8B82CDBC8B4}"/>
    <cellStyle name="Normalny 5 2 2 2 6 6 2" xfId="29791" xr:uid="{DC8E4A30-C788-477C-975A-E2A70E46B391}"/>
    <cellStyle name="Normalny 5 2 2 2 6 7" xfId="17430" xr:uid="{7E5585E6-2EF3-4A29-8FC3-72205ECAF588}"/>
    <cellStyle name="Normalny 5 2 2 2 7" xfId="1938" xr:uid="{A67EC8ED-C12A-4A85-B2C0-1113108BBEFA}"/>
    <cellStyle name="Normalny 5 2 2 2 7 2" xfId="8919" xr:uid="{3DF24674-F042-4043-BA47-85BEC58DE895}"/>
    <cellStyle name="Normalny 5 2 2 2 7 2 2" xfId="24219" xr:uid="{87D172A8-5BA2-4216-8C18-8C85FC8333BC}"/>
    <cellStyle name="Normalny 5 2 2 2 7 3" xfId="5519" xr:uid="{5A25C89F-C034-4364-AFE2-574C1C9401A6}"/>
    <cellStyle name="Normalny 5 2 2 2 7 3 2" xfId="20820" xr:uid="{9C66C6DC-B2FD-4727-8F66-8436EBAB60DC}"/>
    <cellStyle name="Normalny 5 2 2 2 7 4" xfId="12410" xr:uid="{3D299A8A-6229-4DAC-A438-BC0E05A3446D}"/>
    <cellStyle name="Normalny 5 2 2 2 7 4 2" xfId="27709" xr:uid="{1B5012D1-99F5-4778-943B-562EB274A1AC}"/>
    <cellStyle name="Normalny 5 2 2 2 7 5" xfId="15900" xr:uid="{38DA8C3C-C3E9-4F7C-8181-C73E7368EBB0}"/>
    <cellStyle name="Normalny 5 2 2 2 7 5 2" xfId="31199" xr:uid="{185004C8-9104-409D-928B-D410E5353CF2}"/>
    <cellStyle name="Normalny 5 2 2 2 7 6" xfId="17570" xr:uid="{5FE93C59-2BB1-47CE-A30A-CD344874200C}"/>
    <cellStyle name="Normalny 5 2 2 2 8" xfId="2069" xr:uid="{E37C82BA-0A26-4787-9C5B-F547910CF897}"/>
    <cellStyle name="Normalny 5 2 2 2 8 2" xfId="5520" xr:uid="{D4731434-8D53-494C-89BE-CA5020DA109A}"/>
    <cellStyle name="Normalny 5 2 2 2 8 2 2" xfId="20821" xr:uid="{2B0ADD0B-CEF6-4397-8C93-18175F09D687}"/>
    <cellStyle name="Normalny 5 2 2 2 8 3" xfId="17701" xr:uid="{1C97D06C-3765-492C-A43D-A32FF4CE6AD1}"/>
    <cellStyle name="Normalny 5 2 2 2 9" xfId="2194" xr:uid="{AFE65E9A-72B3-4353-B23E-7FC8B7E144E4}"/>
    <cellStyle name="Normalny 5 2 2 2 9 2" xfId="5521" xr:uid="{9C3CF92B-0541-4B4B-995C-0CC9C561F436}"/>
    <cellStyle name="Normalny 5 2 2 2 9 2 2" xfId="20822" xr:uid="{A8AC4ED6-8F19-49A6-8370-3EADFEE30C9C}"/>
    <cellStyle name="Normalny 5 2 2 2 9 3" xfId="17826" xr:uid="{C2F50A7B-656A-49DB-BB04-F944F6D6DA41}"/>
    <cellStyle name="Normalny 5 2 2 20" xfId="12910" xr:uid="{60CCBA74-EEA6-42A5-A89E-29B23556A500}"/>
    <cellStyle name="Normalny 5 2 2 20 2" xfId="28209" xr:uid="{F49B663F-774C-4AE9-A72D-F8E16AA52EFE}"/>
    <cellStyle name="Normalny 5 2 2 21" xfId="16393" xr:uid="{4529B570-79D7-456B-A594-EE484D374BDC}"/>
    <cellStyle name="Normalny 5 2 2 21 2" xfId="31692" xr:uid="{3CE1D011-41F4-4B3F-981B-80F04E8542C4}"/>
    <cellStyle name="Normalny 5 2 2 22" xfId="888" xr:uid="{A88DA307-872B-4E46-B736-44AB6D6149E0}"/>
    <cellStyle name="Normalny 5 2 2 23" xfId="16556" xr:uid="{F089F25F-02E4-4CCF-A768-8E93B5851DE3}"/>
    <cellStyle name="Normalny 5 2 2 3" xfId="752" xr:uid="{3B8ED261-BBF3-46EB-9B9A-CEC4447D0C63}"/>
    <cellStyle name="Normalny 5 2 2 3 10" xfId="2356" xr:uid="{AAB5E2C1-C291-4390-973F-6692F5E094F0}"/>
    <cellStyle name="Normalny 5 2 2 3 10 2" xfId="5522" xr:uid="{5D28EA63-9BFE-4985-9E97-18C9307DE05B}"/>
    <cellStyle name="Normalny 5 2 2 3 10 2 2" xfId="20823" xr:uid="{02E783C0-F4C2-457B-8506-7AE8FB615B1C}"/>
    <cellStyle name="Normalny 5 2 2 3 10 3" xfId="17988" xr:uid="{08F65BE3-2E16-4284-8A87-3F314BBA7ADE}"/>
    <cellStyle name="Normalny 5 2 2 3 11" xfId="2506" xr:uid="{8A910E00-0ECC-4C2F-A684-4DB54002C770}"/>
    <cellStyle name="Normalny 5 2 2 3 11 2" xfId="5523" xr:uid="{90703647-DF4A-4648-B2C3-2C87C68C12DE}"/>
    <cellStyle name="Normalny 5 2 2 3 11 2 2" xfId="20824" xr:uid="{55FD3726-9616-4FE9-9AF5-309CA0B77FB4}"/>
    <cellStyle name="Normalny 5 2 2 3 11 3" xfId="18138" xr:uid="{4B023D07-F499-4C14-8B61-7CED24DA206A}"/>
    <cellStyle name="Normalny 5 2 2 3 12" xfId="2656" xr:uid="{F4EA14FD-266A-46B1-94F7-62F86B71E4DC}"/>
    <cellStyle name="Normalny 5 2 2 3 12 2" xfId="5524" xr:uid="{BC7038FF-61A7-4D3F-A6DD-CE2F64362608}"/>
    <cellStyle name="Normalny 5 2 2 3 12 2 2" xfId="20825" xr:uid="{84C4718C-F9FF-4CC3-AB81-6AA3D7A8A483}"/>
    <cellStyle name="Normalny 5 2 2 3 12 3" xfId="18288" xr:uid="{3C800CC1-3E9A-455C-A5DF-751CE48DC53E}"/>
    <cellStyle name="Normalny 5 2 2 3 13" xfId="5852" xr:uid="{B81493BD-3532-4BFF-93C1-E9E632F0FA40}"/>
    <cellStyle name="Normalny 5 2 2 3 13 2" xfId="21153" xr:uid="{39393C97-25A0-43AD-BC3A-CAAA5D2A22BA}"/>
    <cellStyle name="Normalny 5 2 2 3 14" xfId="6051" xr:uid="{EEEC6C87-1242-4BD8-8E63-F105310F1A3C}"/>
    <cellStyle name="Normalny 5 2 2 3 14 2" xfId="21352" xr:uid="{617DA826-58DE-4AC4-A59A-C830EA388C41}"/>
    <cellStyle name="Normalny 5 2 2 3 15" xfId="4316" xr:uid="{561BBD0D-86A1-4AC6-9788-725FF5A780D3}"/>
    <cellStyle name="Normalny 5 2 2 3 15 2" xfId="19666" xr:uid="{B1BC96BA-C028-4546-B47A-0EE2C9CD42EE}"/>
    <cellStyle name="Normalny 5 2 2 3 16" xfId="9543" xr:uid="{511A9DB9-4047-403D-9A2E-CBFAABD4BB46}"/>
    <cellStyle name="Normalny 5 2 2 3 16 2" xfId="24842" xr:uid="{BFB41A47-0BF5-4B1D-88ED-D34630C6F1EE}"/>
    <cellStyle name="Normalny 5 2 2 3 17" xfId="13033" xr:uid="{DE3D36F0-39CD-4150-BE01-9430E921474E}"/>
    <cellStyle name="Normalny 5 2 2 3 17 2" xfId="28332" xr:uid="{02C0D7FA-CCFE-4CFE-B5EC-95EB95ADEC5F}"/>
    <cellStyle name="Normalny 5 2 2 3 18" xfId="16475" xr:uid="{12171AA6-2D34-410E-B2C6-A3ED8F408C5F}"/>
    <cellStyle name="Normalny 5 2 2 3 18 2" xfId="31774" xr:uid="{88E05FDD-5FE7-4CE7-9171-CB7E6E9E4E72}"/>
    <cellStyle name="Normalny 5 2 2 3 19" xfId="970" xr:uid="{59A95191-1BBF-46C6-8640-8CA61184FB86}"/>
    <cellStyle name="Normalny 5 2 2 3 2" xfId="1186" xr:uid="{530FDCB8-0A92-41A0-A9BF-3E47BE77D910}"/>
    <cellStyle name="Normalny 5 2 2 3 2 2" xfId="4318" xr:uid="{47A96713-B15F-4544-9E22-785E7466788A}"/>
    <cellStyle name="Normalny 5 2 2 3 2 2 2" xfId="4319" xr:uid="{B585B4F6-E402-4F82-86B9-579162983F95}"/>
    <cellStyle name="Normalny 5 2 2 3 2 2 2 2" xfId="8933" xr:uid="{5AC8DE31-7FCE-4095-940B-96EA180B495F}"/>
    <cellStyle name="Normalny 5 2 2 3 2 2 2 2 2" xfId="12424" xr:uid="{E53FE242-5635-42DD-8597-A39F4C090FFC}"/>
    <cellStyle name="Normalny 5 2 2 3 2 2 2 2 2 2" xfId="27723" xr:uid="{3E2F59F9-C657-4150-A893-4D5E2A56A030}"/>
    <cellStyle name="Normalny 5 2 2 3 2 2 2 2 3" xfId="15914" xr:uid="{18DB8F22-9BD4-4DBC-8052-768CD95A2F0B}"/>
    <cellStyle name="Normalny 5 2 2 3 2 2 2 2 3 2" xfId="31213" xr:uid="{CFB557E2-EF09-4BAE-87FA-0699B51FF6ED}"/>
    <cellStyle name="Normalny 5 2 2 3 2 2 2 2 4" xfId="24233" xr:uid="{8B618951-136C-4AA4-9E8E-291004166F96}"/>
    <cellStyle name="Normalny 5 2 2 3 2 2 2 3" xfId="7243" xr:uid="{9C3001D1-950A-455F-9BFC-959DCBD15EED}"/>
    <cellStyle name="Normalny 5 2 2 3 2 2 2 3 2" xfId="22544" xr:uid="{72D459F1-CAB2-4D32-830B-B49F8CD2F0FC}"/>
    <cellStyle name="Normalny 5 2 2 3 2 2 2 4" xfId="10735" xr:uid="{39FA0486-7540-47FE-BDC7-8443CC136D80}"/>
    <cellStyle name="Normalny 5 2 2 3 2 2 2 4 2" xfId="26034" xr:uid="{42F8C00F-66CB-43DF-A14E-CC359EE6E790}"/>
    <cellStyle name="Normalny 5 2 2 3 2 2 2 5" xfId="14225" xr:uid="{CFCB9132-9A31-4A6F-A2FE-49B5AEB90E6B}"/>
    <cellStyle name="Normalny 5 2 2 3 2 2 2 5 2" xfId="29524" xr:uid="{AE05A9DB-F448-484C-92D4-F6542BB00002}"/>
    <cellStyle name="Normalny 5 2 2 3 2 2 2 6" xfId="19669" xr:uid="{16219C46-9DD8-43A2-B78A-5110B88E6CA3}"/>
    <cellStyle name="Normalny 5 2 2 3 2 2 3" xfId="8932" xr:uid="{CFCB0A4A-767B-4ADF-84CE-A12B3D66D1F4}"/>
    <cellStyle name="Normalny 5 2 2 3 2 2 3 2" xfId="12423" xr:uid="{2C32A026-F6DE-4923-8D80-AC5F53EA74AD}"/>
    <cellStyle name="Normalny 5 2 2 3 2 2 3 2 2" xfId="27722" xr:uid="{BB3F45AB-989B-4179-9828-0F99B18BB928}"/>
    <cellStyle name="Normalny 5 2 2 3 2 2 3 3" xfId="15913" xr:uid="{774FA366-229D-4346-962D-75F939649A8B}"/>
    <cellStyle name="Normalny 5 2 2 3 2 2 3 3 2" xfId="31212" xr:uid="{FB70B865-44ED-4A41-BC09-4DD66C34DC16}"/>
    <cellStyle name="Normalny 5 2 2 3 2 2 3 4" xfId="24232" xr:uid="{CB043E5B-D746-45BD-9428-5A3566CFBA5B}"/>
    <cellStyle name="Normalny 5 2 2 3 2 2 4" xfId="6561" xr:uid="{49C98FBA-E61B-4998-BCE3-20D386981CF9}"/>
    <cellStyle name="Normalny 5 2 2 3 2 2 4 2" xfId="21862" xr:uid="{843EE86A-73FA-444C-A989-CCE803A15858}"/>
    <cellStyle name="Normalny 5 2 2 3 2 2 5" xfId="10053" xr:uid="{A8C484B9-7C40-4A6C-91CE-283D78D22648}"/>
    <cellStyle name="Normalny 5 2 2 3 2 2 5 2" xfId="25352" xr:uid="{101CEE39-464B-4B8A-8477-A779E6A7B142}"/>
    <cellStyle name="Normalny 5 2 2 3 2 2 6" xfId="13543" xr:uid="{8169FCDC-C25D-4235-A3B5-03B88F6443E3}"/>
    <cellStyle name="Normalny 5 2 2 3 2 2 6 2" xfId="28842" xr:uid="{A34399F5-535F-4BBA-A3C9-64311EA05448}"/>
    <cellStyle name="Normalny 5 2 2 3 2 2 7" xfId="19668" xr:uid="{BC7A7F34-0111-4FEA-9EA2-59397EB7E407}"/>
    <cellStyle name="Normalny 5 2 2 3 2 3" xfId="4320" xr:uid="{24F29263-6874-46E4-ADBD-81715D9FE128}"/>
    <cellStyle name="Normalny 5 2 2 3 2 3 2" xfId="8934" xr:uid="{4381AC94-D6FA-4E46-8749-AB64344F4E61}"/>
    <cellStyle name="Normalny 5 2 2 3 2 3 2 2" xfId="12425" xr:uid="{863150CA-15EA-422B-AC8B-C13C6CBE10AB}"/>
    <cellStyle name="Normalny 5 2 2 3 2 3 2 2 2" xfId="27724" xr:uid="{244DA58A-E20A-484F-9C46-DEAC21D6FBE7}"/>
    <cellStyle name="Normalny 5 2 2 3 2 3 2 3" xfId="15915" xr:uid="{ECF64A40-382D-4017-B725-AAAE3C6177AD}"/>
    <cellStyle name="Normalny 5 2 2 3 2 3 2 3 2" xfId="31214" xr:uid="{3F288CF3-4137-449B-9137-AE5113F9BB09}"/>
    <cellStyle name="Normalny 5 2 2 3 2 3 2 4" xfId="24234" xr:uid="{A5ABC624-3721-48F2-B681-1CE85280C42F}"/>
    <cellStyle name="Normalny 5 2 2 3 2 3 3" xfId="7242" xr:uid="{BD5F9869-0ECF-4ABC-A979-86BF120A27C7}"/>
    <cellStyle name="Normalny 5 2 2 3 2 3 3 2" xfId="22543" xr:uid="{2B25462C-EEB0-43F5-A457-39BC35348408}"/>
    <cellStyle name="Normalny 5 2 2 3 2 3 4" xfId="10734" xr:uid="{342CBB2C-DBCE-46E4-8F0B-EBE157AB1C9C}"/>
    <cellStyle name="Normalny 5 2 2 3 2 3 4 2" xfId="26033" xr:uid="{2BDC74C0-815E-4101-B6AB-EA3D879C0863}"/>
    <cellStyle name="Normalny 5 2 2 3 2 3 5" xfId="14224" xr:uid="{2EEA6243-A0EF-458A-BA85-87C4DC516C97}"/>
    <cellStyle name="Normalny 5 2 2 3 2 3 5 2" xfId="29523" xr:uid="{EFCA8FD2-9933-4679-95AC-CE28819BEFC7}"/>
    <cellStyle name="Normalny 5 2 2 3 2 3 6" xfId="19670" xr:uid="{9B81ADEB-E20E-4E70-8F47-398822594D44}"/>
    <cellStyle name="Normalny 5 2 2 3 2 4" xfId="8931" xr:uid="{15AC9763-A832-4A81-86BD-6A621B67E4D6}"/>
    <cellStyle name="Normalny 5 2 2 3 2 4 2" xfId="12422" xr:uid="{D16FDC2B-647B-474C-8B36-370B7F8A58C3}"/>
    <cellStyle name="Normalny 5 2 2 3 2 4 2 2" xfId="27721" xr:uid="{CB9C2B74-3036-4545-AFE8-92022955DD7F}"/>
    <cellStyle name="Normalny 5 2 2 3 2 4 3" xfId="15912" xr:uid="{C1AFE51B-418C-4956-833D-D2A2B656931E}"/>
    <cellStyle name="Normalny 5 2 2 3 2 4 3 2" xfId="31211" xr:uid="{806A0683-3FDC-4DD5-8742-87271301D34E}"/>
    <cellStyle name="Normalny 5 2 2 3 2 4 4" xfId="24231" xr:uid="{41541838-6B2F-45F1-934C-4F7F1C1F6AAC}"/>
    <cellStyle name="Normalny 5 2 2 3 2 5" xfId="6252" xr:uid="{C9E31022-0A46-479C-833A-CEC8A0D17724}"/>
    <cellStyle name="Normalny 5 2 2 3 2 5 2" xfId="21553" xr:uid="{3185B5DF-5104-4F35-97A9-74840FAF4CA6}"/>
    <cellStyle name="Normalny 5 2 2 3 2 6" xfId="4317" xr:uid="{6A393554-DFF8-417F-9B92-DC212646B179}"/>
    <cellStyle name="Normalny 5 2 2 3 2 6 2" xfId="19667" xr:uid="{005D1DC5-5351-4459-B1A1-EF0845AC6F42}"/>
    <cellStyle name="Normalny 5 2 2 3 2 7" xfId="9744" xr:uid="{50432AC9-4096-49C4-AF45-ABC97E670717}"/>
    <cellStyle name="Normalny 5 2 2 3 2 7 2" xfId="25043" xr:uid="{BDB11F11-9DC9-4D41-B0FB-CA636D12F0FF}"/>
    <cellStyle name="Normalny 5 2 2 3 2 8" xfId="13234" xr:uid="{0CD34396-904A-4CF7-B5CB-1DD251F0EC5A}"/>
    <cellStyle name="Normalny 5 2 2 3 2 8 2" xfId="28533" xr:uid="{8B4CC74E-50F5-4936-A180-D6E37B9848BE}"/>
    <cellStyle name="Normalny 5 2 2 3 2 9" xfId="16842" xr:uid="{E2FF02D8-9220-410B-972B-7D0081FB6713}"/>
    <cellStyle name="Normalny 5 2 2 3 20" xfId="16638" xr:uid="{463BC1D1-67BB-44FC-8526-200D0C7CC069}"/>
    <cellStyle name="Normalny 5 2 2 3 3" xfId="1311" xr:uid="{940DE9B3-0408-444F-9BA4-98D51D6ABB0B}"/>
    <cellStyle name="Normalny 5 2 2 3 3 2" xfId="4322" xr:uid="{83BA008E-5442-448E-9A0D-30132ED0C7EB}"/>
    <cellStyle name="Normalny 5 2 2 3 3 2 2" xfId="8936" xr:uid="{AF01681A-9429-447A-A209-97EA60FAFB85}"/>
    <cellStyle name="Normalny 5 2 2 3 3 2 2 2" xfId="12427" xr:uid="{84F9BCF9-12FF-4F55-BEE9-E17996785EB5}"/>
    <cellStyle name="Normalny 5 2 2 3 3 2 2 2 2" xfId="27726" xr:uid="{B796EBFE-DB0D-4FDD-955C-232EA075AE19}"/>
    <cellStyle name="Normalny 5 2 2 3 3 2 2 3" xfId="15917" xr:uid="{1BCD6578-8FCF-4023-BC65-69DC54A6695B}"/>
    <cellStyle name="Normalny 5 2 2 3 3 2 2 3 2" xfId="31216" xr:uid="{F91D7955-0064-4B76-A16C-DB70D1627D49}"/>
    <cellStyle name="Normalny 5 2 2 3 3 2 2 4" xfId="24236" xr:uid="{B9F61941-F7AF-4BB4-8674-7F561F558418}"/>
    <cellStyle name="Normalny 5 2 2 3 3 2 3" xfId="7244" xr:uid="{C65C40D8-1364-4FAC-90ED-AA060F5F3FA5}"/>
    <cellStyle name="Normalny 5 2 2 3 3 2 3 2" xfId="22545" xr:uid="{9F220E2C-9023-494D-BEBD-A6B63156B8E4}"/>
    <cellStyle name="Normalny 5 2 2 3 3 2 4" xfId="10736" xr:uid="{1BCCC943-8586-4745-903D-4D49068B2A6D}"/>
    <cellStyle name="Normalny 5 2 2 3 3 2 4 2" xfId="26035" xr:uid="{F93EB951-D6E8-4D05-93C8-BB7415887665}"/>
    <cellStyle name="Normalny 5 2 2 3 3 2 5" xfId="14226" xr:uid="{4A192BF9-D914-4108-B07F-93E18DBAE72F}"/>
    <cellStyle name="Normalny 5 2 2 3 3 2 5 2" xfId="29525" xr:uid="{594AF204-9005-4BDF-BF86-9CE60D0031EB}"/>
    <cellStyle name="Normalny 5 2 2 3 3 2 6" xfId="19672" xr:uid="{DAFA831F-CBA5-4CB1-A87C-F380037C3B6C}"/>
    <cellStyle name="Normalny 5 2 2 3 3 3" xfId="8935" xr:uid="{81C5B029-2B68-48EE-B52C-33AF3073107D}"/>
    <cellStyle name="Normalny 5 2 2 3 3 3 2" xfId="12426" xr:uid="{8C33E04E-58F0-4685-9DDD-72E61D5C2157}"/>
    <cellStyle name="Normalny 5 2 2 3 3 3 2 2" xfId="27725" xr:uid="{AD3B2D36-D973-405B-83C1-53596EC9F36D}"/>
    <cellStyle name="Normalny 5 2 2 3 3 3 3" xfId="15916" xr:uid="{A5084F68-C25D-4553-9396-8CDA37409495}"/>
    <cellStyle name="Normalny 5 2 2 3 3 3 3 2" xfId="31215" xr:uid="{FC6C2C2F-1C28-4A7A-BCD4-2E9021E9864B}"/>
    <cellStyle name="Normalny 5 2 2 3 3 3 4" xfId="24235" xr:uid="{BFDAD170-EDBD-4435-9AC9-C49EF4594B7E}"/>
    <cellStyle name="Normalny 5 2 2 3 3 4" xfId="6562" xr:uid="{5E645009-7B9C-478F-A303-9C3DF0BB3203}"/>
    <cellStyle name="Normalny 5 2 2 3 3 4 2" xfId="21863" xr:uid="{B25284DD-5510-4C23-861D-860B9F5276CA}"/>
    <cellStyle name="Normalny 5 2 2 3 3 5" xfId="4321" xr:uid="{4EFBF446-0AB0-4ACF-808D-DA6E33D619B5}"/>
    <cellStyle name="Normalny 5 2 2 3 3 5 2" xfId="19671" xr:uid="{ED055912-E45A-4917-BCB4-958907AE8E5C}"/>
    <cellStyle name="Normalny 5 2 2 3 3 6" xfId="10054" xr:uid="{ECD9CEB8-6954-4090-AC93-93987B20B758}"/>
    <cellStyle name="Normalny 5 2 2 3 3 6 2" xfId="25353" xr:uid="{F5F19BD9-C52B-46B9-85C9-031A988D6232}"/>
    <cellStyle name="Normalny 5 2 2 3 3 7" xfId="13544" xr:uid="{80852B58-160A-43F2-9A03-BFCFE7539B0B}"/>
    <cellStyle name="Normalny 5 2 2 3 3 7 2" xfId="28843" xr:uid="{1AB0C4F3-3341-4FBA-BAA8-FBF3382498CF}"/>
    <cellStyle name="Normalny 5 2 2 3 3 8" xfId="16967" xr:uid="{77CFAD0D-E545-461B-80C6-AA77B7F66117}"/>
    <cellStyle name="Normalny 5 2 2 3 4" xfId="1432" xr:uid="{B4BDF80C-0748-41C7-A52D-B8874677ADF1}"/>
    <cellStyle name="Normalny 5 2 2 3 4 2" xfId="8937" xr:uid="{DC996E77-99DB-40D0-89DD-714B2FB8F73E}"/>
    <cellStyle name="Normalny 5 2 2 3 4 2 2" xfId="12428" xr:uid="{A06CBFB6-A743-4612-A93B-8DDF1B8938C5}"/>
    <cellStyle name="Normalny 5 2 2 3 4 2 2 2" xfId="27727" xr:uid="{DE3F0708-FC70-499E-90A7-2259979F9524}"/>
    <cellStyle name="Normalny 5 2 2 3 4 2 3" xfId="15918" xr:uid="{295B6B37-E66F-45E6-801C-1448E30BB763}"/>
    <cellStyle name="Normalny 5 2 2 3 4 2 3 2" xfId="31217" xr:uid="{8BAB3A3C-E074-44F9-95C2-6F477A5C30D7}"/>
    <cellStyle name="Normalny 5 2 2 3 4 2 4" xfId="24237" xr:uid="{BFEB6C35-4207-4A06-A8C9-29297810E39C}"/>
    <cellStyle name="Normalny 5 2 2 3 4 3" xfId="7241" xr:uid="{C1A40943-63BE-43E9-8434-5DCFC3E2966A}"/>
    <cellStyle name="Normalny 5 2 2 3 4 3 2" xfId="22542" xr:uid="{5B50DD06-7CA1-43A7-9D51-838CAA5569F7}"/>
    <cellStyle name="Normalny 5 2 2 3 4 4" xfId="4323" xr:uid="{5F0D7362-E19F-41F3-AD18-967DF9E9A9CE}"/>
    <cellStyle name="Normalny 5 2 2 3 4 4 2" xfId="19673" xr:uid="{4D1F5E85-9E1A-4B23-B937-DDFCBCBA1047}"/>
    <cellStyle name="Normalny 5 2 2 3 4 5" xfId="10733" xr:uid="{821510C5-EAE1-45CC-B489-C0F06278D27A}"/>
    <cellStyle name="Normalny 5 2 2 3 4 5 2" xfId="26032" xr:uid="{F75EB973-C48F-4760-9FCD-24772C491F5C}"/>
    <cellStyle name="Normalny 5 2 2 3 4 6" xfId="14223" xr:uid="{2D53F0AC-50EB-44F7-80BC-6E246487D657}"/>
    <cellStyle name="Normalny 5 2 2 3 4 6 2" xfId="29522" xr:uid="{82F83BAF-DBA1-4156-BCC6-E07AE0234E09}"/>
    <cellStyle name="Normalny 5 2 2 3 4 7" xfId="17088" xr:uid="{A7475F48-9404-4074-8BAD-233292B362CC}"/>
    <cellStyle name="Normalny 5 2 2 3 5" xfId="1586" xr:uid="{E404550B-5AC1-4608-AD97-5E46E7CCBDA8}"/>
    <cellStyle name="Normalny 5 2 2 3 5 2" xfId="8938" xr:uid="{30D3F1FC-31D2-46ED-B5CC-D0B7D87450FD}"/>
    <cellStyle name="Normalny 5 2 2 3 5 2 2" xfId="12429" xr:uid="{E8917416-7A9A-4018-A146-98EE5DA0A5A4}"/>
    <cellStyle name="Normalny 5 2 2 3 5 2 2 2" xfId="27728" xr:uid="{B7BAAF39-410F-48AE-8457-A3D0457E5F65}"/>
    <cellStyle name="Normalny 5 2 2 3 5 2 3" xfId="15919" xr:uid="{1841BCD0-54B5-43B1-96AF-CF4C446B4000}"/>
    <cellStyle name="Normalny 5 2 2 3 5 2 3 2" xfId="31218" xr:uid="{18C33374-AD59-4D41-9E6C-711B03EBB75A}"/>
    <cellStyle name="Normalny 5 2 2 3 5 2 4" xfId="24238" xr:uid="{A6BEB869-258D-4163-808A-84A492B38677}"/>
    <cellStyle name="Normalny 5 2 2 3 5 3" xfId="7551" xr:uid="{A91125E0-0C0D-4D1E-BEF1-C3ABD704A095}"/>
    <cellStyle name="Normalny 5 2 2 3 5 3 2" xfId="22852" xr:uid="{548A59A8-7319-4DDA-AADD-8FC1398CF9A6}"/>
    <cellStyle name="Normalny 5 2 2 3 5 4" xfId="4324" xr:uid="{9AEC73D0-4537-4B97-A35E-B2E429499D73}"/>
    <cellStyle name="Normalny 5 2 2 3 5 4 2" xfId="19674" xr:uid="{3BC81F46-86FD-4520-A52E-6C9C67452C88}"/>
    <cellStyle name="Normalny 5 2 2 3 5 5" xfId="11043" xr:uid="{C887E9C6-E5DC-48D7-94FF-E9702058B37C}"/>
    <cellStyle name="Normalny 5 2 2 3 5 5 2" xfId="26342" xr:uid="{3751D35F-88AB-4303-97E4-8067A6792C75}"/>
    <cellStyle name="Normalny 5 2 2 3 5 6" xfId="14533" xr:uid="{6DCF2E2A-6467-49A5-A40B-DADAEAE1CB49}"/>
    <cellStyle name="Normalny 5 2 2 3 5 6 2" xfId="29832" xr:uid="{B4FA904B-60CB-4302-AEB4-A3434FF2035D}"/>
    <cellStyle name="Normalny 5 2 2 3 5 7" xfId="17238" xr:uid="{3C5DA100-CCAA-4012-94FD-C1772ABCBA05}"/>
    <cellStyle name="Normalny 5 2 2 3 6" xfId="1835" xr:uid="{9213B926-9B49-43C2-BB97-3C2988363F3F}"/>
    <cellStyle name="Normalny 5 2 2 3 6 2" xfId="8930" xr:uid="{76B06FBB-60AB-459D-AE68-DE365D0A91B0}"/>
    <cellStyle name="Normalny 5 2 2 3 6 2 2" xfId="24230" xr:uid="{86E4054D-0682-44BD-AC75-6FC49A163D78}"/>
    <cellStyle name="Normalny 5 2 2 3 6 3" xfId="5525" xr:uid="{528043EF-7CC6-44F6-8216-0832AA2805C8}"/>
    <cellStyle name="Normalny 5 2 2 3 6 3 2" xfId="20826" xr:uid="{0994843D-481E-4AF2-963A-6395A40009D1}"/>
    <cellStyle name="Normalny 5 2 2 3 6 4" xfId="12421" xr:uid="{365B5F3B-7EB4-4985-B2BA-D96C8AE24FB3}"/>
    <cellStyle name="Normalny 5 2 2 3 6 4 2" xfId="27720" xr:uid="{D9683236-A5B0-41E6-B046-26F14894013E}"/>
    <cellStyle name="Normalny 5 2 2 3 6 5" xfId="15911" xr:uid="{4E3105D9-AEF3-4826-8A88-8E21A1A44F93}"/>
    <cellStyle name="Normalny 5 2 2 3 6 5 2" xfId="31210" xr:uid="{491FCC39-648B-44B6-A5ED-37244A2AA164}"/>
    <cellStyle name="Normalny 5 2 2 3 6 6" xfId="17471" xr:uid="{E6DDD6E8-A276-44DE-B6E7-993A5F542893}"/>
    <cellStyle name="Normalny 5 2 2 3 7" xfId="1979" xr:uid="{C00382C4-E870-4D13-99F3-FB2607FB0A7E}"/>
    <cellStyle name="Normalny 5 2 2 3 7 2" xfId="5526" xr:uid="{C8AF3FDE-FFFF-46CA-9338-CCB240745A84}"/>
    <cellStyle name="Normalny 5 2 2 3 7 2 2" xfId="20827" xr:uid="{A76E1830-D9F4-4B40-B4A0-11962FA669D3}"/>
    <cellStyle name="Normalny 5 2 2 3 7 3" xfId="17611" xr:uid="{79ACEC6E-67AB-4422-8E91-15258BE204E0}"/>
    <cellStyle name="Normalny 5 2 2 3 8" xfId="2110" xr:uid="{2AF8D0D3-5372-47E2-AA86-BBC2507995FD}"/>
    <cellStyle name="Normalny 5 2 2 3 8 2" xfId="5527" xr:uid="{58D057DC-A47F-4795-856F-2E088112198F}"/>
    <cellStyle name="Normalny 5 2 2 3 8 2 2" xfId="20828" xr:uid="{3369239B-4640-47BA-83A8-CA0943CB40D4}"/>
    <cellStyle name="Normalny 5 2 2 3 8 3" xfId="17742" xr:uid="{7BFEB6B5-6E9A-4350-AAA2-325DFE45D970}"/>
    <cellStyle name="Normalny 5 2 2 3 9" xfId="2235" xr:uid="{6A2192B0-0520-48BA-BB96-66BA6D373AC5}"/>
    <cellStyle name="Normalny 5 2 2 3 9 2" xfId="5528" xr:uid="{50D2D434-972E-4F3C-80B9-28408672E4F2}"/>
    <cellStyle name="Normalny 5 2 2 3 9 2 2" xfId="20829" xr:uid="{B1D0C7BA-8F27-4314-8BA2-EEBABCC74749}"/>
    <cellStyle name="Normalny 5 2 2 3 9 3" xfId="17867" xr:uid="{30346623-28FE-4FAB-836E-34BAFE867F91}"/>
    <cellStyle name="Normalny 5 2 2 4" xfId="794" xr:uid="{7497E43F-7385-42BE-B15D-CA203F406425}"/>
    <cellStyle name="Normalny 5 2 2 4 10" xfId="2397" xr:uid="{FFE2CDCA-11F0-46AB-AB8C-2102AB9E413D}"/>
    <cellStyle name="Normalny 5 2 2 4 10 2" xfId="5529" xr:uid="{626C1A18-D89C-451E-972E-D6D4490353F4}"/>
    <cellStyle name="Normalny 5 2 2 4 10 2 2" xfId="20830" xr:uid="{561318C4-4BBB-4405-B613-3FE06F4A274B}"/>
    <cellStyle name="Normalny 5 2 2 4 10 3" xfId="18029" xr:uid="{45ECAE62-0116-4DBB-9531-0BE4B951B12A}"/>
    <cellStyle name="Normalny 5 2 2 4 11" xfId="2547" xr:uid="{A81DC7FD-135F-48C3-870E-D51D26B39EF2}"/>
    <cellStyle name="Normalny 5 2 2 4 11 2" xfId="5530" xr:uid="{3C3A71AF-8AA3-4CBA-A335-2CA7B8CD2839}"/>
    <cellStyle name="Normalny 5 2 2 4 11 2 2" xfId="20831" xr:uid="{5C4240CB-C5B6-4DD9-9A24-C49E533BD603}"/>
    <cellStyle name="Normalny 5 2 2 4 11 3" xfId="18179" xr:uid="{66144610-D435-439C-AFFB-014922C557A9}"/>
    <cellStyle name="Normalny 5 2 2 4 12" xfId="2697" xr:uid="{BC4E80CA-FE7F-43A5-88ED-0B157722EF97}"/>
    <cellStyle name="Normalny 5 2 2 4 12 2" xfId="5531" xr:uid="{3F63E4F1-B261-46DB-90B3-5BC19B4DF260}"/>
    <cellStyle name="Normalny 5 2 2 4 12 2 2" xfId="20832" xr:uid="{A8225F87-2842-49DA-9232-F7B9670B51D4}"/>
    <cellStyle name="Normalny 5 2 2 4 12 3" xfId="18329" xr:uid="{45651FCE-E14A-4CFD-975D-E967704B24B8}"/>
    <cellStyle name="Normalny 5 2 2 4 13" xfId="5893" xr:uid="{0EDB1C41-9095-49A8-877D-5F1ECE4FCE47}"/>
    <cellStyle name="Normalny 5 2 2 4 13 2" xfId="21194" xr:uid="{A5743CF0-5159-40AC-A77D-8F87D507B2F9}"/>
    <cellStyle name="Normalny 5 2 2 4 14" xfId="6052" xr:uid="{6CF9A333-FA07-43DE-B912-462FD38788AA}"/>
    <cellStyle name="Normalny 5 2 2 4 14 2" xfId="21353" xr:uid="{28BBC9FF-09D6-4E95-8B47-93BCCBF7E6CD}"/>
    <cellStyle name="Normalny 5 2 2 4 15" xfId="4325" xr:uid="{C1CE7FB8-E665-4AF5-BFE2-9591B73E836F}"/>
    <cellStyle name="Normalny 5 2 2 4 15 2" xfId="19675" xr:uid="{EE8C6E56-E833-4600-8FC4-CE6E537006E8}"/>
    <cellStyle name="Normalny 5 2 2 4 16" xfId="9544" xr:uid="{5708E18C-8BD8-4B97-886D-2E62D6BB35AE}"/>
    <cellStyle name="Normalny 5 2 2 4 16 2" xfId="24843" xr:uid="{622488F7-3351-4867-9029-160BF40CDC81}"/>
    <cellStyle name="Normalny 5 2 2 4 17" xfId="13034" xr:uid="{3719478F-BCD0-42C9-98BE-C40D971ED620}"/>
    <cellStyle name="Normalny 5 2 2 4 17 2" xfId="28333" xr:uid="{22A09021-7D9F-4E59-B571-9CE4D1E30205}"/>
    <cellStyle name="Normalny 5 2 2 4 18" xfId="16516" xr:uid="{28B39A46-6AB4-461C-BB7C-F00EE8D6841F}"/>
    <cellStyle name="Normalny 5 2 2 4 18 2" xfId="31815" xr:uid="{E4B79FEB-3C99-479B-9CE4-4DF6897DD26E}"/>
    <cellStyle name="Normalny 5 2 2 4 19" xfId="1011" xr:uid="{321CDFB0-94CC-4A97-AECF-EB0358BC8FC6}"/>
    <cellStyle name="Normalny 5 2 2 4 2" xfId="1227" xr:uid="{C55850BB-676F-4877-8FD7-7B2C99B643B6}"/>
    <cellStyle name="Normalny 5 2 2 4 2 2" xfId="4327" xr:uid="{A5EDCECF-6E8A-40B0-BB81-4A2DA7FA0122}"/>
    <cellStyle name="Normalny 5 2 2 4 2 2 2" xfId="4328" xr:uid="{39353843-FF74-4ACA-A3CB-8E7D6DFB46F7}"/>
    <cellStyle name="Normalny 5 2 2 4 2 2 2 2" xfId="8942" xr:uid="{2332B298-B9FF-4EB1-BE2D-95ABC03D18EF}"/>
    <cellStyle name="Normalny 5 2 2 4 2 2 2 2 2" xfId="12433" xr:uid="{8A44AE69-7CBB-40AF-8794-CFD10A777374}"/>
    <cellStyle name="Normalny 5 2 2 4 2 2 2 2 2 2" xfId="27732" xr:uid="{12089797-0B8C-4C35-A170-3B43684DC992}"/>
    <cellStyle name="Normalny 5 2 2 4 2 2 2 2 3" xfId="15923" xr:uid="{CAA20E7F-0530-4DDE-9BEE-741BE39469D5}"/>
    <cellStyle name="Normalny 5 2 2 4 2 2 2 2 3 2" xfId="31222" xr:uid="{48077B7D-540C-4613-A3E9-409F527E6480}"/>
    <cellStyle name="Normalny 5 2 2 4 2 2 2 2 4" xfId="24242" xr:uid="{007CD5F9-4817-417A-B8B8-BF0E3EA427EB}"/>
    <cellStyle name="Normalny 5 2 2 4 2 2 2 3" xfId="7247" xr:uid="{ABD65E2A-9F21-4DE3-B9EF-9A80874C424E}"/>
    <cellStyle name="Normalny 5 2 2 4 2 2 2 3 2" xfId="22548" xr:uid="{C144DADC-2755-41CC-8A29-9D94110FFEDF}"/>
    <cellStyle name="Normalny 5 2 2 4 2 2 2 4" xfId="10739" xr:uid="{54C7663E-A793-411C-A2D5-2F479E5D6B5F}"/>
    <cellStyle name="Normalny 5 2 2 4 2 2 2 4 2" xfId="26038" xr:uid="{F1679D13-7DC5-4942-845A-79D3C8074958}"/>
    <cellStyle name="Normalny 5 2 2 4 2 2 2 5" xfId="14229" xr:uid="{2167E77A-997B-4820-A1D8-27109A58E46F}"/>
    <cellStyle name="Normalny 5 2 2 4 2 2 2 5 2" xfId="29528" xr:uid="{7E064934-10AC-4527-8E86-641B749EA865}"/>
    <cellStyle name="Normalny 5 2 2 4 2 2 2 6" xfId="19678" xr:uid="{518F1682-70AF-4239-AF0B-C90EC56C7046}"/>
    <cellStyle name="Normalny 5 2 2 4 2 2 3" xfId="8941" xr:uid="{C144A9A5-33C3-4E04-AACA-BB37F18483A1}"/>
    <cellStyle name="Normalny 5 2 2 4 2 2 3 2" xfId="12432" xr:uid="{0E3AE62D-6CD8-41C1-9561-95DDD75C116A}"/>
    <cellStyle name="Normalny 5 2 2 4 2 2 3 2 2" xfId="27731" xr:uid="{1745328C-6C6A-43A2-9BF3-5B1966275D1A}"/>
    <cellStyle name="Normalny 5 2 2 4 2 2 3 3" xfId="15922" xr:uid="{4C387FBF-012A-434C-AC8F-98AA5B48F731}"/>
    <cellStyle name="Normalny 5 2 2 4 2 2 3 3 2" xfId="31221" xr:uid="{75949712-6FAE-4F73-B754-9A2863782994}"/>
    <cellStyle name="Normalny 5 2 2 4 2 2 3 4" xfId="24241" xr:uid="{E375ED4D-54E9-4512-996D-0BB0F71F5313}"/>
    <cellStyle name="Normalny 5 2 2 4 2 2 4" xfId="6563" xr:uid="{2BD2B088-4BF1-4654-909E-53741FE83AA4}"/>
    <cellStyle name="Normalny 5 2 2 4 2 2 4 2" xfId="21864" xr:uid="{6A7A3EFD-776B-4A77-B145-6ED9E4D15690}"/>
    <cellStyle name="Normalny 5 2 2 4 2 2 5" xfId="10055" xr:uid="{FBBEBCEA-BC97-4B9F-83CB-1090FD78557E}"/>
    <cellStyle name="Normalny 5 2 2 4 2 2 5 2" xfId="25354" xr:uid="{4E063A9B-A82A-4505-9098-30B77BEC88A1}"/>
    <cellStyle name="Normalny 5 2 2 4 2 2 6" xfId="13545" xr:uid="{63E15852-A63D-459B-AC10-84912B32791C}"/>
    <cellStyle name="Normalny 5 2 2 4 2 2 6 2" xfId="28844" xr:uid="{77EF9B70-C1A4-405F-9C83-E11AAA063E93}"/>
    <cellStyle name="Normalny 5 2 2 4 2 2 7" xfId="19677" xr:uid="{5260BB87-8549-40B7-BD0E-0E56AE68E217}"/>
    <cellStyle name="Normalny 5 2 2 4 2 3" xfId="4329" xr:uid="{50677798-A809-4E67-9095-E1D2F139845D}"/>
    <cellStyle name="Normalny 5 2 2 4 2 3 2" xfId="8943" xr:uid="{84CFE981-4D07-4F12-A40E-A9EE7BE5D4BE}"/>
    <cellStyle name="Normalny 5 2 2 4 2 3 2 2" xfId="12434" xr:uid="{DA9C1E23-3A09-4C7A-8584-B23E7FF6ADA1}"/>
    <cellStyle name="Normalny 5 2 2 4 2 3 2 2 2" xfId="27733" xr:uid="{FE125CDD-3375-4F7A-A1F1-C0518B4711B9}"/>
    <cellStyle name="Normalny 5 2 2 4 2 3 2 3" xfId="15924" xr:uid="{2CAF08AB-5044-4BCD-A5AB-AD9E172D2159}"/>
    <cellStyle name="Normalny 5 2 2 4 2 3 2 3 2" xfId="31223" xr:uid="{6C643FC0-1BBC-4CEF-8D38-B92DB4A48279}"/>
    <cellStyle name="Normalny 5 2 2 4 2 3 2 4" xfId="24243" xr:uid="{AB8E83E2-AE44-4BD2-97DB-42FAEF997BDD}"/>
    <cellStyle name="Normalny 5 2 2 4 2 3 3" xfId="7246" xr:uid="{760B1881-ADB5-4CBC-BA42-29E56ABD4C75}"/>
    <cellStyle name="Normalny 5 2 2 4 2 3 3 2" xfId="22547" xr:uid="{93AE7A62-CBE1-4AE9-8D61-3C574F70CF3E}"/>
    <cellStyle name="Normalny 5 2 2 4 2 3 4" xfId="10738" xr:uid="{B81C88DD-1392-43CD-B4F9-B5B9D0B5C86D}"/>
    <cellStyle name="Normalny 5 2 2 4 2 3 4 2" xfId="26037" xr:uid="{6DC985FB-BC60-4AA0-A913-723B9DEA3A6F}"/>
    <cellStyle name="Normalny 5 2 2 4 2 3 5" xfId="14228" xr:uid="{B4C059F9-602F-4ACD-AAF2-D502250646A1}"/>
    <cellStyle name="Normalny 5 2 2 4 2 3 5 2" xfId="29527" xr:uid="{DBA25B5F-1C94-460F-B3D0-280230830114}"/>
    <cellStyle name="Normalny 5 2 2 4 2 3 6" xfId="19679" xr:uid="{62B1BA6A-6153-4C11-AF78-E6BC244C0CCF}"/>
    <cellStyle name="Normalny 5 2 2 4 2 4" xfId="8940" xr:uid="{B68EDEF1-A329-4600-9BEE-6FFDD530D379}"/>
    <cellStyle name="Normalny 5 2 2 4 2 4 2" xfId="12431" xr:uid="{10C0670B-66B2-4875-822A-C6F97C86A18D}"/>
    <cellStyle name="Normalny 5 2 2 4 2 4 2 2" xfId="27730" xr:uid="{73760608-8E66-4554-BD55-485CF25B744B}"/>
    <cellStyle name="Normalny 5 2 2 4 2 4 3" xfId="15921" xr:uid="{8AC8DFBE-E50B-4735-97BE-C53A5ACD7D16}"/>
    <cellStyle name="Normalny 5 2 2 4 2 4 3 2" xfId="31220" xr:uid="{972AC3AC-139F-4D01-8880-C16BE3F003C1}"/>
    <cellStyle name="Normalny 5 2 2 4 2 4 4" xfId="24240" xr:uid="{3B8A3D9B-720F-499A-9AE6-1EB2F7511A6F}"/>
    <cellStyle name="Normalny 5 2 2 4 2 5" xfId="6293" xr:uid="{916BF9F1-1339-4252-B04A-97C2B10E2DF2}"/>
    <cellStyle name="Normalny 5 2 2 4 2 5 2" xfId="21594" xr:uid="{8685B39B-1C45-44D3-B217-90F8341E2BAF}"/>
    <cellStyle name="Normalny 5 2 2 4 2 6" xfId="4326" xr:uid="{12EABF87-6821-494C-9A58-A5D2711A077A}"/>
    <cellStyle name="Normalny 5 2 2 4 2 6 2" xfId="19676" xr:uid="{43B70EAA-1412-4B72-A5C5-01F1F0FCC4D2}"/>
    <cellStyle name="Normalny 5 2 2 4 2 7" xfId="9785" xr:uid="{23BBA810-5F99-4441-92FE-34A058B63476}"/>
    <cellStyle name="Normalny 5 2 2 4 2 7 2" xfId="25084" xr:uid="{76AC60FB-83C7-41EB-95EF-3DFC8FB9C85A}"/>
    <cellStyle name="Normalny 5 2 2 4 2 8" xfId="13275" xr:uid="{B29E0336-801A-4C42-A778-C816F2D7E7CB}"/>
    <cellStyle name="Normalny 5 2 2 4 2 8 2" xfId="28574" xr:uid="{F9DCF580-F240-40DE-82E8-DBDC388DE3CB}"/>
    <cellStyle name="Normalny 5 2 2 4 2 9" xfId="16883" xr:uid="{1ACD4770-E6F4-4D1D-BFEC-EEC2E90A0D21}"/>
    <cellStyle name="Normalny 5 2 2 4 20" xfId="16679" xr:uid="{80AAA608-C233-43D3-86FF-5D1BF74758D6}"/>
    <cellStyle name="Normalny 5 2 2 4 3" xfId="1352" xr:uid="{E310AC6F-00AE-4DAD-BA41-27103FA850D4}"/>
    <cellStyle name="Normalny 5 2 2 4 3 2" xfId="4331" xr:uid="{ECC02199-5528-43AF-8D45-68F260359063}"/>
    <cellStyle name="Normalny 5 2 2 4 3 2 2" xfId="8945" xr:uid="{FE6D017C-1181-4F20-84C9-BD791378A106}"/>
    <cellStyle name="Normalny 5 2 2 4 3 2 2 2" xfId="12436" xr:uid="{26554A1B-93D1-4156-9453-D3ACF4353582}"/>
    <cellStyle name="Normalny 5 2 2 4 3 2 2 2 2" xfId="27735" xr:uid="{BC02732C-3ABF-4E3A-8ADD-955A61A244F5}"/>
    <cellStyle name="Normalny 5 2 2 4 3 2 2 3" xfId="15926" xr:uid="{33D4572E-9419-469F-8062-CCFBE006466C}"/>
    <cellStyle name="Normalny 5 2 2 4 3 2 2 3 2" xfId="31225" xr:uid="{B10CCB77-0CCA-480F-974A-E3A9ED84D892}"/>
    <cellStyle name="Normalny 5 2 2 4 3 2 2 4" xfId="24245" xr:uid="{C50456CE-6C5B-40EB-BED7-4B20EE0E5D9E}"/>
    <cellStyle name="Normalny 5 2 2 4 3 2 3" xfId="7248" xr:uid="{2C83CBE4-6D88-4FC7-BD74-4C60759BC55B}"/>
    <cellStyle name="Normalny 5 2 2 4 3 2 3 2" xfId="22549" xr:uid="{829E0DA6-3B96-4AC2-826E-40747A0726E5}"/>
    <cellStyle name="Normalny 5 2 2 4 3 2 4" xfId="10740" xr:uid="{9F22A63E-FD70-49CF-A047-5C1DE1C8B4EA}"/>
    <cellStyle name="Normalny 5 2 2 4 3 2 4 2" xfId="26039" xr:uid="{B006CC7F-2E48-401A-97C2-97A1FB18548F}"/>
    <cellStyle name="Normalny 5 2 2 4 3 2 5" xfId="14230" xr:uid="{2C7F8CD3-1357-436E-9C21-8EDE5B49C7A8}"/>
    <cellStyle name="Normalny 5 2 2 4 3 2 5 2" xfId="29529" xr:uid="{2CE11CA1-02D6-4A89-94C8-F912CCA2E27A}"/>
    <cellStyle name="Normalny 5 2 2 4 3 2 6" xfId="19681" xr:uid="{60EA4E7F-CEDA-488F-B32C-B3499248F579}"/>
    <cellStyle name="Normalny 5 2 2 4 3 3" xfId="8944" xr:uid="{EF795493-3E03-45F2-A48C-250BD4C56927}"/>
    <cellStyle name="Normalny 5 2 2 4 3 3 2" xfId="12435" xr:uid="{2D13B91D-2A24-423A-80BB-7B66920348FD}"/>
    <cellStyle name="Normalny 5 2 2 4 3 3 2 2" xfId="27734" xr:uid="{3F740E09-5062-4260-BC27-D471EFAB8F7D}"/>
    <cellStyle name="Normalny 5 2 2 4 3 3 3" xfId="15925" xr:uid="{C8CBC80D-C0B0-4E35-9000-5634A61CEFD7}"/>
    <cellStyle name="Normalny 5 2 2 4 3 3 3 2" xfId="31224" xr:uid="{66E95172-8447-4BD2-9C4C-2517CD63A355}"/>
    <cellStyle name="Normalny 5 2 2 4 3 3 4" xfId="24244" xr:uid="{5B0465C2-D598-4994-9D6A-1305FBDCC603}"/>
    <cellStyle name="Normalny 5 2 2 4 3 4" xfId="6564" xr:uid="{41A659A2-8D35-4F8F-A1C0-35A5AB48612C}"/>
    <cellStyle name="Normalny 5 2 2 4 3 4 2" xfId="21865" xr:uid="{1E898C15-A7DE-4B73-AA33-53CB48FB4622}"/>
    <cellStyle name="Normalny 5 2 2 4 3 5" xfId="4330" xr:uid="{18BD032B-3EC9-47E9-925C-F8F55DE3EF78}"/>
    <cellStyle name="Normalny 5 2 2 4 3 5 2" xfId="19680" xr:uid="{E04D17B1-6181-4955-9CFF-D114ED2A8D54}"/>
    <cellStyle name="Normalny 5 2 2 4 3 6" xfId="10056" xr:uid="{3096E518-D0A5-4959-A3A3-7E2F7A886757}"/>
    <cellStyle name="Normalny 5 2 2 4 3 6 2" xfId="25355" xr:uid="{F3B22CC7-ACD9-4F90-AAD8-12062A6F9770}"/>
    <cellStyle name="Normalny 5 2 2 4 3 7" xfId="13546" xr:uid="{B8FA1211-0BF3-434A-B9EF-A92AEEA07222}"/>
    <cellStyle name="Normalny 5 2 2 4 3 7 2" xfId="28845" xr:uid="{3DF1CA4E-FBDB-46F1-AE5D-80D0C70B3CA8}"/>
    <cellStyle name="Normalny 5 2 2 4 3 8" xfId="17008" xr:uid="{C513DE1E-3209-463B-829D-3D4D115D1402}"/>
    <cellStyle name="Normalny 5 2 2 4 4" xfId="1473" xr:uid="{62983A96-8514-441F-AA3D-62CCE1CF7108}"/>
    <cellStyle name="Normalny 5 2 2 4 4 2" xfId="8946" xr:uid="{4E09B640-88C6-418D-8643-FE7E01A0B592}"/>
    <cellStyle name="Normalny 5 2 2 4 4 2 2" xfId="12437" xr:uid="{0A3365A5-D33A-4B9C-8E80-1795A9B19F8E}"/>
    <cellStyle name="Normalny 5 2 2 4 4 2 2 2" xfId="27736" xr:uid="{8A65E2F1-ECBE-4019-A64B-C1D084DD58E5}"/>
    <cellStyle name="Normalny 5 2 2 4 4 2 3" xfId="15927" xr:uid="{596B33CD-7A6F-4EA0-B7D2-F31A78A3F7F9}"/>
    <cellStyle name="Normalny 5 2 2 4 4 2 3 2" xfId="31226" xr:uid="{C51A1508-D0FD-4204-AA51-76D235157AE7}"/>
    <cellStyle name="Normalny 5 2 2 4 4 2 4" xfId="24246" xr:uid="{4706417A-FDFF-427D-9CC5-4B42280F8CFB}"/>
    <cellStyle name="Normalny 5 2 2 4 4 3" xfId="7245" xr:uid="{D0335593-754A-476F-A7ED-B5D9CE6E6DC5}"/>
    <cellStyle name="Normalny 5 2 2 4 4 3 2" xfId="22546" xr:uid="{8918B9F0-1BCD-403B-A662-2CB6F873CDBD}"/>
    <cellStyle name="Normalny 5 2 2 4 4 4" xfId="4332" xr:uid="{3537DFCE-7108-41A3-8F73-537E9AACA329}"/>
    <cellStyle name="Normalny 5 2 2 4 4 4 2" xfId="19682" xr:uid="{6ACECD65-CA1A-41CC-8EE0-66A498121980}"/>
    <cellStyle name="Normalny 5 2 2 4 4 5" xfId="10737" xr:uid="{F4111A14-3EE5-40BB-961D-7961DDAE5670}"/>
    <cellStyle name="Normalny 5 2 2 4 4 5 2" xfId="26036" xr:uid="{F302662C-8CCC-41B8-B38F-32E5C50B266B}"/>
    <cellStyle name="Normalny 5 2 2 4 4 6" xfId="14227" xr:uid="{27CF18E7-5FF2-4734-9BCE-9BE4B82BDA17}"/>
    <cellStyle name="Normalny 5 2 2 4 4 6 2" xfId="29526" xr:uid="{5A7DDE0B-AE88-49F7-A98B-205BCC9B60B7}"/>
    <cellStyle name="Normalny 5 2 2 4 4 7" xfId="17129" xr:uid="{3B21D47F-4EFD-4018-A70A-1C9B25F72AB9}"/>
    <cellStyle name="Normalny 5 2 2 4 5" xfId="1627" xr:uid="{7AE0B10E-640C-408D-9C8A-319040EDF36C}"/>
    <cellStyle name="Normalny 5 2 2 4 5 2" xfId="8947" xr:uid="{0548A853-9938-4FA2-A907-B7F9396DBF8C}"/>
    <cellStyle name="Normalny 5 2 2 4 5 2 2" xfId="12438" xr:uid="{D7B80F9D-EDC5-4961-AA83-DDFC1455CB4C}"/>
    <cellStyle name="Normalny 5 2 2 4 5 2 2 2" xfId="27737" xr:uid="{E484CBE4-666A-4D28-A070-A516AB77BCB2}"/>
    <cellStyle name="Normalny 5 2 2 4 5 2 3" xfId="15928" xr:uid="{CC02AD42-ECF6-4CD2-A48D-A978CD301F83}"/>
    <cellStyle name="Normalny 5 2 2 4 5 2 3 2" xfId="31227" xr:uid="{431A656A-C058-4BF0-AAD6-EA6C2FDBE043}"/>
    <cellStyle name="Normalny 5 2 2 4 5 2 4" xfId="24247" xr:uid="{2E2BC2E7-5062-4734-83E0-2EF5484165ED}"/>
    <cellStyle name="Normalny 5 2 2 4 5 3" xfId="7592" xr:uid="{2330BC7A-E160-44B8-A73C-DAD8A78B32ED}"/>
    <cellStyle name="Normalny 5 2 2 4 5 3 2" xfId="22893" xr:uid="{47F056C8-98AE-4883-B3BB-C0333ED4E60A}"/>
    <cellStyle name="Normalny 5 2 2 4 5 4" xfId="4333" xr:uid="{6015889B-EAE7-42F3-BB17-C9F495A9D2F9}"/>
    <cellStyle name="Normalny 5 2 2 4 5 4 2" xfId="19683" xr:uid="{AF4AE6B1-3207-436B-9D82-86A1C1C64FB3}"/>
    <cellStyle name="Normalny 5 2 2 4 5 5" xfId="11084" xr:uid="{92049381-9D9A-47B9-B660-890ACC8611DB}"/>
    <cellStyle name="Normalny 5 2 2 4 5 5 2" xfId="26383" xr:uid="{6B69B056-9B1A-44C1-9C38-07C7A44029EF}"/>
    <cellStyle name="Normalny 5 2 2 4 5 6" xfId="14574" xr:uid="{0915DBA2-8854-4DAD-919E-86918FC04E20}"/>
    <cellStyle name="Normalny 5 2 2 4 5 6 2" xfId="29873" xr:uid="{471DA1D4-1949-4CBB-9993-9306D8872441}"/>
    <cellStyle name="Normalny 5 2 2 4 5 7" xfId="17279" xr:uid="{9F215E90-024F-4753-AB94-7269793831FF}"/>
    <cellStyle name="Normalny 5 2 2 4 6" xfId="1877" xr:uid="{BB69E09D-A61F-464A-8ED4-F6FE28322EE3}"/>
    <cellStyle name="Normalny 5 2 2 4 6 2" xfId="8939" xr:uid="{C03C3450-53FE-400F-8D98-939B9925A493}"/>
    <cellStyle name="Normalny 5 2 2 4 6 2 2" xfId="24239" xr:uid="{4417FE0C-ED81-4E71-85FD-EA155AD246D5}"/>
    <cellStyle name="Normalny 5 2 2 4 6 3" xfId="5532" xr:uid="{3CD5FA4C-ECFD-4E8E-A7BB-C14BB9F67A67}"/>
    <cellStyle name="Normalny 5 2 2 4 6 3 2" xfId="20833" xr:uid="{267D0FB7-AE6D-4223-9142-6874ACE9A937}"/>
    <cellStyle name="Normalny 5 2 2 4 6 4" xfId="12430" xr:uid="{166EA1EA-AFA7-4BD2-BB54-0976AD6BD12F}"/>
    <cellStyle name="Normalny 5 2 2 4 6 4 2" xfId="27729" xr:uid="{07194048-5F63-4668-895C-811E5AF33B13}"/>
    <cellStyle name="Normalny 5 2 2 4 6 5" xfId="15920" xr:uid="{881B517C-175D-455C-B0A9-6E9F55EB3422}"/>
    <cellStyle name="Normalny 5 2 2 4 6 5 2" xfId="31219" xr:uid="{0983EDB3-DEF7-4606-9B79-8C131AEE945A}"/>
    <cellStyle name="Normalny 5 2 2 4 6 6" xfId="17513" xr:uid="{88E1FB47-8BF0-4A36-8A46-6E6625ACB575}"/>
    <cellStyle name="Normalny 5 2 2 4 7" xfId="2020" xr:uid="{D17C4B22-55F8-4594-A26E-6891B616795D}"/>
    <cellStyle name="Normalny 5 2 2 4 7 2" xfId="5533" xr:uid="{7A3E5080-0FB4-4114-82E6-24F3ADB5E88D}"/>
    <cellStyle name="Normalny 5 2 2 4 7 2 2" xfId="20834" xr:uid="{26CF88E1-B1B8-4BE2-9DC1-FD2D882644B0}"/>
    <cellStyle name="Normalny 5 2 2 4 7 3" xfId="17652" xr:uid="{09DCFAB7-8A73-4848-AD10-39B56BC1E878}"/>
    <cellStyle name="Normalny 5 2 2 4 8" xfId="2151" xr:uid="{E65C74BE-5C43-4168-AA32-A58F30C9D19D}"/>
    <cellStyle name="Normalny 5 2 2 4 8 2" xfId="5534" xr:uid="{357A7279-759F-4728-852D-3C9B951F9D8D}"/>
    <cellStyle name="Normalny 5 2 2 4 8 2 2" xfId="20835" xr:uid="{7C534C00-3D70-4163-B610-E7C9211C0F9C}"/>
    <cellStyle name="Normalny 5 2 2 4 8 3" xfId="17783" xr:uid="{F5086716-0FB6-4956-8E16-27EA5FA50591}"/>
    <cellStyle name="Normalny 5 2 2 4 9" xfId="2276" xr:uid="{FA0F1B7F-7F6F-4801-82E2-EA0193A105D8}"/>
    <cellStyle name="Normalny 5 2 2 4 9 2" xfId="5535" xr:uid="{90FD87BF-311E-4B80-826E-D545C06D04E1}"/>
    <cellStyle name="Normalny 5 2 2 4 9 2 2" xfId="20836" xr:uid="{AD665C28-D778-4EAA-976A-E25F6B9D7470}"/>
    <cellStyle name="Normalny 5 2 2 4 9 3" xfId="17908" xr:uid="{5431441A-C184-468D-87E2-826B7D9BD7A4}"/>
    <cellStyle name="Normalny 5 2 2 5" xfId="853" xr:uid="{8CA52A90-F408-48AE-8E88-21FE44EA437D}"/>
    <cellStyle name="Normalny 5 2 2 5 10" xfId="1083" xr:uid="{19B427BC-3123-4BB1-8D30-560CE7917D30}"/>
    <cellStyle name="Normalny 5 2 2 5 11" xfId="16741" xr:uid="{F3A571B4-6614-434D-9436-F6A9BB81FC47}"/>
    <cellStyle name="Normalny 5 2 2 5 2" xfId="2741" xr:uid="{3B85107F-CAD9-4386-AFF4-48C17837CDD5}"/>
    <cellStyle name="Normalny 5 2 2 5 2 2" xfId="4336" xr:uid="{5A37335D-004A-47FB-8B11-0F08966AEE99}"/>
    <cellStyle name="Normalny 5 2 2 5 2 2 2" xfId="8950" xr:uid="{34811B46-73D3-4F6A-8F2E-7990741657AA}"/>
    <cellStyle name="Normalny 5 2 2 5 2 2 2 2" xfId="12441" xr:uid="{45F15A00-3C70-4399-AD40-D43A8CE00DDA}"/>
    <cellStyle name="Normalny 5 2 2 5 2 2 2 2 2" xfId="27740" xr:uid="{623F645D-8E27-452D-A21A-123CBF85F88F}"/>
    <cellStyle name="Normalny 5 2 2 5 2 2 2 3" xfId="15931" xr:uid="{5B738418-486F-486B-8BF8-E144A4183093}"/>
    <cellStyle name="Normalny 5 2 2 5 2 2 2 3 2" xfId="31230" xr:uid="{F158517B-6270-4697-B8E1-0132E80842A3}"/>
    <cellStyle name="Normalny 5 2 2 5 2 2 2 4" xfId="24250" xr:uid="{1A235239-20E3-4AB5-91D3-07EA23C52188}"/>
    <cellStyle name="Normalny 5 2 2 5 2 2 3" xfId="7250" xr:uid="{276D90A5-9605-4803-BF13-54792CFDF69A}"/>
    <cellStyle name="Normalny 5 2 2 5 2 2 3 2" xfId="22551" xr:uid="{C5479A82-CE5F-490F-844D-0D66BB756E89}"/>
    <cellStyle name="Normalny 5 2 2 5 2 2 4" xfId="10742" xr:uid="{50207598-6DBD-446A-BDF9-9134F7852913}"/>
    <cellStyle name="Normalny 5 2 2 5 2 2 4 2" xfId="26041" xr:uid="{CC36FD97-5963-4E77-85A2-0CCAFD9EB9AA}"/>
    <cellStyle name="Normalny 5 2 2 5 2 2 5" xfId="14232" xr:uid="{6C21512E-ADB9-423D-A853-81986EB6E9D9}"/>
    <cellStyle name="Normalny 5 2 2 5 2 2 5 2" xfId="29531" xr:uid="{17C8021A-E92C-4CEB-8F7C-FF0A72427A03}"/>
    <cellStyle name="Normalny 5 2 2 5 2 2 6" xfId="19686" xr:uid="{FEBAD443-DEF5-4195-B764-2A518F8C1430}"/>
    <cellStyle name="Normalny 5 2 2 5 2 3" xfId="8949" xr:uid="{9392557A-6D48-4019-8F0E-5387ECFFBA53}"/>
    <cellStyle name="Normalny 5 2 2 5 2 3 2" xfId="12440" xr:uid="{D11A6BCE-80E3-49AE-B084-2EC5228617CC}"/>
    <cellStyle name="Normalny 5 2 2 5 2 3 2 2" xfId="27739" xr:uid="{3AC37F62-7B89-4942-8AFD-99EAD008DC30}"/>
    <cellStyle name="Normalny 5 2 2 5 2 3 3" xfId="15930" xr:uid="{7C809069-FCEF-4026-9F10-1D3D37D27DC8}"/>
    <cellStyle name="Normalny 5 2 2 5 2 3 3 2" xfId="31229" xr:uid="{831D0281-E0A2-4E24-A806-14308239AF24}"/>
    <cellStyle name="Normalny 5 2 2 5 2 3 4" xfId="24249" xr:uid="{409E21A7-A37F-4C29-867A-67DEA61D30FB}"/>
    <cellStyle name="Normalny 5 2 2 5 2 4" xfId="6333" xr:uid="{0E70B58B-D089-48DB-BABB-B53D44697ABE}"/>
    <cellStyle name="Normalny 5 2 2 5 2 4 2" xfId="21634" xr:uid="{368A824B-94F1-4655-9165-C8343864C37E}"/>
    <cellStyle name="Normalny 5 2 2 5 2 5" xfId="4335" xr:uid="{1EB97FBA-AB55-4CA8-AFEC-9B4FE8431C15}"/>
    <cellStyle name="Normalny 5 2 2 5 2 5 2" xfId="19685" xr:uid="{E2FE5564-F5B3-40F8-8957-639B97D9FD4F}"/>
    <cellStyle name="Normalny 5 2 2 5 2 6" xfId="9825" xr:uid="{17F50BEA-973A-4F53-AE42-2B709C375A42}"/>
    <cellStyle name="Normalny 5 2 2 5 2 6 2" xfId="25124" xr:uid="{97B783BB-F1B0-4DEC-B716-29C9FCFDFBDC}"/>
    <cellStyle name="Normalny 5 2 2 5 2 7" xfId="13315" xr:uid="{AA44E95C-76BB-44FE-97FC-1FA6E7D8D4F0}"/>
    <cellStyle name="Normalny 5 2 2 5 2 7 2" xfId="28614" xr:uid="{09A25F39-DE90-40EF-9D2D-3EA8F40FF29D}"/>
    <cellStyle name="Normalny 5 2 2 5 2 8" xfId="18369" xr:uid="{A6186C76-C216-4E31-A8BE-2A084A5EB593}"/>
    <cellStyle name="Normalny 5 2 2 5 3" xfId="4337" xr:uid="{03932D85-3E6C-4764-A249-30BE570D0483}"/>
    <cellStyle name="Normalny 5 2 2 5 3 2" xfId="8951" xr:uid="{53BD9279-969E-4E5C-AB7D-029DA8A1EA46}"/>
    <cellStyle name="Normalny 5 2 2 5 3 2 2" xfId="12442" xr:uid="{4C272F4A-0B32-4581-887B-5481A2E9223D}"/>
    <cellStyle name="Normalny 5 2 2 5 3 2 2 2" xfId="27741" xr:uid="{6446BD1A-E2BA-4BA7-A244-0E95A26E9775}"/>
    <cellStyle name="Normalny 5 2 2 5 3 2 3" xfId="15932" xr:uid="{26FF0B7B-B37F-44EC-B4F0-C3A5CC73C557}"/>
    <cellStyle name="Normalny 5 2 2 5 3 2 3 2" xfId="31231" xr:uid="{036CD664-79C6-46A5-9643-F768EDA1DD43}"/>
    <cellStyle name="Normalny 5 2 2 5 3 2 4" xfId="24251" xr:uid="{3E319407-1A61-47C6-8347-5A3F9D9C7C11}"/>
    <cellStyle name="Normalny 5 2 2 5 3 3" xfId="7249" xr:uid="{E44C2749-CBF4-47D9-99D4-CD409CF229D8}"/>
    <cellStyle name="Normalny 5 2 2 5 3 3 2" xfId="22550" xr:uid="{EFD66461-5F1F-4127-BE84-32338E620DCF}"/>
    <cellStyle name="Normalny 5 2 2 5 3 4" xfId="10741" xr:uid="{F962F32E-34E8-4778-9B9D-EBEA2F6D0A1F}"/>
    <cellStyle name="Normalny 5 2 2 5 3 4 2" xfId="26040" xr:uid="{0CD9D83A-B6E4-4B5C-ACE7-4AB01A8C0647}"/>
    <cellStyle name="Normalny 5 2 2 5 3 5" xfId="14231" xr:uid="{EF92A688-4710-4A9E-9CDE-C88531ACCED2}"/>
    <cellStyle name="Normalny 5 2 2 5 3 5 2" xfId="29530" xr:uid="{9748B6E5-9ABB-4847-B27E-F6A7D43E699C}"/>
    <cellStyle name="Normalny 5 2 2 5 3 6" xfId="19687" xr:uid="{764CE993-893E-4083-A398-AF1E6FD90CE6}"/>
    <cellStyle name="Normalny 5 2 2 5 4" xfId="4338" xr:uid="{0235A542-E3A0-4DC8-8491-EE2790058704}"/>
    <cellStyle name="Normalny 5 2 2 5 4 2" xfId="8952" xr:uid="{519D28AA-FFB4-4AAA-9BB6-C29B40EF137A}"/>
    <cellStyle name="Normalny 5 2 2 5 4 2 2" xfId="12443" xr:uid="{A47ABAA7-D83C-4719-840F-A681E6EB7F40}"/>
    <cellStyle name="Normalny 5 2 2 5 4 2 2 2" xfId="27742" xr:uid="{F69D8CA9-47B9-429C-BC3F-70F23C9FCBAE}"/>
    <cellStyle name="Normalny 5 2 2 5 4 2 3" xfId="15933" xr:uid="{F547EEFF-AA19-4756-90B9-158A3BD552A5}"/>
    <cellStyle name="Normalny 5 2 2 5 4 2 3 2" xfId="31232" xr:uid="{96CFC7D9-9065-40C9-BE99-3C55A9976CE4}"/>
    <cellStyle name="Normalny 5 2 2 5 4 2 4" xfId="24252" xr:uid="{9ED9DCEF-7127-4FE8-B538-A6B8676E6E4C}"/>
    <cellStyle name="Normalny 5 2 2 5 4 3" xfId="7632" xr:uid="{79569694-DA71-426A-AD42-07C6E8F7DA49}"/>
    <cellStyle name="Normalny 5 2 2 5 4 3 2" xfId="22933" xr:uid="{A4A93F66-A322-494E-A120-BB71F0C295A3}"/>
    <cellStyle name="Normalny 5 2 2 5 4 4" xfId="11124" xr:uid="{1B0E0244-9ED1-441C-A461-9AB72E69BFF6}"/>
    <cellStyle name="Normalny 5 2 2 5 4 4 2" xfId="26423" xr:uid="{E3BEB2F1-4D93-4BD2-A39C-8D847A3F23F8}"/>
    <cellStyle name="Normalny 5 2 2 5 4 5" xfId="14614" xr:uid="{0D754A50-6A11-4182-850A-C67AB6D8DD68}"/>
    <cellStyle name="Normalny 5 2 2 5 4 5 2" xfId="29913" xr:uid="{AAA1DC62-93C9-4CDE-AE6D-9247A408F018}"/>
    <cellStyle name="Normalny 5 2 2 5 4 6" xfId="19688" xr:uid="{8398149A-FF76-47AE-9273-003DB83A4034}"/>
    <cellStyle name="Normalny 5 2 2 5 5" xfId="8948" xr:uid="{17F528F0-75FF-4F0B-A510-CA901C715810}"/>
    <cellStyle name="Normalny 5 2 2 5 5 2" xfId="12439" xr:uid="{EF719D70-7434-4BAA-BAE2-FAF1664F5C5A}"/>
    <cellStyle name="Normalny 5 2 2 5 5 2 2" xfId="27738" xr:uid="{954F315B-F1CC-4F91-9EB4-204DAAEE6C52}"/>
    <cellStyle name="Normalny 5 2 2 5 5 3" xfId="15929" xr:uid="{38421436-8CA8-43E0-9F2F-B1156493A709}"/>
    <cellStyle name="Normalny 5 2 2 5 5 3 2" xfId="31228" xr:uid="{5F7C8BAB-369D-4FA9-92BB-27C181CDF79C}"/>
    <cellStyle name="Normalny 5 2 2 5 5 4" xfId="24248" xr:uid="{3421339A-C208-4391-85E5-2FA277A12457}"/>
    <cellStyle name="Normalny 5 2 2 5 6" xfId="6053" xr:uid="{7836C4D9-A2D3-462B-BA25-61B5A2C76BB8}"/>
    <cellStyle name="Normalny 5 2 2 5 6 2" xfId="21354" xr:uid="{259CDF78-AA17-441F-8328-5D85D8FD8B29}"/>
    <cellStyle name="Normalny 5 2 2 5 7" xfId="4334" xr:uid="{8F892D9C-F4A3-4CA9-BA10-714141DBB839}"/>
    <cellStyle name="Normalny 5 2 2 5 7 2" xfId="19684" xr:uid="{6E6F7747-12EC-42A5-B721-256477659A4D}"/>
    <cellStyle name="Normalny 5 2 2 5 8" xfId="9545" xr:uid="{0CCE67BB-BAEA-479F-96BE-97FB51464990}"/>
    <cellStyle name="Normalny 5 2 2 5 8 2" xfId="24844" xr:uid="{014F99E6-6787-41CC-BEF4-22148E660861}"/>
    <cellStyle name="Normalny 5 2 2 5 9" xfId="13035" xr:uid="{59210F64-2033-4052-B5AD-6485AD5ED5A8}"/>
    <cellStyle name="Normalny 5 2 2 5 9 2" xfId="28334" xr:uid="{9D3CDD28-F980-4C13-8229-0A94FCEBE3F0}"/>
    <cellStyle name="Normalny 5 2 2 6" xfId="1029" xr:uid="{D613B369-760D-4965-ADFB-38CA69C6D99B}"/>
    <cellStyle name="Normalny 5 2 2 6 2" xfId="4340" xr:uid="{2C6B50D4-3834-42BF-88B0-BC965D603BE5}"/>
    <cellStyle name="Normalny 5 2 2 6 2 2" xfId="8954" xr:uid="{B2C0413F-A709-4062-90F8-050C4FB8C1AB}"/>
    <cellStyle name="Normalny 5 2 2 6 2 2 2" xfId="12445" xr:uid="{0A63384B-7CAD-4722-B701-A7B548881B70}"/>
    <cellStyle name="Normalny 5 2 2 6 2 2 2 2" xfId="27744" xr:uid="{392DF079-CFAE-4626-BE81-BBF18B0789CA}"/>
    <cellStyle name="Normalny 5 2 2 6 2 2 3" xfId="15935" xr:uid="{B790B3C6-DCC5-4A7C-809D-28212C49369F}"/>
    <cellStyle name="Normalny 5 2 2 6 2 2 3 2" xfId="31234" xr:uid="{7179CE7B-6B06-4142-8B74-BA0DB1D2F7AC}"/>
    <cellStyle name="Normalny 5 2 2 6 2 2 4" xfId="24254" xr:uid="{A4E903C0-E977-4933-A28D-0671B1D784D9}"/>
    <cellStyle name="Normalny 5 2 2 6 2 3" xfId="7251" xr:uid="{57DD2A23-DA90-447A-8B80-6BE5537CB877}"/>
    <cellStyle name="Normalny 5 2 2 6 2 3 2" xfId="22552" xr:uid="{33C9849B-E17E-4976-9C21-8222BC012A7D}"/>
    <cellStyle name="Normalny 5 2 2 6 2 4" xfId="10743" xr:uid="{8A7668B1-A3D3-44FF-93D4-6FC76850EFEB}"/>
    <cellStyle name="Normalny 5 2 2 6 2 4 2" xfId="26042" xr:uid="{24B37060-336B-4A7E-A562-2358D15D933E}"/>
    <cellStyle name="Normalny 5 2 2 6 2 5" xfId="14233" xr:uid="{5B72A81E-5ADD-4F6D-A50B-76D3E7D836BA}"/>
    <cellStyle name="Normalny 5 2 2 6 2 5 2" xfId="29532" xr:uid="{B874428F-3C35-44A5-8F28-6EB6F465D14B}"/>
    <cellStyle name="Normalny 5 2 2 6 2 6" xfId="19690" xr:uid="{FE3713BC-DB0F-40B2-8061-47E06AD9C076}"/>
    <cellStyle name="Normalny 5 2 2 6 3" xfId="8953" xr:uid="{8FECA0ED-7FDB-42E0-92D0-A2792C36B6F3}"/>
    <cellStyle name="Normalny 5 2 2 6 3 2" xfId="12444" xr:uid="{4FDFA954-3021-440F-B486-42941D278D26}"/>
    <cellStyle name="Normalny 5 2 2 6 3 2 2" xfId="27743" xr:uid="{A51A7585-57B2-411B-B03D-EDB8D90A6402}"/>
    <cellStyle name="Normalny 5 2 2 6 3 3" xfId="15934" xr:uid="{B0A93C39-3D9A-45E5-A74F-E2A5CA504596}"/>
    <cellStyle name="Normalny 5 2 2 6 3 3 2" xfId="31233" xr:uid="{E446D37A-32E5-4FA2-B4A8-FB40D1CF57D0}"/>
    <cellStyle name="Normalny 5 2 2 6 3 4" xfId="24253" xr:uid="{87CD1AE2-B18D-4DA7-9F42-168E52D075BD}"/>
    <cellStyle name="Normalny 5 2 2 6 4" xfId="6116" xr:uid="{14E9D01A-1366-4630-8892-179BD4591E19}"/>
    <cellStyle name="Normalny 5 2 2 6 4 2" xfId="21417" xr:uid="{D9FF383F-EBB6-4C67-9593-2B048F3A2BD9}"/>
    <cellStyle name="Normalny 5 2 2 6 5" xfId="4339" xr:uid="{FD03F95E-9947-4560-8735-225E59B0FDB5}"/>
    <cellStyle name="Normalny 5 2 2 6 5 2" xfId="19689" xr:uid="{395BE440-BDF4-4B5F-A345-00C441562D23}"/>
    <cellStyle name="Normalny 5 2 2 6 6" xfId="9608" xr:uid="{4BFF29DE-DB7B-43B8-A0BF-52DD560B9071}"/>
    <cellStyle name="Normalny 5 2 2 6 6 2" xfId="24907" xr:uid="{532C4482-F4B2-4766-8E60-BE7C76FC153E}"/>
    <cellStyle name="Normalny 5 2 2 6 7" xfId="13098" xr:uid="{60C3C88D-774D-4C2E-89D7-2D57CC880A08}"/>
    <cellStyle name="Normalny 5 2 2 6 7 2" xfId="28397" xr:uid="{8796595D-E6CA-4CEB-98EC-137070461053}"/>
    <cellStyle name="Normalny 5 2 2 6 8" xfId="16694" xr:uid="{CA09013B-DEDD-4AF3-A6C1-ABE315606D0C}"/>
    <cellStyle name="Normalny 5 2 2 7" xfId="1084" xr:uid="{60BB1811-5207-4604-B5D8-B48531697F4A}"/>
    <cellStyle name="Normalny 5 2 2 7 2" xfId="4342" xr:uid="{655589A7-076C-4ACD-937C-7BBA8D12AA97}"/>
    <cellStyle name="Normalny 5 2 2 7 2 2" xfId="8956" xr:uid="{B3279FDA-933B-4DA6-B4B4-20B486C45EE6}"/>
    <cellStyle name="Normalny 5 2 2 7 2 2 2" xfId="12447" xr:uid="{DB1E2445-3235-4F66-89A9-5B2B2B84CF82}"/>
    <cellStyle name="Normalny 5 2 2 7 2 2 2 2" xfId="27746" xr:uid="{46D5CEEA-915A-4061-90FC-BC05A8FC6D1A}"/>
    <cellStyle name="Normalny 5 2 2 7 2 2 3" xfId="15937" xr:uid="{0A62209F-FB0C-4283-928A-8DC21EA1763D}"/>
    <cellStyle name="Normalny 5 2 2 7 2 2 3 2" xfId="31236" xr:uid="{25CE7C1E-1D12-4519-95ED-FDAAA0D70402}"/>
    <cellStyle name="Normalny 5 2 2 7 2 2 4" xfId="24256" xr:uid="{51219CC3-FAFF-4DDD-8B5D-5E39CCF20BDB}"/>
    <cellStyle name="Normalny 5 2 2 7 2 3" xfId="7252" xr:uid="{32F5BED5-BFA1-4D48-922F-4FB160E32859}"/>
    <cellStyle name="Normalny 5 2 2 7 2 3 2" xfId="22553" xr:uid="{B92D0D5E-B8F6-4CFE-B9FE-2190E8D355F3}"/>
    <cellStyle name="Normalny 5 2 2 7 2 4" xfId="10744" xr:uid="{44996666-DB71-4070-AD1A-939471DF0D67}"/>
    <cellStyle name="Normalny 5 2 2 7 2 4 2" xfId="26043" xr:uid="{4D706583-A284-4CCB-AFBB-A5952FA83F90}"/>
    <cellStyle name="Normalny 5 2 2 7 2 5" xfId="14234" xr:uid="{5957E30B-F860-431A-A649-15F92EBCBD6B}"/>
    <cellStyle name="Normalny 5 2 2 7 2 5 2" xfId="29533" xr:uid="{2FAFD248-3155-4FF1-AEEE-4BC3F8ECC6F7}"/>
    <cellStyle name="Normalny 5 2 2 7 2 6" xfId="19692" xr:uid="{E767DFE5-59C2-42CB-97C3-3D0B8C5A47CA}"/>
    <cellStyle name="Normalny 5 2 2 7 3" xfId="8955" xr:uid="{B29B601C-1D98-4B71-8596-17E70F5EE9CA}"/>
    <cellStyle name="Normalny 5 2 2 7 3 2" xfId="12446" xr:uid="{1AA98DA2-5F31-4CF9-826A-3C8243DC3B76}"/>
    <cellStyle name="Normalny 5 2 2 7 3 2 2" xfId="27745" xr:uid="{86171C42-6A94-46F1-99FF-91C2FF261EF5}"/>
    <cellStyle name="Normalny 5 2 2 7 3 3" xfId="15936" xr:uid="{502DC41F-8970-416C-B0D7-067AA672BE02}"/>
    <cellStyle name="Normalny 5 2 2 7 3 3 2" xfId="31235" xr:uid="{9A9EBEA8-55C9-4CF8-AFEF-8F0BE3BA3745}"/>
    <cellStyle name="Normalny 5 2 2 7 3 4" xfId="24255" xr:uid="{36198BE8-F4B2-4421-AD57-971B09441F53}"/>
    <cellStyle name="Normalny 5 2 2 7 4" xfId="6143" xr:uid="{D587C34F-77E0-43F0-8423-4AB2A43A5E88}"/>
    <cellStyle name="Normalny 5 2 2 7 4 2" xfId="21444" xr:uid="{AF9B45CE-E184-4551-B4A6-E08380C1FEB6}"/>
    <cellStyle name="Normalny 5 2 2 7 5" xfId="4341" xr:uid="{1BB0F9FA-EF6C-46AA-8D89-1605D5126C66}"/>
    <cellStyle name="Normalny 5 2 2 7 5 2" xfId="19691" xr:uid="{63362826-CB01-46FE-B7F4-611D7B30C985}"/>
    <cellStyle name="Normalny 5 2 2 7 6" xfId="9635" xr:uid="{6B80AE1A-B25E-4A23-8BEC-189D8A3453DD}"/>
    <cellStyle name="Normalny 5 2 2 7 6 2" xfId="24934" xr:uid="{749FD4EC-E26D-4487-B9D1-CDC30B403AF1}"/>
    <cellStyle name="Normalny 5 2 2 7 7" xfId="13125" xr:uid="{39BAFA31-0FC2-418A-92C8-7582AA1D35EE}"/>
    <cellStyle name="Normalny 5 2 2 7 7 2" xfId="28424" xr:uid="{6BF43A59-374A-4E4E-9739-C0A3DAB27B8C}"/>
    <cellStyle name="Normalny 5 2 2 7 8" xfId="16742" xr:uid="{4F7BEFA4-6526-40BD-8DA8-62F02D74CC20}"/>
    <cellStyle name="Normalny 5 2 2 8" xfId="1502" xr:uid="{36F4E768-C4DB-4104-B09E-D1C5888938BB}"/>
    <cellStyle name="Normalny 5 2 2 8 2" xfId="4344" xr:uid="{BD1FE111-EFD4-4392-A4D2-74CBD2E72F1A}"/>
    <cellStyle name="Normalny 5 2 2 8 2 2" xfId="8958" xr:uid="{86B4A335-B74C-44EF-B253-25559A4E4DFC}"/>
    <cellStyle name="Normalny 5 2 2 8 2 2 2" xfId="12449" xr:uid="{24B2750D-7331-481C-9F4D-81A172959F4B}"/>
    <cellStyle name="Normalny 5 2 2 8 2 2 2 2" xfId="27748" xr:uid="{6C461F66-8F72-4F6C-82CB-7817C446F0A9}"/>
    <cellStyle name="Normalny 5 2 2 8 2 2 3" xfId="15939" xr:uid="{1ED2D159-EABA-42E4-8651-5D6DE6679DC7}"/>
    <cellStyle name="Normalny 5 2 2 8 2 2 3 2" xfId="31238" xr:uid="{29FF2324-4A53-4BF9-AC1B-ED486BC2C870}"/>
    <cellStyle name="Normalny 5 2 2 8 2 2 4" xfId="24258" xr:uid="{9BDCCCCE-A8DE-4A56-B760-916DCA4C47A4}"/>
    <cellStyle name="Normalny 5 2 2 8 2 3" xfId="7253" xr:uid="{F868AD25-55D5-464E-95E5-375BC34B19C6}"/>
    <cellStyle name="Normalny 5 2 2 8 2 3 2" xfId="22554" xr:uid="{66A0E04C-7BAC-4461-A91A-7DCB28868B6E}"/>
    <cellStyle name="Normalny 5 2 2 8 2 4" xfId="10745" xr:uid="{AAB63EDE-E130-4D05-B4C4-9100E68CF835}"/>
    <cellStyle name="Normalny 5 2 2 8 2 4 2" xfId="26044" xr:uid="{68CC5EC1-888B-4113-9FE5-C4EFF6173A3C}"/>
    <cellStyle name="Normalny 5 2 2 8 2 5" xfId="14235" xr:uid="{BB9E604D-EC79-47D8-9B6F-F4044BF6FDF9}"/>
    <cellStyle name="Normalny 5 2 2 8 2 5 2" xfId="29534" xr:uid="{CFDDFC57-1DB1-4C09-AB41-AAB885F7F801}"/>
    <cellStyle name="Normalny 5 2 2 8 2 6" xfId="19694" xr:uid="{56C80E04-D708-4EE2-8B6D-654708CE6E43}"/>
    <cellStyle name="Normalny 5 2 2 8 3" xfId="8957" xr:uid="{5E2036BE-409D-4217-924B-5B72328AB180}"/>
    <cellStyle name="Normalny 5 2 2 8 3 2" xfId="12448" xr:uid="{0267D431-BD30-4CFF-B34E-B9204C823CC8}"/>
    <cellStyle name="Normalny 5 2 2 8 3 2 2" xfId="27747" xr:uid="{4B49F0D2-ACF2-4AF8-9A18-31A5C12C32B6}"/>
    <cellStyle name="Normalny 5 2 2 8 3 3" xfId="15938" xr:uid="{C1E2288B-DFB6-42CE-8BA3-143EC0BA074F}"/>
    <cellStyle name="Normalny 5 2 2 8 3 3 2" xfId="31237" xr:uid="{EF52EAAD-60B9-4416-8EA2-D8FA3C7FC9D4}"/>
    <cellStyle name="Normalny 5 2 2 8 3 4" xfId="24257" xr:uid="{8A804480-0591-4C07-911D-9C3B1CD056F2}"/>
    <cellStyle name="Normalny 5 2 2 8 4" xfId="6170" xr:uid="{B61EEF3C-EAE1-48B3-AFFF-D2D28DB2C86D}"/>
    <cellStyle name="Normalny 5 2 2 8 4 2" xfId="21471" xr:uid="{84EEC895-D819-4E21-BC8C-9AB09797C4B4}"/>
    <cellStyle name="Normalny 5 2 2 8 5" xfId="4343" xr:uid="{90142F4F-DE25-4B45-8646-70686A1391BA}"/>
    <cellStyle name="Normalny 5 2 2 8 5 2" xfId="19693" xr:uid="{31919391-E649-46F3-8E26-7E04967CAB8D}"/>
    <cellStyle name="Normalny 5 2 2 8 6" xfId="9662" xr:uid="{674D040D-3352-4FF1-AC55-B6B655A3BA6E}"/>
    <cellStyle name="Normalny 5 2 2 8 6 2" xfId="24961" xr:uid="{3CE93307-4B64-4BC3-A5DC-1BA1FDF4763B}"/>
    <cellStyle name="Normalny 5 2 2 8 7" xfId="13152" xr:uid="{034DE089-67D5-4130-927F-DEADFD35C94A}"/>
    <cellStyle name="Normalny 5 2 2 8 7 2" xfId="28451" xr:uid="{1AA290F0-3B02-4DF9-B62D-8102DA370DE5}"/>
    <cellStyle name="Normalny 5 2 2 8 8" xfId="17156" xr:uid="{BE007BDC-0A4F-4F84-BE02-1430C1360685}"/>
    <cellStyle name="Normalny 5 2 2 9" xfId="1723" xr:uid="{14F25732-2BFC-4F3A-A848-D6636B46E780}"/>
    <cellStyle name="Normalny 5 2 2 9 2" xfId="4346" xr:uid="{B0137D80-9C6A-48A1-9C20-76C815F66818}"/>
    <cellStyle name="Normalny 5 2 2 9 2 2" xfId="8960" xr:uid="{32E92037-F1F5-4ED6-9A03-0825B91472F3}"/>
    <cellStyle name="Normalny 5 2 2 9 2 2 2" xfId="12451" xr:uid="{40CCE1C2-A2F7-4522-925D-6FB601CDA9E6}"/>
    <cellStyle name="Normalny 5 2 2 9 2 2 2 2" xfId="27750" xr:uid="{560347DF-1445-40F9-A389-A4E90B4924D6}"/>
    <cellStyle name="Normalny 5 2 2 9 2 2 3" xfId="15941" xr:uid="{145B3DE3-E683-4C2F-A124-182F681514F4}"/>
    <cellStyle name="Normalny 5 2 2 9 2 2 3 2" xfId="31240" xr:uid="{2317D4A2-EEE0-45CA-8C7C-AA5563F53976}"/>
    <cellStyle name="Normalny 5 2 2 9 2 2 4" xfId="24260" xr:uid="{8AA9E2A1-C62A-4EB3-BD6A-AFD81A047D2E}"/>
    <cellStyle name="Normalny 5 2 2 9 2 3" xfId="7254" xr:uid="{D83348B1-D812-4AC8-A7A9-0534DFBC674A}"/>
    <cellStyle name="Normalny 5 2 2 9 2 3 2" xfId="22555" xr:uid="{75924962-FA80-40F1-A6D0-5F8A30E623CC}"/>
    <cellStyle name="Normalny 5 2 2 9 2 4" xfId="10746" xr:uid="{C3FCF91F-7DFE-4BFE-847E-9FF7A60498B3}"/>
    <cellStyle name="Normalny 5 2 2 9 2 4 2" xfId="26045" xr:uid="{EF2ABC14-400B-48C6-9299-0C8EA7391E5B}"/>
    <cellStyle name="Normalny 5 2 2 9 2 5" xfId="14236" xr:uid="{39EF32F0-E3BF-4B6E-BA73-0774728E36EE}"/>
    <cellStyle name="Normalny 5 2 2 9 2 5 2" xfId="29535" xr:uid="{72C9F135-D5C4-4C4B-8C11-CAEFAE15BB65}"/>
    <cellStyle name="Normalny 5 2 2 9 2 6" xfId="19696" xr:uid="{4B2C7D3B-CE10-4993-9630-882A5A26CC2D}"/>
    <cellStyle name="Normalny 5 2 2 9 3" xfId="8959" xr:uid="{B9C9332C-C736-4BE3-8A7C-23A55E3AC646}"/>
    <cellStyle name="Normalny 5 2 2 9 3 2" xfId="12450" xr:uid="{DB0E0EA7-F2EC-4C4C-A44E-5F277A7C5E07}"/>
    <cellStyle name="Normalny 5 2 2 9 3 2 2" xfId="27749" xr:uid="{7AE88890-CED8-4290-9188-4C39EDB6A947}"/>
    <cellStyle name="Normalny 5 2 2 9 3 3" xfId="15940" xr:uid="{57944CD4-B683-4EB0-AAF1-F2D8C814BFC7}"/>
    <cellStyle name="Normalny 5 2 2 9 3 3 2" xfId="31239" xr:uid="{A033506A-436B-457D-8B86-4D52B0B719CB}"/>
    <cellStyle name="Normalny 5 2 2 9 3 4" xfId="24259" xr:uid="{9AF1477C-A3B8-4F86-8389-F85952B14EC0}"/>
    <cellStyle name="Normalny 5 2 2 9 4" xfId="6363" xr:uid="{92C8A070-6BED-4A05-A0DD-919033897318}"/>
    <cellStyle name="Normalny 5 2 2 9 4 2" xfId="21664" xr:uid="{A899564B-75E7-496F-93E9-08F5FFDCA53A}"/>
    <cellStyle name="Normalny 5 2 2 9 5" xfId="4345" xr:uid="{C5F69DDE-DFF6-4888-874D-81443FCB77B3}"/>
    <cellStyle name="Normalny 5 2 2 9 5 2" xfId="19695" xr:uid="{60E4E7B8-FA06-4FA7-AE2B-600E07BBACF8}"/>
    <cellStyle name="Normalny 5 2 2 9 6" xfId="9855" xr:uid="{C38F1EFE-A073-4A7B-8A50-067FF8A91AE2}"/>
    <cellStyle name="Normalny 5 2 2 9 6 2" xfId="25154" xr:uid="{62503C7E-CD76-4984-AC83-B4D4E1B2EF18}"/>
    <cellStyle name="Normalny 5 2 2 9 7" xfId="13345" xr:uid="{47E3DACA-E788-47F7-A645-7EB3ADF224C9}"/>
    <cellStyle name="Normalny 5 2 2 9 7 2" xfId="28644" xr:uid="{9F54215E-506F-4BBF-BB8B-C897F616D415}"/>
    <cellStyle name="Normalny 5 2 2 9 8" xfId="17367" xr:uid="{6563C4E6-86A7-463C-975D-F46B58E934AF}"/>
    <cellStyle name="Normalny 5 2 20" xfId="4289" xr:uid="{17A82821-1C95-4A72-B6D6-AD3F06664F5C}"/>
    <cellStyle name="Normalny 5 2 20 2" xfId="19639" xr:uid="{D0DB079F-E83F-4011-9F3C-61205F2CE887}"/>
    <cellStyle name="Normalny 5 2 21" xfId="9419" xr:uid="{5CD9EF1C-E497-4D12-B502-6855C1E8471E}"/>
    <cellStyle name="Normalny 5 2 21 2" xfId="24718" xr:uid="{8868031C-7502-47B0-9BA8-D5C1AA20EB19}"/>
    <cellStyle name="Normalny 5 2 22" xfId="12909" xr:uid="{5CAE6922-C113-4668-BB92-462D366A82B3}"/>
    <cellStyle name="Normalny 5 2 22 2" xfId="28208" xr:uid="{A6135DE5-67AB-4B07-AC4C-ED52BF3F9023}"/>
    <cellStyle name="Normalny 5 2 23" xfId="16380" xr:uid="{A3F06D94-E143-4646-AB97-795CB8D39664}"/>
    <cellStyle name="Normalny 5 2 23 2" xfId="31679" xr:uid="{770D6ED1-8887-4D67-8A3B-06C40CB04470}"/>
    <cellStyle name="Normalny 5 2 24" xfId="874" xr:uid="{D94A8323-E95A-4119-B5BE-A758A2840822}"/>
    <cellStyle name="Normalny 5 2 25" xfId="16543" xr:uid="{B4735111-6BE7-4EBB-B534-B1EC34ADBFD5}"/>
    <cellStyle name="Normalny 5 2 3" xfId="172" xr:uid="{00000000-0005-0000-0000-0000DA000000}"/>
    <cellStyle name="Normalny 5 2 3 2" xfId="346" xr:uid="{EAA156A7-3ADB-4D96-9A37-E6B50797739D}"/>
    <cellStyle name="Normalny 5 2 3 2 2" xfId="4348" xr:uid="{E76E7278-E62C-4B35-9C12-A8B3F97D2123}"/>
    <cellStyle name="Normalny 5 2 3 2 3" xfId="4347" xr:uid="{960136C7-EDEE-44A8-A726-F4F346839E24}"/>
    <cellStyle name="Normalny 5 2 3 3" xfId="4349" xr:uid="{67F18A29-6521-4D21-99A3-7EF4C86A441D}"/>
    <cellStyle name="Normalny 5 2 3 3 2" xfId="4350" xr:uid="{D510FB8C-2588-4BCB-8A6A-BD2069EAA2D8}"/>
    <cellStyle name="Normalny 5 2 3 3 2 2" xfId="8962" xr:uid="{8F5A4C02-EC7F-4AFD-8547-D3EB41C009FD}"/>
    <cellStyle name="Normalny 5 2 3 3 2 2 2" xfId="12453" xr:uid="{60FC6E00-8403-48D0-A425-F5943142F1F4}"/>
    <cellStyle name="Normalny 5 2 3 3 2 2 2 2" xfId="27752" xr:uid="{DC664B6C-0D82-48A3-80E8-F22955CA87C5}"/>
    <cellStyle name="Normalny 5 2 3 3 2 2 3" xfId="15943" xr:uid="{1F15FAF7-800A-4FB9-B667-FD70B72DBE27}"/>
    <cellStyle name="Normalny 5 2 3 3 2 2 3 2" xfId="31242" xr:uid="{AAC9B5C8-A11F-4012-84DF-EA6CD4F30EF3}"/>
    <cellStyle name="Normalny 5 2 3 3 2 2 4" xfId="24262" xr:uid="{FAF97A8C-DB3E-42E9-A56C-BA9E51288FE1}"/>
    <cellStyle name="Normalny 5 2 3 3 2 3" xfId="7255" xr:uid="{CB4CD8AD-C422-48D9-BE1F-BBAFB8D0B309}"/>
    <cellStyle name="Normalny 5 2 3 3 2 3 2" xfId="22556" xr:uid="{F2028948-E89D-42CA-917E-89BBC26A4694}"/>
    <cellStyle name="Normalny 5 2 3 3 2 4" xfId="10747" xr:uid="{65D7582E-E4A5-47AC-B9CA-8DF80A480843}"/>
    <cellStyle name="Normalny 5 2 3 3 2 4 2" xfId="26046" xr:uid="{0E85E9C7-74EB-4B49-8AFB-4986CA346A9F}"/>
    <cellStyle name="Normalny 5 2 3 3 2 5" xfId="14237" xr:uid="{F135DF0B-9977-480A-920B-2C3CC0D2A744}"/>
    <cellStyle name="Normalny 5 2 3 3 2 5 2" xfId="29536" xr:uid="{55289D65-EC08-4D54-A555-A09DA3621DF5}"/>
    <cellStyle name="Normalny 5 2 3 3 2 6" xfId="19698" xr:uid="{3C7D30F3-E741-4D0F-97CD-04E9EE356595}"/>
    <cellStyle name="Normalny 5 2 3 3 3" xfId="8961" xr:uid="{14D3B8A2-7EA6-4D5F-AB5A-0512B89A6096}"/>
    <cellStyle name="Normalny 5 2 3 3 3 2" xfId="12452" xr:uid="{7BD5404A-25DD-4C4C-964F-6EE0A2C71688}"/>
    <cellStyle name="Normalny 5 2 3 3 3 2 2" xfId="27751" xr:uid="{A49065E4-3C8C-41E9-A8FC-C606D57E9479}"/>
    <cellStyle name="Normalny 5 2 3 3 3 3" xfId="15942" xr:uid="{AC83F85C-37BD-4D6D-9565-510EEFE4A10C}"/>
    <cellStyle name="Normalny 5 2 3 3 3 3 2" xfId="31241" xr:uid="{E3470301-D4BE-4D18-9487-BCF9C0405080}"/>
    <cellStyle name="Normalny 5 2 3 3 3 4" xfId="24261" xr:uid="{5AF27FA8-2772-49CD-8782-F828CB4E8DD3}"/>
    <cellStyle name="Normalny 5 2 3 3 4" xfId="6638" xr:uid="{A5B0DF05-140D-4E74-BC60-C188D9BDEFBA}"/>
    <cellStyle name="Normalny 5 2 3 3 4 2" xfId="21939" xr:uid="{77C8A56D-3AF7-4361-9257-15EE51957145}"/>
    <cellStyle name="Normalny 5 2 3 3 5" xfId="10130" xr:uid="{83C4FBC4-B846-42E0-924E-56CD88609A33}"/>
    <cellStyle name="Normalny 5 2 3 3 5 2" xfId="25429" xr:uid="{8F96667C-9286-41A7-82EB-F1F27B71F4F5}"/>
    <cellStyle name="Normalny 5 2 3 3 6" xfId="13620" xr:uid="{694E78C1-597B-485A-8F46-1A56DA89F706}"/>
    <cellStyle name="Normalny 5 2 3 3 6 2" xfId="28919" xr:uid="{DF66EC3C-14EA-461E-9041-57CCDDA62DAC}"/>
    <cellStyle name="Normalny 5 2 3 3 7" xfId="19697" xr:uid="{7300180B-4464-4927-BDA5-8BBE23C55D22}"/>
    <cellStyle name="Normalny 5 2 3 4" xfId="4351" xr:uid="{2AD80571-B5ED-4276-9AFC-A1A07BC52E80}"/>
    <cellStyle name="Normalny 5 2 3 5" xfId="629" xr:uid="{7E4820D7-698F-42E0-BB1F-B85590BC4A95}"/>
    <cellStyle name="Normalny 5 2 4" xfId="695" xr:uid="{CA60117F-E802-4D1E-9AC1-4D678DD64CBD}"/>
    <cellStyle name="Normalny 5 2 4 10" xfId="2302" xr:uid="{003968AC-A925-41C6-BDAA-EE1CE6DBF122}"/>
    <cellStyle name="Normalny 5 2 4 10 2" xfId="5536" xr:uid="{39FA3553-BC1F-4586-B40A-DAFF91FD5DDB}"/>
    <cellStyle name="Normalny 5 2 4 10 2 2" xfId="20837" xr:uid="{CAC95720-F181-4003-8252-11B67996EB47}"/>
    <cellStyle name="Normalny 5 2 4 10 3" xfId="17934" xr:uid="{B8A52AF6-3599-4AFB-A30B-8E91CE766D7B}"/>
    <cellStyle name="Normalny 5 2 4 11" xfId="2452" xr:uid="{23CBA4CA-9F17-4DB7-AA99-FE113E795E0D}"/>
    <cellStyle name="Normalny 5 2 4 11 2" xfId="5537" xr:uid="{9F4B6312-4A55-4096-9AB5-492CA7E33F5E}"/>
    <cellStyle name="Normalny 5 2 4 11 2 2" xfId="20838" xr:uid="{C08AE5AB-A87D-4E60-895A-DEC8A8FD8D8D}"/>
    <cellStyle name="Normalny 5 2 4 11 3" xfId="18084" xr:uid="{A8E9017D-737A-408A-AA98-A7E8DB6CE0C3}"/>
    <cellStyle name="Normalny 5 2 4 12" xfId="2602" xr:uid="{24842F1D-F8FC-4874-A4BD-29008BC2A86F}"/>
    <cellStyle name="Normalny 5 2 4 12 2" xfId="5538" xr:uid="{F73289B0-8DA3-4F3C-9520-6B50F896AB0F}"/>
    <cellStyle name="Normalny 5 2 4 12 2 2" xfId="20839" xr:uid="{296F6B68-E0FF-4BE0-980C-7D67F7142E78}"/>
    <cellStyle name="Normalny 5 2 4 12 3" xfId="18234" xr:uid="{FF2E9A79-72DD-44B2-9BDE-A706DCC286D1}"/>
    <cellStyle name="Normalny 5 2 4 13" xfId="5798" xr:uid="{33E1136D-484D-41CD-A3F9-F4D267FA736F}"/>
    <cellStyle name="Normalny 5 2 4 13 2" xfId="21099" xr:uid="{3283E367-6019-4C52-8379-6FEBF2AABD30}"/>
    <cellStyle name="Normalny 5 2 4 14" xfId="6054" xr:uid="{7D86D23B-7175-4839-8683-A81440D05343}"/>
    <cellStyle name="Normalny 5 2 4 14 2" xfId="21355" xr:uid="{3B7AE840-0227-498E-9805-3F3E2AD395C3}"/>
    <cellStyle name="Normalny 5 2 4 15" xfId="4352" xr:uid="{C29D8B30-241B-40FE-A8CA-851C5F6138A4}"/>
    <cellStyle name="Normalny 5 2 4 15 2" xfId="19699" xr:uid="{38F631B9-7EFF-4EA4-98FE-389AA5513FD5}"/>
    <cellStyle name="Normalny 5 2 4 16" xfId="9546" xr:uid="{25F0ED75-0689-42AB-AB35-A6C0403E45E1}"/>
    <cellStyle name="Normalny 5 2 4 16 2" xfId="24845" xr:uid="{77871C51-0B6D-499D-AC59-B3E4390048AA}"/>
    <cellStyle name="Normalny 5 2 4 17" xfId="13036" xr:uid="{1EA844C1-3B1C-476E-AE82-1C1802156E73}"/>
    <cellStyle name="Normalny 5 2 4 17 2" xfId="28335" xr:uid="{E950AB52-D451-48C5-AC74-4A213FA15383}"/>
    <cellStyle name="Normalny 5 2 4 18" xfId="16421" xr:uid="{7A57FA74-512F-45C3-9B45-85DB4E88377B}"/>
    <cellStyle name="Normalny 5 2 4 18 2" xfId="31720" xr:uid="{85A9AF73-9BEE-40E5-8066-004480F98BC9}"/>
    <cellStyle name="Normalny 5 2 4 19" xfId="916" xr:uid="{A2FC30DD-5EA1-4B86-915A-04A0B1561B45}"/>
    <cellStyle name="Normalny 5 2 4 2" xfId="1131" xr:uid="{2C37D308-5566-4BBC-A82A-CAC3CCBEFC3F}"/>
    <cellStyle name="Normalny 5 2 4 2 2" xfId="4354" xr:uid="{7040FFD1-3E38-4800-A5B2-2792FDB72453}"/>
    <cellStyle name="Normalny 5 2 4 2 2 2" xfId="4355" xr:uid="{F907DB03-F7F2-4DF6-A4BE-73FF84014FE7}"/>
    <cellStyle name="Normalny 5 2 4 2 2 2 2" xfId="8966" xr:uid="{BFEDFE6F-6194-4F00-9338-62DAE0D71B1F}"/>
    <cellStyle name="Normalny 5 2 4 2 2 2 2 2" xfId="12457" xr:uid="{122AC5E2-AA8F-4F36-B837-945452987F06}"/>
    <cellStyle name="Normalny 5 2 4 2 2 2 2 2 2" xfId="27756" xr:uid="{8FDA161F-AF20-43E5-9D3A-C151F681B898}"/>
    <cellStyle name="Normalny 5 2 4 2 2 2 2 3" xfId="15947" xr:uid="{510ADA78-136C-4E03-B320-49047BB2CE0E}"/>
    <cellStyle name="Normalny 5 2 4 2 2 2 2 3 2" xfId="31246" xr:uid="{D2292658-C7D8-4D7E-A80C-B3BD9AB9F297}"/>
    <cellStyle name="Normalny 5 2 4 2 2 2 2 4" xfId="24266" xr:uid="{C778C4D3-1047-46A6-A358-E1BFA17DEE2A}"/>
    <cellStyle name="Normalny 5 2 4 2 2 2 3" xfId="7258" xr:uid="{8E870DB6-D655-421C-808C-BD97DEAF307F}"/>
    <cellStyle name="Normalny 5 2 4 2 2 2 3 2" xfId="22559" xr:uid="{6E7FAF6C-7FCE-4948-841E-BBA6567A0417}"/>
    <cellStyle name="Normalny 5 2 4 2 2 2 4" xfId="10750" xr:uid="{59242C71-CFB5-4C4B-A63E-F5017BDCBF73}"/>
    <cellStyle name="Normalny 5 2 4 2 2 2 4 2" xfId="26049" xr:uid="{2D7FADEF-F308-4D60-944B-9C02355536C6}"/>
    <cellStyle name="Normalny 5 2 4 2 2 2 5" xfId="14240" xr:uid="{6C48BA91-6C36-47B6-ACB7-30973167C1D8}"/>
    <cellStyle name="Normalny 5 2 4 2 2 2 5 2" xfId="29539" xr:uid="{5F0D98A3-51E6-4642-93CA-3A99B392FFE8}"/>
    <cellStyle name="Normalny 5 2 4 2 2 2 6" xfId="19702" xr:uid="{D3688033-5E04-4A55-AF8F-68B3B53DC9BC}"/>
    <cellStyle name="Normalny 5 2 4 2 2 3" xfId="8965" xr:uid="{FB856873-5E17-428B-9C49-957AAF4F2EA1}"/>
    <cellStyle name="Normalny 5 2 4 2 2 3 2" xfId="12456" xr:uid="{C8767E61-AFB8-4575-BE2A-BA9FAE57C085}"/>
    <cellStyle name="Normalny 5 2 4 2 2 3 2 2" xfId="27755" xr:uid="{75E9E3C4-520E-4E9F-AE9D-7618C6DFFADD}"/>
    <cellStyle name="Normalny 5 2 4 2 2 3 3" xfId="15946" xr:uid="{77B46D8B-A564-497E-93E5-24984F6B0504}"/>
    <cellStyle name="Normalny 5 2 4 2 2 3 3 2" xfId="31245" xr:uid="{98911581-0A16-45EC-B06A-54DB2626A426}"/>
    <cellStyle name="Normalny 5 2 4 2 2 3 4" xfId="24265" xr:uid="{52996F4A-972B-4F5A-8DD6-80AA57ECDFB2}"/>
    <cellStyle name="Normalny 5 2 4 2 2 4" xfId="6565" xr:uid="{A9967654-4541-43B6-B1AB-00510CF444F2}"/>
    <cellStyle name="Normalny 5 2 4 2 2 4 2" xfId="21866" xr:uid="{681D0662-9446-4372-B716-7A215E674137}"/>
    <cellStyle name="Normalny 5 2 4 2 2 5" xfId="10057" xr:uid="{B0F2E769-98E3-4D5E-B5D1-DD5737D3EAB3}"/>
    <cellStyle name="Normalny 5 2 4 2 2 5 2" xfId="25356" xr:uid="{3F68AA86-5755-4260-BEF5-1D7D7D5382E8}"/>
    <cellStyle name="Normalny 5 2 4 2 2 6" xfId="13547" xr:uid="{1AB54B4D-D517-4706-8D48-F0D3F0E96040}"/>
    <cellStyle name="Normalny 5 2 4 2 2 6 2" xfId="28846" xr:uid="{3ABA908A-0F50-474C-B5DD-EAB95D7A86AC}"/>
    <cellStyle name="Normalny 5 2 4 2 2 7" xfId="19701" xr:uid="{BA8023CD-C1ED-4B68-9521-EDEE35AC8E43}"/>
    <cellStyle name="Normalny 5 2 4 2 3" xfId="4356" xr:uid="{8BA7C1F6-2FA3-44FA-99C4-8AF578526701}"/>
    <cellStyle name="Normalny 5 2 4 2 3 2" xfId="8967" xr:uid="{068810D1-EA74-4E63-A696-6F07D905516F}"/>
    <cellStyle name="Normalny 5 2 4 2 3 2 2" xfId="12458" xr:uid="{8317528C-17E1-4D04-B4C1-41A4B131F451}"/>
    <cellStyle name="Normalny 5 2 4 2 3 2 2 2" xfId="27757" xr:uid="{A6A1385B-080B-4E2B-AEDF-C37F33D0C08E}"/>
    <cellStyle name="Normalny 5 2 4 2 3 2 3" xfId="15948" xr:uid="{C4DC42E0-4447-4876-8982-AA4ADF3C7BF1}"/>
    <cellStyle name="Normalny 5 2 4 2 3 2 3 2" xfId="31247" xr:uid="{1F01D671-B549-41FE-AD58-36E97BE280C6}"/>
    <cellStyle name="Normalny 5 2 4 2 3 2 4" xfId="24267" xr:uid="{6ADE6F3A-C3E0-473A-9290-CEF67A05014C}"/>
    <cellStyle name="Normalny 5 2 4 2 3 3" xfId="7257" xr:uid="{72BE2E19-0657-4900-85E3-78F8B396070B}"/>
    <cellStyle name="Normalny 5 2 4 2 3 3 2" xfId="22558" xr:uid="{8E9FEEA7-6104-4620-98CA-6FFDFD84F6F7}"/>
    <cellStyle name="Normalny 5 2 4 2 3 4" xfId="10749" xr:uid="{E29AC167-B136-4513-BF50-5B748F9D2690}"/>
    <cellStyle name="Normalny 5 2 4 2 3 4 2" xfId="26048" xr:uid="{B93AF440-52B8-40A0-B544-051F7E9C95D4}"/>
    <cellStyle name="Normalny 5 2 4 2 3 5" xfId="14239" xr:uid="{63833A69-E3B6-4294-BF52-7435BE91215E}"/>
    <cellStyle name="Normalny 5 2 4 2 3 5 2" xfId="29538" xr:uid="{3601036C-3937-4E0D-A4C3-7137F288EB7F}"/>
    <cellStyle name="Normalny 5 2 4 2 3 6" xfId="19703" xr:uid="{B06B2454-7D21-43F1-82C8-8BFDA3573418}"/>
    <cellStyle name="Normalny 5 2 4 2 4" xfId="8964" xr:uid="{95034867-0786-4462-B8EE-E561D56DBAAB}"/>
    <cellStyle name="Normalny 5 2 4 2 4 2" xfId="12455" xr:uid="{B90CBFB4-0C2C-41C6-8E7B-B3E80FB13CC1}"/>
    <cellStyle name="Normalny 5 2 4 2 4 2 2" xfId="27754" xr:uid="{F0029075-370D-459F-80D6-8D659A5E9030}"/>
    <cellStyle name="Normalny 5 2 4 2 4 3" xfId="15945" xr:uid="{7CA23881-5220-415D-B38C-59193206CA35}"/>
    <cellStyle name="Normalny 5 2 4 2 4 3 2" xfId="31244" xr:uid="{E7B3853A-CCF4-428F-BAD4-C2A302761037}"/>
    <cellStyle name="Normalny 5 2 4 2 4 4" xfId="24264" xr:uid="{04E13220-7870-47F4-B966-B476CC363326}"/>
    <cellStyle name="Normalny 5 2 4 2 5" xfId="6198" xr:uid="{F4882DB2-540C-4EA1-9147-AAA5F43CBE09}"/>
    <cellStyle name="Normalny 5 2 4 2 5 2" xfId="21499" xr:uid="{2E230144-9C13-43F8-97EB-FA8A2EEF6F1E}"/>
    <cellStyle name="Normalny 5 2 4 2 6" xfId="4353" xr:uid="{74DD3978-F8FE-45C9-8C1F-AB67883B12C2}"/>
    <cellStyle name="Normalny 5 2 4 2 6 2" xfId="19700" xr:uid="{094399FC-7C0C-4210-B911-0040AD67158C}"/>
    <cellStyle name="Normalny 5 2 4 2 7" xfId="9690" xr:uid="{E62F157B-3A76-4ADA-9F83-E851B2FE8155}"/>
    <cellStyle name="Normalny 5 2 4 2 7 2" xfId="24989" xr:uid="{58238713-DF26-4BDF-9565-6D03B6EA2D8C}"/>
    <cellStyle name="Normalny 5 2 4 2 8" xfId="13180" xr:uid="{B5ED8C88-97D9-43CA-952F-DD687BB17659}"/>
    <cellStyle name="Normalny 5 2 4 2 8 2" xfId="28479" xr:uid="{EE2425CF-9634-46D9-8705-91B2D4A41600}"/>
    <cellStyle name="Normalny 5 2 4 2 9" xfId="16787" xr:uid="{C0BF01BD-728A-4237-8382-27289EB77E4D}"/>
    <cellStyle name="Normalny 5 2 4 20" xfId="16584" xr:uid="{B0388458-5874-4EE8-BB76-F1E77015B0C7}"/>
    <cellStyle name="Normalny 5 2 4 3" xfId="1256" xr:uid="{2C5F3742-5FEF-4E96-A143-714057CAB9B9}"/>
    <cellStyle name="Normalny 5 2 4 3 2" xfId="4358" xr:uid="{E789C0C3-EE06-4AE3-9FEB-C8D19AF828FA}"/>
    <cellStyle name="Normalny 5 2 4 3 2 2" xfId="8969" xr:uid="{9BB802CB-15AE-4AF6-96B6-575D0F63B383}"/>
    <cellStyle name="Normalny 5 2 4 3 2 2 2" xfId="12460" xr:uid="{D4692BE3-9D98-43A1-9309-FB63C791CD90}"/>
    <cellStyle name="Normalny 5 2 4 3 2 2 2 2" xfId="27759" xr:uid="{9BB8BBD4-D444-4D52-B6F3-4C867E1792CC}"/>
    <cellStyle name="Normalny 5 2 4 3 2 2 3" xfId="15950" xr:uid="{D0D18C59-2EE1-48C0-B5C9-5690D176CEAE}"/>
    <cellStyle name="Normalny 5 2 4 3 2 2 3 2" xfId="31249" xr:uid="{FF7D79EC-D7A1-4436-A6F3-F9E561AB09A1}"/>
    <cellStyle name="Normalny 5 2 4 3 2 2 4" xfId="24269" xr:uid="{A2685995-C774-424F-B64B-262FEFB2011B}"/>
    <cellStyle name="Normalny 5 2 4 3 2 3" xfId="7259" xr:uid="{AC7E11F2-7F05-4D9D-B318-658B7C10450A}"/>
    <cellStyle name="Normalny 5 2 4 3 2 3 2" xfId="22560" xr:uid="{5376709E-F084-493F-8936-04313FCEDC81}"/>
    <cellStyle name="Normalny 5 2 4 3 2 4" xfId="10751" xr:uid="{39A97AB9-7A69-485A-828D-2921B0871DA1}"/>
    <cellStyle name="Normalny 5 2 4 3 2 4 2" xfId="26050" xr:uid="{915E362E-B0BF-4B92-BBD3-E8BB63DF4DDB}"/>
    <cellStyle name="Normalny 5 2 4 3 2 5" xfId="14241" xr:uid="{A18D4BAF-DFA1-4125-B71A-00E6451BE01D}"/>
    <cellStyle name="Normalny 5 2 4 3 2 5 2" xfId="29540" xr:uid="{6C61542F-C0F5-448A-B600-FF11A9B153EB}"/>
    <cellStyle name="Normalny 5 2 4 3 2 6" xfId="19705" xr:uid="{44D80EAE-8A1D-4D19-9FFD-5EA6F3A40B82}"/>
    <cellStyle name="Normalny 5 2 4 3 3" xfId="8968" xr:uid="{27B8683C-BD86-4941-994E-A11DBF44AD69}"/>
    <cellStyle name="Normalny 5 2 4 3 3 2" xfId="12459" xr:uid="{752934D5-E3B1-47F0-8189-FEB46CE4D12E}"/>
    <cellStyle name="Normalny 5 2 4 3 3 2 2" xfId="27758" xr:uid="{D0A83E11-7093-439C-97E1-23734C8D96AF}"/>
    <cellStyle name="Normalny 5 2 4 3 3 3" xfId="15949" xr:uid="{C0089ABB-9085-472A-BC65-7A60038DB0C4}"/>
    <cellStyle name="Normalny 5 2 4 3 3 3 2" xfId="31248" xr:uid="{5947182B-3D00-4AD4-BDE6-4F792E8F3834}"/>
    <cellStyle name="Normalny 5 2 4 3 3 4" xfId="24268" xr:uid="{EA01346D-B70B-4FCE-A8CB-A9FCC019FC11}"/>
    <cellStyle name="Normalny 5 2 4 3 4" xfId="6566" xr:uid="{B4AFC1B5-035A-464E-9D93-8EF9F69534CE}"/>
    <cellStyle name="Normalny 5 2 4 3 4 2" xfId="21867" xr:uid="{7BAEAD1C-651E-4590-8C70-22874379420C}"/>
    <cellStyle name="Normalny 5 2 4 3 5" xfId="4357" xr:uid="{D5875B32-61E0-495D-A389-E3290332AEA2}"/>
    <cellStyle name="Normalny 5 2 4 3 5 2" xfId="19704" xr:uid="{0B970F34-6D0B-4652-9ED5-2A340665E9D2}"/>
    <cellStyle name="Normalny 5 2 4 3 6" xfId="10058" xr:uid="{C9F200DB-9CF8-4C18-8340-76892EB2E922}"/>
    <cellStyle name="Normalny 5 2 4 3 6 2" xfId="25357" xr:uid="{87A3B5B0-1277-409D-A2B8-72BBD1394476}"/>
    <cellStyle name="Normalny 5 2 4 3 7" xfId="13548" xr:uid="{CD5E4D0A-0BCF-4F50-996B-61D5AD35D562}"/>
    <cellStyle name="Normalny 5 2 4 3 7 2" xfId="28847" xr:uid="{ACCFCE22-EA62-4F48-89A4-A4AD6499CE0E}"/>
    <cellStyle name="Normalny 5 2 4 3 8" xfId="16912" xr:uid="{19B77D86-B7A8-4E4B-94AE-03C98C9B3D58}"/>
    <cellStyle name="Normalny 5 2 4 4" xfId="1378" xr:uid="{4942DE67-EFC9-4AD4-BABB-75857279A021}"/>
    <cellStyle name="Normalny 5 2 4 4 2" xfId="8970" xr:uid="{04577298-34C9-45AD-9D6A-654E458859A2}"/>
    <cellStyle name="Normalny 5 2 4 4 2 2" xfId="12461" xr:uid="{C7E5F7AC-6C41-4DD0-A2DA-7067A88AC124}"/>
    <cellStyle name="Normalny 5 2 4 4 2 2 2" xfId="27760" xr:uid="{9BCE3B18-0925-48D3-A659-C1B963F9FDFF}"/>
    <cellStyle name="Normalny 5 2 4 4 2 3" xfId="15951" xr:uid="{34B9E69B-11FC-43B3-B9A7-D8D9475AF573}"/>
    <cellStyle name="Normalny 5 2 4 4 2 3 2" xfId="31250" xr:uid="{3EF88A8B-BE07-4360-9F8F-E5A6839B57C1}"/>
    <cellStyle name="Normalny 5 2 4 4 2 4" xfId="24270" xr:uid="{3C05C1DA-4EA0-44FA-AED1-BD0F912801BF}"/>
    <cellStyle name="Normalny 5 2 4 4 3" xfId="7256" xr:uid="{301A3D86-DFD1-4FA0-BEF4-0411FE9928FD}"/>
    <cellStyle name="Normalny 5 2 4 4 3 2" xfId="22557" xr:uid="{9B6B14B8-FDFE-475C-9195-FA262B17705E}"/>
    <cellStyle name="Normalny 5 2 4 4 4" xfId="4359" xr:uid="{84A920C1-0866-49B8-97F7-558AD92B1286}"/>
    <cellStyle name="Normalny 5 2 4 4 4 2" xfId="19706" xr:uid="{0BE787F6-A460-47C1-934E-7172BFFFBD7C}"/>
    <cellStyle name="Normalny 5 2 4 4 5" xfId="10748" xr:uid="{59993A81-F46E-4815-B0F3-27E3FEB9F636}"/>
    <cellStyle name="Normalny 5 2 4 4 5 2" xfId="26047" xr:uid="{6AE1B14C-22F9-49B3-9721-ED3AFE9B5F2A}"/>
    <cellStyle name="Normalny 5 2 4 4 6" xfId="14238" xr:uid="{16DF9406-7426-4F82-9757-0D2A0B48BB73}"/>
    <cellStyle name="Normalny 5 2 4 4 6 2" xfId="29537" xr:uid="{26E31FB6-95E0-4B4E-AFF6-71490D2490E0}"/>
    <cellStyle name="Normalny 5 2 4 4 7" xfId="17034" xr:uid="{92B803B2-CD79-4261-B427-C3020C6F597E}"/>
    <cellStyle name="Normalny 5 2 4 5" xfId="1532" xr:uid="{32D1F416-7C55-4F96-9241-B43052241971}"/>
    <cellStyle name="Normalny 5 2 4 5 2" xfId="8971" xr:uid="{5D742D94-7F4C-4D99-8EC6-A286E65AE2F8}"/>
    <cellStyle name="Normalny 5 2 4 5 2 2" xfId="12462" xr:uid="{4B19FC35-56DF-481C-8430-358E2CB5BFAD}"/>
    <cellStyle name="Normalny 5 2 4 5 2 2 2" xfId="27761" xr:uid="{01D919C0-926D-4491-A9E1-0CC93AD56854}"/>
    <cellStyle name="Normalny 5 2 4 5 2 3" xfId="15952" xr:uid="{BBBA4F88-3BC4-44B1-9193-820ABF2BE0F2}"/>
    <cellStyle name="Normalny 5 2 4 5 2 3 2" xfId="31251" xr:uid="{8DC42E23-B92B-4178-A73E-DA2BF1F407F0}"/>
    <cellStyle name="Normalny 5 2 4 5 2 4" xfId="24271" xr:uid="{1F4E837B-810D-4E3C-8F6D-A0497CA7A12A}"/>
    <cellStyle name="Normalny 5 2 4 5 3" xfId="7497" xr:uid="{3D4EC878-A35C-4A09-B8A9-3FBB859DAC29}"/>
    <cellStyle name="Normalny 5 2 4 5 3 2" xfId="22798" xr:uid="{F19AB4E0-3C8E-4E09-AC38-16D9B3A3690D}"/>
    <cellStyle name="Normalny 5 2 4 5 4" xfId="4360" xr:uid="{A8FF0DEC-9BBF-40E9-BC5F-5388F14D3227}"/>
    <cellStyle name="Normalny 5 2 4 5 4 2" xfId="19707" xr:uid="{439F5306-F123-46B1-9CAB-29819D632317}"/>
    <cellStyle name="Normalny 5 2 4 5 5" xfId="10989" xr:uid="{E9978296-FDF2-4D83-BCE7-3EB8354E1C76}"/>
    <cellStyle name="Normalny 5 2 4 5 5 2" xfId="26288" xr:uid="{331CC0CB-EE20-4C9A-A9E4-C4A66AF9969A}"/>
    <cellStyle name="Normalny 5 2 4 5 6" xfId="14479" xr:uid="{A52107DD-EE49-4F01-8576-6B7516567FF4}"/>
    <cellStyle name="Normalny 5 2 4 5 6 2" xfId="29778" xr:uid="{AE3078DC-6514-4748-A666-1C3039A2DB18}"/>
    <cellStyle name="Normalny 5 2 4 5 7" xfId="17184" xr:uid="{4A1AC288-355B-4733-914F-54C58AE8275A}"/>
    <cellStyle name="Normalny 5 2 4 6" xfId="1780" xr:uid="{10138CDB-52AB-4AAE-8C75-E08401C24F89}"/>
    <cellStyle name="Normalny 5 2 4 6 2" xfId="8963" xr:uid="{F1FB3C60-A8D9-4441-95B8-390D99426E81}"/>
    <cellStyle name="Normalny 5 2 4 6 2 2" xfId="24263" xr:uid="{FEBCE864-2D0A-4BC0-AB4C-96C7220C1B0C}"/>
    <cellStyle name="Normalny 5 2 4 6 3" xfId="5539" xr:uid="{EC3903BD-EB83-445B-865E-792407183340}"/>
    <cellStyle name="Normalny 5 2 4 6 3 2" xfId="20840" xr:uid="{5DEC81B2-C63C-4D23-B8E0-7E40E1412025}"/>
    <cellStyle name="Normalny 5 2 4 6 4" xfId="12454" xr:uid="{CA911DE0-F054-4ACB-8BFA-6A109669473C}"/>
    <cellStyle name="Normalny 5 2 4 6 4 2" xfId="27753" xr:uid="{7A3B6C7F-8922-4EC7-B1D1-4DD0553BE45E}"/>
    <cellStyle name="Normalny 5 2 4 6 5" xfId="15944" xr:uid="{6B2C2E0C-CAD7-4BE2-987B-ED962BD1E287}"/>
    <cellStyle name="Normalny 5 2 4 6 5 2" xfId="31243" xr:uid="{B8026974-0AE4-4804-AA21-8121D4F5B1DC}"/>
    <cellStyle name="Normalny 5 2 4 6 6" xfId="17417" xr:uid="{4195FC03-2005-4EEA-9401-D44CF3BB837B}"/>
    <cellStyle name="Normalny 5 2 4 7" xfId="1924" xr:uid="{52FF23F0-E4B3-484F-B972-0567778EC65A}"/>
    <cellStyle name="Normalny 5 2 4 7 2" xfId="5540" xr:uid="{0FFEF22A-BE6F-4DB2-841A-18C8EA822634}"/>
    <cellStyle name="Normalny 5 2 4 7 2 2" xfId="20841" xr:uid="{B866E737-3780-4B66-B267-9C6BD67D4234}"/>
    <cellStyle name="Normalny 5 2 4 7 3" xfId="17556" xr:uid="{DB8B8AB8-0D66-4727-A441-F042D5B49866}"/>
    <cellStyle name="Normalny 5 2 4 8" xfId="2055" xr:uid="{BF9FCC94-EEC6-4658-9372-2EFA25490F32}"/>
    <cellStyle name="Normalny 5 2 4 8 2" xfId="5541" xr:uid="{0BDFD94C-8598-4E0E-BC30-2107AE696226}"/>
    <cellStyle name="Normalny 5 2 4 8 2 2" xfId="20842" xr:uid="{C2DD354B-E966-4D07-8A72-2364AF8774DE}"/>
    <cellStyle name="Normalny 5 2 4 8 3" xfId="17687" xr:uid="{CD4FA2DD-DD71-4BD1-86E9-33EFEB2C4F48}"/>
    <cellStyle name="Normalny 5 2 4 9" xfId="2180" xr:uid="{590BEFAD-831D-42B1-95EE-2F5B1B8E17AB}"/>
    <cellStyle name="Normalny 5 2 4 9 2" xfId="5542" xr:uid="{F7F9BCF8-F950-4E07-B1E6-E65510B2CFF8}"/>
    <cellStyle name="Normalny 5 2 4 9 2 2" xfId="20843" xr:uid="{0C657AD2-183D-468C-9277-3643554E5CF4}"/>
    <cellStyle name="Normalny 5 2 4 9 3" xfId="17812" xr:uid="{1529B674-E2D6-4D11-B7C0-5E2D8361AAC8}"/>
    <cellStyle name="Normalny 5 2 5" xfId="739" xr:uid="{F60B88C6-C71A-4980-AB71-0BDF9C39A086}"/>
    <cellStyle name="Normalny 5 2 5 10" xfId="2343" xr:uid="{4B030E12-0FD8-4373-9282-A15995F6658B}"/>
    <cellStyle name="Normalny 5 2 5 10 2" xfId="5543" xr:uid="{C50F5942-EF47-45AD-B0AA-EDCC1CC92213}"/>
    <cellStyle name="Normalny 5 2 5 10 2 2" xfId="20844" xr:uid="{44AFDD7F-9B5E-4E24-83F3-913E1EA67F52}"/>
    <cellStyle name="Normalny 5 2 5 10 3" xfId="17975" xr:uid="{D6E528AA-C6FC-4D29-8028-AD227AB421CA}"/>
    <cellStyle name="Normalny 5 2 5 11" xfId="2493" xr:uid="{127132A3-5511-44C4-879A-11D2DE033C76}"/>
    <cellStyle name="Normalny 5 2 5 11 2" xfId="5544" xr:uid="{982925FA-EA43-4859-8AAE-E5AD2B915AB9}"/>
    <cellStyle name="Normalny 5 2 5 11 2 2" xfId="20845" xr:uid="{41007C4E-33DB-4955-ABB0-71566AC28D23}"/>
    <cellStyle name="Normalny 5 2 5 11 3" xfId="18125" xr:uid="{976A7A84-ECDB-42D5-ADC2-A01667BDD5F4}"/>
    <cellStyle name="Normalny 5 2 5 12" xfId="2643" xr:uid="{7AA1D8BF-5D2E-4A5D-8D6A-599908E4B196}"/>
    <cellStyle name="Normalny 5 2 5 12 2" xfId="5545" xr:uid="{0A60812E-46CC-48A1-9DF8-D9D68511697D}"/>
    <cellStyle name="Normalny 5 2 5 12 2 2" xfId="20846" xr:uid="{8A655CF4-AA78-415B-9674-B686BE02C58C}"/>
    <cellStyle name="Normalny 5 2 5 12 3" xfId="18275" xr:uid="{DD420A75-C319-4ACB-BD59-C266C8713BBC}"/>
    <cellStyle name="Normalny 5 2 5 13" xfId="5839" xr:uid="{A4C3F67B-674E-46C5-9291-26BEA8630537}"/>
    <cellStyle name="Normalny 5 2 5 13 2" xfId="21140" xr:uid="{7BB4CE5A-5968-4EB4-8982-DCE6F249F362}"/>
    <cellStyle name="Normalny 5 2 5 14" xfId="6055" xr:uid="{A2FB44FF-F819-4133-B7E2-FBC9AFB64051}"/>
    <cellStyle name="Normalny 5 2 5 14 2" xfId="21356" xr:uid="{4D131B6A-E4ED-4FFB-8A82-8877D5E482FD}"/>
    <cellStyle name="Normalny 5 2 5 15" xfId="4361" xr:uid="{888B3C2B-34A0-4B40-B9D9-9547C36C867A}"/>
    <cellStyle name="Normalny 5 2 5 15 2" xfId="19708" xr:uid="{26C9302B-6E9E-41D2-A95D-BDFE04209A2B}"/>
    <cellStyle name="Normalny 5 2 5 16" xfId="9547" xr:uid="{1AEDC566-37A8-4E72-9835-39AE0729F644}"/>
    <cellStyle name="Normalny 5 2 5 16 2" xfId="24846" xr:uid="{4ED5688A-6C5D-40DA-B66A-9C370B57E847}"/>
    <cellStyle name="Normalny 5 2 5 17" xfId="13037" xr:uid="{5578EEB1-F54C-4D7E-A061-8D36D69BE32E}"/>
    <cellStyle name="Normalny 5 2 5 17 2" xfId="28336" xr:uid="{16E2047F-AAF0-4AF0-9AA7-0A5599489E45}"/>
    <cellStyle name="Normalny 5 2 5 18" xfId="16462" xr:uid="{E1823AE8-B392-4824-9D99-38561DB595AE}"/>
    <cellStyle name="Normalny 5 2 5 18 2" xfId="31761" xr:uid="{2A80292F-D583-4EC8-9323-84A9F0464F92}"/>
    <cellStyle name="Normalny 5 2 5 19" xfId="957" xr:uid="{AF4F3EC3-475E-4AC8-9A85-94105BB2E983}"/>
    <cellStyle name="Normalny 5 2 5 2" xfId="1173" xr:uid="{DD4003E8-F71B-435C-A6D3-458EBCA482D5}"/>
    <cellStyle name="Normalny 5 2 5 2 2" xfId="4363" xr:uid="{1F6530AE-586D-45FA-8038-DB8DA4CD9CD7}"/>
    <cellStyle name="Normalny 5 2 5 2 2 2" xfId="4364" xr:uid="{3E3812A4-3A6A-429E-B87E-15A8B874EDAB}"/>
    <cellStyle name="Normalny 5 2 5 2 2 2 2" xfId="8975" xr:uid="{4DF63336-CA8A-4EA0-9A42-A570BC9AF801}"/>
    <cellStyle name="Normalny 5 2 5 2 2 2 2 2" xfId="12466" xr:uid="{6EE133BB-7AB2-432B-94B2-3A15C30C221B}"/>
    <cellStyle name="Normalny 5 2 5 2 2 2 2 2 2" xfId="27765" xr:uid="{D228B3C6-8089-4185-B922-3731B0500079}"/>
    <cellStyle name="Normalny 5 2 5 2 2 2 2 3" xfId="15956" xr:uid="{E02E2C83-8AB0-498D-81C9-B40B437123E3}"/>
    <cellStyle name="Normalny 5 2 5 2 2 2 2 3 2" xfId="31255" xr:uid="{45A604CF-12F4-4068-8D84-CE75C7A38999}"/>
    <cellStyle name="Normalny 5 2 5 2 2 2 2 4" xfId="24275" xr:uid="{E1139064-6DC8-4295-B9BB-897FB86002D2}"/>
    <cellStyle name="Normalny 5 2 5 2 2 2 3" xfId="7262" xr:uid="{BB5B84F8-8BD3-4F6C-86A4-1E758692DA9F}"/>
    <cellStyle name="Normalny 5 2 5 2 2 2 3 2" xfId="22563" xr:uid="{7AC0F64A-FB0F-4DCF-95A4-921FCFEC6890}"/>
    <cellStyle name="Normalny 5 2 5 2 2 2 4" xfId="10754" xr:uid="{81433492-EFF2-4181-9C7C-ADA916D3355A}"/>
    <cellStyle name="Normalny 5 2 5 2 2 2 4 2" xfId="26053" xr:uid="{CF3F4013-8D96-4AF9-9171-0B30C33F665B}"/>
    <cellStyle name="Normalny 5 2 5 2 2 2 5" xfId="14244" xr:uid="{2750552E-3A6C-4B76-86C8-E831AD184A53}"/>
    <cellStyle name="Normalny 5 2 5 2 2 2 5 2" xfId="29543" xr:uid="{2D600E65-E3C5-4472-9744-B5070DC51FAA}"/>
    <cellStyle name="Normalny 5 2 5 2 2 2 6" xfId="19711" xr:uid="{6016E37F-D25C-43E4-87F9-5260C08F73C7}"/>
    <cellStyle name="Normalny 5 2 5 2 2 3" xfId="8974" xr:uid="{DAABEB29-3DEE-4D64-B5C5-6C9D8C92F0DD}"/>
    <cellStyle name="Normalny 5 2 5 2 2 3 2" xfId="12465" xr:uid="{EE0CED3B-E9DE-4EF3-9D07-71CF467FE638}"/>
    <cellStyle name="Normalny 5 2 5 2 2 3 2 2" xfId="27764" xr:uid="{784DB1F0-2CF0-424A-913D-628D93685D16}"/>
    <cellStyle name="Normalny 5 2 5 2 2 3 3" xfId="15955" xr:uid="{C980070E-213E-45EE-904F-3C27C5F2FDCB}"/>
    <cellStyle name="Normalny 5 2 5 2 2 3 3 2" xfId="31254" xr:uid="{C4239288-2ABC-4BE3-ADBC-93B167F600E2}"/>
    <cellStyle name="Normalny 5 2 5 2 2 3 4" xfId="24274" xr:uid="{A77E092E-8C3A-4838-B6BC-BFEB64F81766}"/>
    <cellStyle name="Normalny 5 2 5 2 2 4" xfId="6567" xr:uid="{10D07202-F855-4488-80F2-A56DE68472EC}"/>
    <cellStyle name="Normalny 5 2 5 2 2 4 2" xfId="21868" xr:uid="{8165D22B-5CFD-4EDD-940E-26DB4B9296C5}"/>
    <cellStyle name="Normalny 5 2 5 2 2 5" xfId="10059" xr:uid="{591FE2CF-4D08-436D-A94D-EB95FA43CE8B}"/>
    <cellStyle name="Normalny 5 2 5 2 2 5 2" xfId="25358" xr:uid="{FF5D817C-C557-42B2-8CD5-50247E099E92}"/>
    <cellStyle name="Normalny 5 2 5 2 2 6" xfId="13549" xr:uid="{675516B5-49A4-44F8-9E5F-C549EB2B245E}"/>
    <cellStyle name="Normalny 5 2 5 2 2 6 2" xfId="28848" xr:uid="{75BA1F84-4060-4251-B90C-931C8F6136B0}"/>
    <cellStyle name="Normalny 5 2 5 2 2 7" xfId="19710" xr:uid="{8290FC13-C5B9-4AFA-87B5-12EBBD170A56}"/>
    <cellStyle name="Normalny 5 2 5 2 3" xfId="4365" xr:uid="{C931096D-9339-4971-B2B0-75D98C436FC2}"/>
    <cellStyle name="Normalny 5 2 5 2 3 2" xfId="8976" xr:uid="{A90C7BF8-7C39-43A6-806C-69092C9C94B2}"/>
    <cellStyle name="Normalny 5 2 5 2 3 2 2" xfId="12467" xr:uid="{62A4F713-81D1-497A-BD71-D958AD33F8F3}"/>
    <cellStyle name="Normalny 5 2 5 2 3 2 2 2" xfId="27766" xr:uid="{F26983AD-8503-46D7-8249-E5B235D93ABB}"/>
    <cellStyle name="Normalny 5 2 5 2 3 2 3" xfId="15957" xr:uid="{892EF094-4EA8-4A32-80C8-B4B2C1B5D23F}"/>
    <cellStyle name="Normalny 5 2 5 2 3 2 3 2" xfId="31256" xr:uid="{57C955CA-6282-4FA5-AFBF-BC531EF4B2A2}"/>
    <cellStyle name="Normalny 5 2 5 2 3 2 4" xfId="24276" xr:uid="{974F1592-2A3F-4E4D-9ECF-EEFAFCE7F714}"/>
    <cellStyle name="Normalny 5 2 5 2 3 3" xfId="7261" xr:uid="{7C46FE52-B3BE-4AED-AEF3-1C73F3B75D75}"/>
    <cellStyle name="Normalny 5 2 5 2 3 3 2" xfId="22562" xr:uid="{74695C5B-0572-45BD-88E4-38A80DD76884}"/>
    <cellStyle name="Normalny 5 2 5 2 3 4" xfId="10753" xr:uid="{CB47E2BF-0960-4131-875C-1261542792D5}"/>
    <cellStyle name="Normalny 5 2 5 2 3 4 2" xfId="26052" xr:uid="{A1857DDF-89C9-460E-A937-EBBB40805F8D}"/>
    <cellStyle name="Normalny 5 2 5 2 3 5" xfId="14243" xr:uid="{FBEDAA0C-4292-4A83-AF21-EDCDC005DDFE}"/>
    <cellStyle name="Normalny 5 2 5 2 3 5 2" xfId="29542" xr:uid="{932F11A0-C974-4E27-95C0-538B6DF26E85}"/>
    <cellStyle name="Normalny 5 2 5 2 3 6" xfId="19712" xr:uid="{2E69623C-8A2F-4F67-B7BF-FDC9A6D8EA31}"/>
    <cellStyle name="Normalny 5 2 5 2 4" xfId="8973" xr:uid="{C94252B1-8940-46F4-9706-537CEE581841}"/>
    <cellStyle name="Normalny 5 2 5 2 4 2" xfId="12464" xr:uid="{06AC2589-D459-4A67-A2C6-F940F6994328}"/>
    <cellStyle name="Normalny 5 2 5 2 4 2 2" xfId="27763" xr:uid="{3FDA300C-DE74-4703-AC3A-6A1D42C017A7}"/>
    <cellStyle name="Normalny 5 2 5 2 4 3" xfId="15954" xr:uid="{1D3571A9-FE10-4EFE-B50E-2DBDB56AC305}"/>
    <cellStyle name="Normalny 5 2 5 2 4 3 2" xfId="31253" xr:uid="{5A8B6AC3-33B6-401F-BB52-2EB4F449CC93}"/>
    <cellStyle name="Normalny 5 2 5 2 4 4" xfId="24273" xr:uid="{C2F2D1ED-501A-4E96-BB62-26F0812A56E2}"/>
    <cellStyle name="Normalny 5 2 5 2 5" xfId="6239" xr:uid="{EE2A2C38-87F4-4D8F-97E8-A7726331BE3E}"/>
    <cellStyle name="Normalny 5 2 5 2 5 2" xfId="21540" xr:uid="{E22CDB77-93DE-4099-AFB7-E01709CE4B7D}"/>
    <cellStyle name="Normalny 5 2 5 2 6" xfId="4362" xr:uid="{73C04BB5-EF1B-4C13-AFE6-8FC0F3D1FF1B}"/>
    <cellStyle name="Normalny 5 2 5 2 6 2" xfId="19709" xr:uid="{C8411C22-8F84-4F20-9886-B963FE99A29E}"/>
    <cellStyle name="Normalny 5 2 5 2 7" xfId="9731" xr:uid="{4F000A0C-CFB7-49F4-9751-C2A25019BC31}"/>
    <cellStyle name="Normalny 5 2 5 2 7 2" xfId="25030" xr:uid="{2E4B1E41-EDF7-412A-B4B3-F4B4693FA955}"/>
    <cellStyle name="Normalny 5 2 5 2 8" xfId="13221" xr:uid="{DF913F1D-513A-4E81-A7E5-E64DF5A79B56}"/>
    <cellStyle name="Normalny 5 2 5 2 8 2" xfId="28520" xr:uid="{EECAF9CF-1CFD-413E-87B7-46B1DEF9A6D4}"/>
    <cellStyle name="Normalny 5 2 5 2 9" xfId="16829" xr:uid="{447B75AF-CE38-4AA1-AA21-205903370313}"/>
    <cellStyle name="Normalny 5 2 5 20" xfId="16625" xr:uid="{E9FE1C4F-7C5C-432E-B617-1C4AA1B12D54}"/>
    <cellStyle name="Normalny 5 2 5 3" xfId="1298" xr:uid="{F219BD8E-498C-415F-9E95-0B4088D85DD1}"/>
    <cellStyle name="Normalny 5 2 5 3 2" xfId="4367" xr:uid="{F76F5038-7609-4B65-9E73-B8754574DB4D}"/>
    <cellStyle name="Normalny 5 2 5 3 2 2" xfId="8978" xr:uid="{B01AFDD9-7E35-4C41-8436-22CA8E9210B8}"/>
    <cellStyle name="Normalny 5 2 5 3 2 2 2" xfId="12469" xr:uid="{ADC40874-7978-42B3-A53A-E33119BD2114}"/>
    <cellStyle name="Normalny 5 2 5 3 2 2 2 2" xfId="27768" xr:uid="{C8D6E5BF-7C99-4E62-BF51-84E853B3CB0E}"/>
    <cellStyle name="Normalny 5 2 5 3 2 2 3" xfId="15959" xr:uid="{3FE5832C-62EC-4813-9B3D-5782CDF99C8B}"/>
    <cellStyle name="Normalny 5 2 5 3 2 2 3 2" xfId="31258" xr:uid="{D28C9485-97E0-4FEB-A27B-10795A04C874}"/>
    <cellStyle name="Normalny 5 2 5 3 2 2 4" xfId="24278" xr:uid="{F3560805-D3D7-4E29-9B21-2A1F8768681E}"/>
    <cellStyle name="Normalny 5 2 5 3 2 3" xfId="7263" xr:uid="{03A35E7F-22AC-4A1C-9891-6FB589FEC8C3}"/>
    <cellStyle name="Normalny 5 2 5 3 2 3 2" xfId="22564" xr:uid="{3AB7080A-FC03-486B-A0B6-DEBA1AE6AF6B}"/>
    <cellStyle name="Normalny 5 2 5 3 2 4" xfId="10755" xr:uid="{20D091AD-1E30-435C-83C1-D75C2484C907}"/>
    <cellStyle name="Normalny 5 2 5 3 2 4 2" xfId="26054" xr:uid="{B7FD0950-6928-459D-A6CC-B6D70F533F93}"/>
    <cellStyle name="Normalny 5 2 5 3 2 5" xfId="14245" xr:uid="{949A8314-9F32-4A62-804F-41570FE2D9B3}"/>
    <cellStyle name="Normalny 5 2 5 3 2 5 2" xfId="29544" xr:uid="{3D081A13-35C6-48EF-ABEE-06E80A2B9D74}"/>
    <cellStyle name="Normalny 5 2 5 3 2 6" xfId="19714" xr:uid="{6BD5EFFF-C9D2-4AA2-BC1E-D92112990131}"/>
    <cellStyle name="Normalny 5 2 5 3 3" xfId="8977" xr:uid="{7C7C588D-D3D9-46BB-AB5F-5ED3887A548C}"/>
    <cellStyle name="Normalny 5 2 5 3 3 2" xfId="12468" xr:uid="{2B2438BB-3E30-4A31-B024-BBBD2BE78418}"/>
    <cellStyle name="Normalny 5 2 5 3 3 2 2" xfId="27767" xr:uid="{D9F619BF-5C7A-4D80-BB08-585ADB2EE6B2}"/>
    <cellStyle name="Normalny 5 2 5 3 3 3" xfId="15958" xr:uid="{79AD7A53-5BB9-482A-A8E5-004A69430B90}"/>
    <cellStyle name="Normalny 5 2 5 3 3 3 2" xfId="31257" xr:uid="{FCD07F58-C075-4C48-9B38-ECED7D1C9FB6}"/>
    <cellStyle name="Normalny 5 2 5 3 3 4" xfId="24277" xr:uid="{1F7A92FD-4809-4D4F-92E6-FE16920B5EA2}"/>
    <cellStyle name="Normalny 5 2 5 3 4" xfId="6568" xr:uid="{ABD6E9C4-66A0-4CFB-A11F-834CA41309B8}"/>
    <cellStyle name="Normalny 5 2 5 3 4 2" xfId="21869" xr:uid="{E5AAA398-385C-4C94-94DA-3AFC2763D02D}"/>
    <cellStyle name="Normalny 5 2 5 3 5" xfId="4366" xr:uid="{338D2F9B-BDBC-44DC-A00D-28EAF927C1EF}"/>
    <cellStyle name="Normalny 5 2 5 3 5 2" xfId="19713" xr:uid="{8B113E5B-F915-4436-8DC6-3B34CBF9A394}"/>
    <cellStyle name="Normalny 5 2 5 3 6" xfId="10060" xr:uid="{6CCADC94-811E-4DFB-A1DC-FF27F3110E46}"/>
    <cellStyle name="Normalny 5 2 5 3 6 2" xfId="25359" xr:uid="{6CF14915-26B5-4BC0-B787-50F7933BFB94}"/>
    <cellStyle name="Normalny 5 2 5 3 7" xfId="13550" xr:uid="{32B533A1-C329-475C-B864-1A542806A47A}"/>
    <cellStyle name="Normalny 5 2 5 3 7 2" xfId="28849" xr:uid="{22537662-785A-42BF-AFFD-BFB71DF9712A}"/>
    <cellStyle name="Normalny 5 2 5 3 8" xfId="16954" xr:uid="{A3E0CEA6-ABA7-4E0C-AF65-29E69B3915F0}"/>
    <cellStyle name="Normalny 5 2 5 4" xfId="1419" xr:uid="{912CDC47-525F-4C3E-A5FC-EC126BDD1464}"/>
    <cellStyle name="Normalny 5 2 5 4 2" xfId="8979" xr:uid="{6EA982E2-F00D-45D0-8190-3D5A8302CEE6}"/>
    <cellStyle name="Normalny 5 2 5 4 2 2" xfId="12470" xr:uid="{D356254F-47D5-490F-A8AA-BD693C407C03}"/>
    <cellStyle name="Normalny 5 2 5 4 2 2 2" xfId="27769" xr:uid="{B370E94A-AF41-4027-9AC1-CA28B73DF3E7}"/>
    <cellStyle name="Normalny 5 2 5 4 2 3" xfId="15960" xr:uid="{5FA8917A-BE70-430F-BAD8-7D5E17A27D58}"/>
    <cellStyle name="Normalny 5 2 5 4 2 3 2" xfId="31259" xr:uid="{28E58B30-C254-4703-82A6-FDEA9DBACE08}"/>
    <cellStyle name="Normalny 5 2 5 4 2 4" xfId="24279" xr:uid="{8EF3BA95-9E7D-4724-8E88-9A71D8B8A74E}"/>
    <cellStyle name="Normalny 5 2 5 4 3" xfId="7260" xr:uid="{D68FE611-381F-4702-B5E0-948D7E3C0F89}"/>
    <cellStyle name="Normalny 5 2 5 4 3 2" xfId="22561" xr:uid="{369CB6C2-1050-443A-9558-670F3BA304BC}"/>
    <cellStyle name="Normalny 5 2 5 4 4" xfId="4368" xr:uid="{5274A174-FF38-42FE-A483-BE509B52AEEC}"/>
    <cellStyle name="Normalny 5 2 5 4 4 2" xfId="19715" xr:uid="{FB71541C-C669-4424-A633-21B1D8F6EAE0}"/>
    <cellStyle name="Normalny 5 2 5 4 5" xfId="10752" xr:uid="{81612CB3-6E42-4EDA-AFC6-5562891264D8}"/>
    <cellStyle name="Normalny 5 2 5 4 5 2" xfId="26051" xr:uid="{0BA2F431-8564-4DE9-B417-F9F559C2ADAA}"/>
    <cellStyle name="Normalny 5 2 5 4 6" xfId="14242" xr:uid="{29D92C97-9087-4181-AB68-A9E74B1D3A0B}"/>
    <cellStyle name="Normalny 5 2 5 4 6 2" xfId="29541" xr:uid="{9CCA9B8F-EC21-4C05-BC20-235B6103C30F}"/>
    <cellStyle name="Normalny 5 2 5 4 7" xfId="17075" xr:uid="{6E8786E7-3DD1-4408-819C-E13DFD7FC508}"/>
    <cellStyle name="Normalny 5 2 5 5" xfId="1573" xr:uid="{734C210D-599D-444D-A093-93E9F26D9C9B}"/>
    <cellStyle name="Normalny 5 2 5 5 2" xfId="8980" xr:uid="{D6260F09-BF05-4642-B6C6-E1777B4C4EEC}"/>
    <cellStyle name="Normalny 5 2 5 5 2 2" xfId="12471" xr:uid="{60AB294D-124F-4597-B222-5E336F2E4B3E}"/>
    <cellStyle name="Normalny 5 2 5 5 2 2 2" xfId="27770" xr:uid="{7F73E742-497E-4C76-A5E5-050F9B91D15C}"/>
    <cellStyle name="Normalny 5 2 5 5 2 3" xfId="15961" xr:uid="{11CCC938-9981-407D-8FDE-721778960623}"/>
    <cellStyle name="Normalny 5 2 5 5 2 3 2" xfId="31260" xr:uid="{F2AC0B95-B182-42C2-B88D-337AB173EAFE}"/>
    <cellStyle name="Normalny 5 2 5 5 2 4" xfId="24280" xr:uid="{7DE05340-483E-40A8-A82A-C462715547C0}"/>
    <cellStyle name="Normalny 5 2 5 5 3" xfId="7538" xr:uid="{5653B059-F629-4E25-9B54-FB3155BD880C}"/>
    <cellStyle name="Normalny 5 2 5 5 3 2" xfId="22839" xr:uid="{087F873F-AB3B-4204-8EC1-05B99C281391}"/>
    <cellStyle name="Normalny 5 2 5 5 4" xfId="4369" xr:uid="{EFFFB58B-175D-44A8-AB42-CBF3A9C0921C}"/>
    <cellStyle name="Normalny 5 2 5 5 4 2" xfId="19716" xr:uid="{C4B9E7F3-C9B9-45F7-8871-61B7E9B2FE3E}"/>
    <cellStyle name="Normalny 5 2 5 5 5" xfId="11030" xr:uid="{BB693468-F4EA-4B4D-9CB3-994EC8026AE0}"/>
    <cellStyle name="Normalny 5 2 5 5 5 2" xfId="26329" xr:uid="{60CE6EE2-A90A-4406-A34C-4E03055F1C42}"/>
    <cellStyle name="Normalny 5 2 5 5 6" xfId="14520" xr:uid="{96B143F9-0B15-4410-8F0D-FB05A79BC9FA}"/>
    <cellStyle name="Normalny 5 2 5 5 6 2" xfId="29819" xr:uid="{B77776A8-55EA-491D-A3FA-2ABC301F7172}"/>
    <cellStyle name="Normalny 5 2 5 5 7" xfId="17225" xr:uid="{FD8E57C7-905B-4456-8B42-68A1E2F99295}"/>
    <cellStyle name="Normalny 5 2 5 6" xfId="1822" xr:uid="{7C322E4B-F3A0-48E8-B583-3001A0514561}"/>
    <cellStyle name="Normalny 5 2 5 6 2" xfId="8972" xr:uid="{D55FB589-F0FA-479F-8EAE-44AD9089C724}"/>
    <cellStyle name="Normalny 5 2 5 6 2 2" xfId="24272" xr:uid="{CA92008C-F91C-4E97-B384-FF4B540184D9}"/>
    <cellStyle name="Normalny 5 2 5 6 3" xfId="5546" xr:uid="{A68CB4C1-C373-42A2-A7FD-B0784357CE10}"/>
    <cellStyle name="Normalny 5 2 5 6 3 2" xfId="20847" xr:uid="{547AAD2C-ABB1-400C-83DC-EC134297469D}"/>
    <cellStyle name="Normalny 5 2 5 6 4" xfId="12463" xr:uid="{4FD3BD35-6BC7-44CA-ADBE-37ED3B3EEAF4}"/>
    <cellStyle name="Normalny 5 2 5 6 4 2" xfId="27762" xr:uid="{DB1469A2-2211-40A2-9951-8B75A194AE3E}"/>
    <cellStyle name="Normalny 5 2 5 6 5" xfId="15953" xr:uid="{EFE2C652-8026-4B1E-A609-267D769897E5}"/>
    <cellStyle name="Normalny 5 2 5 6 5 2" xfId="31252" xr:uid="{B05DFEFD-8D4A-4194-8187-0ECCF0CE67D5}"/>
    <cellStyle name="Normalny 5 2 5 6 6" xfId="17458" xr:uid="{DDACDB7A-9AB1-4233-B60F-84158FCDD93D}"/>
    <cellStyle name="Normalny 5 2 5 7" xfId="1966" xr:uid="{3709A281-C7A4-45D2-B30D-93FF03F25716}"/>
    <cellStyle name="Normalny 5 2 5 7 2" xfId="5547" xr:uid="{75A8E2AA-95A9-4A7E-A328-EC3A988DC431}"/>
    <cellStyle name="Normalny 5 2 5 7 2 2" xfId="20848" xr:uid="{C2FE7D7D-8EB6-4DD1-840F-985D13EFEDB7}"/>
    <cellStyle name="Normalny 5 2 5 7 3" xfId="17598" xr:uid="{B995F432-A51F-4982-9849-6DB780B0C166}"/>
    <cellStyle name="Normalny 5 2 5 8" xfId="2097" xr:uid="{CE8DDC5F-646D-438E-9C99-54FF58463C77}"/>
    <cellStyle name="Normalny 5 2 5 8 2" xfId="5548" xr:uid="{E337E55C-BDE5-4496-B004-126152F68A6E}"/>
    <cellStyle name="Normalny 5 2 5 8 2 2" xfId="20849" xr:uid="{474499FF-9D17-4366-964E-9172B2C9725B}"/>
    <cellStyle name="Normalny 5 2 5 8 3" xfId="17729" xr:uid="{06292BE6-4648-40AB-AD85-C10133D8D283}"/>
    <cellStyle name="Normalny 5 2 5 9" xfId="2222" xr:uid="{03B4CAFC-1501-4EAC-A009-9BFAB86DAC46}"/>
    <cellStyle name="Normalny 5 2 5 9 2" xfId="5549" xr:uid="{B739EF2B-613C-4233-A3F2-EA45936BC8AF}"/>
    <cellStyle name="Normalny 5 2 5 9 2 2" xfId="20850" xr:uid="{222F89BC-7BCA-43CC-A949-9A43D93CF382}"/>
    <cellStyle name="Normalny 5 2 5 9 3" xfId="17854" xr:uid="{FC1A0917-1EA6-437F-B968-13EAAE20C100}"/>
    <cellStyle name="Normalny 5 2 6" xfId="780" xr:uid="{5E74E527-AC37-4944-BAF9-0EAEE029C357}"/>
    <cellStyle name="Normalny 5 2 6 10" xfId="2384" xr:uid="{15BA253A-D4A7-4812-AEBB-F77A1D97BDA9}"/>
    <cellStyle name="Normalny 5 2 6 10 2" xfId="5550" xr:uid="{23CC0231-6962-43C4-B9CC-D499ADA7E3C9}"/>
    <cellStyle name="Normalny 5 2 6 10 2 2" xfId="20851" xr:uid="{28B6CE01-B79F-49B6-B7D0-32F710EE0955}"/>
    <cellStyle name="Normalny 5 2 6 10 3" xfId="18016" xr:uid="{2F906A8D-3A67-415D-BE43-EB10394E9FF6}"/>
    <cellStyle name="Normalny 5 2 6 11" xfId="2534" xr:uid="{3FCAD09A-4F69-46BA-98AB-1E59E04CABE3}"/>
    <cellStyle name="Normalny 5 2 6 11 2" xfId="5551" xr:uid="{05703F54-9DE9-404E-9B94-A32F4E710EEC}"/>
    <cellStyle name="Normalny 5 2 6 11 2 2" xfId="20852" xr:uid="{853DEF2B-1709-40AB-99A6-A9CEF6ACB6CD}"/>
    <cellStyle name="Normalny 5 2 6 11 3" xfId="18166" xr:uid="{B3EDA6C0-9178-498A-B9A8-11AA0D335721}"/>
    <cellStyle name="Normalny 5 2 6 12" xfId="2684" xr:uid="{018E84DD-EE4B-4A7E-9D35-D399A62BB723}"/>
    <cellStyle name="Normalny 5 2 6 12 2" xfId="5552" xr:uid="{7170DEA7-AE69-406F-873F-792B776042D5}"/>
    <cellStyle name="Normalny 5 2 6 12 2 2" xfId="20853" xr:uid="{04A107F4-AD5D-4DC5-B038-5745B7666CED}"/>
    <cellStyle name="Normalny 5 2 6 12 3" xfId="18316" xr:uid="{4EDE49F8-F54B-4A72-84D0-A3797C4E1262}"/>
    <cellStyle name="Normalny 5 2 6 13" xfId="5880" xr:uid="{2157D79F-209C-466A-A0F6-727F49CBC8AF}"/>
    <cellStyle name="Normalny 5 2 6 13 2" xfId="21181" xr:uid="{9ACAE437-6CE0-44AB-A173-99492C5C7506}"/>
    <cellStyle name="Normalny 5 2 6 14" xfId="6056" xr:uid="{E8B6B481-B0CC-4F90-BED1-9B25FE4910F9}"/>
    <cellStyle name="Normalny 5 2 6 14 2" xfId="21357" xr:uid="{0FE3A8A5-7637-4224-BE26-235AA9D53F1B}"/>
    <cellStyle name="Normalny 5 2 6 15" xfId="4370" xr:uid="{409AAD59-7A11-4B98-A2B2-2AD331EDC36E}"/>
    <cellStyle name="Normalny 5 2 6 15 2" xfId="19717" xr:uid="{E3DB5CB3-720B-4466-B7E1-5C6BA4BE9F96}"/>
    <cellStyle name="Normalny 5 2 6 16" xfId="9548" xr:uid="{212DEF4D-CD57-45F0-BC2E-9B36C7392F45}"/>
    <cellStyle name="Normalny 5 2 6 16 2" xfId="24847" xr:uid="{36A6F61C-792D-4757-99C2-147138209E8E}"/>
    <cellStyle name="Normalny 5 2 6 17" xfId="13038" xr:uid="{4BC53655-71F8-4431-B831-8A65AE1711E0}"/>
    <cellStyle name="Normalny 5 2 6 17 2" xfId="28337" xr:uid="{8B74D090-602D-4CBC-AD29-189A3F42AFD6}"/>
    <cellStyle name="Normalny 5 2 6 18" xfId="16503" xr:uid="{CB802EAF-CE9E-4943-A3F6-7CD6DCBB25E1}"/>
    <cellStyle name="Normalny 5 2 6 18 2" xfId="31802" xr:uid="{D193F682-C381-4541-A4DD-31C8F19679F6}"/>
    <cellStyle name="Normalny 5 2 6 19" xfId="998" xr:uid="{46C05573-840D-4C13-B3FE-18D3405C7A1E}"/>
    <cellStyle name="Normalny 5 2 6 2" xfId="1214" xr:uid="{B98810C6-2B52-414F-85B6-6CA4469E332E}"/>
    <cellStyle name="Normalny 5 2 6 2 2" xfId="4372" xr:uid="{F93D7E65-1AAE-45D7-87C3-C12B57D017A5}"/>
    <cellStyle name="Normalny 5 2 6 2 2 2" xfId="4373" xr:uid="{44D3B386-D610-4CF6-BEBA-0820D14A53C9}"/>
    <cellStyle name="Normalny 5 2 6 2 2 2 2" xfId="8984" xr:uid="{AF03B757-5CDC-4839-BDAE-1A06D480E807}"/>
    <cellStyle name="Normalny 5 2 6 2 2 2 2 2" xfId="12475" xr:uid="{E9D5B4C0-D1A5-4F05-A208-38C3E3FE9330}"/>
    <cellStyle name="Normalny 5 2 6 2 2 2 2 2 2" xfId="27774" xr:uid="{F1FCEADA-E049-4372-8C8A-436098B4A6EE}"/>
    <cellStyle name="Normalny 5 2 6 2 2 2 2 3" xfId="15965" xr:uid="{C86B7E4E-4591-4CC5-85D9-30625C616A00}"/>
    <cellStyle name="Normalny 5 2 6 2 2 2 2 3 2" xfId="31264" xr:uid="{AD337D73-409B-4C77-99DB-9D6B61F3CB57}"/>
    <cellStyle name="Normalny 5 2 6 2 2 2 2 4" xfId="24284" xr:uid="{BF91AD2F-D4F7-404B-B0D8-DD24DC257813}"/>
    <cellStyle name="Normalny 5 2 6 2 2 2 3" xfId="7266" xr:uid="{A844D997-6C55-490E-BD6E-AD8DF06D9423}"/>
    <cellStyle name="Normalny 5 2 6 2 2 2 3 2" xfId="22567" xr:uid="{AFC20354-88E6-41C1-B962-8A9E77624564}"/>
    <cellStyle name="Normalny 5 2 6 2 2 2 4" xfId="10758" xr:uid="{AFD74895-480C-4895-907E-8868B7685D33}"/>
    <cellStyle name="Normalny 5 2 6 2 2 2 4 2" xfId="26057" xr:uid="{A1FEC488-E536-4D72-87FE-61CAEF282EB7}"/>
    <cellStyle name="Normalny 5 2 6 2 2 2 5" xfId="14248" xr:uid="{76181B0E-95FD-4F34-869E-B74C39983B28}"/>
    <cellStyle name="Normalny 5 2 6 2 2 2 5 2" xfId="29547" xr:uid="{C949A2A0-5DBA-49E2-883E-F0B0D3F720BD}"/>
    <cellStyle name="Normalny 5 2 6 2 2 2 6" xfId="19720" xr:uid="{A042FB17-CF75-4183-A23E-E999BF6BAA9D}"/>
    <cellStyle name="Normalny 5 2 6 2 2 3" xfId="8983" xr:uid="{93BCE34C-2B84-4012-B96E-C77A6D25D696}"/>
    <cellStyle name="Normalny 5 2 6 2 2 3 2" xfId="12474" xr:uid="{31C4A44B-F6B0-4172-89C2-8619BB3AB7EB}"/>
    <cellStyle name="Normalny 5 2 6 2 2 3 2 2" xfId="27773" xr:uid="{8C5B236C-8D4F-45F5-A786-C6D745A3CB74}"/>
    <cellStyle name="Normalny 5 2 6 2 2 3 3" xfId="15964" xr:uid="{9CE16518-1639-4B1C-814E-19DB4C12D04A}"/>
    <cellStyle name="Normalny 5 2 6 2 2 3 3 2" xfId="31263" xr:uid="{F0E6C761-4D9A-4D41-B757-DF94DB263CFF}"/>
    <cellStyle name="Normalny 5 2 6 2 2 3 4" xfId="24283" xr:uid="{ADA1046A-B7C2-4019-8833-9542CA630ADD}"/>
    <cellStyle name="Normalny 5 2 6 2 2 4" xfId="6569" xr:uid="{9B8FD95E-BF48-4CF1-BBE4-0281DE2669E2}"/>
    <cellStyle name="Normalny 5 2 6 2 2 4 2" xfId="21870" xr:uid="{D7741180-44CE-4573-A7F7-D749FC41B1BA}"/>
    <cellStyle name="Normalny 5 2 6 2 2 5" xfId="10061" xr:uid="{9F0D5541-D68C-4E3A-AEAB-BED8E1187AE5}"/>
    <cellStyle name="Normalny 5 2 6 2 2 5 2" xfId="25360" xr:uid="{2BE48EED-D8BA-4102-B4E9-A9F623075FDD}"/>
    <cellStyle name="Normalny 5 2 6 2 2 6" xfId="13551" xr:uid="{F0B76A60-598C-4F22-9431-FA7C535F1313}"/>
    <cellStyle name="Normalny 5 2 6 2 2 6 2" xfId="28850" xr:uid="{D76C1F55-BD21-4372-868C-44AEF6BCA2EB}"/>
    <cellStyle name="Normalny 5 2 6 2 2 7" xfId="19719" xr:uid="{7B68D226-7515-40FC-9F7F-267C5AD6D3DF}"/>
    <cellStyle name="Normalny 5 2 6 2 3" xfId="4374" xr:uid="{1E7F9516-6FE5-4057-9F68-542CA9E90156}"/>
    <cellStyle name="Normalny 5 2 6 2 3 2" xfId="8985" xr:uid="{6DAADBA5-FD2B-436C-A722-43D60E40ADC0}"/>
    <cellStyle name="Normalny 5 2 6 2 3 2 2" xfId="12476" xr:uid="{75972EF7-E89E-4626-B703-E2B5B5292F4B}"/>
    <cellStyle name="Normalny 5 2 6 2 3 2 2 2" xfId="27775" xr:uid="{2D15BF44-6AD9-4F97-9419-0B6F7506102C}"/>
    <cellStyle name="Normalny 5 2 6 2 3 2 3" xfId="15966" xr:uid="{BD3F6513-D0E5-4A35-9520-683100E67F99}"/>
    <cellStyle name="Normalny 5 2 6 2 3 2 3 2" xfId="31265" xr:uid="{DBEE107F-E016-4884-B2D5-5A078FA28B96}"/>
    <cellStyle name="Normalny 5 2 6 2 3 2 4" xfId="24285" xr:uid="{61ABC957-C60C-4A74-8831-E16D751D21F7}"/>
    <cellStyle name="Normalny 5 2 6 2 3 3" xfId="7265" xr:uid="{8A673C39-5B5D-4BFA-9815-F01BAC38D191}"/>
    <cellStyle name="Normalny 5 2 6 2 3 3 2" xfId="22566" xr:uid="{8ACD0D3D-E1FD-4C5A-B036-6ED6D46FEC8A}"/>
    <cellStyle name="Normalny 5 2 6 2 3 4" xfId="10757" xr:uid="{CA2558CE-21C9-424A-839A-200BA435A822}"/>
    <cellStyle name="Normalny 5 2 6 2 3 4 2" xfId="26056" xr:uid="{683961F5-BD87-4EBD-BC31-13660B293E78}"/>
    <cellStyle name="Normalny 5 2 6 2 3 5" xfId="14247" xr:uid="{7A569DC2-39A1-47D9-A041-96AB02543A21}"/>
    <cellStyle name="Normalny 5 2 6 2 3 5 2" xfId="29546" xr:uid="{C3C0DE1C-DF97-41B8-8FDD-0B2903FCF647}"/>
    <cellStyle name="Normalny 5 2 6 2 3 6" xfId="19721" xr:uid="{FB64493D-BE58-4121-949B-3D28A0CE731C}"/>
    <cellStyle name="Normalny 5 2 6 2 4" xfId="8982" xr:uid="{C06CDC2D-0F9F-435F-B051-F2D81C8954E2}"/>
    <cellStyle name="Normalny 5 2 6 2 4 2" xfId="12473" xr:uid="{4E16CE2E-D08B-4D49-910E-D08D84E73534}"/>
    <cellStyle name="Normalny 5 2 6 2 4 2 2" xfId="27772" xr:uid="{F551CDDF-073C-4D6F-B663-91815B5E9C58}"/>
    <cellStyle name="Normalny 5 2 6 2 4 3" xfId="15963" xr:uid="{778BC1D2-77E5-418A-B7A1-C6FABCDF6754}"/>
    <cellStyle name="Normalny 5 2 6 2 4 3 2" xfId="31262" xr:uid="{B3754F18-94DB-4727-9431-2A75B43C65B4}"/>
    <cellStyle name="Normalny 5 2 6 2 4 4" xfId="24282" xr:uid="{AAAE9400-4E10-4535-AC94-8CED0B58DC61}"/>
    <cellStyle name="Normalny 5 2 6 2 5" xfId="6280" xr:uid="{1781D404-B832-4EF6-B9D5-0A3290DB7CA0}"/>
    <cellStyle name="Normalny 5 2 6 2 5 2" xfId="21581" xr:uid="{63BDDE7E-6818-49C3-B6AF-C02D2ADF90FC}"/>
    <cellStyle name="Normalny 5 2 6 2 6" xfId="4371" xr:uid="{2ED982A2-D584-4F26-84C1-57FB0057A5A0}"/>
    <cellStyle name="Normalny 5 2 6 2 6 2" xfId="19718" xr:uid="{D478EEFC-FDAD-4FF4-81D6-BB3EC1DC5FEC}"/>
    <cellStyle name="Normalny 5 2 6 2 7" xfId="9772" xr:uid="{9EB05822-8169-4B33-8F24-EFD44E355F66}"/>
    <cellStyle name="Normalny 5 2 6 2 7 2" xfId="25071" xr:uid="{BDB5880D-B550-4EDB-A245-8D0AD2D62319}"/>
    <cellStyle name="Normalny 5 2 6 2 8" xfId="13262" xr:uid="{1D2F09D8-41D3-46A2-A0B2-D30773F41B6F}"/>
    <cellStyle name="Normalny 5 2 6 2 8 2" xfId="28561" xr:uid="{CA3DBEE4-D3A4-4A02-BC16-D5FB0503D133}"/>
    <cellStyle name="Normalny 5 2 6 2 9" xfId="16870" xr:uid="{81FA1999-2C33-4D8A-8CD8-DE12EF44FF9C}"/>
    <cellStyle name="Normalny 5 2 6 20" xfId="16666" xr:uid="{6A214046-D501-41F6-8D46-F04BFAACADA2}"/>
    <cellStyle name="Normalny 5 2 6 3" xfId="1339" xr:uid="{CD312E38-BD19-49C1-B52F-D263AC040A41}"/>
    <cellStyle name="Normalny 5 2 6 3 2" xfId="4376" xr:uid="{26A82F38-50BD-444A-B94D-7A57FCADA75D}"/>
    <cellStyle name="Normalny 5 2 6 3 2 2" xfId="8987" xr:uid="{C709D36A-954A-4ADD-B8B7-05DEB5842077}"/>
    <cellStyle name="Normalny 5 2 6 3 2 2 2" xfId="12478" xr:uid="{B98E190C-B794-4377-9608-A04A9BC3E8F1}"/>
    <cellStyle name="Normalny 5 2 6 3 2 2 2 2" xfId="27777" xr:uid="{9DE12D6F-1704-4B74-8F93-2A2041EBBC07}"/>
    <cellStyle name="Normalny 5 2 6 3 2 2 3" xfId="15968" xr:uid="{87D88183-4DD9-435C-8B8E-029A5E4B2C94}"/>
    <cellStyle name="Normalny 5 2 6 3 2 2 3 2" xfId="31267" xr:uid="{5EE6E86A-CD1A-4297-B02F-147C4071BAD8}"/>
    <cellStyle name="Normalny 5 2 6 3 2 2 4" xfId="24287" xr:uid="{42E78826-2618-4560-A1A7-2D139D3999DA}"/>
    <cellStyle name="Normalny 5 2 6 3 2 3" xfId="7267" xr:uid="{90AA9373-818D-46D0-B23A-BF014388E8FB}"/>
    <cellStyle name="Normalny 5 2 6 3 2 3 2" xfId="22568" xr:uid="{23C69062-5BC6-458F-8DBE-505C74FAAEAF}"/>
    <cellStyle name="Normalny 5 2 6 3 2 4" xfId="10759" xr:uid="{F75E520B-C669-4C59-8777-3F4EE036E6B6}"/>
    <cellStyle name="Normalny 5 2 6 3 2 4 2" xfId="26058" xr:uid="{EC1EA60F-425F-43C2-AA22-FA16869DF936}"/>
    <cellStyle name="Normalny 5 2 6 3 2 5" xfId="14249" xr:uid="{7B173CB9-8E27-4CAD-A6D2-7B76F92F8594}"/>
    <cellStyle name="Normalny 5 2 6 3 2 5 2" xfId="29548" xr:uid="{7F445851-15C2-48BE-BEDD-26157ED271D2}"/>
    <cellStyle name="Normalny 5 2 6 3 2 6" xfId="19723" xr:uid="{3B43776D-912E-4FC7-82A7-41D3174E0B35}"/>
    <cellStyle name="Normalny 5 2 6 3 3" xfId="8986" xr:uid="{0C53125D-3C3C-4CDC-B175-40336FE36562}"/>
    <cellStyle name="Normalny 5 2 6 3 3 2" xfId="12477" xr:uid="{D87326BC-7110-41A6-82B9-F6684F9319B8}"/>
    <cellStyle name="Normalny 5 2 6 3 3 2 2" xfId="27776" xr:uid="{83FF80FC-13AD-4A2D-8657-8D888D4C00FA}"/>
    <cellStyle name="Normalny 5 2 6 3 3 3" xfId="15967" xr:uid="{D47BEA65-718B-452E-93A6-88EB2B457761}"/>
    <cellStyle name="Normalny 5 2 6 3 3 3 2" xfId="31266" xr:uid="{6F413D19-EDC9-4487-89DC-BDE8A590BBD3}"/>
    <cellStyle name="Normalny 5 2 6 3 3 4" xfId="24286" xr:uid="{FB918819-DFAE-4A87-B28C-34BC948AF970}"/>
    <cellStyle name="Normalny 5 2 6 3 4" xfId="6570" xr:uid="{7E644C5D-80EB-4B1C-9CCA-462498E84DEE}"/>
    <cellStyle name="Normalny 5 2 6 3 4 2" xfId="21871" xr:uid="{19B985E6-4D5F-47A6-8AA8-84CF5700AA83}"/>
    <cellStyle name="Normalny 5 2 6 3 5" xfId="4375" xr:uid="{443FC94E-3445-4F60-A3D0-7491CD9B48E2}"/>
    <cellStyle name="Normalny 5 2 6 3 5 2" xfId="19722" xr:uid="{1A53AD98-E55F-4C86-9F2F-7D0779FB33E5}"/>
    <cellStyle name="Normalny 5 2 6 3 6" xfId="10062" xr:uid="{6FA6E49C-1131-448B-A2F3-22FBB1E30833}"/>
    <cellStyle name="Normalny 5 2 6 3 6 2" xfId="25361" xr:uid="{CE902F2E-A670-4764-81DF-F1874ED3015A}"/>
    <cellStyle name="Normalny 5 2 6 3 7" xfId="13552" xr:uid="{50D8A1E8-28BE-41BE-9EFD-CCCCDA63206D}"/>
    <cellStyle name="Normalny 5 2 6 3 7 2" xfId="28851" xr:uid="{C3D7F207-014E-4725-B95E-B775C0727815}"/>
    <cellStyle name="Normalny 5 2 6 3 8" xfId="16995" xr:uid="{2EC9DE6A-3EA4-4F2E-A25D-64BCACD14F1C}"/>
    <cellStyle name="Normalny 5 2 6 4" xfId="1460" xr:uid="{8954790A-A520-46AD-AF61-4C1DF061F880}"/>
    <cellStyle name="Normalny 5 2 6 4 2" xfId="8988" xr:uid="{F2A948C7-0CDA-4F8D-BE62-F916E544D561}"/>
    <cellStyle name="Normalny 5 2 6 4 2 2" xfId="12479" xr:uid="{69AB5E65-5BE8-4AF5-A527-DFD9144421EF}"/>
    <cellStyle name="Normalny 5 2 6 4 2 2 2" xfId="27778" xr:uid="{F9B15ED8-EE9F-4803-9ECF-531B2BAAFC85}"/>
    <cellStyle name="Normalny 5 2 6 4 2 3" xfId="15969" xr:uid="{42E3C412-F8B1-449A-9B20-578CDA017569}"/>
    <cellStyle name="Normalny 5 2 6 4 2 3 2" xfId="31268" xr:uid="{4E82BEF4-84D5-44B8-B37E-B73FA0DB71DF}"/>
    <cellStyle name="Normalny 5 2 6 4 2 4" xfId="24288" xr:uid="{A41F5ADF-F46B-4EA8-8F90-4770F8A62EAE}"/>
    <cellStyle name="Normalny 5 2 6 4 3" xfId="7264" xr:uid="{909291B7-8121-444B-8D6D-87BAAE4DA6B3}"/>
    <cellStyle name="Normalny 5 2 6 4 3 2" xfId="22565" xr:uid="{92527137-CBDC-4852-98D4-061309EAF8CB}"/>
    <cellStyle name="Normalny 5 2 6 4 4" xfId="4377" xr:uid="{A8D13E55-DDC5-4636-96B8-B9678A896065}"/>
    <cellStyle name="Normalny 5 2 6 4 4 2" xfId="19724" xr:uid="{64F794D8-E728-4D71-B03A-1C1D40224FFD}"/>
    <cellStyle name="Normalny 5 2 6 4 5" xfId="10756" xr:uid="{3C0F39B9-1111-4320-835C-57F7AA76766B}"/>
    <cellStyle name="Normalny 5 2 6 4 5 2" xfId="26055" xr:uid="{3FAAD759-B064-49C4-8300-CAEE86D2BC64}"/>
    <cellStyle name="Normalny 5 2 6 4 6" xfId="14246" xr:uid="{9A055F50-CB5C-45EB-B1E2-BC4D8BEC1A53}"/>
    <cellStyle name="Normalny 5 2 6 4 6 2" xfId="29545" xr:uid="{B0FE9440-7936-4EAC-948E-9B4D2C9DBE32}"/>
    <cellStyle name="Normalny 5 2 6 4 7" xfId="17116" xr:uid="{506C12DF-84C1-4856-9E69-CBF223CE3CF1}"/>
    <cellStyle name="Normalny 5 2 6 5" xfId="1614" xr:uid="{EFCB5056-C323-40EB-9D99-587773764C45}"/>
    <cellStyle name="Normalny 5 2 6 5 2" xfId="8989" xr:uid="{88801D04-5CB3-4351-952C-0804579B3805}"/>
    <cellStyle name="Normalny 5 2 6 5 2 2" xfId="12480" xr:uid="{13635739-BFD8-408C-8678-FE73DC808306}"/>
    <cellStyle name="Normalny 5 2 6 5 2 2 2" xfId="27779" xr:uid="{63D43E2D-0E5F-42A0-A088-F03C7665DFC6}"/>
    <cellStyle name="Normalny 5 2 6 5 2 3" xfId="15970" xr:uid="{98CFB0CC-796A-4B0C-B35A-C387B0A2149E}"/>
    <cellStyle name="Normalny 5 2 6 5 2 3 2" xfId="31269" xr:uid="{C717F5DA-66E9-43CF-8E12-C98011EDC8F6}"/>
    <cellStyle name="Normalny 5 2 6 5 2 4" xfId="24289" xr:uid="{E8532140-F573-4653-952D-DD3E3F90C947}"/>
    <cellStyle name="Normalny 5 2 6 5 3" xfId="7579" xr:uid="{11D96D50-DFE2-455E-83D0-82745B6531EA}"/>
    <cellStyle name="Normalny 5 2 6 5 3 2" xfId="22880" xr:uid="{5900FD57-CB72-40E3-A1D7-C0465CD6FEB4}"/>
    <cellStyle name="Normalny 5 2 6 5 4" xfId="4378" xr:uid="{423EF2D1-1007-4F44-BBA4-16620A4CA193}"/>
    <cellStyle name="Normalny 5 2 6 5 4 2" xfId="19725" xr:uid="{DD41BE9B-D2EB-4FFD-8F80-BCE3BE1254CF}"/>
    <cellStyle name="Normalny 5 2 6 5 5" xfId="11071" xr:uid="{B7FFE562-6674-48CC-9359-302EB96D5573}"/>
    <cellStyle name="Normalny 5 2 6 5 5 2" xfId="26370" xr:uid="{C7AAA443-3767-4412-AE7D-06FAD153BDF4}"/>
    <cellStyle name="Normalny 5 2 6 5 6" xfId="14561" xr:uid="{EEF65651-CCDD-4718-AE2B-FE7F5288668C}"/>
    <cellStyle name="Normalny 5 2 6 5 6 2" xfId="29860" xr:uid="{15669669-AE49-445F-AEA4-7895C1FDC28E}"/>
    <cellStyle name="Normalny 5 2 6 5 7" xfId="17266" xr:uid="{2DF09486-DBB1-4B87-B3E2-083DC8FDB915}"/>
    <cellStyle name="Normalny 5 2 6 6" xfId="1863" xr:uid="{84CDAE54-C0AE-44BC-95F5-353C445CA3AC}"/>
    <cellStyle name="Normalny 5 2 6 6 2" xfId="8981" xr:uid="{031C82E7-A8EE-4191-8C48-2309E89BA28E}"/>
    <cellStyle name="Normalny 5 2 6 6 2 2" xfId="24281" xr:uid="{52E309C5-B16E-49FC-8628-3531C6DDB472}"/>
    <cellStyle name="Normalny 5 2 6 6 3" xfId="5553" xr:uid="{D744D701-BE35-4C7E-A4F3-AFCDB3F46D0C}"/>
    <cellStyle name="Normalny 5 2 6 6 3 2" xfId="20854" xr:uid="{CFBBCCEE-88FF-49CC-B036-BC82935199B6}"/>
    <cellStyle name="Normalny 5 2 6 6 4" xfId="12472" xr:uid="{EF9CD1B3-BEE8-4A93-92AD-B3035BEF1093}"/>
    <cellStyle name="Normalny 5 2 6 6 4 2" xfId="27771" xr:uid="{25409A4F-F467-421F-9AA9-FFBBEB157AC0}"/>
    <cellStyle name="Normalny 5 2 6 6 5" xfId="15962" xr:uid="{FCEE8FB8-74AF-4571-926D-2124883D096A}"/>
    <cellStyle name="Normalny 5 2 6 6 5 2" xfId="31261" xr:uid="{B3289D92-20B3-4392-9B08-474878B59CB1}"/>
    <cellStyle name="Normalny 5 2 6 6 6" xfId="17499" xr:uid="{6DDEB95A-42F0-4730-B6D1-DF7FEB3DD8BB}"/>
    <cellStyle name="Normalny 5 2 6 7" xfId="2007" xr:uid="{47EA57C1-2692-4309-A989-2893E5F25740}"/>
    <cellStyle name="Normalny 5 2 6 7 2" xfId="5554" xr:uid="{B4F572AD-EF8B-4318-AAD6-4DACE8F29064}"/>
    <cellStyle name="Normalny 5 2 6 7 2 2" xfId="20855" xr:uid="{A0EB951B-4135-470D-8E00-51D45B658E02}"/>
    <cellStyle name="Normalny 5 2 6 7 3" xfId="17639" xr:uid="{ECACF269-A54A-459F-B157-BA25231966A9}"/>
    <cellStyle name="Normalny 5 2 6 8" xfId="2138" xr:uid="{97DBC146-4BD3-49CD-9EA8-D459CAF49BDE}"/>
    <cellStyle name="Normalny 5 2 6 8 2" xfId="5555" xr:uid="{4E9D14E1-EC3F-4150-8A0C-A17F2493209E}"/>
    <cellStyle name="Normalny 5 2 6 8 2 2" xfId="20856" xr:uid="{35E48FE4-C552-42AE-A08D-A52234E4DED1}"/>
    <cellStyle name="Normalny 5 2 6 8 3" xfId="17770" xr:uid="{F06BEEE3-36FD-4AAF-9BB4-529B05756A10}"/>
    <cellStyle name="Normalny 5 2 6 9" xfId="2263" xr:uid="{468B5E20-4D7F-4905-8307-9211999B8368}"/>
    <cellStyle name="Normalny 5 2 6 9 2" xfId="5556" xr:uid="{743B8AAC-EE2B-471F-9557-80F5D36E4394}"/>
    <cellStyle name="Normalny 5 2 6 9 2 2" xfId="20857" xr:uid="{C5BC8146-1611-40F8-A778-D9AB630C75D6}"/>
    <cellStyle name="Normalny 5 2 6 9 3" xfId="17895" xr:uid="{DAC06FC4-D882-4A33-A1FB-272CEF95053D}"/>
    <cellStyle name="Normalny 5 2 7" xfId="830" xr:uid="{2760524B-F54C-4A3C-855C-15CE5BD6D4FF}"/>
    <cellStyle name="Normalny 5 2 7 10" xfId="1049" xr:uid="{9A5097A7-76C2-407E-B3C1-136C42C4E268}"/>
    <cellStyle name="Normalny 5 2 7 11" xfId="16712" xr:uid="{D10A0DFB-16ED-4D49-8AB9-FA2449CBA831}"/>
    <cellStyle name="Normalny 5 2 7 2" xfId="2719" xr:uid="{58B41774-061B-4FCF-9661-B577AB5278E4}"/>
    <cellStyle name="Normalny 5 2 7 2 2" xfId="4381" xr:uid="{047DE325-7B3B-411F-A4E3-55D3BF4C5E51}"/>
    <cellStyle name="Normalny 5 2 7 2 2 2" xfId="8992" xr:uid="{388D4D39-872C-4CFC-B006-912D43F906EE}"/>
    <cellStyle name="Normalny 5 2 7 2 2 2 2" xfId="12483" xr:uid="{B4A573AA-1521-4F8A-97A4-4C6684B2A231}"/>
    <cellStyle name="Normalny 5 2 7 2 2 2 2 2" xfId="27782" xr:uid="{FFF42F8A-19E2-4DDD-8659-0004B45C3D1C}"/>
    <cellStyle name="Normalny 5 2 7 2 2 2 3" xfId="15973" xr:uid="{823A4A21-BBC1-40D3-8EB5-7D1AE258BD18}"/>
    <cellStyle name="Normalny 5 2 7 2 2 2 3 2" xfId="31272" xr:uid="{1D9F1A2F-BCD4-4400-A01A-F66DDB8BC9D7}"/>
    <cellStyle name="Normalny 5 2 7 2 2 2 4" xfId="24292" xr:uid="{064BD44E-02FD-4FBA-9141-AAFDB3BFF598}"/>
    <cellStyle name="Normalny 5 2 7 2 2 3" xfId="7269" xr:uid="{68350531-DF46-4805-8DE7-2E13C500BD2A}"/>
    <cellStyle name="Normalny 5 2 7 2 2 3 2" xfId="22570" xr:uid="{ACEF692A-21F1-42FB-9929-A316DE92A7BE}"/>
    <cellStyle name="Normalny 5 2 7 2 2 4" xfId="10761" xr:uid="{50127E34-5636-47C4-B703-8EA2C15F88FD}"/>
    <cellStyle name="Normalny 5 2 7 2 2 4 2" xfId="26060" xr:uid="{91F26F5D-12E3-4356-A79B-B385AF83372C}"/>
    <cellStyle name="Normalny 5 2 7 2 2 5" xfId="14251" xr:uid="{B8FCBC30-29B6-440B-A8A5-51CAC80C49DF}"/>
    <cellStyle name="Normalny 5 2 7 2 2 5 2" xfId="29550" xr:uid="{9FDAF8BD-871E-4A52-B936-96844358323A}"/>
    <cellStyle name="Normalny 5 2 7 2 2 6" xfId="19728" xr:uid="{53C34692-3A97-4632-BB13-7D348E6C4D09}"/>
    <cellStyle name="Normalny 5 2 7 2 3" xfId="8991" xr:uid="{D2C719B2-C713-477C-B0AA-C0D59666E893}"/>
    <cellStyle name="Normalny 5 2 7 2 3 2" xfId="12482" xr:uid="{ECD773A6-286D-4D8B-AF4E-CEC520F03B96}"/>
    <cellStyle name="Normalny 5 2 7 2 3 2 2" xfId="27781" xr:uid="{27B82599-A40A-472B-81C1-F0890BCA9D06}"/>
    <cellStyle name="Normalny 5 2 7 2 3 3" xfId="15972" xr:uid="{D4FCB68E-A877-4B47-B81E-922B5E935977}"/>
    <cellStyle name="Normalny 5 2 7 2 3 3 2" xfId="31271" xr:uid="{EB16C5F2-5CE7-4A94-8D4B-C4536C239087}"/>
    <cellStyle name="Normalny 5 2 7 2 3 4" xfId="24291" xr:uid="{6618AD8A-BC7B-434A-A01C-83372950F269}"/>
    <cellStyle name="Normalny 5 2 7 2 4" xfId="6312" xr:uid="{64303EFF-8F8A-4D82-B2AD-7B89A64D973B}"/>
    <cellStyle name="Normalny 5 2 7 2 4 2" xfId="21613" xr:uid="{294032A3-020A-4FAC-A08F-0F0ADC720A4F}"/>
    <cellStyle name="Normalny 5 2 7 2 5" xfId="4380" xr:uid="{50AA6B35-CDFE-40D7-9218-9264B9DB8C72}"/>
    <cellStyle name="Normalny 5 2 7 2 5 2" xfId="19727" xr:uid="{556B6FCD-68E1-48A0-A2A8-6A0CCD593FF9}"/>
    <cellStyle name="Normalny 5 2 7 2 6" xfId="9804" xr:uid="{EF1CE99D-D8E8-4E7C-874B-24B3AC4E67D0}"/>
    <cellStyle name="Normalny 5 2 7 2 6 2" xfId="25103" xr:uid="{AFF38892-0970-4587-8811-2FAF87A41A54}"/>
    <cellStyle name="Normalny 5 2 7 2 7" xfId="13294" xr:uid="{5E14B7B9-0209-4523-A881-028489B4F626}"/>
    <cellStyle name="Normalny 5 2 7 2 7 2" xfId="28593" xr:uid="{FE046F7A-F209-4B69-AED3-DE25A67E99B4}"/>
    <cellStyle name="Normalny 5 2 7 2 8" xfId="18348" xr:uid="{D31EB9AA-FB4E-4FC2-A7C3-9407A857265E}"/>
    <cellStyle name="Normalny 5 2 7 3" xfId="4382" xr:uid="{1B1C623C-AEFE-4A71-985D-9CB58D8693F5}"/>
    <cellStyle name="Normalny 5 2 7 3 2" xfId="8993" xr:uid="{0F34DA86-B945-401E-A9A2-41C6E1739587}"/>
    <cellStyle name="Normalny 5 2 7 3 2 2" xfId="12484" xr:uid="{53BED319-F957-459E-A685-2E262503B45E}"/>
    <cellStyle name="Normalny 5 2 7 3 2 2 2" xfId="27783" xr:uid="{7F4F6A5F-4646-48D4-969B-2E26E6C1D13F}"/>
    <cellStyle name="Normalny 5 2 7 3 2 3" xfId="15974" xr:uid="{BD92CA79-817A-4F22-AB5F-ECBB3BF3EC2F}"/>
    <cellStyle name="Normalny 5 2 7 3 2 3 2" xfId="31273" xr:uid="{46DF0787-D936-4B9E-BABA-1FABE5E7A796}"/>
    <cellStyle name="Normalny 5 2 7 3 2 4" xfId="24293" xr:uid="{17A73BB5-4789-45A7-906C-12124C741A9B}"/>
    <cellStyle name="Normalny 5 2 7 3 3" xfId="7268" xr:uid="{EF844EB1-8C96-4EC6-A53A-65917A18512C}"/>
    <cellStyle name="Normalny 5 2 7 3 3 2" xfId="22569" xr:uid="{39E3FF54-D5F8-4114-9451-F787F5CC6A5F}"/>
    <cellStyle name="Normalny 5 2 7 3 4" xfId="10760" xr:uid="{9757C71F-9F57-466C-A6DB-371BA0CD08CB}"/>
    <cellStyle name="Normalny 5 2 7 3 4 2" xfId="26059" xr:uid="{24F42994-6ECF-4519-A5D6-7892DCA20C4A}"/>
    <cellStyle name="Normalny 5 2 7 3 5" xfId="14250" xr:uid="{F21B07D2-E4AB-4821-8224-EB74C7F9D0DF}"/>
    <cellStyle name="Normalny 5 2 7 3 5 2" xfId="29549" xr:uid="{5342D93D-CDB0-4315-8534-5632F0888C4B}"/>
    <cellStyle name="Normalny 5 2 7 3 6" xfId="19729" xr:uid="{8CA3D412-3C6A-470C-A03B-5A2228871EA9}"/>
    <cellStyle name="Normalny 5 2 7 4" xfId="4383" xr:uid="{E252A1F2-69B1-453D-BCE8-54D039ED4F39}"/>
    <cellStyle name="Normalny 5 2 7 4 2" xfId="8994" xr:uid="{B8D8988D-5474-4523-828D-D81AF6E210FC}"/>
    <cellStyle name="Normalny 5 2 7 4 2 2" xfId="12485" xr:uid="{BFE17525-6138-41F5-B826-0347F1490684}"/>
    <cellStyle name="Normalny 5 2 7 4 2 2 2" xfId="27784" xr:uid="{BCADC201-9815-448A-9866-277AE99EB7B1}"/>
    <cellStyle name="Normalny 5 2 7 4 2 3" xfId="15975" xr:uid="{D89D7AB6-DEC3-4A0D-92BB-F2B784F3FDC6}"/>
    <cellStyle name="Normalny 5 2 7 4 2 3 2" xfId="31274" xr:uid="{7F2B6672-C115-4083-AA43-7CD2639F97DA}"/>
    <cellStyle name="Normalny 5 2 7 4 2 4" xfId="24294" xr:uid="{88FD6338-5987-4FBA-9D18-5E081527DE47}"/>
    <cellStyle name="Normalny 5 2 7 4 3" xfId="7611" xr:uid="{D06F1FD1-53AE-4E53-87B6-529FE115BA96}"/>
    <cellStyle name="Normalny 5 2 7 4 3 2" xfId="22912" xr:uid="{5FA2A498-24DF-4F8D-B52B-9CAC15C74062}"/>
    <cellStyle name="Normalny 5 2 7 4 4" xfId="11103" xr:uid="{128BDF03-D321-4198-BC31-CF2D4FB91ED6}"/>
    <cellStyle name="Normalny 5 2 7 4 4 2" xfId="26402" xr:uid="{FA160DFB-D658-4245-BCC2-C5F20BA40C60}"/>
    <cellStyle name="Normalny 5 2 7 4 5" xfId="14593" xr:uid="{1C6A49F2-500F-4681-9D56-915FD2ED05D1}"/>
    <cellStyle name="Normalny 5 2 7 4 5 2" xfId="29892" xr:uid="{C02544B1-AC9E-4B30-A8F2-EE2A2E2B887E}"/>
    <cellStyle name="Normalny 5 2 7 4 6" xfId="19730" xr:uid="{18EFF619-CF2A-4058-AAFD-783023A062CB}"/>
    <cellStyle name="Normalny 5 2 7 5" xfId="8990" xr:uid="{6299C033-81D9-4A00-A651-E0C45A8DF351}"/>
    <cellStyle name="Normalny 5 2 7 5 2" xfId="12481" xr:uid="{0A92129A-9284-404F-B962-B54506839303}"/>
    <cellStyle name="Normalny 5 2 7 5 2 2" xfId="27780" xr:uid="{AF8E59B7-934D-4719-B613-1C20212139B0}"/>
    <cellStyle name="Normalny 5 2 7 5 3" xfId="15971" xr:uid="{1C1563BE-4473-4E50-B8B9-1102CB1B24E7}"/>
    <cellStyle name="Normalny 5 2 7 5 3 2" xfId="31270" xr:uid="{C6CA9F99-A4FE-4BAA-82FA-966707923C6D}"/>
    <cellStyle name="Normalny 5 2 7 5 4" xfId="24290" xr:uid="{7EB3C9ED-0B92-419E-B876-83136E77433A}"/>
    <cellStyle name="Normalny 5 2 7 6" xfId="6057" xr:uid="{FB9893A3-DD20-4391-BF5B-F4DBFD45F3E0}"/>
    <cellStyle name="Normalny 5 2 7 6 2" xfId="21358" xr:uid="{B35EFDF5-E00D-43FC-A6AB-D937CAA18384}"/>
    <cellStyle name="Normalny 5 2 7 7" xfId="4379" xr:uid="{C04CAA9E-3411-4AF2-9E41-D9CB06A1DA5E}"/>
    <cellStyle name="Normalny 5 2 7 7 2" xfId="19726" xr:uid="{B378B9D3-B482-47D1-9A51-D8E1105CBE78}"/>
    <cellStyle name="Normalny 5 2 7 8" xfId="9549" xr:uid="{F06781BC-9F33-4F62-88F9-0790C59927E9}"/>
    <cellStyle name="Normalny 5 2 7 8 2" xfId="24848" xr:uid="{3C7101B6-04F5-428B-BEEC-8E36775B3163}"/>
    <cellStyle name="Normalny 5 2 7 9" xfId="13039" xr:uid="{DE675119-EC27-4076-9859-7BEE1675EB52}"/>
    <cellStyle name="Normalny 5 2 7 9 2" xfId="28338" xr:uid="{E0AA9F05-3856-49A7-AB89-A958AD32FC5B}"/>
    <cellStyle name="Normalny 5 2 8" xfId="852" xr:uid="{8BF9416D-054D-4C74-BF7D-B72465FFA46B}"/>
    <cellStyle name="Normalny 5 2 8 10" xfId="1018" xr:uid="{19F93216-F40A-4C0C-89E3-BBA6A4DBBAC6}"/>
    <cellStyle name="Normalny 5 2 8 11" xfId="16685" xr:uid="{DCAEBBFE-2D46-4ABF-87BD-CBA873ED136D}"/>
    <cellStyle name="Normalny 5 2 8 2" xfId="2740" xr:uid="{459700B3-7B95-48F7-95F2-DBC2D935FC61}"/>
    <cellStyle name="Normalny 5 2 8 2 2" xfId="4386" xr:uid="{71633F5C-3486-4ABE-AF12-DDBDA886929E}"/>
    <cellStyle name="Normalny 5 2 8 2 2 2" xfId="8997" xr:uid="{1D016FE6-72CF-4356-8361-9DEDD30F8591}"/>
    <cellStyle name="Normalny 5 2 8 2 2 2 2" xfId="12488" xr:uid="{D09BD45B-AC4D-43E0-A916-5E398DD0AB5A}"/>
    <cellStyle name="Normalny 5 2 8 2 2 2 2 2" xfId="27787" xr:uid="{879BC068-76DD-4ED3-B1F8-108764746D59}"/>
    <cellStyle name="Normalny 5 2 8 2 2 2 3" xfId="15978" xr:uid="{F391E03D-CEDD-497B-A9CB-2A4ED793FC0C}"/>
    <cellStyle name="Normalny 5 2 8 2 2 2 3 2" xfId="31277" xr:uid="{BF77EC5A-E23C-48AB-9BC2-1E3D1C610741}"/>
    <cellStyle name="Normalny 5 2 8 2 2 2 4" xfId="24297" xr:uid="{BA1D1D3D-B645-4F0A-A3B4-586D1D283823}"/>
    <cellStyle name="Normalny 5 2 8 2 2 3" xfId="7271" xr:uid="{2CF18DB8-A4E4-4957-80D0-F4D09C8E9CD9}"/>
    <cellStyle name="Normalny 5 2 8 2 2 3 2" xfId="22572" xr:uid="{54754CA3-1BC2-4839-B8A4-700DFA19855E}"/>
    <cellStyle name="Normalny 5 2 8 2 2 4" xfId="10763" xr:uid="{4F5CDDD6-8125-4A67-84A2-A47B307D7279}"/>
    <cellStyle name="Normalny 5 2 8 2 2 4 2" xfId="26062" xr:uid="{9BF1BCE8-C38C-491C-8E95-CFF89B7F68D5}"/>
    <cellStyle name="Normalny 5 2 8 2 2 5" xfId="14253" xr:uid="{7DF4FB48-A4A7-4A07-8E77-476006EFEE2B}"/>
    <cellStyle name="Normalny 5 2 8 2 2 5 2" xfId="29552" xr:uid="{A00E11B7-CE30-4B68-BE25-CB063DE51D4F}"/>
    <cellStyle name="Normalny 5 2 8 2 2 6" xfId="19733" xr:uid="{F48C34A9-3446-4F60-BE7F-A2539BDEC44D}"/>
    <cellStyle name="Normalny 5 2 8 2 3" xfId="8996" xr:uid="{01F1D0EA-1918-4087-B2FF-4F6026232576}"/>
    <cellStyle name="Normalny 5 2 8 2 3 2" xfId="12487" xr:uid="{B0156F37-7225-42AD-B200-2BABB6BB89BB}"/>
    <cellStyle name="Normalny 5 2 8 2 3 2 2" xfId="27786" xr:uid="{416AA850-0219-45E7-9E33-30C5DED1B881}"/>
    <cellStyle name="Normalny 5 2 8 2 3 3" xfId="15977" xr:uid="{9EC82EA6-33EB-4463-8699-10F947FDF4EF}"/>
    <cellStyle name="Normalny 5 2 8 2 3 3 2" xfId="31276" xr:uid="{8EDDB4FE-661E-4D5E-BEEC-D785173EA497}"/>
    <cellStyle name="Normalny 5 2 8 2 3 4" xfId="24296" xr:uid="{7207213D-A054-452F-8CB5-D949E23C9E06}"/>
    <cellStyle name="Normalny 5 2 8 2 4" xfId="6332" xr:uid="{FEA4F7C0-0587-4561-957F-DDD75F61D74E}"/>
    <cellStyle name="Normalny 5 2 8 2 4 2" xfId="21633" xr:uid="{A6CB3699-57E7-4FC5-A22D-39BF79A99A10}"/>
    <cellStyle name="Normalny 5 2 8 2 5" xfId="4385" xr:uid="{F86BB3C4-FCDA-4822-BAA8-9D175AB1C165}"/>
    <cellStyle name="Normalny 5 2 8 2 5 2" xfId="19732" xr:uid="{A3940A5E-49AA-4C21-B403-1738FBCC3C7F}"/>
    <cellStyle name="Normalny 5 2 8 2 6" xfId="9824" xr:uid="{3859E54E-7E20-47F3-8754-ED4E0725D8E6}"/>
    <cellStyle name="Normalny 5 2 8 2 6 2" xfId="25123" xr:uid="{B4A95017-1F99-45E4-93DA-7656E91B6C52}"/>
    <cellStyle name="Normalny 5 2 8 2 7" xfId="13314" xr:uid="{758FD4EC-8B1B-4E5A-8062-4694CF1FEA35}"/>
    <cellStyle name="Normalny 5 2 8 2 7 2" xfId="28613" xr:uid="{F4A705FC-6727-46BE-B8FF-5B8D7DA84AEE}"/>
    <cellStyle name="Normalny 5 2 8 2 8" xfId="18368" xr:uid="{5D886A84-F994-4E96-AB55-40971654B47F}"/>
    <cellStyle name="Normalny 5 2 8 3" xfId="4387" xr:uid="{2A188300-3489-4AC2-A674-96C163818B69}"/>
    <cellStyle name="Normalny 5 2 8 3 2" xfId="8998" xr:uid="{D095C518-4A63-4D12-9B2F-FF2D36D23A64}"/>
    <cellStyle name="Normalny 5 2 8 3 2 2" xfId="12489" xr:uid="{1CB1C415-414D-4DF4-B6AE-7ABAC9D3B71A}"/>
    <cellStyle name="Normalny 5 2 8 3 2 2 2" xfId="27788" xr:uid="{05B3BAEF-54D6-4E4F-9C6C-D63227656674}"/>
    <cellStyle name="Normalny 5 2 8 3 2 3" xfId="15979" xr:uid="{EA24546B-6E23-4731-A691-9D2F4E806C95}"/>
    <cellStyle name="Normalny 5 2 8 3 2 3 2" xfId="31278" xr:uid="{0D71BC57-2CE2-499E-84B4-3DAB59E7CABF}"/>
    <cellStyle name="Normalny 5 2 8 3 2 4" xfId="24298" xr:uid="{C434756F-8774-4140-8C33-B9F1E54D3A14}"/>
    <cellStyle name="Normalny 5 2 8 3 3" xfId="7270" xr:uid="{EE1F8F7A-0B13-44B6-88A2-1C69A09EEF27}"/>
    <cellStyle name="Normalny 5 2 8 3 3 2" xfId="22571" xr:uid="{836DBAB0-7BA9-46D9-90C3-F22001D56488}"/>
    <cellStyle name="Normalny 5 2 8 3 4" xfId="10762" xr:uid="{2F34A761-4515-46BE-BAF4-A019576F43B5}"/>
    <cellStyle name="Normalny 5 2 8 3 4 2" xfId="26061" xr:uid="{85218EF7-1566-4084-B00E-F2477DDE2D21}"/>
    <cellStyle name="Normalny 5 2 8 3 5" xfId="14252" xr:uid="{60387961-0080-4717-B7A6-C2C806C0615D}"/>
    <cellStyle name="Normalny 5 2 8 3 5 2" xfId="29551" xr:uid="{24EB7B58-4026-4868-ACE5-57D491833407}"/>
    <cellStyle name="Normalny 5 2 8 3 6" xfId="19734" xr:uid="{B7883B9D-5F47-46FB-8FCC-69731A9F34C4}"/>
    <cellStyle name="Normalny 5 2 8 4" xfId="4388" xr:uid="{1205AC74-3D48-4FC5-8DCE-75892785A083}"/>
    <cellStyle name="Normalny 5 2 8 4 2" xfId="8999" xr:uid="{3292CDB1-7468-41A5-8906-56093E737130}"/>
    <cellStyle name="Normalny 5 2 8 4 2 2" xfId="12490" xr:uid="{6B71D9C8-934D-4167-9BB7-49A116B81AE0}"/>
    <cellStyle name="Normalny 5 2 8 4 2 2 2" xfId="27789" xr:uid="{3DBD846A-B655-4B41-B37A-5A592A2F2360}"/>
    <cellStyle name="Normalny 5 2 8 4 2 3" xfId="15980" xr:uid="{C464C19A-46C2-44BA-AD5A-2BE94F212718}"/>
    <cellStyle name="Normalny 5 2 8 4 2 3 2" xfId="31279" xr:uid="{4A50752A-2ABD-4ECF-AF3E-9DB3FEF668A5}"/>
    <cellStyle name="Normalny 5 2 8 4 2 4" xfId="24299" xr:uid="{314C3D87-D924-4D9C-AA49-6D1DE5FE7C2A}"/>
    <cellStyle name="Normalny 5 2 8 4 3" xfId="7631" xr:uid="{6E441A48-7AA3-4076-93D4-7980D3B4A1BB}"/>
    <cellStyle name="Normalny 5 2 8 4 3 2" xfId="22932" xr:uid="{2C702124-638A-4AE5-9F31-324D68089FF7}"/>
    <cellStyle name="Normalny 5 2 8 4 4" xfId="11123" xr:uid="{C2BFFA88-231B-440B-8432-3D57F0A12109}"/>
    <cellStyle name="Normalny 5 2 8 4 4 2" xfId="26422" xr:uid="{3D3A01D6-FAF1-4F82-B3E6-D7B98D188A9C}"/>
    <cellStyle name="Normalny 5 2 8 4 5" xfId="14613" xr:uid="{65FCF2B7-95D1-4751-BE25-9867DFAC9A92}"/>
    <cellStyle name="Normalny 5 2 8 4 5 2" xfId="29912" xr:uid="{C9564ECE-DE08-4025-A429-8938B9E9F52E}"/>
    <cellStyle name="Normalny 5 2 8 4 6" xfId="19735" xr:uid="{4B879C9F-E2BD-4C3E-8DA5-538FC5463509}"/>
    <cellStyle name="Normalny 5 2 8 5" xfId="8995" xr:uid="{45B2D0DD-51B9-4F49-B736-32A7A5F1A7B1}"/>
    <cellStyle name="Normalny 5 2 8 5 2" xfId="12486" xr:uid="{FBF40A4E-0695-4269-BD90-429266E5C865}"/>
    <cellStyle name="Normalny 5 2 8 5 2 2" xfId="27785" xr:uid="{88FA66BD-636D-49F7-86E6-E887C64D2539}"/>
    <cellStyle name="Normalny 5 2 8 5 3" xfId="15976" xr:uid="{59A33DCA-222B-4FAC-ABB6-3F4AB9FF258A}"/>
    <cellStyle name="Normalny 5 2 8 5 3 2" xfId="31275" xr:uid="{F1E2EECA-ADFF-43E6-87D4-11AFC835B0C8}"/>
    <cellStyle name="Normalny 5 2 8 5 4" xfId="24295" xr:uid="{AB4E6827-184A-4570-85B1-EBCA9E0CA923}"/>
    <cellStyle name="Normalny 5 2 8 6" xfId="6058" xr:uid="{E3B94DEB-59BE-4263-8E24-9EA166810208}"/>
    <cellStyle name="Normalny 5 2 8 6 2" xfId="21359" xr:uid="{61FCCCB1-D58A-49C9-B5AA-DACF4849086A}"/>
    <cellStyle name="Normalny 5 2 8 7" xfId="4384" xr:uid="{A11D6793-77B0-4B82-9BD1-E0BDD8D824A2}"/>
    <cellStyle name="Normalny 5 2 8 7 2" xfId="19731" xr:uid="{229F255B-DB13-4FA8-9007-276795D6EF97}"/>
    <cellStyle name="Normalny 5 2 8 8" xfId="9550" xr:uid="{CD1895AD-6C49-40EC-838D-2E0ED519C672}"/>
    <cellStyle name="Normalny 5 2 8 8 2" xfId="24849" xr:uid="{35D38714-762E-49E1-84DF-3EF43BF6B065}"/>
    <cellStyle name="Normalny 5 2 8 9" xfId="13040" xr:uid="{2882CB35-921E-4B49-AE24-4BAE503ED770}"/>
    <cellStyle name="Normalny 5 2 8 9 2" xfId="28339" xr:uid="{60A0B197-A6AF-4BE8-8034-904F8508F7D2}"/>
    <cellStyle name="Normalny 5 2 9" xfId="1117" xr:uid="{0E855A59-97A0-420D-826B-6EE72B61562F}"/>
    <cellStyle name="Normalny 5 2 9 2" xfId="4390" xr:uid="{741A7800-E06E-4234-90B4-37B91B5DA830}"/>
    <cellStyle name="Normalny 5 2 9 2 2" xfId="9001" xr:uid="{32003F20-06A6-4A53-8195-32B5EE13FD6A}"/>
    <cellStyle name="Normalny 5 2 9 2 2 2" xfId="12492" xr:uid="{B606F875-733C-4CFD-A9AC-56A33B2768BB}"/>
    <cellStyle name="Normalny 5 2 9 2 2 2 2" xfId="27791" xr:uid="{1B033151-56CE-412C-B838-D093EA3A3411}"/>
    <cellStyle name="Normalny 5 2 9 2 2 3" xfId="15982" xr:uid="{A5A67744-7F8C-4239-A7C0-C874DFAB61A9}"/>
    <cellStyle name="Normalny 5 2 9 2 2 3 2" xfId="31281" xr:uid="{4B4CBF98-435F-414C-96A0-EB1BEF68EBEA}"/>
    <cellStyle name="Normalny 5 2 9 2 2 4" xfId="24301" xr:uid="{1C7C1D4E-39D6-4FEB-8202-230DC5A83A0D}"/>
    <cellStyle name="Normalny 5 2 9 2 3" xfId="7272" xr:uid="{11A6D7D9-562F-4493-A525-CCB51FFDCA4B}"/>
    <cellStyle name="Normalny 5 2 9 2 3 2" xfId="22573" xr:uid="{268C786B-B91B-4BF1-826D-EF680A181E6A}"/>
    <cellStyle name="Normalny 5 2 9 2 4" xfId="10764" xr:uid="{7C9415EC-9D45-4B20-A23E-A4E1EEFC7D44}"/>
    <cellStyle name="Normalny 5 2 9 2 4 2" xfId="26063" xr:uid="{1209B09B-798A-4F95-84D2-360976C78AEA}"/>
    <cellStyle name="Normalny 5 2 9 2 5" xfId="14254" xr:uid="{5953065B-98A4-47B7-B21E-AC8B2DBB9A51}"/>
    <cellStyle name="Normalny 5 2 9 2 5 2" xfId="29553" xr:uid="{ACB9E7E5-04FB-42AB-B9E9-295D78AB8B3B}"/>
    <cellStyle name="Normalny 5 2 9 2 6" xfId="19737" xr:uid="{D1E405A2-E97C-4C15-92FD-2EA62DE9E8D0}"/>
    <cellStyle name="Normalny 5 2 9 3" xfId="9000" xr:uid="{DAEEAAC1-D90E-4E05-90D9-4543EB1DB1EF}"/>
    <cellStyle name="Normalny 5 2 9 3 2" xfId="12491" xr:uid="{B38D2F38-36C3-402D-9057-F59C8C2618C3}"/>
    <cellStyle name="Normalny 5 2 9 3 2 2" xfId="27790" xr:uid="{79D847D3-1679-4BD6-B1FA-C282C9351159}"/>
    <cellStyle name="Normalny 5 2 9 3 3" xfId="15981" xr:uid="{B492BD3D-4F10-4181-B154-D448DE7A27C5}"/>
    <cellStyle name="Normalny 5 2 9 3 3 2" xfId="31280" xr:uid="{7E8DBF38-FC94-4943-A66A-7EFF12FF05E1}"/>
    <cellStyle name="Normalny 5 2 9 3 4" xfId="24300" xr:uid="{29BB8868-0C71-4827-93D0-53767E7C1AA4}"/>
    <cellStyle name="Normalny 5 2 9 4" xfId="6103" xr:uid="{33D9C02E-13D4-42D3-A660-9C620D7DA17C}"/>
    <cellStyle name="Normalny 5 2 9 4 2" xfId="21404" xr:uid="{696BAB17-108D-44BD-BF4F-B14E297DF188}"/>
    <cellStyle name="Normalny 5 2 9 5" xfId="4389" xr:uid="{32C48D4E-6087-464C-BB23-F1238D59AAF2}"/>
    <cellStyle name="Normalny 5 2 9 5 2" xfId="19736" xr:uid="{6DE53AA4-78F8-4F6C-8D0F-B50311E014C1}"/>
    <cellStyle name="Normalny 5 2 9 6" xfId="9595" xr:uid="{48FE77DB-93DF-4FE2-AAD2-071ECCFD2007}"/>
    <cellStyle name="Normalny 5 2 9 6 2" xfId="24894" xr:uid="{6B547B99-D015-4BF9-AFF7-C7EEAED2A69C}"/>
    <cellStyle name="Normalny 5 2 9 7" xfId="13085" xr:uid="{A348B4BD-4A3C-44E8-AC33-43E1C30789F7}"/>
    <cellStyle name="Normalny 5 2 9 7 2" xfId="28384" xr:uid="{7BC2E4FD-F9A2-4ABE-9F59-CC403040DD63}"/>
    <cellStyle name="Normalny 5 2 9 8" xfId="16773" xr:uid="{024F681D-55BB-4502-A4D6-8663DF4D1902}"/>
    <cellStyle name="Normalny 5 3" xfId="173" xr:uid="{00000000-0005-0000-0000-0000DB000000}"/>
    <cellStyle name="Normalny 5 4" xfId="174" xr:uid="{00000000-0005-0000-0000-0000DC000000}"/>
    <cellStyle name="Normalny 5 4 10" xfId="1647" xr:uid="{62C82659-D06C-410D-B27B-7555D798412B}"/>
    <cellStyle name="Normalny 5 4 10 2" xfId="4393" xr:uid="{ECF0A4CD-37B1-4394-A666-AB3F31F0A9DB}"/>
    <cellStyle name="Normalny 5 4 10 2 2" xfId="9004" xr:uid="{8A77C2F6-9D90-4B17-B2EE-8FB196126ABC}"/>
    <cellStyle name="Normalny 5 4 10 2 2 2" xfId="12495" xr:uid="{14A4540A-D3DE-493D-880A-3AC4796EF9EB}"/>
    <cellStyle name="Normalny 5 4 10 2 2 2 2" xfId="27794" xr:uid="{3413838A-42E3-4AF6-B3AC-D6D998A97C24}"/>
    <cellStyle name="Normalny 5 4 10 2 2 3" xfId="15985" xr:uid="{B0379DE8-D450-418F-B349-C7982C9F9A8A}"/>
    <cellStyle name="Normalny 5 4 10 2 2 3 2" xfId="31284" xr:uid="{5D800C91-F747-4AAB-9F5B-45195FF98349}"/>
    <cellStyle name="Normalny 5 4 10 2 2 4" xfId="24304" xr:uid="{0711A1D3-78A8-430E-815B-061D214DAF46}"/>
    <cellStyle name="Normalny 5 4 10 2 3" xfId="7274" xr:uid="{4FBDD428-5D91-4A8A-877D-9BF9AA02B3C6}"/>
    <cellStyle name="Normalny 5 4 10 2 3 2" xfId="22575" xr:uid="{A34D28B6-9162-4EBB-BBC8-5C451451C4B7}"/>
    <cellStyle name="Normalny 5 4 10 2 4" xfId="10766" xr:uid="{39C26FC2-72B5-4F41-BC99-DAA6A7BF6AD2}"/>
    <cellStyle name="Normalny 5 4 10 2 4 2" xfId="26065" xr:uid="{30C130E9-06D5-4140-B4A7-94A9BE5B4AC0}"/>
    <cellStyle name="Normalny 5 4 10 2 5" xfId="14256" xr:uid="{7ECB20C0-A456-47AF-8A73-B32D9C376D3B}"/>
    <cellStyle name="Normalny 5 4 10 2 5 2" xfId="29555" xr:uid="{EEA0055F-E86D-47D0-B941-927C6872DBD4}"/>
    <cellStyle name="Normalny 5 4 10 2 6" xfId="19740" xr:uid="{845F3F31-82E6-412E-B25C-848D41BC6F44}"/>
    <cellStyle name="Normalny 5 4 10 3" xfId="9003" xr:uid="{141CD3C2-BD39-425E-8D7A-5C7177002C80}"/>
    <cellStyle name="Normalny 5 4 10 3 2" xfId="12494" xr:uid="{701B4298-3531-40FD-B22B-3E25EF83A44A}"/>
    <cellStyle name="Normalny 5 4 10 3 2 2" xfId="27793" xr:uid="{A4D14105-451D-4613-A88B-A1DB3B15C9DB}"/>
    <cellStyle name="Normalny 5 4 10 3 3" xfId="15984" xr:uid="{69F75C7F-BD02-4BE0-9AE3-F55DD4F7BE80}"/>
    <cellStyle name="Normalny 5 4 10 3 3 2" xfId="31283" xr:uid="{07F76F87-267C-44DC-AFB5-1377C4151516}"/>
    <cellStyle name="Normalny 5 4 10 3 4" xfId="24303" xr:uid="{67645C8C-4FC1-4F45-9153-237E8BAF9FA1}"/>
    <cellStyle name="Normalny 5 4 10 4" xfId="6663" xr:uid="{6126D61B-45C1-4B83-B884-2338ADC06323}"/>
    <cellStyle name="Normalny 5 4 10 4 2" xfId="21964" xr:uid="{C01A707B-6A46-4E7A-A84E-19454B0F856D}"/>
    <cellStyle name="Normalny 5 4 10 5" xfId="4392" xr:uid="{A0051369-0AE7-4091-8B7B-E071C7A94AC3}"/>
    <cellStyle name="Normalny 5 4 10 5 2" xfId="19739" xr:uid="{977FA9EF-3838-4DA8-B31D-BE633B678389}"/>
    <cellStyle name="Normalny 5 4 10 6" xfId="10155" xr:uid="{232491A4-534D-4CE8-ADE1-1209E4A7F658}"/>
    <cellStyle name="Normalny 5 4 10 6 2" xfId="25454" xr:uid="{22851CA2-E545-440A-A3C9-2A7A973A51B3}"/>
    <cellStyle name="Normalny 5 4 10 7" xfId="13645" xr:uid="{CFBE2BD8-0D6D-44BF-889D-9E2821DA1073}"/>
    <cellStyle name="Normalny 5 4 10 7 2" xfId="28944" xr:uid="{76A33E5D-09B2-4C17-921D-99E8BAD81868}"/>
    <cellStyle name="Normalny 5 4 10 8" xfId="17299" xr:uid="{F339CC95-2502-4300-B887-13440B56F012}"/>
    <cellStyle name="Normalny 5 4 11" xfId="1898" xr:uid="{41396047-9184-4872-A17D-61E1FFEC2C5C}"/>
    <cellStyle name="Normalny 5 4 11 2" xfId="9005" xr:uid="{E2AD223E-0A09-446B-BE70-2F2CFE2D95AD}"/>
    <cellStyle name="Normalny 5 4 11 2 2" xfId="12496" xr:uid="{E5F108AC-9976-4854-A870-ADA38E890455}"/>
    <cellStyle name="Normalny 5 4 11 2 2 2" xfId="27795" xr:uid="{E8D24FA7-F617-421E-A99F-34A2EB75671A}"/>
    <cellStyle name="Normalny 5 4 11 2 3" xfId="15986" xr:uid="{54CF99BC-E4EA-4074-9C48-836E43CBC384}"/>
    <cellStyle name="Normalny 5 4 11 2 3 2" xfId="31285" xr:uid="{9E53EB09-0112-4D40-8DD0-901EB926FFB4}"/>
    <cellStyle name="Normalny 5 4 11 2 4" xfId="24305" xr:uid="{A1600730-6F68-4C58-B785-12AE35540D75}"/>
    <cellStyle name="Normalny 5 4 11 3" xfId="7273" xr:uid="{CAAA7DF0-8FC8-45AD-9090-E8F0760CD808}"/>
    <cellStyle name="Normalny 5 4 11 3 2" xfId="22574" xr:uid="{1ABDD371-707A-45AC-9384-91488C1710F5}"/>
    <cellStyle name="Normalny 5 4 11 4" xfId="4394" xr:uid="{C1E941C9-2B06-45BB-A567-4E04DEBB24FD}"/>
    <cellStyle name="Normalny 5 4 11 4 2" xfId="19741" xr:uid="{72C0E004-3043-487F-A9DC-EF1567D10C70}"/>
    <cellStyle name="Normalny 5 4 11 5" xfId="10765" xr:uid="{29C9CEFE-15B7-47A2-A708-53D58B8BACFC}"/>
    <cellStyle name="Normalny 5 4 11 5 2" xfId="26064" xr:uid="{694042B0-4895-4CD8-A175-54EB656DCB35}"/>
    <cellStyle name="Normalny 5 4 11 6" xfId="14255" xr:uid="{DF1D9CAB-4B2A-44E8-A7D1-C10769399011}"/>
    <cellStyle name="Normalny 5 4 11 6 2" xfId="29554" xr:uid="{6E5E06AF-F70B-4CA9-94B1-C488A463A2FC}"/>
    <cellStyle name="Normalny 5 4 11 7" xfId="17532" xr:uid="{9935309B-B970-41E6-93A6-63D6EFFA3EA7}"/>
    <cellStyle name="Normalny 5 4 12" xfId="2034" xr:uid="{781A1759-A6DE-4973-B551-DDE6C21D7A0F}"/>
    <cellStyle name="Normalny 5 4 12 2" xfId="9006" xr:uid="{AE32BC82-A1AF-4C77-B3B3-47DF41BCE76C}"/>
    <cellStyle name="Normalny 5 4 12 2 2" xfId="12497" xr:uid="{210A792F-9518-4009-9D7D-9A6D563AC9D9}"/>
    <cellStyle name="Normalny 5 4 12 2 2 2" xfId="27796" xr:uid="{2902CD1D-8E99-4AF0-A904-4E8A971745A9}"/>
    <cellStyle name="Normalny 5 4 12 2 3" xfId="15987" xr:uid="{BE69644C-322D-4C92-A100-15C8266EAF14}"/>
    <cellStyle name="Normalny 5 4 12 2 3 2" xfId="31286" xr:uid="{599E8FCE-996F-49C1-AB0F-B50D45B09B91}"/>
    <cellStyle name="Normalny 5 4 12 2 4" xfId="24306" xr:uid="{86F02845-7BE9-41F9-9F07-096991FCE4ED}"/>
    <cellStyle name="Normalny 5 4 12 3" xfId="7470" xr:uid="{244BA4B5-9748-4496-A4FE-17CE37F0C491}"/>
    <cellStyle name="Normalny 5 4 12 3 2" xfId="22771" xr:uid="{01DA32B1-8C9F-478E-8837-D26E03E6F8C7}"/>
    <cellStyle name="Normalny 5 4 12 4" xfId="4395" xr:uid="{9A23E886-BC4B-4056-9564-D914E130D263}"/>
    <cellStyle name="Normalny 5 4 12 4 2" xfId="19742" xr:uid="{076BC03E-7F51-4068-A8D1-8E96EF3B2489}"/>
    <cellStyle name="Normalny 5 4 12 5" xfId="10962" xr:uid="{AF9A0EF3-27B0-48DE-841F-AC139524DAA7}"/>
    <cellStyle name="Normalny 5 4 12 5 2" xfId="26261" xr:uid="{2D4F482B-C6E1-43B4-BF4C-4EFD8CC8EFD7}"/>
    <cellStyle name="Normalny 5 4 12 6" xfId="14452" xr:uid="{D4A119F2-C2AD-4D19-98C8-6CEE9E802EAC}"/>
    <cellStyle name="Normalny 5 4 12 6 2" xfId="29751" xr:uid="{38C0466E-EBE9-497B-892C-518A22EC8568}"/>
    <cellStyle name="Normalny 5 4 12 7" xfId="17666" xr:uid="{6415E9BC-A1DA-4639-BD57-14A30C98B5AB}"/>
    <cellStyle name="Normalny 5 4 13" xfId="2165" xr:uid="{4A675663-F90A-4A88-AB9C-ECE700C3F0A4}"/>
    <cellStyle name="Normalny 5 4 13 2" xfId="9002" xr:uid="{96573C23-19D0-4B5F-B57B-286A311E05E7}"/>
    <cellStyle name="Normalny 5 4 13 2 2" xfId="24302" xr:uid="{19046A44-B0F3-490B-9D38-53C63C2D72E6}"/>
    <cellStyle name="Normalny 5 4 13 3" xfId="5557" xr:uid="{45BE0325-3378-480F-9AC4-464FB2A6F057}"/>
    <cellStyle name="Normalny 5 4 13 3 2" xfId="20858" xr:uid="{A5FCE6D6-2308-4ACF-99F2-016B380D206B}"/>
    <cellStyle name="Normalny 5 4 13 4" xfId="12493" xr:uid="{D8B2A091-947D-46C2-A02B-3E15B3D9AE69}"/>
    <cellStyle name="Normalny 5 4 13 4 2" xfId="27792" xr:uid="{4B91D83E-6E42-4704-B530-D5267C75C88C}"/>
    <cellStyle name="Normalny 5 4 13 5" xfId="15983" xr:uid="{9E56F883-6AF7-403E-AEA9-A4653BEC581B}"/>
    <cellStyle name="Normalny 5 4 13 5 2" xfId="31282" xr:uid="{4268CBEA-4B76-43F6-AA8B-BE2404A9E3FB}"/>
    <cellStyle name="Normalny 5 4 13 6" xfId="17797" xr:uid="{D79F808F-90D7-4305-87D7-069DFD7023D8}"/>
    <cellStyle name="Normalny 5 4 14" xfId="2425" xr:uid="{9E171A3B-04D3-45B4-8DBE-B7E65F96F6D0}"/>
    <cellStyle name="Normalny 5 4 14 2" xfId="5558" xr:uid="{3604475B-0C8C-4520-AA04-FE1F522DEF85}"/>
    <cellStyle name="Normalny 5 4 14 2 2" xfId="20859" xr:uid="{C1E3FBF2-1131-4106-A81F-E6C0374ED9B5}"/>
    <cellStyle name="Normalny 5 4 14 3" xfId="18057" xr:uid="{770513A1-337A-4B3D-912A-438A6F0FD3C9}"/>
    <cellStyle name="Normalny 5 4 15" xfId="2575" xr:uid="{A35F562D-0758-4EAE-9B88-57BA11615B63}"/>
    <cellStyle name="Normalny 5 4 15 2" xfId="5559" xr:uid="{0B9066A6-D50E-4F09-A63F-F7382F3BB232}"/>
    <cellStyle name="Normalny 5 4 15 2 2" xfId="20860" xr:uid="{1384D045-A3F6-418D-B9C0-C7DBC779C32A}"/>
    <cellStyle name="Normalny 5 4 15 3" xfId="18207" xr:uid="{FCE51CFA-10D4-4D59-B650-D0B6D3A07CEB}"/>
    <cellStyle name="Normalny 5 4 16" xfId="5771" xr:uid="{0D79B7CD-B7CA-4D3B-ACAC-B9EB3091D76B}"/>
    <cellStyle name="Normalny 5 4 16 2" xfId="21072" xr:uid="{AB80C8CD-8202-4EC1-98AD-E2C16FA5C1FD}"/>
    <cellStyle name="Normalny 5 4 17" xfId="5929" xr:uid="{44104FF2-D71F-4133-9B48-2BBC7F736F65}"/>
    <cellStyle name="Normalny 5 4 17 2" xfId="21230" xr:uid="{E7B83D14-B497-4B8A-9FF6-A7682016E80F}"/>
    <cellStyle name="Normalny 5 4 18" xfId="4391" xr:uid="{4D5E5ABE-D279-41F8-8C03-0AD8768B8622}"/>
    <cellStyle name="Normalny 5 4 18 2" xfId="19738" xr:uid="{05355917-3310-41E1-AE80-8371A4E49645}"/>
    <cellStyle name="Normalny 5 4 19" xfId="9421" xr:uid="{44A26A56-2A15-4B18-99C3-CE273B31FDE3}"/>
    <cellStyle name="Normalny 5 4 19 2" xfId="24720" xr:uid="{4311D2ED-3D72-4B0F-83D7-2B384CE4EC18}"/>
    <cellStyle name="Normalny 5 4 2" xfId="710" xr:uid="{7E9C0129-D8BB-4758-A24A-42CF0EE41FDC}"/>
    <cellStyle name="Normalny 5 4 2 10" xfId="2316" xr:uid="{AF8EE2D3-8442-42AD-B6F7-BE4E7EEA8CEE}"/>
    <cellStyle name="Normalny 5 4 2 10 2" xfId="5560" xr:uid="{09B2DE69-887E-4044-A7CC-4436109879B7}"/>
    <cellStyle name="Normalny 5 4 2 10 2 2" xfId="20861" xr:uid="{897A771B-E4F1-4884-A93C-C9E2DF3D4FE7}"/>
    <cellStyle name="Normalny 5 4 2 10 3" xfId="17948" xr:uid="{FE2EE1CF-EC88-45A0-B988-DEF5009CC2B2}"/>
    <cellStyle name="Normalny 5 4 2 11" xfId="2466" xr:uid="{59F40D4E-410A-40A3-912F-7EB1B3ACB931}"/>
    <cellStyle name="Normalny 5 4 2 11 2" xfId="5561" xr:uid="{2D696EFF-B5F1-4ECA-A13C-BBE19091173B}"/>
    <cellStyle name="Normalny 5 4 2 11 2 2" xfId="20862" xr:uid="{05D014F4-5621-48E4-9A62-2A3B7EE24BFA}"/>
    <cellStyle name="Normalny 5 4 2 11 3" xfId="18098" xr:uid="{F34D5223-ADA3-4430-A6AA-B69E85D3B8A7}"/>
    <cellStyle name="Normalny 5 4 2 12" xfId="2616" xr:uid="{E991C902-7F94-443A-BD38-E55689BFEA51}"/>
    <cellStyle name="Normalny 5 4 2 12 2" xfId="5562" xr:uid="{B8509F07-599F-4B03-8447-646E17A398D2}"/>
    <cellStyle name="Normalny 5 4 2 12 2 2" xfId="20863" xr:uid="{57C71BF3-D943-4D01-89BE-09DCC4CC1A67}"/>
    <cellStyle name="Normalny 5 4 2 12 3" xfId="18248" xr:uid="{43A039E5-0D14-46C9-BDF6-D63057E3E9D9}"/>
    <cellStyle name="Normalny 5 4 2 13" xfId="5812" xr:uid="{EA37D2CD-91EB-4369-9994-8364FE1C807D}"/>
    <cellStyle name="Normalny 5 4 2 13 2" xfId="21113" xr:uid="{C8CBC6C8-2958-4271-9CE5-03F7181E5409}"/>
    <cellStyle name="Normalny 5 4 2 14" xfId="6059" xr:uid="{DCA8C77F-7F1B-4DEF-8ED6-47AC6B8183EE}"/>
    <cellStyle name="Normalny 5 4 2 14 2" xfId="21360" xr:uid="{A4AB1E96-6602-4199-9AD5-27BB2C517118}"/>
    <cellStyle name="Normalny 5 4 2 15" xfId="4396" xr:uid="{5D709860-AD53-481E-8185-901CE40E9F92}"/>
    <cellStyle name="Normalny 5 4 2 15 2" xfId="19743" xr:uid="{3F7A4600-F95F-4C16-803F-6A4282C217FE}"/>
    <cellStyle name="Normalny 5 4 2 16" xfId="9551" xr:uid="{C3B1471F-2CA8-464F-BCAC-6344F1F238BA}"/>
    <cellStyle name="Normalny 5 4 2 16 2" xfId="24850" xr:uid="{4E326C27-4FAB-4A42-87B8-CCE0E097E76A}"/>
    <cellStyle name="Normalny 5 4 2 17" xfId="13041" xr:uid="{9BF4440C-9F2C-454A-A2F6-9A4EC0C47CA3}"/>
    <cellStyle name="Normalny 5 4 2 17 2" xfId="28340" xr:uid="{98FD05BA-AD6B-4548-9025-6BECADD38E7D}"/>
    <cellStyle name="Normalny 5 4 2 18" xfId="16435" xr:uid="{69AF6344-2477-4B44-9E54-3F97A0FE4804}"/>
    <cellStyle name="Normalny 5 4 2 18 2" xfId="31734" xr:uid="{41A91545-2574-46ED-B1B4-E9AC21317424}"/>
    <cellStyle name="Normalny 5 4 2 19" xfId="930" xr:uid="{01C2DA8F-48CC-4D0A-991A-58F851249E2D}"/>
    <cellStyle name="Normalny 5 4 2 2" xfId="1146" xr:uid="{5426DB19-CC31-4817-AF78-7E92CC7D98A0}"/>
    <cellStyle name="Normalny 5 4 2 2 2" xfId="4398" xr:uid="{FDD4E0FE-8C89-42CA-A1C0-04E9EAED08A5}"/>
    <cellStyle name="Normalny 5 4 2 2 2 2" xfId="4399" xr:uid="{881C6479-B0D8-4641-8405-904A0728A445}"/>
    <cellStyle name="Normalny 5 4 2 2 2 2 2" xfId="9010" xr:uid="{567129D4-D262-4594-A14A-A84CD7A2BB07}"/>
    <cellStyle name="Normalny 5 4 2 2 2 2 2 2" xfId="12501" xr:uid="{F0772CD3-3DBD-417A-8121-B1E3E695F891}"/>
    <cellStyle name="Normalny 5 4 2 2 2 2 2 2 2" xfId="27800" xr:uid="{C9B6D789-87C3-4432-895E-C2B9B8D1555A}"/>
    <cellStyle name="Normalny 5 4 2 2 2 2 2 3" xfId="15991" xr:uid="{AF6B61DB-02B2-4AE1-A803-B306F0903DFB}"/>
    <cellStyle name="Normalny 5 4 2 2 2 2 2 3 2" xfId="31290" xr:uid="{B6EF34D2-E9E2-425B-964F-64C613CA46E9}"/>
    <cellStyle name="Normalny 5 4 2 2 2 2 2 4" xfId="24310" xr:uid="{B796FA44-4058-404D-97C0-14FBAF39038F}"/>
    <cellStyle name="Normalny 5 4 2 2 2 2 3" xfId="7277" xr:uid="{AB969AAF-2C64-49E9-AB63-6DA933D7B701}"/>
    <cellStyle name="Normalny 5 4 2 2 2 2 3 2" xfId="22578" xr:uid="{B38424E3-B46F-4917-89AA-1CDD7CE29F27}"/>
    <cellStyle name="Normalny 5 4 2 2 2 2 4" xfId="10769" xr:uid="{9DD72FC9-5BEC-48E5-895F-BF0801BBA7E7}"/>
    <cellStyle name="Normalny 5 4 2 2 2 2 4 2" xfId="26068" xr:uid="{E13C03BD-493E-4EDA-A415-4DBBCA3623A3}"/>
    <cellStyle name="Normalny 5 4 2 2 2 2 5" xfId="14259" xr:uid="{2B392C14-B75B-4C4E-BD66-2480C990DF0E}"/>
    <cellStyle name="Normalny 5 4 2 2 2 2 5 2" xfId="29558" xr:uid="{5FC6C2B3-416B-48B1-AFB4-521C95019026}"/>
    <cellStyle name="Normalny 5 4 2 2 2 2 6" xfId="19746" xr:uid="{6B037D8E-6CCE-4938-BE49-EBD2E4D917EE}"/>
    <cellStyle name="Normalny 5 4 2 2 2 3" xfId="9009" xr:uid="{0F4DAC22-8BB6-4B08-9F06-DE50A4F15864}"/>
    <cellStyle name="Normalny 5 4 2 2 2 3 2" xfId="12500" xr:uid="{60C36093-D554-41A7-8E91-477D28E75744}"/>
    <cellStyle name="Normalny 5 4 2 2 2 3 2 2" xfId="27799" xr:uid="{4386850A-20B2-4E29-A039-0DC98CD562E1}"/>
    <cellStyle name="Normalny 5 4 2 2 2 3 3" xfId="15990" xr:uid="{F3BE03A9-9F39-45A5-8A24-EEBBBBE942F3}"/>
    <cellStyle name="Normalny 5 4 2 2 2 3 3 2" xfId="31289" xr:uid="{FDF8CEEF-8A1E-4ED9-8C29-92E607413494}"/>
    <cellStyle name="Normalny 5 4 2 2 2 3 4" xfId="24309" xr:uid="{72A66AD5-0CBB-465C-8E6A-4B0BEB52D85A}"/>
    <cellStyle name="Normalny 5 4 2 2 2 4" xfId="6571" xr:uid="{A07BC7E4-5305-45A6-8D21-E320DAF58A44}"/>
    <cellStyle name="Normalny 5 4 2 2 2 4 2" xfId="21872" xr:uid="{7FA0641A-6680-40E8-BFE5-EF468AF70217}"/>
    <cellStyle name="Normalny 5 4 2 2 2 5" xfId="10063" xr:uid="{C5C771D6-A6C9-42EF-8F8A-05A010D7A340}"/>
    <cellStyle name="Normalny 5 4 2 2 2 5 2" xfId="25362" xr:uid="{8EB2AF74-C196-4288-BE2E-FE7C72B0DB76}"/>
    <cellStyle name="Normalny 5 4 2 2 2 6" xfId="13553" xr:uid="{CA9BCADB-1822-4619-A4A3-98D0668E5572}"/>
    <cellStyle name="Normalny 5 4 2 2 2 6 2" xfId="28852" xr:uid="{8662D428-D355-40BA-9020-B62E43A28BE5}"/>
    <cellStyle name="Normalny 5 4 2 2 2 7" xfId="19745" xr:uid="{D8192782-45AA-4512-AE1E-8A614130D131}"/>
    <cellStyle name="Normalny 5 4 2 2 3" xfId="4400" xr:uid="{9EEBEFB1-4686-4513-8418-33B5BBE47EA9}"/>
    <cellStyle name="Normalny 5 4 2 2 3 2" xfId="9011" xr:uid="{F0DB0445-CFEB-428D-8509-13B1A93A509C}"/>
    <cellStyle name="Normalny 5 4 2 2 3 2 2" xfId="12502" xr:uid="{2FAE5E9B-60E5-4251-8B6F-8B2A93F71911}"/>
    <cellStyle name="Normalny 5 4 2 2 3 2 2 2" xfId="27801" xr:uid="{C4E30A96-C12E-4025-B2D2-4A93EB2CFDD5}"/>
    <cellStyle name="Normalny 5 4 2 2 3 2 3" xfId="15992" xr:uid="{5D696943-6CC8-4BBD-B1F9-0084514013ED}"/>
    <cellStyle name="Normalny 5 4 2 2 3 2 3 2" xfId="31291" xr:uid="{2BE0623B-9003-4377-982B-68C164D27C1C}"/>
    <cellStyle name="Normalny 5 4 2 2 3 2 4" xfId="24311" xr:uid="{1FDD83BA-A6DE-4A57-8BB2-320D8B912B7C}"/>
    <cellStyle name="Normalny 5 4 2 2 3 3" xfId="7276" xr:uid="{0C29F82B-0729-4166-8D72-12AFE777D703}"/>
    <cellStyle name="Normalny 5 4 2 2 3 3 2" xfId="22577" xr:uid="{97E46BA0-AE10-4304-8DFB-00A31A0A5A7E}"/>
    <cellStyle name="Normalny 5 4 2 2 3 4" xfId="10768" xr:uid="{BF619CB3-B289-431C-A2F2-3B2A9859D78C}"/>
    <cellStyle name="Normalny 5 4 2 2 3 4 2" xfId="26067" xr:uid="{B4065D6E-1A6F-4C40-9616-1E600203F6E2}"/>
    <cellStyle name="Normalny 5 4 2 2 3 5" xfId="14258" xr:uid="{710C004B-C116-4B57-87A1-B11368F458EE}"/>
    <cellStyle name="Normalny 5 4 2 2 3 5 2" xfId="29557" xr:uid="{E1C57FA1-FE64-41B3-A7E0-F403AAFC459D}"/>
    <cellStyle name="Normalny 5 4 2 2 3 6" xfId="19747" xr:uid="{213550F4-B5BB-47CD-BF17-EC169371E04D}"/>
    <cellStyle name="Normalny 5 4 2 2 4" xfId="9008" xr:uid="{9F8FD34D-F8AE-4287-8A60-D9324758AACA}"/>
    <cellStyle name="Normalny 5 4 2 2 4 2" xfId="12499" xr:uid="{613041B9-DCD0-4CCF-A908-5355CBD22636}"/>
    <cellStyle name="Normalny 5 4 2 2 4 2 2" xfId="27798" xr:uid="{1B23EFA9-982F-4382-A5FF-A3E757308D69}"/>
    <cellStyle name="Normalny 5 4 2 2 4 3" xfId="15989" xr:uid="{345595F8-3BDE-497D-91EC-D6F4492C0CE6}"/>
    <cellStyle name="Normalny 5 4 2 2 4 3 2" xfId="31288" xr:uid="{676813B8-CC31-46E5-B159-BDE60E700A5F}"/>
    <cellStyle name="Normalny 5 4 2 2 4 4" xfId="24308" xr:uid="{28140C74-C4A2-4BC0-8FD6-0659C630BAD9}"/>
    <cellStyle name="Normalny 5 4 2 2 5" xfId="6212" xr:uid="{712F98B2-85C2-402F-87C5-0086215CA6F6}"/>
    <cellStyle name="Normalny 5 4 2 2 5 2" xfId="21513" xr:uid="{3BF5BE0C-B476-4628-AED2-E4FDFFA6CBF5}"/>
    <cellStyle name="Normalny 5 4 2 2 6" xfId="4397" xr:uid="{0EDCF123-40F3-4199-83D8-97C13675684D}"/>
    <cellStyle name="Normalny 5 4 2 2 6 2" xfId="19744" xr:uid="{1B0D41B7-CD27-494E-9E7A-4C27FFDD3AAD}"/>
    <cellStyle name="Normalny 5 4 2 2 7" xfId="9704" xr:uid="{4183EE76-8CC8-48C7-8C58-811AEFCDFF27}"/>
    <cellStyle name="Normalny 5 4 2 2 7 2" xfId="25003" xr:uid="{787CD47E-E22A-4142-8316-3BBFF1FF45FB}"/>
    <cellStyle name="Normalny 5 4 2 2 8" xfId="13194" xr:uid="{055C3C2D-C14D-40CC-A2C9-20BA8DF0C13C}"/>
    <cellStyle name="Normalny 5 4 2 2 8 2" xfId="28493" xr:uid="{C1B7BC5D-1036-4CE1-BDDE-08F74E14307E}"/>
    <cellStyle name="Normalny 5 4 2 2 9" xfId="16802" xr:uid="{9D812A5E-F0A1-4BEE-9706-D7B1B07DE341}"/>
    <cellStyle name="Normalny 5 4 2 20" xfId="16598" xr:uid="{87A8A53B-6CA9-4DE7-B3B9-E17353420D72}"/>
    <cellStyle name="Normalny 5 4 2 3" xfId="1271" xr:uid="{C0EFA7BD-2605-4DCB-8BE3-66EA52B2A471}"/>
    <cellStyle name="Normalny 5 4 2 3 2" xfId="4402" xr:uid="{D79D745E-E55C-41D2-A8C5-F57192B6A9D3}"/>
    <cellStyle name="Normalny 5 4 2 3 2 2" xfId="9013" xr:uid="{5D675CC2-B591-4909-ACC4-6FC754DFEFE1}"/>
    <cellStyle name="Normalny 5 4 2 3 2 2 2" xfId="12504" xr:uid="{E9DE73E1-9243-4D28-AFE2-9D84CB125241}"/>
    <cellStyle name="Normalny 5 4 2 3 2 2 2 2" xfId="27803" xr:uid="{9AF2519D-28F7-44F9-A907-99D6B2151C9F}"/>
    <cellStyle name="Normalny 5 4 2 3 2 2 3" xfId="15994" xr:uid="{0E71C50F-1001-4611-A65E-CD155490F4BC}"/>
    <cellStyle name="Normalny 5 4 2 3 2 2 3 2" xfId="31293" xr:uid="{D2A28521-B628-4E55-B29B-0308EC4F7106}"/>
    <cellStyle name="Normalny 5 4 2 3 2 2 4" xfId="24313" xr:uid="{3BBDBA5D-8D10-4FAC-96AF-F324F166A183}"/>
    <cellStyle name="Normalny 5 4 2 3 2 3" xfId="7278" xr:uid="{5D6DCC8E-5EA8-4117-9491-5AE53411C994}"/>
    <cellStyle name="Normalny 5 4 2 3 2 3 2" xfId="22579" xr:uid="{5BAA83D2-1363-4472-B52E-3235DEAB42FD}"/>
    <cellStyle name="Normalny 5 4 2 3 2 4" xfId="10770" xr:uid="{643ADAD8-6CFD-45F7-A8B2-FD8A9FAC48D1}"/>
    <cellStyle name="Normalny 5 4 2 3 2 4 2" xfId="26069" xr:uid="{391D6673-FD7F-481B-B5AB-0E615C29228B}"/>
    <cellStyle name="Normalny 5 4 2 3 2 5" xfId="14260" xr:uid="{782FB2B8-BCC9-4A61-9D00-EAFA697A56F6}"/>
    <cellStyle name="Normalny 5 4 2 3 2 5 2" xfId="29559" xr:uid="{80233B96-77AC-46F9-88B7-6E7D16180C8B}"/>
    <cellStyle name="Normalny 5 4 2 3 2 6" xfId="19749" xr:uid="{4B384B91-6522-424D-8900-726459CB8E49}"/>
    <cellStyle name="Normalny 5 4 2 3 3" xfId="9012" xr:uid="{53C8ED1B-AB24-4F0D-A39C-3FB5D976E1AC}"/>
    <cellStyle name="Normalny 5 4 2 3 3 2" xfId="12503" xr:uid="{EE86545A-8A72-4139-ADCD-BA5492CBD662}"/>
    <cellStyle name="Normalny 5 4 2 3 3 2 2" xfId="27802" xr:uid="{C2085CF2-D185-4853-A72B-C34AF262F3F3}"/>
    <cellStyle name="Normalny 5 4 2 3 3 3" xfId="15993" xr:uid="{66DFFE5D-E824-444C-86FC-10D244B8C6A2}"/>
    <cellStyle name="Normalny 5 4 2 3 3 3 2" xfId="31292" xr:uid="{5F0125B9-9EA0-4567-A9A5-952D7363ACC4}"/>
    <cellStyle name="Normalny 5 4 2 3 3 4" xfId="24312" xr:uid="{935399DC-4A85-4933-88BF-91CEDF7E1D0C}"/>
    <cellStyle name="Normalny 5 4 2 3 4" xfId="6572" xr:uid="{539EB0AA-DF2C-49C7-B3A8-5C1CA2B15961}"/>
    <cellStyle name="Normalny 5 4 2 3 4 2" xfId="21873" xr:uid="{2C51B40A-8FEE-4606-9911-46EE228428D5}"/>
    <cellStyle name="Normalny 5 4 2 3 5" xfId="4401" xr:uid="{ECCE39B4-67BB-4E85-99AE-8FF9D8E3680B}"/>
    <cellStyle name="Normalny 5 4 2 3 5 2" xfId="19748" xr:uid="{CBB477D4-15B1-44F1-8D1E-24B2FE7E89F9}"/>
    <cellStyle name="Normalny 5 4 2 3 6" xfId="10064" xr:uid="{844E6814-1D4D-4D72-BB6E-F41D5C96DB86}"/>
    <cellStyle name="Normalny 5 4 2 3 6 2" xfId="25363" xr:uid="{48B5DC13-C676-44D6-A5FA-9688641384B2}"/>
    <cellStyle name="Normalny 5 4 2 3 7" xfId="13554" xr:uid="{BC17AA1A-74DE-47C9-BF7E-00726F51E6A2}"/>
    <cellStyle name="Normalny 5 4 2 3 7 2" xfId="28853" xr:uid="{4583047E-671C-4D15-A8F4-010F1EB70EB3}"/>
    <cellStyle name="Normalny 5 4 2 3 8" xfId="16927" xr:uid="{1F384F6A-908F-4AFC-830E-E7C34EE255EC}"/>
    <cellStyle name="Normalny 5 4 2 4" xfId="1392" xr:uid="{A9F99629-9AD4-4119-9002-98E4223ADA70}"/>
    <cellStyle name="Normalny 5 4 2 4 2" xfId="9014" xr:uid="{F89128F5-FC93-43FB-AA79-315BF08D0B15}"/>
    <cellStyle name="Normalny 5 4 2 4 2 2" xfId="12505" xr:uid="{AE930D00-401B-475C-A0B9-FAEA1A41C638}"/>
    <cellStyle name="Normalny 5 4 2 4 2 2 2" xfId="27804" xr:uid="{048EFE4D-2B55-4C7B-A6B4-40294494C38E}"/>
    <cellStyle name="Normalny 5 4 2 4 2 3" xfId="15995" xr:uid="{E401EAE8-FE2F-45D3-8A33-289727344448}"/>
    <cellStyle name="Normalny 5 4 2 4 2 3 2" xfId="31294" xr:uid="{FFB26091-C72F-4FD1-A83B-A7B711453BDF}"/>
    <cellStyle name="Normalny 5 4 2 4 2 4" xfId="24314" xr:uid="{A63A4161-B2D8-490B-B84C-30987A84C3C5}"/>
    <cellStyle name="Normalny 5 4 2 4 3" xfId="7275" xr:uid="{E3C4D647-D49D-4CD9-9397-B46CEA6475EF}"/>
    <cellStyle name="Normalny 5 4 2 4 3 2" xfId="22576" xr:uid="{82AFA1BC-FC94-4F9E-9055-99BCA11B2DE1}"/>
    <cellStyle name="Normalny 5 4 2 4 4" xfId="4403" xr:uid="{41EC8351-2F9D-49ED-8206-023AFEF1E099}"/>
    <cellStyle name="Normalny 5 4 2 4 4 2" xfId="19750" xr:uid="{9BEF89B3-FB65-4D3D-90B6-B8706EB69F04}"/>
    <cellStyle name="Normalny 5 4 2 4 5" xfId="10767" xr:uid="{705C730B-454D-4D52-AC88-B2AA68A92E44}"/>
    <cellStyle name="Normalny 5 4 2 4 5 2" xfId="26066" xr:uid="{B3722017-6C1F-4ADD-9816-2F2D0ED315F4}"/>
    <cellStyle name="Normalny 5 4 2 4 6" xfId="14257" xr:uid="{7D82761B-7AA2-4D84-BD40-D41BD1003BD1}"/>
    <cellStyle name="Normalny 5 4 2 4 6 2" xfId="29556" xr:uid="{9C712433-DC16-4860-A6B2-289740F9EE9A}"/>
    <cellStyle name="Normalny 5 4 2 4 7" xfId="17048" xr:uid="{D7AA54B9-8702-4F0B-98E9-A875C693F362}"/>
    <cellStyle name="Normalny 5 4 2 5" xfId="1546" xr:uid="{8AA44BE6-FADF-4B09-B4D1-36B482DAD5A3}"/>
    <cellStyle name="Normalny 5 4 2 5 2" xfId="9015" xr:uid="{65A37436-234D-4907-8C09-3BCFACDFF96C}"/>
    <cellStyle name="Normalny 5 4 2 5 2 2" xfId="12506" xr:uid="{335F36CC-5912-4752-B83E-7F77688F7AAF}"/>
    <cellStyle name="Normalny 5 4 2 5 2 2 2" xfId="27805" xr:uid="{57F3B9E2-942A-4F15-8236-5546DC82C46A}"/>
    <cellStyle name="Normalny 5 4 2 5 2 3" xfId="15996" xr:uid="{D68D9E1A-5703-49D6-8040-5E281968A6DD}"/>
    <cellStyle name="Normalny 5 4 2 5 2 3 2" xfId="31295" xr:uid="{81BF57C1-66F2-445C-8F88-335155922E85}"/>
    <cellStyle name="Normalny 5 4 2 5 2 4" xfId="24315" xr:uid="{2EE8A8DA-3CD7-4749-8711-C5F34638AABC}"/>
    <cellStyle name="Normalny 5 4 2 5 3" xfId="7511" xr:uid="{EFFFCE68-58B4-4105-A730-0920E49D5472}"/>
    <cellStyle name="Normalny 5 4 2 5 3 2" xfId="22812" xr:uid="{37D08BB5-50A0-4650-B06C-988AFFA6CF3F}"/>
    <cellStyle name="Normalny 5 4 2 5 4" xfId="4404" xr:uid="{8713B9FA-C13B-4B04-9297-F2C6FD2702C4}"/>
    <cellStyle name="Normalny 5 4 2 5 4 2" xfId="19751" xr:uid="{73369B3F-63CA-4B64-9C53-DE98C6E91553}"/>
    <cellStyle name="Normalny 5 4 2 5 5" xfId="11003" xr:uid="{73F9BE1C-3DE7-414E-A26B-E49A888BF3E9}"/>
    <cellStyle name="Normalny 5 4 2 5 5 2" xfId="26302" xr:uid="{48EDA50F-4CBC-4FA6-8C96-F7F2F3A842D5}"/>
    <cellStyle name="Normalny 5 4 2 5 6" xfId="14493" xr:uid="{3986AD21-203C-46B5-8253-25070F2387AB}"/>
    <cellStyle name="Normalny 5 4 2 5 6 2" xfId="29792" xr:uid="{D3B7D051-FB7E-4B35-AFA7-4AF2E7195E7D}"/>
    <cellStyle name="Normalny 5 4 2 5 7" xfId="17198" xr:uid="{3F8C6B7C-1161-46B4-9257-F144BA255C70}"/>
    <cellStyle name="Normalny 5 4 2 6" xfId="1795" xr:uid="{38CEE999-1842-40B5-A4BD-820E84D9DE86}"/>
    <cellStyle name="Normalny 5 4 2 6 2" xfId="9007" xr:uid="{255C4093-C06A-401D-A409-735DE3C9FE02}"/>
    <cellStyle name="Normalny 5 4 2 6 2 2" xfId="24307" xr:uid="{0E7D682B-15A3-4BB9-BB7B-E86620A932D7}"/>
    <cellStyle name="Normalny 5 4 2 6 3" xfId="5563" xr:uid="{99A62C56-F8ED-4402-BC08-644A0DFCBE8D}"/>
    <cellStyle name="Normalny 5 4 2 6 3 2" xfId="20864" xr:uid="{EACD3C1C-8DB7-4C21-B53B-7A689915FA2B}"/>
    <cellStyle name="Normalny 5 4 2 6 4" xfId="12498" xr:uid="{626F2228-5DD5-4C84-BF6B-82914C7B25DF}"/>
    <cellStyle name="Normalny 5 4 2 6 4 2" xfId="27797" xr:uid="{741C7B6C-4562-4482-9DD7-27B9448F419B}"/>
    <cellStyle name="Normalny 5 4 2 6 5" xfId="15988" xr:uid="{97437965-F1E4-45A2-93D2-2266B56F8AEA}"/>
    <cellStyle name="Normalny 5 4 2 6 5 2" xfId="31287" xr:uid="{A77B843C-6378-4C3E-99F5-561684019B99}"/>
    <cellStyle name="Normalny 5 4 2 6 6" xfId="17431" xr:uid="{09C25E18-3A43-4744-BC7E-B893AD6EEEFB}"/>
    <cellStyle name="Normalny 5 4 2 7" xfId="1939" xr:uid="{E6B8410A-9244-4291-BA6C-D0EC8C7856F4}"/>
    <cellStyle name="Normalny 5 4 2 7 2" xfId="5564" xr:uid="{B0D8FDFE-F64F-403E-B7D1-B348E61E6349}"/>
    <cellStyle name="Normalny 5 4 2 7 2 2" xfId="20865" xr:uid="{2B9DCB8B-BF33-4214-AD6C-2ECE07C8C345}"/>
    <cellStyle name="Normalny 5 4 2 7 3" xfId="17571" xr:uid="{352ECFD2-386D-4B25-A7A9-5A141325B2CA}"/>
    <cellStyle name="Normalny 5 4 2 8" xfId="2070" xr:uid="{37216672-AD47-4579-833E-B3E2BEC4A1BC}"/>
    <cellStyle name="Normalny 5 4 2 8 2" xfId="5565" xr:uid="{66EA1E92-FA46-4D0A-AF26-6A26EDA01276}"/>
    <cellStyle name="Normalny 5 4 2 8 2 2" xfId="20866" xr:uid="{26685853-3BD3-4296-B1FC-5E78534A3A2A}"/>
    <cellStyle name="Normalny 5 4 2 8 3" xfId="17702" xr:uid="{5136509C-A209-4FD6-A14D-5BC1B380C137}"/>
    <cellStyle name="Normalny 5 4 2 9" xfId="2195" xr:uid="{D6306998-EED9-4A6D-B814-D130B6062EA5}"/>
    <cellStyle name="Normalny 5 4 2 9 2" xfId="5566" xr:uid="{A840F402-AB30-47FA-B18D-43C977C82030}"/>
    <cellStyle name="Normalny 5 4 2 9 2 2" xfId="20867" xr:uid="{7271F0A5-C08B-4334-8803-CA41EAB39126}"/>
    <cellStyle name="Normalny 5 4 2 9 3" xfId="17827" xr:uid="{16636922-1B1F-4E65-8E16-0D11C9FABED5}"/>
    <cellStyle name="Normalny 5 4 20" xfId="12911" xr:uid="{977B173A-EC2E-4604-88E6-3B803ACFF10B}"/>
    <cellStyle name="Normalny 5 4 20 2" xfId="28210" xr:uid="{776F2045-3581-407E-90BF-F6ECA4CA3582}"/>
    <cellStyle name="Normalny 5 4 21" xfId="16394" xr:uid="{A01ABAE7-03AD-484C-9D23-285599504622}"/>
    <cellStyle name="Normalny 5 4 21 2" xfId="31693" xr:uid="{3CB53A08-5F98-461B-B425-809A8536301E}"/>
    <cellStyle name="Normalny 5 4 22" xfId="889" xr:uid="{7A54AB36-5C9D-4F15-9D2F-7194EB2AADC8}"/>
    <cellStyle name="Normalny 5 4 23" xfId="16557" xr:uid="{83B94F9A-941B-4C1A-91F9-E79E99F4E332}"/>
    <cellStyle name="Normalny 5 4 3" xfId="753" xr:uid="{ABBEEAEC-3F71-437C-8B4B-59389B4D51CF}"/>
    <cellStyle name="Normalny 5 4 3 10" xfId="2357" xr:uid="{8B3A3C71-9606-4021-9151-CCBB4CE03D3B}"/>
    <cellStyle name="Normalny 5 4 3 10 2" xfId="5567" xr:uid="{254F7700-C47B-4932-BB8C-D1C032172EFC}"/>
    <cellStyle name="Normalny 5 4 3 10 2 2" xfId="20868" xr:uid="{5DA69DA5-3A1F-4C2C-82B8-F34EF47D79D6}"/>
    <cellStyle name="Normalny 5 4 3 10 3" xfId="17989" xr:uid="{167D3612-AE30-43E1-8B13-A530FEB79EF1}"/>
    <cellStyle name="Normalny 5 4 3 11" xfId="2507" xr:uid="{D4CBCFFE-066C-48EB-83F1-A83A83FD3BAD}"/>
    <cellStyle name="Normalny 5 4 3 11 2" xfId="5568" xr:uid="{E8DBFE38-1D42-451A-9FA2-25F3DD561F78}"/>
    <cellStyle name="Normalny 5 4 3 11 2 2" xfId="20869" xr:uid="{70C73ADC-537C-4C5F-9D21-42BA0FEE90A0}"/>
    <cellStyle name="Normalny 5 4 3 11 3" xfId="18139" xr:uid="{71F6E38E-58BC-4217-99E1-E1CEDFF9FB8B}"/>
    <cellStyle name="Normalny 5 4 3 12" xfId="2657" xr:uid="{421E329F-4065-450E-86C6-8A96AC10A6E9}"/>
    <cellStyle name="Normalny 5 4 3 12 2" xfId="5569" xr:uid="{5802AA8B-AFBD-491B-ABCC-6025B2BD5386}"/>
    <cellStyle name="Normalny 5 4 3 12 2 2" xfId="20870" xr:uid="{5AF5B4D8-81B7-413B-A58B-16945ABB89A3}"/>
    <cellStyle name="Normalny 5 4 3 12 3" xfId="18289" xr:uid="{E9A9A4EB-DD31-434A-8DD4-F63BAE678123}"/>
    <cellStyle name="Normalny 5 4 3 13" xfId="5853" xr:uid="{A0635B52-C6AB-43AB-B9E8-AD72714C3107}"/>
    <cellStyle name="Normalny 5 4 3 13 2" xfId="21154" xr:uid="{08A3503A-907F-4FD6-8EBB-2204AEDE93DD}"/>
    <cellStyle name="Normalny 5 4 3 14" xfId="6060" xr:uid="{CF713EDB-5AB1-4326-A4FE-72660DB43972}"/>
    <cellStyle name="Normalny 5 4 3 14 2" xfId="21361" xr:uid="{46A1A653-9B0A-4189-9BF2-AC6334F8AF16}"/>
    <cellStyle name="Normalny 5 4 3 15" xfId="4405" xr:uid="{086A90C7-E809-453A-9B0E-3A2CF69FAD49}"/>
    <cellStyle name="Normalny 5 4 3 15 2" xfId="19752" xr:uid="{AD5B7CAD-42A3-46BF-9001-71190CAB014F}"/>
    <cellStyle name="Normalny 5 4 3 16" xfId="9552" xr:uid="{B37B77CE-0169-4490-8D26-29AACFC508D2}"/>
    <cellStyle name="Normalny 5 4 3 16 2" xfId="24851" xr:uid="{CA2408EF-E35E-4A1D-BE9E-E09FA30D0C77}"/>
    <cellStyle name="Normalny 5 4 3 17" xfId="13042" xr:uid="{D3281ECA-A8E6-4351-8581-DA8AB53C2D3C}"/>
    <cellStyle name="Normalny 5 4 3 17 2" xfId="28341" xr:uid="{18B7FA2C-DE35-4D88-86CE-F44994920D37}"/>
    <cellStyle name="Normalny 5 4 3 18" xfId="16476" xr:uid="{475FA4FE-8BA7-48D3-B481-C9234122FA12}"/>
    <cellStyle name="Normalny 5 4 3 18 2" xfId="31775" xr:uid="{93E1DE5C-63D1-47F1-AD4B-8FA800634EA7}"/>
    <cellStyle name="Normalny 5 4 3 19" xfId="971" xr:uid="{3EDF6BD2-0242-481B-B58C-E972F6D86A44}"/>
    <cellStyle name="Normalny 5 4 3 2" xfId="1187" xr:uid="{A6F133B2-2D16-422B-B945-E0E17271A396}"/>
    <cellStyle name="Normalny 5 4 3 2 2" xfId="4407" xr:uid="{A8F9B621-A6DC-4D59-B535-5F2855FCB89B}"/>
    <cellStyle name="Normalny 5 4 3 2 2 2" xfId="4408" xr:uid="{404A911F-6455-4A20-8BDA-544C131C484B}"/>
    <cellStyle name="Normalny 5 4 3 2 2 2 2" xfId="9019" xr:uid="{205FBD5F-0375-4C10-9A1A-D378774D594F}"/>
    <cellStyle name="Normalny 5 4 3 2 2 2 2 2" xfId="12510" xr:uid="{845392FA-6A16-4BE8-9F99-A4C94DDFB5D2}"/>
    <cellStyle name="Normalny 5 4 3 2 2 2 2 2 2" xfId="27809" xr:uid="{EB5E8DD5-17C7-46B4-80C3-49AAC46316FF}"/>
    <cellStyle name="Normalny 5 4 3 2 2 2 2 3" xfId="16000" xr:uid="{DD0E8BDA-09FB-4095-BBA4-A291AB520B9E}"/>
    <cellStyle name="Normalny 5 4 3 2 2 2 2 3 2" xfId="31299" xr:uid="{28B62250-E1A5-4849-AACE-731C5605C7AD}"/>
    <cellStyle name="Normalny 5 4 3 2 2 2 2 4" xfId="24319" xr:uid="{3A18EC04-6457-4302-A274-802727370F7C}"/>
    <cellStyle name="Normalny 5 4 3 2 2 2 3" xfId="7281" xr:uid="{C9A1AA7F-25A8-4F3B-AE15-8C7FD66F090A}"/>
    <cellStyle name="Normalny 5 4 3 2 2 2 3 2" xfId="22582" xr:uid="{942EA830-45F0-4557-8555-8775D476442A}"/>
    <cellStyle name="Normalny 5 4 3 2 2 2 4" xfId="10773" xr:uid="{4A7B544E-7A9A-4C6E-92B2-44DED21E0FE1}"/>
    <cellStyle name="Normalny 5 4 3 2 2 2 4 2" xfId="26072" xr:uid="{7B68877C-A8FF-4204-A987-0A313141F970}"/>
    <cellStyle name="Normalny 5 4 3 2 2 2 5" xfId="14263" xr:uid="{0DFA35FC-2513-4AA3-BB41-4BA2C59D810A}"/>
    <cellStyle name="Normalny 5 4 3 2 2 2 5 2" xfId="29562" xr:uid="{67BABA45-B89C-4F84-943B-E7BD4350B1B2}"/>
    <cellStyle name="Normalny 5 4 3 2 2 2 6" xfId="19755" xr:uid="{CCE2EE93-6E25-4C84-84E5-19E16A019BD5}"/>
    <cellStyle name="Normalny 5 4 3 2 2 3" xfId="9018" xr:uid="{43107DDE-ADEE-446F-9100-814B5016C918}"/>
    <cellStyle name="Normalny 5 4 3 2 2 3 2" xfId="12509" xr:uid="{F8D8634F-3DAD-4E80-AC39-E0E94EF0C1F5}"/>
    <cellStyle name="Normalny 5 4 3 2 2 3 2 2" xfId="27808" xr:uid="{8C27AF7A-33D9-49AE-B877-F8A988E41C94}"/>
    <cellStyle name="Normalny 5 4 3 2 2 3 3" xfId="15999" xr:uid="{D4D63DFB-B061-4217-90C3-935FEC022E7A}"/>
    <cellStyle name="Normalny 5 4 3 2 2 3 3 2" xfId="31298" xr:uid="{6C2AAA0F-9A5E-4EC4-A3A3-FD2C14DBCC2F}"/>
    <cellStyle name="Normalny 5 4 3 2 2 3 4" xfId="24318" xr:uid="{00ED7323-6C98-4AFE-A579-0E9AB1230EDE}"/>
    <cellStyle name="Normalny 5 4 3 2 2 4" xfId="6573" xr:uid="{4449185F-DC8B-4FF9-83DD-126ADED9E1C4}"/>
    <cellStyle name="Normalny 5 4 3 2 2 4 2" xfId="21874" xr:uid="{8DC099C7-E146-4ED9-A4E9-9DBD68D31698}"/>
    <cellStyle name="Normalny 5 4 3 2 2 5" xfId="10065" xr:uid="{8C164D26-7417-4234-87CD-4C8D563B4F2D}"/>
    <cellStyle name="Normalny 5 4 3 2 2 5 2" xfId="25364" xr:uid="{51B8F5FF-1EDE-48D1-AC49-FD8D103BFEA7}"/>
    <cellStyle name="Normalny 5 4 3 2 2 6" xfId="13555" xr:uid="{CAC8E504-28C1-40D6-9467-F374F82CA19D}"/>
    <cellStyle name="Normalny 5 4 3 2 2 6 2" xfId="28854" xr:uid="{EFF66144-25EA-4AE1-B82F-754C784991EC}"/>
    <cellStyle name="Normalny 5 4 3 2 2 7" xfId="19754" xr:uid="{16232C90-D5A4-4D7B-B711-FE424780CAC6}"/>
    <cellStyle name="Normalny 5 4 3 2 3" xfId="4409" xr:uid="{C9E07520-6CAF-4C36-A75A-063B0B9D0E61}"/>
    <cellStyle name="Normalny 5 4 3 2 3 2" xfId="9020" xr:uid="{D0016DD9-4995-4C0D-92F9-2994917F5E35}"/>
    <cellStyle name="Normalny 5 4 3 2 3 2 2" xfId="12511" xr:uid="{2A67E1FB-F94A-454E-B4C2-802D1BEC20F1}"/>
    <cellStyle name="Normalny 5 4 3 2 3 2 2 2" xfId="27810" xr:uid="{5D7E68C4-5A14-4092-BF45-DA82D7BD9F63}"/>
    <cellStyle name="Normalny 5 4 3 2 3 2 3" xfId="16001" xr:uid="{B06BD2E5-4372-46AB-9928-35907D628E6C}"/>
    <cellStyle name="Normalny 5 4 3 2 3 2 3 2" xfId="31300" xr:uid="{12F07F40-F61D-4B4A-AC6A-5119CF9250A6}"/>
    <cellStyle name="Normalny 5 4 3 2 3 2 4" xfId="24320" xr:uid="{5A70C53B-E233-40DB-83C2-A01808475EF8}"/>
    <cellStyle name="Normalny 5 4 3 2 3 3" xfId="7280" xr:uid="{AB444A33-BA1E-4642-8AF8-3D6558AFC382}"/>
    <cellStyle name="Normalny 5 4 3 2 3 3 2" xfId="22581" xr:uid="{C2E11BFD-5086-4B06-90C9-77ABCEDA68E4}"/>
    <cellStyle name="Normalny 5 4 3 2 3 4" xfId="10772" xr:uid="{49869636-C5DB-4C76-AE8C-4484E3CFD801}"/>
    <cellStyle name="Normalny 5 4 3 2 3 4 2" xfId="26071" xr:uid="{07190CC0-A972-4CD8-B315-4A45244853D2}"/>
    <cellStyle name="Normalny 5 4 3 2 3 5" xfId="14262" xr:uid="{F10311A5-E99B-4EF7-A345-12D953535F06}"/>
    <cellStyle name="Normalny 5 4 3 2 3 5 2" xfId="29561" xr:uid="{31304741-DBA3-4128-9D1D-87A1329D435B}"/>
    <cellStyle name="Normalny 5 4 3 2 3 6" xfId="19756" xr:uid="{C2A67AB1-B22F-4D22-835D-C57E4ACD4B0A}"/>
    <cellStyle name="Normalny 5 4 3 2 4" xfId="9017" xr:uid="{607056DD-9A41-4471-B233-06FEAEF68820}"/>
    <cellStyle name="Normalny 5 4 3 2 4 2" xfId="12508" xr:uid="{5E02D4B8-54D5-48CE-9459-F1E646597F15}"/>
    <cellStyle name="Normalny 5 4 3 2 4 2 2" xfId="27807" xr:uid="{7CB03157-DA20-40B4-9CF9-1070341788E9}"/>
    <cellStyle name="Normalny 5 4 3 2 4 3" xfId="15998" xr:uid="{7870FCB0-D92F-4B91-8016-43AF7E8A0E31}"/>
    <cellStyle name="Normalny 5 4 3 2 4 3 2" xfId="31297" xr:uid="{A36A466E-50A7-4A0B-9ACD-88A463939795}"/>
    <cellStyle name="Normalny 5 4 3 2 4 4" xfId="24317" xr:uid="{42F47390-7CBD-43F2-9FA1-900E25B83BDE}"/>
    <cellStyle name="Normalny 5 4 3 2 5" xfId="6253" xr:uid="{E51E28F4-978E-4FE9-8A29-EA5B8F03AEEB}"/>
    <cellStyle name="Normalny 5 4 3 2 5 2" xfId="21554" xr:uid="{B3D60CA1-0200-46BD-A4EB-2BED70840826}"/>
    <cellStyle name="Normalny 5 4 3 2 6" xfId="4406" xr:uid="{1C92DE2F-E939-4156-89D5-18CA989ABD40}"/>
    <cellStyle name="Normalny 5 4 3 2 6 2" xfId="19753" xr:uid="{7C4F6434-111C-4EDE-B4E2-1C6E488DE5F9}"/>
    <cellStyle name="Normalny 5 4 3 2 7" xfId="9745" xr:uid="{861B7FFD-6E0E-4A5F-95B4-DF7275BB2C8B}"/>
    <cellStyle name="Normalny 5 4 3 2 7 2" xfId="25044" xr:uid="{4835D6E3-61CE-40CA-AF25-46A4ABD4187A}"/>
    <cellStyle name="Normalny 5 4 3 2 8" xfId="13235" xr:uid="{5BAAFF76-53FD-4964-BB9E-44B951A542C6}"/>
    <cellStyle name="Normalny 5 4 3 2 8 2" xfId="28534" xr:uid="{F03503CF-D12B-458C-98CA-F7F276E17357}"/>
    <cellStyle name="Normalny 5 4 3 2 9" xfId="16843" xr:uid="{7041E340-8CFE-45A2-B361-566ED2AA60AC}"/>
    <cellStyle name="Normalny 5 4 3 20" xfId="16639" xr:uid="{B406005A-EBD1-4824-BE76-76D77D1AACFA}"/>
    <cellStyle name="Normalny 5 4 3 3" xfId="1312" xr:uid="{450B7D22-39E5-41C9-98C5-94E66758BABA}"/>
    <cellStyle name="Normalny 5 4 3 3 2" xfId="4411" xr:uid="{905E343A-8A1E-4671-8085-32F6BC2BB964}"/>
    <cellStyle name="Normalny 5 4 3 3 2 2" xfId="9022" xr:uid="{9385E602-63E6-4888-B124-B505EBB825E3}"/>
    <cellStyle name="Normalny 5 4 3 3 2 2 2" xfId="12513" xr:uid="{B4361A0E-9CEC-49A9-9A6C-A0BB8A285DBC}"/>
    <cellStyle name="Normalny 5 4 3 3 2 2 2 2" xfId="27812" xr:uid="{C370BD26-8EB7-42DE-B470-DAF8E199CBB6}"/>
    <cellStyle name="Normalny 5 4 3 3 2 2 3" xfId="16003" xr:uid="{7BB2996C-7EC5-40CC-8CE7-88CE516F9F1E}"/>
    <cellStyle name="Normalny 5 4 3 3 2 2 3 2" xfId="31302" xr:uid="{0B99D559-F43D-497E-86E5-4B76BDC0816A}"/>
    <cellStyle name="Normalny 5 4 3 3 2 2 4" xfId="24322" xr:uid="{CF9AE065-107B-42FD-8887-D9E649463056}"/>
    <cellStyle name="Normalny 5 4 3 3 2 3" xfId="7282" xr:uid="{75E1B30E-0662-4C4C-8380-E8F0C78DB2B3}"/>
    <cellStyle name="Normalny 5 4 3 3 2 3 2" xfId="22583" xr:uid="{D1720359-87B1-44AE-89DF-32A50A556063}"/>
    <cellStyle name="Normalny 5 4 3 3 2 4" xfId="10774" xr:uid="{5FECA750-1727-45FE-BECD-021298AAA107}"/>
    <cellStyle name="Normalny 5 4 3 3 2 4 2" xfId="26073" xr:uid="{B3AFD178-9967-4B69-B066-1DBFF56FD914}"/>
    <cellStyle name="Normalny 5 4 3 3 2 5" xfId="14264" xr:uid="{3BF591BD-0699-42A3-8A50-4DA355777BDD}"/>
    <cellStyle name="Normalny 5 4 3 3 2 5 2" xfId="29563" xr:uid="{681651BE-E74C-4006-BD8D-964D3DA6215B}"/>
    <cellStyle name="Normalny 5 4 3 3 2 6" xfId="19758" xr:uid="{83DC9762-0AF5-49E5-A642-C38B096AC5D9}"/>
    <cellStyle name="Normalny 5 4 3 3 3" xfId="9021" xr:uid="{B26D8CF2-F7C5-4D70-9768-5687BB55D22D}"/>
    <cellStyle name="Normalny 5 4 3 3 3 2" xfId="12512" xr:uid="{61141887-515B-4277-914D-7B6293B45AB5}"/>
    <cellStyle name="Normalny 5 4 3 3 3 2 2" xfId="27811" xr:uid="{F5EA5672-8E1F-4091-95A4-0497DF0A08ED}"/>
    <cellStyle name="Normalny 5 4 3 3 3 3" xfId="16002" xr:uid="{84CD2BC7-6A1B-451E-91A2-F5175A1B8A70}"/>
    <cellStyle name="Normalny 5 4 3 3 3 3 2" xfId="31301" xr:uid="{93A0C828-65FB-44F4-99FA-D6F63429ED17}"/>
    <cellStyle name="Normalny 5 4 3 3 3 4" xfId="24321" xr:uid="{DAD10F03-F72F-4DC7-BA63-0A9AFAF5295C}"/>
    <cellStyle name="Normalny 5 4 3 3 4" xfId="6574" xr:uid="{97ADF3C7-AA62-4194-AF10-1F2A0E64BFC6}"/>
    <cellStyle name="Normalny 5 4 3 3 4 2" xfId="21875" xr:uid="{9CBCEEF8-61D8-49D7-9C12-A258F2AD4BF2}"/>
    <cellStyle name="Normalny 5 4 3 3 5" xfId="4410" xr:uid="{1674760E-72CF-4F26-B4AF-3D05CC051A70}"/>
    <cellStyle name="Normalny 5 4 3 3 5 2" xfId="19757" xr:uid="{BF3936C3-CA45-4126-809C-B270F5D77529}"/>
    <cellStyle name="Normalny 5 4 3 3 6" xfId="10066" xr:uid="{9E0A6811-824E-4E51-8FCD-207272A624BA}"/>
    <cellStyle name="Normalny 5 4 3 3 6 2" xfId="25365" xr:uid="{DDD31C07-36CD-4E44-B874-DAF0626EB796}"/>
    <cellStyle name="Normalny 5 4 3 3 7" xfId="13556" xr:uid="{490B7080-00EE-474A-BE36-E597DA15609E}"/>
    <cellStyle name="Normalny 5 4 3 3 7 2" xfId="28855" xr:uid="{3AC0220A-0972-4D23-A12A-338D8579167C}"/>
    <cellStyle name="Normalny 5 4 3 3 8" xfId="16968" xr:uid="{16559165-4368-4B88-A3CC-84932DCDB9B0}"/>
    <cellStyle name="Normalny 5 4 3 4" xfId="1433" xr:uid="{BF3531DB-BBB0-4D72-AFEC-3AAB8A5617BB}"/>
    <cellStyle name="Normalny 5 4 3 4 2" xfId="9023" xr:uid="{35B6A697-607F-4C38-A1A2-1870A41C0F4A}"/>
    <cellStyle name="Normalny 5 4 3 4 2 2" xfId="12514" xr:uid="{2A0974CF-0BC3-4A31-BD8A-152889E4DCF6}"/>
    <cellStyle name="Normalny 5 4 3 4 2 2 2" xfId="27813" xr:uid="{C5EE911D-AFDC-4A57-A4C1-59B818E74D16}"/>
    <cellStyle name="Normalny 5 4 3 4 2 3" xfId="16004" xr:uid="{2ED73F80-090C-4343-A200-085CC0C8DC19}"/>
    <cellStyle name="Normalny 5 4 3 4 2 3 2" xfId="31303" xr:uid="{720987F2-C95E-404A-BB36-C441A53FD612}"/>
    <cellStyle name="Normalny 5 4 3 4 2 4" xfId="24323" xr:uid="{3699DB44-1D0E-48B9-952F-F83265F6261E}"/>
    <cellStyle name="Normalny 5 4 3 4 3" xfId="7279" xr:uid="{729A25C8-8F81-469D-A558-89B3EDB77379}"/>
    <cellStyle name="Normalny 5 4 3 4 3 2" xfId="22580" xr:uid="{5010C349-3534-497B-A061-D82CEA68C0F9}"/>
    <cellStyle name="Normalny 5 4 3 4 4" xfId="4412" xr:uid="{FCC6A842-3683-403E-8827-102FA4E6FA9F}"/>
    <cellStyle name="Normalny 5 4 3 4 4 2" xfId="19759" xr:uid="{7EF7A294-7AF1-4ED9-8A33-5C9B366749CE}"/>
    <cellStyle name="Normalny 5 4 3 4 5" xfId="10771" xr:uid="{D94761A1-60AC-4D7A-87A7-1CB3AED66A91}"/>
    <cellStyle name="Normalny 5 4 3 4 5 2" xfId="26070" xr:uid="{BAA8CB7E-044D-4B5A-B267-BA3E692D6136}"/>
    <cellStyle name="Normalny 5 4 3 4 6" xfId="14261" xr:uid="{3F4155F5-7C06-481D-A6AD-D76629CF09BB}"/>
    <cellStyle name="Normalny 5 4 3 4 6 2" xfId="29560" xr:uid="{D529F5C2-B0BE-4685-98FD-D0ED545D53C9}"/>
    <cellStyle name="Normalny 5 4 3 4 7" xfId="17089" xr:uid="{286B0BB8-E279-4A7B-BB7F-B655B4CBACFB}"/>
    <cellStyle name="Normalny 5 4 3 5" xfId="1587" xr:uid="{894B7D45-26ED-4EB5-9194-F5728FC3993D}"/>
    <cellStyle name="Normalny 5 4 3 5 2" xfId="9024" xr:uid="{0579F74D-89C2-4DA9-B5A4-4F50AED7FEF1}"/>
    <cellStyle name="Normalny 5 4 3 5 2 2" xfId="12515" xr:uid="{1450A1DC-6286-4AB1-9308-3CB1D1F0E93B}"/>
    <cellStyle name="Normalny 5 4 3 5 2 2 2" xfId="27814" xr:uid="{D3F866BF-40AD-40B3-B1FA-E1E8332E83B9}"/>
    <cellStyle name="Normalny 5 4 3 5 2 3" xfId="16005" xr:uid="{5FA2E289-80CA-4938-9212-BFACE1448AA6}"/>
    <cellStyle name="Normalny 5 4 3 5 2 3 2" xfId="31304" xr:uid="{7B198AC3-B438-4BE9-B6F6-84D36C9423DC}"/>
    <cellStyle name="Normalny 5 4 3 5 2 4" xfId="24324" xr:uid="{F3872040-92A8-4DCD-8215-72F00E3ED4E8}"/>
    <cellStyle name="Normalny 5 4 3 5 3" xfId="7552" xr:uid="{B9D542CF-B48E-4487-A295-88DAB8F04E34}"/>
    <cellStyle name="Normalny 5 4 3 5 3 2" xfId="22853" xr:uid="{B8CDC851-CE74-4F75-B109-C35E334787B5}"/>
    <cellStyle name="Normalny 5 4 3 5 4" xfId="4413" xr:uid="{3905F84F-27B5-4097-896C-55E21DEB0B51}"/>
    <cellStyle name="Normalny 5 4 3 5 4 2" xfId="19760" xr:uid="{3FDFA4EB-2428-46A5-AB50-03C1B5E86149}"/>
    <cellStyle name="Normalny 5 4 3 5 5" xfId="11044" xr:uid="{778973A5-B46F-4427-90BA-DDE18BCAA326}"/>
    <cellStyle name="Normalny 5 4 3 5 5 2" xfId="26343" xr:uid="{744D64BC-EE76-48BD-AB0D-911866A58A45}"/>
    <cellStyle name="Normalny 5 4 3 5 6" xfId="14534" xr:uid="{0F27BD1B-CF80-45CC-9FBD-63CA72378291}"/>
    <cellStyle name="Normalny 5 4 3 5 6 2" xfId="29833" xr:uid="{C1488C3A-4234-47C8-8C6A-9E61428B91CD}"/>
    <cellStyle name="Normalny 5 4 3 5 7" xfId="17239" xr:uid="{8E8DF030-C9D3-461F-BE04-3EC7045D9445}"/>
    <cellStyle name="Normalny 5 4 3 6" xfId="1836" xr:uid="{61DE29F0-230E-4188-A300-C6BB04B31E7B}"/>
    <cellStyle name="Normalny 5 4 3 6 2" xfId="9016" xr:uid="{B02D5854-FF2F-46C9-B32D-A3993E0FB17A}"/>
    <cellStyle name="Normalny 5 4 3 6 2 2" xfId="24316" xr:uid="{1DC487C4-C198-4B47-9148-6992FB8020D2}"/>
    <cellStyle name="Normalny 5 4 3 6 3" xfId="5570" xr:uid="{3918301D-3EC0-480C-B088-A70B4B45C861}"/>
    <cellStyle name="Normalny 5 4 3 6 3 2" xfId="20871" xr:uid="{B49026DE-0694-4F93-B31D-F9A7E1BF5A45}"/>
    <cellStyle name="Normalny 5 4 3 6 4" xfId="12507" xr:uid="{9C5E5622-9BD0-4B5E-8043-648B308EC8E3}"/>
    <cellStyle name="Normalny 5 4 3 6 4 2" xfId="27806" xr:uid="{44D4DCD8-1658-4678-9CEE-4E279574A763}"/>
    <cellStyle name="Normalny 5 4 3 6 5" xfId="15997" xr:uid="{24F6E5F6-44D0-4B65-B4A0-59442299E98B}"/>
    <cellStyle name="Normalny 5 4 3 6 5 2" xfId="31296" xr:uid="{0BF46383-DD31-41D1-89A0-25BAC213699E}"/>
    <cellStyle name="Normalny 5 4 3 6 6" xfId="17472" xr:uid="{B9D13B4A-87F7-4832-99DE-0F172E66D627}"/>
    <cellStyle name="Normalny 5 4 3 7" xfId="1980" xr:uid="{7773206D-8E9D-4BD0-A5E1-CEACB0B245C0}"/>
    <cellStyle name="Normalny 5 4 3 7 2" xfId="5571" xr:uid="{50ACB25A-B8E4-46F5-87DB-27060C1906BB}"/>
    <cellStyle name="Normalny 5 4 3 7 2 2" xfId="20872" xr:uid="{BAF07DE9-4EDC-4466-A4EB-8E5A30B3B80E}"/>
    <cellStyle name="Normalny 5 4 3 7 3" xfId="17612" xr:uid="{869FA9A7-1591-47A2-AAEF-AA18958233F3}"/>
    <cellStyle name="Normalny 5 4 3 8" xfId="2111" xr:uid="{23F7424F-6940-4B77-A005-88E7E4F93ED3}"/>
    <cellStyle name="Normalny 5 4 3 8 2" xfId="5572" xr:uid="{6D443E94-32D6-4B58-AACB-C5CEDB5ED9A4}"/>
    <cellStyle name="Normalny 5 4 3 8 2 2" xfId="20873" xr:uid="{0DC7B2C0-E537-438F-8FAE-714F12896557}"/>
    <cellStyle name="Normalny 5 4 3 8 3" xfId="17743" xr:uid="{3212CCA9-EB02-43EA-BD72-2005509436CB}"/>
    <cellStyle name="Normalny 5 4 3 9" xfId="2236" xr:uid="{34F71B2F-26ED-489C-9AEB-F0620EFB3DC4}"/>
    <cellStyle name="Normalny 5 4 3 9 2" xfId="5573" xr:uid="{381312A6-E68F-4058-BB6D-376F8E34328D}"/>
    <cellStyle name="Normalny 5 4 3 9 2 2" xfId="20874" xr:uid="{A9CC3108-B0F8-4150-9420-8F8C91C78CBC}"/>
    <cellStyle name="Normalny 5 4 3 9 3" xfId="17868" xr:uid="{D1A02AC6-00B5-4AAD-9E37-0BBD0458EF99}"/>
    <cellStyle name="Normalny 5 4 4" xfId="795" xr:uid="{02FBFD33-AB1F-4F4D-8A26-9A5BFF58F834}"/>
    <cellStyle name="Normalny 5 4 4 10" xfId="2398" xr:uid="{B2D9BB79-D32A-4959-B5ED-A50D31930CDF}"/>
    <cellStyle name="Normalny 5 4 4 10 2" xfId="5574" xr:uid="{09203C27-475D-4790-9C82-9F330A33BF1C}"/>
    <cellStyle name="Normalny 5 4 4 10 2 2" xfId="20875" xr:uid="{A390896F-A3E6-40CA-82A2-E0D3E8A5493C}"/>
    <cellStyle name="Normalny 5 4 4 10 3" xfId="18030" xr:uid="{EF56D1E8-5561-4061-AD02-1F52E99DFCA5}"/>
    <cellStyle name="Normalny 5 4 4 11" xfId="2548" xr:uid="{E03B0C7A-1582-497B-9BED-51C82B688568}"/>
    <cellStyle name="Normalny 5 4 4 11 2" xfId="5575" xr:uid="{2F83E7B6-1445-477E-B48C-11F968193122}"/>
    <cellStyle name="Normalny 5 4 4 11 2 2" xfId="20876" xr:uid="{1B6DDE66-9B0D-44C7-A0AD-F7DBBF6B7520}"/>
    <cellStyle name="Normalny 5 4 4 11 3" xfId="18180" xr:uid="{3ADA03DC-FF0A-4879-94C3-4D3BD081E5B8}"/>
    <cellStyle name="Normalny 5 4 4 12" xfId="2698" xr:uid="{5E9AC395-23BE-4C37-AAA2-01DCF18A9006}"/>
    <cellStyle name="Normalny 5 4 4 12 2" xfId="5576" xr:uid="{3A1F5DF4-733F-474C-B9DF-69043A42D2F8}"/>
    <cellStyle name="Normalny 5 4 4 12 2 2" xfId="20877" xr:uid="{EAA30169-5188-4903-BE3E-0DDF74CB77B5}"/>
    <cellStyle name="Normalny 5 4 4 12 3" xfId="18330" xr:uid="{651FCD17-F54A-4A5B-9620-9BC6C3723E78}"/>
    <cellStyle name="Normalny 5 4 4 13" xfId="5894" xr:uid="{B4F7BDEF-4331-4EB0-9FBC-7C8CF2D99D50}"/>
    <cellStyle name="Normalny 5 4 4 13 2" xfId="21195" xr:uid="{32855F8B-A915-43DC-9D98-A9B1B0B79FFC}"/>
    <cellStyle name="Normalny 5 4 4 14" xfId="6061" xr:uid="{94FB6771-EA39-435A-A58A-B4A177A7C32E}"/>
    <cellStyle name="Normalny 5 4 4 14 2" xfId="21362" xr:uid="{EAFC481D-C5E4-4587-80B3-667C9B3DF53D}"/>
    <cellStyle name="Normalny 5 4 4 15" xfId="4414" xr:uid="{8DC91BB9-D2C8-46BF-9C07-481F1D473E4B}"/>
    <cellStyle name="Normalny 5 4 4 15 2" xfId="19761" xr:uid="{2C1F3D44-5D36-4BD8-8ECE-173DEBAC5668}"/>
    <cellStyle name="Normalny 5 4 4 16" xfId="9553" xr:uid="{7EDD2E4F-193E-47D9-9B33-4E35BF39EE6B}"/>
    <cellStyle name="Normalny 5 4 4 16 2" xfId="24852" xr:uid="{6BFD68BD-84A5-4D3F-8A8A-B64A53032CA8}"/>
    <cellStyle name="Normalny 5 4 4 17" xfId="13043" xr:uid="{417AFAF5-2757-419E-9FB5-994CD9010D27}"/>
    <cellStyle name="Normalny 5 4 4 17 2" xfId="28342" xr:uid="{FD096A49-1C3B-4AD3-910E-0DB9420558EA}"/>
    <cellStyle name="Normalny 5 4 4 18" xfId="16517" xr:uid="{2BE9EA67-8AB9-4EC6-A323-29B95269C334}"/>
    <cellStyle name="Normalny 5 4 4 18 2" xfId="31816" xr:uid="{14AE25EA-FB3D-41B3-B851-957D878D98DB}"/>
    <cellStyle name="Normalny 5 4 4 19" xfId="1012" xr:uid="{05B85DDD-6FA1-4F50-AA50-6CEAEEE4C11C}"/>
    <cellStyle name="Normalny 5 4 4 2" xfId="1228" xr:uid="{4B423F86-8444-4B94-ACA4-FFCB18792B83}"/>
    <cellStyle name="Normalny 5 4 4 2 2" xfId="4416" xr:uid="{9E2E68E9-037C-431F-B4E1-38240519B9FA}"/>
    <cellStyle name="Normalny 5 4 4 2 2 2" xfId="4417" xr:uid="{E9EA0578-9059-468C-9A14-99084FCCC410}"/>
    <cellStyle name="Normalny 5 4 4 2 2 2 2" xfId="9028" xr:uid="{907DEBAD-803E-47F9-9E60-26E3161790BB}"/>
    <cellStyle name="Normalny 5 4 4 2 2 2 2 2" xfId="12519" xr:uid="{7713BE8B-9BA1-4A3A-A635-BB983EEB47FC}"/>
    <cellStyle name="Normalny 5 4 4 2 2 2 2 2 2" xfId="27818" xr:uid="{6EF6CACE-1495-46A5-AAC6-4AC4BF834130}"/>
    <cellStyle name="Normalny 5 4 4 2 2 2 2 3" xfId="16009" xr:uid="{6B655D93-9A28-45C7-ACF2-6C15EDACC99D}"/>
    <cellStyle name="Normalny 5 4 4 2 2 2 2 3 2" xfId="31308" xr:uid="{34500849-8F85-464B-8038-5E0D4884FC3C}"/>
    <cellStyle name="Normalny 5 4 4 2 2 2 2 4" xfId="24328" xr:uid="{27DDA378-B086-4E6F-9DBB-5D40F6D3CEDC}"/>
    <cellStyle name="Normalny 5 4 4 2 2 2 3" xfId="7285" xr:uid="{A63811F7-2FA2-4BA7-AD0D-A6D6E4BE1AF6}"/>
    <cellStyle name="Normalny 5 4 4 2 2 2 3 2" xfId="22586" xr:uid="{14D3A071-16D0-485B-AD99-68969CAA154A}"/>
    <cellStyle name="Normalny 5 4 4 2 2 2 4" xfId="10777" xr:uid="{2AC9ADCC-3235-4DAD-A3C1-AA36F009D029}"/>
    <cellStyle name="Normalny 5 4 4 2 2 2 4 2" xfId="26076" xr:uid="{AB193AB7-2608-46A5-AB35-60D2B17B2D65}"/>
    <cellStyle name="Normalny 5 4 4 2 2 2 5" xfId="14267" xr:uid="{1BD13F4B-C6D4-4284-82E4-45925BD49BC4}"/>
    <cellStyle name="Normalny 5 4 4 2 2 2 5 2" xfId="29566" xr:uid="{169169FE-941F-4D0E-9535-89A67B9B099C}"/>
    <cellStyle name="Normalny 5 4 4 2 2 2 6" xfId="19764" xr:uid="{833F0CB5-8774-4E28-8564-38E7EF212500}"/>
    <cellStyle name="Normalny 5 4 4 2 2 3" xfId="9027" xr:uid="{AFC0E22E-A5B0-46A3-A6EE-17C5D86D2C9D}"/>
    <cellStyle name="Normalny 5 4 4 2 2 3 2" xfId="12518" xr:uid="{02570BE8-4797-4CC9-B1DD-A6274D8D9390}"/>
    <cellStyle name="Normalny 5 4 4 2 2 3 2 2" xfId="27817" xr:uid="{3F16D915-B1A4-4614-9EEF-EAA92330DBB0}"/>
    <cellStyle name="Normalny 5 4 4 2 2 3 3" xfId="16008" xr:uid="{9C321681-42A5-43F3-B0CD-D3D13D0F666C}"/>
    <cellStyle name="Normalny 5 4 4 2 2 3 3 2" xfId="31307" xr:uid="{A89B3EC0-2726-475E-A9FF-9A93BD3FFFB6}"/>
    <cellStyle name="Normalny 5 4 4 2 2 3 4" xfId="24327" xr:uid="{EFD66AAB-1748-4015-9FEA-A39460A1C912}"/>
    <cellStyle name="Normalny 5 4 4 2 2 4" xfId="6575" xr:uid="{A5C32940-6135-4FEC-BA7A-14E7EAE8ADE8}"/>
    <cellStyle name="Normalny 5 4 4 2 2 4 2" xfId="21876" xr:uid="{3911DFF5-2B84-4787-87D9-B1927B11643D}"/>
    <cellStyle name="Normalny 5 4 4 2 2 5" xfId="10067" xr:uid="{4F706998-10BA-48B3-BBED-163D9BFDCC8E}"/>
    <cellStyle name="Normalny 5 4 4 2 2 5 2" xfId="25366" xr:uid="{06F0EB54-7960-40C0-8CFC-566186BE2D65}"/>
    <cellStyle name="Normalny 5 4 4 2 2 6" xfId="13557" xr:uid="{2312D7CD-17CD-4B3D-AAF6-85F3FC7BA2A6}"/>
    <cellStyle name="Normalny 5 4 4 2 2 6 2" xfId="28856" xr:uid="{41F236F0-60AE-4967-97D1-14E642E41EF0}"/>
    <cellStyle name="Normalny 5 4 4 2 2 7" xfId="19763" xr:uid="{355C98F8-461F-4BAA-AC3A-FD9FF20DA0E1}"/>
    <cellStyle name="Normalny 5 4 4 2 3" xfId="4418" xr:uid="{2298CCA0-869E-417F-9B62-E96CECAFBD6A}"/>
    <cellStyle name="Normalny 5 4 4 2 3 2" xfId="9029" xr:uid="{FA05DB65-608F-432E-8AD8-0E151118EA0B}"/>
    <cellStyle name="Normalny 5 4 4 2 3 2 2" xfId="12520" xr:uid="{7E5B884E-51C5-4C15-B711-60D591C447A3}"/>
    <cellStyle name="Normalny 5 4 4 2 3 2 2 2" xfId="27819" xr:uid="{B951555C-AB4F-412B-A391-85E65BF7EC68}"/>
    <cellStyle name="Normalny 5 4 4 2 3 2 3" xfId="16010" xr:uid="{33E75F76-5A9A-4363-A951-9EB9F8D2C5F5}"/>
    <cellStyle name="Normalny 5 4 4 2 3 2 3 2" xfId="31309" xr:uid="{AC140E2D-0194-48A0-829F-C62754E95528}"/>
    <cellStyle name="Normalny 5 4 4 2 3 2 4" xfId="24329" xr:uid="{16B4BCF2-2BFA-4C2B-924C-C28748B310C0}"/>
    <cellStyle name="Normalny 5 4 4 2 3 3" xfId="7284" xr:uid="{4F158848-24DD-4E43-AA14-AE78F58989CF}"/>
    <cellStyle name="Normalny 5 4 4 2 3 3 2" xfId="22585" xr:uid="{B2CAAD0D-A1CE-4069-82EB-195021121493}"/>
    <cellStyle name="Normalny 5 4 4 2 3 4" xfId="10776" xr:uid="{8CD0027C-88A7-406A-8D9D-2861A0219ED6}"/>
    <cellStyle name="Normalny 5 4 4 2 3 4 2" xfId="26075" xr:uid="{E35AC9F1-7EB7-4CEF-830A-2E9103C23B2B}"/>
    <cellStyle name="Normalny 5 4 4 2 3 5" xfId="14266" xr:uid="{16E0D043-CD3E-40A2-940D-EAABBF3666D0}"/>
    <cellStyle name="Normalny 5 4 4 2 3 5 2" xfId="29565" xr:uid="{E19694E4-A9AA-4F9D-8190-C21AF34F51C7}"/>
    <cellStyle name="Normalny 5 4 4 2 3 6" xfId="19765" xr:uid="{F1422E1E-D966-4459-B73D-F84FCCE3A54D}"/>
    <cellStyle name="Normalny 5 4 4 2 4" xfId="9026" xr:uid="{F6A0AD41-ADAF-47B3-B611-9144CD9CB47A}"/>
    <cellStyle name="Normalny 5 4 4 2 4 2" xfId="12517" xr:uid="{D25A6FB4-F014-4A96-AACD-FFFF743ABEB0}"/>
    <cellStyle name="Normalny 5 4 4 2 4 2 2" xfId="27816" xr:uid="{FB8A8EEA-1C43-4C82-800A-A10C20A5555C}"/>
    <cellStyle name="Normalny 5 4 4 2 4 3" xfId="16007" xr:uid="{3B07408D-632C-4330-8FBD-CD8D2A361B6A}"/>
    <cellStyle name="Normalny 5 4 4 2 4 3 2" xfId="31306" xr:uid="{25BB8CC8-2089-43F7-90EA-733961CF37D0}"/>
    <cellStyle name="Normalny 5 4 4 2 4 4" xfId="24326" xr:uid="{6EC01460-5670-44EA-848C-DF7493D2E33A}"/>
    <cellStyle name="Normalny 5 4 4 2 5" xfId="6294" xr:uid="{1E18B38C-E3A5-4F9B-8FC3-09B91E80B00A}"/>
    <cellStyle name="Normalny 5 4 4 2 5 2" xfId="21595" xr:uid="{6BAC01D5-75AB-4A9B-8FB9-AAA6168F77DB}"/>
    <cellStyle name="Normalny 5 4 4 2 6" xfId="4415" xr:uid="{DFA9E88D-AD4A-4A3B-9B87-45F2C3E859B4}"/>
    <cellStyle name="Normalny 5 4 4 2 6 2" xfId="19762" xr:uid="{CD461E19-F016-4D0D-9320-E1E5F79A8902}"/>
    <cellStyle name="Normalny 5 4 4 2 7" xfId="9786" xr:uid="{AEE7A13C-E297-4D25-B588-560358D7C373}"/>
    <cellStyle name="Normalny 5 4 4 2 7 2" xfId="25085" xr:uid="{09298AAC-5E68-4D5B-A820-D8EB7B4B0CAD}"/>
    <cellStyle name="Normalny 5 4 4 2 8" xfId="13276" xr:uid="{705E70EC-18D0-4E8B-A614-8594AFFA6D21}"/>
    <cellStyle name="Normalny 5 4 4 2 8 2" xfId="28575" xr:uid="{93509FCD-64B4-4A46-AE8F-F1CAC80F4F3E}"/>
    <cellStyle name="Normalny 5 4 4 2 9" xfId="16884" xr:uid="{05580F6C-221F-4679-97EF-BFD7CA531868}"/>
    <cellStyle name="Normalny 5 4 4 20" xfId="16680" xr:uid="{DD226794-7F93-4158-A09D-20730C82D3AD}"/>
    <cellStyle name="Normalny 5 4 4 3" xfId="1353" xr:uid="{552C91E2-A06A-4136-ADE8-44327EFF7505}"/>
    <cellStyle name="Normalny 5 4 4 3 2" xfId="4420" xr:uid="{BE420943-B0E3-46F1-AD0F-80CD763ABEAB}"/>
    <cellStyle name="Normalny 5 4 4 3 2 2" xfId="9031" xr:uid="{F3EB52B6-38A5-4806-9B36-9AB7CB326C65}"/>
    <cellStyle name="Normalny 5 4 4 3 2 2 2" xfId="12522" xr:uid="{8EAB471B-E90B-4E7B-94A6-EB9E371658B4}"/>
    <cellStyle name="Normalny 5 4 4 3 2 2 2 2" xfId="27821" xr:uid="{35BBBBB6-70B0-4E8A-B77B-FE1177F226BF}"/>
    <cellStyle name="Normalny 5 4 4 3 2 2 3" xfId="16012" xr:uid="{3B922503-7D83-46FB-8A9D-693CC73D8C12}"/>
    <cellStyle name="Normalny 5 4 4 3 2 2 3 2" xfId="31311" xr:uid="{784B708F-28D2-48C9-9707-9CC08132BBA9}"/>
    <cellStyle name="Normalny 5 4 4 3 2 2 4" xfId="24331" xr:uid="{851EE5BB-39F1-4078-B725-CC0E2AE692AC}"/>
    <cellStyle name="Normalny 5 4 4 3 2 3" xfId="7286" xr:uid="{6AE4FBEF-25ED-47A4-AC17-BD64ABAE2E93}"/>
    <cellStyle name="Normalny 5 4 4 3 2 3 2" xfId="22587" xr:uid="{1C66D28D-3B2E-4285-A64A-29B508CD34A0}"/>
    <cellStyle name="Normalny 5 4 4 3 2 4" xfId="10778" xr:uid="{8D781C4D-04D2-452D-AFBF-17C7DFA4B21B}"/>
    <cellStyle name="Normalny 5 4 4 3 2 4 2" xfId="26077" xr:uid="{CB8C6CE6-C5B0-4B1D-BFF5-810BEED58285}"/>
    <cellStyle name="Normalny 5 4 4 3 2 5" xfId="14268" xr:uid="{F7F96D12-C39D-46E3-B91E-E3875BD9EE44}"/>
    <cellStyle name="Normalny 5 4 4 3 2 5 2" xfId="29567" xr:uid="{D1BF7B45-955D-45D8-B07F-F6546FD06466}"/>
    <cellStyle name="Normalny 5 4 4 3 2 6" xfId="19767" xr:uid="{5F1830E4-4314-4EC6-AA0F-CFBE8DC8E138}"/>
    <cellStyle name="Normalny 5 4 4 3 3" xfId="9030" xr:uid="{25BDD30A-67FB-4F1F-8743-F1AA895EE71A}"/>
    <cellStyle name="Normalny 5 4 4 3 3 2" xfId="12521" xr:uid="{62B25133-670C-4FBB-B006-7C0F16C5EB5B}"/>
    <cellStyle name="Normalny 5 4 4 3 3 2 2" xfId="27820" xr:uid="{D0A4A2E1-3BAC-4753-B2CF-EE8FF327199B}"/>
    <cellStyle name="Normalny 5 4 4 3 3 3" xfId="16011" xr:uid="{64BF5316-3DBC-4E96-A270-DE2AAC4FA0AD}"/>
    <cellStyle name="Normalny 5 4 4 3 3 3 2" xfId="31310" xr:uid="{3D18DC8D-BC39-4BEA-A24C-036FC3308D1D}"/>
    <cellStyle name="Normalny 5 4 4 3 3 4" xfId="24330" xr:uid="{B593A880-C874-4949-8EDE-F5AFF96BCDA2}"/>
    <cellStyle name="Normalny 5 4 4 3 4" xfId="6576" xr:uid="{20029E2C-F039-42E9-96E6-ADEE7C5F9B94}"/>
    <cellStyle name="Normalny 5 4 4 3 4 2" xfId="21877" xr:uid="{B1ED135A-3229-4E5A-9FD9-634751225AC1}"/>
    <cellStyle name="Normalny 5 4 4 3 5" xfId="4419" xr:uid="{63E92439-DC01-4160-A429-EA42EAAE64D6}"/>
    <cellStyle name="Normalny 5 4 4 3 5 2" xfId="19766" xr:uid="{DA5292A0-251E-40C1-A479-CB65B9058A7E}"/>
    <cellStyle name="Normalny 5 4 4 3 6" xfId="10068" xr:uid="{B87D6E00-F625-415B-B54E-C45DE9B512C9}"/>
    <cellStyle name="Normalny 5 4 4 3 6 2" xfId="25367" xr:uid="{833D0219-92A3-4319-A87F-92C231C6AA5F}"/>
    <cellStyle name="Normalny 5 4 4 3 7" xfId="13558" xr:uid="{60D250BE-7420-4821-9832-D4ECA74B71A6}"/>
    <cellStyle name="Normalny 5 4 4 3 7 2" xfId="28857" xr:uid="{412B7752-6F06-4F90-A52E-FC91048FF114}"/>
    <cellStyle name="Normalny 5 4 4 3 8" xfId="17009" xr:uid="{BCC7F9BF-70A1-4330-A9CE-0C760ACE5DC8}"/>
    <cellStyle name="Normalny 5 4 4 4" xfId="1474" xr:uid="{8822E469-FFB0-4474-A375-46E05EB1B98B}"/>
    <cellStyle name="Normalny 5 4 4 4 2" xfId="9032" xr:uid="{F7B4D338-B603-4573-B0BC-3D2D33EA0A1D}"/>
    <cellStyle name="Normalny 5 4 4 4 2 2" xfId="12523" xr:uid="{28131B7B-0C8A-4FDC-BEFF-9766A679A738}"/>
    <cellStyle name="Normalny 5 4 4 4 2 2 2" xfId="27822" xr:uid="{A628A944-79D6-4ECA-9A3A-EABAE0ABDFBA}"/>
    <cellStyle name="Normalny 5 4 4 4 2 3" xfId="16013" xr:uid="{97ED972D-F940-4EDE-B392-DA746F9CA5C1}"/>
    <cellStyle name="Normalny 5 4 4 4 2 3 2" xfId="31312" xr:uid="{9D75EB6C-10F6-4305-A845-70EE622F799F}"/>
    <cellStyle name="Normalny 5 4 4 4 2 4" xfId="24332" xr:uid="{DAB05AE5-4286-42BC-9FEA-AC910A4A4E08}"/>
    <cellStyle name="Normalny 5 4 4 4 3" xfId="7283" xr:uid="{BC464069-963D-489C-BAD4-9E5D0D402DD2}"/>
    <cellStyle name="Normalny 5 4 4 4 3 2" xfId="22584" xr:uid="{8616BDF9-BB22-4E41-8402-B87D20343193}"/>
    <cellStyle name="Normalny 5 4 4 4 4" xfId="4421" xr:uid="{BAFDF5DC-2D3D-472C-8783-141BCDCDBE23}"/>
    <cellStyle name="Normalny 5 4 4 4 4 2" xfId="19768" xr:uid="{BE0A5F34-C2B9-4A0C-945F-0984CB809F25}"/>
    <cellStyle name="Normalny 5 4 4 4 5" xfId="10775" xr:uid="{3CD14BEF-9A1B-4011-9DD2-B617D813699F}"/>
    <cellStyle name="Normalny 5 4 4 4 5 2" xfId="26074" xr:uid="{2F11CAB0-1C8C-4117-97DA-7FF7FC6A09DA}"/>
    <cellStyle name="Normalny 5 4 4 4 6" xfId="14265" xr:uid="{90B0DD00-D63C-42BF-A14B-EE8C35CE9353}"/>
    <cellStyle name="Normalny 5 4 4 4 6 2" xfId="29564" xr:uid="{A9A51B46-E8AB-48EA-8D06-EB2D30A4DC7A}"/>
    <cellStyle name="Normalny 5 4 4 4 7" xfId="17130" xr:uid="{A78A43C8-1CDA-4911-ABB1-ADB493D1758C}"/>
    <cellStyle name="Normalny 5 4 4 5" xfId="1628" xr:uid="{C0CBCB1C-11C6-4600-ACD3-95B2BED5184B}"/>
    <cellStyle name="Normalny 5 4 4 5 2" xfId="9033" xr:uid="{BA504816-B6D0-4A63-9498-54ABB8CBEE39}"/>
    <cellStyle name="Normalny 5 4 4 5 2 2" xfId="12524" xr:uid="{42BC377A-D72B-42AB-B003-358846C6F0B8}"/>
    <cellStyle name="Normalny 5 4 4 5 2 2 2" xfId="27823" xr:uid="{D907E61C-A6B5-4A05-BE92-FD614A1D4A96}"/>
    <cellStyle name="Normalny 5 4 4 5 2 3" xfId="16014" xr:uid="{A40AFD8F-E59D-4A85-B9F0-067C9D90FABE}"/>
    <cellStyle name="Normalny 5 4 4 5 2 3 2" xfId="31313" xr:uid="{C22F465B-1351-4637-86A5-C88AA4D4F109}"/>
    <cellStyle name="Normalny 5 4 4 5 2 4" xfId="24333" xr:uid="{6F2125E6-D501-4ADE-B2E0-F5D3E389A3A6}"/>
    <cellStyle name="Normalny 5 4 4 5 3" xfId="7593" xr:uid="{654E3F33-05E5-4849-8106-CA34CE027284}"/>
    <cellStyle name="Normalny 5 4 4 5 3 2" xfId="22894" xr:uid="{F6629ABF-DD1F-4A04-82B3-6093EB94D4C9}"/>
    <cellStyle name="Normalny 5 4 4 5 4" xfId="4422" xr:uid="{53FB2F52-733B-4901-81F7-FFB9AE4F119F}"/>
    <cellStyle name="Normalny 5 4 4 5 4 2" xfId="19769" xr:uid="{E7C127A9-688B-461A-A3C4-77A34F5C8570}"/>
    <cellStyle name="Normalny 5 4 4 5 5" xfId="11085" xr:uid="{F8685B05-8357-4CA8-8A1F-C2728811D0B7}"/>
    <cellStyle name="Normalny 5 4 4 5 5 2" xfId="26384" xr:uid="{88DAB8D9-A189-4045-9895-B5A70F58274A}"/>
    <cellStyle name="Normalny 5 4 4 5 6" xfId="14575" xr:uid="{B742309E-4CA9-4BDA-B608-592270741251}"/>
    <cellStyle name="Normalny 5 4 4 5 6 2" xfId="29874" xr:uid="{E51BF6EA-E310-4F7F-95A2-27683B9A34AA}"/>
    <cellStyle name="Normalny 5 4 4 5 7" xfId="17280" xr:uid="{B2D3EEF8-C3A3-42C7-BCDD-BBB750A8AD22}"/>
    <cellStyle name="Normalny 5 4 4 6" xfId="1878" xr:uid="{FD7881AC-DC2E-4DF6-871E-AEF983C17D13}"/>
    <cellStyle name="Normalny 5 4 4 6 2" xfId="9025" xr:uid="{81F39749-5E6C-4A8A-B216-474016F7634A}"/>
    <cellStyle name="Normalny 5 4 4 6 2 2" xfId="24325" xr:uid="{1C7CEFA8-4A0A-4772-9EE5-0D389926F111}"/>
    <cellStyle name="Normalny 5 4 4 6 3" xfId="5577" xr:uid="{E6D22C54-7E23-4E13-B886-4C68E89DF7A2}"/>
    <cellStyle name="Normalny 5 4 4 6 3 2" xfId="20878" xr:uid="{BEA82DAB-09B4-47A9-894F-A4D59BEEBDAE}"/>
    <cellStyle name="Normalny 5 4 4 6 4" xfId="12516" xr:uid="{6C692192-72AE-462F-8204-CF9A4CF3442C}"/>
    <cellStyle name="Normalny 5 4 4 6 4 2" xfId="27815" xr:uid="{8CF5C486-C27A-423A-9FC9-179D9FBC31A5}"/>
    <cellStyle name="Normalny 5 4 4 6 5" xfId="16006" xr:uid="{6F22068C-1983-477F-BC6D-1992DD54D405}"/>
    <cellStyle name="Normalny 5 4 4 6 5 2" xfId="31305" xr:uid="{EF746A1D-5F3A-41B0-9F25-371BBB69A197}"/>
    <cellStyle name="Normalny 5 4 4 6 6" xfId="17514" xr:uid="{5EC1B24F-8113-42E0-9B02-E692B2BFFF63}"/>
    <cellStyle name="Normalny 5 4 4 7" xfId="2021" xr:uid="{2FA76C0D-0669-4A27-AEC0-1B0FA8AE74A4}"/>
    <cellStyle name="Normalny 5 4 4 7 2" xfId="5578" xr:uid="{6AF76C74-1405-4ED1-81CF-6C920D03A7D6}"/>
    <cellStyle name="Normalny 5 4 4 7 2 2" xfId="20879" xr:uid="{70D14A8E-DA83-4D8E-9CD9-AD078C59B56D}"/>
    <cellStyle name="Normalny 5 4 4 7 3" xfId="17653" xr:uid="{D8F69C19-3812-4914-9EC9-38884CA91E54}"/>
    <cellStyle name="Normalny 5 4 4 8" xfId="2152" xr:uid="{4CA446C9-10E3-4532-9561-D6917CF1ABAD}"/>
    <cellStyle name="Normalny 5 4 4 8 2" xfId="5579" xr:uid="{640547DA-5D33-4DED-992C-9D317524D144}"/>
    <cellStyle name="Normalny 5 4 4 8 2 2" xfId="20880" xr:uid="{BF250F4F-E890-49B1-B073-2AAA89884158}"/>
    <cellStyle name="Normalny 5 4 4 8 3" xfId="17784" xr:uid="{87E9D732-DBC8-49B5-8B00-7F2FC6C9EEAF}"/>
    <cellStyle name="Normalny 5 4 4 9" xfId="2277" xr:uid="{8F45F06D-99CE-45FE-A00F-FFB81A237697}"/>
    <cellStyle name="Normalny 5 4 4 9 2" xfId="5580" xr:uid="{B6418F3D-2DAA-4E7B-854E-5E2340B4A0F1}"/>
    <cellStyle name="Normalny 5 4 4 9 2 2" xfId="20881" xr:uid="{3723CEB1-C9CC-45FC-938F-0C1447590E99}"/>
    <cellStyle name="Normalny 5 4 4 9 3" xfId="17909" xr:uid="{CEA8F666-C7E8-4A40-A547-704A8BF13AE6}"/>
    <cellStyle name="Normalny 5 4 5" xfId="854" xr:uid="{C5421BAE-30E4-4A10-ABA8-D935D611FCAE}"/>
    <cellStyle name="Normalny 5 4 5 10" xfId="1085" xr:uid="{355DC04C-B539-47C7-8D42-A538867BC5D4}"/>
    <cellStyle name="Normalny 5 4 5 11" xfId="16743" xr:uid="{27B3FD02-B059-4D3B-BF1B-C3A77DD06EB9}"/>
    <cellStyle name="Normalny 5 4 5 2" xfId="2742" xr:uid="{C8DD073E-CBAD-4B8B-812A-53929C8F80C1}"/>
    <cellStyle name="Normalny 5 4 5 2 2" xfId="4425" xr:uid="{768767ED-7F4F-4B7B-81B0-17D24291230F}"/>
    <cellStyle name="Normalny 5 4 5 2 2 2" xfId="9036" xr:uid="{ABC28F0A-5D98-40FF-97BE-87C6E35383A7}"/>
    <cellStyle name="Normalny 5 4 5 2 2 2 2" xfId="12527" xr:uid="{8DD64EB3-797B-40E2-82D9-C6A033846950}"/>
    <cellStyle name="Normalny 5 4 5 2 2 2 2 2" xfId="27826" xr:uid="{B33C10D1-3CE2-4733-ABED-5B331FFC7EEA}"/>
    <cellStyle name="Normalny 5 4 5 2 2 2 3" xfId="16017" xr:uid="{63D73F94-4553-48A2-884B-9AFA7A6A2B26}"/>
    <cellStyle name="Normalny 5 4 5 2 2 2 3 2" xfId="31316" xr:uid="{9C1FE498-C181-4F7A-982D-6B5EC216A7D1}"/>
    <cellStyle name="Normalny 5 4 5 2 2 2 4" xfId="24336" xr:uid="{36BF4EF6-4D34-4C08-A13C-7B35475F428B}"/>
    <cellStyle name="Normalny 5 4 5 2 2 3" xfId="7288" xr:uid="{648165D7-AD57-4B38-813B-DA14EA8C46FB}"/>
    <cellStyle name="Normalny 5 4 5 2 2 3 2" xfId="22589" xr:uid="{D9AE8B64-09E6-4815-935A-7FE2215CE12A}"/>
    <cellStyle name="Normalny 5 4 5 2 2 4" xfId="10780" xr:uid="{F6314BF7-2466-4B3F-863D-7609EC9392AA}"/>
    <cellStyle name="Normalny 5 4 5 2 2 4 2" xfId="26079" xr:uid="{78968AA1-1591-4C1E-9895-195605CF21AA}"/>
    <cellStyle name="Normalny 5 4 5 2 2 5" xfId="14270" xr:uid="{B3BAF4B5-50F0-4F4D-81D7-882F92D3EEB4}"/>
    <cellStyle name="Normalny 5 4 5 2 2 5 2" xfId="29569" xr:uid="{F1145E5A-8DD3-40D8-9796-4EBEE44762D9}"/>
    <cellStyle name="Normalny 5 4 5 2 2 6" xfId="19772" xr:uid="{3E62AC83-FAAC-48A1-A4C5-F38CF60C1FE2}"/>
    <cellStyle name="Normalny 5 4 5 2 3" xfId="9035" xr:uid="{3C697398-D732-4D25-8D05-FA40CD0D749B}"/>
    <cellStyle name="Normalny 5 4 5 2 3 2" xfId="12526" xr:uid="{80C7E4E3-E93E-4727-A2A3-F717FEC0A121}"/>
    <cellStyle name="Normalny 5 4 5 2 3 2 2" xfId="27825" xr:uid="{EA427B04-BF07-4554-958A-B398D746B3D3}"/>
    <cellStyle name="Normalny 5 4 5 2 3 3" xfId="16016" xr:uid="{A83454DC-7917-4594-92A5-D42F8791856E}"/>
    <cellStyle name="Normalny 5 4 5 2 3 3 2" xfId="31315" xr:uid="{447CE39E-2EB1-4510-B9E8-08FE6EB64A41}"/>
    <cellStyle name="Normalny 5 4 5 2 3 4" xfId="24335" xr:uid="{BF874F17-78BB-4BD3-B600-683BFAF76D2C}"/>
    <cellStyle name="Normalny 5 4 5 2 4" xfId="6334" xr:uid="{880AEEF9-FCC3-4AA4-82BE-A55E7DB20828}"/>
    <cellStyle name="Normalny 5 4 5 2 4 2" xfId="21635" xr:uid="{20DA123B-6225-4FCF-90E3-C0D9128ADFE6}"/>
    <cellStyle name="Normalny 5 4 5 2 5" xfId="4424" xr:uid="{53AD731C-E356-42CD-BAFD-6B61239F0428}"/>
    <cellStyle name="Normalny 5 4 5 2 5 2" xfId="19771" xr:uid="{9B47A398-1FA0-43B5-95EF-AD665264AAE6}"/>
    <cellStyle name="Normalny 5 4 5 2 6" xfId="9826" xr:uid="{40E7B454-DA5A-4543-9BC2-60032DB6DF61}"/>
    <cellStyle name="Normalny 5 4 5 2 6 2" xfId="25125" xr:uid="{16C7747E-D0F8-4A53-B2F5-0957A9EA2D86}"/>
    <cellStyle name="Normalny 5 4 5 2 7" xfId="13316" xr:uid="{047AD850-7BED-41F9-BC91-01A884B86370}"/>
    <cellStyle name="Normalny 5 4 5 2 7 2" xfId="28615" xr:uid="{04F8C3B0-73E4-49C8-8A3E-435A524F6681}"/>
    <cellStyle name="Normalny 5 4 5 2 8" xfId="18370" xr:uid="{31C70FD2-97CF-4D8A-B567-3C2D0993DB0C}"/>
    <cellStyle name="Normalny 5 4 5 3" xfId="4426" xr:uid="{160F6AAA-9C44-414E-8E9F-DF906F4AD4A5}"/>
    <cellStyle name="Normalny 5 4 5 3 2" xfId="9037" xr:uid="{62DEC7AB-911B-40B8-9E4A-BA885B2D810C}"/>
    <cellStyle name="Normalny 5 4 5 3 2 2" xfId="12528" xr:uid="{01A4836D-E3A3-4BF0-B2FD-A7F7E46C4C3E}"/>
    <cellStyle name="Normalny 5 4 5 3 2 2 2" xfId="27827" xr:uid="{B51F187B-C91D-4D3D-8DD1-79BE466B26EB}"/>
    <cellStyle name="Normalny 5 4 5 3 2 3" xfId="16018" xr:uid="{235EE087-A777-4C6C-9A7F-A1C4ACBCA09F}"/>
    <cellStyle name="Normalny 5 4 5 3 2 3 2" xfId="31317" xr:uid="{C1A1158F-0F1F-47E3-A8E9-FDC3051390B7}"/>
    <cellStyle name="Normalny 5 4 5 3 2 4" xfId="24337" xr:uid="{539E41D7-81E8-4405-9F7C-1C27DF6DC9E7}"/>
    <cellStyle name="Normalny 5 4 5 3 3" xfId="7287" xr:uid="{4245DD8A-DBC8-4FBF-81D4-62EC46A1B2D8}"/>
    <cellStyle name="Normalny 5 4 5 3 3 2" xfId="22588" xr:uid="{BE336C30-C0DA-4EC1-8CA2-5189B7AEC6D6}"/>
    <cellStyle name="Normalny 5 4 5 3 4" xfId="10779" xr:uid="{F829ED40-6AAA-451E-8F09-53DD6340332D}"/>
    <cellStyle name="Normalny 5 4 5 3 4 2" xfId="26078" xr:uid="{92BA5DB7-8CC1-4D5A-9BF8-413F459B8C6F}"/>
    <cellStyle name="Normalny 5 4 5 3 5" xfId="14269" xr:uid="{EA15E309-EE55-45E4-BCF3-6467B0813F52}"/>
    <cellStyle name="Normalny 5 4 5 3 5 2" xfId="29568" xr:uid="{C89289D8-5238-412C-A279-FC590978846C}"/>
    <cellStyle name="Normalny 5 4 5 3 6" xfId="19773" xr:uid="{8478AD0F-734C-4AAD-83FB-1C2B9D885342}"/>
    <cellStyle name="Normalny 5 4 5 4" xfId="4427" xr:uid="{2D67AADE-9EB0-478C-BA8D-32BDD7F3A4E2}"/>
    <cellStyle name="Normalny 5 4 5 4 2" xfId="9038" xr:uid="{016A440B-F3F3-4AC1-8B66-26E87A089082}"/>
    <cellStyle name="Normalny 5 4 5 4 2 2" xfId="12529" xr:uid="{9C3D87F8-06BC-4C90-B462-AEBA6023092F}"/>
    <cellStyle name="Normalny 5 4 5 4 2 2 2" xfId="27828" xr:uid="{AB14A9BF-0106-4F30-B478-EC5D6B0267EC}"/>
    <cellStyle name="Normalny 5 4 5 4 2 3" xfId="16019" xr:uid="{17CDDA70-F12F-4C6E-A4E5-D4B0CAA3F25E}"/>
    <cellStyle name="Normalny 5 4 5 4 2 3 2" xfId="31318" xr:uid="{8E47FF79-9CC4-491A-AF62-D9B971841DE8}"/>
    <cellStyle name="Normalny 5 4 5 4 2 4" xfId="24338" xr:uid="{44B99563-8E01-4B8D-B29C-48B4623064B8}"/>
    <cellStyle name="Normalny 5 4 5 4 3" xfId="7633" xr:uid="{31B0373B-3F66-4F02-A9C9-7EEB5C927F19}"/>
    <cellStyle name="Normalny 5 4 5 4 3 2" xfId="22934" xr:uid="{981BF22B-BA5B-4C78-A1EC-571407D2B918}"/>
    <cellStyle name="Normalny 5 4 5 4 4" xfId="11125" xr:uid="{DBC5AD74-96DB-486B-8BC2-58855B9927A8}"/>
    <cellStyle name="Normalny 5 4 5 4 4 2" xfId="26424" xr:uid="{BC418B2D-3237-4212-AF41-B5C4DA71DA67}"/>
    <cellStyle name="Normalny 5 4 5 4 5" xfId="14615" xr:uid="{8E58EC40-E39F-4E6E-8A5F-1F7D420A7641}"/>
    <cellStyle name="Normalny 5 4 5 4 5 2" xfId="29914" xr:uid="{59227D8C-6946-44A4-882D-A61F8C1F9E9C}"/>
    <cellStyle name="Normalny 5 4 5 4 6" xfId="19774" xr:uid="{EA3337F5-27AC-46FC-8351-BF7AA2B5C1EB}"/>
    <cellStyle name="Normalny 5 4 5 5" xfId="9034" xr:uid="{A3FA23FD-A80F-40AE-A460-E08258516191}"/>
    <cellStyle name="Normalny 5 4 5 5 2" xfId="12525" xr:uid="{639A0860-902D-4F4E-ADAB-EDCED2C46E08}"/>
    <cellStyle name="Normalny 5 4 5 5 2 2" xfId="27824" xr:uid="{7E3231BC-6D04-470B-8113-B69AA8EBFC3D}"/>
    <cellStyle name="Normalny 5 4 5 5 3" xfId="16015" xr:uid="{BB41A338-10EB-47A0-A123-FC61811F40C0}"/>
    <cellStyle name="Normalny 5 4 5 5 3 2" xfId="31314" xr:uid="{8DDF73CB-FE3D-49D2-A186-80DF667A5D05}"/>
    <cellStyle name="Normalny 5 4 5 5 4" xfId="24334" xr:uid="{F91DD10C-DF4B-4B7F-AD6D-AB53CE60BF46}"/>
    <cellStyle name="Normalny 5 4 5 6" xfId="6062" xr:uid="{2A407443-9022-4BF1-9585-84FE894CC903}"/>
    <cellStyle name="Normalny 5 4 5 6 2" xfId="21363" xr:uid="{E6BBF233-A393-44CF-B745-41701D785788}"/>
    <cellStyle name="Normalny 5 4 5 7" xfId="4423" xr:uid="{6C7F6B61-F976-4E0D-8FA9-42C6B6E991C6}"/>
    <cellStyle name="Normalny 5 4 5 7 2" xfId="19770" xr:uid="{202909F1-348F-4C15-A5DB-575EFF7AD3E6}"/>
    <cellStyle name="Normalny 5 4 5 8" xfId="9554" xr:uid="{23A37534-A9B6-40D6-8F0D-5D814F0A739E}"/>
    <cellStyle name="Normalny 5 4 5 8 2" xfId="24853" xr:uid="{BDCE0AF2-9167-4846-91B0-1DBCE95407C0}"/>
    <cellStyle name="Normalny 5 4 5 9" xfId="13044" xr:uid="{6160ED25-A711-4A76-8141-208DD9D35A21}"/>
    <cellStyle name="Normalny 5 4 5 9 2" xfId="28343" xr:uid="{67E36418-2132-43B0-AEA3-4009D1A77226}"/>
    <cellStyle name="Normalny 5 4 6" xfId="1110" xr:uid="{168749AD-599A-4BBA-88F9-478A9CB92DCF}"/>
    <cellStyle name="Normalny 5 4 6 2" xfId="4429" xr:uid="{1324FFD8-7683-4387-BE9D-4641791919DB}"/>
    <cellStyle name="Normalny 5 4 6 2 2" xfId="9040" xr:uid="{896D2B73-E802-4200-B560-7FDCB906835D}"/>
    <cellStyle name="Normalny 5 4 6 2 2 2" xfId="12531" xr:uid="{08F11894-6ECE-453A-BE49-77996A8423CB}"/>
    <cellStyle name="Normalny 5 4 6 2 2 2 2" xfId="27830" xr:uid="{701D8048-254B-416F-B4FA-CCAEBAD3DE55}"/>
    <cellStyle name="Normalny 5 4 6 2 2 3" xfId="16021" xr:uid="{4A434714-744E-42CA-B2F5-5C27585B71ED}"/>
    <cellStyle name="Normalny 5 4 6 2 2 3 2" xfId="31320" xr:uid="{7DB6050A-9C12-4768-9F5A-8F74F6D95468}"/>
    <cellStyle name="Normalny 5 4 6 2 2 4" xfId="24340" xr:uid="{75994EF5-26EE-47AD-9CA6-DD4D37C8DCD8}"/>
    <cellStyle name="Normalny 5 4 6 2 3" xfId="7289" xr:uid="{C131F01B-5C45-4727-BBD5-75031BBC45C8}"/>
    <cellStyle name="Normalny 5 4 6 2 3 2" xfId="22590" xr:uid="{1884AD65-E5EB-43F4-B6F2-3992AC33463C}"/>
    <cellStyle name="Normalny 5 4 6 2 4" xfId="10781" xr:uid="{53F3BCB3-5A0B-439E-8B83-BA3A077E6CFA}"/>
    <cellStyle name="Normalny 5 4 6 2 4 2" xfId="26080" xr:uid="{755E5690-A432-461E-93FE-516D5D7C952A}"/>
    <cellStyle name="Normalny 5 4 6 2 5" xfId="14271" xr:uid="{6A6C4E0F-99F7-44D7-A4BD-CF5832B1DECB}"/>
    <cellStyle name="Normalny 5 4 6 2 5 2" xfId="29570" xr:uid="{901FC82E-529C-433F-8C8F-A0217CBDAA62}"/>
    <cellStyle name="Normalny 5 4 6 2 6" xfId="19776" xr:uid="{0C55191C-020B-4618-8D53-E4A1B7F7DF7D}"/>
    <cellStyle name="Normalny 5 4 6 3" xfId="9039" xr:uid="{4AF41606-3F60-4D74-B214-AB8C2F87E0A5}"/>
    <cellStyle name="Normalny 5 4 6 3 2" xfId="12530" xr:uid="{1DB4C53C-AB66-495F-AA26-EACF9ACF79CB}"/>
    <cellStyle name="Normalny 5 4 6 3 2 2" xfId="27829" xr:uid="{08E379DB-BAA4-40F0-A95B-8906F94C22F2}"/>
    <cellStyle name="Normalny 5 4 6 3 3" xfId="16020" xr:uid="{2F630DA3-CC35-441B-8A95-E6011F8371EA}"/>
    <cellStyle name="Normalny 5 4 6 3 3 2" xfId="31319" xr:uid="{99BBC5CF-5EB6-4962-ACFC-F37620B9DB38}"/>
    <cellStyle name="Normalny 5 4 6 3 4" xfId="24339" xr:uid="{5B68D92D-6D0F-4A4F-851F-29B92CB7F45D}"/>
    <cellStyle name="Normalny 5 4 6 4" xfId="6117" xr:uid="{0C784D85-4395-4323-B44F-58F6EDF708DB}"/>
    <cellStyle name="Normalny 5 4 6 4 2" xfId="21418" xr:uid="{887595F5-5023-441D-B98A-0ECA108F7CC8}"/>
    <cellStyle name="Normalny 5 4 6 5" xfId="4428" xr:uid="{A21E1C0C-C217-45DD-8102-FDEA26767FFD}"/>
    <cellStyle name="Normalny 5 4 6 5 2" xfId="19775" xr:uid="{641F7834-03AA-4517-B38E-A2EA57B30CDB}"/>
    <cellStyle name="Normalny 5 4 6 6" xfId="9609" xr:uid="{DD03637C-104E-485D-B440-44DE6ED778F4}"/>
    <cellStyle name="Normalny 5 4 6 6 2" xfId="24908" xr:uid="{B4BCFE01-04E6-415E-894D-B058D1CED017}"/>
    <cellStyle name="Normalny 5 4 6 7" xfId="13099" xr:uid="{37E514C4-DABC-4A63-95EF-8DE5847EB297}"/>
    <cellStyle name="Normalny 5 4 6 7 2" xfId="28398" xr:uid="{62CC5194-ADE6-4D44-8265-D206173A4011}"/>
    <cellStyle name="Normalny 5 4 6 8" xfId="16766" xr:uid="{6CE5CE8A-C77B-4D60-AE4F-185E596F29FA}"/>
    <cellStyle name="Normalny 5 4 7" xfId="1241" xr:uid="{48F9776A-BFF3-49B3-AB53-DB792D753B6A}"/>
    <cellStyle name="Normalny 5 4 7 2" xfId="4431" xr:uid="{4151142F-B651-4A19-BC61-D275433F8429}"/>
    <cellStyle name="Normalny 5 4 7 2 2" xfId="9042" xr:uid="{AF8DE85F-A4E5-4E17-8551-B5E08CC1A533}"/>
    <cellStyle name="Normalny 5 4 7 2 2 2" xfId="12533" xr:uid="{7503818E-6148-4DFD-A180-382A1C7BDDAC}"/>
    <cellStyle name="Normalny 5 4 7 2 2 2 2" xfId="27832" xr:uid="{856BC413-0BB1-4EF7-8B6C-5F15F03B0C1F}"/>
    <cellStyle name="Normalny 5 4 7 2 2 3" xfId="16023" xr:uid="{D2C69DDE-2607-4BBF-B26D-461D206B6561}"/>
    <cellStyle name="Normalny 5 4 7 2 2 3 2" xfId="31322" xr:uid="{31EDA2D7-8E17-43D0-AA43-5C345267E88E}"/>
    <cellStyle name="Normalny 5 4 7 2 2 4" xfId="24342" xr:uid="{29874563-E966-4DF6-BCEB-7DC69DD6BFC2}"/>
    <cellStyle name="Normalny 5 4 7 2 3" xfId="7290" xr:uid="{4226E458-D374-421C-94A5-5B5033C544DF}"/>
    <cellStyle name="Normalny 5 4 7 2 3 2" xfId="22591" xr:uid="{87D72A71-EC8D-49BC-9616-965DD16E3BD8}"/>
    <cellStyle name="Normalny 5 4 7 2 4" xfId="10782" xr:uid="{A1B1F1E1-D82D-41A7-852B-E0A3CC18725A}"/>
    <cellStyle name="Normalny 5 4 7 2 4 2" xfId="26081" xr:uid="{4A2C30A4-766B-4D4B-A8EA-897DDB846E4A}"/>
    <cellStyle name="Normalny 5 4 7 2 5" xfId="14272" xr:uid="{FB8768FD-730D-42CA-BE67-E31D1A848423}"/>
    <cellStyle name="Normalny 5 4 7 2 5 2" xfId="29571" xr:uid="{942B3CCA-21BE-40E3-B730-D9B97228CB3F}"/>
    <cellStyle name="Normalny 5 4 7 2 6" xfId="19778" xr:uid="{7847E9A2-279B-4A3F-9C11-AECDA99EC8D0}"/>
    <cellStyle name="Normalny 5 4 7 3" xfId="9041" xr:uid="{054D0328-013C-4748-AADC-F5CAA0E54639}"/>
    <cellStyle name="Normalny 5 4 7 3 2" xfId="12532" xr:uid="{472F4464-B8F2-4E28-B95C-867330C3C756}"/>
    <cellStyle name="Normalny 5 4 7 3 2 2" xfId="27831" xr:uid="{D6462947-979C-4B9C-B56E-21E9F130FC65}"/>
    <cellStyle name="Normalny 5 4 7 3 3" xfId="16022" xr:uid="{311FA9A9-D3BE-4C03-8472-5DBE8D205076}"/>
    <cellStyle name="Normalny 5 4 7 3 3 2" xfId="31321" xr:uid="{8FFAACF6-8CE0-477B-A5DE-57535467FB19}"/>
    <cellStyle name="Normalny 5 4 7 3 4" xfId="24341" xr:uid="{9F6F4C4C-DBB5-4E93-A100-2FC5B7AED5E5}"/>
    <cellStyle name="Normalny 5 4 7 4" xfId="6144" xr:uid="{2CFBC7D0-BB03-46EC-94BE-0D67B4E12DAD}"/>
    <cellStyle name="Normalny 5 4 7 4 2" xfId="21445" xr:uid="{0C1FDD68-46A5-41CE-99BB-148F787C95B6}"/>
    <cellStyle name="Normalny 5 4 7 5" xfId="4430" xr:uid="{E31EC3C6-C7DC-4077-8233-0AFA0B5AE8D6}"/>
    <cellStyle name="Normalny 5 4 7 5 2" xfId="19777" xr:uid="{BCFF881F-6BDD-49D2-A33E-BBFF8E72280F}"/>
    <cellStyle name="Normalny 5 4 7 6" xfId="9636" xr:uid="{732E5D0F-26FE-4204-A35B-D58EC0F6D200}"/>
    <cellStyle name="Normalny 5 4 7 6 2" xfId="24935" xr:uid="{A8BF73BB-DAF0-4EDB-8B2E-4904651E1B4A}"/>
    <cellStyle name="Normalny 5 4 7 7" xfId="13126" xr:uid="{80474B25-F514-4770-A74C-BCD22A14A0EC}"/>
    <cellStyle name="Normalny 5 4 7 7 2" xfId="28425" xr:uid="{9CB57CCB-8E2A-4BEC-AF71-598361D29888}"/>
    <cellStyle name="Normalny 5 4 7 8" xfId="16897" xr:uid="{27723B56-9067-4634-85E5-2DDE42D38FBA}"/>
    <cellStyle name="Normalny 5 4 8" xfId="1503" xr:uid="{78864135-2A4E-4755-AF0C-5B21EE9807C4}"/>
    <cellStyle name="Normalny 5 4 8 2" xfId="4433" xr:uid="{6351BD9B-5EAF-4ABC-B04A-49812F2AF116}"/>
    <cellStyle name="Normalny 5 4 8 2 2" xfId="9044" xr:uid="{E7322403-EF47-416F-A7A8-2669A6F5C29F}"/>
    <cellStyle name="Normalny 5 4 8 2 2 2" xfId="12535" xr:uid="{E63CD248-7306-4119-BAAF-292408DD1371}"/>
    <cellStyle name="Normalny 5 4 8 2 2 2 2" xfId="27834" xr:uid="{1A4E7F40-AB8E-48AD-AF44-8D058EA589C8}"/>
    <cellStyle name="Normalny 5 4 8 2 2 3" xfId="16025" xr:uid="{698A19A8-689C-49FE-9319-7CC5E8A43768}"/>
    <cellStyle name="Normalny 5 4 8 2 2 3 2" xfId="31324" xr:uid="{B2DA5703-9E69-49E4-8491-B7639D9F5ED4}"/>
    <cellStyle name="Normalny 5 4 8 2 2 4" xfId="24344" xr:uid="{D3DD2AFD-0863-4250-83FE-F3388CDD9E72}"/>
    <cellStyle name="Normalny 5 4 8 2 3" xfId="7291" xr:uid="{A4828E19-216D-4814-8F89-84EAE2CF9C00}"/>
    <cellStyle name="Normalny 5 4 8 2 3 2" xfId="22592" xr:uid="{7C1ACB41-B459-44CB-87B0-AC6123D1E51E}"/>
    <cellStyle name="Normalny 5 4 8 2 4" xfId="10783" xr:uid="{8CCFBE9E-464A-40D8-8770-DDDBEE017E1D}"/>
    <cellStyle name="Normalny 5 4 8 2 4 2" xfId="26082" xr:uid="{52FD59D5-9E54-4079-A7F9-2A47722E8D11}"/>
    <cellStyle name="Normalny 5 4 8 2 5" xfId="14273" xr:uid="{51067C68-441D-4F8F-9057-C7D24AFC2BD5}"/>
    <cellStyle name="Normalny 5 4 8 2 5 2" xfId="29572" xr:uid="{21081F24-839C-4A97-8985-1347722CD57C}"/>
    <cellStyle name="Normalny 5 4 8 2 6" xfId="19780" xr:uid="{A61E32F7-30B7-479D-84D8-FE99813566C3}"/>
    <cellStyle name="Normalny 5 4 8 3" xfId="9043" xr:uid="{6E970074-D56C-4CEC-9C32-D6F7C7EF261F}"/>
    <cellStyle name="Normalny 5 4 8 3 2" xfId="12534" xr:uid="{62470644-B385-4409-BE4E-19182B4D7A59}"/>
    <cellStyle name="Normalny 5 4 8 3 2 2" xfId="27833" xr:uid="{0209BA33-FB8B-433A-835E-84D07D4A9E1A}"/>
    <cellStyle name="Normalny 5 4 8 3 3" xfId="16024" xr:uid="{84203D2A-8239-4887-A9C2-C54385568295}"/>
    <cellStyle name="Normalny 5 4 8 3 3 2" xfId="31323" xr:uid="{5C2CE7E2-2DD9-470D-AF51-DE6611AB34C6}"/>
    <cellStyle name="Normalny 5 4 8 3 4" xfId="24343" xr:uid="{B519198A-A3B0-4F46-AD7F-37414AD50E4A}"/>
    <cellStyle name="Normalny 5 4 8 4" xfId="6171" xr:uid="{AED49B86-EFDB-41D8-8A8E-1C1740139940}"/>
    <cellStyle name="Normalny 5 4 8 4 2" xfId="21472" xr:uid="{8F53E08B-BF06-49C7-9D15-9C941BCEB6B4}"/>
    <cellStyle name="Normalny 5 4 8 5" xfId="4432" xr:uid="{69BE076E-2004-4D89-AECF-1B626FEE398C}"/>
    <cellStyle name="Normalny 5 4 8 5 2" xfId="19779" xr:uid="{E7776490-8670-494D-8D98-6F7C14256743}"/>
    <cellStyle name="Normalny 5 4 8 6" xfId="9663" xr:uid="{178A70C3-77BF-460B-8B2A-758E9FE06CC5}"/>
    <cellStyle name="Normalny 5 4 8 6 2" xfId="24962" xr:uid="{7E40B475-C0EC-45D3-A96D-80973EE311A4}"/>
    <cellStyle name="Normalny 5 4 8 7" xfId="13153" xr:uid="{93B4B459-2F3C-4666-8924-A38A54C3FF16}"/>
    <cellStyle name="Normalny 5 4 8 7 2" xfId="28452" xr:uid="{F038895F-0177-47F2-A732-90394D7AC3A4}"/>
    <cellStyle name="Normalny 5 4 8 8" xfId="17157" xr:uid="{25B35920-1DFF-482A-9492-FE292C56382E}"/>
    <cellStyle name="Normalny 5 4 9" xfId="1725" xr:uid="{BDC53474-BDB2-4CFE-92D6-8A69AB94539F}"/>
    <cellStyle name="Normalny 5 4 9 2" xfId="4435" xr:uid="{EDDE9193-2856-44D3-A797-A783AEA5EE97}"/>
    <cellStyle name="Normalny 5 4 9 2 2" xfId="9046" xr:uid="{9DC4CCCC-4A2D-4820-9BA5-0A796479F8D0}"/>
    <cellStyle name="Normalny 5 4 9 2 2 2" xfId="12537" xr:uid="{6DD65111-5A9A-48AC-821B-320F06E36E3D}"/>
    <cellStyle name="Normalny 5 4 9 2 2 2 2" xfId="27836" xr:uid="{F4996D55-F26C-4D77-B064-6531871FBCCC}"/>
    <cellStyle name="Normalny 5 4 9 2 2 3" xfId="16027" xr:uid="{3BD469C7-3401-4FAF-BFE8-B2B53916D1DD}"/>
    <cellStyle name="Normalny 5 4 9 2 2 3 2" xfId="31326" xr:uid="{BCFB752D-9D00-4082-8F5A-69737141B932}"/>
    <cellStyle name="Normalny 5 4 9 2 2 4" xfId="24346" xr:uid="{B22A91EF-F151-47ED-8A1E-03D8890991A5}"/>
    <cellStyle name="Normalny 5 4 9 2 3" xfId="7292" xr:uid="{23056CD9-4DBF-4830-816E-39B4C54C924E}"/>
    <cellStyle name="Normalny 5 4 9 2 3 2" xfId="22593" xr:uid="{32983F37-F676-4EEF-82D6-88BB8810F6E9}"/>
    <cellStyle name="Normalny 5 4 9 2 4" xfId="10784" xr:uid="{765584B0-90B5-48A1-BBCF-8A34CBF9E04F}"/>
    <cellStyle name="Normalny 5 4 9 2 4 2" xfId="26083" xr:uid="{10FF865D-4393-433D-A394-4111D83A9387}"/>
    <cellStyle name="Normalny 5 4 9 2 5" xfId="14274" xr:uid="{009D5A93-0FC1-48EA-808A-28D0AA799220}"/>
    <cellStyle name="Normalny 5 4 9 2 5 2" xfId="29573" xr:uid="{C5C08C4F-FB07-415A-9D92-1B48C6E972F7}"/>
    <cellStyle name="Normalny 5 4 9 2 6" xfId="19782" xr:uid="{461A09CC-1783-45E1-AE07-191E02DD1CEC}"/>
    <cellStyle name="Normalny 5 4 9 3" xfId="9045" xr:uid="{EA449D6C-B48D-454C-9F17-88CF785C5991}"/>
    <cellStyle name="Normalny 5 4 9 3 2" xfId="12536" xr:uid="{9A8D00F0-7A3D-4F27-9625-F3EF084AD4D1}"/>
    <cellStyle name="Normalny 5 4 9 3 2 2" xfId="27835" xr:uid="{215C40A9-6130-4148-96F3-6D8DD217EABC}"/>
    <cellStyle name="Normalny 5 4 9 3 3" xfId="16026" xr:uid="{2E2DBC89-B52E-4773-A9F6-97487EAA073A}"/>
    <cellStyle name="Normalny 5 4 9 3 3 2" xfId="31325" xr:uid="{22D221A1-16BB-4805-8DBA-273E6D414D99}"/>
    <cellStyle name="Normalny 5 4 9 3 4" xfId="24345" xr:uid="{16BBFD76-54F1-4CDD-AF58-22EAB902BC22}"/>
    <cellStyle name="Normalny 5 4 9 4" xfId="6364" xr:uid="{F72FC2ED-BD7E-4E7E-A924-9EA404CAAB8C}"/>
    <cellStyle name="Normalny 5 4 9 4 2" xfId="21665" xr:uid="{7251C7F1-253C-4415-809D-340E7CFDDFA3}"/>
    <cellStyle name="Normalny 5 4 9 5" xfId="4434" xr:uid="{A6E18D17-E08E-4A4E-8F32-3FC79A2E3751}"/>
    <cellStyle name="Normalny 5 4 9 5 2" xfId="19781" xr:uid="{8CF6B525-C21D-4581-8C62-C5590EC60C79}"/>
    <cellStyle name="Normalny 5 4 9 6" xfId="9856" xr:uid="{A464FE4C-ECEB-4947-AF60-752F72A42106}"/>
    <cellStyle name="Normalny 5 4 9 6 2" xfId="25155" xr:uid="{AF786B3D-66F3-4A16-AF93-A38FB62F77C2}"/>
    <cellStyle name="Normalny 5 4 9 7" xfId="13346" xr:uid="{9811D385-E37D-4C43-B8C3-2813279A5922}"/>
    <cellStyle name="Normalny 5 4 9 7 2" xfId="28645" xr:uid="{CCE2A814-4B00-4628-A979-E0D252745245}"/>
    <cellStyle name="Normalny 5 4 9 8" xfId="17369" xr:uid="{89CC1D1C-3C00-457D-B215-47A425841E27}"/>
    <cellStyle name="Normalny 5 5" xfId="175" xr:uid="{00000000-0005-0000-0000-0000DD000000}"/>
    <cellStyle name="Normalny 5 5 2" xfId="347" xr:uid="{31A39276-ABEE-4CAA-A41F-56B7FD2A87B8}"/>
    <cellStyle name="Normalny 5 5 2 2" xfId="4437" xr:uid="{2C13CBEE-A064-4990-96CC-7F4021176061}"/>
    <cellStyle name="Normalny 5 5 2 3" xfId="4436" xr:uid="{6FC40AE0-F81F-4FFC-B602-23EA6977BD7C}"/>
    <cellStyle name="Normalny 5 5 3" xfId="4438" xr:uid="{5609C640-2BCD-4DB8-93F0-4C1312F344A1}"/>
    <cellStyle name="Normalny 5 5 4" xfId="630" xr:uid="{3610FFF1-12AC-445E-8C8D-4EB2B9C4707E}"/>
    <cellStyle name="Normalny 5 6" xfId="810" xr:uid="{3272EC4A-4755-46BB-A170-E718F989B812}"/>
    <cellStyle name="Normalny 5 6 10" xfId="2708" xr:uid="{7774E7F4-87DD-48BA-A91A-EF5A23B4BBA2}"/>
    <cellStyle name="Normalny 5 6 11" xfId="18340" xr:uid="{3A2F884C-C186-48E6-8A39-BBA8BF1433C1}"/>
    <cellStyle name="Normalny 5 6 2" xfId="4440" xr:uid="{B313A154-E580-4FA5-9780-70EC1C7B1FE7}"/>
    <cellStyle name="Normalny 5 6 2 2" xfId="4441" xr:uid="{D686BF81-1683-491F-B124-BD670266750E}"/>
    <cellStyle name="Normalny 5 6 2 2 2" xfId="9049" xr:uid="{840FA919-2667-4A8E-9481-3678B47B95C0}"/>
    <cellStyle name="Normalny 5 6 2 2 2 2" xfId="12540" xr:uid="{76EF7C17-76F8-4C5D-A58A-1E3506452EA7}"/>
    <cellStyle name="Normalny 5 6 2 2 2 2 2" xfId="27839" xr:uid="{B319777F-A1FA-4BA5-913C-C2A6E3C2F43C}"/>
    <cellStyle name="Normalny 5 6 2 2 2 3" xfId="16030" xr:uid="{B8D9A9ED-909E-48B5-8127-B42069840CAA}"/>
    <cellStyle name="Normalny 5 6 2 2 2 3 2" xfId="31329" xr:uid="{C3850CB4-6322-4973-B71F-FA34FD481C6B}"/>
    <cellStyle name="Normalny 5 6 2 2 2 4" xfId="24349" xr:uid="{094AD81C-4F20-47B0-A482-AD2D123B4EC6}"/>
    <cellStyle name="Normalny 5 6 2 2 3" xfId="7294" xr:uid="{AA294E2D-492B-4206-A547-B6FEB92E3998}"/>
    <cellStyle name="Normalny 5 6 2 2 3 2" xfId="22595" xr:uid="{1F5D4AD7-9CCC-447A-96C2-A22966323C27}"/>
    <cellStyle name="Normalny 5 6 2 2 4" xfId="10786" xr:uid="{7BE588E8-4937-4961-A57C-31CCBC4C65BB}"/>
    <cellStyle name="Normalny 5 6 2 2 4 2" xfId="26085" xr:uid="{545ADCA5-25AE-4628-85F5-6820E914DF0D}"/>
    <cellStyle name="Normalny 5 6 2 2 5" xfId="14276" xr:uid="{44DFF53D-AB37-4799-8655-AA092DF437CB}"/>
    <cellStyle name="Normalny 5 6 2 2 5 2" xfId="29575" xr:uid="{D3EEC611-18E7-451C-8B75-E68913CFEF46}"/>
    <cellStyle name="Normalny 5 6 2 2 6" xfId="19785" xr:uid="{D88B6C87-C5C4-40BA-9B60-545DC2896A4B}"/>
    <cellStyle name="Normalny 5 6 2 3" xfId="9048" xr:uid="{A6828E6B-140B-448F-BFC5-27FB88A2EF9F}"/>
    <cellStyle name="Normalny 5 6 2 3 2" xfId="12539" xr:uid="{839F34DC-FB1F-423A-AD44-49453B23C285}"/>
    <cellStyle name="Normalny 5 6 2 3 2 2" xfId="27838" xr:uid="{B5382ED3-6643-45D3-AF8B-EA1D04FB99CA}"/>
    <cellStyle name="Normalny 5 6 2 3 3" xfId="16029" xr:uid="{9281CBBC-A741-400A-A314-C06852692CC3}"/>
    <cellStyle name="Normalny 5 6 2 3 3 2" xfId="31328" xr:uid="{CC6A56F3-379A-45D6-BB56-4158BA3E6328}"/>
    <cellStyle name="Normalny 5 6 2 3 4" xfId="24348" xr:uid="{1FF8F1B3-2426-4505-971D-9B2984CDF7A8}"/>
    <cellStyle name="Normalny 5 6 2 4" xfId="6304" xr:uid="{176BDA79-288F-4406-B9F2-2EC29C8BD9B3}"/>
    <cellStyle name="Normalny 5 6 2 4 2" xfId="21605" xr:uid="{EB7F9E27-F114-4D0F-8B99-8E155237B718}"/>
    <cellStyle name="Normalny 5 6 2 5" xfId="9796" xr:uid="{8A9048A5-1358-4807-BA5C-8E4D6F996F55}"/>
    <cellStyle name="Normalny 5 6 2 5 2" xfId="25095" xr:uid="{59458B9F-90BE-4CFD-AE58-281D885D12B7}"/>
    <cellStyle name="Normalny 5 6 2 6" xfId="13286" xr:uid="{F582AC8B-33D8-41BE-89F5-B1A00125A60E}"/>
    <cellStyle name="Normalny 5 6 2 6 2" xfId="28585" xr:uid="{654BAAFC-1B1E-434C-A738-0361F61A8160}"/>
    <cellStyle name="Normalny 5 6 2 7" xfId="19784" xr:uid="{9AFF75E3-A42C-4037-A1E5-29CD1E6140E2}"/>
    <cellStyle name="Normalny 5 6 3" xfId="4442" xr:uid="{907EF747-E2C8-43C8-BF63-EAF7D5889CDE}"/>
    <cellStyle name="Normalny 5 6 3 2" xfId="9050" xr:uid="{B24FFFF2-67F6-412D-A2E4-6818143DA516}"/>
    <cellStyle name="Normalny 5 6 3 2 2" xfId="12541" xr:uid="{313C5354-56B6-486D-B342-016BA619D5BA}"/>
    <cellStyle name="Normalny 5 6 3 2 2 2" xfId="27840" xr:uid="{568AC1D9-9FA3-427B-8DBC-6EFED2902203}"/>
    <cellStyle name="Normalny 5 6 3 2 3" xfId="16031" xr:uid="{D192ED5B-222B-41ED-A723-6EEFD7C0F3D1}"/>
    <cellStyle name="Normalny 5 6 3 2 3 2" xfId="31330" xr:uid="{DE369F29-AD51-47EE-BD80-42D6049B4A92}"/>
    <cellStyle name="Normalny 5 6 3 2 4" xfId="24350" xr:uid="{F429469A-E49F-4C3E-9F0D-B892D87991B7}"/>
    <cellStyle name="Normalny 5 6 3 3" xfId="7293" xr:uid="{8A497C2D-70B7-4342-8E89-D6E83E893791}"/>
    <cellStyle name="Normalny 5 6 3 3 2" xfId="22594" xr:uid="{596572FB-9A9B-4087-B967-39D22575BA47}"/>
    <cellStyle name="Normalny 5 6 3 4" xfId="10785" xr:uid="{35262A9E-0EF8-4AB3-8947-5DA8F7B8CF64}"/>
    <cellStyle name="Normalny 5 6 3 4 2" xfId="26084" xr:uid="{C7E1CE71-0E91-47D8-A515-45C912FBDBC2}"/>
    <cellStyle name="Normalny 5 6 3 5" xfId="14275" xr:uid="{98557440-59A0-4B75-B1A2-79F632579346}"/>
    <cellStyle name="Normalny 5 6 3 5 2" xfId="29574" xr:uid="{9C2F8282-6F68-4421-9BF9-51C3D73D86D4}"/>
    <cellStyle name="Normalny 5 6 3 6" xfId="19786" xr:uid="{01305A67-8918-4B22-8B96-56EA39E73C6D}"/>
    <cellStyle name="Normalny 5 6 4" xfId="4443" xr:uid="{E2FEA16E-8E5C-4438-B472-1D8D4A07A66A}"/>
    <cellStyle name="Normalny 5 6 4 2" xfId="9051" xr:uid="{7013BDE3-089D-4D11-8DD9-31A0474B18BB}"/>
    <cellStyle name="Normalny 5 6 4 2 2" xfId="12542" xr:uid="{3411263C-68D0-4B88-8FC2-39FE01B426DC}"/>
    <cellStyle name="Normalny 5 6 4 2 2 2" xfId="27841" xr:uid="{187DBD71-14B0-4283-BD33-CC9BF4554125}"/>
    <cellStyle name="Normalny 5 6 4 2 3" xfId="16032" xr:uid="{808CDD57-E972-4562-80CB-FB3CD8316C75}"/>
    <cellStyle name="Normalny 5 6 4 2 3 2" xfId="31331" xr:uid="{F78E493F-C18B-4394-9579-199AFC19BDC8}"/>
    <cellStyle name="Normalny 5 6 4 2 4" xfId="24351" xr:uid="{9A5450B9-7C44-4D03-86D5-7111CB50D07C}"/>
    <cellStyle name="Normalny 5 6 4 3" xfId="7603" xr:uid="{A8F8A5ED-A5E8-4773-834A-6A4AD8F11340}"/>
    <cellStyle name="Normalny 5 6 4 3 2" xfId="22904" xr:uid="{A7401DB3-5450-49A1-B882-A0471DC87757}"/>
    <cellStyle name="Normalny 5 6 4 4" xfId="11095" xr:uid="{EA56813B-0FDA-4282-8CF7-5A050F5D2D19}"/>
    <cellStyle name="Normalny 5 6 4 4 2" xfId="26394" xr:uid="{EC832A80-DCF1-4F5A-B274-45436E01B1B7}"/>
    <cellStyle name="Normalny 5 6 4 5" xfId="14585" xr:uid="{A55F04ED-0151-451A-BC78-EA2D3B0A2D5C}"/>
    <cellStyle name="Normalny 5 6 4 5 2" xfId="29884" xr:uid="{646CAF78-1319-483B-A32B-DDFB63F2FEE8}"/>
    <cellStyle name="Normalny 5 6 4 6" xfId="19787" xr:uid="{E68D5604-2EAA-484A-8369-22360235EA45}"/>
    <cellStyle name="Normalny 5 6 5" xfId="9047" xr:uid="{59A5FB83-62A5-42C8-8D07-6DC759032B8A}"/>
    <cellStyle name="Normalny 5 6 5 2" xfId="12538" xr:uid="{040687B8-B905-4D83-B4DF-FEEA04BBBF4C}"/>
    <cellStyle name="Normalny 5 6 5 2 2" xfId="27837" xr:uid="{E28E2D96-DC97-4392-A6BE-9CC538B07A11}"/>
    <cellStyle name="Normalny 5 6 5 3" xfId="16028" xr:uid="{FF9B10D8-51DE-4291-87F3-7B5BD8402546}"/>
    <cellStyle name="Normalny 5 6 5 3 2" xfId="31327" xr:uid="{FFC491F3-FFAE-43A2-9CBD-E0863B193196}"/>
    <cellStyle name="Normalny 5 6 5 4" xfId="24347" xr:uid="{993A4708-FC28-46EB-99FC-1D6FAA7AEB9B}"/>
    <cellStyle name="Normalny 5 6 6" xfId="6063" xr:uid="{DB6B0308-1DE4-446B-9B4B-D0511BE7DE2F}"/>
    <cellStyle name="Normalny 5 6 6 2" xfId="21364" xr:uid="{AE93C001-5706-447D-BF40-410429CE891E}"/>
    <cellStyle name="Normalny 5 6 7" xfId="4439" xr:uid="{D23DC577-29AB-4DB3-A2B5-BF6E4A9BACDC}"/>
    <cellStyle name="Normalny 5 6 7 2" xfId="19783" xr:uid="{ED28F630-ED5F-4581-9A3A-8E6DDCC264EC}"/>
    <cellStyle name="Normalny 5 6 8" xfId="9555" xr:uid="{0957CCA7-3B2E-433B-BBE8-F4714B94BCE9}"/>
    <cellStyle name="Normalny 5 6 8 2" xfId="24854" xr:uid="{A28A8F93-09DC-43DA-A677-31F55E2C8630}"/>
    <cellStyle name="Normalny 5 6 9" xfId="13045" xr:uid="{E1093EF5-E81F-41F5-A2BF-07F33E098983}"/>
    <cellStyle name="Normalny 5 6 9 2" xfId="28344" xr:uid="{30652766-4128-4744-A14F-36B2B71CBEFA}"/>
    <cellStyle name="Normalny 6" xfId="97" xr:uid="{00000000-0005-0000-0000-0000DE000000}"/>
    <cellStyle name="Normalny 6 2" xfId="98" xr:uid="{00000000-0005-0000-0000-0000DF000000}"/>
    <cellStyle name="Normalny 6 2 10" xfId="1689" xr:uid="{3D06C68A-C512-49EA-A427-59D29D3695CA}"/>
    <cellStyle name="Normalny 6 2 10 2" xfId="4446" xr:uid="{B27A3FD1-2387-4264-93AB-C57C33AE407A}"/>
    <cellStyle name="Normalny 6 2 10 2 2" xfId="9054" xr:uid="{E1DF72A9-FBD8-426C-BA97-B008602B575B}"/>
    <cellStyle name="Normalny 6 2 10 2 2 2" xfId="12545" xr:uid="{A7BB8740-4BEE-4357-806E-8DCF26045028}"/>
    <cellStyle name="Normalny 6 2 10 2 2 2 2" xfId="27844" xr:uid="{40394BC0-587E-495B-BBF1-419216CFF8C7}"/>
    <cellStyle name="Normalny 6 2 10 2 2 3" xfId="16035" xr:uid="{CA31D4C2-6CBE-49C4-9B20-BC366C34632C}"/>
    <cellStyle name="Normalny 6 2 10 2 2 3 2" xfId="31334" xr:uid="{18F76240-157B-4F1B-86F8-508EE923E086}"/>
    <cellStyle name="Normalny 6 2 10 2 2 4" xfId="24354" xr:uid="{6C8F2EF1-FA89-4248-BAF4-3D7A686CCC7C}"/>
    <cellStyle name="Normalny 6 2 10 2 3" xfId="7296" xr:uid="{060F4FD5-363D-4C60-8A9C-79C2A4CDEB66}"/>
    <cellStyle name="Normalny 6 2 10 2 3 2" xfId="22597" xr:uid="{F89802D4-390C-4678-8DF5-F07A4CCA1C46}"/>
    <cellStyle name="Normalny 6 2 10 2 4" xfId="10788" xr:uid="{BA35A200-4E86-46C3-8870-C13AA485289C}"/>
    <cellStyle name="Normalny 6 2 10 2 4 2" xfId="26087" xr:uid="{A9CE96EA-F0B9-4972-9E03-E3416C26A73D}"/>
    <cellStyle name="Normalny 6 2 10 2 5" xfId="14278" xr:uid="{5E58CB64-C45E-4870-B51A-8DB8BA9D7BED}"/>
    <cellStyle name="Normalny 6 2 10 2 5 2" xfId="29577" xr:uid="{BEEADAC0-20C5-4F68-BE1E-519EEA0DF6F7}"/>
    <cellStyle name="Normalny 6 2 10 2 6" xfId="19790" xr:uid="{0414C9CF-544F-41DF-AD57-D6F8D164F91F}"/>
    <cellStyle name="Normalny 6 2 10 3" xfId="9053" xr:uid="{A862BBA7-0657-455C-9697-40B7950188C7}"/>
    <cellStyle name="Normalny 6 2 10 3 2" xfId="12544" xr:uid="{674CEF2F-9DCB-4F7D-956B-D1ED053DB56A}"/>
    <cellStyle name="Normalny 6 2 10 3 2 2" xfId="27843" xr:uid="{CCF62E75-976A-4B5C-881F-336A0423AB3C}"/>
    <cellStyle name="Normalny 6 2 10 3 3" xfId="16034" xr:uid="{58D82DE6-D637-4D93-AA8A-9315DA817A9B}"/>
    <cellStyle name="Normalny 6 2 10 3 3 2" xfId="31333" xr:uid="{AB970FB0-4D29-449D-B973-ED45E1F2C006}"/>
    <cellStyle name="Normalny 6 2 10 3 4" xfId="24353" xr:uid="{9300CD64-75A9-4466-984F-42BF57E1C013}"/>
    <cellStyle name="Normalny 6 2 10 4" xfId="6365" xr:uid="{5CA2E5D3-47E2-4C27-AC7F-E4B60A4D3AE2}"/>
    <cellStyle name="Normalny 6 2 10 4 2" xfId="21666" xr:uid="{1ABE00AC-87ED-45EB-9AF1-D1695402D1E5}"/>
    <cellStyle name="Normalny 6 2 10 5" xfId="4445" xr:uid="{3C1F6053-F404-4862-BAD0-5C66FE2EB035}"/>
    <cellStyle name="Normalny 6 2 10 5 2" xfId="19789" xr:uid="{53B060FB-6D6A-45FF-B521-4021697696E8}"/>
    <cellStyle name="Normalny 6 2 10 6" xfId="9857" xr:uid="{8B4721A4-4D1D-4D80-B344-56346B67741A}"/>
    <cellStyle name="Normalny 6 2 10 6 2" xfId="25156" xr:uid="{D9698BCD-81AC-4AF6-8E2F-CF2B34926692}"/>
    <cellStyle name="Normalny 6 2 10 7" xfId="13347" xr:uid="{A641ADA8-6CF6-46A9-8B3E-B9D727A8FEED}"/>
    <cellStyle name="Normalny 6 2 10 7 2" xfId="28646" xr:uid="{70F92668-28CB-49C8-B8E4-BE9960C40918}"/>
    <cellStyle name="Normalny 6 2 10 8" xfId="17338" xr:uid="{7FD4383E-6FDF-47D7-984C-1A018DCAC5A7}"/>
    <cellStyle name="Normalny 6 2 11" xfId="1673" xr:uid="{F155B084-67EF-4168-87DC-1BCFC6A955FE}"/>
    <cellStyle name="Normalny 6 2 11 2" xfId="4448" xr:uid="{323A6C23-C27D-4466-8A75-D381CA466E6D}"/>
    <cellStyle name="Normalny 6 2 11 2 2" xfId="9056" xr:uid="{B1A5A05A-501F-43B7-88FD-0AA015FEE661}"/>
    <cellStyle name="Normalny 6 2 11 2 2 2" xfId="12547" xr:uid="{F214F646-2C7F-41D0-BB86-BB182084EEF6}"/>
    <cellStyle name="Normalny 6 2 11 2 2 2 2" xfId="27846" xr:uid="{51D140C6-0A5F-41FE-AD7E-4F3D8CC5A7A3}"/>
    <cellStyle name="Normalny 6 2 11 2 2 3" xfId="16037" xr:uid="{B8DC5CD7-00DC-4BAE-923A-2C6E9CC38C08}"/>
    <cellStyle name="Normalny 6 2 11 2 2 3 2" xfId="31336" xr:uid="{CADAC4DF-198E-429D-9B60-B610D3B67F64}"/>
    <cellStyle name="Normalny 6 2 11 2 2 4" xfId="24356" xr:uid="{7744AECC-8ACD-44B1-8E64-C69CB327E25D}"/>
    <cellStyle name="Normalny 6 2 11 2 3" xfId="7297" xr:uid="{894073C5-9A40-4BE7-84D6-BD012E54C493}"/>
    <cellStyle name="Normalny 6 2 11 2 3 2" xfId="22598" xr:uid="{50FD9F19-6CED-4849-98AE-0C457CEEDEF0}"/>
    <cellStyle name="Normalny 6 2 11 2 4" xfId="10789" xr:uid="{3FC08047-C6C0-4928-A02E-38C4FF9B7C61}"/>
    <cellStyle name="Normalny 6 2 11 2 4 2" xfId="26088" xr:uid="{6891D82B-045B-4D24-BCA7-196936366CFA}"/>
    <cellStyle name="Normalny 6 2 11 2 5" xfId="14279" xr:uid="{DE443340-90A8-4A9A-BB51-FFDDBA457094}"/>
    <cellStyle name="Normalny 6 2 11 2 5 2" xfId="29578" xr:uid="{7F6AA3EB-2B96-4863-AB68-293774FE7856}"/>
    <cellStyle name="Normalny 6 2 11 2 6" xfId="19792" xr:uid="{DD878B0D-D31A-419A-AB60-695E0249CDD9}"/>
    <cellStyle name="Normalny 6 2 11 3" xfId="9055" xr:uid="{4D4B05A7-1587-4F77-AF51-C82FBCEC4D65}"/>
    <cellStyle name="Normalny 6 2 11 3 2" xfId="12546" xr:uid="{42C8AE82-953C-4525-A485-CA2BE397F782}"/>
    <cellStyle name="Normalny 6 2 11 3 2 2" xfId="27845" xr:uid="{0F4A9361-AC1B-4025-BC8B-AF940DCFCC23}"/>
    <cellStyle name="Normalny 6 2 11 3 3" xfId="16036" xr:uid="{FF305AE4-C71C-44C1-9A6B-3724FE447E2D}"/>
    <cellStyle name="Normalny 6 2 11 3 3 2" xfId="31335" xr:uid="{15930E68-B18B-4B82-AA11-AD4F1D34F191}"/>
    <cellStyle name="Normalny 6 2 11 3 4" xfId="24355" xr:uid="{1E4A421C-52C7-4200-9D44-339CAC5C16CB}"/>
    <cellStyle name="Normalny 6 2 11 4" xfId="6664" xr:uid="{8A304BDD-068A-4172-B972-923A6EBC40F9}"/>
    <cellStyle name="Normalny 6 2 11 4 2" xfId="21965" xr:uid="{AAE91DE7-EDE7-4712-85F4-DA02B0082B52}"/>
    <cellStyle name="Normalny 6 2 11 5" xfId="4447" xr:uid="{03DF63DC-6C9B-4E91-A8BE-C61B5F47B4E7}"/>
    <cellStyle name="Normalny 6 2 11 5 2" xfId="19791" xr:uid="{17B28630-5127-4D4C-91BC-52A68135A4D4}"/>
    <cellStyle name="Normalny 6 2 11 6" xfId="10156" xr:uid="{58A266DB-9374-4E8F-8A6F-3F51885FD530}"/>
    <cellStyle name="Normalny 6 2 11 6 2" xfId="25455" xr:uid="{09FC7218-6BEE-4556-BDD9-F96E29103211}"/>
    <cellStyle name="Normalny 6 2 11 7" xfId="13646" xr:uid="{41CA234C-96E7-4188-98DD-90DDD60BD43D}"/>
    <cellStyle name="Normalny 6 2 11 7 2" xfId="28945" xr:uid="{C8BB4B66-7BAC-4473-8298-BBEDE4FEA142}"/>
    <cellStyle name="Normalny 6 2 11 8" xfId="17322" xr:uid="{42E8F280-497E-4027-A7C5-F5E7B7C803F6}"/>
    <cellStyle name="Normalny 6 2 12" xfId="1640" xr:uid="{A5BBF486-2DEF-42FF-AA73-740215F97CF4}"/>
    <cellStyle name="Normalny 6 2 12 2" xfId="9057" xr:uid="{ACB9D542-60F5-48D9-A0A2-2D0ED3F1B4C1}"/>
    <cellStyle name="Normalny 6 2 12 2 2" xfId="12548" xr:uid="{402B53C4-B4EC-4000-A71C-3B37CC7DAC31}"/>
    <cellStyle name="Normalny 6 2 12 2 2 2" xfId="27847" xr:uid="{0D4B2B90-C49B-4EA8-A9B3-3B60CC3D3F28}"/>
    <cellStyle name="Normalny 6 2 12 2 3" xfId="16038" xr:uid="{8AC87BA6-B3E2-439A-8FEE-06315A76D7E6}"/>
    <cellStyle name="Normalny 6 2 12 2 3 2" xfId="31337" xr:uid="{1B2E943E-0930-4673-9B43-04EE2B3BF0F8}"/>
    <cellStyle name="Normalny 6 2 12 2 4" xfId="24357" xr:uid="{1A9CE2C1-552A-456E-9C53-0A517D2313BB}"/>
    <cellStyle name="Normalny 6 2 12 3" xfId="7295" xr:uid="{93BCFC82-CB57-4858-BA0C-6E7F9C461620}"/>
    <cellStyle name="Normalny 6 2 12 3 2" xfId="22596" xr:uid="{CB8CA733-656E-4F68-9920-2F88A176D51D}"/>
    <cellStyle name="Normalny 6 2 12 4" xfId="4449" xr:uid="{468C1B12-AA43-4468-9DC1-17A9ABB8210B}"/>
    <cellStyle name="Normalny 6 2 12 4 2" xfId="19793" xr:uid="{38A1F33B-FDCB-45C3-A92E-A8617AC33A4B}"/>
    <cellStyle name="Normalny 6 2 12 5" xfId="10787" xr:uid="{EF51DAAD-5262-4893-82F1-F9BE27A36FAD}"/>
    <cellStyle name="Normalny 6 2 12 5 2" xfId="26086" xr:uid="{9C40F498-E826-437F-A825-BB0991764D6F}"/>
    <cellStyle name="Normalny 6 2 12 6" xfId="14277" xr:uid="{63D473AF-9C0E-47B6-84CD-02185D7BA1C5}"/>
    <cellStyle name="Normalny 6 2 12 6 2" xfId="29576" xr:uid="{F91BCC10-2216-4716-B414-A550D2463578}"/>
    <cellStyle name="Normalny 6 2 12 7" xfId="17292" xr:uid="{04F4DDF9-DD2B-4D22-9D16-2B42D57DA879}"/>
    <cellStyle name="Normalny 6 2 13" xfId="1727" xr:uid="{CD58945F-5726-49CD-8259-4896F1DA9E62}"/>
    <cellStyle name="Normalny 6 2 13 2" xfId="9058" xr:uid="{F486D566-723E-4B37-986E-FED8B8C304EF}"/>
    <cellStyle name="Normalny 6 2 13 2 2" xfId="12549" xr:uid="{E02AB448-DDA7-48D9-B492-CB7DC6F1C424}"/>
    <cellStyle name="Normalny 6 2 13 2 2 2" xfId="27848" xr:uid="{1DCD522B-4148-4B99-8515-D13969ECFE73}"/>
    <cellStyle name="Normalny 6 2 13 2 3" xfId="16039" xr:uid="{B7BD1036-A041-413A-8CFD-29FF0364551E}"/>
    <cellStyle name="Normalny 6 2 13 2 3 2" xfId="31338" xr:uid="{165B10CD-8DFB-4DAB-8079-07F662DFBDB6}"/>
    <cellStyle name="Normalny 6 2 13 2 4" xfId="24358" xr:uid="{A7420E6D-D2C1-4651-BCBB-9112E545454A}"/>
    <cellStyle name="Normalny 6 2 13 3" xfId="7457" xr:uid="{6BDC68B6-F85C-442F-A895-56C5223CA6E2}"/>
    <cellStyle name="Normalny 6 2 13 3 2" xfId="22758" xr:uid="{9BC97A45-DBCF-4B6D-8997-57D673277DA2}"/>
    <cellStyle name="Normalny 6 2 13 4" xfId="4450" xr:uid="{B0E05698-6DB4-462E-9432-24F22441A090}"/>
    <cellStyle name="Normalny 6 2 13 4 2" xfId="19794" xr:uid="{4647F4D4-AA5F-4041-A6F1-2D6F63F14EAF}"/>
    <cellStyle name="Normalny 6 2 13 5" xfId="10949" xr:uid="{2AC669D6-6B33-4AFA-B68C-081394A24AC3}"/>
    <cellStyle name="Normalny 6 2 13 5 2" xfId="26248" xr:uid="{851AF074-8B28-4231-B211-2ECE2A8778F5}"/>
    <cellStyle name="Normalny 6 2 13 6" xfId="14439" xr:uid="{5364B1C6-28A1-4B73-B70C-50F8666EA7E8}"/>
    <cellStyle name="Normalny 6 2 13 6 2" xfId="29738" xr:uid="{C478720F-1AFF-46FE-A37B-86BB20D661AB}"/>
    <cellStyle name="Normalny 6 2 13 7" xfId="17371" xr:uid="{60FD1787-6747-4D20-9E04-C33B16AE4475}"/>
    <cellStyle name="Normalny 6 2 14" xfId="1644" xr:uid="{D763A5B4-E664-490E-874E-730356E106FF}"/>
    <cellStyle name="Normalny 6 2 14 2" xfId="9052" xr:uid="{DD9567C1-A7F2-435A-9645-381FF5F3648D}"/>
    <cellStyle name="Normalny 6 2 14 2 2" xfId="24352" xr:uid="{D54F4923-F5DD-44F0-9C01-E133CB7ED8D2}"/>
    <cellStyle name="Normalny 6 2 14 3" xfId="5581" xr:uid="{E1291916-673B-42E3-AB1B-EF6DE61D7096}"/>
    <cellStyle name="Normalny 6 2 14 3 2" xfId="20882" xr:uid="{4F3751CC-B2A8-410C-B77D-592763C89D9C}"/>
    <cellStyle name="Normalny 6 2 14 4" xfId="12543" xr:uid="{ADA0FD50-9550-498F-A66F-935A0E8CBFF0}"/>
    <cellStyle name="Normalny 6 2 14 4 2" xfId="27842" xr:uid="{7A17750F-F9D3-45A0-86BB-1289F095023B}"/>
    <cellStyle name="Normalny 6 2 14 5" xfId="16033" xr:uid="{CAA856CB-FB32-47F5-A5D1-4DA000BE2D3E}"/>
    <cellStyle name="Normalny 6 2 14 5 2" xfId="31332" xr:uid="{85CAC3D3-8C43-4D93-BD46-8EE1937BFF8C}"/>
    <cellStyle name="Normalny 6 2 14 6" xfId="17296" xr:uid="{13CB979F-CEF1-40EB-BD55-1190318C2F10}"/>
    <cellStyle name="Normalny 6 2 15" xfId="2412" xr:uid="{8082831C-2DB0-4575-9AC5-36A3D1858D95}"/>
    <cellStyle name="Normalny 6 2 15 2" xfId="5582" xr:uid="{EF47679C-25CC-4E39-ADC1-9661DC625633}"/>
    <cellStyle name="Normalny 6 2 15 2 2" xfId="20883" xr:uid="{793DA28C-36EF-40DC-811F-00193F07758A}"/>
    <cellStyle name="Normalny 6 2 15 3" xfId="18044" xr:uid="{4F83F81F-1BF1-4511-B0B7-F2E1B15445F5}"/>
    <cellStyle name="Normalny 6 2 16" xfId="2562" xr:uid="{DF1F9BF2-7F7B-4143-A80A-28F74D03F25F}"/>
    <cellStyle name="Normalny 6 2 16 2" xfId="5583" xr:uid="{00057939-5985-49FB-85F1-C57EAFBC6F8A}"/>
    <cellStyle name="Normalny 6 2 16 2 2" xfId="20884" xr:uid="{A0BD19EF-2995-4D7E-8F4F-25968A600163}"/>
    <cellStyle name="Normalny 6 2 16 3" xfId="18194" xr:uid="{D20075A2-431C-4C32-8B22-6F1DB6D1BC65}"/>
    <cellStyle name="Normalny 6 2 17" xfId="5758" xr:uid="{D8E85017-9BD5-4618-9233-A054807573E8}"/>
    <cellStyle name="Normalny 6 2 17 2" xfId="21059" xr:uid="{E14C34BE-B65F-46F6-BE59-B374F613BECF}"/>
    <cellStyle name="Normalny 6 2 18" xfId="5930" xr:uid="{DD6622C7-9D13-4997-A54E-02AE039D18FD}"/>
    <cellStyle name="Normalny 6 2 18 2" xfId="21231" xr:uid="{2C517FF1-D986-4323-B072-4EAC0C488EE3}"/>
    <cellStyle name="Normalny 6 2 19" xfId="4444" xr:uid="{E3B86130-6C0D-4992-8CEF-1BA0CFBD53C6}"/>
    <cellStyle name="Normalny 6 2 19 2" xfId="19788" xr:uid="{CC3FF132-B856-4201-B2DB-E4186334B168}"/>
    <cellStyle name="Normalny 6 2 2" xfId="176" xr:uid="{00000000-0005-0000-0000-0000E0000000}"/>
    <cellStyle name="Normalny 6 2 2 2" xfId="348" xr:uid="{B281BA89-BBDB-4060-8952-09D446A62274}"/>
    <cellStyle name="Normalny 6 2 2 2 2" xfId="4452" xr:uid="{DFC353AF-7312-40C4-9A72-6992D3BB6620}"/>
    <cellStyle name="Normalny 6 2 2 2 3" xfId="4451" xr:uid="{D2BA331B-33D9-4D60-BBCE-A99170559CE5}"/>
    <cellStyle name="Normalny 6 2 2 3" xfId="4453" xr:uid="{DA4DCCFD-3279-40BD-9547-99047D48ACAB}"/>
    <cellStyle name="Normalny 6 2 2 4" xfId="631" xr:uid="{FCFE01E4-EF5B-43FB-BD97-74AC8252EDD8}"/>
    <cellStyle name="Normalny 6 2 20" xfId="9422" xr:uid="{58219252-4902-4BA6-90AB-88A7746043D0}"/>
    <cellStyle name="Normalny 6 2 20 2" xfId="24721" xr:uid="{5C079083-75D5-4CC9-A5C1-8F07E6A1108E}"/>
    <cellStyle name="Normalny 6 2 21" xfId="12912" xr:uid="{4A6C05E9-19D7-4BFE-81AD-F91A092600C5}"/>
    <cellStyle name="Normalny 6 2 21 2" xfId="28211" xr:uid="{E429537C-141C-462D-AD6C-A380B0C2529D}"/>
    <cellStyle name="Normalny 6 2 22" xfId="16381" xr:uid="{104B2E91-7D10-4673-B0B3-5218CAA5E267}"/>
    <cellStyle name="Normalny 6 2 22 2" xfId="31680" xr:uid="{14E97BD1-4C37-466C-B27F-B833746E8645}"/>
    <cellStyle name="Normalny 6 2 23" xfId="875" xr:uid="{6CAAA726-5871-415E-B944-A22B61D95458}"/>
    <cellStyle name="Normalny 6 2 24" xfId="16544" xr:uid="{5FEA1C4F-A6BA-426D-8B9B-76489373CF7A}"/>
    <cellStyle name="Normalny 6 2 3" xfId="696" xr:uid="{5966EABE-2442-47FF-9354-0B631A51D4D1}"/>
    <cellStyle name="Normalny 6 2 3 10" xfId="2303" xr:uid="{96085478-8784-4AB0-B3A9-D35C9D3EDFFD}"/>
    <cellStyle name="Normalny 6 2 3 10 2" xfId="5584" xr:uid="{88B855BF-9190-4B2E-8CA4-0ACB3695AC8C}"/>
    <cellStyle name="Normalny 6 2 3 10 2 2" xfId="20885" xr:uid="{93AF7E3D-FA1B-4AC0-A2D5-32FF0BD63637}"/>
    <cellStyle name="Normalny 6 2 3 10 3" xfId="17935" xr:uid="{0588326F-0314-4A1A-BB5A-D7ACB2549FD1}"/>
    <cellStyle name="Normalny 6 2 3 11" xfId="2453" xr:uid="{7D576ED0-27E5-4872-A8FF-F5800F509B03}"/>
    <cellStyle name="Normalny 6 2 3 11 2" xfId="5585" xr:uid="{83FF3BA7-549F-40A9-A06F-709D9701F020}"/>
    <cellStyle name="Normalny 6 2 3 11 2 2" xfId="20886" xr:uid="{0B272BFB-622D-4560-A4A2-2DE93233C152}"/>
    <cellStyle name="Normalny 6 2 3 11 3" xfId="18085" xr:uid="{2F4F5144-5193-4969-9403-0645A4D2A8DE}"/>
    <cellStyle name="Normalny 6 2 3 12" xfId="2603" xr:uid="{978C6DB2-3E29-4746-9F46-D90C79B1DF88}"/>
    <cellStyle name="Normalny 6 2 3 12 2" xfId="5586" xr:uid="{6D010342-D585-4E3E-9B41-2AF3FDC7A5B5}"/>
    <cellStyle name="Normalny 6 2 3 12 2 2" xfId="20887" xr:uid="{1668C78D-8AE7-434D-AE5E-E309EAC84632}"/>
    <cellStyle name="Normalny 6 2 3 12 3" xfId="18235" xr:uid="{A0BAAE9E-9B0C-44AD-ABCA-A1B04CA4B493}"/>
    <cellStyle name="Normalny 6 2 3 13" xfId="5799" xr:uid="{7F78132F-1FDE-4FED-9A8F-8BBFC38FB27E}"/>
    <cellStyle name="Normalny 6 2 3 13 2" xfId="21100" xr:uid="{C49E9D2E-3460-443E-88D6-BBFEA167DADB}"/>
    <cellStyle name="Normalny 6 2 3 14" xfId="6064" xr:uid="{3688BA95-BD34-490D-9F6E-64796D3354D5}"/>
    <cellStyle name="Normalny 6 2 3 14 2" xfId="21365" xr:uid="{96174D2B-370B-45C2-BC53-4B498F2C31AD}"/>
    <cellStyle name="Normalny 6 2 3 15" xfId="4454" xr:uid="{18E03BF3-3BCF-45E4-B4AD-C22977F7C5BB}"/>
    <cellStyle name="Normalny 6 2 3 15 2" xfId="19795" xr:uid="{DBDE11FB-0319-47E6-9490-3081837217B5}"/>
    <cellStyle name="Normalny 6 2 3 16" xfId="9556" xr:uid="{8C86B318-A75B-47F0-BC0B-AD1289F41056}"/>
    <cellStyle name="Normalny 6 2 3 16 2" xfId="24855" xr:uid="{92BEA95C-5AAF-4F44-9CDA-D94B8473DFCA}"/>
    <cellStyle name="Normalny 6 2 3 17" xfId="13046" xr:uid="{C78CDF06-326F-49F3-8C01-42A6DA53E46C}"/>
    <cellStyle name="Normalny 6 2 3 17 2" xfId="28345" xr:uid="{533B491C-30C3-4663-AF9C-D61EA828CDF3}"/>
    <cellStyle name="Normalny 6 2 3 18" xfId="16422" xr:uid="{888387C3-7B87-4892-A346-520733826B07}"/>
    <cellStyle name="Normalny 6 2 3 18 2" xfId="31721" xr:uid="{5BCF727D-8517-49E1-9B09-B0604BDCAF30}"/>
    <cellStyle name="Normalny 6 2 3 19" xfId="917" xr:uid="{04D9F0CA-2856-41BC-93C7-E96157DEE6DE}"/>
    <cellStyle name="Normalny 6 2 3 2" xfId="1132" xr:uid="{C23D3E33-56DA-419D-94F9-DF08D7D73471}"/>
    <cellStyle name="Normalny 6 2 3 2 2" xfId="4456" xr:uid="{7534B3CF-D569-4AF8-A802-0D4C82EA7304}"/>
    <cellStyle name="Normalny 6 2 3 2 2 2" xfId="4457" xr:uid="{88FA8FF7-34C9-47A0-AB8D-916BF2D0351C}"/>
    <cellStyle name="Normalny 6 2 3 2 2 2 2" xfId="9062" xr:uid="{EAB6BF8D-D6E3-4520-8ADF-AAE0AA51F5BB}"/>
    <cellStyle name="Normalny 6 2 3 2 2 2 2 2" xfId="12553" xr:uid="{0E58EA36-19CE-4925-B45D-7F2815539D8E}"/>
    <cellStyle name="Normalny 6 2 3 2 2 2 2 2 2" xfId="27852" xr:uid="{62FCB018-0443-4385-9115-483D236ECAAE}"/>
    <cellStyle name="Normalny 6 2 3 2 2 2 2 3" xfId="16043" xr:uid="{E82470B7-1D85-463D-817F-486E9CF94521}"/>
    <cellStyle name="Normalny 6 2 3 2 2 2 2 3 2" xfId="31342" xr:uid="{00AD83BF-72C0-43F7-9973-0968F00B6248}"/>
    <cellStyle name="Normalny 6 2 3 2 2 2 2 4" xfId="24362" xr:uid="{38B5FD02-2C80-4B2E-A65E-C8C184424B41}"/>
    <cellStyle name="Normalny 6 2 3 2 2 2 3" xfId="7300" xr:uid="{AEDDF526-2CDE-45D2-BFE5-283F61A0C19B}"/>
    <cellStyle name="Normalny 6 2 3 2 2 2 3 2" xfId="22601" xr:uid="{99F53CA9-07AD-42EE-87AD-8DB127E53374}"/>
    <cellStyle name="Normalny 6 2 3 2 2 2 4" xfId="10792" xr:uid="{15B2A3F8-7D85-456C-95E5-6B0082F1BC4D}"/>
    <cellStyle name="Normalny 6 2 3 2 2 2 4 2" xfId="26091" xr:uid="{628699F5-8054-4868-BD5C-35EE6D4B6E27}"/>
    <cellStyle name="Normalny 6 2 3 2 2 2 5" xfId="14282" xr:uid="{D8DEEAE5-E2C0-4592-9671-3ED1EFF67E08}"/>
    <cellStyle name="Normalny 6 2 3 2 2 2 5 2" xfId="29581" xr:uid="{544D6D9F-C533-4627-834A-7D3CC4396749}"/>
    <cellStyle name="Normalny 6 2 3 2 2 2 6" xfId="19798" xr:uid="{5B7DFB9A-A204-4706-A360-D458EBAF57F7}"/>
    <cellStyle name="Normalny 6 2 3 2 2 3" xfId="9061" xr:uid="{80E33CE4-4980-4522-B39A-75D0979A24E8}"/>
    <cellStyle name="Normalny 6 2 3 2 2 3 2" xfId="12552" xr:uid="{A2CE63AF-A9D8-4EC5-9352-84CB2849F579}"/>
    <cellStyle name="Normalny 6 2 3 2 2 3 2 2" xfId="27851" xr:uid="{BEB1B624-3DD9-4E71-8C00-28835EB5F80F}"/>
    <cellStyle name="Normalny 6 2 3 2 2 3 3" xfId="16042" xr:uid="{681A82B7-7B64-4C7E-97D0-077900C513C2}"/>
    <cellStyle name="Normalny 6 2 3 2 2 3 3 2" xfId="31341" xr:uid="{15731E4A-A7EF-42D0-B11B-7AC99B8B7D3B}"/>
    <cellStyle name="Normalny 6 2 3 2 2 3 4" xfId="24361" xr:uid="{A9A77F88-C1A6-4081-B701-F0937A50E18A}"/>
    <cellStyle name="Normalny 6 2 3 2 2 4" xfId="6577" xr:uid="{EEF935B4-A5B9-4192-974D-BDFABBF2C785}"/>
    <cellStyle name="Normalny 6 2 3 2 2 4 2" xfId="21878" xr:uid="{9DF840FA-22CF-4D5D-A9C7-44182B33402D}"/>
    <cellStyle name="Normalny 6 2 3 2 2 5" xfId="10069" xr:uid="{28F6C7F0-23B2-4D3B-82FD-34B9806DEDF4}"/>
    <cellStyle name="Normalny 6 2 3 2 2 5 2" xfId="25368" xr:uid="{20A51DF4-CBB5-4251-8367-DD06B380403F}"/>
    <cellStyle name="Normalny 6 2 3 2 2 6" xfId="13559" xr:uid="{1E652334-53D6-4093-B0CA-79B671C60076}"/>
    <cellStyle name="Normalny 6 2 3 2 2 6 2" xfId="28858" xr:uid="{7261C751-7D9E-4678-BEE4-3B17017F164F}"/>
    <cellStyle name="Normalny 6 2 3 2 2 7" xfId="19797" xr:uid="{BE11492E-0B08-4ADF-9EDE-9A6B92B9F062}"/>
    <cellStyle name="Normalny 6 2 3 2 3" xfId="4458" xr:uid="{8D14726D-CAC8-4A32-8E51-50B82A642C32}"/>
    <cellStyle name="Normalny 6 2 3 2 3 2" xfId="9063" xr:uid="{F00C4E1E-61E6-4217-BDEF-245B4E8B7F30}"/>
    <cellStyle name="Normalny 6 2 3 2 3 2 2" xfId="12554" xr:uid="{53D6EAE3-8A50-4D6A-AB38-99599DAC87FF}"/>
    <cellStyle name="Normalny 6 2 3 2 3 2 2 2" xfId="27853" xr:uid="{E6DF6AEF-E049-42EF-85C6-02A548356077}"/>
    <cellStyle name="Normalny 6 2 3 2 3 2 3" xfId="16044" xr:uid="{819566E4-FFE8-4D86-A08B-46F69F116FF4}"/>
    <cellStyle name="Normalny 6 2 3 2 3 2 3 2" xfId="31343" xr:uid="{48F2601B-A9F9-4D26-8E0C-950F193CDC01}"/>
    <cellStyle name="Normalny 6 2 3 2 3 2 4" xfId="24363" xr:uid="{576A37FD-1CD8-4782-A3F7-46B3C3E6A97C}"/>
    <cellStyle name="Normalny 6 2 3 2 3 3" xfId="7299" xr:uid="{65862E4F-2F9A-4C0F-BFF8-B702A07E6E8E}"/>
    <cellStyle name="Normalny 6 2 3 2 3 3 2" xfId="22600" xr:uid="{F4A39139-D1C1-4DC4-89F8-7D1C510C6E7A}"/>
    <cellStyle name="Normalny 6 2 3 2 3 4" xfId="10791" xr:uid="{34551953-C38A-4052-9467-B8E725C195CC}"/>
    <cellStyle name="Normalny 6 2 3 2 3 4 2" xfId="26090" xr:uid="{69998910-40AC-4DEF-9903-139C74C0C95D}"/>
    <cellStyle name="Normalny 6 2 3 2 3 5" xfId="14281" xr:uid="{CB8FB609-E029-41A0-9D7D-35FF5B51B1F1}"/>
    <cellStyle name="Normalny 6 2 3 2 3 5 2" xfId="29580" xr:uid="{5CB2215F-2C8D-450D-ACC9-F6274A7757D8}"/>
    <cellStyle name="Normalny 6 2 3 2 3 6" xfId="19799" xr:uid="{E3DAC775-14E5-4F31-A178-338839B78FF1}"/>
    <cellStyle name="Normalny 6 2 3 2 4" xfId="9060" xr:uid="{C8FCB029-0457-4B61-85D0-C442DF038779}"/>
    <cellStyle name="Normalny 6 2 3 2 4 2" xfId="12551" xr:uid="{39528F23-338D-401B-AADE-89EEDA7071F6}"/>
    <cellStyle name="Normalny 6 2 3 2 4 2 2" xfId="27850" xr:uid="{E4621572-415E-4D20-A9D3-4DD357C2771A}"/>
    <cellStyle name="Normalny 6 2 3 2 4 3" xfId="16041" xr:uid="{ACBCB734-42AF-4CF5-BFF3-BAA4F8BAC357}"/>
    <cellStyle name="Normalny 6 2 3 2 4 3 2" xfId="31340" xr:uid="{E53DCBF2-7BB7-473F-90ED-623971521FF8}"/>
    <cellStyle name="Normalny 6 2 3 2 4 4" xfId="24360" xr:uid="{7635DEB0-6860-4310-A61F-89F49BF28B50}"/>
    <cellStyle name="Normalny 6 2 3 2 5" xfId="6199" xr:uid="{02080CA7-131B-490A-A331-412978BFE44F}"/>
    <cellStyle name="Normalny 6 2 3 2 5 2" xfId="21500" xr:uid="{7C355458-8682-4871-B7F2-0DB6BA7ADBC7}"/>
    <cellStyle name="Normalny 6 2 3 2 6" xfId="4455" xr:uid="{CF0B88B4-74D8-4FAA-8038-22B216767870}"/>
    <cellStyle name="Normalny 6 2 3 2 6 2" xfId="19796" xr:uid="{25500989-4074-45FA-ABF4-CCC34DB3EC24}"/>
    <cellStyle name="Normalny 6 2 3 2 7" xfId="9691" xr:uid="{6C72EFFB-11D6-40F3-9BC4-E72515B0665B}"/>
    <cellStyle name="Normalny 6 2 3 2 7 2" xfId="24990" xr:uid="{F238CC81-496D-4E01-BF2D-9F33501422D7}"/>
    <cellStyle name="Normalny 6 2 3 2 8" xfId="13181" xr:uid="{B881902D-EE04-477A-B1B9-12B911BDC1EF}"/>
    <cellStyle name="Normalny 6 2 3 2 8 2" xfId="28480" xr:uid="{7A7ADD8C-7E72-4AA7-81C2-EE35B3D5C2BD}"/>
    <cellStyle name="Normalny 6 2 3 2 9" xfId="16788" xr:uid="{3CC131B2-D25D-4B59-89DB-BC2D07117C80}"/>
    <cellStyle name="Normalny 6 2 3 20" xfId="16585" xr:uid="{D70C5BDD-102F-4A08-B736-6C4123E5F0F1}"/>
    <cellStyle name="Normalny 6 2 3 3" xfId="1257" xr:uid="{74C75735-8433-4170-AD73-AC81928F103A}"/>
    <cellStyle name="Normalny 6 2 3 3 2" xfId="4460" xr:uid="{F0078C96-5EBD-48EE-B261-43000EFAB2D2}"/>
    <cellStyle name="Normalny 6 2 3 3 2 2" xfId="9065" xr:uid="{092F8579-B292-4C30-8ADE-C4FB7A8CBC02}"/>
    <cellStyle name="Normalny 6 2 3 3 2 2 2" xfId="12556" xr:uid="{BED39D95-656A-4BAC-8BAB-DC4EFD5928D0}"/>
    <cellStyle name="Normalny 6 2 3 3 2 2 2 2" xfId="27855" xr:uid="{76ED4BD3-EAD4-4E89-BF90-FFEAED0200A2}"/>
    <cellStyle name="Normalny 6 2 3 3 2 2 3" xfId="16046" xr:uid="{3CFA3C8E-9D64-4E66-ABEA-70CD732D1ABD}"/>
    <cellStyle name="Normalny 6 2 3 3 2 2 3 2" xfId="31345" xr:uid="{632DDC1F-7086-4292-A483-EF4812AFD2FD}"/>
    <cellStyle name="Normalny 6 2 3 3 2 2 4" xfId="24365" xr:uid="{89565873-311B-4F7E-8170-447AE08DB92D}"/>
    <cellStyle name="Normalny 6 2 3 3 2 3" xfId="7301" xr:uid="{E3294870-355A-4EDA-A0DF-09A2FAAEDB44}"/>
    <cellStyle name="Normalny 6 2 3 3 2 3 2" xfId="22602" xr:uid="{9DE77914-93A8-403F-88D3-125AA1CCF559}"/>
    <cellStyle name="Normalny 6 2 3 3 2 4" xfId="10793" xr:uid="{7AAECF81-2577-406A-B38E-6AED9CC1B224}"/>
    <cellStyle name="Normalny 6 2 3 3 2 4 2" xfId="26092" xr:uid="{1FFA0951-B7BB-461C-BC70-C5EC554EFDC4}"/>
    <cellStyle name="Normalny 6 2 3 3 2 5" xfId="14283" xr:uid="{1F3E174A-215C-4D6F-A0AB-B788304CD2E3}"/>
    <cellStyle name="Normalny 6 2 3 3 2 5 2" xfId="29582" xr:uid="{979DFCAA-AECF-4CF9-A319-085FA3DAFECD}"/>
    <cellStyle name="Normalny 6 2 3 3 2 6" xfId="19801" xr:uid="{269A1B68-83B3-4114-96AE-9805391B2764}"/>
    <cellStyle name="Normalny 6 2 3 3 3" xfId="9064" xr:uid="{AD4CCDAC-D296-40FE-B0B7-84A0149B713B}"/>
    <cellStyle name="Normalny 6 2 3 3 3 2" xfId="12555" xr:uid="{BC65BD91-A3AB-435B-B486-B1735C9E34BA}"/>
    <cellStyle name="Normalny 6 2 3 3 3 2 2" xfId="27854" xr:uid="{EE6FD6D6-A4D8-4C54-A1A8-887CF9B661D4}"/>
    <cellStyle name="Normalny 6 2 3 3 3 3" xfId="16045" xr:uid="{D151F0A5-5F18-4CF8-81D4-05D99BB2015B}"/>
    <cellStyle name="Normalny 6 2 3 3 3 3 2" xfId="31344" xr:uid="{E0DFA758-D74B-4C92-BD4C-29CC2A8B3B13}"/>
    <cellStyle name="Normalny 6 2 3 3 3 4" xfId="24364" xr:uid="{07C2F242-1972-4425-94D2-6C6B334609F8}"/>
    <cellStyle name="Normalny 6 2 3 3 4" xfId="6578" xr:uid="{421C905C-1397-4661-8AD7-54BF0BF7113C}"/>
    <cellStyle name="Normalny 6 2 3 3 4 2" xfId="21879" xr:uid="{7A51F43E-5EAC-473A-A747-62E8647BAF97}"/>
    <cellStyle name="Normalny 6 2 3 3 5" xfId="4459" xr:uid="{E5E9B157-CFA8-460F-A3C8-06228038EBB6}"/>
    <cellStyle name="Normalny 6 2 3 3 5 2" xfId="19800" xr:uid="{5DA60118-4AF9-4DFA-AB7E-3910902110CF}"/>
    <cellStyle name="Normalny 6 2 3 3 6" xfId="10070" xr:uid="{F5353A89-B83E-41E8-9608-F19B176E7111}"/>
    <cellStyle name="Normalny 6 2 3 3 6 2" xfId="25369" xr:uid="{1798D5D8-1A06-48E3-ADA3-DC0225B2B7C0}"/>
    <cellStyle name="Normalny 6 2 3 3 7" xfId="13560" xr:uid="{FF70B220-224A-4D11-921A-FFE8CF4D7E0E}"/>
    <cellStyle name="Normalny 6 2 3 3 7 2" xfId="28859" xr:uid="{6ED3E1B6-A915-4D80-A037-EE7AF771AAD2}"/>
    <cellStyle name="Normalny 6 2 3 3 8" xfId="16913" xr:uid="{32035314-DAE1-41DC-8D87-71F1EF07A939}"/>
    <cellStyle name="Normalny 6 2 3 4" xfId="1379" xr:uid="{351EF553-A845-4078-BCD6-DE1D33DBC47C}"/>
    <cellStyle name="Normalny 6 2 3 4 2" xfId="9066" xr:uid="{756F4AD6-3DAF-4830-A06B-D0AEDAE8ABBC}"/>
    <cellStyle name="Normalny 6 2 3 4 2 2" xfId="12557" xr:uid="{14904E21-806C-4301-A728-E21823DF192C}"/>
    <cellStyle name="Normalny 6 2 3 4 2 2 2" xfId="27856" xr:uid="{50CF8820-DD6C-4B3A-A4EC-F4B9C05DC6D8}"/>
    <cellStyle name="Normalny 6 2 3 4 2 3" xfId="16047" xr:uid="{378BB762-8E7C-46D4-85DF-7DA2E016B8A7}"/>
    <cellStyle name="Normalny 6 2 3 4 2 3 2" xfId="31346" xr:uid="{91CC892B-16B4-423A-A232-738743D5E6D1}"/>
    <cellStyle name="Normalny 6 2 3 4 2 4" xfId="24366" xr:uid="{FFA014F2-5834-452B-8A51-1BFB22A6A076}"/>
    <cellStyle name="Normalny 6 2 3 4 3" xfId="7298" xr:uid="{E3A892E8-9DE7-47EB-AD1D-BD90998F6802}"/>
    <cellStyle name="Normalny 6 2 3 4 3 2" xfId="22599" xr:uid="{DE88B31E-EE35-435D-BF34-622E6BBA2D85}"/>
    <cellStyle name="Normalny 6 2 3 4 4" xfId="4461" xr:uid="{9210A08C-32C1-4FA9-B84A-9D3C947BB2BE}"/>
    <cellStyle name="Normalny 6 2 3 4 4 2" xfId="19802" xr:uid="{3CB66BE3-88A2-416C-B056-208984FD262E}"/>
    <cellStyle name="Normalny 6 2 3 4 5" xfId="10790" xr:uid="{1B55D29D-D384-4601-9A27-FC1058CDAC0C}"/>
    <cellStyle name="Normalny 6 2 3 4 5 2" xfId="26089" xr:uid="{46CB10FD-C317-400A-A09B-67E8B2666945}"/>
    <cellStyle name="Normalny 6 2 3 4 6" xfId="14280" xr:uid="{DC11FC40-E200-49EC-9196-D22BC2EC7457}"/>
    <cellStyle name="Normalny 6 2 3 4 6 2" xfId="29579" xr:uid="{DE69AF31-70DB-4EF6-BCDC-70A8301AC6BD}"/>
    <cellStyle name="Normalny 6 2 3 4 7" xfId="17035" xr:uid="{7309A415-A2C2-4073-BECB-AC98DFC26366}"/>
    <cellStyle name="Normalny 6 2 3 5" xfId="1533" xr:uid="{0A4A111A-9AF1-44B9-A24E-A75BD491591A}"/>
    <cellStyle name="Normalny 6 2 3 5 2" xfId="9067" xr:uid="{F45E6DED-1F92-4929-B327-B079253B3036}"/>
    <cellStyle name="Normalny 6 2 3 5 2 2" xfId="12558" xr:uid="{C3FCB69D-2B78-4B00-A1B9-350557AD37FF}"/>
    <cellStyle name="Normalny 6 2 3 5 2 2 2" xfId="27857" xr:uid="{6B961EE6-AA65-44CB-9E88-6105BE7568B2}"/>
    <cellStyle name="Normalny 6 2 3 5 2 3" xfId="16048" xr:uid="{7C47E94B-43FD-420D-A095-A5B4429A1A29}"/>
    <cellStyle name="Normalny 6 2 3 5 2 3 2" xfId="31347" xr:uid="{BCCB21FD-3E25-4286-AF3F-6D0E8D171374}"/>
    <cellStyle name="Normalny 6 2 3 5 2 4" xfId="24367" xr:uid="{B5278A6E-D27B-4231-86F0-EFD015B35FE1}"/>
    <cellStyle name="Normalny 6 2 3 5 3" xfId="7498" xr:uid="{484BF035-4607-4A69-9F90-E3485F1C9E7F}"/>
    <cellStyle name="Normalny 6 2 3 5 3 2" xfId="22799" xr:uid="{06368589-8245-4FE2-91E7-E1C8D0DCAACD}"/>
    <cellStyle name="Normalny 6 2 3 5 4" xfId="4462" xr:uid="{CE2CD4B8-9736-4D22-8590-1E81276FB81C}"/>
    <cellStyle name="Normalny 6 2 3 5 4 2" xfId="19803" xr:uid="{9AD0C9F0-E287-473D-937F-BE479FFB29D8}"/>
    <cellStyle name="Normalny 6 2 3 5 5" xfId="10990" xr:uid="{D9E079B7-FCEB-4964-832F-E034E7028EBE}"/>
    <cellStyle name="Normalny 6 2 3 5 5 2" xfId="26289" xr:uid="{2F47E0FF-556A-4C31-B2E5-989030AECAF1}"/>
    <cellStyle name="Normalny 6 2 3 5 6" xfId="14480" xr:uid="{85325730-8BE9-473E-864A-E636F832173E}"/>
    <cellStyle name="Normalny 6 2 3 5 6 2" xfId="29779" xr:uid="{C989F14A-307A-4FEB-B96C-EAC934296364}"/>
    <cellStyle name="Normalny 6 2 3 5 7" xfId="17185" xr:uid="{E3699436-4D13-4D73-ABE7-2B1D2E014CE3}"/>
    <cellStyle name="Normalny 6 2 3 6" xfId="1781" xr:uid="{63B35653-2A3B-4858-AF3B-4EFC440CB475}"/>
    <cellStyle name="Normalny 6 2 3 6 2" xfId="9059" xr:uid="{4B996EA3-FA31-4C21-A275-9A0DE736A551}"/>
    <cellStyle name="Normalny 6 2 3 6 2 2" xfId="24359" xr:uid="{FD9E93FD-28D0-4020-B805-23EED86FF0E9}"/>
    <cellStyle name="Normalny 6 2 3 6 3" xfId="5587" xr:uid="{419FAADC-4B06-434F-B998-FCC9FDF890F0}"/>
    <cellStyle name="Normalny 6 2 3 6 3 2" xfId="20888" xr:uid="{E873AEAD-C053-4418-B375-F5359D2197C4}"/>
    <cellStyle name="Normalny 6 2 3 6 4" xfId="12550" xr:uid="{9229B042-7CCA-4A62-A717-F1EF1D901B81}"/>
    <cellStyle name="Normalny 6 2 3 6 4 2" xfId="27849" xr:uid="{ACC1BC51-8164-4B0F-8F09-233853C58088}"/>
    <cellStyle name="Normalny 6 2 3 6 5" xfId="16040" xr:uid="{FA4E0F2B-D6CC-412A-9EED-F9E1126E0195}"/>
    <cellStyle name="Normalny 6 2 3 6 5 2" xfId="31339" xr:uid="{0CBE2E79-D19A-40B5-A815-C7BBB0812FAC}"/>
    <cellStyle name="Normalny 6 2 3 6 6" xfId="17418" xr:uid="{0B2F9E67-6F46-4A2F-8F78-5743C9F0215B}"/>
    <cellStyle name="Normalny 6 2 3 7" xfId="1925" xr:uid="{0CE4C63F-FA1A-4982-8EBD-0DB7AF445615}"/>
    <cellStyle name="Normalny 6 2 3 7 2" xfId="5588" xr:uid="{5D2D995E-9304-4C93-89B3-0557DBD86411}"/>
    <cellStyle name="Normalny 6 2 3 7 2 2" xfId="20889" xr:uid="{4D391DE6-F0AB-42F6-91EB-F86F635F7BE7}"/>
    <cellStyle name="Normalny 6 2 3 7 3" xfId="17557" xr:uid="{B9CA437D-D7AE-41FA-A56E-5BAA38A27EDF}"/>
    <cellStyle name="Normalny 6 2 3 8" xfId="2056" xr:uid="{0C04D258-2A9B-4A48-ACC1-525C197948F6}"/>
    <cellStyle name="Normalny 6 2 3 8 2" xfId="5589" xr:uid="{FCDC19B1-1DC9-4F29-9B45-A7D42EDD4022}"/>
    <cellStyle name="Normalny 6 2 3 8 2 2" xfId="20890" xr:uid="{AD773D27-4569-491F-8E79-614ADB281823}"/>
    <cellStyle name="Normalny 6 2 3 8 3" xfId="17688" xr:uid="{25D02689-43A3-482D-8104-A59CC152CF50}"/>
    <cellStyle name="Normalny 6 2 3 9" xfId="2181" xr:uid="{0BDE3A1D-5AEC-48C0-B339-5B80F3541D9F}"/>
    <cellStyle name="Normalny 6 2 3 9 2" xfId="5590" xr:uid="{B78F53E0-6555-4525-91F2-9A0C5F5B2908}"/>
    <cellStyle name="Normalny 6 2 3 9 2 2" xfId="20891" xr:uid="{BCDDA7BB-7AFD-417E-A54D-C3E0CA4B31F0}"/>
    <cellStyle name="Normalny 6 2 3 9 3" xfId="17813" xr:uid="{9661448B-6D3A-48EA-814C-21EA1CA5BB29}"/>
    <cellStyle name="Normalny 6 2 4" xfId="740" xr:uid="{DD4E65C7-9738-4985-AE79-201A973468B8}"/>
    <cellStyle name="Normalny 6 2 4 10" xfId="2344" xr:uid="{FE5039AF-353B-4140-81FA-F70A1B601698}"/>
    <cellStyle name="Normalny 6 2 4 10 2" xfId="5591" xr:uid="{71182E64-E2B0-49A3-BBE8-ECBC410E35A2}"/>
    <cellStyle name="Normalny 6 2 4 10 2 2" xfId="20892" xr:uid="{1CC96A0C-162E-40BC-9283-6F5CB0904F17}"/>
    <cellStyle name="Normalny 6 2 4 10 3" xfId="17976" xr:uid="{9AF8A3D2-BDF5-44BF-BBFC-C6F1F31EA39B}"/>
    <cellStyle name="Normalny 6 2 4 11" xfId="2494" xr:uid="{362EBDE6-7988-4415-A377-450E4802CA4B}"/>
    <cellStyle name="Normalny 6 2 4 11 2" xfId="5592" xr:uid="{EC2D501E-7544-4E5D-A59C-E120315B2FBD}"/>
    <cellStyle name="Normalny 6 2 4 11 2 2" xfId="20893" xr:uid="{BF51F0E2-25A5-4377-B884-605EF77AC0CD}"/>
    <cellStyle name="Normalny 6 2 4 11 3" xfId="18126" xr:uid="{AD751B52-CF09-4620-95D5-0AA2999A894F}"/>
    <cellStyle name="Normalny 6 2 4 12" xfId="2644" xr:uid="{18D60D76-D7DD-447D-9AE7-8636F69495CC}"/>
    <cellStyle name="Normalny 6 2 4 12 2" xfId="5593" xr:uid="{7FD1D7F1-6183-4767-A72D-E612A483F93B}"/>
    <cellStyle name="Normalny 6 2 4 12 2 2" xfId="20894" xr:uid="{B17B0FAC-DBD7-40C2-9902-D14FA73B41FE}"/>
    <cellStyle name="Normalny 6 2 4 12 3" xfId="18276" xr:uid="{3081C0AF-01E7-47EB-B868-2AD675550B5C}"/>
    <cellStyle name="Normalny 6 2 4 13" xfId="5840" xr:uid="{8A1C865E-172F-4D81-B0C3-C167AD87EAB9}"/>
    <cellStyle name="Normalny 6 2 4 13 2" xfId="21141" xr:uid="{3A85F4AF-E1C9-4940-906F-F8EF3084AF21}"/>
    <cellStyle name="Normalny 6 2 4 14" xfId="6065" xr:uid="{512CAE26-DF6E-45A8-8331-711B0910371D}"/>
    <cellStyle name="Normalny 6 2 4 14 2" xfId="21366" xr:uid="{A0576F3B-A554-4DEB-906D-7401E0537BAE}"/>
    <cellStyle name="Normalny 6 2 4 15" xfId="4463" xr:uid="{AB585889-E64B-4872-9F28-7E3F06385569}"/>
    <cellStyle name="Normalny 6 2 4 15 2" xfId="19804" xr:uid="{EF7BE577-27E9-438E-908E-3DDD7CE7DAE3}"/>
    <cellStyle name="Normalny 6 2 4 16" xfId="9557" xr:uid="{9CF52B80-A0AB-4A71-A643-1303211ABBC6}"/>
    <cellStyle name="Normalny 6 2 4 16 2" xfId="24856" xr:uid="{08A68364-B932-4ABF-8978-BE6E66CDE322}"/>
    <cellStyle name="Normalny 6 2 4 17" xfId="13047" xr:uid="{5883548A-65AD-488C-A2F8-2B52DCDD0453}"/>
    <cellStyle name="Normalny 6 2 4 17 2" xfId="28346" xr:uid="{08BCC1B3-6E3E-4F91-88D3-EE85107D61AF}"/>
    <cellStyle name="Normalny 6 2 4 18" xfId="16463" xr:uid="{40F5F231-2CB6-474C-B53A-EBAD8533B2B1}"/>
    <cellStyle name="Normalny 6 2 4 18 2" xfId="31762" xr:uid="{ADC7D4F0-CE35-4299-A13F-1CF48FDC72DF}"/>
    <cellStyle name="Normalny 6 2 4 19" xfId="958" xr:uid="{B6686A34-20DA-4508-95C2-B53AA5B78431}"/>
    <cellStyle name="Normalny 6 2 4 2" xfId="1174" xr:uid="{4CFB45E0-22CD-4AFB-BEBF-E7BFC44964D6}"/>
    <cellStyle name="Normalny 6 2 4 2 2" xfId="4465" xr:uid="{A595C3C4-1BF6-4B44-A835-3F64B118ECBD}"/>
    <cellStyle name="Normalny 6 2 4 2 2 2" xfId="4466" xr:uid="{CB13567A-2B4B-4500-BAC7-4F6B50308B4F}"/>
    <cellStyle name="Normalny 6 2 4 2 2 2 2" xfId="9071" xr:uid="{99F0ADAB-6F34-4379-94A7-0CE44A5E7FA4}"/>
    <cellStyle name="Normalny 6 2 4 2 2 2 2 2" xfId="12562" xr:uid="{392ACB8A-6F56-4E07-A006-6B05FB41160B}"/>
    <cellStyle name="Normalny 6 2 4 2 2 2 2 2 2" xfId="27861" xr:uid="{D2D5383D-5324-4C26-A361-15F4073FC2E9}"/>
    <cellStyle name="Normalny 6 2 4 2 2 2 2 3" xfId="16052" xr:uid="{31936973-2756-487B-9D7E-5EB06A9282EF}"/>
    <cellStyle name="Normalny 6 2 4 2 2 2 2 3 2" xfId="31351" xr:uid="{2BD38F4F-6F8C-40F3-99D4-BD8C41E6BCCF}"/>
    <cellStyle name="Normalny 6 2 4 2 2 2 2 4" xfId="24371" xr:uid="{492A8CA0-0573-4036-BEFC-43B604DB2D85}"/>
    <cellStyle name="Normalny 6 2 4 2 2 2 3" xfId="7304" xr:uid="{D38D8CD6-2B58-439D-A19C-999361BC69DE}"/>
    <cellStyle name="Normalny 6 2 4 2 2 2 3 2" xfId="22605" xr:uid="{4BFAB265-DA9D-4879-8C1B-D41564F45858}"/>
    <cellStyle name="Normalny 6 2 4 2 2 2 4" xfId="10796" xr:uid="{56D5D4C5-243F-490A-9369-587C13A06569}"/>
    <cellStyle name="Normalny 6 2 4 2 2 2 4 2" xfId="26095" xr:uid="{DE4EE2A9-1111-4EC8-8EB7-A38EF2745CCA}"/>
    <cellStyle name="Normalny 6 2 4 2 2 2 5" xfId="14286" xr:uid="{A6C2C2C4-1F69-4E2A-9701-43A78E117151}"/>
    <cellStyle name="Normalny 6 2 4 2 2 2 5 2" xfId="29585" xr:uid="{5C3BB25E-5F07-4F84-BB2B-0392C217F90D}"/>
    <cellStyle name="Normalny 6 2 4 2 2 2 6" xfId="19807" xr:uid="{90ABD935-6F6F-464C-9F24-110231A25526}"/>
    <cellStyle name="Normalny 6 2 4 2 2 3" xfId="9070" xr:uid="{0A889901-47FA-4F07-88B6-FED111E5A146}"/>
    <cellStyle name="Normalny 6 2 4 2 2 3 2" xfId="12561" xr:uid="{B8D9BC46-8CF3-4114-B9BE-D63D3D520BDB}"/>
    <cellStyle name="Normalny 6 2 4 2 2 3 2 2" xfId="27860" xr:uid="{10CE97FC-2873-481F-B8F3-DC173D51A9EC}"/>
    <cellStyle name="Normalny 6 2 4 2 2 3 3" xfId="16051" xr:uid="{22E1B751-4CA8-4A60-ACAB-E01D605A9AC8}"/>
    <cellStyle name="Normalny 6 2 4 2 2 3 3 2" xfId="31350" xr:uid="{DD3941DC-B28A-4AFB-8F72-8F2C163C1328}"/>
    <cellStyle name="Normalny 6 2 4 2 2 3 4" xfId="24370" xr:uid="{EDE4004C-9637-4991-983B-2C1A5E880F77}"/>
    <cellStyle name="Normalny 6 2 4 2 2 4" xfId="6579" xr:uid="{ECC21F4A-9C28-4B9E-8899-C0A36A7B670B}"/>
    <cellStyle name="Normalny 6 2 4 2 2 4 2" xfId="21880" xr:uid="{ABF2DE9D-3188-4C7F-A506-294AA4118A76}"/>
    <cellStyle name="Normalny 6 2 4 2 2 5" xfId="10071" xr:uid="{4D322BBC-A5E5-49AD-A484-189B2C1950E6}"/>
    <cellStyle name="Normalny 6 2 4 2 2 5 2" xfId="25370" xr:uid="{B90A6AB0-CA65-4505-BE4A-EA63D94F6FD8}"/>
    <cellStyle name="Normalny 6 2 4 2 2 6" xfId="13561" xr:uid="{9ECC9C2D-5D5B-440C-9A5D-9697D481F957}"/>
    <cellStyle name="Normalny 6 2 4 2 2 6 2" xfId="28860" xr:uid="{0BFC8305-5F7B-4D99-9ADE-D0243CAEB186}"/>
    <cellStyle name="Normalny 6 2 4 2 2 7" xfId="19806" xr:uid="{67A0A59B-F11B-4182-AC34-AA9E6883C332}"/>
    <cellStyle name="Normalny 6 2 4 2 3" xfId="4467" xr:uid="{3C4D6543-F9B5-41F8-BF19-0177496951AE}"/>
    <cellStyle name="Normalny 6 2 4 2 3 2" xfId="9072" xr:uid="{AD297F96-DE08-4F29-9E68-10960C3198B8}"/>
    <cellStyle name="Normalny 6 2 4 2 3 2 2" xfId="12563" xr:uid="{4EAD4414-03EE-4C60-828C-63C4091025E4}"/>
    <cellStyle name="Normalny 6 2 4 2 3 2 2 2" xfId="27862" xr:uid="{201677CC-8ECA-4CEC-9422-2DD4BE8AEA6A}"/>
    <cellStyle name="Normalny 6 2 4 2 3 2 3" xfId="16053" xr:uid="{DE1DF77F-FAED-4B1E-8400-B385F5092B5D}"/>
    <cellStyle name="Normalny 6 2 4 2 3 2 3 2" xfId="31352" xr:uid="{379626D6-F18A-4951-84E7-E6F909553E2D}"/>
    <cellStyle name="Normalny 6 2 4 2 3 2 4" xfId="24372" xr:uid="{D98AAF54-B5F4-40D9-9AFA-F14E5E54A4AF}"/>
    <cellStyle name="Normalny 6 2 4 2 3 3" xfId="7303" xr:uid="{D170C010-7546-43FA-8ABC-DC70B29521E6}"/>
    <cellStyle name="Normalny 6 2 4 2 3 3 2" xfId="22604" xr:uid="{FD5A6A1F-BE4A-43CD-A4E2-1D982CCE8B49}"/>
    <cellStyle name="Normalny 6 2 4 2 3 4" xfId="10795" xr:uid="{B2AB1D4F-74E3-428D-AAAF-0EECE398ED14}"/>
    <cellStyle name="Normalny 6 2 4 2 3 4 2" xfId="26094" xr:uid="{AA0A63DD-8DBE-4664-9F07-EA2FDF94C4C3}"/>
    <cellStyle name="Normalny 6 2 4 2 3 5" xfId="14285" xr:uid="{7467FF68-FFD1-4600-A99B-CBBB28C60287}"/>
    <cellStyle name="Normalny 6 2 4 2 3 5 2" xfId="29584" xr:uid="{A187FAF2-3AFA-442C-8E65-2B9CE8D81571}"/>
    <cellStyle name="Normalny 6 2 4 2 3 6" xfId="19808" xr:uid="{89240A60-E81A-41C4-8BA2-63FB0436F4BE}"/>
    <cellStyle name="Normalny 6 2 4 2 4" xfId="9069" xr:uid="{99355668-4987-4470-84BF-90DA26806E21}"/>
    <cellStyle name="Normalny 6 2 4 2 4 2" xfId="12560" xr:uid="{11CC8F5E-BC97-4842-BC92-89BCF5C085FC}"/>
    <cellStyle name="Normalny 6 2 4 2 4 2 2" xfId="27859" xr:uid="{1A694E79-89F7-4520-9658-DB4EB866D08F}"/>
    <cellStyle name="Normalny 6 2 4 2 4 3" xfId="16050" xr:uid="{BE33AB9F-0AF5-4370-B252-33BFD9C7920E}"/>
    <cellStyle name="Normalny 6 2 4 2 4 3 2" xfId="31349" xr:uid="{1952A1DD-A504-4639-BEE6-4FE3F933ACC9}"/>
    <cellStyle name="Normalny 6 2 4 2 4 4" xfId="24369" xr:uid="{86E1B29B-9CDA-49D0-91C8-EF8600C6A601}"/>
    <cellStyle name="Normalny 6 2 4 2 5" xfId="6240" xr:uid="{84B056F6-73DE-4C20-911E-34B308DA7415}"/>
    <cellStyle name="Normalny 6 2 4 2 5 2" xfId="21541" xr:uid="{5CD765AF-354E-4215-B51A-9D133CAAB28C}"/>
    <cellStyle name="Normalny 6 2 4 2 6" xfId="4464" xr:uid="{E53C9E32-4403-4950-A409-9226B6AE7CEC}"/>
    <cellStyle name="Normalny 6 2 4 2 6 2" xfId="19805" xr:uid="{2886196B-8E08-4E42-A1E6-830844DB81D2}"/>
    <cellStyle name="Normalny 6 2 4 2 7" xfId="9732" xr:uid="{F682054D-E3BE-4E03-B53F-628266849E9C}"/>
    <cellStyle name="Normalny 6 2 4 2 7 2" xfId="25031" xr:uid="{25D3EC83-3D8A-4026-96DA-E7F81D21F11D}"/>
    <cellStyle name="Normalny 6 2 4 2 8" xfId="13222" xr:uid="{47CC25BB-3E8B-43DE-8A8E-02A11E075A2F}"/>
    <cellStyle name="Normalny 6 2 4 2 8 2" xfId="28521" xr:uid="{648CCEE5-A753-4B56-8BB5-1B21D0277F48}"/>
    <cellStyle name="Normalny 6 2 4 2 9" xfId="16830" xr:uid="{0A5D664B-B53C-4F8F-A3D1-E344EFEDA5FF}"/>
    <cellStyle name="Normalny 6 2 4 20" xfId="16626" xr:uid="{CACECD44-0F9F-443E-8FA8-9BE7752B1636}"/>
    <cellStyle name="Normalny 6 2 4 3" xfId="1299" xr:uid="{A0A608F4-7980-4F77-B292-5B54C8B3A9A7}"/>
    <cellStyle name="Normalny 6 2 4 3 2" xfId="4469" xr:uid="{AA80C0C5-9BF4-4811-A1DF-50487F089F14}"/>
    <cellStyle name="Normalny 6 2 4 3 2 2" xfId="9074" xr:uid="{C5734663-4C81-4B28-8FAD-6DEF3E205858}"/>
    <cellStyle name="Normalny 6 2 4 3 2 2 2" xfId="12565" xr:uid="{D969A39A-D6F9-4FCC-8A12-552576BAE768}"/>
    <cellStyle name="Normalny 6 2 4 3 2 2 2 2" xfId="27864" xr:uid="{6C63501D-6631-427E-A783-413AFD8BEADA}"/>
    <cellStyle name="Normalny 6 2 4 3 2 2 3" xfId="16055" xr:uid="{58BA95D2-1880-43E0-8E22-5F85C58892EA}"/>
    <cellStyle name="Normalny 6 2 4 3 2 2 3 2" xfId="31354" xr:uid="{7B56C720-5131-4C43-99C2-DF858A75F069}"/>
    <cellStyle name="Normalny 6 2 4 3 2 2 4" xfId="24374" xr:uid="{2FB471E5-6B25-4C6F-85F2-7D938528F48C}"/>
    <cellStyle name="Normalny 6 2 4 3 2 3" xfId="7305" xr:uid="{BAFAFE91-5A76-4F3E-A031-9EF35C8B564E}"/>
    <cellStyle name="Normalny 6 2 4 3 2 3 2" xfId="22606" xr:uid="{46763AF1-5CD9-4F88-B9D5-EAE5D88F6577}"/>
    <cellStyle name="Normalny 6 2 4 3 2 4" xfId="10797" xr:uid="{24C45149-1643-403F-BD0D-3662DDAB586B}"/>
    <cellStyle name="Normalny 6 2 4 3 2 4 2" xfId="26096" xr:uid="{01F5AADA-803D-40B6-8D21-FB3D31DBDEFD}"/>
    <cellStyle name="Normalny 6 2 4 3 2 5" xfId="14287" xr:uid="{2FB16A29-0F50-4C55-BFAE-B5A3EAEC669A}"/>
    <cellStyle name="Normalny 6 2 4 3 2 5 2" xfId="29586" xr:uid="{1D34CE48-C5C3-4727-90B9-8D5239248E5F}"/>
    <cellStyle name="Normalny 6 2 4 3 2 6" xfId="19810" xr:uid="{EA0A05C3-8E2E-4742-9FF9-173641D5352B}"/>
    <cellStyle name="Normalny 6 2 4 3 3" xfId="9073" xr:uid="{344BF339-E203-46B7-A7A5-A6BD2B9EA0E0}"/>
    <cellStyle name="Normalny 6 2 4 3 3 2" xfId="12564" xr:uid="{00298E93-787A-4443-A35E-EA1F82274BFC}"/>
    <cellStyle name="Normalny 6 2 4 3 3 2 2" xfId="27863" xr:uid="{D7653EA7-C674-4CDC-8D2A-8C1A99729345}"/>
    <cellStyle name="Normalny 6 2 4 3 3 3" xfId="16054" xr:uid="{9CE12A84-79A1-4D63-8E23-1C6B169CB3B6}"/>
    <cellStyle name="Normalny 6 2 4 3 3 3 2" xfId="31353" xr:uid="{C853116E-06A8-46E7-A559-7C03F123240D}"/>
    <cellStyle name="Normalny 6 2 4 3 3 4" xfId="24373" xr:uid="{AA167487-EBE0-4F97-88C1-8FAD2613CA8F}"/>
    <cellStyle name="Normalny 6 2 4 3 4" xfId="6580" xr:uid="{DE65E3A8-F17D-405A-86D8-08846812F583}"/>
    <cellStyle name="Normalny 6 2 4 3 4 2" xfId="21881" xr:uid="{B2B171C6-AB73-40D3-A6A0-F62FAC135EA5}"/>
    <cellStyle name="Normalny 6 2 4 3 5" xfId="4468" xr:uid="{E8C6D8DF-000A-45FD-B294-C63078BC143D}"/>
    <cellStyle name="Normalny 6 2 4 3 5 2" xfId="19809" xr:uid="{517F6E5A-7F20-43CB-AB62-EA6A0C4BA763}"/>
    <cellStyle name="Normalny 6 2 4 3 6" xfId="10072" xr:uid="{7070B38D-28EF-4425-9685-ADD680CDE0D9}"/>
    <cellStyle name="Normalny 6 2 4 3 6 2" xfId="25371" xr:uid="{56C06D71-2BDD-4852-8455-2D6E73216FE1}"/>
    <cellStyle name="Normalny 6 2 4 3 7" xfId="13562" xr:uid="{3425AB39-536B-4A6A-B63E-B08702629555}"/>
    <cellStyle name="Normalny 6 2 4 3 7 2" xfId="28861" xr:uid="{BC282C55-5A6A-4659-8835-D886144BCC4D}"/>
    <cellStyle name="Normalny 6 2 4 3 8" xfId="16955" xr:uid="{1DD5E1BC-A4B6-41F9-9D37-E079380506AD}"/>
    <cellStyle name="Normalny 6 2 4 4" xfId="1420" xr:uid="{A5854EDB-D371-4094-8735-6CA2EE218F99}"/>
    <cellStyle name="Normalny 6 2 4 4 2" xfId="9075" xr:uid="{C93914C7-2975-4E29-94B3-C3CFC4C5E3BD}"/>
    <cellStyle name="Normalny 6 2 4 4 2 2" xfId="12566" xr:uid="{C86D9B5B-9635-4204-8282-C67419838040}"/>
    <cellStyle name="Normalny 6 2 4 4 2 2 2" xfId="27865" xr:uid="{8F5C5FD0-BDFE-4395-8E36-E8708EE44AB7}"/>
    <cellStyle name="Normalny 6 2 4 4 2 3" xfId="16056" xr:uid="{0E873C77-312E-4D86-B92E-A8D2939C22D3}"/>
    <cellStyle name="Normalny 6 2 4 4 2 3 2" xfId="31355" xr:uid="{439051BB-AAFF-4631-A390-D97790F0E6A9}"/>
    <cellStyle name="Normalny 6 2 4 4 2 4" xfId="24375" xr:uid="{75D76CB3-D08A-4FAF-AC00-BAFC0B6931B9}"/>
    <cellStyle name="Normalny 6 2 4 4 3" xfId="7302" xr:uid="{F325AAE5-4AB7-4B8C-AA93-6B5FCED2BB98}"/>
    <cellStyle name="Normalny 6 2 4 4 3 2" xfId="22603" xr:uid="{C1A0F7D9-5368-4AAC-8484-15B9F2305539}"/>
    <cellStyle name="Normalny 6 2 4 4 4" xfId="4470" xr:uid="{D861D383-14BB-4DAC-9CD4-14D980E73863}"/>
    <cellStyle name="Normalny 6 2 4 4 4 2" xfId="19811" xr:uid="{AAEA4908-C3DD-4F9B-A855-978B980A71F6}"/>
    <cellStyle name="Normalny 6 2 4 4 5" xfId="10794" xr:uid="{7AFB0AC6-4905-4540-8EFA-360838E40E6C}"/>
    <cellStyle name="Normalny 6 2 4 4 5 2" xfId="26093" xr:uid="{70EF7DC9-9E10-473E-9F04-FC1774CA02F3}"/>
    <cellStyle name="Normalny 6 2 4 4 6" xfId="14284" xr:uid="{D317D39F-F23E-498A-824D-9D0E955D10C7}"/>
    <cellStyle name="Normalny 6 2 4 4 6 2" xfId="29583" xr:uid="{73D84FEC-B9AB-409A-96AD-5EF56F34B078}"/>
    <cellStyle name="Normalny 6 2 4 4 7" xfId="17076" xr:uid="{E175DB0A-DAE7-4B1C-863B-213D8F832EF0}"/>
    <cellStyle name="Normalny 6 2 4 5" xfId="1574" xr:uid="{A18485C0-184A-4165-8DBD-981252D27CEC}"/>
    <cellStyle name="Normalny 6 2 4 5 2" xfId="9076" xr:uid="{78B3C93A-0DBB-4981-A75F-A0989122CEC0}"/>
    <cellStyle name="Normalny 6 2 4 5 2 2" xfId="12567" xr:uid="{40EB4B9B-800B-429F-824F-236E4C98C3F8}"/>
    <cellStyle name="Normalny 6 2 4 5 2 2 2" xfId="27866" xr:uid="{1F8CA7F1-6891-4573-8895-14F015BDC783}"/>
    <cellStyle name="Normalny 6 2 4 5 2 3" xfId="16057" xr:uid="{48D5BD71-AD43-4252-ADC1-BC57BC7FFFF7}"/>
    <cellStyle name="Normalny 6 2 4 5 2 3 2" xfId="31356" xr:uid="{5F42E5E6-9201-4B3F-A0F3-5ADC9E6F3979}"/>
    <cellStyle name="Normalny 6 2 4 5 2 4" xfId="24376" xr:uid="{04621E4C-8DB6-4290-8FFE-158A02F3A505}"/>
    <cellStyle name="Normalny 6 2 4 5 3" xfId="7539" xr:uid="{FA6F3A57-3D1A-4BAF-9537-C5BF4D4046AF}"/>
    <cellStyle name="Normalny 6 2 4 5 3 2" xfId="22840" xr:uid="{093896DC-7569-4015-9188-0996856CEE86}"/>
    <cellStyle name="Normalny 6 2 4 5 4" xfId="4471" xr:uid="{D754103C-3CBC-43C6-A6AA-9CA4AABCED93}"/>
    <cellStyle name="Normalny 6 2 4 5 4 2" xfId="19812" xr:uid="{AABA6C02-9142-4944-A11A-54742D520BCF}"/>
    <cellStyle name="Normalny 6 2 4 5 5" xfId="11031" xr:uid="{12A2A53B-5A46-448A-9CFE-36D16B94AAA1}"/>
    <cellStyle name="Normalny 6 2 4 5 5 2" xfId="26330" xr:uid="{EF1F9DB7-CCF2-48BE-A96E-B0A6C9A69311}"/>
    <cellStyle name="Normalny 6 2 4 5 6" xfId="14521" xr:uid="{1E5BAFA4-503D-4C4F-B50C-2EA8C139DA22}"/>
    <cellStyle name="Normalny 6 2 4 5 6 2" xfId="29820" xr:uid="{4BA10DC8-2980-4332-B707-DF0C6C22B846}"/>
    <cellStyle name="Normalny 6 2 4 5 7" xfId="17226" xr:uid="{53A441E8-1489-42F0-B661-80F3D54A57A3}"/>
    <cellStyle name="Normalny 6 2 4 6" xfId="1823" xr:uid="{29095262-CF92-4DD3-BD02-A6E75C5E9225}"/>
    <cellStyle name="Normalny 6 2 4 6 2" xfId="9068" xr:uid="{5DD5FC04-6038-4535-BE19-3B18D445CF7F}"/>
    <cellStyle name="Normalny 6 2 4 6 2 2" xfId="24368" xr:uid="{A0447C4E-2C93-4829-957C-0EA00CF43E7E}"/>
    <cellStyle name="Normalny 6 2 4 6 3" xfId="5594" xr:uid="{57F33E5B-8EA5-4B9B-98C7-483032288730}"/>
    <cellStyle name="Normalny 6 2 4 6 3 2" xfId="20895" xr:uid="{04B602AD-6CE5-4D96-A096-F33DDB9B3233}"/>
    <cellStyle name="Normalny 6 2 4 6 4" xfId="12559" xr:uid="{F1574FC6-5415-4470-A02C-C838DE1676B9}"/>
    <cellStyle name="Normalny 6 2 4 6 4 2" xfId="27858" xr:uid="{A405A521-C1F5-4BDB-9E31-39FB668C1333}"/>
    <cellStyle name="Normalny 6 2 4 6 5" xfId="16049" xr:uid="{5D63C48F-7F41-4910-850B-6ECACCA4CC0F}"/>
    <cellStyle name="Normalny 6 2 4 6 5 2" xfId="31348" xr:uid="{580E9066-243C-4005-9BAC-486495A9B47C}"/>
    <cellStyle name="Normalny 6 2 4 6 6" xfId="17459" xr:uid="{B3AE34DC-8607-4512-9D4B-42BFC33B0D84}"/>
    <cellStyle name="Normalny 6 2 4 7" xfId="1967" xr:uid="{B62F729F-A565-475D-BC1D-F8469376EBEA}"/>
    <cellStyle name="Normalny 6 2 4 7 2" xfId="5595" xr:uid="{EB29119E-8868-4EEC-A30E-F810CB68914C}"/>
    <cellStyle name="Normalny 6 2 4 7 2 2" xfId="20896" xr:uid="{5495A6A0-22B1-42A0-B3C3-C55427F882AF}"/>
    <cellStyle name="Normalny 6 2 4 7 3" xfId="17599" xr:uid="{2EBB1E9A-CA9A-4EA1-91E8-D95E2E8323FA}"/>
    <cellStyle name="Normalny 6 2 4 8" xfId="2098" xr:uid="{C7F71475-08D5-4B9B-B416-7E82E181B253}"/>
    <cellStyle name="Normalny 6 2 4 8 2" xfId="5596" xr:uid="{E49C89C7-D911-445B-9F9E-4B9C9A72CCEF}"/>
    <cellStyle name="Normalny 6 2 4 8 2 2" xfId="20897" xr:uid="{D6DFD519-036C-4EC4-9F8D-5069D57D9C2A}"/>
    <cellStyle name="Normalny 6 2 4 8 3" xfId="17730" xr:uid="{8964FF18-D03C-478C-AAE5-DA5858952B0D}"/>
    <cellStyle name="Normalny 6 2 4 9" xfId="2223" xr:uid="{AF7E0283-1CB5-4F86-95C4-A6D97F23C53D}"/>
    <cellStyle name="Normalny 6 2 4 9 2" xfId="5597" xr:uid="{BE3D574F-9F3B-4EE5-BF44-C9DC872A23B6}"/>
    <cellStyle name="Normalny 6 2 4 9 2 2" xfId="20898" xr:uid="{8052BA71-2A1A-43E9-BD2E-DCB2327FC12E}"/>
    <cellStyle name="Normalny 6 2 4 9 3" xfId="17855" xr:uid="{A35924B2-D21A-429D-A238-271A91415B74}"/>
    <cellStyle name="Normalny 6 2 5" xfId="781" xr:uid="{0B2CD796-60BA-499F-80EE-4F5ED7A2A64B}"/>
    <cellStyle name="Normalny 6 2 5 10" xfId="2385" xr:uid="{F5500EBF-5515-4D3F-B12E-875BBFD03CEB}"/>
    <cellStyle name="Normalny 6 2 5 10 2" xfId="5598" xr:uid="{36B12955-C84F-4C49-A27F-0CC3983B49AC}"/>
    <cellStyle name="Normalny 6 2 5 10 2 2" xfId="20899" xr:uid="{FB2BF763-9521-4C6B-9E18-9A053C953B78}"/>
    <cellStyle name="Normalny 6 2 5 10 3" xfId="18017" xr:uid="{3FB765C2-75F6-4F13-95D0-8728E867BB98}"/>
    <cellStyle name="Normalny 6 2 5 11" xfId="2535" xr:uid="{C89DA5DA-3395-4D84-A63B-63B87F1583E4}"/>
    <cellStyle name="Normalny 6 2 5 11 2" xfId="5599" xr:uid="{F0DEF15D-9D4B-4B2E-BE1B-FB764CAF3CA2}"/>
    <cellStyle name="Normalny 6 2 5 11 2 2" xfId="20900" xr:uid="{38E9D4AB-1B0A-4433-A741-48F19CAD88BA}"/>
    <cellStyle name="Normalny 6 2 5 11 3" xfId="18167" xr:uid="{A3C661BD-AF75-488C-8623-2EB05CA5EAD4}"/>
    <cellStyle name="Normalny 6 2 5 12" xfId="2685" xr:uid="{40643113-2582-422B-8672-CFF81911E58B}"/>
    <cellStyle name="Normalny 6 2 5 12 2" xfId="5600" xr:uid="{8C9DD24F-E897-4E98-8FAE-2B5CB77AE1E1}"/>
    <cellStyle name="Normalny 6 2 5 12 2 2" xfId="20901" xr:uid="{919331CA-8396-4D2D-8462-A5C6C9D2C37D}"/>
    <cellStyle name="Normalny 6 2 5 12 3" xfId="18317" xr:uid="{12DECC17-BE53-42F6-AFB0-E0D42E8DCF80}"/>
    <cellStyle name="Normalny 6 2 5 13" xfId="5881" xr:uid="{B814EF15-196D-43F7-A84B-0F03FA5AC294}"/>
    <cellStyle name="Normalny 6 2 5 13 2" xfId="21182" xr:uid="{B4CF35E1-C05B-4C1A-A8BA-60FF4BBB1847}"/>
    <cellStyle name="Normalny 6 2 5 14" xfId="6066" xr:uid="{C511EDED-92C2-43A6-9B21-FC61765F004B}"/>
    <cellStyle name="Normalny 6 2 5 14 2" xfId="21367" xr:uid="{A5F70D6A-BBF1-4D49-8958-040A62614E07}"/>
    <cellStyle name="Normalny 6 2 5 15" xfId="4472" xr:uid="{16FE13F4-8F78-4BFB-80BD-1D5A74506C16}"/>
    <cellStyle name="Normalny 6 2 5 15 2" xfId="19813" xr:uid="{B98347BD-BED0-4CCF-8C6D-3149CDFF1409}"/>
    <cellStyle name="Normalny 6 2 5 16" xfId="9558" xr:uid="{C0912CD2-B13F-40E9-A3F1-A803CD45167F}"/>
    <cellStyle name="Normalny 6 2 5 16 2" xfId="24857" xr:uid="{B4F4927E-7D1A-450C-A39E-9F81B40E7FB9}"/>
    <cellStyle name="Normalny 6 2 5 17" xfId="13048" xr:uid="{3704FA3E-9AB4-4575-BFBB-4F23B61A38B8}"/>
    <cellStyle name="Normalny 6 2 5 17 2" xfId="28347" xr:uid="{9B24817C-2257-4F7D-87B6-B1FC590D63CF}"/>
    <cellStyle name="Normalny 6 2 5 18" xfId="16504" xr:uid="{D9F2EAA3-66AF-4FC3-9920-157738667CDE}"/>
    <cellStyle name="Normalny 6 2 5 18 2" xfId="31803" xr:uid="{59C24117-37D1-4DB4-B602-A2BABBB978BF}"/>
    <cellStyle name="Normalny 6 2 5 19" xfId="999" xr:uid="{09832B07-7601-4286-8170-D767470B797B}"/>
    <cellStyle name="Normalny 6 2 5 2" xfId="1215" xr:uid="{2D887970-8981-4DA2-8291-2AB7A6CBF9CF}"/>
    <cellStyle name="Normalny 6 2 5 2 2" xfId="4474" xr:uid="{7BEDFFB2-2808-4C4E-9C9D-3D055447260D}"/>
    <cellStyle name="Normalny 6 2 5 2 2 2" xfId="4475" xr:uid="{0A2DB9EB-3BA7-497A-B191-DCDE9A181C75}"/>
    <cellStyle name="Normalny 6 2 5 2 2 2 2" xfId="9080" xr:uid="{125499B5-ACD3-4AC5-8982-FB78DC674FD8}"/>
    <cellStyle name="Normalny 6 2 5 2 2 2 2 2" xfId="12571" xr:uid="{2963C06B-3DCB-4CA5-93D3-CE5F4221226A}"/>
    <cellStyle name="Normalny 6 2 5 2 2 2 2 2 2" xfId="27870" xr:uid="{6E70ED02-156B-4256-879D-176BB895F4E8}"/>
    <cellStyle name="Normalny 6 2 5 2 2 2 2 3" xfId="16061" xr:uid="{7658E5A7-3AED-430B-A5B2-FD9830303310}"/>
    <cellStyle name="Normalny 6 2 5 2 2 2 2 3 2" xfId="31360" xr:uid="{17800727-95FA-47C0-AEFF-3C8E1F75618D}"/>
    <cellStyle name="Normalny 6 2 5 2 2 2 2 4" xfId="24380" xr:uid="{1BC8DCE9-4AE3-44B7-8732-1A7F9C42360E}"/>
    <cellStyle name="Normalny 6 2 5 2 2 2 3" xfId="7308" xr:uid="{559AC241-2A6B-46D6-A882-47B584C96E28}"/>
    <cellStyle name="Normalny 6 2 5 2 2 2 3 2" xfId="22609" xr:uid="{C4B0A4B6-D98F-4688-BC11-7B81ECDF8E73}"/>
    <cellStyle name="Normalny 6 2 5 2 2 2 4" xfId="10800" xr:uid="{1978DD42-8F7F-4E54-A9E8-9D445B45E7A5}"/>
    <cellStyle name="Normalny 6 2 5 2 2 2 4 2" xfId="26099" xr:uid="{43DEA773-99E2-4317-B3FB-8A4CF757DDF5}"/>
    <cellStyle name="Normalny 6 2 5 2 2 2 5" xfId="14290" xr:uid="{E4053CCF-485D-4E7C-AECA-38E6AB26C27C}"/>
    <cellStyle name="Normalny 6 2 5 2 2 2 5 2" xfId="29589" xr:uid="{3A6D63B5-7E61-4C03-B3B0-8B0474785EC3}"/>
    <cellStyle name="Normalny 6 2 5 2 2 2 6" xfId="19816" xr:uid="{3593F23A-F4A9-4216-9876-784CE2B7C539}"/>
    <cellStyle name="Normalny 6 2 5 2 2 3" xfId="9079" xr:uid="{145C7318-8DDB-4092-ABC3-18028DD6E425}"/>
    <cellStyle name="Normalny 6 2 5 2 2 3 2" xfId="12570" xr:uid="{AEC5A142-70D0-461C-80D6-729B33F4B9B5}"/>
    <cellStyle name="Normalny 6 2 5 2 2 3 2 2" xfId="27869" xr:uid="{23E1EC80-85B7-4AF1-8A3C-6869FD7456AC}"/>
    <cellStyle name="Normalny 6 2 5 2 2 3 3" xfId="16060" xr:uid="{355D6404-80A9-4095-A58D-B626C275430B}"/>
    <cellStyle name="Normalny 6 2 5 2 2 3 3 2" xfId="31359" xr:uid="{A5ED6559-6296-4E52-91B5-063ACCA61411}"/>
    <cellStyle name="Normalny 6 2 5 2 2 3 4" xfId="24379" xr:uid="{8003B02B-9225-4B5A-B5C9-D849BE59C84F}"/>
    <cellStyle name="Normalny 6 2 5 2 2 4" xfId="6581" xr:uid="{0CFE06B6-A4AD-4734-801A-CBFD3DAA2D8C}"/>
    <cellStyle name="Normalny 6 2 5 2 2 4 2" xfId="21882" xr:uid="{06FF1D8E-1888-4EB0-BEAE-818F2FFFE0D6}"/>
    <cellStyle name="Normalny 6 2 5 2 2 5" xfId="10073" xr:uid="{6FAA33C6-CBA5-487B-A3EE-609DE2171E2D}"/>
    <cellStyle name="Normalny 6 2 5 2 2 5 2" xfId="25372" xr:uid="{6FE7CCAF-8A7F-4524-8653-EBCBBDCD4769}"/>
    <cellStyle name="Normalny 6 2 5 2 2 6" xfId="13563" xr:uid="{E5BAEFBD-5E7E-468A-8D22-B201D7773AA1}"/>
    <cellStyle name="Normalny 6 2 5 2 2 6 2" xfId="28862" xr:uid="{8F1130E0-54FD-414F-86FC-F67C54C401D9}"/>
    <cellStyle name="Normalny 6 2 5 2 2 7" xfId="19815" xr:uid="{43826DAA-3B58-4F35-9B27-604FB498B38B}"/>
    <cellStyle name="Normalny 6 2 5 2 3" xfId="4476" xr:uid="{A84F9CEF-35D9-4D1F-ACF0-88046FAC917F}"/>
    <cellStyle name="Normalny 6 2 5 2 3 2" xfId="9081" xr:uid="{5A2A3BBD-718B-4B09-BD95-C7A1F9AD54DC}"/>
    <cellStyle name="Normalny 6 2 5 2 3 2 2" xfId="12572" xr:uid="{C6ABEB53-9255-4B51-ACCD-E80AF5004108}"/>
    <cellStyle name="Normalny 6 2 5 2 3 2 2 2" xfId="27871" xr:uid="{213305BB-C875-4141-82D9-F0730DBD4AB0}"/>
    <cellStyle name="Normalny 6 2 5 2 3 2 3" xfId="16062" xr:uid="{4B3C71D1-F073-4F57-B987-A2A8F332647E}"/>
    <cellStyle name="Normalny 6 2 5 2 3 2 3 2" xfId="31361" xr:uid="{8A7EEEAD-569B-4F61-ABEA-CB9731D23A92}"/>
    <cellStyle name="Normalny 6 2 5 2 3 2 4" xfId="24381" xr:uid="{BCD34938-EE82-47E7-8BF4-A9EED58323F9}"/>
    <cellStyle name="Normalny 6 2 5 2 3 3" xfId="7307" xr:uid="{FE3744F9-6DFC-4870-A289-0A6ED79A42CC}"/>
    <cellStyle name="Normalny 6 2 5 2 3 3 2" xfId="22608" xr:uid="{EDBFC890-68E5-4CDE-B389-202C808D510B}"/>
    <cellStyle name="Normalny 6 2 5 2 3 4" xfId="10799" xr:uid="{07FD6845-E01D-4E10-94EB-56C55D5941D3}"/>
    <cellStyle name="Normalny 6 2 5 2 3 4 2" xfId="26098" xr:uid="{5201BD80-8AEB-4B4D-9005-C93F0F01E0F6}"/>
    <cellStyle name="Normalny 6 2 5 2 3 5" xfId="14289" xr:uid="{BEF8EFE1-0C00-4E19-9006-5636CA937BEE}"/>
    <cellStyle name="Normalny 6 2 5 2 3 5 2" xfId="29588" xr:uid="{7C5437D5-86E4-4345-8C7B-BBDF6EF60D00}"/>
    <cellStyle name="Normalny 6 2 5 2 3 6" xfId="19817" xr:uid="{4712660C-09A1-42B3-BB5C-8296D44C0FA0}"/>
    <cellStyle name="Normalny 6 2 5 2 4" xfId="9078" xr:uid="{D12489CF-8E49-45D5-9BFB-1991E5053C1C}"/>
    <cellStyle name="Normalny 6 2 5 2 4 2" xfId="12569" xr:uid="{5AB032E3-876F-4405-A9DF-CBE672CC707D}"/>
    <cellStyle name="Normalny 6 2 5 2 4 2 2" xfId="27868" xr:uid="{FB61A179-48F2-4174-9495-C6BF8B42634B}"/>
    <cellStyle name="Normalny 6 2 5 2 4 3" xfId="16059" xr:uid="{C566CA6F-5560-4B1B-BC05-4D0DC1021C99}"/>
    <cellStyle name="Normalny 6 2 5 2 4 3 2" xfId="31358" xr:uid="{35052B15-C686-42B3-9087-1E5B560C761A}"/>
    <cellStyle name="Normalny 6 2 5 2 4 4" xfId="24378" xr:uid="{2A32232C-696B-449F-963A-68EC2358967C}"/>
    <cellStyle name="Normalny 6 2 5 2 5" xfId="6281" xr:uid="{55889704-EF06-44CF-9D9F-6BEEC700D0FD}"/>
    <cellStyle name="Normalny 6 2 5 2 5 2" xfId="21582" xr:uid="{43491BDF-AEE4-42A0-8A38-DED23975F477}"/>
    <cellStyle name="Normalny 6 2 5 2 6" xfId="4473" xr:uid="{E2F6E6A9-89FC-4788-BBD5-337B1343E57E}"/>
    <cellStyle name="Normalny 6 2 5 2 6 2" xfId="19814" xr:uid="{DAD27BF2-E641-46D1-8EAB-E764DCABB669}"/>
    <cellStyle name="Normalny 6 2 5 2 7" xfId="9773" xr:uid="{8294A627-B50C-498C-9643-E87AE9FE803C}"/>
    <cellStyle name="Normalny 6 2 5 2 7 2" xfId="25072" xr:uid="{702F3F14-1413-4339-8D62-E8301AE19FCD}"/>
    <cellStyle name="Normalny 6 2 5 2 8" xfId="13263" xr:uid="{63FA71BB-FCC0-4234-82C9-9020D68E02BB}"/>
    <cellStyle name="Normalny 6 2 5 2 8 2" xfId="28562" xr:uid="{368CAFCF-5B46-4BAC-AD0E-05CF322A8614}"/>
    <cellStyle name="Normalny 6 2 5 2 9" xfId="16871" xr:uid="{94B45884-C78A-4FF4-B2D0-72E5F7E443E8}"/>
    <cellStyle name="Normalny 6 2 5 20" xfId="16667" xr:uid="{9116B7FF-93D4-40A3-95F3-88BDA5AFEF4E}"/>
    <cellStyle name="Normalny 6 2 5 3" xfId="1340" xr:uid="{90D906A8-AA60-4068-8A12-1893FA04DDEC}"/>
    <cellStyle name="Normalny 6 2 5 3 2" xfId="4478" xr:uid="{B361C23A-FF05-4E67-982E-BA12A7E83E38}"/>
    <cellStyle name="Normalny 6 2 5 3 2 2" xfId="9083" xr:uid="{0F083F78-60D9-49BB-9B42-2578F36CE1AA}"/>
    <cellStyle name="Normalny 6 2 5 3 2 2 2" xfId="12574" xr:uid="{1EB1BF12-0D95-4892-951D-182BC052CCEA}"/>
    <cellStyle name="Normalny 6 2 5 3 2 2 2 2" xfId="27873" xr:uid="{966A03A4-382A-43B8-888C-0C8847D57B69}"/>
    <cellStyle name="Normalny 6 2 5 3 2 2 3" xfId="16064" xr:uid="{A86502EB-6FA2-46D4-93D4-ABFF5C00D5BF}"/>
    <cellStyle name="Normalny 6 2 5 3 2 2 3 2" xfId="31363" xr:uid="{33B212A6-FDFB-40D4-923C-93152143B45A}"/>
    <cellStyle name="Normalny 6 2 5 3 2 2 4" xfId="24383" xr:uid="{48761AFD-0C82-4296-AF55-713E7C4331FC}"/>
    <cellStyle name="Normalny 6 2 5 3 2 3" xfId="7309" xr:uid="{AC7F7CBE-231F-4F3F-A8E6-7DA39AFCF0A6}"/>
    <cellStyle name="Normalny 6 2 5 3 2 3 2" xfId="22610" xr:uid="{2EB6AEB7-CC48-49ED-9B23-B9EF62E53F3A}"/>
    <cellStyle name="Normalny 6 2 5 3 2 4" xfId="10801" xr:uid="{8EC4428A-9C79-48FA-96C1-C18993981C8F}"/>
    <cellStyle name="Normalny 6 2 5 3 2 4 2" xfId="26100" xr:uid="{3F6C4E44-D392-4FB8-9A6E-25014634547F}"/>
    <cellStyle name="Normalny 6 2 5 3 2 5" xfId="14291" xr:uid="{1452822E-8259-4745-9AC6-E2F91A31CDB8}"/>
    <cellStyle name="Normalny 6 2 5 3 2 5 2" xfId="29590" xr:uid="{D3935D21-1BD6-420B-BE69-5C64CBF33B51}"/>
    <cellStyle name="Normalny 6 2 5 3 2 6" xfId="19819" xr:uid="{EE97FDB7-5EF8-4F3B-83A9-978B04A192FA}"/>
    <cellStyle name="Normalny 6 2 5 3 3" xfId="9082" xr:uid="{BED28C6C-E1F6-47CA-AD8B-F9078EC32A04}"/>
    <cellStyle name="Normalny 6 2 5 3 3 2" xfId="12573" xr:uid="{9C26405A-7977-44D2-9959-AFA80BAABB62}"/>
    <cellStyle name="Normalny 6 2 5 3 3 2 2" xfId="27872" xr:uid="{A25277B3-2AD3-4A78-A794-A808D5F747D2}"/>
    <cellStyle name="Normalny 6 2 5 3 3 3" xfId="16063" xr:uid="{64F51154-808F-46F2-B228-64A8E163D2CB}"/>
    <cellStyle name="Normalny 6 2 5 3 3 3 2" xfId="31362" xr:uid="{1B619A03-16F2-4685-9114-4432AB83F098}"/>
    <cellStyle name="Normalny 6 2 5 3 3 4" xfId="24382" xr:uid="{B52EE4B4-DCFA-43B6-BD13-0579FEDDB4DC}"/>
    <cellStyle name="Normalny 6 2 5 3 4" xfId="6582" xr:uid="{816831A3-413F-4456-BDF5-4C3A2F193C9E}"/>
    <cellStyle name="Normalny 6 2 5 3 4 2" xfId="21883" xr:uid="{DB0E979F-12F9-4F20-A065-84143A50876B}"/>
    <cellStyle name="Normalny 6 2 5 3 5" xfId="4477" xr:uid="{D4E58BF9-5CEE-4219-9812-9F0EE9D44D11}"/>
    <cellStyle name="Normalny 6 2 5 3 5 2" xfId="19818" xr:uid="{02B0F181-42D1-41B6-A931-D056F2CE695E}"/>
    <cellStyle name="Normalny 6 2 5 3 6" xfId="10074" xr:uid="{0BE74218-8A5F-4ECE-89AF-965C49E1534A}"/>
    <cellStyle name="Normalny 6 2 5 3 6 2" xfId="25373" xr:uid="{E2A57DF3-38F3-44FE-B921-38A1753414FF}"/>
    <cellStyle name="Normalny 6 2 5 3 7" xfId="13564" xr:uid="{D8DFCE64-EABC-4A4F-850F-DCE06D0853F0}"/>
    <cellStyle name="Normalny 6 2 5 3 7 2" xfId="28863" xr:uid="{371B09AB-96F9-4286-BE7A-0A1CA25BBF25}"/>
    <cellStyle name="Normalny 6 2 5 3 8" xfId="16996" xr:uid="{E7634530-A2BB-4C3D-AE3F-9E21745CE6B9}"/>
    <cellStyle name="Normalny 6 2 5 4" xfId="1461" xr:uid="{37EC9C83-C736-4FAB-8DB7-9C21CDB2FDCC}"/>
    <cellStyle name="Normalny 6 2 5 4 2" xfId="9084" xr:uid="{C118BCF9-72B9-43B7-91FB-CBCBC7A17913}"/>
    <cellStyle name="Normalny 6 2 5 4 2 2" xfId="12575" xr:uid="{20FA7F47-33E7-4514-A125-ADBC0EA0AE58}"/>
    <cellStyle name="Normalny 6 2 5 4 2 2 2" xfId="27874" xr:uid="{9065E906-74F1-4260-8760-7257F4F7C85D}"/>
    <cellStyle name="Normalny 6 2 5 4 2 3" xfId="16065" xr:uid="{2A655456-4633-410F-82C7-E638C07DB1B0}"/>
    <cellStyle name="Normalny 6 2 5 4 2 3 2" xfId="31364" xr:uid="{A97E129C-B86A-4EC6-A8B5-0658016921BE}"/>
    <cellStyle name="Normalny 6 2 5 4 2 4" xfId="24384" xr:uid="{97956D94-D9EA-4829-A661-D141BD496F0C}"/>
    <cellStyle name="Normalny 6 2 5 4 3" xfId="7306" xr:uid="{A09B8CF2-C30C-452B-97E7-8895241B2177}"/>
    <cellStyle name="Normalny 6 2 5 4 3 2" xfId="22607" xr:uid="{422D2837-BEB6-4D09-A11C-29AD2F10F739}"/>
    <cellStyle name="Normalny 6 2 5 4 4" xfId="4479" xr:uid="{F4749CD7-2AFF-4627-B0AF-6FAF7C3367F4}"/>
    <cellStyle name="Normalny 6 2 5 4 4 2" xfId="19820" xr:uid="{0D4DB442-2EE9-418E-9361-2BA771060A0A}"/>
    <cellStyle name="Normalny 6 2 5 4 5" xfId="10798" xr:uid="{3DD98B04-7F3D-4E74-8905-7DB36A3F2885}"/>
    <cellStyle name="Normalny 6 2 5 4 5 2" xfId="26097" xr:uid="{1FEFAFC7-394F-4B64-A361-F94A5B22911F}"/>
    <cellStyle name="Normalny 6 2 5 4 6" xfId="14288" xr:uid="{DA4585F4-818D-45EA-82F3-C6F6C38257A2}"/>
    <cellStyle name="Normalny 6 2 5 4 6 2" xfId="29587" xr:uid="{FE09C376-6A95-42FA-9FF4-93A0816271BA}"/>
    <cellStyle name="Normalny 6 2 5 4 7" xfId="17117" xr:uid="{735529EC-F733-42B2-B532-559F6420DED5}"/>
    <cellStyle name="Normalny 6 2 5 5" xfId="1615" xr:uid="{C3C9A8E0-6072-4D95-84FB-5E573E8090FE}"/>
    <cellStyle name="Normalny 6 2 5 5 2" xfId="9085" xr:uid="{9401919D-0A4A-4115-8C7B-170CB08A1148}"/>
    <cellStyle name="Normalny 6 2 5 5 2 2" xfId="12576" xr:uid="{D67A5385-E258-4B6F-BF07-1BDC69FCB021}"/>
    <cellStyle name="Normalny 6 2 5 5 2 2 2" xfId="27875" xr:uid="{5D2212BD-6FDA-47DB-BC99-472712DE4DD7}"/>
    <cellStyle name="Normalny 6 2 5 5 2 3" xfId="16066" xr:uid="{D1887E05-E610-45D1-AA1E-54C315F5B262}"/>
    <cellStyle name="Normalny 6 2 5 5 2 3 2" xfId="31365" xr:uid="{D8888EAD-6CE2-4B3A-BE3E-3178700A8DEC}"/>
    <cellStyle name="Normalny 6 2 5 5 2 4" xfId="24385" xr:uid="{79B7C7CF-FC0F-4D0A-AF0B-B6B4B65B113F}"/>
    <cellStyle name="Normalny 6 2 5 5 3" xfId="7580" xr:uid="{DC9959D5-783E-49C8-8720-817AAB157BD1}"/>
    <cellStyle name="Normalny 6 2 5 5 3 2" xfId="22881" xr:uid="{BE3C044F-97B4-4FF9-849C-CAB297B8ED5D}"/>
    <cellStyle name="Normalny 6 2 5 5 4" xfId="4480" xr:uid="{991DB632-CDE4-41F6-9D93-C5B098CB2290}"/>
    <cellStyle name="Normalny 6 2 5 5 4 2" xfId="19821" xr:uid="{A734D775-47C7-48AE-98CA-4A2C2FC02B1E}"/>
    <cellStyle name="Normalny 6 2 5 5 5" xfId="11072" xr:uid="{8E7E741D-AD5E-4D45-AC6D-73A034136125}"/>
    <cellStyle name="Normalny 6 2 5 5 5 2" xfId="26371" xr:uid="{B6917942-158C-41F5-B572-A33B367DFE73}"/>
    <cellStyle name="Normalny 6 2 5 5 6" xfId="14562" xr:uid="{0A18C665-9A37-4C66-9C08-68C174AC8E7D}"/>
    <cellStyle name="Normalny 6 2 5 5 6 2" xfId="29861" xr:uid="{1110FF44-F23E-420B-964D-3E11A2D5BA27}"/>
    <cellStyle name="Normalny 6 2 5 5 7" xfId="17267" xr:uid="{88AC1702-24C5-4A3A-8C53-A9DFBCB791FB}"/>
    <cellStyle name="Normalny 6 2 5 6" xfId="1864" xr:uid="{FE9AB7D7-C713-4792-BC14-8457FA0A37E1}"/>
    <cellStyle name="Normalny 6 2 5 6 2" xfId="9077" xr:uid="{C09742CE-130E-415C-8AE5-02602448CCDF}"/>
    <cellStyle name="Normalny 6 2 5 6 2 2" xfId="24377" xr:uid="{67B94095-C00E-4D4A-9F8E-5E122765AF99}"/>
    <cellStyle name="Normalny 6 2 5 6 3" xfId="5601" xr:uid="{19D79C49-A80F-43DF-9DD2-E86B3DD90438}"/>
    <cellStyle name="Normalny 6 2 5 6 3 2" xfId="20902" xr:uid="{8AF7580A-FAB1-4FC6-9EF4-3C6C03D004D2}"/>
    <cellStyle name="Normalny 6 2 5 6 4" xfId="12568" xr:uid="{369E03E0-D1DD-45DB-A972-CABB9137B0DA}"/>
    <cellStyle name="Normalny 6 2 5 6 4 2" xfId="27867" xr:uid="{93D30098-86F1-4067-9589-73C35C75E9B9}"/>
    <cellStyle name="Normalny 6 2 5 6 5" xfId="16058" xr:uid="{03DE4AF4-5CE6-44F1-8329-2F2EE3BFC790}"/>
    <cellStyle name="Normalny 6 2 5 6 5 2" xfId="31357" xr:uid="{8DE04F20-0A44-42DA-84E4-EF01934FD842}"/>
    <cellStyle name="Normalny 6 2 5 6 6" xfId="17500" xr:uid="{837FA327-6762-465B-A056-6CC97A8779D4}"/>
    <cellStyle name="Normalny 6 2 5 7" xfId="2008" xr:uid="{5035BDF0-0D32-4E75-A178-901D0D19616F}"/>
    <cellStyle name="Normalny 6 2 5 7 2" xfId="5602" xr:uid="{2F587B6D-4F35-4C7F-8EFE-E5AB8CE5DE6E}"/>
    <cellStyle name="Normalny 6 2 5 7 2 2" xfId="20903" xr:uid="{17C93157-5F9E-4266-B970-E6A62485FA78}"/>
    <cellStyle name="Normalny 6 2 5 7 3" xfId="17640" xr:uid="{05016C04-9CD7-4C86-B448-91C004AFB2E0}"/>
    <cellStyle name="Normalny 6 2 5 8" xfId="2139" xr:uid="{74CB6B3F-BCDF-4D4E-ABCD-B82FF3A9ABF0}"/>
    <cellStyle name="Normalny 6 2 5 8 2" xfId="5603" xr:uid="{15E7AE4E-FB94-438E-A31B-76311241F5A9}"/>
    <cellStyle name="Normalny 6 2 5 8 2 2" xfId="20904" xr:uid="{18E07ACD-1EDF-4E92-AA1E-E3984005CC66}"/>
    <cellStyle name="Normalny 6 2 5 8 3" xfId="17771" xr:uid="{E340E601-2C30-4A11-B811-A62D568355F2}"/>
    <cellStyle name="Normalny 6 2 5 9" xfId="2264" xr:uid="{EF2913E2-2D5D-49E2-8EA7-3B9CB9453560}"/>
    <cellStyle name="Normalny 6 2 5 9 2" xfId="5604" xr:uid="{169DE10F-A65B-4038-9840-9822D6C89FE3}"/>
    <cellStyle name="Normalny 6 2 5 9 2 2" xfId="20905" xr:uid="{AC2383D3-870D-4DFE-9A70-FAF85488F7BB}"/>
    <cellStyle name="Normalny 6 2 5 9 3" xfId="17896" xr:uid="{56598CA0-E082-4D74-A79C-E2C4FCC43A1E}"/>
    <cellStyle name="Normalny 6 2 6" xfId="855" xr:uid="{EE09AFC9-B636-495C-9457-7BD6BF32F072}"/>
    <cellStyle name="Normalny 6 2 6 10" xfId="1050" xr:uid="{C34638B5-ABD3-43FE-9DC1-5830ADD76371}"/>
    <cellStyle name="Normalny 6 2 6 11" xfId="16713" xr:uid="{F07B6401-B9BE-4A39-86F4-7CC61CEF2DF0}"/>
    <cellStyle name="Normalny 6 2 6 2" xfId="2743" xr:uid="{8A052A88-73E7-4B88-8078-FE1D33764325}"/>
    <cellStyle name="Normalny 6 2 6 2 2" xfId="4483" xr:uid="{A80167C8-CF66-426A-AEC1-B067EC91ECF3}"/>
    <cellStyle name="Normalny 6 2 6 2 2 2" xfId="9088" xr:uid="{2E5A93C3-FD80-4455-9EBF-8250CFE28EB0}"/>
    <cellStyle name="Normalny 6 2 6 2 2 2 2" xfId="12579" xr:uid="{940C4A3D-E1EF-49B6-BE3E-3E4877AC6CBE}"/>
    <cellStyle name="Normalny 6 2 6 2 2 2 2 2" xfId="27878" xr:uid="{40959286-76E4-4710-A8A8-F18B87DE4CB4}"/>
    <cellStyle name="Normalny 6 2 6 2 2 2 3" xfId="16069" xr:uid="{607E9484-F143-4A53-B9C8-B5F40A61A629}"/>
    <cellStyle name="Normalny 6 2 6 2 2 2 3 2" xfId="31368" xr:uid="{EB3C1161-D066-4D74-925C-347CF007C9E6}"/>
    <cellStyle name="Normalny 6 2 6 2 2 2 4" xfId="24388" xr:uid="{EFEB47F0-5EF5-4900-9F79-235D2F6B94FC}"/>
    <cellStyle name="Normalny 6 2 6 2 2 3" xfId="7311" xr:uid="{C41DAC18-8BE7-4E0B-B32C-6D6C8C652912}"/>
    <cellStyle name="Normalny 6 2 6 2 2 3 2" xfId="22612" xr:uid="{F29B77FA-DF7A-4775-AA0B-7E9551A8AACC}"/>
    <cellStyle name="Normalny 6 2 6 2 2 4" xfId="10803" xr:uid="{93BB73E8-D2C7-4A0A-84AE-C6C145B29F78}"/>
    <cellStyle name="Normalny 6 2 6 2 2 4 2" xfId="26102" xr:uid="{9524F787-A1D0-4AE9-95EC-F319D5789B1A}"/>
    <cellStyle name="Normalny 6 2 6 2 2 5" xfId="14293" xr:uid="{F79B25CA-D8DA-4289-86D7-7C44B2F7EA3A}"/>
    <cellStyle name="Normalny 6 2 6 2 2 5 2" xfId="29592" xr:uid="{8EE27EF3-A4FD-411B-B370-07DEF0629C83}"/>
    <cellStyle name="Normalny 6 2 6 2 2 6" xfId="19824" xr:uid="{46CE86BC-7BFE-4256-A159-AFA766F7339A}"/>
    <cellStyle name="Normalny 6 2 6 2 3" xfId="9087" xr:uid="{9EDB8DDA-A2C5-4160-9CD0-32F64EDFD1B6}"/>
    <cellStyle name="Normalny 6 2 6 2 3 2" xfId="12578" xr:uid="{7195AFAE-D353-4F5D-A190-A89057FAF278}"/>
    <cellStyle name="Normalny 6 2 6 2 3 2 2" xfId="27877" xr:uid="{86AF83BC-FF92-41C6-981B-01E2207F40E7}"/>
    <cellStyle name="Normalny 6 2 6 2 3 3" xfId="16068" xr:uid="{789690F2-600C-431F-851B-454A9E80EF7D}"/>
    <cellStyle name="Normalny 6 2 6 2 3 3 2" xfId="31367" xr:uid="{AB6407AE-FF4E-4EF3-A70B-B1D86BC0A052}"/>
    <cellStyle name="Normalny 6 2 6 2 3 4" xfId="24387" xr:uid="{7F2C01F0-6EE3-4DA0-B908-61F27E838B59}"/>
    <cellStyle name="Normalny 6 2 6 2 4" xfId="6335" xr:uid="{EF639EDA-4F1B-45CC-9CC9-7B72E8DF384B}"/>
    <cellStyle name="Normalny 6 2 6 2 4 2" xfId="21636" xr:uid="{F463E1FE-8112-4262-B618-1C8FB81A481F}"/>
    <cellStyle name="Normalny 6 2 6 2 5" xfId="4482" xr:uid="{647E7722-7042-44D7-AA1B-B0B8B72A5B89}"/>
    <cellStyle name="Normalny 6 2 6 2 5 2" xfId="19823" xr:uid="{1B4F9487-D8F3-423A-B4FE-5CFB148240B9}"/>
    <cellStyle name="Normalny 6 2 6 2 6" xfId="9827" xr:uid="{0CB32EED-3F2F-4BC8-9148-1D41D45EB7FB}"/>
    <cellStyle name="Normalny 6 2 6 2 6 2" xfId="25126" xr:uid="{5166E75E-0B3D-425A-8A9C-4991FADBE469}"/>
    <cellStyle name="Normalny 6 2 6 2 7" xfId="13317" xr:uid="{F81B035B-C64B-4F23-861E-492EA17E8DEF}"/>
    <cellStyle name="Normalny 6 2 6 2 7 2" xfId="28616" xr:uid="{12CD36B4-39D0-487F-9E31-95CE5AB87B38}"/>
    <cellStyle name="Normalny 6 2 6 2 8" xfId="18371" xr:uid="{EBF9007B-4C62-444D-9637-C4E9E2FB3109}"/>
    <cellStyle name="Normalny 6 2 6 3" xfId="4484" xr:uid="{CC71ACF3-FDDB-4E3C-A30A-7E6AC2757CA7}"/>
    <cellStyle name="Normalny 6 2 6 3 2" xfId="9089" xr:uid="{76139172-EC58-458B-9EE1-70928ACD0019}"/>
    <cellStyle name="Normalny 6 2 6 3 2 2" xfId="12580" xr:uid="{ADE658B1-AFA7-42B0-848A-8BD3ACD5CD3A}"/>
    <cellStyle name="Normalny 6 2 6 3 2 2 2" xfId="27879" xr:uid="{F9BEBC2C-EB5B-47D6-B417-28C861DF3F88}"/>
    <cellStyle name="Normalny 6 2 6 3 2 3" xfId="16070" xr:uid="{44C0B58B-B749-4E12-B720-8E1D1F5F46AD}"/>
    <cellStyle name="Normalny 6 2 6 3 2 3 2" xfId="31369" xr:uid="{998E73B7-CE65-48D5-B7C4-C7D9CCDC50A6}"/>
    <cellStyle name="Normalny 6 2 6 3 2 4" xfId="24389" xr:uid="{36FEB30D-856D-4CC2-AF8A-101C15C6F4C1}"/>
    <cellStyle name="Normalny 6 2 6 3 3" xfId="7310" xr:uid="{C2AD1B0A-19A4-49EE-B907-675294DA7A9D}"/>
    <cellStyle name="Normalny 6 2 6 3 3 2" xfId="22611" xr:uid="{9BFDC184-5521-4CEE-8601-358AAB4CDD27}"/>
    <cellStyle name="Normalny 6 2 6 3 4" xfId="10802" xr:uid="{9EE5302E-2A2D-4BA9-ABED-89B88D949DD3}"/>
    <cellStyle name="Normalny 6 2 6 3 4 2" xfId="26101" xr:uid="{EB006173-7959-4396-B752-EC1155DBF716}"/>
    <cellStyle name="Normalny 6 2 6 3 5" xfId="14292" xr:uid="{A9573D32-38F6-4417-9427-50854FE07A0C}"/>
    <cellStyle name="Normalny 6 2 6 3 5 2" xfId="29591" xr:uid="{458A7734-DB16-4082-B6C9-2BDE6FD9D51A}"/>
    <cellStyle name="Normalny 6 2 6 3 6" xfId="19825" xr:uid="{6D9B8AD2-CB14-4943-A6C2-3FAAE7804606}"/>
    <cellStyle name="Normalny 6 2 6 4" xfId="4485" xr:uid="{728B123F-E3DB-440A-ABE5-E0BE0E0ADDED}"/>
    <cellStyle name="Normalny 6 2 6 4 2" xfId="9090" xr:uid="{881F378A-E49C-40E8-8895-74D213E438C9}"/>
    <cellStyle name="Normalny 6 2 6 4 2 2" xfId="12581" xr:uid="{F2C17AAD-9132-419E-9310-2EB5E2C77AC1}"/>
    <cellStyle name="Normalny 6 2 6 4 2 2 2" xfId="27880" xr:uid="{F230F15F-7D2F-49A7-9742-CFB310D182C0}"/>
    <cellStyle name="Normalny 6 2 6 4 2 3" xfId="16071" xr:uid="{1E9936C9-D849-4545-A7BC-2A1AC84BC939}"/>
    <cellStyle name="Normalny 6 2 6 4 2 3 2" xfId="31370" xr:uid="{EA07CF31-517D-4BAC-A073-D9EF6B95111B}"/>
    <cellStyle name="Normalny 6 2 6 4 2 4" xfId="24390" xr:uid="{0191EA5E-950B-4AF4-9396-891619897E3E}"/>
    <cellStyle name="Normalny 6 2 6 4 3" xfId="7634" xr:uid="{02CEC591-60C9-42FA-A48D-B38D557ADA4C}"/>
    <cellStyle name="Normalny 6 2 6 4 3 2" xfId="22935" xr:uid="{9DDEF058-23C6-468F-A9D6-1891C6426D7A}"/>
    <cellStyle name="Normalny 6 2 6 4 4" xfId="11126" xr:uid="{88D03696-F37C-4301-8E8D-D66F468952AD}"/>
    <cellStyle name="Normalny 6 2 6 4 4 2" xfId="26425" xr:uid="{10F128C6-B4B3-4D22-A96F-3A50436DB821}"/>
    <cellStyle name="Normalny 6 2 6 4 5" xfId="14616" xr:uid="{2F2D6DBA-2AC8-4332-A73C-A87F173CC4C9}"/>
    <cellStyle name="Normalny 6 2 6 4 5 2" xfId="29915" xr:uid="{A5BF0F8E-80FB-4CAE-97BB-474818D983C3}"/>
    <cellStyle name="Normalny 6 2 6 4 6" xfId="19826" xr:uid="{3726A3E2-E6A6-41BA-AEEA-E0497F65EC9D}"/>
    <cellStyle name="Normalny 6 2 6 5" xfId="9086" xr:uid="{FCA08E8E-DCB3-43B2-AB96-F93B3C2CA280}"/>
    <cellStyle name="Normalny 6 2 6 5 2" xfId="12577" xr:uid="{66E2F9A4-3AFB-40F1-9B1F-3F429E1D72EE}"/>
    <cellStyle name="Normalny 6 2 6 5 2 2" xfId="27876" xr:uid="{1F63096C-06C8-42D1-8B04-C4BFD7487363}"/>
    <cellStyle name="Normalny 6 2 6 5 3" xfId="16067" xr:uid="{300C56E2-D2A8-40F9-8075-2E3F3B128A50}"/>
    <cellStyle name="Normalny 6 2 6 5 3 2" xfId="31366" xr:uid="{A52AE268-E6ED-4036-8DA7-DB39C72C8042}"/>
    <cellStyle name="Normalny 6 2 6 5 4" xfId="24386" xr:uid="{AFBF4AF7-FF5E-44A4-9BD0-F6A86B93FDF0}"/>
    <cellStyle name="Normalny 6 2 6 6" xfId="6067" xr:uid="{DE3A12AA-F7D4-4AAB-94F2-374C215CE83D}"/>
    <cellStyle name="Normalny 6 2 6 6 2" xfId="21368" xr:uid="{28CD8984-90E2-4BDB-9FEE-4A4C02A85FDE}"/>
    <cellStyle name="Normalny 6 2 6 7" xfId="4481" xr:uid="{DD1E98E6-21B9-4791-9547-5A9A99029A2E}"/>
    <cellStyle name="Normalny 6 2 6 7 2" xfId="19822" xr:uid="{EC38CE3B-DDBF-4FFE-B71E-56142997EA66}"/>
    <cellStyle name="Normalny 6 2 6 8" xfId="9559" xr:uid="{C10C135B-4C20-460B-8F1E-6A04BFD72371}"/>
    <cellStyle name="Normalny 6 2 6 8 2" xfId="24858" xr:uid="{64568240-A207-47D2-AC27-A84F66A505B6}"/>
    <cellStyle name="Normalny 6 2 6 9" xfId="13049" xr:uid="{9C8EF0BD-AC01-4AA9-8E25-13322031C22A}"/>
    <cellStyle name="Normalny 6 2 6 9 2" xfId="28348" xr:uid="{CEF4DBA3-BA1D-4C25-8FA2-84F5A6E7B496}"/>
    <cellStyle name="Normalny 6 2 7" xfId="1091" xr:uid="{7A744D98-871C-4207-B46D-711129766E41}"/>
    <cellStyle name="Normalny 6 2 7 2" xfId="4487" xr:uid="{97938A44-249F-4D58-8B19-C000C6A3CC7C}"/>
    <cellStyle name="Normalny 6 2 7 2 2" xfId="9092" xr:uid="{5AB2D2FF-27C7-4C6A-9D6F-73EAC23EAD93}"/>
    <cellStyle name="Normalny 6 2 7 2 2 2" xfId="12583" xr:uid="{09018AEC-6A8B-4D30-BF06-0BFBBC7A005D}"/>
    <cellStyle name="Normalny 6 2 7 2 2 2 2" xfId="27882" xr:uid="{E944A755-46C1-4274-97BC-EED03D066717}"/>
    <cellStyle name="Normalny 6 2 7 2 2 3" xfId="16073" xr:uid="{7F470ED1-4617-4ACF-862A-348960D85AAF}"/>
    <cellStyle name="Normalny 6 2 7 2 2 3 2" xfId="31372" xr:uid="{816AB742-4E68-4404-9734-057E6CED414A}"/>
    <cellStyle name="Normalny 6 2 7 2 2 4" xfId="24392" xr:uid="{9B2095E4-F311-45A5-976E-94384D9DF696}"/>
    <cellStyle name="Normalny 6 2 7 2 3" xfId="7312" xr:uid="{2F2D7D16-A3F6-48E4-8053-D1FB383AA374}"/>
    <cellStyle name="Normalny 6 2 7 2 3 2" xfId="22613" xr:uid="{9EC2C808-CC3B-46E8-9B8A-271ABAC6C8DE}"/>
    <cellStyle name="Normalny 6 2 7 2 4" xfId="10804" xr:uid="{561EFCB6-60C7-4C8D-BD5E-BAE915BE92C8}"/>
    <cellStyle name="Normalny 6 2 7 2 4 2" xfId="26103" xr:uid="{261229B6-894E-4C2C-8520-820811DBB32A}"/>
    <cellStyle name="Normalny 6 2 7 2 5" xfId="14294" xr:uid="{A18B9484-80FA-473C-A1F9-F78F0D057C83}"/>
    <cellStyle name="Normalny 6 2 7 2 5 2" xfId="29593" xr:uid="{93245783-6FBB-452B-9B43-606F31614C3C}"/>
    <cellStyle name="Normalny 6 2 7 2 6" xfId="19828" xr:uid="{41FD15DB-22E5-4242-95C8-C7FD05300D86}"/>
    <cellStyle name="Normalny 6 2 7 3" xfId="9091" xr:uid="{81DA17D1-A4C1-47E2-BECD-C4D491717A34}"/>
    <cellStyle name="Normalny 6 2 7 3 2" xfId="12582" xr:uid="{61E4F4B1-4C9F-45EF-B5AB-61C19B6DD23A}"/>
    <cellStyle name="Normalny 6 2 7 3 2 2" xfId="27881" xr:uid="{9AE9B2E0-FC57-4156-832E-D5641517D009}"/>
    <cellStyle name="Normalny 6 2 7 3 3" xfId="16072" xr:uid="{383F1F25-5269-4029-B831-B5F90460D37F}"/>
    <cellStyle name="Normalny 6 2 7 3 3 2" xfId="31371" xr:uid="{7F6E8697-D609-4176-B3F3-0898B2378BFF}"/>
    <cellStyle name="Normalny 6 2 7 3 4" xfId="24391" xr:uid="{20A87478-84A8-4A22-8F0D-DD09F90C0064}"/>
    <cellStyle name="Normalny 6 2 7 4" xfId="6104" xr:uid="{211148C3-7B53-4454-B7B3-D141F57A1AB5}"/>
    <cellStyle name="Normalny 6 2 7 4 2" xfId="21405" xr:uid="{F8BC936D-7810-46BB-8C62-A38F93B0E3E5}"/>
    <cellStyle name="Normalny 6 2 7 5" xfId="4486" xr:uid="{304A0B5E-F992-4ADC-AA70-4A71491BAB21}"/>
    <cellStyle name="Normalny 6 2 7 5 2" xfId="19827" xr:uid="{B2B8C5B3-7C0E-4561-8FE8-0FCEB37BAE4A}"/>
    <cellStyle name="Normalny 6 2 7 6" xfId="9596" xr:uid="{7D849113-2AAF-4E05-80F0-EE45A016379D}"/>
    <cellStyle name="Normalny 6 2 7 6 2" xfId="24895" xr:uid="{1AFB8CE8-530E-480E-9708-08DB475BA33B}"/>
    <cellStyle name="Normalny 6 2 7 7" xfId="13086" xr:uid="{B280A1C0-CA3B-4E5B-B8C4-DE6AA6907477}"/>
    <cellStyle name="Normalny 6 2 7 7 2" xfId="28385" xr:uid="{B09AD0CF-2B9C-4B85-8262-073C27D86E8A}"/>
    <cellStyle name="Normalny 6 2 7 8" xfId="16749" xr:uid="{D146E148-630A-4E21-A679-181D8051C372}"/>
    <cellStyle name="Normalny 6 2 8" xfId="1027" xr:uid="{CEFB9984-069F-48BA-86E1-7AD31048BF74}"/>
    <cellStyle name="Normalny 6 2 8 2" xfId="4489" xr:uid="{D9B1E08B-F706-45A7-8557-9E2B19DAD8E4}"/>
    <cellStyle name="Normalny 6 2 8 2 2" xfId="9094" xr:uid="{6555A4EC-F7DF-4FB0-B52A-BF559D20065C}"/>
    <cellStyle name="Normalny 6 2 8 2 2 2" xfId="12585" xr:uid="{1B3A9147-E5CB-43B9-A8A6-DD243F9FC77E}"/>
    <cellStyle name="Normalny 6 2 8 2 2 2 2" xfId="27884" xr:uid="{5F857CF8-2DE7-4B06-A7F8-9C5F00D5EA17}"/>
    <cellStyle name="Normalny 6 2 8 2 2 3" xfId="16075" xr:uid="{82EC092A-2C93-4300-BF71-1DC47DF5C6BB}"/>
    <cellStyle name="Normalny 6 2 8 2 2 3 2" xfId="31374" xr:uid="{3C1618D2-53A5-4855-B241-92E05FBF3643}"/>
    <cellStyle name="Normalny 6 2 8 2 2 4" xfId="24394" xr:uid="{4B6E5423-BAAD-40B9-868D-C36A57F63927}"/>
    <cellStyle name="Normalny 6 2 8 2 3" xfId="7313" xr:uid="{23B366B1-0603-4A0A-B887-CCA337A6D39F}"/>
    <cellStyle name="Normalny 6 2 8 2 3 2" xfId="22614" xr:uid="{5AB77374-D2A9-4502-A4B1-6FEC09FC3B2B}"/>
    <cellStyle name="Normalny 6 2 8 2 4" xfId="10805" xr:uid="{4F2E3ABC-6E52-4338-B3B7-0B671259DF33}"/>
    <cellStyle name="Normalny 6 2 8 2 4 2" xfId="26104" xr:uid="{619A3AB8-585E-42EC-92EA-FFCDCDB9366A}"/>
    <cellStyle name="Normalny 6 2 8 2 5" xfId="14295" xr:uid="{AA83FCCA-E28B-46BC-B739-7167E5D4AAD4}"/>
    <cellStyle name="Normalny 6 2 8 2 5 2" xfId="29594" xr:uid="{CF625E5F-F8DA-417E-B834-B475282D39A8}"/>
    <cellStyle name="Normalny 6 2 8 2 6" xfId="19830" xr:uid="{00F2E778-D379-430E-B798-D37BCD9EDCE2}"/>
    <cellStyle name="Normalny 6 2 8 3" xfId="9093" xr:uid="{FB6FAF15-5078-4490-A821-1F22EB88793A}"/>
    <cellStyle name="Normalny 6 2 8 3 2" xfId="12584" xr:uid="{55C2ADF1-EE4E-401C-8848-FD50737AD31D}"/>
    <cellStyle name="Normalny 6 2 8 3 2 2" xfId="27883" xr:uid="{56544288-7D19-4365-8C40-8E4DC64BE829}"/>
    <cellStyle name="Normalny 6 2 8 3 3" xfId="16074" xr:uid="{29ACBC3C-6EE4-4225-B144-E993D3A0F177}"/>
    <cellStyle name="Normalny 6 2 8 3 3 2" xfId="31373" xr:uid="{51C254B5-18D2-4B79-A74C-0A4DDE703645}"/>
    <cellStyle name="Normalny 6 2 8 3 4" xfId="24393" xr:uid="{D33F6B1C-2D10-41E1-8FE5-B69B85B42B61}"/>
    <cellStyle name="Normalny 6 2 8 4" xfId="6131" xr:uid="{060DFAF3-268C-4757-81B6-D22E9789B069}"/>
    <cellStyle name="Normalny 6 2 8 4 2" xfId="21432" xr:uid="{243DA762-79C5-4854-9A12-62A7EA9D4341}"/>
    <cellStyle name="Normalny 6 2 8 5" xfId="4488" xr:uid="{B553B5F9-F552-46FB-A610-42F8464A765F}"/>
    <cellStyle name="Normalny 6 2 8 5 2" xfId="19829" xr:uid="{5AA54AA9-BB19-4A57-AAD4-C61B2CCAEE54}"/>
    <cellStyle name="Normalny 6 2 8 6" xfId="9623" xr:uid="{B549E897-4C87-4429-8966-19259D2CD2DB}"/>
    <cellStyle name="Normalny 6 2 8 6 2" xfId="24922" xr:uid="{3006DBF2-C0C3-43A4-9E65-842AFB38FC04}"/>
    <cellStyle name="Normalny 6 2 8 7" xfId="13113" xr:uid="{13CFD054-8537-4664-A037-525565B5F300}"/>
    <cellStyle name="Normalny 6 2 8 7 2" xfId="28412" xr:uid="{4FF9F12E-EBCE-49B5-A85F-6831159BC1CF}"/>
    <cellStyle name="Normalny 6 2 8 8" xfId="16692" xr:uid="{7E45B071-B8FE-424A-9BA8-974389AC04C2}"/>
    <cellStyle name="Normalny 6 2 9" xfId="1488" xr:uid="{E9E62BB5-EB9A-480A-B02C-E33B0394413B}"/>
    <cellStyle name="Normalny 6 2 9 2" xfId="4491" xr:uid="{9C38F7B9-030F-467A-A791-1E61E175DB2C}"/>
    <cellStyle name="Normalny 6 2 9 2 2" xfId="9096" xr:uid="{D06240A0-0CD1-48B2-AF52-6898387927F9}"/>
    <cellStyle name="Normalny 6 2 9 2 2 2" xfId="12587" xr:uid="{1684A99D-FFE2-4726-9BDC-B3DD8E539C69}"/>
    <cellStyle name="Normalny 6 2 9 2 2 2 2" xfId="27886" xr:uid="{FA1C00AC-5072-4813-96DF-008CB19980AC}"/>
    <cellStyle name="Normalny 6 2 9 2 2 3" xfId="16077" xr:uid="{252C7A46-2FEB-4660-B047-9ED5A0BAB84C}"/>
    <cellStyle name="Normalny 6 2 9 2 2 3 2" xfId="31376" xr:uid="{611753A4-3EF5-44E5-90B7-FF855A36169F}"/>
    <cellStyle name="Normalny 6 2 9 2 2 4" xfId="24396" xr:uid="{96707637-B40C-4109-9BAC-ED19828607C3}"/>
    <cellStyle name="Normalny 6 2 9 2 3" xfId="7314" xr:uid="{CEC77BD3-62FF-487D-B2D5-702AD882A589}"/>
    <cellStyle name="Normalny 6 2 9 2 3 2" xfId="22615" xr:uid="{C04DB1F0-9196-4DDA-B3B4-035C1F50A96E}"/>
    <cellStyle name="Normalny 6 2 9 2 4" xfId="10806" xr:uid="{A015C1FE-AF69-4A32-9E58-0176BE05F6CB}"/>
    <cellStyle name="Normalny 6 2 9 2 4 2" xfId="26105" xr:uid="{90AC1FA3-BE7C-4AC2-9804-637BB1F812B4}"/>
    <cellStyle name="Normalny 6 2 9 2 5" xfId="14296" xr:uid="{E0A7668F-E203-4FA1-A076-C308CD5C7A8A}"/>
    <cellStyle name="Normalny 6 2 9 2 5 2" xfId="29595" xr:uid="{D51C1E56-044D-429D-8E63-9A6491077B8C}"/>
    <cellStyle name="Normalny 6 2 9 2 6" xfId="19832" xr:uid="{571DEF0D-0C99-49B4-8094-FB6010BB732E}"/>
    <cellStyle name="Normalny 6 2 9 3" xfId="9095" xr:uid="{B54891B7-F525-480D-B2E7-D6CBCEC0355F}"/>
    <cellStyle name="Normalny 6 2 9 3 2" xfId="12586" xr:uid="{66F89F69-42B1-436B-B5DE-0E0EAD25D742}"/>
    <cellStyle name="Normalny 6 2 9 3 2 2" xfId="27885" xr:uid="{08BC6B05-4383-46C2-8980-DB2C7ABB2461}"/>
    <cellStyle name="Normalny 6 2 9 3 3" xfId="16076" xr:uid="{613A9DA2-B1AF-4417-92B3-828770002F89}"/>
    <cellStyle name="Normalny 6 2 9 3 3 2" xfId="31375" xr:uid="{12A0D964-28B7-44A3-BE5C-EEE265FAD382}"/>
    <cellStyle name="Normalny 6 2 9 3 4" xfId="24395" xr:uid="{04DF0AAC-71B3-4AAB-83DF-DE83A59FB757}"/>
    <cellStyle name="Normalny 6 2 9 4" xfId="6158" xr:uid="{53CE9729-51DD-42A6-9D53-64ABACCFB925}"/>
    <cellStyle name="Normalny 6 2 9 4 2" xfId="21459" xr:uid="{6E72C351-CDB6-4155-A430-87B2BC666304}"/>
    <cellStyle name="Normalny 6 2 9 5" xfId="4490" xr:uid="{DA99FE6F-6405-4623-931F-61FE9B3A8721}"/>
    <cellStyle name="Normalny 6 2 9 5 2" xfId="19831" xr:uid="{55256F58-D9E9-450C-9286-BBEB0885BB82}"/>
    <cellStyle name="Normalny 6 2 9 6" xfId="9650" xr:uid="{D699B437-36CF-4E6F-8A51-8CDB3456CF1B}"/>
    <cellStyle name="Normalny 6 2 9 6 2" xfId="24949" xr:uid="{7436A8D8-D05F-4759-B163-D50566E9C8E2}"/>
    <cellStyle name="Normalny 6 2 9 7" xfId="13140" xr:uid="{1D0AA607-2832-4666-9916-F887DFDF643A}"/>
    <cellStyle name="Normalny 6 2 9 7 2" xfId="28439" xr:uid="{5613D01D-64D8-4F04-93D9-B7276CF5D417}"/>
    <cellStyle name="Normalny 6 2 9 8" xfId="17144" xr:uid="{D0A583AB-DBBE-4D15-89CA-73F487542534}"/>
    <cellStyle name="Normalny 6 3" xfId="177" xr:uid="{00000000-0005-0000-0000-0000E1000000}"/>
    <cellStyle name="Normalny 6 3 2" xfId="349" xr:uid="{2F7DDFE8-CC29-4F4D-8D9C-52B2E971A469}"/>
    <cellStyle name="Normalny 6 3 2 2" xfId="4493" xr:uid="{47115621-8567-40D3-8AB9-C1A1A0D92EAC}"/>
    <cellStyle name="Normalny 6 3 2 3" xfId="4492" xr:uid="{63CFD1EE-8A41-424D-95C7-43E8BD9EFC0D}"/>
    <cellStyle name="Normalny 6 3 3" xfId="4494" xr:uid="{2F2AE278-EB27-452D-9AEE-E0F00ED93DBB}"/>
    <cellStyle name="Normalny 6 3 4" xfId="4495" xr:uid="{FA13CA0D-204F-4980-BEE1-6DFC6FECA869}"/>
    <cellStyle name="Normalny 6 3 5" xfId="632" xr:uid="{7F02EAA9-0045-4E88-A6AB-88F1E3A65963}"/>
    <cellStyle name="Normalny 6 4" xfId="197" xr:uid="{00000000-0005-0000-0000-0000E2000000}"/>
    <cellStyle name="Normalny 6 4 2" xfId="646" xr:uid="{2AC3C25D-F0C1-4E0E-9F4E-258B850AAD6E}"/>
    <cellStyle name="Normalny 6 5" xfId="831" xr:uid="{0DBFF855-C601-4A1C-9A1E-A2788A56F566}"/>
    <cellStyle name="Normalny 6 5 10" xfId="2720" xr:uid="{2AA7C088-A8A9-4DCC-8F13-32D8F7DB68A5}"/>
    <cellStyle name="Normalny 6 5 11" xfId="18349" xr:uid="{86105B50-2BD4-401D-8503-6C4AE46EF17B}"/>
    <cellStyle name="Normalny 6 5 2" xfId="4497" xr:uid="{E8D673E7-DFB5-47C1-A8B5-6325F753C604}"/>
    <cellStyle name="Normalny 6 5 2 2" xfId="4498" xr:uid="{35612813-FD01-43AF-920A-D449ABB9FF55}"/>
    <cellStyle name="Normalny 6 5 2 2 2" xfId="9099" xr:uid="{A1129656-AC01-43B9-8401-D0FE4864B4C5}"/>
    <cellStyle name="Normalny 6 5 2 2 2 2" xfId="12590" xr:uid="{B7B43610-EA0A-476C-AC75-7B87E9705C80}"/>
    <cellStyle name="Normalny 6 5 2 2 2 2 2" xfId="27889" xr:uid="{79BBB0CC-D6E6-4F63-AC35-EFD64434677D}"/>
    <cellStyle name="Normalny 6 5 2 2 2 3" xfId="16080" xr:uid="{D49B414A-F487-4861-82A3-94A99192334C}"/>
    <cellStyle name="Normalny 6 5 2 2 2 3 2" xfId="31379" xr:uid="{311D23A9-9388-42B8-A0DD-89692C70D4B0}"/>
    <cellStyle name="Normalny 6 5 2 2 2 4" xfId="24399" xr:uid="{2FE7E360-12D9-4AC9-97EB-7AFCC73F965F}"/>
    <cellStyle name="Normalny 6 5 2 2 3" xfId="7316" xr:uid="{951F3D53-25EB-41F8-B516-7DDBF1D15145}"/>
    <cellStyle name="Normalny 6 5 2 2 3 2" xfId="22617" xr:uid="{0648221F-C609-4664-ACC3-2664BB4C26C0}"/>
    <cellStyle name="Normalny 6 5 2 2 4" xfId="10808" xr:uid="{43082200-48D9-4311-8413-56D4F5C2CDB2}"/>
    <cellStyle name="Normalny 6 5 2 2 4 2" xfId="26107" xr:uid="{D43E8ACB-9DCD-422B-8B64-1FA20218A9B8}"/>
    <cellStyle name="Normalny 6 5 2 2 5" xfId="14298" xr:uid="{5CF61B14-54EC-41AF-949A-2CF3C5FB3A59}"/>
    <cellStyle name="Normalny 6 5 2 2 5 2" xfId="29597" xr:uid="{61721B35-483C-49CB-9B58-AAA70A736D28}"/>
    <cellStyle name="Normalny 6 5 2 2 6" xfId="19835" xr:uid="{A0376655-15D7-4335-9BDA-9D68623B881C}"/>
    <cellStyle name="Normalny 6 5 2 3" xfId="9098" xr:uid="{BF2444BA-7D1B-4DF2-9222-38496B285FEC}"/>
    <cellStyle name="Normalny 6 5 2 3 2" xfId="12589" xr:uid="{C97077C2-3C49-4F83-A79A-3A9F7F22EECA}"/>
    <cellStyle name="Normalny 6 5 2 3 2 2" xfId="27888" xr:uid="{A28484CF-1AF0-49FA-ABEF-408F6CDA72D9}"/>
    <cellStyle name="Normalny 6 5 2 3 3" xfId="16079" xr:uid="{C2B1455D-59A6-4E88-9E26-0C7ADB3A9957}"/>
    <cellStyle name="Normalny 6 5 2 3 3 2" xfId="31378" xr:uid="{AB585933-0015-4DDF-93C6-0C72A687079A}"/>
    <cellStyle name="Normalny 6 5 2 3 4" xfId="24398" xr:uid="{8353DC39-A5C0-41BA-A5C4-4C09B29D6257}"/>
    <cellStyle name="Normalny 6 5 2 4" xfId="6313" xr:uid="{B6C9F7A9-F992-417C-8D15-3B58C909073A}"/>
    <cellStyle name="Normalny 6 5 2 4 2" xfId="21614" xr:uid="{942C2749-F712-4F4E-9575-949B55CC9DDC}"/>
    <cellStyle name="Normalny 6 5 2 5" xfId="9805" xr:uid="{84E65D13-DC98-4E94-ADF9-49ADDE2C8E29}"/>
    <cellStyle name="Normalny 6 5 2 5 2" xfId="25104" xr:uid="{91FC8145-32EF-4380-8B6D-CEA0455BD3E8}"/>
    <cellStyle name="Normalny 6 5 2 6" xfId="13295" xr:uid="{5A27ED81-A064-4D13-90FE-54492FFFDBF0}"/>
    <cellStyle name="Normalny 6 5 2 6 2" xfId="28594" xr:uid="{CE00EB0B-CC2C-4212-A44B-E72EFBC9B1B4}"/>
    <cellStyle name="Normalny 6 5 2 7" xfId="19834" xr:uid="{8F7E563C-545F-4551-B6BF-EE9111B2F1D7}"/>
    <cellStyle name="Normalny 6 5 3" xfId="4499" xr:uid="{E298FD0D-F573-435A-9563-A6120336D7CD}"/>
    <cellStyle name="Normalny 6 5 3 2" xfId="9100" xr:uid="{B87B58D3-9D32-46E1-B167-2E09F3A2DA98}"/>
    <cellStyle name="Normalny 6 5 3 2 2" xfId="12591" xr:uid="{E0E2E49D-A432-4F1C-A877-D3ED8456CD99}"/>
    <cellStyle name="Normalny 6 5 3 2 2 2" xfId="27890" xr:uid="{333C13A7-5910-495E-B0BA-5EFD648AEDC4}"/>
    <cellStyle name="Normalny 6 5 3 2 3" xfId="16081" xr:uid="{156125A2-86C4-40C6-BC9D-A85987BD3868}"/>
    <cellStyle name="Normalny 6 5 3 2 3 2" xfId="31380" xr:uid="{F1254031-AD95-447F-9AC6-DE307CBCFD71}"/>
    <cellStyle name="Normalny 6 5 3 2 4" xfId="24400" xr:uid="{3D558D9D-10F7-45A6-BFC1-3C4D8A946F29}"/>
    <cellStyle name="Normalny 6 5 3 3" xfId="7315" xr:uid="{5EDAF6D1-1CC1-46AF-88F5-3EE81B942269}"/>
    <cellStyle name="Normalny 6 5 3 3 2" xfId="22616" xr:uid="{2BD37D0D-5D92-4E9E-A45E-06B48742F3C5}"/>
    <cellStyle name="Normalny 6 5 3 4" xfId="10807" xr:uid="{6841F30E-C1AE-4501-B3D3-D84692D8010D}"/>
    <cellStyle name="Normalny 6 5 3 4 2" xfId="26106" xr:uid="{8BF26265-19B1-4BB9-8915-DD137B793EE8}"/>
    <cellStyle name="Normalny 6 5 3 5" xfId="14297" xr:uid="{55EB6C58-EDC0-48A5-90E0-CAFC39604BCB}"/>
    <cellStyle name="Normalny 6 5 3 5 2" xfId="29596" xr:uid="{7AA5A38B-5DFC-45F1-A5C5-A1AFE73DD565}"/>
    <cellStyle name="Normalny 6 5 3 6" xfId="19836" xr:uid="{C5EC2686-BF37-43B5-8245-AB1288372786}"/>
    <cellStyle name="Normalny 6 5 4" xfId="4500" xr:uid="{D28756F2-A1F6-44FA-967E-9FA3B775D397}"/>
    <cellStyle name="Normalny 6 5 4 2" xfId="9101" xr:uid="{4633259A-0C9E-43DD-AC23-5086B0BB8DA8}"/>
    <cellStyle name="Normalny 6 5 4 2 2" xfId="12592" xr:uid="{EFB89744-0BEB-49C2-801B-43EFDF5A9A02}"/>
    <cellStyle name="Normalny 6 5 4 2 2 2" xfId="27891" xr:uid="{CE913F17-EF50-414F-9733-7C3FD282D7E2}"/>
    <cellStyle name="Normalny 6 5 4 2 3" xfId="16082" xr:uid="{CE616768-686C-4B17-95BA-6C497D079664}"/>
    <cellStyle name="Normalny 6 5 4 2 3 2" xfId="31381" xr:uid="{DC78869A-4BB7-4261-9D38-007B60BAF7C5}"/>
    <cellStyle name="Normalny 6 5 4 2 4" xfId="24401" xr:uid="{CAD28161-A1EE-4D0E-9903-AF113C26B900}"/>
    <cellStyle name="Normalny 6 5 4 3" xfId="7612" xr:uid="{945FB75B-E74C-46B1-BA2B-225538F527B2}"/>
    <cellStyle name="Normalny 6 5 4 3 2" xfId="22913" xr:uid="{0DF3083A-4E97-4AC9-98AC-7A04CA428E92}"/>
    <cellStyle name="Normalny 6 5 4 4" xfId="11104" xr:uid="{74464FD0-908C-4D02-BACD-29D2AC51A7C4}"/>
    <cellStyle name="Normalny 6 5 4 4 2" xfId="26403" xr:uid="{16E77AAA-9E08-48C5-A0FB-544F45A15853}"/>
    <cellStyle name="Normalny 6 5 4 5" xfId="14594" xr:uid="{03D2E436-8E42-4765-85D0-573EF3B14236}"/>
    <cellStyle name="Normalny 6 5 4 5 2" xfId="29893" xr:uid="{558317D1-EF5D-4B31-B551-7092269932C9}"/>
    <cellStyle name="Normalny 6 5 4 6" xfId="19837" xr:uid="{B3619BD2-AB7B-453E-811F-544A7DCFE9BB}"/>
    <cellStyle name="Normalny 6 5 5" xfId="9097" xr:uid="{EAC6E1A8-B4AC-4C9B-864D-26968BE49590}"/>
    <cellStyle name="Normalny 6 5 5 2" xfId="12588" xr:uid="{30FC0BF5-0FAE-4608-A3BA-80283B636C2C}"/>
    <cellStyle name="Normalny 6 5 5 2 2" xfId="27887" xr:uid="{1E0A346B-FE76-4101-8C57-9BF3658344A0}"/>
    <cellStyle name="Normalny 6 5 5 3" xfId="16078" xr:uid="{2152B2BA-AFF3-4A56-B756-2E882BB8C950}"/>
    <cellStyle name="Normalny 6 5 5 3 2" xfId="31377" xr:uid="{8663BA0B-82CF-44E1-8A8A-8DAA3E66EC1A}"/>
    <cellStyle name="Normalny 6 5 5 4" xfId="24397" xr:uid="{89625740-4353-4334-B940-86A06B281C97}"/>
    <cellStyle name="Normalny 6 5 6" xfId="6068" xr:uid="{8B73403A-C38A-4739-AE70-CB833FF8F223}"/>
    <cellStyle name="Normalny 6 5 6 2" xfId="21369" xr:uid="{49674325-C85D-48C3-BA03-E01FD10C4DC0}"/>
    <cellStyle name="Normalny 6 5 7" xfId="4496" xr:uid="{BF135A37-6626-4E0B-B44B-10946CBDA47B}"/>
    <cellStyle name="Normalny 6 5 7 2" xfId="19833" xr:uid="{DB15F9D6-453F-4071-B43D-872FFBF7C1B4}"/>
    <cellStyle name="Normalny 6 5 8" xfId="9560" xr:uid="{893E40C3-4D55-44FC-B9F8-6F50C9C9DCFD}"/>
    <cellStyle name="Normalny 6 5 8 2" xfId="24859" xr:uid="{3600066D-EC29-4265-8A87-61ACBD7ECC2A}"/>
    <cellStyle name="Normalny 6 5 9" xfId="13050" xr:uid="{77EC590B-B613-47C8-9F8B-CB3FD5A0F0DC}"/>
    <cellStyle name="Normalny 6 5 9 2" xfId="28349" xr:uid="{D557F36D-368F-4CD9-AED1-87A7463DF568}"/>
    <cellStyle name="Normalny 6 6" xfId="834" xr:uid="{CC4439F5-EA6C-444D-B0BA-D483CC4612C8}"/>
    <cellStyle name="Normalny 6 7" xfId="4501" xr:uid="{E756E5B8-33F3-4B2A-8FB8-12971B758E82}"/>
    <cellStyle name="Normalny 6 7 2" xfId="4502" xr:uid="{2FA45566-D6C1-4944-B574-463AC46D7B57}"/>
    <cellStyle name="Normalny 6 7 2 2" xfId="9103" xr:uid="{101A7E74-891C-4CF2-8F25-71CD615D614A}"/>
    <cellStyle name="Normalny 6 7 2 2 2" xfId="12594" xr:uid="{0799C16E-CFB6-485E-8F39-2243322EFF0C}"/>
    <cellStyle name="Normalny 6 7 2 2 2 2" xfId="27893" xr:uid="{3650F97F-8F7F-4D14-8056-FB16036DF023}"/>
    <cellStyle name="Normalny 6 7 2 2 3" xfId="16084" xr:uid="{9895ED55-0867-4272-BE9E-554672439F2E}"/>
    <cellStyle name="Normalny 6 7 2 2 3 2" xfId="31383" xr:uid="{4B4FA8B9-B054-4F04-A648-B13BA8BA94D3}"/>
    <cellStyle name="Normalny 6 7 2 2 4" xfId="24403" xr:uid="{AB31036B-386A-4D6E-81D6-D4F7D4CA8772}"/>
    <cellStyle name="Normalny 6 7 2 3" xfId="7317" xr:uid="{7E0C5E5C-9C17-4322-BF36-BFFFB145DCD7}"/>
    <cellStyle name="Normalny 6 7 2 3 2" xfId="22618" xr:uid="{C423EB83-B8DA-4C51-9879-9F829480A3F2}"/>
    <cellStyle name="Normalny 6 7 2 4" xfId="10809" xr:uid="{A40A2D2C-E4FE-47EB-A7C3-B2633F55D985}"/>
    <cellStyle name="Normalny 6 7 2 4 2" xfId="26108" xr:uid="{B18ED6D6-C3A3-44C4-AECB-8FCB747FA4FA}"/>
    <cellStyle name="Normalny 6 7 2 5" xfId="14299" xr:uid="{BAF39005-A71D-4375-873E-19001D389F64}"/>
    <cellStyle name="Normalny 6 7 2 5 2" xfId="29598" xr:uid="{D3AC8F30-A467-462C-913F-87A832A7FC70}"/>
    <cellStyle name="Normalny 6 7 2 6" xfId="19839" xr:uid="{97740938-273C-4D06-8263-A48042DBF2E2}"/>
    <cellStyle name="Normalny 6 7 3" xfId="9102" xr:uid="{CEE2F176-40B2-41E4-B09B-650DF64D7204}"/>
    <cellStyle name="Normalny 6 7 3 2" xfId="12593" xr:uid="{0930DF60-1D09-4BE3-A428-16FD4AFD7BC6}"/>
    <cellStyle name="Normalny 6 7 3 2 2" xfId="27892" xr:uid="{E4D21273-E5C2-4322-AA5A-A5038F3CF2A1}"/>
    <cellStyle name="Normalny 6 7 3 3" xfId="16083" xr:uid="{B96CCC59-0A21-4036-84B3-D763EFCD85F2}"/>
    <cellStyle name="Normalny 6 7 3 3 2" xfId="31382" xr:uid="{CE41FC87-527A-4064-ABFE-B962D68EA78D}"/>
    <cellStyle name="Normalny 6 7 3 4" xfId="24402" xr:uid="{917299B7-AC11-42B5-B463-33D7834DDA8C}"/>
    <cellStyle name="Normalny 6 7 4" xfId="6349" xr:uid="{94484955-1A0F-47E2-A4A2-66A3758CAFF4}"/>
    <cellStyle name="Normalny 6 7 4 2" xfId="21650" xr:uid="{94CB1819-5FF2-4400-832D-C41074C5019C}"/>
    <cellStyle name="Normalny 6 7 5" xfId="9841" xr:uid="{2753F5B5-0626-480D-B621-E7270B41DAD3}"/>
    <cellStyle name="Normalny 6 7 5 2" xfId="25140" xr:uid="{330D52DE-4075-4614-9290-42943F4D75BA}"/>
    <cellStyle name="Normalny 6 7 6" xfId="13331" xr:uid="{5A3BB2B7-EDFE-41C5-BFD5-4235BCA519B7}"/>
    <cellStyle name="Normalny 6 7 6 2" xfId="28630" xr:uid="{B6EFC4AA-0A84-496C-A6C9-E3C85EC23C07}"/>
    <cellStyle name="Normalny 6 7 7" xfId="19838" xr:uid="{EE1DB0F9-CE0C-4167-B3B1-C16B6E9F446E}"/>
    <cellStyle name="Normalny 6 8" xfId="4503" xr:uid="{B4D52A56-DA41-4E52-B1F3-84AFF39A8916}"/>
    <cellStyle name="Normalny 6 8 2" xfId="4504" xr:uid="{6FDDD62E-2B6A-4931-9B3B-3133981E4195}"/>
    <cellStyle name="Normalny 6 8 2 2" xfId="9105" xr:uid="{D80C85E3-497B-408D-A962-B22FFD0D3030}"/>
    <cellStyle name="Normalny 6 8 2 2 2" xfId="12596" xr:uid="{A156F3AC-7A53-47B4-8F07-915E3712B49B}"/>
    <cellStyle name="Normalny 6 8 2 2 2 2" xfId="27895" xr:uid="{F5563C8F-3A4F-466F-A644-8DA41595DC64}"/>
    <cellStyle name="Normalny 6 8 2 2 3" xfId="16086" xr:uid="{4B78327A-1910-45EF-9621-F2D828307659}"/>
    <cellStyle name="Normalny 6 8 2 2 3 2" xfId="31385" xr:uid="{38DDC3CC-D3C8-492A-B97B-F66AF1B9915E}"/>
    <cellStyle name="Normalny 6 8 2 2 4" xfId="24405" xr:uid="{18DF92D1-E597-4394-B4F2-C1817DFAC553}"/>
    <cellStyle name="Normalny 6 8 2 3" xfId="7318" xr:uid="{4AEDA0A3-FE46-42EC-8193-F776992B0A12}"/>
    <cellStyle name="Normalny 6 8 2 3 2" xfId="22619" xr:uid="{50A671D8-688B-4D2C-B837-CAF40471458F}"/>
    <cellStyle name="Normalny 6 8 2 4" xfId="10810" xr:uid="{2AFD5EAB-3D55-400D-B13C-793E0F1D1044}"/>
    <cellStyle name="Normalny 6 8 2 4 2" xfId="26109" xr:uid="{9C673FAB-AE07-41DC-B1E9-03C66BE8CE56}"/>
    <cellStyle name="Normalny 6 8 2 5" xfId="14300" xr:uid="{0183838A-44AF-4530-978B-B2217578991C}"/>
    <cellStyle name="Normalny 6 8 2 5 2" xfId="29599" xr:uid="{0FA1BFD0-EA24-473E-9A3D-DB8481272008}"/>
    <cellStyle name="Normalny 6 8 2 6" xfId="19841" xr:uid="{170944BE-DC3C-4A3F-B1FA-27E2E1A0FB68}"/>
    <cellStyle name="Normalny 6 8 3" xfId="9104" xr:uid="{D9C4376F-ECCE-4AAF-99B2-7708ED997F4A}"/>
    <cellStyle name="Normalny 6 8 3 2" xfId="12595" xr:uid="{78AB54E0-2723-4F3A-ABBA-2D47DBCD5DCB}"/>
    <cellStyle name="Normalny 6 8 3 2 2" xfId="27894" xr:uid="{CCA7D3C1-C840-44DD-BB23-E76150696D43}"/>
    <cellStyle name="Normalny 6 8 3 3" xfId="16085" xr:uid="{AD33912F-6901-4978-BC65-E463126FFAF1}"/>
    <cellStyle name="Normalny 6 8 3 3 2" xfId="31384" xr:uid="{49DEC062-6ADE-4234-B01F-3E6D84DC5288}"/>
    <cellStyle name="Normalny 6 8 3 4" xfId="24404" xr:uid="{DDC4A386-4EE2-40AE-AC53-86B1B171504D}"/>
    <cellStyle name="Normalny 6 8 4" xfId="6648" xr:uid="{2A4264FB-E8B6-4BB9-AF93-5E8B39AD51A4}"/>
    <cellStyle name="Normalny 6 8 4 2" xfId="21949" xr:uid="{A62BFB0C-5B1E-4B85-9B52-19B904A4091D}"/>
    <cellStyle name="Normalny 6 8 5" xfId="10140" xr:uid="{720D8C31-EFE7-4580-9072-7097BEA54F4B}"/>
    <cellStyle name="Normalny 6 8 5 2" xfId="25439" xr:uid="{0B529ECF-8469-46B6-B9A2-23A665653EB6}"/>
    <cellStyle name="Normalny 6 8 6" xfId="13630" xr:uid="{8AF7C7FB-1A6B-4253-B384-D892F898A8AB}"/>
    <cellStyle name="Normalny 6 8 6 2" xfId="28929" xr:uid="{CBF54E49-216F-4BC2-972D-FEC654DAB1F0}"/>
    <cellStyle name="Normalny 6 8 7" xfId="19840" xr:uid="{814EA2A7-8279-4C8F-90D7-48B494ED5973}"/>
    <cellStyle name="Normalny 7" xfId="13" xr:uid="{00000000-0005-0000-0000-0000E3000000}"/>
    <cellStyle name="Normalny 7 2" xfId="99" xr:uid="{00000000-0005-0000-0000-0000E4000000}"/>
    <cellStyle name="Normalny 7 2 2" xfId="178" xr:uid="{00000000-0005-0000-0000-0000E5000000}"/>
    <cellStyle name="Normalny 7 2 2 2" xfId="350" xr:uid="{D443D701-2C37-4090-99DC-F811366F9EDF}"/>
    <cellStyle name="Normalny 7 2 2 2 2" xfId="4506" xr:uid="{47F593AD-59A7-4F20-ADFD-318FB570E674}"/>
    <cellStyle name="Normalny 7 2 2 2 3" xfId="4505" xr:uid="{E2A88443-95FC-403F-A97F-B96FE8A78DFD}"/>
    <cellStyle name="Normalny 7 2 2 3" xfId="4507" xr:uid="{0A162DE9-1C06-4481-95EA-9E07C97B7F2D}"/>
    <cellStyle name="Normalny 7 2 2 4" xfId="633" xr:uid="{C598E3DC-6F2F-4DC4-8482-840543C5CEA2}"/>
    <cellStyle name="Normalny 7 3" xfId="100" xr:uid="{00000000-0005-0000-0000-0000E6000000}"/>
    <cellStyle name="Normalny 7 3 2" xfId="179" xr:uid="{00000000-0005-0000-0000-0000E7000000}"/>
    <cellStyle name="Normalny 7 3 2 2" xfId="351" xr:uid="{407F4F85-B27B-464E-8D02-5802E85D1854}"/>
    <cellStyle name="Normalny 7 3 2 2 2" xfId="4509" xr:uid="{A374432B-B80B-4239-BC28-91DA7D5133B8}"/>
    <cellStyle name="Normalny 7 3 2 2 3" xfId="4508" xr:uid="{C64E5EA3-324A-4A49-8407-6CE683C53FC4}"/>
    <cellStyle name="Normalny 7 3 2 3" xfId="4510" xr:uid="{3B13F255-3A36-4AF0-A7DC-9AD0F83C9F87}"/>
    <cellStyle name="Normalny 7 3 2 4" xfId="634" xr:uid="{5D0BC637-CDEE-4FDA-BD31-7C51C4AAE911}"/>
    <cellStyle name="Normalny 7 3 3" xfId="253" xr:uid="{00000000-0005-0000-0000-0000E8000000}"/>
    <cellStyle name="Normalny 7 3 3 2" xfId="367" xr:uid="{D7B87667-364E-47EF-8777-FB3C3FB208E7}"/>
    <cellStyle name="Normalny 7 3 3 2 2" xfId="4512" xr:uid="{84896EE4-A05D-4803-A25C-7284908636E4}"/>
    <cellStyle name="Normalny 7 3 3 3" xfId="4511" xr:uid="{7697BB23-5D4B-4005-8DA9-A57D504DF0C4}"/>
    <cellStyle name="Normalny 7 3 4" xfId="316" xr:uid="{0077F1D7-FAE4-4FE9-8F23-5E799CA5473A}"/>
    <cellStyle name="Normalny 7 3 4 2" xfId="4513" xr:uid="{A9A943BA-55CC-418E-893E-B6BEAF358074}"/>
    <cellStyle name="Normalny 7 3 5" xfId="581" xr:uid="{00FB7652-6B12-40F4-B184-BCBEEF351D89}"/>
    <cellStyle name="Normalny 7 4" xfId="180" xr:uid="{00000000-0005-0000-0000-0000E9000000}"/>
    <cellStyle name="Normalny 7 4 10" xfId="1870" xr:uid="{56D9712A-237A-4177-8AD4-C2210ADE3C40}"/>
    <cellStyle name="Normalny 7 4 10 2" xfId="9107" xr:uid="{B59E4A42-3596-4C25-9269-0BC8BBC04ED7}"/>
    <cellStyle name="Normalny 7 4 10 2 2" xfId="12598" xr:uid="{61E74C76-1E09-4833-A67A-F3D21E8390A7}"/>
    <cellStyle name="Normalny 7 4 10 2 2 2" xfId="27897" xr:uid="{7BDEE8F2-6A03-435E-8E8B-9C944EB7E062}"/>
    <cellStyle name="Normalny 7 4 10 2 3" xfId="16088" xr:uid="{48B54343-0336-4FAE-9C9A-929BCEC7E8BD}"/>
    <cellStyle name="Normalny 7 4 10 2 3 2" xfId="31387" xr:uid="{0F9738E2-43E1-46F3-9E3F-F5B74FD03C91}"/>
    <cellStyle name="Normalny 7 4 10 2 4" xfId="24407" xr:uid="{704E3D83-DDA1-415E-B5F3-2689F4BACE79}"/>
    <cellStyle name="Normalny 7 4 10 3" xfId="7319" xr:uid="{B4903CC9-72FE-4ED8-96D7-B1F58DE4B371}"/>
    <cellStyle name="Normalny 7 4 10 3 2" xfId="22620" xr:uid="{EA8F1769-1E48-4CDF-904E-1C4ACDCFA91C}"/>
    <cellStyle name="Normalny 7 4 10 4" xfId="4515" xr:uid="{B37BE6E0-E589-44D5-AD78-7EEBA41FAEF5}"/>
    <cellStyle name="Normalny 7 4 10 4 2" xfId="19843" xr:uid="{E7974803-7F53-4B20-AE15-3E4AB0F51CF7}"/>
    <cellStyle name="Normalny 7 4 10 5" xfId="10811" xr:uid="{47C959E5-1F32-407A-9421-17C136FB6307}"/>
    <cellStyle name="Normalny 7 4 10 5 2" xfId="26110" xr:uid="{0BB51B92-FF97-4832-83CA-7FEB4010A0E9}"/>
    <cellStyle name="Normalny 7 4 10 6" xfId="14301" xr:uid="{BD8ADF0C-8E15-421D-8BC0-ADD1A4D01577}"/>
    <cellStyle name="Normalny 7 4 10 6 2" xfId="29600" xr:uid="{A1E17F36-C711-4FBD-8327-A92CA5B228BD}"/>
    <cellStyle name="Normalny 7 4 10 7" xfId="17506" xr:uid="{40734D8C-67CC-4A72-A322-FDD31DE0F191}"/>
    <cellStyle name="Normalny 7 4 11" xfId="1646" xr:uid="{B14A9C66-AA19-4142-B4D3-1A1B5AA58A36}"/>
    <cellStyle name="Normalny 7 4 11 2" xfId="9108" xr:uid="{74C59BF2-ACC1-44CD-B437-A7E1073D08D1}"/>
    <cellStyle name="Normalny 7 4 11 2 2" xfId="12599" xr:uid="{4935BAEF-8287-4F70-845F-DDCA98D3723A}"/>
    <cellStyle name="Normalny 7 4 11 2 2 2" xfId="27898" xr:uid="{47F5E26E-8627-4756-8F17-88922F04643E}"/>
    <cellStyle name="Normalny 7 4 11 2 3" xfId="16089" xr:uid="{D5FD3ECE-0EDE-44A3-933A-76644B6A2CF1}"/>
    <cellStyle name="Normalny 7 4 11 2 3 2" xfId="31388" xr:uid="{CE38B6FC-6BAC-47F8-A291-8119714FFFE8}"/>
    <cellStyle name="Normalny 7 4 11 2 4" xfId="24408" xr:uid="{C0B28EFF-0A34-4398-9473-6312B6F166F0}"/>
    <cellStyle name="Normalny 7 4 11 3" xfId="7471" xr:uid="{BC050ED2-83B4-4B34-9C47-FC42F0C87F20}"/>
    <cellStyle name="Normalny 7 4 11 3 2" xfId="22772" xr:uid="{C1F0694F-65A9-4FF0-9E7B-784F8F56B426}"/>
    <cellStyle name="Normalny 7 4 11 4" xfId="4516" xr:uid="{46421C41-2EDF-4A3B-BD56-FF2477042C9E}"/>
    <cellStyle name="Normalny 7 4 11 4 2" xfId="19844" xr:uid="{AE5F1A77-278D-4816-A993-3267F2CFBCA3}"/>
    <cellStyle name="Normalny 7 4 11 5" xfId="10963" xr:uid="{1E708638-D446-4247-AA40-44117D27FC64}"/>
    <cellStyle name="Normalny 7 4 11 5 2" xfId="26262" xr:uid="{6CC2F05C-BB6E-4DC3-8895-2464F04165EA}"/>
    <cellStyle name="Normalny 7 4 11 6" xfId="14453" xr:uid="{C49DD22C-895E-4D6C-B2FB-A11710101664}"/>
    <cellStyle name="Normalny 7 4 11 6 2" xfId="29752" xr:uid="{7040429C-CF25-4B8B-BC66-6F5BF0A88262}"/>
    <cellStyle name="Normalny 7 4 11 7" xfId="17298" xr:uid="{DC058F4C-B96A-448D-8F30-A07BF5027D75}"/>
    <cellStyle name="Normalny 7 4 12" xfId="1722" xr:uid="{13951EE3-3B3E-419C-A198-E09D2A511A8D}"/>
    <cellStyle name="Normalny 7 4 12 2" xfId="9106" xr:uid="{DF9C4154-ADFE-4AEB-9628-E1440456C4AF}"/>
    <cellStyle name="Normalny 7 4 12 2 2" xfId="24406" xr:uid="{2882056C-BC4B-4E49-9215-9F6525DEDE54}"/>
    <cellStyle name="Normalny 7 4 12 3" xfId="5605" xr:uid="{58472DE1-7746-45A9-A945-3366F53384CF}"/>
    <cellStyle name="Normalny 7 4 12 3 2" xfId="20906" xr:uid="{6951EE48-54CA-43E7-A8DF-30BCEB885609}"/>
    <cellStyle name="Normalny 7 4 12 4" xfId="12597" xr:uid="{20C52C32-7DE1-423B-A046-A2723867F544}"/>
    <cellStyle name="Normalny 7 4 12 4 2" xfId="27896" xr:uid="{5555F71C-98FA-43BA-B186-535BB9536590}"/>
    <cellStyle name="Normalny 7 4 12 5" xfId="16087" xr:uid="{A68B1C6E-24E8-4BCA-A588-71FFF7E605A0}"/>
    <cellStyle name="Normalny 7 4 12 5 2" xfId="31386" xr:uid="{AC500F62-B76F-4EAD-81BB-F9B5D4A09FDF}"/>
    <cellStyle name="Normalny 7 4 12 6" xfId="17366" xr:uid="{442B251E-18C6-466F-9527-08EB02641AD5}"/>
    <cellStyle name="Normalny 7 4 13" xfId="2426" xr:uid="{43C4D028-5716-4E7A-8953-F09F927597DC}"/>
    <cellStyle name="Normalny 7 4 13 2" xfId="5606" xr:uid="{50D37030-0F16-4735-B0C3-44184606428F}"/>
    <cellStyle name="Normalny 7 4 13 2 2" xfId="20907" xr:uid="{860A6E9D-7892-4DB0-A957-FCE6F433E958}"/>
    <cellStyle name="Normalny 7 4 13 3" xfId="18058" xr:uid="{AC734F4E-557F-4BC0-AEF8-AB27E226102D}"/>
    <cellStyle name="Normalny 7 4 14" xfId="2576" xr:uid="{035DA88F-508D-4555-80B7-C923863F76A8}"/>
    <cellStyle name="Normalny 7 4 14 2" xfId="5607" xr:uid="{171ECDA9-873B-4E0C-B77B-A979C8162147}"/>
    <cellStyle name="Normalny 7 4 14 2 2" xfId="20908" xr:uid="{135A78F5-9803-471F-806D-872A6D43F84B}"/>
    <cellStyle name="Normalny 7 4 14 3" xfId="18208" xr:uid="{5115BB22-7695-4C8A-88B3-594325968D78}"/>
    <cellStyle name="Normalny 7 4 15" xfId="5772" xr:uid="{18ACBC40-D806-4F3A-9579-94ABBDCDEEF0}"/>
    <cellStyle name="Normalny 7 4 15 2" xfId="21073" xr:uid="{C107759A-ACF7-4F09-A53D-5A5F8382FBC1}"/>
    <cellStyle name="Normalny 7 4 16" xfId="5931" xr:uid="{32F657E4-9802-48A1-BD99-ECC8EFEF1352}"/>
    <cellStyle name="Normalny 7 4 16 2" xfId="21232" xr:uid="{719BCDDE-A6B4-435E-B2E7-3824DD736220}"/>
    <cellStyle name="Normalny 7 4 17" xfId="4514" xr:uid="{034DA60E-8235-4989-B786-F4E5A395633F}"/>
    <cellStyle name="Normalny 7 4 17 2" xfId="19842" xr:uid="{67803034-9991-4530-BEC3-EBC5CB5D2D28}"/>
    <cellStyle name="Normalny 7 4 18" xfId="9423" xr:uid="{13C5E773-3296-4627-B984-CDE2F8142A99}"/>
    <cellStyle name="Normalny 7 4 18 2" xfId="24722" xr:uid="{45547822-9EA5-443A-B4EF-6BA7AD40A33F}"/>
    <cellStyle name="Normalny 7 4 19" xfId="12913" xr:uid="{22ADB2C2-8259-4D25-8002-3B9AA3570E49}"/>
    <cellStyle name="Normalny 7 4 19 2" xfId="28212" xr:uid="{D8A01E6F-3AD9-45FF-9948-9F3E22871C1B}"/>
    <cellStyle name="Normalny 7 4 2" xfId="711" xr:uid="{1269B4A6-1C3A-4709-BFB8-F00A6B49780D}"/>
    <cellStyle name="Normalny 7 4 2 10" xfId="2317" xr:uid="{648A8765-3536-4645-BC9D-C31CAFC693F3}"/>
    <cellStyle name="Normalny 7 4 2 10 2" xfId="5608" xr:uid="{C2379C92-E10E-4496-B7DC-A48AE2826D07}"/>
    <cellStyle name="Normalny 7 4 2 10 2 2" xfId="20909" xr:uid="{7FABAC75-9CB8-4B6F-82CB-B7AD102EF8E9}"/>
    <cellStyle name="Normalny 7 4 2 10 3" xfId="17949" xr:uid="{615390A6-03E3-4D44-8B17-6DC0605A9D86}"/>
    <cellStyle name="Normalny 7 4 2 11" xfId="2467" xr:uid="{188B97FE-62EA-4E20-8F49-20CEAE27676F}"/>
    <cellStyle name="Normalny 7 4 2 11 2" xfId="5609" xr:uid="{3E670263-0669-46EA-8382-91FA71B8C3E7}"/>
    <cellStyle name="Normalny 7 4 2 11 2 2" xfId="20910" xr:uid="{D25545E2-5F14-4F8D-A042-DD008BB24AD4}"/>
    <cellStyle name="Normalny 7 4 2 11 3" xfId="18099" xr:uid="{C355E5B0-0C48-4014-B3C5-948351B536A4}"/>
    <cellStyle name="Normalny 7 4 2 12" xfId="2617" xr:uid="{284BE0CE-F99E-4EEA-9B39-AE9E6EECC7BD}"/>
    <cellStyle name="Normalny 7 4 2 12 2" xfId="5610" xr:uid="{FCDE04CB-A9C9-460D-AF81-05C514CDAD80}"/>
    <cellStyle name="Normalny 7 4 2 12 2 2" xfId="20911" xr:uid="{29A622A6-B439-43DA-A742-D192AA85CEC6}"/>
    <cellStyle name="Normalny 7 4 2 12 3" xfId="18249" xr:uid="{2EF986A8-BC5B-415E-A60F-9E7E19851F67}"/>
    <cellStyle name="Normalny 7 4 2 13" xfId="5813" xr:uid="{D1353F2A-383E-4448-92AE-399FEADE1040}"/>
    <cellStyle name="Normalny 7 4 2 13 2" xfId="21114" xr:uid="{DCAD5203-4FCD-4305-B094-0CFF82F67BD6}"/>
    <cellStyle name="Normalny 7 4 2 14" xfId="6069" xr:uid="{8C797952-7FEB-4374-842A-CCE2B7B31C9D}"/>
    <cellStyle name="Normalny 7 4 2 14 2" xfId="21370" xr:uid="{A49DA8ED-2E62-43C1-B522-B96E2CB0DB23}"/>
    <cellStyle name="Normalny 7 4 2 15" xfId="4517" xr:uid="{D25A556C-FF55-4F34-BB9B-CB04BAE9EDCD}"/>
    <cellStyle name="Normalny 7 4 2 15 2" xfId="19845" xr:uid="{0FCD777C-DD41-40BE-9AAD-874B59437640}"/>
    <cellStyle name="Normalny 7 4 2 16" xfId="9561" xr:uid="{609D1E79-646E-4257-BE13-AF34E43100A1}"/>
    <cellStyle name="Normalny 7 4 2 16 2" xfId="24860" xr:uid="{3BD8A888-6C29-48BA-8C2C-372B80DB1A85}"/>
    <cellStyle name="Normalny 7 4 2 17" xfId="13051" xr:uid="{4202493A-573D-4CBC-97C7-5E29E5426A0B}"/>
    <cellStyle name="Normalny 7 4 2 17 2" xfId="28350" xr:uid="{9A15A04C-D967-4C7C-84C9-39E1EB79426B}"/>
    <cellStyle name="Normalny 7 4 2 18" xfId="16436" xr:uid="{13300659-C9E5-4A4F-9562-5FBC0FE7AA2B}"/>
    <cellStyle name="Normalny 7 4 2 18 2" xfId="31735" xr:uid="{908EE536-3FFE-47CA-9FFF-355EA47E3701}"/>
    <cellStyle name="Normalny 7 4 2 19" xfId="931" xr:uid="{023EC0B4-D6F9-439F-8B0E-7D6D9EB07A85}"/>
    <cellStyle name="Normalny 7 4 2 2" xfId="1147" xr:uid="{80BFAA7B-8462-4CE0-A18B-944E72DC8C17}"/>
    <cellStyle name="Normalny 7 4 2 2 2" xfId="4519" xr:uid="{62FE0260-BC15-4179-918E-3B4D231A6BA9}"/>
    <cellStyle name="Normalny 7 4 2 2 2 2" xfId="4520" xr:uid="{7A3A1F82-9293-4685-A6EE-592129DE0D9B}"/>
    <cellStyle name="Normalny 7 4 2 2 2 2 2" xfId="9112" xr:uid="{E9EA503F-AD36-4B18-8667-69310625D37C}"/>
    <cellStyle name="Normalny 7 4 2 2 2 2 2 2" xfId="12603" xr:uid="{88DA9795-D8B0-452E-B944-E5EC5E48AB23}"/>
    <cellStyle name="Normalny 7 4 2 2 2 2 2 2 2" xfId="27902" xr:uid="{F28F71FA-573E-45C1-AF41-6A27C26CDDCC}"/>
    <cellStyle name="Normalny 7 4 2 2 2 2 2 3" xfId="16093" xr:uid="{7366863D-5B2D-4938-8B9E-FCB34259C0F9}"/>
    <cellStyle name="Normalny 7 4 2 2 2 2 2 3 2" xfId="31392" xr:uid="{E307EB9F-6828-4166-8F5A-D67C7401B194}"/>
    <cellStyle name="Normalny 7 4 2 2 2 2 2 4" xfId="24412" xr:uid="{29EFFD3B-D374-4FB2-968C-0A100B0C19C8}"/>
    <cellStyle name="Normalny 7 4 2 2 2 2 3" xfId="7322" xr:uid="{6F4E878B-6181-4739-9794-420459B0FD44}"/>
    <cellStyle name="Normalny 7 4 2 2 2 2 3 2" xfId="22623" xr:uid="{643328F4-4DDD-4E7E-AD7B-2C0A4CD18833}"/>
    <cellStyle name="Normalny 7 4 2 2 2 2 4" xfId="10814" xr:uid="{6F132384-D4CF-47CB-BBE7-3B872B5F43DC}"/>
    <cellStyle name="Normalny 7 4 2 2 2 2 4 2" xfId="26113" xr:uid="{FC9D4C95-6263-4978-801C-6C74DD1EC044}"/>
    <cellStyle name="Normalny 7 4 2 2 2 2 5" xfId="14304" xr:uid="{1B33485E-8F74-468A-ADCF-01C16946324D}"/>
    <cellStyle name="Normalny 7 4 2 2 2 2 5 2" xfId="29603" xr:uid="{55EF4620-3D00-4324-8205-921BD6BE8A14}"/>
    <cellStyle name="Normalny 7 4 2 2 2 2 6" xfId="19848" xr:uid="{4F1F1243-95AE-4331-B62A-C8C42326F6FF}"/>
    <cellStyle name="Normalny 7 4 2 2 2 3" xfId="9111" xr:uid="{054FD483-AEBB-4B08-AA52-AA985FC9953C}"/>
    <cellStyle name="Normalny 7 4 2 2 2 3 2" xfId="12602" xr:uid="{5AD15DC3-8866-4B3A-BBD8-92F7DFDD704B}"/>
    <cellStyle name="Normalny 7 4 2 2 2 3 2 2" xfId="27901" xr:uid="{DD3D3A9D-0C4A-40F7-B81E-EC468F93EA87}"/>
    <cellStyle name="Normalny 7 4 2 2 2 3 3" xfId="16092" xr:uid="{B8EB46EA-C1E8-4B90-922D-03148D63D60E}"/>
    <cellStyle name="Normalny 7 4 2 2 2 3 3 2" xfId="31391" xr:uid="{80D50550-514F-4E45-9441-E68E644224BF}"/>
    <cellStyle name="Normalny 7 4 2 2 2 3 4" xfId="24411" xr:uid="{11500CC9-3767-46B1-883B-8750C2CFD834}"/>
    <cellStyle name="Normalny 7 4 2 2 2 4" xfId="6583" xr:uid="{4D0FE800-6B2A-4D39-B76A-93D38E77BFE9}"/>
    <cellStyle name="Normalny 7 4 2 2 2 4 2" xfId="21884" xr:uid="{167CBDE0-DFB2-477A-B3A4-EB9BA8FD1750}"/>
    <cellStyle name="Normalny 7 4 2 2 2 5" xfId="10075" xr:uid="{A6DB9D95-DEE1-49C7-A082-A928A612A9C6}"/>
    <cellStyle name="Normalny 7 4 2 2 2 5 2" xfId="25374" xr:uid="{DC217080-6E48-4CB1-90F2-A5A51157666B}"/>
    <cellStyle name="Normalny 7 4 2 2 2 6" xfId="13565" xr:uid="{4891C852-1D9E-4115-9FB7-5E37EFF62E10}"/>
    <cellStyle name="Normalny 7 4 2 2 2 6 2" xfId="28864" xr:uid="{2FB91A03-61AE-46EF-9758-FB4851197CBB}"/>
    <cellStyle name="Normalny 7 4 2 2 2 7" xfId="19847" xr:uid="{D7628AB5-E2CF-4FDB-B062-526B03885907}"/>
    <cellStyle name="Normalny 7 4 2 2 3" xfId="4521" xr:uid="{4190557F-20FF-4A4A-B1A4-5CD10DEC4610}"/>
    <cellStyle name="Normalny 7 4 2 2 3 2" xfId="9113" xr:uid="{1A0D2E1C-4065-4A09-92A4-EAC704376758}"/>
    <cellStyle name="Normalny 7 4 2 2 3 2 2" xfId="12604" xr:uid="{7FE46CD0-9465-4857-A2EA-12747B4B298F}"/>
    <cellStyle name="Normalny 7 4 2 2 3 2 2 2" xfId="27903" xr:uid="{4E852806-4B22-4422-980D-82FA3E31BB50}"/>
    <cellStyle name="Normalny 7 4 2 2 3 2 3" xfId="16094" xr:uid="{45980E3A-0091-4DF6-8997-4D98267B5835}"/>
    <cellStyle name="Normalny 7 4 2 2 3 2 3 2" xfId="31393" xr:uid="{DC380B0C-2CB1-4D4C-A683-7BA8619D08F9}"/>
    <cellStyle name="Normalny 7 4 2 2 3 2 4" xfId="24413" xr:uid="{FCC175DF-7D41-41F6-80D3-1275C73B3646}"/>
    <cellStyle name="Normalny 7 4 2 2 3 3" xfId="7321" xr:uid="{482AE4AC-EE17-4C9D-B8A2-73122E7312E4}"/>
    <cellStyle name="Normalny 7 4 2 2 3 3 2" xfId="22622" xr:uid="{4C75AFF4-BDA6-430C-80AF-7502A9CFCE6E}"/>
    <cellStyle name="Normalny 7 4 2 2 3 4" xfId="10813" xr:uid="{3F9BE60A-82D3-473D-AE2B-A46737105C04}"/>
    <cellStyle name="Normalny 7 4 2 2 3 4 2" xfId="26112" xr:uid="{9B3CC701-46DC-41E4-82EE-DB8AAF442C0F}"/>
    <cellStyle name="Normalny 7 4 2 2 3 5" xfId="14303" xr:uid="{7E7CA6C6-9B96-4C32-9B53-19F15254FA78}"/>
    <cellStyle name="Normalny 7 4 2 2 3 5 2" xfId="29602" xr:uid="{F622A2FA-FAD8-4EA4-8F20-0F17FE46B793}"/>
    <cellStyle name="Normalny 7 4 2 2 3 6" xfId="19849" xr:uid="{C7EF0445-461E-4926-BA9F-0599FECCA050}"/>
    <cellStyle name="Normalny 7 4 2 2 4" xfId="9110" xr:uid="{73AB64EC-D81D-44F4-A816-4944AC4B1FDD}"/>
    <cellStyle name="Normalny 7 4 2 2 4 2" xfId="12601" xr:uid="{06743E9B-D287-45D5-950E-06EBCD1B2E7C}"/>
    <cellStyle name="Normalny 7 4 2 2 4 2 2" xfId="27900" xr:uid="{B783E2DA-0204-4923-87F5-CAABF674DAEC}"/>
    <cellStyle name="Normalny 7 4 2 2 4 3" xfId="16091" xr:uid="{0C940CB4-8B79-44F5-913D-87DD0BC99ED1}"/>
    <cellStyle name="Normalny 7 4 2 2 4 3 2" xfId="31390" xr:uid="{B9836037-3761-4232-89F8-894FE78A6359}"/>
    <cellStyle name="Normalny 7 4 2 2 4 4" xfId="24410" xr:uid="{D99395DA-3B24-474F-96E3-9959D351C8F4}"/>
    <cellStyle name="Normalny 7 4 2 2 5" xfId="6213" xr:uid="{4462797D-FCCA-4F61-9CE6-D4C3961E7CA9}"/>
    <cellStyle name="Normalny 7 4 2 2 5 2" xfId="21514" xr:uid="{A864102F-B459-486F-AB5B-5B6C9F7C0431}"/>
    <cellStyle name="Normalny 7 4 2 2 6" xfId="4518" xr:uid="{6FB3B988-E0E0-4ECA-A184-FC603C6DB560}"/>
    <cellStyle name="Normalny 7 4 2 2 6 2" xfId="19846" xr:uid="{ADA96F33-E7C2-49F0-B136-8D6EAABF79FB}"/>
    <cellStyle name="Normalny 7 4 2 2 7" xfId="9705" xr:uid="{31291E29-55E3-4D22-9F1D-8FE60D36CCBC}"/>
    <cellStyle name="Normalny 7 4 2 2 7 2" xfId="25004" xr:uid="{B4B7B3C7-3FAF-437B-AD17-E3AD570291C3}"/>
    <cellStyle name="Normalny 7 4 2 2 8" xfId="13195" xr:uid="{0923DA2E-2E91-4057-89FE-67CF4427C2DA}"/>
    <cellStyle name="Normalny 7 4 2 2 8 2" xfId="28494" xr:uid="{D2E22275-4D78-4AA3-B332-0E3AF47A497B}"/>
    <cellStyle name="Normalny 7 4 2 2 9" xfId="16803" xr:uid="{3B8CF26F-8430-4198-B488-80AB4A7EABDA}"/>
    <cellStyle name="Normalny 7 4 2 20" xfId="16599" xr:uid="{A5E74CDA-F0AC-40B3-A3EE-F9124765EC9F}"/>
    <cellStyle name="Normalny 7 4 2 3" xfId="1272" xr:uid="{BA3F83FE-A018-4E74-9161-F04561BC6CD8}"/>
    <cellStyle name="Normalny 7 4 2 3 2" xfId="4523" xr:uid="{E696E0AD-239E-456B-AEF0-11C69B8916EC}"/>
    <cellStyle name="Normalny 7 4 2 3 2 2" xfId="9115" xr:uid="{ABE41DBF-3E53-42FA-B167-0098EE9F6418}"/>
    <cellStyle name="Normalny 7 4 2 3 2 2 2" xfId="12606" xr:uid="{912D94B6-2EBD-4686-B002-E06129EACD97}"/>
    <cellStyle name="Normalny 7 4 2 3 2 2 2 2" xfId="27905" xr:uid="{CA0E4F95-BF34-4B76-B75F-5DBA7F603BF4}"/>
    <cellStyle name="Normalny 7 4 2 3 2 2 3" xfId="16096" xr:uid="{CCCA19BB-2B58-4F4C-B062-3970EAA26D65}"/>
    <cellStyle name="Normalny 7 4 2 3 2 2 3 2" xfId="31395" xr:uid="{F6B8CC43-FC39-48E3-B310-CA6195934E94}"/>
    <cellStyle name="Normalny 7 4 2 3 2 2 4" xfId="24415" xr:uid="{36A92D56-B89D-4E8E-B68D-AF91D5B25011}"/>
    <cellStyle name="Normalny 7 4 2 3 2 3" xfId="7323" xr:uid="{5574A9E5-A16C-4339-9138-98E4EF563C22}"/>
    <cellStyle name="Normalny 7 4 2 3 2 3 2" xfId="22624" xr:uid="{67D726D7-D44B-4408-ACDC-7584021D52AE}"/>
    <cellStyle name="Normalny 7 4 2 3 2 4" xfId="10815" xr:uid="{474CDD04-CB41-42F3-9DDD-B1157F3E1091}"/>
    <cellStyle name="Normalny 7 4 2 3 2 4 2" xfId="26114" xr:uid="{F44DE016-19DE-4B86-8A26-B4C64DA9043C}"/>
    <cellStyle name="Normalny 7 4 2 3 2 5" xfId="14305" xr:uid="{855FF349-CBFD-4827-A899-8FB39B4F9955}"/>
    <cellStyle name="Normalny 7 4 2 3 2 5 2" xfId="29604" xr:uid="{462BAB65-DE1C-4D2B-9EB1-C163541FF6ED}"/>
    <cellStyle name="Normalny 7 4 2 3 2 6" xfId="19851" xr:uid="{6C1534ED-321B-40D4-97CB-9409DDC20E1B}"/>
    <cellStyle name="Normalny 7 4 2 3 3" xfId="9114" xr:uid="{D7665356-2154-4C41-8B13-0ED410A5FF3A}"/>
    <cellStyle name="Normalny 7 4 2 3 3 2" xfId="12605" xr:uid="{11DA0F79-3FBB-4386-A34C-43010B6C5DCC}"/>
    <cellStyle name="Normalny 7 4 2 3 3 2 2" xfId="27904" xr:uid="{4C6ACC6E-32FE-4AF4-A5F5-1EB7FCC7E48C}"/>
    <cellStyle name="Normalny 7 4 2 3 3 3" xfId="16095" xr:uid="{A0D8CE3D-BBB1-4CEC-8F68-093A13C9C0BD}"/>
    <cellStyle name="Normalny 7 4 2 3 3 3 2" xfId="31394" xr:uid="{5C47F817-6958-434E-AB00-A499053CF583}"/>
    <cellStyle name="Normalny 7 4 2 3 3 4" xfId="24414" xr:uid="{788EE20B-CEBF-428D-8D4C-B037A6D9E3CA}"/>
    <cellStyle name="Normalny 7 4 2 3 4" xfId="6584" xr:uid="{F367EE5F-DED8-4F3B-8055-751832BC48DD}"/>
    <cellStyle name="Normalny 7 4 2 3 4 2" xfId="21885" xr:uid="{0DE457ED-91E9-4419-A676-8261CBD3EFC8}"/>
    <cellStyle name="Normalny 7 4 2 3 5" xfId="4522" xr:uid="{876539F4-8AA9-45CA-BC46-6413306CD36B}"/>
    <cellStyle name="Normalny 7 4 2 3 5 2" xfId="19850" xr:uid="{CC184825-08CE-4EB4-978A-609BF05BE2FF}"/>
    <cellStyle name="Normalny 7 4 2 3 6" xfId="10076" xr:uid="{9A07C279-881B-425C-9A43-785AC6A7481E}"/>
    <cellStyle name="Normalny 7 4 2 3 6 2" xfId="25375" xr:uid="{C5CAB874-BB7E-46B8-93CE-D4D20B1E8A0E}"/>
    <cellStyle name="Normalny 7 4 2 3 7" xfId="13566" xr:uid="{943D3647-8CE1-47CA-8FD7-6E8FB871D7F2}"/>
    <cellStyle name="Normalny 7 4 2 3 7 2" xfId="28865" xr:uid="{8DBA258E-5AC0-4B04-95E3-B9ABD9B8C67B}"/>
    <cellStyle name="Normalny 7 4 2 3 8" xfId="16928" xr:uid="{4AA7C4F2-2F4F-49B3-8772-AE1CB737CD38}"/>
    <cellStyle name="Normalny 7 4 2 4" xfId="1393" xr:uid="{4B9A0EE7-E36E-4F23-83CC-81A97E4A2A98}"/>
    <cellStyle name="Normalny 7 4 2 4 2" xfId="9116" xr:uid="{5EF7A1A9-1FF2-477E-9CE7-E269AE912144}"/>
    <cellStyle name="Normalny 7 4 2 4 2 2" xfId="12607" xr:uid="{5FD571F0-3854-4567-B38C-981B4DA0DCCA}"/>
    <cellStyle name="Normalny 7 4 2 4 2 2 2" xfId="27906" xr:uid="{25BDA7F8-4F8F-4940-A41D-28C12FF49828}"/>
    <cellStyle name="Normalny 7 4 2 4 2 3" xfId="16097" xr:uid="{45E0851D-F2E0-45BB-B1A5-0FCE03A9496F}"/>
    <cellStyle name="Normalny 7 4 2 4 2 3 2" xfId="31396" xr:uid="{A050C2B7-89A4-45EE-A800-D4A43122BA92}"/>
    <cellStyle name="Normalny 7 4 2 4 2 4" xfId="24416" xr:uid="{280CEC5A-E2EC-455A-9F07-06D954D4A4D0}"/>
    <cellStyle name="Normalny 7 4 2 4 3" xfId="7320" xr:uid="{B3F11807-7D65-4103-9B53-BB4933CF68E9}"/>
    <cellStyle name="Normalny 7 4 2 4 3 2" xfId="22621" xr:uid="{85BCBCD4-F2B6-436E-8A90-8A3AD1AD1171}"/>
    <cellStyle name="Normalny 7 4 2 4 4" xfId="4524" xr:uid="{33BDF962-D356-41AA-9206-98595D85969B}"/>
    <cellStyle name="Normalny 7 4 2 4 4 2" xfId="19852" xr:uid="{105BF9B7-47DE-48CA-936C-42E35B089F47}"/>
    <cellStyle name="Normalny 7 4 2 4 5" xfId="10812" xr:uid="{49E309C0-885F-4BE3-BC55-5354C3BF515F}"/>
    <cellStyle name="Normalny 7 4 2 4 5 2" xfId="26111" xr:uid="{13AAEF5D-E82B-47EE-A233-648EC8A30666}"/>
    <cellStyle name="Normalny 7 4 2 4 6" xfId="14302" xr:uid="{EE87AEAD-61C1-48EA-AE8F-2789F7887DB7}"/>
    <cellStyle name="Normalny 7 4 2 4 6 2" xfId="29601" xr:uid="{F9D7E3BD-3AE8-45D4-85BA-BF1146A98A4B}"/>
    <cellStyle name="Normalny 7 4 2 4 7" xfId="17049" xr:uid="{F52A70CB-8EEB-47A3-9480-E4D26D957B9D}"/>
    <cellStyle name="Normalny 7 4 2 5" xfId="1547" xr:uid="{E18BB76B-CC01-4447-B048-354E7F5799EB}"/>
    <cellStyle name="Normalny 7 4 2 5 2" xfId="9117" xr:uid="{8C490896-3AC0-46DF-95BC-2F41BBFC120B}"/>
    <cellStyle name="Normalny 7 4 2 5 2 2" xfId="12608" xr:uid="{97DED32C-D6DE-45E1-A3BD-8C45E4276A13}"/>
    <cellStyle name="Normalny 7 4 2 5 2 2 2" xfId="27907" xr:uid="{746451D3-7DE1-4256-8DC9-619C71A347F5}"/>
    <cellStyle name="Normalny 7 4 2 5 2 3" xfId="16098" xr:uid="{5D1EEB27-E72A-4CFF-A9EE-BC586C629ABA}"/>
    <cellStyle name="Normalny 7 4 2 5 2 3 2" xfId="31397" xr:uid="{8F012A1E-1365-42FA-9F64-633924B15B35}"/>
    <cellStyle name="Normalny 7 4 2 5 2 4" xfId="24417" xr:uid="{653E13C9-6F10-49ED-8ED1-1A72B53B9983}"/>
    <cellStyle name="Normalny 7 4 2 5 3" xfId="7512" xr:uid="{5F5FF552-F653-4CD6-863B-A8863E866EA5}"/>
    <cellStyle name="Normalny 7 4 2 5 3 2" xfId="22813" xr:uid="{3872D529-2951-49EE-A67F-6FFD845C2B3F}"/>
    <cellStyle name="Normalny 7 4 2 5 4" xfId="4525" xr:uid="{6AB395A3-D72B-4452-ADEB-2910520FFDD3}"/>
    <cellStyle name="Normalny 7 4 2 5 4 2" xfId="19853" xr:uid="{F5D123BF-39CF-431D-ABBA-288C99DF3E55}"/>
    <cellStyle name="Normalny 7 4 2 5 5" xfId="11004" xr:uid="{ACFD1851-1136-4667-9F31-086160673592}"/>
    <cellStyle name="Normalny 7 4 2 5 5 2" xfId="26303" xr:uid="{D5205A9C-8288-424E-8B74-7D3B7D6EDAA2}"/>
    <cellStyle name="Normalny 7 4 2 5 6" xfId="14494" xr:uid="{F41CC6A3-472D-49A2-A0B7-E6BF734B0AB3}"/>
    <cellStyle name="Normalny 7 4 2 5 6 2" xfId="29793" xr:uid="{59B65E7D-FFE1-427A-B04D-3F02DF0EE868}"/>
    <cellStyle name="Normalny 7 4 2 5 7" xfId="17199" xr:uid="{7B251E5A-4ABD-413D-B860-0AD9B82F0407}"/>
    <cellStyle name="Normalny 7 4 2 6" xfId="1796" xr:uid="{30FD14B1-61D2-4762-9402-E73CFE1CD6DB}"/>
    <cellStyle name="Normalny 7 4 2 6 2" xfId="9109" xr:uid="{EC1A422B-EBDB-4399-9DE2-70089E311AB8}"/>
    <cellStyle name="Normalny 7 4 2 6 2 2" xfId="24409" xr:uid="{3F870D46-547A-4710-A5BA-FC1D821D5D0F}"/>
    <cellStyle name="Normalny 7 4 2 6 3" xfId="5611" xr:uid="{41FB01A1-1AAD-4D79-80FC-EBF9407A1350}"/>
    <cellStyle name="Normalny 7 4 2 6 3 2" xfId="20912" xr:uid="{0B8DB6D4-48BE-41D1-B6D2-75F4E5BA603C}"/>
    <cellStyle name="Normalny 7 4 2 6 4" xfId="12600" xr:uid="{D97B377A-DD5C-41D3-B1C9-CE6B450AE8D5}"/>
    <cellStyle name="Normalny 7 4 2 6 4 2" xfId="27899" xr:uid="{4520FC6B-00CC-48D0-BB56-210D6C07E81E}"/>
    <cellStyle name="Normalny 7 4 2 6 5" xfId="16090" xr:uid="{42AC68B1-1350-47FF-BE02-FC8CDEC8B310}"/>
    <cellStyle name="Normalny 7 4 2 6 5 2" xfId="31389" xr:uid="{61BB92B4-99ED-45E2-AD88-BBBD6ECB6E2F}"/>
    <cellStyle name="Normalny 7 4 2 6 6" xfId="17432" xr:uid="{655DF3AB-B1FD-4999-8486-FE7D9F94DADB}"/>
    <cellStyle name="Normalny 7 4 2 7" xfId="1940" xr:uid="{54219897-7440-4188-9A6B-BD5C665EA703}"/>
    <cellStyle name="Normalny 7 4 2 7 2" xfId="5612" xr:uid="{79C5C3B3-660D-4CA8-A5D8-CB45E4F8FDF4}"/>
    <cellStyle name="Normalny 7 4 2 7 2 2" xfId="20913" xr:uid="{76206FA1-DF78-4CA2-A3C1-65EDD5E5BEEC}"/>
    <cellStyle name="Normalny 7 4 2 7 3" xfId="17572" xr:uid="{76AC1E16-9F70-4F56-9732-D57B17F57903}"/>
    <cellStyle name="Normalny 7 4 2 8" xfId="2071" xr:uid="{29307464-EC21-4AA7-AFC9-8F2B89B45075}"/>
    <cellStyle name="Normalny 7 4 2 8 2" xfId="5613" xr:uid="{1CB7D535-F68B-4650-AF74-A1D5AB1F0E90}"/>
    <cellStyle name="Normalny 7 4 2 8 2 2" xfId="20914" xr:uid="{9DA53DDF-76A6-4F5D-80D2-B4279B7407D4}"/>
    <cellStyle name="Normalny 7 4 2 8 3" xfId="17703" xr:uid="{01FA5007-6EF2-4405-803C-D7B0294EEB05}"/>
    <cellStyle name="Normalny 7 4 2 9" xfId="2196" xr:uid="{22DD22E3-AFC7-4DC4-B966-3A92271AEFF2}"/>
    <cellStyle name="Normalny 7 4 2 9 2" xfId="5614" xr:uid="{BA5602A9-46F7-4BF9-9C21-9576CDD6ECBE}"/>
    <cellStyle name="Normalny 7 4 2 9 2 2" xfId="20915" xr:uid="{CDD68705-D23E-4AB2-A308-72CDE03D579B}"/>
    <cellStyle name="Normalny 7 4 2 9 3" xfId="17828" xr:uid="{765F1BF0-B290-472B-9EAC-7916393ADF02}"/>
    <cellStyle name="Normalny 7 4 20" xfId="16395" xr:uid="{CFC67B45-FC8A-4144-8D8C-C1A596E400C8}"/>
    <cellStyle name="Normalny 7 4 20 2" xfId="31694" xr:uid="{41DB3B59-5025-4AA4-892D-B4923EBAF618}"/>
    <cellStyle name="Normalny 7 4 21" xfId="890" xr:uid="{A15792EC-B9B4-45C9-A8C2-29926C705129}"/>
    <cellStyle name="Normalny 7 4 22" xfId="16558" xr:uid="{F22DC044-141F-41AB-9B57-2A814FE1E775}"/>
    <cellStyle name="Normalny 7 4 3" xfId="754" xr:uid="{E47AB08B-D746-4EC2-8AC9-01BE9DF546BA}"/>
    <cellStyle name="Normalny 7 4 3 10" xfId="2358" xr:uid="{49E6F0C4-4B74-4908-AECB-8940C9D6F4EA}"/>
    <cellStyle name="Normalny 7 4 3 10 2" xfId="5615" xr:uid="{D25E6C8C-50D7-4C8B-80C7-AD254D019D35}"/>
    <cellStyle name="Normalny 7 4 3 10 2 2" xfId="20916" xr:uid="{57172B47-9677-46F3-9DF6-8043B1C03175}"/>
    <cellStyle name="Normalny 7 4 3 10 3" xfId="17990" xr:uid="{355F44DC-FA54-4C57-8D3F-A14E0E3F40E0}"/>
    <cellStyle name="Normalny 7 4 3 11" xfId="2508" xr:uid="{69CD74EF-9059-4648-A2B6-94DA9F8AB167}"/>
    <cellStyle name="Normalny 7 4 3 11 2" xfId="5616" xr:uid="{4C1A610A-092A-4D34-8351-7BE6ACAB2D1B}"/>
    <cellStyle name="Normalny 7 4 3 11 2 2" xfId="20917" xr:uid="{A6D6946F-659D-4D33-A1B8-CEE753555902}"/>
    <cellStyle name="Normalny 7 4 3 11 3" xfId="18140" xr:uid="{64AC2DA3-5BBF-4740-96C6-30ACEF258AC2}"/>
    <cellStyle name="Normalny 7 4 3 12" xfId="2658" xr:uid="{104009B2-3240-4EFC-B95F-DF87EE682AAA}"/>
    <cellStyle name="Normalny 7 4 3 12 2" xfId="5617" xr:uid="{26E89364-2A47-4D57-B370-530D9430D74A}"/>
    <cellStyle name="Normalny 7 4 3 12 2 2" xfId="20918" xr:uid="{81CB3CFD-76BE-4B4C-8C00-008F01E04600}"/>
    <cellStyle name="Normalny 7 4 3 12 3" xfId="18290" xr:uid="{D1B9B15F-C763-487D-BF0D-1A480022A27E}"/>
    <cellStyle name="Normalny 7 4 3 13" xfId="5854" xr:uid="{5EC52132-F862-434B-95F1-36DC02DE0851}"/>
    <cellStyle name="Normalny 7 4 3 13 2" xfId="21155" xr:uid="{2843C91B-B0F2-4176-BDEE-D29A8201C978}"/>
    <cellStyle name="Normalny 7 4 3 14" xfId="6070" xr:uid="{36830388-9253-4E11-90C5-7B3D761F08DA}"/>
    <cellStyle name="Normalny 7 4 3 14 2" xfId="21371" xr:uid="{08A6383A-3BE6-4094-884D-C06FFD41A1BE}"/>
    <cellStyle name="Normalny 7 4 3 15" xfId="4526" xr:uid="{2E276BA7-25C9-455B-98A7-96CAA13EAD39}"/>
    <cellStyle name="Normalny 7 4 3 15 2" xfId="19854" xr:uid="{EB42E691-81C1-4BD2-80FF-5E8A57A5FFF4}"/>
    <cellStyle name="Normalny 7 4 3 16" xfId="9562" xr:uid="{237C3F12-8695-475F-A87B-C0148BE9FD54}"/>
    <cellStyle name="Normalny 7 4 3 16 2" xfId="24861" xr:uid="{7ECB04AA-B4E5-4492-A62F-3EF63B4679D7}"/>
    <cellStyle name="Normalny 7 4 3 17" xfId="13052" xr:uid="{112748CD-23CD-4373-85B4-69E3264E8DF8}"/>
    <cellStyle name="Normalny 7 4 3 17 2" xfId="28351" xr:uid="{0251EF74-D239-48EC-B9D2-C18857550225}"/>
    <cellStyle name="Normalny 7 4 3 18" xfId="16477" xr:uid="{1AE8F11B-893B-4574-B73D-9D24A3306F06}"/>
    <cellStyle name="Normalny 7 4 3 18 2" xfId="31776" xr:uid="{52A7FB14-A3D6-4133-93FE-7985DEA7CD47}"/>
    <cellStyle name="Normalny 7 4 3 19" xfId="972" xr:uid="{1A2A45F7-DE54-4A12-95A1-1FA0C4499137}"/>
    <cellStyle name="Normalny 7 4 3 2" xfId="1188" xr:uid="{73E6EF7C-4BDC-444A-9B06-F3962883B4CD}"/>
    <cellStyle name="Normalny 7 4 3 2 2" xfId="4528" xr:uid="{C1E7CAA9-140D-4500-AD01-A92D2A6DCC32}"/>
    <cellStyle name="Normalny 7 4 3 2 2 2" xfId="4529" xr:uid="{57E33697-80F9-4856-A789-C2E4F0A7B6D1}"/>
    <cellStyle name="Normalny 7 4 3 2 2 2 2" xfId="9121" xr:uid="{EA32B5CC-BCEC-412A-8507-905F4EB3F625}"/>
    <cellStyle name="Normalny 7 4 3 2 2 2 2 2" xfId="12612" xr:uid="{04F6689D-A05E-4CCE-BE5B-CBAE00B96129}"/>
    <cellStyle name="Normalny 7 4 3 2 2 2 2 2 2" xfId="27911" xr:uid="{C60C7DBC-21CD-4F81-8AAF-867D96DD2CE4}"/>
    <cellStyle name="Normalny 7 4 3 2 2 2 2 3" xfId="16102" xr:uid="{CC8EBF7A-820F-4A20-99A9-7AFDB5EBAFA2}"/>
    <cellStyle name="Normalny 7 4 3 2 2 2 2 3 2" xfId="31401" xr:uid="{287C68FD-DF2A-4893-86AD-8E525AB41C12}"/>
    <cellStyle name="Normalny 7 4 3 2 2 2 2 4" xfId="24421" xr:uid="{18A72F99-E0D3-4B7C-9958-4FEB57C7BEF9}"/>
    <cellStyle name="Normalny 7 4 3 2 2 2 3" xfId="7326" xr:uid="{B188BCC8-8C88-4DB1-BC09-E5AF8EA18850}"/>
    <cellStyle name="Normalny 7 4 3 2 2 2 3 2" xfId="22627" xr:uid="{AEDF50C4-7B5D-4F57-B38C-09213351C023}"/>
    <cellStyle name="Normalny 7 4 3 2 2 2 4" xfId="10818" xr:uid="{7AC6B528-D47D-459C-B4DF-BE632D41506F}"/>
    <cellStyle name="Normalny 7 4 3 2 2 2 4 2" xfId="26117" xr:uid="{3F17A8F6-B2FF-4D89-9D0D-12630806CE7A}"/>
    <cellStyle name="Normalny 7 4 3 2 2 2 5" xfId="14308" xr:uid="{7174F1D8-35FC-41AD-9C12-2E23DBA6D31F}"/>
    <cellStyle name="Normalny 7 4 3 2 2 2 5 2" xfId="29607" xr:uid="{50B03A87-85FC-418F-B732-667AF77D39EC}"/>
    <cellStyle name="Normalny 7 4 3 2 2 2 6" xfId="19857" xr:uid="{307165BE-E152-4C7E-A70A-EA49A2E3F25B}"/>
    <cellStyle name="Normalny 7 4 3 2 2 3" xfId="9120" xr:uid="{35C48793-12C2-4C77-AC55-C7E57CD2C878}"/>
    <cellStyle name="Normalny 7 4 3 2 2 3 2" xfId="12611" xr:uid="{2890039D-9C16-47AE-81AE-B53E8D14FDDF}"/>
    <cellStyle name="Normalny 7 4 3 2 2 3 2 2" xfId="27910" xr:uid="{E915E2FC-089A-4269-962E-3532DD52E961}"/>
    <cellStyle name="Normalny 7 4 3 2 2 3 3" xfId="16101" xr:uid="{724DC50E-818D-4874-9817-D28043D26CD4}"/>
    <cellStyle name="Normalny 7 4 3 2 2 3 3 2" xfId="31400" xr:uid="{31846F56-49BE-451B-958A-D89D58D9E375}"/>
    <cellStyle name="Normalny 7 4 3 2 2 3 4" xfId="24420" xr:uid="{CD4E8B45-68BC-4F13-A264-5D2537877508}"/>
    <cellStyle name="Normalny 7 4 3 2 2 4" xfId="6585" xr:uid="{ED5C4880-506A-4D82-BEFE-F6BEAF201B88}"/>
    <cellStyle name="Normalny 7 4 3 2 2 4 2" xfId="21886" xr:uid="{6B80E663-240E-4A89-A82A-946A3AE69C28}"/>
    <cellStyle name="Normalny 7 4 3 2 2 5" xfId="10077" xr:uid="{CFE406BB-B325-4921-B13D-7F7E2F8C8F25}"/>
    <cellStyle name="Normalny 7 4 3 2 2 5 2" xfId="25376" xr:uid="{5F6E4316-B9A1-451C-8000-F4B32283D38B}"/>
    <cellStyle name="Normalny 7 4 3 2 2 6" xfId="13567" xr:uid="{85965E64-B885-4ADB-B981-79C961E346BC}"/>
    <cellStyle name="Normalny 7 4 3 2 2 6 2" xfId="28866" xr:uid="{61189FE9-125D-43D9-99CF-934DC0956008}"/>
    <cellStyle name="Normalny 7 4 3 2 2 7" xfId="19856" xr:uid="{9D3A7A0B-271F-4B04-9F6E-7EACF0C25598}"/>
    <cellStyle name="Normalny 7 4 3 2 3" xfId="4530" xr:uid="{C905D3C9-7C64-414F-8BA8-2891D64CCE03}"/>
    <cellStyle name="Normalny 7 4 3 2 3 2" xfId="9122" xr:uid="{30E55CE3-995D-4F16-9F04-E6372A251E8C}"/>
    <cellStyle name="Normalny 7 4 3 2 3 2 2" xfId="12613" xr:uid="{AE84521E-4B94-4408-9ACC-5372D5161945}"/>
    <cellStyle name="Normalny 7 4 3 2 3 2 2 2" xfId="27912" xr:uid="{635C6F81-A670-4A4A-9912-995A05473A31}"/>
    <cellStyle name="Normalny 7 4 3 2 3 2 3" xfId="16103" xr:uid="{EFF68774-AFEA-4B4A-83EE-A65E973BA297}"/>
    <cellStyle name="Normalny 7 4 3 2 3 2 3 2" xfId="31402" xr:uid="{A4ABA302-2C93-497B-9FB7-7A4FAC84B7AE}"/>
    <cellStyle name="Normalny 7 4 3 2 3 2 4" xfId="24422" xr:uid="{90445EBB-71A0-44AC-9606-71190665179C}"/>
    <cellStyle name="Normalny 7 4 3 2 3 3" xfId="7325" xr:uid="{65F02B70-0A47-4898-8EDE-C7B40BEF9F62}"/>
    <cellStyle name="Normalny 7 4 3 2 3 3 2" xfId="22626" xr:uid="{D9EF00D3-AF82-47CB-B839-FEC6A33414CF}"/>
    <cellStyle name="Normalny 7 4 3 2 3 4" xfId="10817" xr:uid="{E5D08FF5-C4B6-40C1-B10E-EB0A5B1A514F}"/>
    <cellStyle name="Normalny 7 4 3 2 3 4 2" xfId="26116" xr:uid="{A368914C-FC2C-4069-B3A3-8ECB715649FC}"/>
    <cellStyle name="Normalny 7 4 3 2 3 5" xfId="14307" xr:uid="{5D5BD13D-EE70-4B58-9DB4-FC9735A1A9C3}"/>
    <cellStyle name="Normalny 7 4 3 2 3 5 2" xfId="29606" xr:uid="{6E93FA49-96F3-40B3-A42E-A0221A18C8E1}"/>
    <cellStyle name="Normalny 7 4 3 2 3 6" xfId="19858" xr:uid="{7793240F-09D8-47F0-9BF2-C06262980B62}"/>
    <cellStyle name="Normalny 7 4 3 2 4" xfId="9119" xr:uid="{A6E4A5BD-EFCD-46FA-B481-7A7D6FD6688B}"/>
    <cellStyle name="Normalny 7 4 3 2 4 2" xfId="12610" xr:uid="{B40041F4-D86B-42C4-A361-901E059F0D0B}"/>
    <cellStyle name="Normalny 7 4 3 2 4 2 2" xfId="27909" xr:uid="{39AA3083-01C1-4184-BC69-467590DB9FE9}"/>
    <cellStyle name="Normalny 7 4 3 2 4 3" xfId="16100" xr:uid="{A317EA93-EA72-45B1-8561-A3D1B682EE53}"/>
    <cellStyle name="Normalny 7 4 3 2 4 3 2" xfId="31399" xr:uid="{239A2EB6-E5CD-4B2E-AC28-537E7F034C0E}"/>
    <cellStyle name="Normalny 7 4 3 2 4 4" xfId="24419" xr:uid="{7E6A395C-6BA9-403B-910E-4556285B2786}"/>
    <cellStyle name="Normalny 7 4 3 2 5" xfId="6254" xr:uid="{6E812541-2E40-448D-8D63-6E4E82F86480}"/>
    <cellStyle name="Normalny 7 4 3 2 5 2" xfId="21555" xr:uid="{000040CC-7EF8-452D-A34C-4B026A91ECB6}"/>
    <cellStyle name="Normalny 7 4 3 2 6" xfId="4527" xr:uid="{9008831A-1BE6-4AA4-9C20-6C8EF0303B41}"/>
    <cellStyle name="Normalny 7 4 3 2 6 2" xfId="19855" xr:uid="{D7A51342-DB57-48EB-BC9E-F3AEB0D94969}"/>
    <cellStyle name="Normalny 7 4 3 2 7" xfId="9746" xr:uid="{C0550B5D-67D7-41E1-BBB3-752F93C2BE97}"/>
    <cellStyle name="Normalny 7 4 3 2 7 2" xfId="25045" xr:uid="{03E7D562-0AE8-46DF-8500-22DABB7A5447}"/>
    <cellStyle name="Normalny 7 4 3 2 8" xfId="13236" xr:uid="{D83017E2-F11F-4834-BC27-0BB8492DFED1}"/>
    <cellStyle name="Normalny 7 4 3 2 8 2" xfId="28535" xr:uid="{B328971F-3715-4CA4-8D42-C6A411B82BC8}"/>
    <cellStyle name="Normalny 7 4 3 2 9" xfId="16844" xr:uid="{2B97EC01-C4DF-4B37-8810-08E8488C24B0}"/>
    <cellStyle name="Normalny 7 4 3 20" xfId="16640" xr:uid="{94AC301C-7BB2-4E8F-A3A2-9DBA6FE78374}"/>
    <cellStyle name="Normalny 7 4 3 3" xfId="1313" xr:uid="{AA0B4447-9B67-49D6-914E-3C833E78F3B4}"/>
    <cellStyle name="Normalny 7 4 3 3 2" xfId="4532" xr:uid="{6688AEFF-94FC-4169-BFCA-BCAA0CE76AC8}"/>
    <cellStyle name="Normalny 7 4 3 3 2 2" xfId="9124" xr:uid="{E89B2588-ED7A-4484-8334-AEF91CE0D6CA}"/>
    <cellStyle name="Normalny 7 4 3 3 2 2 2" xfId="12615" xr:uid="{DC554E82-6759-4AB0-A0FD-0DD4E2FE8D60}"/>
    <cellStyle name="Normalny 7 4 3 3 2 2 2 2" xfId="27914" xr:uid="{FF52D054-0028-4A3F-8021-3EAFDF31F440}"/>
    <cellStyle name="Normalny 7 4 3 3 2 2 3" xfId="16105" xr:uid="{ECD924E2-BE5E-49EE-B117-ADA8BD5D5F02}"/>
    <cellStyle name="Normalny 7 4 3 3 2 2 3 2" xfId="31404" xr:uid="{3594FAA9-FA3E-4018-8D5A-1B55A0CC8538}"/>
    <cellStyle name="Normalny 7 4 3 3 2 2 4" xfId="24424" xr:uid="{4AFE8B05-3594-4630-B4B4-6B7F4753DB99}"/>
    <cellStyle name="Normalny 7 4 3 3 2 3" xfId="7327" xr:uid="{143E085E-8043-4148-BFD7-FDF63227815A}"/>
    <cellStyle name="Normalny 7 4 3 3 2 3 2" xfId="22628" xr:uid="{BA8E6C21-10CA-4513-A011-9A9264CE5F1F}"/>
    <cellStyle name="Normalny 7 4 3 3 2 4" xfId="10819" xr:uid="{8BACC158-9533-4623-9C65-BEAA771419C1}"/>
    <cellStyle name="Normalny 7 4 3 3 2 4 2" xfId="26118" xr:uid="{797CFD02-C6C7-4194-9697-95CC6EE2B0E5}"/>
    <cellStyle name="Normalny 7 4 3 3 2 5" xfId="14309" xr:uid="{C06BFDE2-CDEA-4981-9B52-5652B9A825F5}"/>
    <cellStyle name="Normalny 7 4 3 3 2 5 2" xfId="29608" xr:uid="{22923A21-32AA-41FF-A4C0-BA7032F8EDB1}"/>
    <cellStyle name="Normalny 7 4 3 3 2 6" xfId="19860" xr:uid="{019F07BB-11C0-4C29-99B5-B07C50257278}"/>
    <cellStyle name="Normalny 7 4 3 3 3" xfId="9123" xr:uid="{794ADAED-7DC6-428F-A3D2-09FD6D1A2CAB}"/>
    <cellStyle name="Normalny 7 4 3 3 3 2" xfId="12614" xr:uid="{B81ABDC7-D641-4BFF-A2E5-09EE3F9A7E23}"/>
    <cellStyle name="Normalny 7 4 3 3 3 2 2" xfId="27913" xr:uid="{E01223F3-6CA1-4E47-9FCF-A34DC10CEF4A}"/>
    <cellStyle name="Normalny 7 4 3 3 3 3" xfId="16104" xr:uid="{8E729C9F-FF31-4306-9BF8-057678992CC5}"/>
    <cellStyle name="Normalny 7 4 3 3 3 3 2" xfId="31403" xr:uid="{DB4AB30F-DAEF-487C-9034-EFF2BA511984}"/>
    <cellStyle name="Normalny 7 4 3 3 3 4" xfId="24423" xr:uid="{8A98C20F-F413-469D-AC0F-B0CC12EA0F76}"/>
    <cellStyle name="Normalny 7 4 3 3 4" xfId="6586" xr:uid="{1670E65A-DD3C-4EBB-89BF-19A89F6D7D6D}"/>
    <cellStyle name="Normalny 7 4 3 3 4 2" xfId="21887" xr:uid="{97A586C7-7EEA-40E6-88DC-C1DBD224ECC0}"/>
    <cellStyle name="Normalny 7 4 3 3 5" xfId="4531" xr:uid="{FB8BEC41-327B-47D1-9E3B-45AB6399F318}"/>
    <cellStyle name="Normalny 7 4 3 3 5 2" xfId="19859" xr:uid="{ED85051E-C4BA-4C0A-8019-657B31A38A08}"/>
    <cellStyle name="Normalny 7 4 3 3 6" xfId="10078" xr:uid="{94EA999F-A424-4949-B674-CCC74E9255BE}"/>
    <cellStyle name="Normalny 7 4 3 3 6 2" xfId="25377" xr:uid="{609D4131-E23A-4F59-9F0D-037EED7193D6}"/>
    <cellStyle name="Normalny 7 4 3 3 7" xfId="13568" xr:uid="{EDEAA69B-428E-440A-AC01-6DFA6DBFD3EA}"/>
    <cellStyle name="Normalny 7 4 3 3 7 2" xfId="28867" xr:uid="{CF271A73-F09D-4EA3-B646-3691AF542293}"/>
    <cellStyle name="Normalny 7 4 3 3 8" xfId="16969" xr:uid="{560F0C4E-6B42-4A5E-B304-129969CA5891}"/>
    <cellStyle name="Normalny 7 4 3 4" xfId="1434" xr:uid="{B5A6FC70-E280-4064-BB9A-E96BA701A29B}"/>
    <cellStyle name="Normalny 7 4 3 4 2" xfId="9125" xr:uid="{67C13D9C-7F14-40B0-B365-AA76C398854B}"/>
    <cellStyle name="Normalny 7 4 3 4 2 2" xfId="12616" xr:uid="{B17E9A83-B86C-436D-93E3-F10EEA4DAF56}"/>
    <cellStyle name="Normalny 7 4 3 4 2 2 2" xfId="27915" xr:uid="{3653BB04-8DDD-42FF-BADE-FAC5C629098A}"/>
    <cellStyle name="Normalny 7 4 3 4 2 3" xfId="16106" xr:uid="{404799AD-2278-4872-90D8-8E00BF5B2C5F}"/>
    <cellStyle name="Normalny 7 4 3 4 2 3 2" xfId="31405" xr:uid="{4EBFB568-3E22-4735-8183-E90EABAE134F}"/>
    <cellStyle name="Normalny 7 4 3 4 2 4" xfId="24425" xr:uid="{787F8596-FA98-4437-A033-CC56DEFA35F4}"/>
    <cellStyle name="Normalny 7 4 3 4 3" xfId="7324" xr:uid="{28D24A18-B2AA-42AF-9771-12FB98CD7B72}"/>
    <cellStyle name="Normalny 7 4 3 4 3 2" xfId="22625" xr:uid="{DE283B45-F9D2-4B8F-AE16-7634EFD8EDC1}"/>
    <cellStyle name="Normalny 7 4 3 4 4" xfId="4533" xr:uid="{BFF200DB-9736-4C6B-A750-5EF11CB4EACF}"/>
    <cellStyle name="Normalny 7 4 3 4 4 2" xfId="19861" xr:uid="{CE3ECF9E-51C6-4E41-A3D7-986F24D77898}"/>
    <cellStyle name="Normalny 7 4 3 4 5" xfId="10816" xr:uid="{0760F733-079A-4365-8F86-1618C70DE2C7}"/>
    <cellStyle name="Normalny 7 4 3 4 5 2" xfId="26115" xr:uid="{68B9A720-3511-4CBC-AB75-F6FB65969F55}"/>
    <cellStyle name="Normalny 7 4 3 4 6" xfId="14306" xr:uid="{797D84B8-A1AA-43E2-9708-42B3E251DFA0}"/>
    <cellStyle name="Normalny 7 4 3 4 6 2" xfId="29605" xr:uid="{3B160DF2-2CDC-4BEA-948A-382C6078971F}"/>
    <cellStyle name="Normalny 7 4 3 4 7" xfId="17090" xr:uid="{6152CEE3-A6B6-41CA-86B9-310FC436507C}"/>
    <cellStyle name="Normalny 7 4 3 5" xfId="1588" xr:uid="{8946B428-630D-42CB-AF9B-E03FC494AE86}"/>
    <cellStyle name="Normalny 7 4 3 5 2" xfId="9126" xr:uid="{8FBF43BA-3CD8-4DD8-BA37-C450FF80CF99}"/>
    <cellStyle name="Normalny 7 4 3 5 2 2" xfId="12617" xr:uid="{20AC513F-E3BE-4772-A74E-8B0D2A42D98E}"/>
    <cellStyle name="Normalny 7 4 3 5 2 2 2" xfId="27916" xr:uid="{C1484AB4-27C3-4FA3-91AF-F79DF2F93B97}"/>
    <cellStyle name="Normalny 7 4 3 5 2 3" xfId="16107" xr:uid="{3810324A-C350-4934-9742-1A6D32DA0D7E}"/>
    <cellStyle name="Normalny 7 4 3 5 2 3 2" xfId="31406" xr:uid="{2BB88434-46AD-422D-A705-02E167354B13}"/>
    <cellStyle name="Normalny 7 4 3 5 2 4" xfId="24426" xr:uid="{10A6135D-DF28-44BD-8E9C-4AF830F72BA6}"/>
    <cellStyle name="Normalny 7 4 3 5 3" xfId="7553" xr:uid="{EC5A2DEE-75AC-4E53-9C2E-6F9EF0139396}"/>
    <cellStyle name="Normalny 7 4 3 5 3 2" xfId="22854" xr:uid="{47998458-DC0D-4420-BEDF-60454C8CCCA5}"/>
    <cellStyle name="Normalny 7 4 3 5 4" xfId="4534" xr:uid="{99D5CC3C-081B-443A-B189-99FA5960880F}"/>
    <cellStyle name="Normalny 7 4 3 5 4 2" xfId="19862" xr:uid="{3FFE8146-6B4C-4A24-A743-345D13BC9066}"/>
    <cellStyle name="Normalny 7 4 3 5 5" xfId="11045" xr:uid="{E45EA4B1-F987-4616-876E-2DFC465156F6}"/>
    <cellStyle name="Normalny 7 4 3 5 5 2" xfId="26344" xr:uid="{9674C42E-8E12-49EA-B04C-2FF0E2B77447}"/>
    <cellStyle name="Normalny 7 4 3 5 6" xfId="14535" xr:uid="{02999811-2750-48BF-BDC7-56C5F900FAD2}"/>
    <cellStyle name="Normalny 7 4 3 5 6 2" xfId="29834" xr:uid="{A91BABDC-B760-42C3-A01D-F5CD07E7077E}"/>
    <cellStyle name="Normalny 7 4 3 5 7" xfId="17240" xr:uid="{FEF6A96B-946D-4288-B375-32440CBE0389}"/>
    <cellStyle name="Normalny 7 4 3 6" xfId="1837" xr:uid="{5267C77C-E002-47A6-8609-27F2FFCB090A}"/>
    <cellStyle name="Normalny 7 4 3 6 2" xfId="9118" xr:uid="{CFB9C0D6-3A06-4D19-BE63-EFD49C907A05}"/>
    <cellStyle name="Normalny 7 4 3 6 2 2" xfId="24418" xr:uid="{EA60A44C-4026-480E-9F2C-C01E256DF6C2}"/>
    <cellStyle name="Normalny 7 4 3 6 3" xfId="5618" xr:uid="{A961451E-BABB-46D7-A863-59B9549C3968}"/>
    <cellStyle name="Normalny 7 4 3 6 3 2" xfId="20919" xr:uid="{906ABA0D-F83D-4EA7-9007-621A263384E7}"/>
    <cellStyle name="Normalny 7 4 3 6 4" xfId="12609" xr:uid="{CA264DD4-3AF0-4A6D-8778-C5089533638A}"/>
    <cellStyle name="Normalny 7 4 3 6 4 2" xfId="27908" xr:uid="{921FE246-9C5D-4906-9593-6D3288C7359F}"/>
    <cellStyle name="Normalny 7 4 3 6 5" xfId="16099" xr:uid="{3DFA681E-EF04-4D36-8B16-C38B2C6AC377}"/>
    <cellStyle name="Normalny 7 4 3 6 5 2" xfId="31398" xr:uid="{ED3A7580-98FE-4EAD-921F-4BFEFFD1F9E2}"/>
    <cellStyle name="Normalny 7 4 3 6 6" xfId="17473" xr:uid="{EE16F347-9AFE-4AC1-90DB-FC5310B62544}"/>
    <cellStyle name="Normalny 7 4 3 7" xfId="1981" xr:uid="{A2AD9FDE-6437-4DD3-988F-5D5670A3E25C}"/>
    <cellStyle name="Normalny 7 4 3 7 2" xfId="5619" xr:uid="{D90AA5AF-4C63-4E38-9E4D-7C7E7178F6BC}"/>
    <cellStyle name="Normalny 7 4 3 7 2 2" xfId="20920" xr:uid="{10E9A279-9779-49F2-A026-F00BE507F650}"/>
    <cellStyle name="Normalny 7 4 3 7 3" xfId="17613" xr:uid="{5E3D83CC-ABED-4611-8CA9-6EA4713313CD}"/>
    <cellStyle name="Normalny 7 4 3 8" xfId="2112" xr:uid="{0563900B-C85D-4C57-8B5F-E9A4DC8BD5FC}"/>
    <cellStyle name="Normalny 7 4 3 8 2" xfId="5620" xr:uid="{D4CEBF5A-1F7C-46AC-B407-8CA35BD46231}"/>
    <cellStyle name="Normalny 7 4 3 8 2 2" xfId="20921" xr:uid="{94E742F5-9E31-416F-9205-3A6FD443A444}"/>
    <cellStyle name="Normalny 7 4 3 8 3" xfId="17744" xr:uid="{84CA9563-0A80-48CF-825B-62F79F2861BA}"/>
    <cellStyle name="Normalny 7 4 3 9" xfId="2237" xr:uid="{D892C3F3-61DE-4985-B37E-1305F36DDED3}"/>
    <cellStyle name="Normalny 7 4 3 9 2" xfId="5621" xr:uid="{CD9A5C87-3BB6-4B33-AC6B-DFC18E286E95}"/>
    <cellStyle name="Normalny 7 4 3 9 2 2" xfId="20922" xr:uid="{3FA81DCE-C0EE-456D-B420-31302B0127FA}"/>
    <cellStyle name="Normalny 7 4 3 9 3" xfId="17869" xr:uid="{0A6D60EE-3A02-4983-8AD0-870B2B8B925C}"/>
    <cellStyle name="Normalny 7 4 4" xfId="860" xr:uid="{F3D8D3C0-963E-48F4-B5FF-749F830935FD}"/>
    <cellStyle name="Normalny 7 4 4 10" xfId="1087" xr:uid="{C4F4A898-FCDB-4F23-B8FF-E24368154856}"/>
    <cellStyle name="Normalny 7 4 4 11" xfId="16745" xr:uid="{874A5414-D71F-46F8-8679-EFB64745DE03}"/>
    <cellStyle name="Normalny 7 4 4 2" xfId="2748" xr:uid="{6B1B7411-3C9C-4683-9A4D-0E213DDE6AE6}"/>
    <cellStyle name="Normalny 7 4 4 2 2" xfId="4537" xr:uid="{062CD3FF-4B5A-475D-8195-36C4B8A237CD}"/>
    <cellStyle name="Normalny 7 4 4 2 2 2" xfId="9129" xr:uid="{4709AF28-AFBF-486E-A15E-ACD4CE5631C3}"/>
    <cellStyle name="Normalny 7 4 4 2 2 2 2" xfId="12620" xr:uid="{EBDFBF09-53D6-4360-B39A-6D22C45D2457}"/>
    <cellStyle name="Normalny 7 4 4 2 2 2 2 2" xfId="27919" xr:uid="{7541FDE8-8B2A-4F5E-A223-1BB1735A757D}"/>
    <cellStyle name="Normalny 7 4 4 2 2 2 3" xfId="16110" xr:uid="{13AD7987-C581-40FA-B321-04DA6CDB1355}"/>
    <cellStyle name="Normalny 7 4 4 2 2 2 3 2" xfId="31409" xr:uid="{0B1C1F88-F34A-4B44-BE57-5869F27539C9}"/>
    <cellStyle name="Normalny 7 4 4 2 2 2 4" xfId="24429" xr:uid="{ED62E171-0579-45DF-8112-AFE2EDB015FB}"/>
    <cellStyle name="Normalny 7 4 4 2 2 3" xfId="7329" xr:uid="{5D6CBC73-6150-4250-8529-3E81B167E98A}"/>
    <cellStyle name="Normalny 7 4 4 2 2 3 2" xfId="22630" xr:uid="{EC390D94-1D02-4EC9-B9C3-C5B1E592ED54}"/>
    <cellStyle name="Normalny 7 4 4 2 2 4" xfId="10821" xr:uid="{A0C74BCA-D0D5-437E-895D-757E1738A245}"/>
    <cellStyle name="Normalny 7 4 4 2 2 4 2" xfId="26120" xr:uid="{A5D37876-511F-4349-BEA4-10841D5D9C66}"/>
    <cellStyle name="Normalny 7 4 4 2 2 5" xfId="14311" xr:uid="{41C9D2EE-5BC0-41A5-91E3-11CF050ADEE2}"/>
    <cellStyle name="Normalny 7 4 4 2 2 5 2" xfId="29610" xr:uid="{25F6F901-2C8F-4590-B174-36FD76D9CAF2}"/>
    <cellStyle name="Normalny 7 4 4 2 2 6" xfId="19865" xr:uid="{BEE92AD8-F742-4AC0-B875-A806003426A4}"/>
    <cellStyle name="Normalny 7 4 4 2 3" xfId="9128" xr:uid="{3A5BB734-161D-4096-8B41-1CD1039BD8E8}"/>
    <cellStyle name="Normalny 7 4 4 2 3 2" xfId="12619" xr:uid="{6ADC9030-38C2-4B0E-A7A0-03C239C8A399}"/>
    <cellStyle name="Normalny 7 4 4 2 3 2 2" xfId="27918" xr:uid="{C8DFA0D8-F922-4881-8931-E20D3CCF77C0}"/>
    <cellStyle name="Normalny 7 4 4 2 3 3" xfId="16109" xr:uid="{AD433963-D57B-4369-8475-36BB2E12ECDF}"/>
    <cellStyle name="Normalny 7 4 4 2 3 3 2" xfId="31408" xr:uid="{918F08C8-9862-4B6F-B639-01350F394DA1}"/>
    <cellStyle name="Normalny 7 4 4 2 3 4" xfId="24428" xr:uid="{B88AF7C8-DEA3-4F81-8C26-4689079999F2}"/>
    <cellStyle name="Normalny 7 4 4 2 4" xfId="6340" xr:uid="{EAC3EC38-A6D5-4680-8509-0E6A4307AA20}"/>
    <cellStyle name="Normalny 7 4 4 2 4 2" xfId="21641" xr:uid="{29D849A0-3159-4999-BC2A-732BF3288B87}"/>
    <cellStyle name="Normalny 7 4 4 2 5" xfId="4536" xr:uid="{340E9FD6-E4F5-42B8-B516-7D930565FDF7}"/>
    <cellStyle name="Normalny 7 4 4 2 5 2" xfId="19864" xr:uid="{FF1006A0-0B0E-41F5-A5D8-83F8FECFCFC7}"/>
    <cellStyle name="Normalny 7 4 4 2 6" xfId="9832" xr:uid="{DF1573EE-7845-4C67-B433-0188565E2215}"/>
    <cellStyle name="Normalny 7 4 4 2 6 2" xfId="25131" xr:uid="{3CF35E96-A268-4A1B-8C19-A599BBD1E73F}"/>
    <cellStyle name="Normalny 7 4 4 2 7" xfId="13322" xr:uid="{CFB0CB67-36B1-466C-BBB2-090EB790FA20}"/>
    <cellStyle name="Normalny 7 4 4 2 7 2" xfId="28621" xr:uid="{04C741E1-17FB-4E3D-83AC-69E151D99277}"/>
    <cellStyle name="Normalny 7 4 4 2 8" xfId="18376" xr:uid="{3C2C2D0D-CD95-4F87-98FB-316EDC1E075F}"/>
    <cellStyle name="Normalny 7 4 4 3" xfId="4538" xr:uid="{19737577-5164-436A-9C3F-40AB6FDD2C86}"/>
    <cellStyle name="Normalny 7 4 4 3 2" xfId="9130" xr:uid="{B6AC36B3-C3E9-484A-90F7-924B34A49327}"/>
    <cellStyle name="Normalny 7 4 4 3 2 2" xfId="12621" xr:uid="{A72E7E51-A151-4232-BE3D-201DC909715F}"/>
    <cellStyle name="Normalny 7 4 4 3 2 2 2" xfId="27920" xr:uid="{0160D711-0AA0-463E-BD61-13B0210E765F}"/>
    <cellStyle name="Normalny 7 4 4 3 2 3" xfId="16111" xr:uid="{C428E9B2-B31C-488A-A814-57217E4778CD}"/>
    <cellStyle name="Normalny 7 4 4 3 2 3 2" xfId="31410" xr:uid="{90E6C0CE-97C4-4A36-A2A2-48B373FD8797}"/>
    <cellStyle name="Normalny 7 4 4 3 2 4" xfId="24430" xr:uid="{DE13CAD8-90F5-48F7-8A3C-EEA47385CA12}"/>
    <cellStyle name="Normalny 7 4 4 3 3" xfId="7328" xr:uid="{FE81DEE0-F587-46D6-AE93-AF858017CC77}"/>
    <cellStyle name="Normalny 7 4 4 3 3 2" xfId="22629" xr:uid="{B09FC41E-0835-4A86-AE42-68A6724EFDFF}"/>
    <cellStyle name="Normalny 7 4 4 3 4" xfId="10820" xr:uid="{BD05800A-B0F8-4491-93BC-709DD33174B8}"/>
    <cellStyle name="Normalny 7 4 4 3 4 2" xfId="26119" xr:uid="{90529181-0973-4C0A-A37B-9570E98E0541}"/>
    <cellStyle name="Normalny 7 4 4 3 5" xfId="14310" xr:uid="{7E9A6383-C530-49C4-97FF-FB6188FEFA3E}"/>
    <cellStyle name="Normalny 7 4 4 3 5 2" xfId="29609" xr:uid="{C59E24AD-D3B2-44EE-8E76-2C4C7DB133D5}"/>
    <cellStyle name="Normalny 7 4 4 3 6" xfId="19866" xr:uid="{B821AEF2-45B9-4567-8844-26D02EC0390C}"/>
    <cellStyle name="Normalny 7 4 4 4" xfId="4539" xr:uid="{F6FFA41D-CFDB-4D58-96AB-9D13E6391769}"/>
    <cellStyle name="Normalny 7 4 4 4 2" xfId="9131" xr:uid="{0930988F-4885-4C44-A92C-662B6CFFD20C}"/>
    <cellStyle name="Normalny 7 4 4 4 2 2" xfId="12622" xr:uid="{3C0033AE-D349-4773-9686-81491445F3CD}"/>
    <cellStyle name="Normalny 7 4 4 4 2 2 2" xfId="27921" xr:uid="{C1D64758-AC78-4FEA-86AE-F3B57A83B162}"/>
    <cellStyle name="Normalny 7 4 4 4 2 3" xfId="16112" xr:uid="{168C81EF-3182-4E2D-9ECC-03EBB141AD3B}"/>
    <cellStyle name="Normalny 7 4 4 4 2 3 2" xfId="31411" xr:uid="{F3F24A6C-881D-4181-9078-62219EAC5F49}"/>
    <cellStyle name="Normalny 7 4 4 4 2 4" xfId="24431" xr:uid="{D4B511B9-A553-4BA7-AA6F-2FE77CBCEB64}"/>
    <cellStyle name="Normalny 7 4 4 4 3" xfId="7639" xr:uid="{44126C06-8476-471B-B3DE-19F29F630506}"/>
    <cellStyle name="Normalny 7 4 4 4 3 2" xfId="22940" xr:uid="{8A066EF1-C4A4-41D7-A0DD-4989389467E8}"/>
    <cellStyle name="Normalny 7 4 4 4 4" xfId="11131" xr:uid="{3F698A52-9037-4A33-AA9B-C7CFAE6432ED}"/>
    <cellStyle name="Normalny 7 4 4 4 4 2" xfId="26430" xr:uid="{FB8DA6BA-F2B4-4582-AD53-1AF538404A30}"/>
    <cellStyle name="Normalny 7 4 4 4 5" xfId="14621" xr:uid="{5DE6D6F1-76F1-403A-BE9E-3AAF5F2642D7}"/>
    <cellStyle name="Normalny 7 4 4 4 5 2" xfId="29920" xr:uid="{A3E72831-6AE9-4830-933F-44912B1D7CA0}"/>
    <cellStyle name="Normalny 7 4 4 4 6" xfId="19867" xr:uid="{35140CA4-C29C-44B5-915E-E894D5D1CBA5}"/>
    <cellStyle name="Normalny 7 4 4 5" xfId="9127" xr:uid="{54FD2342-6B3A-4B2B-B769-0CA9F80E7AD1}"/>
    <cellStyle name="Normalny 7 4 4 5 2" xfId="12618" xr:uid="{D224BD2D-3E05-49F3-BEF9-FA9F27859102}"/>
    <cellStyle name="Normalny 7 4 4 5 2 2" xfId="27917" xr:uid="{CBD6BE92-D888-41E3-9394-9DA6534AB226}"/>
    <cellStyle name="Normalny 7 4 4 5 3" xfId="16108" xr:uid="{E7164400-CE67-4C10-AE0A-CE7D6D3A94C8}"/>
    <cellStyle name="Normalny 7 4 4 5 3 2" xfId="31407" xr:uid="{5317FE10-711D-4805-9172-6BF1665B33C9}"/>
    <cellStyle name="Normalny 7 4 4 5 4" xfId="24427" xr:uid="{EFD7C56B-4041-411F-94E6-10F5FE26D892}"/>
    <cellStyle name="Normalny 7 4 4 6" xfId="6071" xr:uid="{077E766E-0C26-4A43-B0FF-7C11905023A9}"/>
    <cellStyle name="Normalny 7 4 4 6 2" xfId="21372" xr:uid="{9D137861-3A44-48E4-AC94-97E49B2ACC90}"/>
    <cellStyle name="Normalny 7 4 4 7" xfId="4535" xr:uid="{6934F978-9E47-48AB-B4D8-E9576AC639FA}"/>
    <cellStyle name="Normalny 7 4 4 7 2" xfId="19863" xr:uid="{4E43BADA-3FEA-49CC-B466-9FB87E7064C4}"/>
    <cellStyle name="Normalny 7 4 4 8" xfId="9563" xr:uid="{EDAA88DB-1242-4359-90B3-0657DD6D05EF}"/>
    <cellStyle name="Normalny 7 4 4 8 2" xfId="24862" xr:uid="{A5E84084-274F-4BFE-9FF6-F2EBF80843DC}"/>
    <cellStyle name="Normalny 7 4 4 9" xfId="13053" xr:uid="{577E6F40-F178-4465-AE05-487D65CB0992}"/>
    <cellStyle name="Normalny 7 4 4 9 2" xfId="28352" xr:uid="{0D54D6D0-1F8E-497C-B479-91AFD1B68146}"/>
    <cellStyle name="Normalny 7 4 5" xfId="1028" xr:uid="{90862A03-BC2A-4B2A-879A-A9857DB29891}"/>
    <cellStyle name="Normalny 7 4 5 2" xfId="4541" xr:uid="{D6F04561-8062-495C-846D-60923FC64BB4}"/>
    <cellStyle name="Normalny 7 4 5 2 2" xfId="9133" xr:uid="{8122A77E-6893-4C2F-BC0A-161FCD3D3E8B}"/>
    <cellStyle name="Normalny 7 4 5 2 2 2" xfId="12624" xr:uid="{DDD930D7-146B-4C97-8D51-30974A8F148F}"/>
    <cellStyle name="Normalny 7 4 5 2 2 2 2" xfId="27923" xr:uid="{75104291-CD60-4351-807C-2BC3CC0E4374}"/>
    <cellStyle name="Normalny 7 4 5 2 2 3" xfId="16114" xr:uid="{36232F52-50F3-4443-8D44-9732B59BE370}"/>
    <cellStyle name="Normalny 7 4 5 2 2 3 2" xfId="31413" xr:uid="{65122879-CEBB-4120-8F73-B6716587E2A3}"/>
    <cellStyle name="Normalny 7 4 5 2 2 4" xfId="24433" xr:uid="{9F68C4EB-4841-4E27-8A56-2DC8340315CD}"/>
    <cellStyle name="Normalny 7 4 5 2 3" xfId="7330" xr:uid="{25AE8363-F07A-4E3D-BD6C-FBB317C34A22}"/>
    <cellStyle name="Normalny 7 4 5 2 3 2" xfId="22631" xr:uid="{DD903F6C-35C5-4679-B2FC-1081B1E47930}"/>
    <cellStyle name="Normalny 7 4 5 2 4" xfId="10822" xr:uid="{8D61DA6E-B5B6-4CE0-A22A-E3C18FEBD8E5}"/>
    <cellStyle name="Normalny 7 4 5 2 4 2" xfId="26121" xr:uid="{03233A7F-8D74-41C1-B020-94501C2ED715}"/>
    <cellStyle name="Normalny 7 4 5 2 5" xfId="14312" xr:uid="{FFF1B19D-AF91-4D48-8192-5EB16F492138}"/>
    <cellStyle name="Normalny 7 4 5 2 5 2" xfId="29611" xr:uid="{C76B62CD-965E-4C6C-8427-805456372B33}"/>
    <cellStyle name="Normalny 7 4 5 2 6" xfId="19869" xr:uid="{6C290D5B-5DC5-4980-91B7-08F916615390}"/>
    <cellStyle name="Normalny 7 4 5 3" xfId="9132" xr:uid="{ACB3DD70-B49B-47C2-8791-8D8FFB3CEEA3}"/>
    <cellStyle name="Normalny 7 4 5 3 2" xfId="12623" xr:uid="{AFB0A551-B0AB-45D6-93F8-E8D394D7EAD1}"/>
    <cellStyle name="Normalny 7 4 5 3 2 2" xfId="27922" xr:uid="{7998825C-EA91-40E0-81EF-29B46E2F9FA0}"/>
    <cellStyle name="Normalny 7 4 5 3 3" xfId="16113" xr:uid="{ACA9639A-9F72-4FD1-B259-7569B664BE2E}"/>
    <cellStyle name="Normalny 7 4 5 3 3 2" xfId="31412" xr:uid="{83D93202-9272-467E-965A-6DE9A575169F}"/>
    <cellStyle name="Normalny 7 4 5 3 4" xfId="24432" xr:uid="{69126E40-0A9F-42AF-9529-BB324C462EE0}"/>
    <cellStyle name="Normalny 7 4 5 4" xfId="6118" xr:uid="{4A1F165F-C50B-4A52-B070-D863BBA1E1F8}"/>
    <cellStyle name="Normalny 7 4 5 4 2" xfId="21419" xr:uid="{DE51F2D3-8803-4653-A9E9-BB686723A3C6}"/>
    <cellStyle name="Normalny 7 4 5 5" xfId="4540" xr:uid="{54ED3071-A288-42D6-A6E2-89E2E0852A6C}"/>
    <cellStyle name="Normalny 7 4 5 5 2" xfId="19868" xr:uid="{4398944F-E725-4A8C-AC84-EA2174AD4119}"/>
    <cellStyle name="Normalny 7 4 5 6" xfId="9610" xr:uid="{D3A8372B-EDA6-49E9-B785-1B4FC3F2E1F1}"/>
    <cellStyle name="Normalny 7 4 5 6 2" xfId="24909" xr:uid="{4F353542-F62B-4029-95CB-5603A1E51983}"/>
    <cellStyle name="Normalny 7 4 5 7" xfId="13100" xr:uid="{98018EAA-02E1-4008-8730-622B2D33FFCE}"/>
    <cellStyle name="Normalny 7 4 5 7 2" xfId="28399" xr:uid="{1CBA8BED-951B-419B-AF94-F767232C9547}"/>
    <cellStyle name="Normalny 7 4 5 8" xfId="16693" xr:uid="{80FA0A83-4355-46E9-8634-7559FECB248A}"/>
    <cellStyle name="Normalny 7 4 6" xfId="1086" xr:uid="{CE60CBB4-FA15-479C-8546-8DA5D5372F8E}"/>
    <cellStyle name="Normalny 7 4 6 2" xfId="4543" xr:uid="{51CB2EE7-0FAE-4744-8C07-EE803D0ED493}"/>
    <cellStyle name="Normalny 7 4 6 2 2" xfId="9135" xr:uid="{7A1AC299-9014-48D3-B3CC-288318D98927}"/>
    <cellStyle name="Normalny 7 4 6 2 2 2" xfId="12626" xr:uid="{B5670067-FD71-41FF-B3E1-CF20448A9DA7}"/>
    <cellStyle name="Normalny 7 4 6 2 2 2 2" xfId="27925" xr:uid="{3787743E-0D89-4308-9B5F-79DCD9955AE8}"/>
    <cellStyle name="Normalny 7 4 6 2 2 3" xfId="16116" xr:uid="{0DDC1209-928E-4DFF-B27D-B8F8A3A4304B}"/>
    <cellStyle name="Normalny 7 4 6 2 2 3 2" xfId="31415" xr:uid="{283B33F9-9AC0-4DD4-A48A-71D092796DE2}"/>
    <cellStyle name="Normalny 7 4 6 2 2 4" xfId="24435" xr:uid="{57CA35F2-4A6A-451E-ACA9-B22B7BDC3FE3}"/>
    <cellStyle name="Normalny 7 4 6 2 3" xfId="7331" xr:uid="{39C79ABE-DD37-429E-BE8C-FF12FC7C1EF0}"/>
    <cellStyle name="Normalny 7 4 6 2 3 2" xfId="22632" xr:uid="{5084A7A8-9200-4874-930C-1D9AB68978FB}"/>
    <cellStyle name="Normalny 7 4 6 2 4" xfId="10823" xr:uid="{8ABD44FD-819A-42E2-A97B-D98D5E1B61A3}"/>
    <cellStyle name="Normalny 7 4 6 2 4 2" xfId="26122" xr:uid="{2D8C9964-58DB-4D29-A9AD-3C7A50787DE6}"/>
    <cellStyle name="Normalny 7 4 6 2 5" xfId="14313" xr:uid="{7782A2E6-58A0-4A8A-9620-54ECAB385AFF}"/>
    <cellStyle name="Normalny 7 4 6 2 5 2" xfId="29612" xr:uid="{DBC8B9F0-2B4F-4EED-8CA2-724C02E7F2EC}"/>
    <cellStyle name="Normalny 7 4 6 2 6" xfId="19871" xr:uid="{DBF2EFDF-8258-45B3-B08F-A22C73454750}"/>
    <cellStyle name="Normalny 7 4 6 3" xfId="9134" xr:uid="{D16F6709-92A2-4574-A636-6B76F2F3D8B4}"/>
    <cellStyle name="Normalny 7 4 6 3 2" xfId="12625" xr:uid="{081354A9-0F01-4F63-98C9-39C4850F5E3E}"/>
    <cellStyle name="Normalny 7 4 6 3 2 2" xfId="27924" xr:uid="{82A03FCF-84B3-4FCA-9C4A-828F07472EAA}"/>
    <cellStyle name="Normalny 7 4 6 3 3" xfId="16115" xr:uid="{53FDF1AE-8881-4945-9FCA-0E8135D9FE2E}"/>
    <cellStyle name="Normalny 7 4 6 3 3 2" xfId="31414" xr:uid="{F2E4B037-0975-4DC9-A9D8-09E0E43E9109}"/>
    <cellStyle name="Normalny 7 4 6 3 4" xfId="24434" xr:uid="{1573F8E2-8227-4773-B564-864CDF27E094}"/>
    <cellStyle name="Normalny 7 4 6 4" xfId="6145" xr:uid="{1FD23AFB-88FF-410F-B007-1EC37BE3C9E3}"/>
    <cellStyle name="Normalny 7 4 6 4 2" xfId="21446" xr:uid="{39FBF145-EC43-4E35-A647-15DBB24D8717}"/>
    <cellStyle name="Normalny 7 4 6 5" xfId="4542" xr:uid="{5C295A0E-112F-4864-8C98-4EC4FDDC987B}"/>
    <cellStyle name="Normalny 7 4 6 5 2" xfId="19870" xr:uid="{8DA95F65-F01E-4970-976A-A0A66086E970}"/>
    <cellStyle name="Normalny 7 4 6 6" xfId="9637" xr:uid="{7637134C-A179-492D-BA57-E288F378AF7B}"/>
    <cellStyle name="Normalny 7 4 6 6 2" xfId="24936" xr:uid="{C5ED4E1C-3F97-4A12-9AD5-1A7667BFBE1F}"/>
    <cellStyle name="Normalny 7 4 6 7" xfId="13127" xr:uid="{57481294-872E-4C51-96EA-DA934E06926E}"/>
    <cellStyle name="Normalny 7 4 6 7 2" xfId="28426" xr:uid="{B1B21987-E224-47BA-B7A1-C9B5498A0321}"/>
    <cellStyle name="Normalny 7 4 6 8" xfId="16744" xr:uid="{20F3D977-9C91-4153-B8DD-5030501AD989}"/>
    <cellStyle name="Normalny 7 4 7" xfId="1504" xr:uid="{DE081DC8-B376-4909-B721-2B19416479D0}"/>
    <cellStyle name="Normalny 7 4 7 2" xfId="4545" xr:uid="{377D5412-A1EE-4A9A-8CB8-AA5F36D06D9B}"/>
    <cellStyle name="Normalny 7 4 7 2 2" xfId="9137" xr:uid="{E36F3751-3F9E-40A4-965F-F834C19B2647}"/>
    <cellStyle name="Normalny 7 4 7 2 2 2" xfId="12628" xr:uid="{3CDC760B-6C20-49A9-9640-38B8C8ADA6E9}"/>
    <cellStyle name="Normalny 7 4 7 2 2 2 2" xfId="27927" xr:uid="{60C7007A-368D-4964-A901-7B835DC9932A}"/>
    <cellStyle name="Normalny 7 4 7 2 2 3" xfId="16118" xr:uid="{77FE1315-3590-4265-8BC9-810AC44D69D2}"/>
    <cellStyle name="Normalny 7 4 7 2 2 3 2" xfId="31417" xr:uid="{38CF73A8-512C-4C08-A906-99458E7637E6}"/>
    <cellStyle name="Normalny 7 4 7 2 2 4" xfId="24437" xr:uid="{F8AB6C37-D94D-4F7B-8398-97317BA0E821}"/>
    <cellStyle name="Normalny 7 4 7 2 3" xfId="7332" xr:uid="{2C7B965B-BB20-4AEB-9E5F-1E600589E61C}"/>
    <cellStyle name="Normalny 7 4 7 2 3 2" xfId="22633" xr:uid="{EC681D29-1392-4002-B3D6-F570CE5BB34B}"/>
    <cellStyle name="Normalny 7 4 7 2 4" xfId="10824" xr:uid="{3E55CA2F-AAB5-46C0-ABE3-F62996CD3345}"/>
    <cellStyle name="Normalny 7 4 7 2 4 2" xfId="26123" xr:uid="{1D03233D-16B3-460C-BA4B-0CAC1AE3501E}"/>
    <cellStyle name="Normalny 7 4 7 2 5" xfId="14314" xr:uid="{2858A478-EF58-425F-9E00-304DA9FA6B0D}"/>
    <cellStyle name="Normalny 7 4 7 2 5 2" xfId="29613" xr:uid="{AFC54C20-6352-4A75-B90C-6E38BE3594E8}"/>
    <cellStyle name="Normalny 7 4 7 2 6" xfId="19873" xr:uid="{70BFBE97-6F15-4107-8B88-CC33BE0E90BA}"/>
    <cellStyle name="Normalny 7 4 7 3" xfId="9136" xr:uid="{FD028A6C-7712-402C-878D-8AF055390DED}"/>
    <cellStyle name="Normalny 7 4 7 3 2" xfId="12627" xr:uid="{5EB4659B-4E06-4133-AF7D-131BE1833194}"/>
    <cellStyle name="Normalny 7 4 7 3 2 2" xfId="27926" xr:uid="{F77C4892-C6C0-4A24-8FF7-457630BFA5E9}"/>
    <cellStyle name="Normalny 7 4 7 3 3" xfId="16117" xr:uid="{985E14ED-58C2-46E7-84C8-0D604D4FCA93}"/>
    <cellStyle name="Normalny 7 4 7 3 3 2" xfId="31416" xr:uid="{561D5301-F58B-45D5-9AA8-08F425F48489}"/>
    <cellStyle name="Normalny 7 4 7 3 4" xfId="24436" xr:uid="{190E2B75-A0F4-44E8-9979-F459EE57939F}"/>
    <cellStyle name="Normalny 7 4 7 4" xfId="6172" xr:uid="{D3AEAF9F-C28A-442F-9B1F-C66A4D481EA2}"/>
    <cellStyle name="Normalny 7 4 7 4 2" xfId="21473" xr:uid="{60A15906-6950-43B9-9FEC-2054D23D4D53}"/>
    <cellStyle name="Normalny 7 4 7 5" xfId="4544" xr:uid="{E581774B-4C65-47DE-8952-70B1A01AF022}"/>
    <cellStyle name="Normalny 7 4 7 5 2" xfId="19872" xr:uid="{1AB24DE9-E997-4EF8-BC4B-69E156913603}"/>
    <cellStyle name="Normalny 7 4 7 6" xfId="9664" xr:uid="{A0E28616-5831-484A-AF2F-6A9D679FB28D}"/>
    <cellStyle name="Normalny 7 4 7 6 2" xfId="24963" xr:uid="{029FEE37-4E10-4D83-B9D3-E8B7E95E2BB5}"/>
    <cellStyle name="Normalny 7 4 7 7" xfId="13154" xr:uid="{E1062182-40DA-4B53-8300-17D1C4C1F224}"/>
    <cellStyle name="Normalny 7 4 7 7 2" xfId="28453" xr:uid="{BB9C54F1-D11E-43A8-85F4-1DCCF65CF26A}"/>
    <cellStyle name="Normalny 7 4 7 8" xfId="17158" xr:uid="{40DF8D1A-A0E7-4BF6-AA76-85993F9B3EC7}"/>
    <cellStyle name="Normalny 7 4 8" xfId="1729" xr:uid="{7EC0A988-16E1-472B-9915-64AD9AA0599B}"/>
    <cellStyle name="Normalny 7 4 8 2" xfId="4547" xr:uid="{FC371A01-E9B3-466A-A3CA-04601967C89F}"/>
    <cellStyle name="Normalny 7 4 8 2 2" xfId="9139" xr:uid="{D6669C49-C136-4681-92F8-4581E6E4C8C7}"/>
    <cellStyle name="Normalny 7 4 8 2 2 2" xfId="12630" xr:uid="{49955C3E-458F-484A-B3E2-2F02A0B58FA2}"/>
    <cellStyle name="Normalny 7 4 8 2 2 2 2" xfId="27929" xr:uid="{533B0F18-F404-486B-92A0-A9353E18ECF0}"/>
    <cellStyle name="Normalny 7 4 8 2 2 3" xfId="16120" xr:uid="{D1633499-BDDF-4854-94C9-1518026572BC}"/>
    <cellStyle name="Normalny 7 4 8 2 2 3 2" xfId="31419" xr:uid="{79C1E5EE-A28E-49C6-B689-D50FE371310E}"/>
    <cellStyle name="Normalny 7 4 8 2 2 4" xfId="24439" xr:uid="{F7B85BAA-A094-4AFF-96A6-545FECC40F5D}"/>
    <cellStyle name="Normalny 7 4 8 2 3" xfId="7333" xr:uid="{A0EF35AE-E13B-4703-8F28-3E138BFF14F4}"/>
    <cellStyle name="Normalny 7 4 8 2 3 2" xfId="22634" xr:uid="{C3779E78-E808-43A4-9609-88BDF53F337B}"/>
    <cellStyle name="Normalny 7 4 8 2 4" xfId="10825" xr:uid="{2E0DF159-66FF-4CB5-A582-0953F974303D}"/>
    <cellStyle name="Normalny 7 4 8 2 4 2" xfId="26124" xr:uid="{6DC8BDFE-7397-412D-81CF-190C0BFA4A3A}"/>
    <cellStyle name="Normalny 7 4 8 2 5" xfId="14315" xr:uid="{5D5A86A3-8922-474B-907B-78EE54F8B0E1}"/>
    <cellStyle name="Normalny 7 4 8 2 5 2" xfId="29614" xr:uid="{E671A9E1-13B8-4F70-BDB6-A2C6D2DD0A2F}"/>
    <cellStyle name="Normalny 7 4 8 2 6" xfId="19875" xr:uid="{12D9D83A-CC3C-4EBB-8C46-D8EE2A5460E2}"/>
    <cellStyle name="Normalny 7 4 8 3" xfId="9138" xr:uid="{2EF5937B-69C3-48E1-99B9-C2F2F3F144A1}"/>
    <cellStyle name="Normalny 7 4 8 3 2" xfId="12629" xr:uid="{0499925B-CDD2-4085-BEA8-6B7D86A6D726}"/>
    <cellStyle name="Normalny 7 4 8 3 2 2" xfId="27928" xr:uid="{EB40FEFE-5EB3-4B0B-BD0E-0FD957E6D169}"/>
    <cellStyle name="Normalny 7 4 8 3 3" xfId="16119" xr:uid="{0F8C4A5F-1C75-4D97-8E28-E457414BA665}"/>
    <cellStyle name="Normalny 7 4 8 3 3 2" xfId="31418" xr:uid="{F87C2ED1-EDD4-4341-95F6-D377C4B3E62B}"/>
    <cellStyle name="Normalny 7 4 8 3 4" xfId="24438" xr:uid="{086F45A3-53BB-4DB1-8455-752858414F0F}"/>
    <cellStyle name="Normalny 7 4 8 4" xfId="6366" xr:uid="{8172A230-956F-484A-AE41-A3B50F62E03E}"/>
    <cellStyle name="Normalny 7 4 8 4 2" xfId="21667" xr:uid="{3C09AA59-5239-4CD0-A0D9-3BF0975EB935}"/>
    <cellStyle name="Normalny 7 4 8 5" xfId="4546" xr:uid="{E359E372-04C8-4E07-A64A-17F158C93315}"/>
    <cellStyle name="Normalny 7 4 8 5 2" xfId="19874" xr:uid="{DC5FD6E7-075F-4421-B672-118957FE33DE}"/>
    <cellStyle name="Normalny 7 4 8 6" xfId="9858" xr:uid="{61BB775F-3368-4707-9E5F-064861AAAE39}"/>
    <cellStyle name="Normalny 7 4 8 6 2" xfId="25157" xr:uid="{F1E56437-510B-411D-B66B-F6F13D523FC9}"/>
    <cellStyle name="Normalny 7 4 8 7" xfId="13348" xr:uid="{34F9D213-0843-4473-8E36-F990E48CF409}"/>
    <cellStyle name="Normalny 7 4 8 7 2" xfId="28647" xr:uid="{C01D8797-CB09-4286-AD26-30538C87CEEC}"/>
    <cellStyle name="Normalny 7 4 8 8" xfId="17372" xr:uid="{14BEF098-E291-4CDD-BA0A-74DF4F887A85}"/>
    <cellStyle name="Normalny 7 4 9" xfId="1645" xr:uid="{B7128900-5F65-4206-BB3C-A8A710DF7089}"/>
    <cellStyle name="Normalny 7 4 9 2" xfId="4549" xr:uid="{DE6D57A8-503C-472B-B7C3-7B7EE7A50F22}"/>
    <cellStyle name="Normalny 7 4 9 2 2" xfId="9141" xr:uid="{C2546C35-2A6B-464B-8092-A9D425745A0E}"/>
    <cellStyle name="Normalny 7 4 9 2 2 2" xfId="12632" xr:uid="{2C73A59B-0DB0-4734-A33F-36FB9AA6C08C}"/>
    <cellStyle name="Normalny 7 4 9 2 2 2 2" xfId="27931" xr:uid="{4D056329-F41A-4F78-A54B-7854ED322673}"/>
    <cellStyle name="Normalny 7 4 9 2 2 3" xfId="16122" xr:uid="{385D8C63-8502-4170-95A2-A3A0BCF23B6A}"/>
    <cellStyle name="Normalny 7 4 9 2 2 3 2" xfId="31421" xr:uid="{A380ED3E-120B-4EDB-BD4F-BDC5CBA3AA67}"/>
    <cellStyle name="Normalny 7 4 9 2 2 4" xfId="24441" xr:uid="{9898EF85-A362-4C04-BDC6-753A673D22F3}"/>
    <cellStyle name="Normalny 7 4 9 2 3" xfId="7334" xr:uid="{0847D851-7970-40A6-AF37-C0EB7719FC94}"/>
    <cellStyle name="Normalny 7 4 9 2 3 2" xfId="22635" xr:uid="{8ED1FCC1-7703-4FDB-8D78-2C79B4EBE04D}"/>
    <cellStyle name="Normalny 7 4 9 2 4" xfId="10826" xr:uid="{C6045433-2976-4471-9636-B49E732EE1D7}"/>
    <cellStyle name="Normalny 7 4 9 2 4 2" xfId="26125" xr:uid="{E5ABB793-D123-42B2-A74E-0E93BD2CD444}"/>
    <cellStyle name="Normalny 7 4 9 2 5" xfId="14316" xr:uid="{E74461C0-0895-42C6-B42D-7633B730B243}"/>
    <cellStyle name="Normalny 7 4 9 2 5 2" xfId="29615" xr:uid="{F0E27CF2-4E25-49EC-94DD-133B93F5ECA0}"/>
    <cellStyle name="Normalny 7 4 9 2 6" xfId="19877" xr:uid="{9997B67C-E10F-4BB3-8380-615E63F02E49}"/>
    <cellStyle name="Normalny 7 4 9 3" xfId="9140" xr:uid="{5814120C-D8E0-4039-8D41-38684E4461E8}"/>
    <cellStyle name="Normalny 7 4 9 3 2" xfId="12631" xr:uid="{E3BFABB7-9265-44BC-BF8F-4AD22A9F30B3}"/>
    <cellStyle name="Normalny 7 4 9 3 2 2" xfId="27930" xr:uid="{A636A527-81EA-4D03-8D63-0108FDB74921}"/>
    <cellStyle name="Normalny 7 4 9 3 3" xfId="16121" xr:uid="{27310BC4-191D-41FF-A061-AD0033E73105}"/>
    <cellStyle name="Normalny 7 4 9 3 3 2" xfId="31420" xr:uid="{54EA11BF-70A7-4CE1-BCEB-7B99BF9B1446}"/>
    <cellStyle name="Normalny 7 4 9 3 4" xfId="24440" xr:uid="{2A7985DB-97E6-4FDB-85E1-A74F214234A1}"/>
    <cellStyle name="Normalny 7 4 9 4" xfId="6665" xr:uid="{71ACCAD4-949D-46F6-A5FA-F9CFCB252602}"/>
    <cellStyle name="Normalny 7 4 9 4 2" xfId="21966" xr:uid="{533FBAD1-8333-4C0D-AC32-AB338A1366C9}"/>
    <cellStyle name="Normalny 7 4 9 5" xfId="4548" xr:uid="{F1F38044-914E-45CB-AAF0-EAC36C3CDD9D}"/>
    <cellStyle name="Normalny 7 4 9 5 2" xfId="19876" xr:uid="{BE161570-753F-46B5-8E97-4B7A5218C303}"/>
    <cellStyle name="Normalny 7 4 9 6" xfId="10157" xr:uid="{606C6515-B5C2-48DC-8413-004B9D878238}"/>
    <cellStyle name="Normalny 7 4 9 6 2" xfId="25456" xr:uid="{F6A740E2-DECB-4C48-BE49-4883A6F048BE}"/>
    <cellStyle name="Normalny 7 4 9 7" xfId="13647" xr:uid="{49B171EA-B029-4170-8B20-AFD86A88ACB9}"/>
    <cellStyle name="Normalny 7 4 9 7 2" xfId="28946" xr:uid="{16C32FA8-95C7-4945-B404-337269AD04FA}"/>
    <cellStyle name="Normalny 7 4 9 8" xfId="17297" xr:uid="{A5E5C680-94CF-4F88-9C55-F4F7909E726A}"/>
    <cellStyle name="Normalny 7 5" xfId="198" xr:uid="{00000000-0005-0000-0000-0000EA000000}"/>
    <cellStyle name="Normalny 7 5 2" xfId="647" xr:uid="{76DD6593-E2DB-4966-A5BB-CB1A84179752}"/>
    <cellStyle name="Normalny 8" xfId="101" xr:uid="{00000000-0005-0000-0000-0000EB000000}"/>
    <cellStyle name="Normalny 8 2" xfId="102" xr:uid="{00000000-0005-0000-0000-0000EC000000}"/>
    <cellStyle name="Normalny 8 2 2" xfId="181" xr:uid="{00000000-0005-0000-0000-0000ED000000}"/>
    <cellStyle name="Normalny 8 2 2 2" xfId="352" xr:uid="{9D2A6025-7E71-4815-8779-C8EBF151D095}"/>
    <cellStyle name="Normalny 8 2 2 2 2" xfId="4551" xr:uid="{33C3EF09-F1F8-4386-A940-8F5B6AA716CA}"/>
    <cellStyle name="Normalny 8 2 2 2 3" xfId="4550" xr:uid="{08143652-E4FB-43BB-8D8C-81A2DA4D90F4}"/>
    <cellStyle name="Normalny 8 2 2 3" xfId="4552" xr:uid="{4A805C99-9C0A-413E-96FC-EA679A9A1220}"/>
    <cellStyle name="Normalny 8 2 2 4" xfId="635" xr:uid="{641BD7FA-D8FD-48E6-8AE1-C07EFFAEF8CB}"/>
    <cellStyle name="Normalny 8 2 3" xfId="4553" xr:uid="{B133B7DF-F754-40F9-8B1B-5E4F0E24AFC5}"/>
    <cellStyle name="Normalny 8 2 3 2" xfId="4554" xr:uid="{2E79AE3E-CD55-4FE5-BC29-6BA8A1D0A948}"/>
    <cellStyle name="Normalny 8 2 3 2 2" xfId="4555" xr:uid="{077880D6-5634-48B8-B7D8-E4166D6EB46B}"/>
    <cellStyle name="Normalny 8 2 3 2 2 2" xfId="9144" xr:uid="{79C41A7C-4FA7-4F0D-842E-75DDD822BCAF}"/>
    <cellStyle name="Normalny 8 2 3 2 2 2 2" xfId="12635" xr:uid="{EBA12536-0CC7-43E9-B34C-AA5682D903E6}"/>
    <cellStyle name="Normalny 8 2 3 2 2 2 2 2" xfId="27934" xr:uid="{CFE69F24-EDB9-48FA-8458-53AB1ED72157}"/>
    <cellStyle name="Normalny 8 2 3 2 2 2 3" xfId="16125" xr:uid="{C8297C72-61C4-4860-A94F-942FDF88A2E3}"/>
    <cellStyle name="Normalny 8 2 3 2 2 2 3 2" xfId="31424" xr:uid="{294B7461-3ED6-43A2-9C24-796A305B8F1D}"/>
    <cellStyle name="Normalny 8 2 3 2 2 2 4" xfId="24444" xr:uid="{9AF88598-33EB-4AFA-A03A-C96C326E2F77}"/>
    <cellStyle name="Normalny 8 2 3 2 2 3" xfId="7336" xr:uid="{44DDC4C3-7B18-42D9-87DB-A556CD7AB1E2}"/>
    <cellStyle name="Normalny 8 2 3 2 2 3 2" xfId="22637" xr:uid="{9FA369F7-8528-48B3-8D8E-7977719FE30B}"/>
    <cellStyle name="Normalny 8 2 3 2 2 4" xfId="10828" xr:uid="{1A5F8C3D-EAD7-4286-8E07-82DAB9B789AA}"/>
    <cellStyle name="Normalny 8 2 3 2 2 4 2" xfId="26127" xr:uid="{83399B56-A0C8-4698-9DE9-7CA74667251F}"/>
    <cellStyle name="Normalny 8 2 3 2 2 5" xfId="14318" xr:uid="{EED923FE-E913-4CE4-842F-E87099E9301C}"/>
    <cellStyle name="Normalny 8 2 3 2 2 5 2" xfId="29617" xr:uid="{A828D55F-C580-4FEE-8D0E-6F43649964A1}"/>
    <cellStyle name="Normalny 8 2 3 2 2 6" xfId="19880" xr:uid="{D6378493-843C-4E73-B5B8-9CF0466CE968}"/>
    <cellStyle name="Normalny 8 2 3 2 3" xfId="9143" xr:uid="{2F38811B-C07E-4446-B862-859F168314A3}"/>
    <cellStyle name="Normalny 8 2 3 2 3 2" xfId="12634" xr:uid="{A79A385E-3CAC-48F4-9840-7BDCB82C006D}"/>
    <cellStyle name="Normalny 8 2 3 2 3 2 2" xfId="27933" xr:uid="{C3DD3534-B6F6-485D-82A8-568C8DE56D03}"/>
    <cellStyle name="Normalny 8 2 3 2 3 3" xfId="16124" xr:uid="{4E872840-0422-475D-8A8D-E8DD21519156}"/>
    <cellStyle name="Normalny 8 2 3 2 3 3 2" xfId="31423" xr:uid="{21DED0B3-E484-4B40-B999-BE4972327C48}"/>
    <cellStyle name="Normalny 8 2 3 2 3 4" xfId="24443" xr:uid="{A5B61F99-B982-4E60-8947-5A3A34F8D51F}"/>
    <cellStyle name="Normalny 8 2 3 2 4" xfId="6587" xr:uid="{C0906E26-4446-4B92-9908-51A0CD673F28}"/>
    <cellStyle name="Normalny 8 2 3 2 4 2" xfId="21888" xr:uid="{C47A8A9A-275C-48B5-A04D-FADB32E60BFD}"/>
    <cellStyle name="Normalny 8 2 3 2 5" xfId="10079" xr:uid="{BE9A9F12-89A4-49C1-AC69-9E883E07E664}"/>
    <cellStyle name="Normalny 8 2 3 2 5 2" xfId="25378" xr:uid="{A4AD86CB-5554-4621-89F2-024831FF5A00}"/>
    <cellStyle name="Normalny 8 2 3 2 6" xfId="13569" xr:uid="{457D4298-A75F-4BEE-9F78-D9662AF20203}"/>
    <cellStyle name="Normalny 8 2 3 2 6 2" xfId="28868" xr:uid="{79E98A05-6385-4157-96D1-3FD3C93E3276}"/>
    <cellStyle name="Normalny 8 2 3 2 7" xfId="19879" xr:uid="{3DCB3F73-3B70-407F-8D6D-CFA0C28D1672}"/>
    <cellStyle name="Normalny 8 2 3 3" xfId="4556" xr:uid="{8A822000-2D24-480C-8D66-B240BD667F8F}"/>
    <cellStyle name="Normalny 8 2 3 3 2" xfId="9145" xr:uid="{27FC14B7-0927-4F31-9EA5-E13913EC8286}"/>
    <cellStyle name="Normalny 8 2 3 3 2 2" xfId="12636" xr:uid="{8316C703-1E57-4CD1-8E7A-080385DA4CC9}"/>
    <cellStyle name="Normalny 8 2 3 3 2 2 2" xfId="27935" xr:uid="{3B562964-397C-4313-B501-93A8142E1446}"/>
    <cellStyle name="Normalny 8 2 3 3 2 3" xfId="16126" xr:uid="{CFF08EF3-EBAC-40B1-B9B0-0795BB390A9A}"/>
    <cellStyle name="Normalny 8 2 3 3 2 3 2" xfId="31425" xr:uid="{E9AB8DC3-9206-4E1B-BBED-473CA5FC764F}"/>
    <cellStyle name="Normalny 8 2 3 3 2 4" xfId="24445" xr:uid="{C85981CA-FFA0-43F8-9977-1693EAC422F6}"/>
    <cellStyle name="Normalny 8 2 3 3 3" xfId="7335" xr:uid="{AA121D87-F0F9-41C4-94E0-C868C5E39D27}"/>
    <cellStyle name="Normalny 8 2 3 3 3 2" xfId="22636" xr:uid="{B2888223-D756-4E8D-9B5A-4B83B752B2A0}"/>
    <cellStyle name="Normalny 8 2 3 3 4" xfId="10827" xr:uid="{54D04302-7C09-480A-B473-8336570090B4}"/>
    <cellStyle name="Normalny 8 2 3 3 4 2" xfId="26126" xr:uid="{DAD7C105-FF89-466F-BD4B-AD1D0C546B10}"/>
    <cellStyle name="Normalny 8 2 3 3 5" xfId="14317" xr:uid="{278E2640-6BA3-4F0A-83B4-E76B5827ED85}"/>
    <cellStyle name="Normalny 8 2 3 3 5 2" xfId="29616" xr:uid="{B8F69749-44C2-478C-8765-E0BA27FD4E64}"/>
    <cellStyle name="Normalny 8 2 3 3 6" xfId="19881" xr:uid="{86C8F6B0-9DDF-44F8-8455-B8C81547A3EE}"/>
    <cellStyle name="Normalny 8 2 3 4" xfId="9142" xr:uid="{136197A1-6300-4680-A10B-D7FB50821E49}"/>
    <cellStyle name="Normalny 8 2 3 4 2" xfId="12633" xr:uid="{85094D11-2C6C-4189-A2A3-C647BFC3D770}"/>
    <cellStyle name="Normalny 8 2 3 4 2 2" xfId="27932" xr:uid="{D57D3D82-4729-46FE-B060-429F479CCC4F}"/>
    <cellStyle name="Normalny 8 2 3 4 3" xfId="16123" xr:uid="{FAE906E4-0615-4BC8-B882-71873C983C1A}"/>
    <cellStyle name="Normalny 8 2 3 4 3 2" xfId="31422" xr:uid="{5C2AABDF-7F20-49AC-B6FB-AA1CAB8A8320}"/>
    <cellStyle name="Normalny 8 2 3 4 4" xfId="24442" xr:uid="{583A7A44-72B4-4029-B93C-521A35665AC3}"/>
    <cellStyle name="Normalny 8 2 3 5" xfId="6367" xr:uid="{588AF59F-903C-42F3-8908-315103BEC18A}"/>
    <cellStyle name="Normalny 8 2 3 5 2" xfId="21668" xr:uid="{C02236CB-9C74-4092-90E7-E8145F1E3FD1}"/>
    <cellStyle name="Normalny 8 2 3 6" xfId="9859" xr:uid="{E7BA4CD6-CD21-4D90-A00A-E12968CCF3A2}"/>
    <cellStyle name="Normalny 8 2 3 6 2" xfId="25158" xr:uid="{0498FCE2-851D-4AA4-9114-C06676073F83}"/>
    <cellStyle name="Normalny 8 2 3 7" xfId="13349" xr:uid="{C9A1560F-DFA2-42D7-BBD5-8F200A22CF53}"/>
    <cellStyle name="Normalny 8 2 3 7 2" xfId="28648" xr:uid="{40B72FD1-664F-4320-8757-4A40264F8010}"/>
    <cellStyle name="Normalny 8 2 3 8" xfId="19878" xr:uid="{93D4EDB2-72E4-42F8-8CA7-C935065B1153}"/>
    <cellStyle name="Normalny 8 2 4" xfId="4557" xr:uid="{F2FC2E98-A6FA-44CB-8690-CE98C489FF93}"/>
    <cellStyle name="Normalny 8 2 5" xfId="4558" xr:uid="{F56AACED-4F78-4B17-B3ED-C598BBBAE51C}"/>
    <cellStyle name="Normalny 8 2 5 2" xfId="4559" xr:uid="{2419A6BB-F660-4E52-96A4-3C3CF9DE572A}"/>
    <cellStyle name="Normalny 8 2 5 2 2" xfId="9147" xr:uid="{082326F8-612B-477F-85D4-FC25BF6A15AC}"/>
    <cellStyle name="Normalny 8 2 5 2 2 2" xfId="12638" xr:uid="{5E71B680-1EA8-4029-B5D2-AB7919451CE8}"/>
    <cellStyle name="Normalny 8 2 5 2 2 2 2" xfId="27937" xr:uid="{AF102FDD-9D75-49D5-8521-3FC2725ACB25}"/>
    <cellStyle name="Normalny 8 2 5 2 2 3" xfId="16128" xr:uid="{5C01ADDD-30F8-4887-A443-DE4FD012D5AB}"/>
    <cellStyle name="Normalny 8 2 5 2 2 3 2" xfId="31427" xr:uid="{4A15C985-20A0-47CF-AF2F-0D675FA0C7B1}"/>
    <cellStyle name="Normalny 8 2 5 2 2 4" xfId="24447" xr:uid="{779B972F-D624-4FEC-8691-90FE0608CBE3}"/>
    <cellStyle name="Normalny 8 2 5 2 3" xfId="7337" xr:uid="{C7C02F14-772D-4B65-BA41-B7A91DF0A89E}"/>
    <cellStyle name="Normalny 8 2 5 2 3 2" xfId="22638" xr:uid="{FF2EAED0-E4A8-4F4E-AE7C-30F307D0DFA3}"/>
    <cellStyle name="Normalny 8 2 5 2 4" xfId="10829" xr:uid="{712A3F02-13D2-46B3-B427-6578ECAEA867}"/>
    <cellStyle name="Normalny 8 2 5 2 4 2" xfId="26128" xr:uid="{02A458D8-721B-4793-AC20-CD2813FC4EBF}"/>
    <cellStyle name="Normalny 8 2 5 2 5" xfId="14319" xr:uid="{FD56CBE3-E4D7-4BDE-A5EB-300CAC169609}"/>
    <cellStyle name="Normalny 8 2 5 2 5 2" xfId="29618" xr:uid="{5AD8B142-7655-490E-AA34-797958DEB19A}"/>
    <cellStyle name="Normalny 8 2 5 2 6" xfId="19883" xr:uid="{FAFB858D-B6DB-4172-A564-EA2AEA67CBCC}"/>
    <cellStyle name="Normalny 8 2 5 3" xfId="9146" xr:uid="{4FBD5780-44F8-4CE1-A447-6D4D8EE5DD6E}"/>
    <cellStyle name="Normalny 8 2 5 3 2" xfId="12637" xr:uid="{68CB1C16-2B0C-485A-B713-F19439788390}"/>
    <cellStyle name="Normalny 8 2 5 3 2 2" xfId="27936" xr:uid="{1DD914D4-CCE8-459D-A9CA-82F4A7EF823E}"/>
    <cellStyle name="Normalny 8 2 5 3 3" xfId="16127" xr:uid="{72613D52-F81C-45D2-9B60-5DD746BA3A5F}"/>
    <cellStyle name="Normalny 8 2 5 3 3 2" xfId="31426" xr:uid="{56B2F149-FCAB-432E-8C88-311EE9AB619F}"/>
    <cellStyle name="Normalny 8 2 5 3 4" xfId="24446" xr:uid="{95CD9FE5-E1DB-4869-A972-37F1163CA6DA}"/>
    <cellStyle name="Normalny 8 2 5 4" xfId="6666" xr:uid="{1EDEDBC4-FEC0-456D-9456-C08243E781C9}"/>
    <cellStyle name="Normalny 8 2 5 4 2" xfId="21967" xr:uid="{FF9CE082-7959-4422-AECA-FCD2AA423F79}"/>
    <cellStyle name="Normalny 8 2 5 5" xfId="10158" xr:uid="{A2B82BE7-AC7D-4A64-B79E-9A6DB5BD4778}"/>
    <cellStyle name="Normalny 8 2 5 5 2" xfId="25457" xr:uid="{54210801-2AEA-42A9-A3E7-BD40E7B25569}"/>
    <cellStyle name="Normalny 8 2 5 6" xfId="13648" xr:uid="{268D0190-7047-421D-9231-7CFB5B1BB1B1}"/>
    <cellStyle name="Normalny 8 2 5 6 2" xfId="28947" xr:uid="{A856BD19-AA22-4931-B0E0-24A2F43AED9B}"/>
    <cellStyle name="Normalny 8 2 5 7" xfId="19882" xr:uid="{623C1C53-AFAA-40F1-9145-3C70601AAE6B}"/>
    <cellStyle name="Normalny 8 3" xfId="182" xr:uid="{00000000-0005-0000-0000-0000EE000000}"/>
    <cellStyle name="Normalny 8 3 2" xfId="353" xr:uid="{DBB3542C-8BC4-4AA6-80E1-F778A44D6D80}"/>
    <cellStyle name="Normalny 8 3 2 2" xfId="4560" xr:uid="{8BA2FBA0-6EA8-4B4F-87D2-DF24981287DF}"/>
    <cellStyle name="Normalny 8 3 2 3" xfId="815" xr:uid="{9514240A-C3FA-4F68-B552-7A835CB936C5}"/>
    <cellStyle name="Normalny 8 3 3" xfId="4561" xr:uid="{5B6D2549-5914-4E15-9D70-98BC872E536F}"/>
    <cellStyle name="Normalny 8 3 4" xfId="636" xr:uid="{34EB2ECE-C539-45F6-9626-A61249DB9B8A}"/>
    <cellStyle name="Normalny 8 4" xfId="812" xr:uid="{48A0F8DC-B672-4990-BC92-245BDD77D75E}"/>
    <cellStyle name="Normalny 8 5" xfId="832" xr:uid="{06AD92EA-0F1A-4053-A7B1-486E2E6F4D20}"/>
    <cellStyle name="Normalny 8 5 10" xfId="2721" xr:uid="{EB25F5D4-7244-4A3C-8D06-7DDEC150F6D5}"/>
    <cellStyle name="Normalny 8 5 11" xfId="18350" xr:uid="{36850DC9-8DFE-4196-84A6-B358FD47768F}"/>
    <cellStyle name="Normalny 8 5 2" xfId="4563" xr:uid="{CEA40466-05A5-48F7-8808-314D53D7C118}"/>
    <cellStyle name="Normalny 8 5 2 2" xfId="4564" xr:uid="{3D6DACC2-EE93-45A3-AEDE-C7E9A4A87871}"/>
    <cellStyle name="Normalny 8 5 2 2 2" xfId="9150" xr:uid="{18CFB5CD-F914-4BFB-932C-3926FCAE5478}"/>
    <cellStyle name="Normalny 8 5 2 2 2 2" xfId="12641" xr:uid="{5D254426-DDA5-48DB-B496-AF8540636B36}"/>
    <cellStyle name="Normalny 8 5 2 2 2 2 2" xfId="27940" xr:uid="{3F4B3C72-14CD-4521-A45D-9749CB0CCF68}"/>
    <cellStyle name="Normalny 8 5 2 2 2 3" xfId="16131" xr:uid="{D17D4712-EF6D-4537-B482-84946413FC78}"/>
    <cellStyle name="Normalny 8 5 2 2 2 3 2" xfId="31430" xr:uid="{B389C3E2-A20B-409D-B544-B53AE4881046}"/>
    <cellStyle name="Normalny 8 5 2 2 2 4" xfId="24450" xr:uid="{9967DAF0-7657-4DA3-834F-D74E330CDB6C}"/>
    <cellStyle name="Normalny 8 5 2 2 3" xfId="7339" xr:uid="{3D642C5C-78AC-4E71-B699-B2E3138703B8}"/>
    <cellStyle name="Normalny 8 5 2 2 3 2" xfId="22640" xr:uid="{F9321B0D-D454-4763-BAFB-0BC54C0C00BC}"/>
    <cellStyle name="Normalny 8 5 2 2 4" xfId="10831" xr:uid="{E7A4101C-F238-4889-87DC-6891E0B79CBB}"/>
    <cellStyle name="Normalny 8 5 2 2 4 2" xfId="26130" xr:uid="{6133C9DC-9D49-46AF-9E3F-DE5CEC4A0669}"/>
    <cellStyle name="Normalny 8 5 2 2 5" xfId="14321" xr:uid="{BE0A6BEA-FBA6-4A31-80C4-0AD439983D02}"/>
    <cellStyle name="Normalny 8 5 2 2 5 2" xfId="29620" xr:uid="{BC17AD28-6675-461F-AFE0-0DC154CEEA0A}"/>
    <cellStyle name="Normalny 8 5 2 2 6" xfId="19886" xr:uid="{359F6336-FE54-45B1-A198-4C8DD1167541}"/>
    <cellStyle name="Normalny 8 5 2 3" xfId="9149" xr:uid="{8E08776F-30B2-4C36-8BFB-128C46622276}"/>
    <cellStyle name="Normalny 8 5 2 3 2" xfId="12640" xr:uid="{CBA7996E-2630-47E9-B5A3-E8933E02A00D}"/>
    <cellStyle name="Normalny 8 5 2 3 2 2" xfId="27939" xr:uid="{64C2CD73-FA4E-483E-8E50-80DF39E878E9}"/>
    <cellStyle name="Normalny 8 5 2 3 3" xfId="16130" xr:uid="{E1CAB4AB-D19A-42A8-9B64-5F9646C056AA}"/>
    <cellStyle name="Normalny 8 5 2 3 3 2" xfId="31429" xr:uid="{D848B3B4-86C8-4C88-8A1D-A6BFD971BE74}"/>
    <cellStyle name="Normalny 8 5 2 3 4" xfId="24449" xr:uid="{77D65154-94DF-49E2-AA40-6E65E7D9D6CB}"/>
    <cellStyle name="Normalny 8 5 2 4" xfId="6314" xr:uid="{BFDBB500-9557-47F0-ACB7-B7C3568DA61B}"/>
    <cellStyle name="Normalny 8 5 2 4 2" xfId="21615" xr:uid="{B8188842-61FD-4AE1-914E-F844F3EC8582}"/>
    <cellStyle name="Normalny 8 5 2 5" xfId="9806" xr:uid="{D3DD405E-7135-48BA-87E7-2CF2FE7CC993}"/>
    <cellStyle name="Normalny 8 5 2 5 2" xfId="25105" xr:uid="{25A81473-6290-4C97-BDEC-30D3AA2840B9}"/>
    <cellStyle name="Normalny 8 5 2 6" xfId="13296" xr:uid="{FC3E9DFD-99D2-494D-B8C7-897BBB278426}"/>
    <cellStyle name="Normalny 8 5 2 6 2" xfId="28595" xr:uid="{F10D65D6-604A-4D4B-970D-A3D23D093C21}"/>
    <cellStyle name="Normalny 8 5 2 7" xfId="19885" xr:uid="{584A0E19-78CB-47AD-A332-CBABDB1F8C36}"/>
    <cellStyle name="Normalny 8 5 3" xfId="4565" xr:uid="{E66814F1-ED73-45DE-B123-516F25AD597A}"/>
    <cellStyle name="Normalny 8 5 3 2" xfId="9151" xr:uid="{CE4EEEC7-D9D1-4809-B497-958BEC454E93}"/>
    <cellStyle name="Normalny 8 5 3 2 2" xfId="12642" xr:uid="{797B5D27-E67B-43BD-8FE0-7293E77100C4}"/>
    <cellStyle name="Normalny 8 5 3 2 2 2" xfId="27941" xr:uid="{CB659E9D-1E6F-468F-9AB8-C04F2828D84E}"/>
    <cellStyle name="Normalny 8 5 3 2 3" xfId="16132" xr:uid="{F8DEAA02-39AC-465A-B37C-F58D145D5315}"/>
    <cellStyle name="Normalny 8 5 3 2 3 2" xfId="31431" xr:uid="{E77AC0B1-FE7F-449C-AC9F-BB0D7142CF4F}"/>
    <cellStyle name="Normalny 8 5 3 2 4" xfId="24451" xr:uid="{B2BB2819-22EF-4E3A-A657-8305B9533671}"/>
    <cellStyle name="Normalny 8 5 3 3" xfId="7338" xr:uid="{29490327-5B28-46DD-827F-7EC4C5861F63}"/>
    <cellStyle name="Normalny 8 5 3 3 2" xfId="22639" xr:uid="{264617DC-CEC0-4A1C-AC61-D870D86DA948}"/>
    <cellStyle name="Normalny 8 5 3 4" xfId="10830" xr:uid="{EB544221-7656-4395-90E5-E66D04FEE34C}"/>
    <cellStyle name="Normalny 8 5 3 4 2" xfId="26129" xr:uid="{A982C03D-38AE-4E08-BF27-4BCC70298402}"/>
    <cellStyle name="Normalny 8 5 3 5" xfId="14320" xr:uid="{D84F5D14-B350-4A62-AD4F-71DE6112C227}"/>
    <cellStyle name="Normalny 8 5 3 5 2" xfId="29619" xr:uid="{F6D72269-F9AD-4CBD-A0A4-0DFA848A2973}"/>
    <cellStyle name="Normalny 8 5 3 6" xfId="19887" xr:uid="{82EE23C3-F59D-4300-B305-E60C87AB1D6B}"/>
    <cellStyle name="Normalny 8 5 4" xfId="4566" xr:uid="{7EBE9B38-6D9E-4AA2-970C-3D99B36CD83E}"/>
    <cellStyle name="Normalny 8 5 4 2" xfId="9152" xr:uid="{1210EB8A-BA0E-4589-9017-8C3CBA62D245}"/>
    <cellStyle name="Normalny 8 5 4 2 2" xfId="12643" xr:uid="{AFA5E780-555E-4205-B3DD-1570F45B39BC}"/>
    <cellStyle name="Normalny 8 5 4 2 2 2" xfId="27942" xr:uid="{2BB010B2-29FB-4006-8C04-E964203E3EE8}"/>
    <cellStyle name="Normalny 8 5 4 2 3" xfId="16133" xr:uid="{2DEF9366-6782-459F-872F-DC8DA2934467}"/>
    <cellStyle name="Normalny 8 5 4 2 3 2" xfId="31432" xr:uid="{20E8D882-6DCF-41F2-BD01-DE3B23A070AC}"/>
    <cellStyle name="Normalny 8 5 4 2 4" xfId="24452" xr:uid="{4F48CD48-2F0C-412F-B074-EA9A235F8655}"/>
    <cellStyle name="Normalny 8 5 4 3" xfId="7613" xr:uid="{5CB231EE-1AA3-4322-8CFC-26C56C7E30EF}"/>
    <cellStyle name="Normalny 8 5 4 3 2" xfId="22914" xr:uid="{9EC226FA-FF1F-4A9B-B829-FD916707F0CB}"/>
    <cellStyle name="Normalny 8 5 4 4" xfId="11105" xr:uid="{E71BEECE-DA15-4BEA-9C88-8E1E31803B21}"/>
    <cellStyle name="Normalny 8 5 4 4 2" xfId="26404" xr:uid="{7528F108-44F6-4F11-A2CF-3BD3B16DA631}"/>
    <cellStyle name="Normalny 8 5 4 5" xfId="14595" xr:uid="{ED7A7072-0DE9-4ED3-BBA2-20C32BAAB7B7}"/>
    <cellStyle name="Normalny 8 5 4 5 2" xfId="29894" xr:uid="{55AF27CC-5DC3-461A-8477-536EFF8A32AA}"/>
    <cellStyle name="Normalny 8 5 4 6" xfId="19888" xr:uid="{1A700938-AC90-4C45-9701-8C5357DAB4DE}"/>
    <cellStyle name="Normalny 8 5 5" xfId="9148" xr:uid="{81F0D37C-E09D-4615-B13D-1BDF5406CD33}"/>
    <cellStyle name="Normalny 8 5 5 2" xfId="12639" xr:uid="{21C7CB02-E645-4637-B1F9-35B4AFC9C505}"/>
    <cellStyle name="Normalny 8 5 5 2 2" xfId="27938" xr:uid="{874DF958-62FC-4CA7-B925-4CEF3E361F63}"/>
    <cellStyle name="Normalny 8 5 5 3" xfId="16129" xr:uid="{48198049-0C07-4682-B624-7B3F7B9D47A0}"/>
    <cellStyle name="Normalny 8 5 5 3 2" xfId="31428" xr:uid="{BEDE5AD6-67E7-48BC-B2DC-5D7B79F551B9}"/>
    <cellStyle name="Normalny 8 5 5 4" xfId="24448" xr:uid="{0204FE5A-9EAA-46AA-8536-B517FB337E96}"/>
    <cellStyle name="Normalny 8 5 6" xfId="6072" xr:uid="{8929AE8C-532A-40E8-AAF6-24CA3B471C8C}"/>
    <cellStyle name="Normalny 8 5 6 2" xfId="21373" xr:uid="{4A448917-2368-4220-85D8-C8D6B5FEB953}"/>
    <cellStyle name="Normalny 8 5 7" xfId="4562" xr:uid="{A1C45977-D6DF-474E-AF42-D86DC1A14984}"/>
    <cellStyle name="Normalny 8 5 7 2" xfId="19884" xr:uid="{1A816051-F5CC-46C0-8791-2D8962708018}"/>
    <cellStyle name="Normalny 8 5 8" xfId="9564" xr:uid="{C0F57567-A1AD-4775-81FF-17C93118D448}"/>
    <cellStyle name="Normalny 8 5 8 2" xfId="24863" xr:uid="{55930AF4-9DDA-47F2-B9C0-F02C5AD88FD7}"/>
    <cellStyle name="Normalny 8 5 9" xfId="13054" xr:uid="{A37CA780-5593-41A5-B52A-EFE3248CB803}"/>
    <cellStyle name="Normalny 8 5 9 2" xfId="28353" xr:uid="{2F0592C5-4FDB-437E-A94C-E3A046B90E01}"/>
    <cellStyle name="Normalny 8 6" xfId="4567" xr:uid="{96027126-4901-4D84-ACF7-4DB955636EB4}"/>
    <cellStyle name="Normalny 8 6 2" xfId="4568" xr:uid="{6D86423E-F8AC-4B63-9693-B8FA43017528}"/>
    <cellStyle name="Normalny 8 6 2 2" xfId="9154" xr:uid="{D956B962-61D6-4CD4-8B1D-8404ACD0BD17}"/>
    <cellStyle name="Normalny 8 6 2 2 2" xfId="12645" xr:uid="{CB902836-0A42-4761-AD3D-3F616753E986}"/>
    <cellStyle name="Normalny 8 6 2 2 2 2" xfId="27944" xr:uid="{AFD7701E-0FD7-485F-A6E9-99D3FAC53D26}"/>
    <cellStyle name="Normalny 8 6 2 2 3" xfId="16135" xr:uid="{0309BA68-C869-4155-841E-94FA69F3F51A}"/>
    <cellStyle name="Normalny 8 6 2 2 3 2" xfId="31434" xr:uid="{3E4E455C-9145-447A-8A23-527BDBBF95DD}"/>
    <cellStyle name="Normalny 8 6 2 2 4" xfId="24454" xr:uid="{B2AB8418-6D92-4320-8DA9-4E6F1E1A6283}"/>
    <cellStyle name="Normalny 8 6 2 3" xfId="7340" xr:uid="{4C332996-2246-4F3D-B23E-34DB82FC753A}"/>
    <cellStyle name="Normalny 8 6 2 3 2" xfId="22641" xr:uid="{36301241-67C0-424E-B27E-1DA77E84A73D}"/>
    <cellStyle name="Normalny 8 6 2 4" xfId="10832" xr:uid="{5A10D550-EFB0-4A17-AD03-0955BECC5874}"/>
    <cellStyle name="Normalny 8 6 2 4 2" xfId="26131" xr:uid="{B14B35AB-3726-4BFE-BBFB-F90C128A43C5}"/>
    <cellStyle name="Normalny 8 6 2 5" xfId="14322" xr:uid="{4EA45A88-2416-404F-94E4-CA35B124031D}"/>
    <cellStyle name="Normalny 8 6 2 5 2" xfId="29621" xr:uid="{6BD10C34-3A8A-43DB-B176-7B3CF1A35533}"/>
    <cellStyle name="Normalny 8 6 2 6" xfId="19890" xr:uid="{B3DBF783-2B4B-4678-A955-0D27F2F6D356}"/>
    <cellStyle name="Normalny 8 6 3" xfId="9153" xr:uid="{399046F4-74BB-4D88-8FDE-DFA9A6674673}"/>
    <cellStyle name="Normalny 8 6 3 2" xfId="12644" xr:uid="{B36154CE-8FC2-4E29-8A87-A8E1D8B13828}"/>
    <cellStyle name="Normalny 8 6 3 2 2" xfId="27943" xr:uid="{52ECE30B-B6EA-412F-AC1B-44D673A8F8E1}"/>
    <cellStyle name="Normalny 8 6 3 3" xfId="16134" xr:uid="{619A3D0A-D62B-460F-9814-08F09311A772}"/>
    <cellStyle name="Normalny 8 6 3 3 2" xfId="31433" xr:uid="{E66412BD-3365-43DC-82D8-8F4AE41C274A}"/>
    <cellStyle name="Normalny 8 6 3 4" xfId="24453" xr:uid="{0B98E7F2-9FD6-4F1D-9FCC-B4130DDD0B75}"/>
    <cellStyle name="Normalny 8 6 4" xfId="6350" xr:uid="{360BD68B-C21A-4B87-BDB5-050716DEDCE3}"/>
    <cellStyle name="Normalny 8 6 4 2" xfId="21651" xr:uid="{437B382E-D195-48BF-B2A5-A69B65DD4B9A}"/>
    <cellStyle name="Normalny 8 6 5" xfId="9842" xr:uid="{BA72C557-88EA-4FEA-BA38-9DB064E900C1}"/>
    <cellStyle name="Normalny 8 6 5 2" xfId="25141" xr:uid="{ED73A74A-793E-45D5-A68A-1FDCB3B07727}"/>
    <cellStyle name="Normalny 8 6 6" xfId="13332" xr:uid="{489410A4-5839-4FFD-A99E-16EA8AF7D9A4}"/>
    <cellStyle name="Normalny 8 6 6 2" xfId="28631" xr:uid="{E969461A-0C96-4C94-ADD3-9EB0B8C4709E}"/>
    <cellStyle name="Normalny 8 6 7" xfId="19889" xr:uid="{904B54FE-5524-494C-A509-98A0E2273C1E}"/>
    <cellStyle name="Normalny 8 7" xfId="4569" xr:uid="{D53CE418-813C-4C50-90A8-610D483738B6}"/>
    <cellStyle name="Normalny 8 7 2" xfId="4570" xr:uid="{6F7990CF-EE02-44C1-9C1B-D476E34B8439}"/>
    <cellStyle name="Normalny 8 7 2 2" xfId="9156" xr:uid="{031E1878-C34F-477C-A09D-DB372A76ADA1}"/>
    <cellStyle name="Normalny 8 7 2 2 2" xfId="12647" xr:uid="{2404F1F5-E440-41D6-8E5D-3408D5E3B0A2}"/>
    <cellStyle name="Normalny 8 7 2 2 2 2" xfId="27946" xr:uid="{56F78AA7-84EB-4D00-9BCA-D35795F11A73}"/>
    <cellStyle name="Normalny 8 7 2 2 3" xfId="16137" xr:uid="{F4D68E9F-4DB9-4E2D-BEBD-4202D07A6D47}"/>
    <cellStyle name="Normalny 8 7 2 2 3 2" xfId="31436" xr:uid="{12BDEF66-0F8A-4F45-AF96-0704DF9C04C0}"/>
    <cellStyle name="Normalny 8 7 2 2 4" xfId="24456" xr:uid="{9744465A-5B6A-4620-B6DC-E35FECA32206}"/>
    <cellStyle name="Normalny 8 7 2 3" xfId="7341" xr:uid="{CF4CEB63-E0D5-4F33-86A4-9C1F0D583BBC}"/>
    <cellStyle name="Normalny 8 7 2 3 2" xfId="22642" xr:uid="{B1C6FC57-0854-43D3-AEAC-7E377A734006}"/>
    <cellStyle name="Normalny 8 7 2 4" xfId="10833" xr:uid="{4EDA3EFF-F548-4045-9C7A-3B3A958A0F1C}"/>
    <cellStyle name="Normalny 8 7 2 4 2" xfId="26132" xr:uid="{C1A1C6C6-BC5A-41DD-83EF-1C85C2AAE14B}"/>
    <cellStyle name="Normalny 8 7 2 5" xfId="14323" xr:uid="{004BC34A-BD5A-4BFC-9D93-7ABA8D0DA4AC}"/>
    <cellStyle name="Normalny 8 7 2 5 2" xfId="29622" xr:uid="{2A277517-D6E1-4A9E-B5E1-CD61E2DE8F25}"/>
    <cellStyle name="Normalny 8 7 2 6" xfId="19892" xr:uid="{B44886C3-4588-4CD2-816D-FD0FFEEEB06E}"/>
    <cellStyle name="Normalny 8 7 3" xfId="9155" xr:uid="{F15630A3-CA18-471A-951C-B8252D171C08}"/>
    <cellStyle name="Normalny 8 7 3 2" xfId="12646" xr:uid="{C1C9F83E-8CA5-4063-897E-50C6A09EF8A1}"/>
    <cellStyle name="Normalny 8 7 3 2 2" xfId="27945" xr:uid="{96B51D82-D7F8-4A7E-BE2A-2C3FC4A58B37}"/>
    <cellStyle name="Normalny 8 7 3 3" xfId="16136" xr:uid="{89552C99-068A-4C0C-B308-718580CC2FAD}"/>
    <cellStyle name="Normalny 8 7 3 3 2" xfId="31435" xr:uid="{78688551-DB48-4D0E-8CE1-91D85FCC52AC}"/>
    <cellStyle name="Normalny 8 7 3 4" xfId="24455" xr:uid="{2F9A607F-2A85-4CFA-9766-6528D269AEE8}"/>
    <cellStyle name="Normalny 8 7 4" xfId="6649" xr:uid="{6A1C375C-25A7-45E9-BCD5-7D5C66017926}"/>
    <cellStyle name="Normalny 8 7 4 2" xfId="21950" xr:uid="{45B8C7BD-9609-441F-BCE4-3C7F3BCC531B}"/>
    <cellStyle name="Normalny 8 7 5" xfId="10141" xr:uid="{BB628B4B-620B-4603-A5BB-211423C2387E}"/>
    <cellStyle name="Normalny 8 7 5 2" xfId="25440" xr:uid="{5A93BDF2-7390-483B-84AA-4BD38BD401A9}"/>
    <cellStyle name="Normalny 8 7 6" xfId="13631" xr:uid="{24D92CD0-13E0-405E-A7B8-24EF680A9B17}"/>
    <cellStyle name="Normalny 8 7 6 2" xfId="28930" xr:uid="{B2BCCE35-1BC5-49AC-AF2A-1550232EC476}"/>
    <cellStyle name="Normalny 8 7 7" xfId="19891" xr:uid="{3B4D1522-1623-45C7-BA0A-9F6B126B6E5A}"/>
    <cellStyle name="Normalny 9" xfId="103" xr:uid="{00000000-0005-0000-0000-0000EF000000}"/>
    <cellStyle name="Normalny 9 10" xfId="856" xr:uid="{247623A9-F23B-449F-BA97-3277D4CFDE99}"/>
    <cellStyle name="Normalny 9 10 10" xfId="1051" xr:uid="{518B88C7-2C69-4241-B8BC-E033D2209659}"/>
    <cellStyle name="Normalny 9 10 11" xfId="16714" xr:uid="{3408B637-3AD9-49CA-A837-80E9D73317B4}"/>
    <cellStyle name="Normalny 9 10 2" xfId="2744" xr:uid="{5B249A18-3581-44D4-92B4-3A68FDBCBAE3}"/>
    <cellStyle name="Normalny 9 10 2 2" xfId="4574" xr:uid="{4314C065-E5FC-4C16-9110-626D879A097F}"/>
    <cellStyle name="Normalny 9 10 2 2 2" xfId="9160" xr:uid="{0A3C227A-220C-4E8F-A7EB-B955F91BCAEF}"/>
    <cellStyle name="Normalny 9 10 2 2 2 2" xfId="12651" xr:uid="{A714F1C6-95E1-42A0-A297-21D620D83AAE}"/>
    <cellStyle name="Normalny 9 10 2 2 2 2 2" xfId="27950" xr:uid="{58F80942-C388-4C34-8250-BA5D9059B52D}"/>
    <cellStyle name="Normalny 9 10 2 2 2 3" xfId="16141" xr:uid="{3C99D412-196B-43B0-BC16-1722B9EA7309}"/>
    <cellStyle name="Normalny 9 10 2 2 2 3 2" xfId="31440" xr:uid="{1B380836-0319-48A2-ABA8-C36A73E8078C}"/>
    <cellStyle name="Normalny 9 10 2 2 2 4" xfId="24460" xr:uid="{1E8B2171-A5BF-4A39-9935-88D1F5A18512}"/>
    <cellStyle name="Normalny 9 10 2 2 3" xfId="7344" xr:uid="{BB6816C4-96B8-425F-BC13-B25AA74C164E}"/>
    <cellStyle name="Normalny 9 10 2 2 3 2" xfId="22645" xr:uid="{98BFE1D6-4D6A-4DF5-84AB-95F9693216FE}"/>
    <cellStyle name="Normalny 9 10 2 2 4" xfId="10836" xr:uid="{3E5C54ED-2A14-42D1-A371-B243C3B76864}"/>
    <cellStyle name="Normalny 9 10 2 2 4 2" xfId="26135" xr:uid="{6C453741-367D-40C4-813D-19927383EE9F}"/>
    <cellStyle name="Normalny 9 10 2 2 5" xfId="14326" xr:uid="{09D50A38-85E4-4D94-9D06-95D211C01BB8}"/>
    <cellStyle name="Normalny 9 10 2 2 5 2" xfId="29625" xr:uid="{3A07669A-5CB6-4DC0-8FFA-E60C265444F2}"/>
    <cellStyle name="Normalny 9 10 2 2 6" xfId="19896" xr:uid="{9C379530-7A1D-4385-B4ED-118C9C4B5A57}"/>
    <cellStyle name="Normalny 9 10 2 3" xfId="9159" xr:uid="{16707A97-0C4B-4B43-9E60-7124FE58281A}"/>
    <cellStyle name="Normalny 9 10 2 3 2" xfId="12650" xr:uid="{E30F8B2A-1E31-4B87-B59C-32DC5EB4898C}"/>
    <cellStyle name="Normalny 9 10 2 3 2 2" xfId="27949" xr:uid="{FC9C5E45-73F4-40F1-B225-8AC780F1CD4C}"/>
    <cellStyle name="Normalny 9 10 2 3 3" xfId="16140" xr:uid="{A5563B28-9C1C-40C8-A128-86BDC2F70C10}"/>
    <cellStyle name="Normalny 9 10 2 3 3 2" xfId="31439" xr:uid="{03A63CAD-82AD-4B2B-93D5-C490384D2118}"/>
    <cellStyle name="Normalny 9 10 2 3 4" xfId="24459" xr:uid="{2864AE7D-3495-4632-B5D7-0D73145DF6F7}"/>
    <cellStyle name="Normalny 9 10 2 4" xfId="6336" xr:uid="{09085951-0FD0-4A4A-85E1-0D86D6799E3D}"/>
    <cellStyle name="Normalny 9 10 2 4 2" xfId="21637" xr:uid="{67DD0A3A-BD02-49FB-B034-4E8A4297B3FA}"/>
    <cellStyle name="Normalny 9 10 2 5" xfId="4573" xr:uid="{ABB50446-0921-48D5-80A9-632B29716506}"/>
    <cellStyle name="Normalny 9 10 2 5 2" xfId="19895" xr:uid="{CEBCC635-254B-40C3-B19C-0644D8E0A869}"/>
    <cellStyle name="Normalny 9 10 2 6" xfId="9828" xr:uid="{ACB046AC-1731-4020-AE35-475E704EF05B}"/>
    <cellStyle name="Normalny 9 10 2 6 2" xfId="25127" xr:uid="{B81AFA46-A47D-4CF5-A879-29F1D39F0562}"/>
    <cellStyle name="Normalny 9 10 2 7" xfId="13318" xr:uid="{013E1ED7-6F17-49A0-B222-220666E1DFF3}"/>
    <cellStyle name="Normalny 9 10 2 7 2" xfId="28617" xr:uid="{30C426A4-28E4-4386-A7D4-3F7C3D22B0B1}"/>
    <cellStyle name="Normalny 9 10 2 8" xfId="18372" xr:uid="{2F866652-0999-461F-97AC-D8C3FD0AAB6D}"/>
    <cellStyle name="Normalny 9 10 3" xfId="4575" xr:uid="{34FA4FCE-3A39-40E0-AFDF-00EB4384C372}"/>
    <cellStyle name="Normalny 9 10 3 2" xfId="9161" xr:uid="{448687CE-326F-418E-B4AF-035DB18087B8}"/>
    <cellStyle name="Normalny 9 10 3 2 2" xfId="12652" xr:uid="{C419E5D8-2096-4282-9B45-2A3133A6BE5E}"/>
    <cellStyle name="Normalny 9 10 3 2 2 2" xfId="27951" xr:uid="{6EA0F4B2-577C-44E6-9ED8-8BA2887679E5}"/>
    <cellStyle name="Normalny 9 10 3 2 3" xfId="16142" xr:uid="{4CC40C36-4D94-48D1-8C1C-FABC4CE5ED72}"/>
    <cellStyle name="Normalny 9 10 3 2 3 2" xfId="31441" xr:uid="{8EE983C1-1685-44BC-819C-799A3047EFCC}"/>
    <cellStyle name="Normalny 9 10 3 2 4" xfId="24461" xr:uid="{709EDCA5-AE3A-415D-98EA-E68C17EDF9BB}"/>
    <cellStyle name="Normalny 9 10 3 3" xfId="7343" xr:uid="{5DD53749-821F-4F46-81FC-65DC9157AE58}"/>
    <cellStyle name="Normalny 9 10 3 3 2" xfId="22644" xr:uid="{28163E18-239C-4027-88FF-BDA39AC721B8}"/>
    <cellStyle name="Normalny 9 10 3 4" xfId="10835" xr:uid="{B9CA8E7E-1D99-41F0-A9CC-544EA4C6B026}"/>
    <cellStyle name="Normalny 9 10 3 4 2" xfId="26134" xr:uid="{F403470D-CD7E-472B-901E-EE4D1C741647}"/>
    <cellStyle name="Normalny 9 10 3 5" xfId="14325" xr:uid="{C3E57E66-1BAD-4E33-8776-D3CBC86251C2}"/>
    <cellStyle name="Normalny 9 10 3 5 2" xfId="29624" xr:uid="{50CFF543-2AFA-461F-825C-08D9B743539A}"/>
    <cellStyle name="Normalny 9 10 3 6" xfId="19897" xr:uid="{8ADAFB47-E6F6-49BE-AB45-F0F26444033C}"/>
    <cellStyle name="Normalny 9 10 4" xfId="4576" xr:uid="{4919461A-BC25-4B80-9F1D-AF7D6FC441FA}"/>
    <cellStyle name="Normalny 9 10 4 2" xfId="9162" xr:uid="{984226C8-93FA-473A-9338-6C88E7D69406}"/>
    <cellStyle name="Normalny 9 10 4 2 2" xfId="12653" xr:uid="{BB226884-5538-4B54-8E9C-BB5568058633}"/>
    <cellStyle name="Normalny 9 10 4 2 2 2" xfId="27952" xr:uid="{E09F3CC2-0FE6-49A1-B150-0B47883D8DFC}"/>
    <cellStyle name="Normalny 9 10 4 2 3" xfId="16143" xr:uid="{3FC49AB8-ECE7-45B3-93B6-8504B9844059}"/>
    <cellStyle name="Normalny 9 10 4 2 3 2" xfId="31442" xr:uid="{972D06A7-F05E-4184-BF8D-42974EA36E58}"/>
    <cellStyle name="Normalny 9 10 4 2 4" xfId="24462" xr:uid="{EDED9870-F600-4496-AC8C-B927DF096F01}"/>
    <cellStyle name="Normalny 9 10 4 3" xfId="7635" xr:uid="{682ED84A-4AA1-43EA-B1C5-8C4A3480947A}"/>
    <cellStyle name="Normalny 9 10 4 3 2" xfId="22936" xr:uid="{35CEE15C-B122-430A-A4D1-F4A99478EB3D}"/>
    <cellStyle name="Normalny 9 10 4 4" xfId="11127" xr:uid="{8910AEB4-BDCA-4E54-B8A2-38BDCD353F2E}"/>
    <cellStyle name="Normalny 9 10 4 4 2" xfId="26426" xr:uid="{FBF6F943-5864-4BE7-887C-04A567A11BE1}"/>
    <cellStyle name="Normalny 9 10 4 5" xfId="14617" xr:uid="{F551254D-B88C-4B33-A061-8068F1494C03}"/>
    <cellStyle name="Normalny 9 10 4 5 2" xfId="29916" xr:uid="{F4A25192-668F-4115-B5B4-D51B99392464}"/>
    <cellStyle name="Normalny 9 10 4 6" xfId="19898" xr:uid="{334EA69D-366B-429A-A735-BAD5497B88A8}"/>
    <cellStyle name="Normalny 9 10 5" xfId="9158" xr:uid="{7FD86E36-B513-4AD8-926A-10E7711BCDA9}"/>
    <cellStyle name="Normalny 9 10 5 2" xfId="12649" xr:uid="{6919F189-B31C-4749-9B25-423BB7E7D0A9}"/>
    <cellStyle name="Normalny 9 10 5 2 2" xfId="27948" xr:uid="{2FE74B98-FEB5-4B2D-8F00-4B24740EDD38}"/>
    <cellStyle name="Normalny 9 10 5 3" xfId="16139" xr:uid="{25438AF9-A268-49E0-A205-8974A32BDD18}"/>
    <cellStyle name="Normalny 9 10 5 3 2" xfId="31438" xr:uid="{397BCFC3-0AC5-4D35-B4CF-30304FFD601F}"/>
    <cellStyle name="Normalny 9 10 5 4" xfId="24458" xr:uid="{0328C58D-49DC-4FA8-A2BF-EDA4D62DCA31}"/>
    <cellStyle name="Normalny 9 10 6" xfId="6073" xr:uid="{AE2F1282-51F9-4948-9A2E-B83894D69645}"/>
    <cellStyle name="Normalny 9 10 6 2" xfId="21374" xr:uid="{18BAA8F7-2C04-422E-ABFD-B6C534872401}"/>
    <cellStyle name="Normalny 9 10 7" xfId="4572" xr:uid="{6417B40A-D92F-4872-8799-18634ADE985A}"/>
    <cellStyle name="Normalny 9 10 7 2" xfId="19894" xr:uid="{E91F9881-6A32-4CFB-87E7-DC6CA573D0DB}"/>
    <cellStyle name="Normalny 9 10 8" xfId="9565" xr:uid="{2A94F340-80FB-4FC7-A96F-C7D103088058}"/>
    <cellStyle name="Normalny 9 10 8 2" xfId="24864" xr:uid="{669B37BB-8ABC-4F11-BD32-11C504C8C3E0}"/>
    <cellStyle name="Normalny 9 10 9" xfId="13055" xr:uid="{546622F3-3FD8-4231-9D6A-5C64B7556AEB}"/>
    <cellStyle name="Normalny 9 10 9 2" xfId="28354" xr:uid="{EC197E63-E3D9-440F-A46D-14680CB19D2B}"/>
    <cellStyle name="Normalny 9 11" xfId="1115" xr:uid="{E356AA20-9DD8-4B1D-9AAC-C772FE791492}"/>
    <cellStyle name="Normalny 9 11 2" xfId="4578" xr:uid="{46D03778-FEE5-4B2C-9658-13A67DA107B3}"/>
    <cellStyle name="Normalny 9 11 2 2" xfId="9164" xr:uid="{AF796BBE-1966-4CE8-92BC-520F38E1B639}"/>
    <cellStyle name="Normalny 9 11 2 2 2" xfId="12655" xr:uid="{895138B6-21AE-4801-8751-D5ABE21FDC2B}"/>
    <cellStyle name="Normalny 9 11 2 2 2 2" xfId="27954" xr:uid="{01881C4D-0E96-4A81-AE14-02BCD7BE1284}"/>
    <cellStyle name="Normalny 9 11 2 2 3" xfId="16145" xr:uid="{6F689AFD-86FD-4500-A325-6D1EEC5DDAFA}"/>
    <cellStyle name="Normalny 9 11 2 2 3 2" xfId="31444" xr:uid="{B23C0A6D-CB3C-4E09-BDD7-F081249D7000}"/>
    <cellStyle name="Normalny 9 11 2 2 4" xfId="24464" xr:uid="{BCA9A8C2-BEE6-49D3-B8E2-15967B8913FF}"/>
    <cellStyle name="Normalny 9 11 2 3" xfId="7345" xr:uid="{2730DEF8-A753-4187-8E08-A9BACA31AEB8}"/>
    <cellStyle name="Normalny 9 11 2 3 2" xfId="22646" xr:uid="{D855FDEB-E6D0-4170-8DF6-D1EFA2214E76}"/>
    <cellStyle name="Normalny 9 11 2 4" xfId="10837" xr:uid="{6197B3F7-44BD-41B5-9C46-4FAD356F95FB}"/>
    <cellStyle name="Normalny 9 11 2 4 2" xfId="26136" xr:uid="{0D9AB6F6-8A2F-4D17-A1B3-16FC56F1A938}"/>
    <cellStyle name="Normalny 9 11 2 5" xfId="14327" xr:uid="{4EE1852D-FFC3-4244-803F-D1ED9A10CD86}"/>
    <cellStyle name="Normalny 9 11 2 5 2" xfId="29626" xr:uid="{D0900F9C-5318-4E96-912F-518CFAE10010}"/>
    <cellStyle name="Normalny 9 11 2 6" xfId="19900" xr:uid="{FACC0A24-B3E5-42F4-9E91-2287D6860DB3}"/>
    <cellStyle name="Normalny 9 11 3" xfId="9163" xr:uid="{7CE51D70-67BB-498E-BC72-E9CA19DF9A6C}"/>
    <cellStyle name="Normalny 9 11 3 2" xfId="12654" xr:uid="{CE3ED0C4-1E95-4227-B7C2-367104376B02}"/>
    <cellStyle name="Normalny 9 11 3 2 2" xfId="27953" xr:uid="{D23BAD2F-74D2-45C8-A172-C087AEEB2E2C}"/>
    <cellStyle name="Normalny 9 11 3 3" xfId="16144" xr:uid="{D8539D02-D736-463C-BBBC-CF92E59EC474}"/>
    <cellStyle name="Normalny 9 11 3 3 2" xfId="31443" xr:uid="{2D2EB5FC-697F-4673-BD59-5A428F6EB900}"/>
    <cellStyle name="Normalny 9 11 3 4" xfId="24463" xr:uid="{5F8FFE28-1958-4392-B070-A0D340090DB9}"/>
    <cellStyle name="Normalny 9 11 4" xfId="6105" xr:uid="{792716A1-5C90-4252-9C1F-C780C05B40E2}"/>
    <cellStyle name="Normalny 9 11 4 2" xfId="21406" xr:uid="{1C5377C4-4E9A-4FC3-B4BC-C3CBFD1CDA38}"/>
    <cellStyle name="Normalny 9 11 5" xfId="4577" xr:uid="{7D0FA1FC-E461-4FE8-871F-E61BF6D49ABC}"/>
    <cellStyle name="Normalny 9 11 5 2" xfId="19899" xr:uid="{CC9514C8-DD02-4029-8C7C-D443B7748537}"/>
    <cellStyle name="Normalny 9 11 6" xfId="9597" xr:uid="{0672F672-6487-4043-8B74-C208175F0686}"/>
    <cellStyle name="Normalny 9 11 6 2" xfId="24896" xr:uid="{ED5705B4-EBB0-4DBA-840F-E945420EACF0}"/>
    <cellStyle name="Normalny 9 11 7" xfId="13087" xr:uid="{F1FCAEA9-FBB3-49C7-BE2B-BBC66906B684}"/>
    <cellStyle name="Normalny 9 11 7 2" xfId="28386" xr:uid="{E4424D49-85D9-4E15-A92B-DA633D110694}"/>
    <cellStyle name="Normalny 9 11 8" xfId="16771" xr:uid="{9B992367-C7B0-4788-AE6A-E9637DEEDBA0}"/>
    <cellStyle name="Normalny 9 12" xfId="1243" xr:uid="{CEE2A5B4-AA0D-4A4A-AF83-65A00AE1E524}"/>
    <cellStyle name="Normalny 9 12 2" xfId="4580" xr:uid="{E43CFCE5-7634-4045-A1CB-DE4D5841D5C8}"/>
    <cellStyle name="Normalny 9 12 2 2" xfId="9166" xr:uid="{D5BE2506-187B-450B-9ADF-C2B358DA041B}"/>
    <cellStyle name="Normalny 9 12 2 2 2" xfId="12657" xr:uid="{49FAB8BA-955C-4967-B897-F6D90143E573}"/>
    <cellStyle name="Normalny 9 12 2 2 2 2" xfId="27956" xr:uid="{31199D42-D510-48D1-A42A-791F7517552C}"/>
    <cellStyle name="Normalny 9 12 2 2 3" xfId="16147" xr:uid="{B6CA3A00-25E9-4B6B-A1BF-2A92ADC5A123}"/>
    <cellStyle name="Normalny 9 12 2 2 3 2" xfId="31446" xr:uid="{C214F9B1-28E1-459E-89F8-55BDFB6BBBAB}"/>
    <cellStyle name="Normalny 9 12 2 2 4" xfId="24466" xr:uid="{6D56C461-D54B-47FE-8D3F-61E2EE9DB5A4}"/>
    <cellStyle name="Normalny 9 12 2 3" xfId="7346" xr:uid="{D657C631-7906-4249-AD58-EFF773F12E60}"/>
    <cellStyle name="Normalny 9 12 2 3 2" xfId="22647" xr:uid="{0E8FE831-E118-4C3A-9D37-5368718CC220}"/>
    <cellStyle name="Normalny 9 12 2 4" xfId="10838" xr:uid="{C81A3C06-4FEF-4B49-BB6D-5DE771581DC7}"/>
    <cellStyle name="Normalny 9 12 2 4 2" xfId="26137" xr:uid="{008CF7B5-F513-4C70-A15B-9A830AA431F6}"/>
    <cellStyle name="Normalny 9 12 2 5" xfId="14328" xr:uid="{2A41A2BD-D9FB-483F-8551-1016164F9E0D}"/>
    <cellStyle name="Normalny 9 12 2 5 2" xfId="29627" xr:uid="{1D2B3664-C829-4ECB-A357-33AAAAEF73C2}"/>
    <cellStyle name="Normalny 9 12 2 6" xfId="19902" xr:uid="{4C4E1117-E2D2-4244-A8DE-9D93EFA08F4C}"/>
    <cellStyle name="Normalny 9 12 3" xfId="9165" xr:uid="{43D589A9-ADA2-430F-9D48-25355F2CD82C}"/>
    <cellStyle name="Normalny 9 12 3 2" xfId="12656" xr:uid="{0BEADCF9-1553-40D5-AC4F-24DC58D56DF6}"/>
    <cellStyle name="Normalny 9 12 3 2 2" xfId="27955" xr:uid="{D7E7CFC7-BE4F-4873-9BC8-2BE6239604DE}"/>
    <cellStyle name="Normalny 9 12 3 3" xfId="16146" xr:uid="{2B2ED8A3-ED84-450A-B521-44567C4A9255}"/>
    <cellStyle name="Normalny 9 12 3 3 2" xfId="31445" xr:uid="{26F60F49-6ACD-4915-8D26-1D0186D87D48}"/>
    <cellStyle name="Normalny 9 12 3 4" xfId="24465" xr:uid="{164C3CB5-4EC5-4362-9E78-33EC4A5874A8}"/>
    <cellStyle name="Normalny 9 12 4" xfId="6132" xr:uid="{552CF342-46BD-4335-806D-3F604DA9E443}"/>
    <cellStyle name="Normalny 9 12 4 2" xfId="21433" xr:uid="{46A45B48-46BE-4AF8-8208-822E471E0920}"/>
    <cellStyle name="Normalny 9 12 5" xfId="4579" xr:uid="{C049672F-4DAF-41DD-8E09-7203DC601D1B}"/>
    <cellStyle name="Normalny 9 12 5 2" xfId="19901" xr:uid="{3628DAF7-7961-4A24-8C7E-139240B92F5C}"/>
    <cellStyle name="Normalny 9 12 6" xfId="9624" xr:uid="{21390936-888F-4E09-B257-0F0F7810E60B}"/>
    <cellStyle name="Normalny 9 12 6 2" xfId="24923" xr:uid="{1D51A4AC-E0E6-41CF-A92D-F4C82B412ABA}"/>
    <cellStyle name="Normalny 9 12 7" xfId="13114" xr:uid="{64DB15B4-EABD-477A-8C14-7CA9A12CA72E}"/>
    <cellStyle name="Normalny 9 12 7 2" xfId="28413" xr:uid="{661A6266-9D70-4093-99A1-4D0B9B4BADC9}"/>
    <cellStyle name="Normalny 9 12 8" xfId="16899" xr:uid="{45741512-FA16-4F73-AE3F-41328F2C7171}"/>
    <cellStyle name="Normalny 9 13" xfId="1489" xr:uid="{77B99140-4664-46A4-B958-A42EF871184D}"/>
    <cellStyle name="Normalny 9 13 2" xfId="4582" xr:uid="{BDE2D9E7-FA5D-4C00-847E-232DCC25A465}"/>
    <cellStyle name="Normalny 9 13 2 2" xfId="9168" xr:uid="{6ABAFAC4-E5FC-4866-A499-61DF5833E524}"/>
    <cellStyle name="Normalny 9 13 2 2 2" xfId="12659" xr:uid="{05FC2D1F-4DFE-41D5-9947-459918C640B1}"/>
    <cellStyle name="Normalny 9 13 2 2 2 2" xfId="27958" xr:uid="{AFE039A9-517A-40D5-BAEC-9F37406EA37E}"/>
    <cellStyle name="Normalny 9 13 2 2 3" xfId="16149" xr:uid="{6ABE771E-573D-40EE-9724-A396ACFA22DD}"/>
    <cellStyle name="Normalny 9 13 2 2 3 2" xfId="31448" xr:uid="{10F106C7-0A4C-4B03-954A-C11C219C9CEC}"/>
    <cellStyle name="Normalny 9 13 2 2 4" xfId="24468" xr:uid="{4F551137-D092-4AE9-A91E-6DDB0956FEDE}"/>
    <cellStyle name="Normalny 9 13 2 3" xfId="7347" xr:uid="{854A8AEA-3F07-4F5C-B492-7486A3FABF00}"/>
    <cellStyle name="Normalny 9 13 2 3 2" xfId="22648" xr:uid="{A243EDD1-6A62-4DE9-9554-0A88DA34BCD2}"/>
    <cellStyle name="Normalny 9 13 2 4" xfId="10839" xr:uid="{D82B450D-BE81-4EBD-AAE6-537F1538E9BE}"/>
    <cellStyle name="Normalny 9 13 2 4 2" xfId="26138" xr:uid="{CF819B82-31AA-4FE8-A720-47D2B0D3BCDC}"/>
    <cellStyle name="Normalny 9 13 2 5" xfId="14329" xr:uid="{3BE7AAD1-EED2-4048-BB69-A2042DDD2234}"/>
    <cellStyle name="Normalny 9 13 2 5 2" xfId="29628" xr:uid="{9C6A11E6-B940-471E-81C0-45CBA1F6382C}"/>
    <cellStyle name="Normalny 9 13 2 6" xfId="19904" xr:uid="{BEF232E6-1ED6-4BEF-9A1F-41CE70E42DF1}"/>
    <cellStyle name="Normalny 9 13 3" xfId="9167" xr:uid="{D765F440-A67A-4F10-8B04-5AA60579F303}"/>
    <cellStyle name="Normalny 9 13 3 2" xfId="12658" xr:uid="{A8A79AB5-2234-4B44-87D5-A1FA119EBE63}"/>
    <cellStyle name="Normalny 9 13 3 2 2" xfId="27957" xr:uid="{0BCF283C-292A-49D3-A961-569C41E4E7D6}"/>
    <cellStyle name="Normalny 9 13 3 3" xfId="16148" xr:uid="{27CF9223-07BD-4A4E-8712-30D7CFC338EF}"/>
    <cellStyle name="Normalny 9 13 3 3 2" xfId="31447" xr:uid="{AA3C3541-E074-416C-9C5B-AB860F9B4CDB}"/>
    <cellStyle name="Normalny 9 13 3 4" xfId="24467" xr:uid="{E2BF6008-58EA-42FC-839C-D444BDB17EEC}"/>
    <cellStyle name="Normalny 9 13 4" xfId="6159" xr:uid="{74642EEA-4548-4FAE-97C6-48640B47DBB4}"/>
    <cellStyle name="Normalny 9 13 4 2" xfId="21460" xr:uid="{9BCC60C2-08B2-41D2-A057-EFFBEA885E34}"/>
    <cellStyle name="Normalny 9 13 5" xfId="4581" xr:uid="{3353455E-3B6F-4930-8627-F1BCCA75A455}"/>
    <cellStyle name="Normalny 9 13 5 2" xfId="19903" xr:uid="{B87695EC-E477-4435-95C1-2B5000FAA0EE}"/>
    <cellStyle name="Normalny 9 13 6" xfId="9651" xr:uid="{663B09F9-7264-4319-B051-F089CC2AD631}"/>
    <cellStyle name="Normalny 9 13 6 2" xfId="24950" xr:uid="{FC1D612C-1701-4164-8F4F-4A73B9007A3A}"/>
    <cellStyle name="Normalny 9 13 7" xfId="13141" xr:uid="{00EC174B-3137-4D82-B0FD-A614A90A5AB5}"/>
    <cellStyle name="Normalny 9 13 7 2" xfId="28440" xr:uid="{7E43B55D-7DDD-4A21-94D5-4C0476C2DFE2}"/>
    <cellStyle name="Normalny 9 13 8" xfId="17145" xr:uid="{0FE19FFF-3D59-47C1-BBB6-FFB18B5D6C75}"/>
    <cellStyle name="Normalny 9 14" xfId="1690" xr:uid="{6C9472DB-23B0-4542-9992-BA572A41C7AA}"/>
    <cellStyle name="Normalny 9 14 2" xfId="4584" xr:uid="{519F3928-18BF-4541-B34F-F9143C69FC58}"/>
    <cellStyle name="Normalny 9 14 2 2" xfId="9170" xr:uid="{786AA7EF-10AF-4B4B-8E02-BE1E48EBAB5B}"/>
    <cellStyle name="Normalny 9 14 2 2 2" xfId="12661" xr:uid="{3357F7C7-7EA1-4BAC-8EDD-1013466B64AD}"/>
    <cellStyle name="Normalny 9 14 2 2 2 2" xfId="27960" xr:uid="{9B420910-903D-4CD2-BC63-6C65BD962C74}"/>
    <cellStyle name="Normalny 9 14 2 2 3" xfId="16151" xr:uid="{0103E38A-A61B-4752-8459-CEAFB69A8163}"/>
    <cellStyle name="Normalny 9 14 2 2 3 2" xfId="31450" xr:uid="{77FE03C7-2313-4D93-B1EF-2506B60D4948}"/>
    <cellStyle name="Normalny 9 14 2 2 4" xfId="24470" xr:uid="{B47EE18D-CBFC-45C0-8EFD-CC1CD7AF6D4A}"/>
    <cellStyle name="Normalny 9 14 2 3" xfId="7348" xr:uid="{4A2DA94D-F1B7-48C3-9E59-03B85186AB56}"/>
    <cellStyle name="Normalny 9 14 2 3 2" xfId="22649" xr:uid="{9E524EAE-047F-48BB-B487-667FFC98021F}"/>
    <cellStyle name="Normalny 9 14 2 4" xfId="10840" xr:uid="{B52BD93E-0E7A-462D-ABD3-A7A5BE11A1CE}"/>
    <cellStyle name="Normalny 9 14 2 4 2" xfId="26139" xr:uid="{50BC41A4-9272-4EC5-80D6-1C653311DF43}"/>
    <cellStyle name="Normalny 9 14 2 5" xfId="14330" xr:uid="{DFCC18CD-3380-45D1-B797-C35B892FB9AE}"/>
    <cellStyle name="Normalny 9 14 2 5 2" xfId="29629" xr:uid="{94044089-5898-4B84-BDB5-BA4C119FE79D}"/>
    <cellStyle name="Normalny 9 14 2 6" xfId="19906" xr:uid="{A2134290-749E-4409-BD68-ED176586CD26}"/>
    <cellStyle name="Normalny 9 14 3" xfId="9169" xr:uid="{A2057031-8AE4-4750-9675-FF2F6DB6F814}"/>
    <cellStyle name="Normalny 9 14 3 2" xfId="12660" xr:uid="{AAF20EEE-A52E-40C0-A385-ECF377901F1B}"/>
    <cellStyle name="Normalny 9 14 3 2 2" xfId="27959" xr:uid="{BC29E77D-21B1-44C3-BE87-28978310C7AC}"/>
    <cellStyle name="Normalny 9 14 3 3" xfId="16150" xr:uid="{19453DE7-3E62-4305-AFA1-3E3B71FD9A9E}"/>
    <cellStyle name="Normalny 9 14 3 3 2" xfId="31449" xr:uid="{A27FD2A3-23E3-4097-BDDD-59153DA35C8D}"/>
    <cellStyle name="Normalny 9 14 3 4" xfId="24469" xr:uid="{F84A378D-D0C7-4F12-96AE-9B9FF01F83C8}"/>
    <cellStyle name="Normalny 9 14 4" xfId="6351" xr:uid="{46E66DA9-B1A4-4C72-AD5D-BAAA02A47D8A}"/>
    <cellStyle name="Normalny 9 14 4 2" xfId="21652" xr:uid="{92B765F2-1BA8-44A1-9748-75935562B8D5}"/>
    <cellStyle name="Normalny 9 14 5" xfId="4583" xr:uid="{A457C98D-1D9C-4763-A10D-ED240F8E9600}"/>
    <cellStyle name="Normalny 9 14 5 2" xfId="19905" xr:uid="{53EBEAC1-862C-46A0-8DF5-1584E7D236BB}"/>
    <cellStyle name="Normalny 9 14 6" xfId="9843" xr:uid="{39914B9B-53BE-4B5C-B1F9-87E803C83176}"/>
    <cellStyle name="Normalny 9 14 6 2" xfId="25142" xr:uid="{F8D464EA-4406-4F78-8B93-F4AA287DB3A4}"/>
    <cellStyle name="Normalny 9 14 7" xfId="13333" xr:uid="{A320CCCB-38CD-42B3-B6DE-B957A83BE355}"/>
    <cellStyle name="Normalny 9 14 7 2" xfId="28632" xr:uid="{1713B3A2-4868-46FD-A521-FEB0769E6091}"/>
    <cellStyle name="Normalny 9 14 8" xfId="17339" xr:uid="{1DE83CAA-5902-4403-B1D3-765DEA1CBF0A}"/>
    <cellStyle name="Normalny 9 15" xfId="1672" xr:uid="{D0F3625A-3D76-4317-A58D-56A0D218E03E}"/>
    <cellStyle name="Normalny 9 15 2" xfId="4586" xr:uid="{7BB147C1-1F21-4CF6-9D50-8EF3A7715DEE}"/>
    <cellStyle name="Normalny 9 15 2 2" xfId="9172" xr:uid="{52EE44CC-9DE2-46D6-B0AD-937F32DFB361}"/>
    <cellStyle name="Normalny 9 15 2 2 2" xfId="12663" xr:uid="{D14CCB00-BEBA-4661-9057-508EB431721F}"/>
    <cellStyle name="Normalny 9 15 2 2 2 2" xfId="27962" xr:uid="{28957691-D3D1-479E-BB24-EE1B1BFF3600}"/>
    <cellStyle name="Normalny 9 15 2 2 3" xfId="16153" xr:uid="{5A67DBF2-DDAE-4181-99AF-3862B76A4358}"/>
    <cellStyle name="Normalny 9 15 2 2 3 2" xfId="31452" xr:uid="{F0FD15B6-23C5-470D-B0A9-643AA67DA148}"/>
    <cellStyle name="Normalny 9 15 2 2 4" xfId="24472" xr:uid="{B7FC0A0B-E3D2-46B2-BD85-A5F92E1324C9}"/>
    <cellStyle name="Normalny 9 15 2 3" xfId="7349" xr:uid="{54FF9004-00B7-4D2F-A008-4641B764642F}"/>
    <cellStyle name="Normalny 9 15 2 3 2" xfId="22650" xr:uid="{50EFC532-DD1E-4991-815C-7833C39DA235}"/>
    <cellStyle name="Normalny 9 15 2 4" xfId="10841" xr:uid="{6E8110B6-2A58-4B0F-9E53-E2E0E509B9B3}"/>
    <cellStyle name="Normalny 9 15 2 4 2" xfId="26140" xr:uid="{28351964-A077-4BE1-9111-7FCDB25ED248}"/>
    <cellStyle name="Normalny 9 15 2 5" xfId="14331" xr:uid="{FE719695-BFFD-4CAC-A952-A56B8F2CA249}"/>
    <cellStyle name="Normalny 9 15 2 5 2" xfId="29630" xr:uid="{3F402B37-9F38-4016-AEE3-B24ABEC45493}"/>
    <cellStyle name="Normalny 9 15 2 6" xfId="19908" xr:uid="{A594696A-78DD-4927-987F-20D24BECD554}"/>
    <cellStyle name="Normalny 9 15 3" xfId="9171" xr:uid="{4C5806F0-BA60-426F-ADBF-A6BC76C3107E}"/>
    <cellStyle name="Normalny 9 15 3 2" xfId="12662" xr:uid="{85279372-AC3E-42F9-A707-55E681404A64}"/>
    <cellStyle name="Normalny 9 15 3 2 2" xfId="27961" xr:uid="{3B8B382B-8019-4773-83F7-43927D5E27C4}"/>
    <cellStyle name="Normalny 9 15 3 3" xfId="16152" xr:uid="{423F0CD2-6E85-4C3C-BDC8-DAB9353D212E}"/>
    <cellStyle name="Normalny 9 15 3 3 2" xfId="31451" xr:uid="{26E7D6E9-4F22-45C8-BD96-D344FBEC55D0}"/>
    <cellStyle name="Normalny 9 15 3 4" xfId="24471" xr:uid="{016DCEA2-EE32-4FD5-8D43-9AEE4DEF7467}"/>
    <cellStyle name="Normalny 9 15 4" xfId="6650" xr:uid="{38DC9E63-0E88-43D5-8D0C-4B0EF12C9A57}"/>
    <cellStyle name="Normalny 9 15 4 2" xfId="21951" xr:uid="{F2CE0316-49F3-4C7C-9103-2C9D8D0F4131}"/>
    <cellStyle name="Normalny 9 15 5" xfId="4585" xr:uid="{D9EE8CCC-9E58-4102-8398-FF0E6CA069EF}"/>
    <cellStyle name="Normalny 9 15 5 2" xfId="19907" xr:uid="{E5491DBE-B517-4E94-AD3A-F27061E00D20}"/>
    <cellStyle name="Normalny 9 15 6" xfId="10142" xr:uid="{73FF5491-2F66-48B1-8F0B-3245CF47CD78}"/>
    <cellStyle name="Normalny 9 15 6 2" xfId="25441" xr:uid="{B250270E-CEE5-43DA-BC04-1A08955EADFA}"/>
    <cellStyle name="Normalny 9 15 7" xfId="13632" xr:uid="{B1E916C4-160D-4698-B554-7BE489947075}"/>
    <cellStyle name="Normalny 9 15 7 2" xfId="28931" xr:uid="{4AE7AE15-1770-4212-BDE7-7A132A52A158}"/>
    <cellStyle name="Normalny 9 15 8" xfId="17321" xr:uid="{60542746-6917-4087-9549-2B93CA8C15BD}"/>
    <cellStyle name="Normalny 9 16" xfId="1907" xr:uid="{0667FCD9-6BF7-4FE0-AEE6-28B5E79A5175}"/>
    <cellStyle name="Normalny 9 16 2" xfId="9173" xr:uid="{1F62CE43-DC46-4996-A514-5F878F2D4517}"/>
    <cellStyle name="Normalny 9 16 2 2" xfId="12664" xr:uid="{4FAE9B99-05EF-4C46-BF80-4A98383CCF0C}"/>
    <cellStyle name="Normalny 9 16 2 2 2" xfId="27963" xr:uid="{B235F4E3-C8FB-47E3-BB93-69F698B88C69}"/>
    <cellStyle name="Normalny 9 16 2 3" xfId="16154" xr:uid="{1A4B25E8-7B8F-4DD7-8C55-A79307A92C2B}"/>
    <cellStyle name="Normalny 9 16 2 3 2" xfId="31453" xr:uid="{E2F1D094-5E65-4CC0-AFD7-1D113938EC6C}"/>
    <cellStyle name="Normalny 9 16 2 4" xfId="24473" xr:uid="{7B17FE46-45F7-4492-97BF-1AAE4B6267E2}"/>
    <cellStyle name="Normalny 9 16 3" xfId="7342" xr:uid="{6DFE8D3C-3A8B-485D-BA48-315F07354E8E}"/>
    <cellStyle name="Normalny 9 16 3 2" xfId="22643" xr:uid="{FB0E807C-2161-41DF-B32E-2698C7256ACB}"/>
    <cellStyle name="Normalny 9 16 4" xfId="4587" xr:uid="{8A5317A9-15A4-453B-A0C8-1FFE09F411FD}"/>
    <cellStyle name="Normalny 9 16 4 2" xfId="19909" xr:uid="{FE85E218-FC0F-4600-9A18-B67D3B075A32}"/>
    <cellStyle name="Normalny 9 16 5" xfId="10834" xr:uid="{881C8E81-4993-4257-AE87-F4F7330A6233}"/>
    <cellStyle name="Normalny 9 16 5 2" xfId="26133" xr:uid="{275E250E-26A2-42FA-9CD8-7297F1BAACB1}"/>
    <cellStyle name="Normalny 9 16 6" xfId="14324" xr:uid="{55C4EE4E-591D-4FA6-9791-C178CAD6F100}"/>
    <cellStyle name="Normalny 9 16 6 2" xfId="29623" xr:uid="{8AEC8C8B-9E16-479F-9D65-7478DB7136E9}"/>
    <cellStyle name="Normalny 9 16 7" xfId="17539" xr:uid="{86BA7AB1-FA7B-4DC9-89E9-C33930892149}"/>
    <cellStyle name="Normalny 9 17" xfId="2039" xr:uid="{ECA4C5B5-D65E-40D4-85DC-703F6475B865}"/>
    <cellStyle name="Normalny 9 17 2" xfId="9174" xr:uid="{F8B4FBFF-CF31-4604-BB7C-6D2DB2EE2893}"/>
    <cellStyle name="Normalny 9 17 2 2" xfId="12665" xr:uid="{F055243F-9BD3-42ED-B5A3-3406A0DB6B80}"/>
    <cellStyle name="Normalny 9 17 2 2 2" xfId="27964" xr:uid="{5C85CCC9-B43E-491E-9376-1EDC45BD71FE}"/>
    <cellStyle name="Normalny 9 17 2 3" xfId="16155" xr:uid="{BC5C2BA8-DD90-4916-A98F-107B171AE485}"/>
    <cellStyle name="Normalny 9 17 2 3 2" xfId="31454" xr:uid="{9F26D568-0245-4A83-A114-EC3DBEEB5225}"/>
    <cellStyle name="Normalny 9 17 2 4" xfId="24474" xr:uid="{4CD0AA64-1409-47DC-BA2C-6234BEE3C4AC}"/>
    <cellStyle name="Normalny 9 17 3" xfId="7458" xr:uid="{A15AD835-A391-4E18-88C3-B3A243C3FA6A}"/>
    <cellStyle name="Normalny 9 17 3 2" xfId="22759" xr:uid="{6D66AE25-259E-400D-BFBC-0E7EC920F806}"/>
    <cellStyle name="Normalny 9 17 4" xfId="4588" xr:uid="{E07285C5-6924-4129-B641-E8E05A53CC72}"/>
    <cellStyle name="Normalny 9 17 4 2" xfId="19910" xr:uid="{D2C95168-4235-4D14-B75A-C8F604EFE03A}"/>
    <cellStyle name="Normalny 9 17 5" xfId="10950" xr:uid="{1B5EB75D-3125-4722-86CB-08639D4B63F2}"/>
    <cellStyle name="Normalny 9 17 5 2" xfId="26249" xr:uid="{5F3AD92A-99AE-4696-A6FF-E48C6558B9FF}"/>
    <cellStyle name="Normalny 9 17 6" xfId="14440" xr:uid="{19C919A4-E84C-46E1-BCCB-95E150B327B3}"/>
    <cellStyle name="Normalny 9 17 6 2" xfId="29739" xr:uid="{EB046652-8D0A-4119-9519-F01DA0E5E796}"/>
    <cellStyle name="Normalny 9 17 7" xfId="17671" xr:uid="{BF54481C-A2A7-4DB6-A462-585CB5B6D4CE}"/>
    <cellStyle name="Normalny 9 18" xfId="2167" xr:uid="{6C48382D-D509-431B-9351-617CF1E6CCEF}"/>
    <cellStyle name="Normalny 9 18 2" xfId="9157" xr:uid="{A3C0E183-6E3C-415B-8980-E1215CA6274E}"/>
    <cellStyle name="Normalny 9 18 2 2" xfId="24457" xr:uid="{7CAF59A4-6D09-4ACE-99C4-1723B85C75C4}"/>
    <cellStyle name="Normalny 9 18 3" xfId="5622" xr:uid="{E20F0E42-20B9-4860-AFE1-AE796CA33759}"/>
    <cellStyle name="Normalny 9 18 3 2" xfId="20923" xr:uid="{42656F76-005D-4257-9C2E-3012943FD10E}"/>
    <cellStyle name="Normalny 9 18 4" xfId="12648" xr:uid="{AB75D7B3-8BDD-4BEB-A5AB-35FEB0FD4EEE}"/>
    <cellStyle name="Normalny 9 18 4 2" xfId="27947" xr:uid="{CF32EE6C-BD47-4214-8294-F50C02F322C9}"/>
    <cellStyle name="Normalny 9 18 5" xfId="16138" xr:uid="{C4434E48-7FC3-4455-A6CB-AF959FDE940A}"/>
    <cellStyle name="Normalny 9 18 5 2" xfId="31437" xr:uid="{15F3CF0B-E724-41F0-9DD3-D67ED62E0FB4}"/>
    <cellStyle name="Normalny 9 18 6" xfId="17799" xr:uid="{E6DC529B-B68B-4ED6-A692-2C955E70AFF3}"/>
    <cellStyle name="Normalny 9 19" xfId="2413" xr:uid="{E7F824D7-B4B7-41EE-B99C-8C2A0021A968}"/>
    <cellStyle name="Normalny 9 19 2" xfId="5623" xr:uid="{63587BED-513F-4A44-ABB6-3F27DB3A5A79}"/>
    <cellStyle name="Normalny 9 19 2 2" xfId="20924" xr:uid="{03051D59-7243-40D3-B608-F91B4537193B}"/>
    <cellStyle name="Normalny 9 19 3" xfId="18045" xr:uid="{6B0432E0-FBC5-4431-BE7F-8746F9202887}"/>
    <cellStyle name="Normalny 9 2" xfId="104" xr:uid="{00000000-0005-0000-0000-0000F0000000}"/>
    <cellStyle name="Normalny 9 2 10" xfId="1490" xr:uid="{9FE19160-1A68-4ADE-AE37-B7B75D723327}"/>
    <cellStyle name="Normalny 9 2 10 2" xfId="4591" xr:uid="{A2E20CEB-9229-4CC9-9AAF-234786E80A49}"/>
    <cellStyle name="Normalny 9 2 10 2 2" xfId="9177" xr:uid="{6CED181A-C004-449F-879B-747587380F11}"/>
    <cellStyle name="Normalny 9 2 10 2 2 2" xfId="12668" xr:uid="{0EB3C812-E014-4FC1-A6D6-6E5EF4EC9E4A}"/>
    <cellStyle name="Normalny 9 2 10 2 2 2 2" xfId="27967" xr:uid="{6D92805D-E962-418E-BA58-E2DC6B88D2B1}"/>
    <cellStyle name="Normalny 9 2 10 2 2 3" xfId="16158" xr:uid="{E76EE002-BC25-48C2-A841-E8CAA3D0C3B8}"/>
    <cellStyle name="Normalny 9 2 10 2 2 3 2" xfId="31457" xr:uid="{A899763A-9C2D-4DB3-8556-9F2BC1D427CE}"/>
    <cellStyle name="Normalny 9 2 10 2 2 4" xfId="24477" xr:uid="{7E2769E1-B834-49E7-A986-71D71D70D412}"/>
    <cellStyle name="Normalny 9 2 10 2 3" xfId="7351" xr:uid="{001503A6-AA5E-4D73-B7B8-A79EA03BD83D}"/>
    <cellStyle name="Normalny 9 2 10 2 3 2" xfId="22652" xr:uid="{873D8CF4-FE2D-41BF-AC59-517052F4BA9D}"/>
    <cellStyle name="Normalny 9 2 10 2 4" xfId="10843" xr:uid="{EB36C961-ED52-45FC-AA6E-C154CEC7A900}"/>
    <cellStyle name="Normalny 9 2 10 2 4 2" xfId="26142" xr:uid="{B763A510-C648-44C8-9271-3086D6A2CDFA}"/>
    <cellStyle name="Normalny 9 2 10 2 5" xfId="14333" xr:uid="{4A7987E5-509D-4687-B04B-4ADB22505422}"/>
    <cellStyle name="Normalny 9 2 10 2 5 2" xfId="29632" xr:uid="{4D3A0CFA-96F3-4F96-8D41-A15236DE337A}"/>
    <cellStyle name="Normalny 9 2 10 2 6" xfId="19913" xr:uid="{B12DD108-278B-4BB8-BDD3-85D2945C03B8}"/>
    <cellStyle name="Normalny 9 2 10 3" xfId="9176" xr:uid="{6DA17D6B-43DB-4768-9970-E5511396712B}"/>
    <cellStyle name="Normalny 9 2 10 3 2" xfId="12667" xr:uid="{479EB75E-3779-4B5A-89F0-D441EE67E494}"/>
    <cellStyle name="Normalny 9 2 10 3 2 2" xfId="27966" xr:uid="{DF51C07B-CCD0-4AAF-8884-DB5B481574C9}"/>
    <cellStyle name="Normalny 9 2 10 3 3" xfId="16157" xr:uid="{14C77A58-79FD-42D4-A297-C8DB8148AA4D}"/>
    <cellStyle name="Normalny 9 2 10 3 3 2" xfId="31456" xr:uid="{65333493-7AF4-495B-AEA8-8006A4B8E87B}"/>
    <cellStyle name="Normalny 9 2 10 3 4" xfId="24476" xr:uid="{89072E57-B51C-4725-A04F-11D6C0833CD9}"/>
    <cellStyle name="Normalny 9 2 10 4" xfId="6160" xr:uid="{5D89B349-113A-4B50-B00C-98B4ABA1EB1C}"/>
    <cellStyle name="Normalny 9 2 10 4 2" xfId="21461" xr:uid="{8D79A3FE-89DD-4180-8331-D9E57836121B}"/>
    <cellStyle name="Normalny 9 2 10 5" xfId="4590" xr:uid="{9B91945A-5D27-416F-BEEF-CCF301D7C8AA}"/>
    <cellStyle name="Normalny 9 2 10 5 2" xfId="19912" xr:uid="{B25FA8E6-DB00-4778-BA48-C08273EB6B5F}"/>
    <cellStyle name="Normalny 9 2 10 6" xfId="9652" xr:uid="{E8F1B13F-6372-4CD0-A939-256FE049AB85}"/>
    <cellStyle name="Normalny 9 2 10 6 2" xfId="24951" xr:uid="{6E3BA355-6898-4F5D-993B-E52224920F69}"/>
    <cellStyle name="Normalny 9 2 10 7" xfId="13142" xr:uid="{3CAB78D4-27C9-408F-AFAC-8BBC1978DF46}"/>
    <cellStyle name="Normalny 9 2 10 7 2" xfId="28441" xr:uid="{2F94FE2C-9B98-45B6-AAEB-B09584A7E3B5}"/>
    <cellStyle name="Normalny 9 2 10 8" xfId="17146" xr:uid="{4AB0789A-2854-4B4F-9CA8-77B7E3F40BAA}"/>
    <cellStyle name="Normalny 9 2 11" xfId="1691" xr:uid="{9F4199D4-5D50-4DA0-99FE-903B361E040B}"/>
    <cellStyle name="Normalny 9 2 11 2" xfId="4593" xr:uid="{66FC8548-A140-452F-BF83-9A61AFA1E07F}"/>
    <cellStyle name="Normalny 9 2 11 2 2" xfId="9179" xr:uid="{5E4F4343-47F1-43D1-839E-27242C317B30}"/>
    <cellStyle name="Normalny 9 2 11 2 2 2" xfId="12670" xr:uid="{F0B4D556-E05B-4691-9C67-876BB242C4EB}"/>
    <cellStyle name="Normalny 9 2 11 2 2 2 2" xfId="27969" xr:uid="{82B6A3CB-66C7-4B4A-B5DA-03202CAF7EB2}"/>
    <cellStyle name="Normalny 9 2 11 2 2 3" xfId="16160" xr:uid="{2873A737-1C46-4DE4-BC51-7750A93B4F63}"/>
    <cellStyle name="Normalny 9 2 11 2 2 3 2" xfId="31459" xr:uid="{B598E03B-A7D0-4487-B567-BCE1817D3A4E}"/>
    <cellStyle name="Normalny 9 2 11 2 2 4" xfId="24479" xr:uid="{ED14F429-4CF8-4845-AA5C-CEECA62C9B2F}"/>
    <cellStyle name="Normalny 9 2 11 2 3" xfId="7352" xr:uid="{D89EE3EB-CF85-4731-B443-1BB32791885B}"/>
    <cellStyle name="Normalny 9 2 11 2 3 2" xfId="22653" xr:uid="{4C1A1925-F281-4C91-9B4C-E14909C0CD51}"/>
    <cellStyle name="Normalny 9 2 11 2 4" xfId="10844" xr:uid="{1CB8D9CA-F7B2-46E6-9287-544AEE05DF37}"/>
    <cellStyle name="Normalny 9 2 11 2 4 2" xfId="26143" xr:uid="{DA537C31-A573-4363-A3F1-83D65237AE75}"/>
    <cellStyle name="Normalny 9 2 11 2 5" xfId="14334" xr:uid="{455417B0-3786-4A3C-AE13-85C51CE20AEA}"/>
    <cellStyle name="Normalny 9 2 11 2 5 2" xfId="29633" xr:uid="{7819471D-D3C1-4B9D-A729-DC6B5643FC52}"/>
    <cellStyle name="Normalny 9 2 11 2 6" xfId="19915" xr:uid="{F8C421EF-5FF9-4FF0-BCF9-ECAE62440DE6}"/>
    <cellStyle name="Normalny 9 2 11 3" xfId="9178" xr:uid="{1261A4ED-80C7-4C0D-9893-7C51428DCD4C}"/>
    <cellStyle name="Normalny 9 2 11 3 2" xfId="12669" xr:uid="{37C4A4C1-3EDF-4CEE-87BF-F8933DAFAD96}"/>
    <cellStyle name="Normalny 9 2 11 3 2 2" xfId="27968" xr:uid="{E22136F9-B651-41A1-BA96-A339685D18B5}"/>
    <cellStyle name="Normalny 9 2 11 3 3" xfId="16159" xr:uid="{E45E4B2C-C6FF-48F6-8E36-A909D9D71D38}"/>
    <cellStyle name="Normalny 9 2 11 3 3 2" xfId="31458" xr:uid="{C383D85A-DE04-4006-B9F7-6D47F35263FF}"/>
    <cellStyle name="Normalny 9 2 11 3 4" xfId="24478" xr:uid="{A3A5757F-8797-4ED6-879A-2975EF385286}"/>
    <cellStyle name="Normalny 9 2 11 4" xfId="6368" xr:uid="{2DC9948A-067C-47A1-BF5B-DD2AEAEBB597}"/>
    <cellStyle name="Normalny 9 2 11 4 2" xfId="21669" xr:uid="{4F9EF754-5AB1-45B3-8BA9-698FB27139AC}"/>
    <cellStyle name="Normalny 9 2 11 5" xfId="4592" xr:uid="{DB839C22-DF1B-48B7-9EC8-3A2947138C8E}"/>
    <cellStyle name="Normalny 9 2 11 5 2" xfId="19914" xr:uid="{1AC2EE6F-5165-47E7-8021-818E83E50307}"/>
    <cellStyle name="Normalny 9 2 11 6" xfId="9860" xr:uid="{E178164F-EF7D-47FB-9C30-32608C53E4FD}"/>
    <cellStyle name="Normalny 9 2 11 6 2" xfId="25159" xr:uid="{5BF6902A-ADAB-4055-A90E-A158F970A327}"/>
    <cellStyle name="Normalny 9 2 11 7" xfId="13350" xr:uid="{30CAEC51-C942-4229-9731-FA7BE1EA5456}"/>
    <cellStyle name="Normalny 9 2 11 7 2" xfId="28649" xr:uid="{A340C2D0-FBD9-4053-BD78-99B97CFA7C4A}"/>
    <cellStyle name="Normalny 9 2 11 8" xfId="17340" xr:uid="{23FA6905-CB40-4CE7-97BC-94ABBAD29690}"/>
    <cellStyle name="Normalny 9 2 12" xfId="1671" xr:uid="{6627B54C-F604-410B-8414-9552597866DC}"/>
    <cellStyle name="Normalny 9 2 12 2" xfId="4595" xr:uid="{D47A5D30-BC5D-4D84-AFD3-5D1A7BEB5073}"/>
    <cellStyle name="Normalny 9 2 12 2 2" xfId="9181" xr:uid="{5956B4A7-4570-47AE-BD5A-55E4514C012D}"/>
    <cellStyle name="Normalny 9 2 12 2 2 2" xfId="12672" xr:uid="{6F99FD4E-F128-4FD9-B185-6B293829DFF3}"/>
    <cellStyle name="Normalny 9 2 12 2 2 2 2" xfId="27971" xr:uid="{1B27EE53-2A79-46D3-B4BE-18AF2EBE00E5}"/>
    <cellStyle name="Normalny 9 2 12 2 2 3" xfId="16162" xr:uid="{1CE6519D-FBA8-47AD-88F3-E799BC28EBF9}"/>
    <cellStyle name="Normalny 9 2 12 2 2 3 2" xfId="31461" xr:uid="{F9EBC828-594C-469C-BF7B-22B5DD6B0167}"/>
    <cellStyle name="Normalny 9 2 12 2 2 4" xfId="24481" xr:uid="{188B736D-25C6-4A1C-89AB-D4374770029E}"/>
    <cellStyle name="Normalny 9 2 12 2 3" xfId="7353" xr:uid="{05CA3712-146D-4D71-B920-617A1DE3BEB1}"/>
    <cellStyle name="Normalny 9 2 12 2 3 2" xfId="22654" xr:uid="{FED43170-AAAD-45E5-B9CF-0658C0344A2C}"/>
    <cellStyle name="Normalny 9 2 12 2 4" xfId="10845" xr:uid="{07F05BA6-BBA0-4F04-83AB-9261B1802969}"/>
    <cellStyle name="Normalny 9 2 12 2 4 2" xfId="26144" xr:uid="{0195C7A1-B692-4A09-A2C7-076D8F5EB41D}"/>
    <cellStyle name="Normalny 9 2 12 2 5" xfId="14335" xr:uid="{4E0F406A-2C42-450F-913C-F5339FC8AFD7}"/>
    <cellStyle name="Normalny 9 2 12 2 5 2" xfId="29634" xr:uid="{C1F8740B-6031-4598-8856-4C2436E097BD}"/>
    <cellStyle name="Normalny 9 2 12 2 6" xfId="19917" xr:uid="{1D7EED74-445F-4D9A-8EA9-28E9286076FB}"/>
    <cellStyle name="Normalny 9 2 12 3" xfId="9180" xr:uid="{53AD5A1C-B986-452C-B48B-C3F871ED9F45}"/>
    <cellStyle name="Normalny 9 2 12 3 2" xfId="12671" xr:uid="{A3CCCAB6-6DAD-47DC-B239-8116F1ABAA4C}"/>
    <cellStyle name="Normalny 9 2 12 3 2 2" xfId="27970" xr:uid="{829D71A5-7EA1-481F-BD83-D8146AFBD3FE}"/>
    <cellStyle name="Normalny 9 2 12 3 3" xfId="16161" xr:uid="{860435A2-576A-4673-9184-8BF2BD66E36C}"/>
    <cellStyle name="Normalny 9 2 12 3 3 2" xfId="31460" xr:uid="{BF5F33EE-C820-42BC-B8A3-8264099BD98F}"/>
    <cellStyle name="Normalny 9 2 12 3 4" xfId="24480" xr:uid="{E1AC4354-9EA5-4C5D-BDC3-0E3E46F3A084}"/>
    <cellStyle name="Normalny 9 2 12 4" xfId="6667" xr:uid="{1A803E40-7562-4001-9BB1-5407949F8176}"/>
    <cellStyle name="Normalny 9 2 12 4 2" xfId="21968" xr:uid="{C92FA2A2-3FF6-4C8D-BF13-6BDE5371A3EF}"/>
    <cellStyle name="Normalny 9 2 12 5" xfId="4594" xr:uid="{6E86DC14-953E-4CDD-87C7-156A8E1CC714}"/>
    <cellStyle name="Normalny 9 2 12 5 2" xfId="19916" xr:uid="{314746C4-D15B-409A-AAC9-B5DE0E041558}"/>
    <cellStyle name="Normalny 9 2 12 6" xfId="10159" xr:uid="{7C88346C-C182-4A03-B2EF-960C36C5040E}"/>
    <cellStyle name="Normalny 9 2 12 6 2" xfId="25458" xr:uid="{C41BE56A-8A6F-4FEB-8523-BE6A658177E0}"/>
    <cellStyle name="Normalny 9 2 12 7" xfId="13649" xr:uid="{E03D1726-A4EB-4EBB-B261-D465A61EB6A9}"/>
    <cellStyle name="Normalny 9 2 12 7 2" xfId="28948" xr:uid="{94869BF4-8117-4E6B-B461-518B74CA30A5}"/>
    <cellStyle name="Normalny 9 2 12 8" xfId="17320" xr:uid="{36C6EAAF-0B5B-40A1-87CE-97F264FFA892}"/>
    <cellStyle name="Normalny 9 2 13" xfId="1737" xr:uid="{30F26E3F-94E8-4BE4-AD0E-51F53C78115D}"/>
    <cellStyle name="Normalny 9 2 13 2" xfId="9182" xr:uid="{C0C8D532-8168-439B-A34E-46CD24EBA002}"/>
    <cellStyle name="Normalny 9 2 13 2 2" xfId="12673" xr:uid="{77BCBA7C-DA21-4999-ABDA-D6F17BE24BCD}"/>
    <cellStyle name="Normalny 9 2 13 2 2 2" xfId="27972" xr:uid="{84009AF7-CE67-4D85-8BB0-191F72BFFA8E}"/>
    <cellStyle name="Normalny 9 2 13 2 3" xfId="16163" xr:uid="{076E1AF1-1A93-45BD-9C55-1EB942E6A0B0}"/>
    <cellStyle name="Normalny 9 2 13 2 3 2" xfId="31462" xr:uid="{D5128E6A-D761-48A7-87CB-F44474173D44}"/>
    <cellStyle name="Normalny 9 2 13 2 4" xfId="24482" xr:uid="{BE794369-519A-4455-8D99-105024A12C43}"/>
    <cellStyle name="Normalny 9 2 13 3" xfId="7350" xr:uid="{37C564DF-743C-4D42-91CC-CD891DE5DEA6}"/>
    <cellStyle name="Normalny 9 2 13 3 2" xfId="22651" xr:uid="{B1A9A386-DF81-47B2-B80A-55F2A366A0DD}"/>
    <cellStyle name="Normalny 9 2 13 4" xfId="4596" xr:uid="{CEA58EA9-50A2-4C9C-8585-7650662A7580}"/>
    <cellStyle name="Normalny 9 2 13 4 2" xfId="19918" xr:uid="{45C0D841-CD52-445C-9A51-132A09DDD1A6}"/>
    <cellStyle name="Normalny 9 2 13 5" xfId="10842" xr:uid="{025A874E-92EE-42A0-B36F-0AFA8092FAD8}"/>
    <cellStyle name="Normalny 9 2 13 5 2" xfId="26141" xr:uid="{7D6C1C51-2A0F-4A4D-87A7-3C0284811405}"/>
    <cellStyle name="Normalny 9 2 13 6" xfId="14332" xr:uid="{7AB36087-0E1C-4B13-BBFD-76622EFDBD82}"/>
    <cellStyle name="Normalny 9 2 13 6 2" xfId="29631" xr:uid="{D984A219-D1B1-4326-BA3D-2E710F8B32BC}"/>
    <cellStyle name="Normalny 9 2 13 7" xfId="17378" xr:uid="{47DC222A-8285-478D-8638-59D723F8C346}"/>
    <cellStyle name="Normalny 9 2 14" xfId="1654" xr:uid="{9293B7B3-93EF-41CB-8223-D2C16D2E282A}"/>
    <cellStyle name="Normalny 9 2 14 2" xfId="9183" xr:uid="{025815E4-B568-4FDD-91FA-284FB40E01AC}"/>
    <cellStyle name="Normalny 9 2 14 2 2" xfId="12674" xr:uid="{86CE4D90-D237-424A-8E90-1F94FB1999D7}"/>
    <cellStyle name="Normalny 9 2 14 2 2 2" xfId="27973" xr:uid="{3EB11B8F-C9D4-4425-915B-52B22D94D09B}"/>
    <cellStyle name="Normalny 9 2 14 2 3" xfId="16164" xr:uid="{5CC67330-C7BB-4131-A626-E5E936D08EFB}"/>
    <cellStyle name="Normalny 9 2 14 2 3 2" xfId="31463" xr:uid="{C439F505-E931-4034-B02D-1F79DE5AB7E8}"/>
    <cellStyle name="Normalny 9 2 14 2 4" xfId="24483" xr:uid="{780BD6A8-42FD-4225-A0BE-357A13D9124B}"/>
    <cellStyle name="Normalny 9 2 14 3" xfId="7459" xr:uid="{9CAAE00D-0696-4D8A-920D-9D5CA1B8941A}"/>
    <cellStyle name="Normalny 9 2 14 3 2" xfId="22760" xr:uid="{488948E6-DEBC-4864-B74E-1471BFC3C895}"/>
    <cellStyle name="Normalny 9 2 14 4" xfId="4597" xr:uid="{2CE3B40D-F49C-4349-8B76-FBF62C2D2087}"/>
    <cellStyle name="Normalny 9 2 14 4 2" xfId="19919" xr:uid="{A9771EDF-73F7-40C3-8797-3A89EDE2B1FC}"/>
    <cellStyle name="Normalny 9 2 14 5" xfId="10951" xr:uid="{3D92F128-A932-41F3-9E1B-47B8A5421FEB}"/>
    <cellStyle name="Normalny 9 2 14 5 2" xfId="26250" xr:uid="{5AF8646E-DE18-4146-BF67-4AACDDE66C84}"/>
    <cellStyle name="Normalny 9 2 14 6" xfId="14441" xr:uid="{AB3C34BF-FA6D-471D-AA66-7550EEA714A3}"/>
    <cellStyle name="Normalny 9 2 14 6 2" xfId="29740" xr:uid="{7D4683D8-FF81-45FB-AF8A-239D7BFEEB67}"/>
    <cellStyle name="Normalny 9 2 14 7" xfId="17304" xr:uid="{1202F53B-D08C-4ECA-9F67-BAB0E6434DE0}"/>
    <cellStyle name="Normalny 9 2 15" xfId="1903" xr:uid="{33CE0718-CD12-4AD5-8369-24EFDB0C5653}"/>
    <cellStyle name="Normalny 9 2 15 2" xfId="9175" xr:uid="{C6B05073-4409-4F6E-BA98-E67B46ADE3CB}"/>
    <cellStyle name="Normalny 9 2 15 2 2" xfId="24475" xr:uid="{A1023B0B-35B6-443F-A2EB-9DDBED1125FE}"/>
    <cellStyle name="Normalny 9 2 15 3" xfId="5624" xr:uid="{F5870A9E-8A0A-4093-8286-FB2AD39355F3}"/>
    <cellStyle name="Normalny 9 2 15 3 2" xfId="20925" xr:uid="{433B354A-E0CE-4E4B-8CA5-864A297C3DBE}"/>
    <cellStyle name="Normalny 9 2 15 4" xfId="12666" xr:uid="{087ADF8B-DAC5-4CBF-85C0-AD3163F12604}"/>
    <cellStyle name="Normalny 9 2 15 4 2" xfId="27965" xr:uid="{B17082AA-C331-4CDF-BB6F-8536FA9C0623}"/>
    <cellStyle name="Normalny 9 2 15 5" xfId="16156" xr:uid="{82278EBB-61D6-42E7-8126-C9DD28A9F698}"/>
    <cellStyle name="Normalny 9 2 15 5 2" xfId="31455" xr:uid="{9FA44AD1-611D-4C40-9B63-30EBD4D33CDF}"/>
    <cellStyle name="Normalny 9 2 15 6" xfId="17536" xr:uid="{F15059B0-4B38-486A-8950-56D9CFB6CD65}"/>
    <cellStyle name="Normalny 9 2 16" xfId="2414" xr:uid="{C0079941-EC21-4C49-96E5-1DADDA326052}"/>
    <cellStyle name="Normalny 9 2 16 2" xfId="5625" xr:uid="{8840977F-DFE0-493E-B6FB-78CE521DEC42}"/>
    <cellStyle name="Normalny 9 2 16 2 2" xfId="20926" xr:uid="{3F3D682A-11A6-4409-9577-EA220215348D}"/>
    <cellStyle name="Normalny 9 2 16 3" xfId="18046" xr:uid="{1F9CDA7E-26E1-4A72-B883-4ED695710707}"/>
    <cellStyle name="Normalny 9 2 17" xfId="2564" xr:uid="{03519ABE-F70E-40D3-8DD0-88A7427B8C85}"/>
    <cellStyle name="Normalny 9 2 17 2" xfId="5626" xr:uid="{E7B23900-BFFD-46EF-B430-3F1CE28D4EEE}"/>
    <cellStyle name="Normalny 9 2 17 2 2" xfId="20927" xr:uid="{2BB98FFB-CF9E-4978-B988-F064A8A00677}"/>
    <cellStyle name="Normalny 9 2 17 3" xfId="18196" xr:uid="{51A8A084-BBCE-4C57-9701-DFF8BA51B85C}"/>
    <cellStyle name="Normalny 9 2 18" xfId="5760" xr:uid="{9348CBCC-8B54-45BD-91B2-5EDA84EB8C9C}"/>
    <cellStyle name="Normalny 9 2 18 2" xfId="21061" xr:uid="{56D08F67-D3E6-40B4-9B82-49DEDF4EF7AE}"/>
    <cellStyle name="Normalny 9 2 19" xfId="5933" xr:uid="{FE2B1223-096E-4F26-9298-9F801BCC224E}"/>
    <cellStyle name="Normalny 9 2 19 2" xfId="21234" xr:uid="{BCD9615D-F77D-42DC-8205-F4C69EEAFF87}"/>
    <cellStyle name="Normalny 9 2 2" xfId="105" xr:uid="{00000000-0005-0000-0000-0000F1000000}"/>
    <cellStyle name="Normalny 9 2 2 10" xfId="1670" xr:uid="{74D6FFE8-7EEC-4365-9DB6-83AE7FEA97AC}"/>
    <cellStyle name="Normalny 9 2 2 10 2" xfId="4600" xr:uid="{CDCAE779-3594-4E11-A15F-A2047DF8E8BE}"/>
    <cellStyle name="Normalny 9 2 2 10 2 2" xfId="9186" xr:uid="{B44CC0F6-EE77-4B3D-9D0D-B4F51F4A7DCD}"/>
    <cellStyle name="Normalny 9 2 2 10 2 2 2" xfId="12677" xr:uid="{8CD5FF0D-5702-4F32-B8DA-E9AA71C0F1D0}"/>
    <cellStyle name="Normalny 9 2 2 10 2 2 2 2" xfId="27976" xr:uid="{CDE322FF-61E7-4570-9D8D-05FA929FA7DA}"/>
    <cellStyle name="Normalny 9 2 2 10 2 2 3" xfId="16167" xr:uid="{CB1A0B1D-3CAB-49AB-AA2D-39A09A516442}"/>
    <cellStyle name="Normalny 9 2 2 10 2 2 3 2" xfId="31466" xr:uid="{53B6B8A8-688E-4B37-B4B7-93AE9C389752}"/>
    <cellStyle name="Normalny 9 2 2 10 2 2 4" xfId="24486" xr:uid="{C8390D62-D850-4973-BA61-75DA643403D8}"/>
    <cellStyle name="Normalny 9 2 2 10 2 3" xfId="7355" xr:uid="{04D03935-2986-40E7-B089-7D7D04256348}"/>
    <cellStyle name="Normalny 9 2 2 10 2 3 2" xfId="22656" xr:uid="{123F0FBB-603E-4EC1-A7A3-59A461211591}"/>
    <cellStyle name="Normalny 9 2 2 10 2 4" xfId="10847" xr:uid="{CC5850B0-AD12-4E00-8CB9-3BCDD33C1332}"/>
    <cellStyle name="Normalny 9 2 2 10 2 4 2" xfId="26146" xr:uid="{3659000E-A1E4-4B17-BB7D-F96D45FAFAAE}"/>
    <cellStyle name="Normalny 9 2 2 10 2 5" xfId="14337" xr:uid="{14CE0BC1-0232-4FA3-B208-54C40BCE9A08}"/>
    <cellStyle name="Normalny 9 2 2 10 2 5 2" xfId="29636" xr:uid="{21CD4506-58D4-4FF1-B348-14FA4D4A2C24}"/>
    <cellStyle name="Normalny 9 2 2 10 2 6" xfId="19922" xr:uid="{04EF080C-9EE6-45CB-9F35-2B6F54728295}"/>
    <cellStyle name="Normalny 9 2 2 10 3" xfId="9185" xr:uid="{F8E16D10-4F19-403D-AD57-9DC9C6E12BB6}"/>
    <cellStyle name="Normalny 9 2 2 10 3 2" xfId="12676" xr:uid="{76AB209C-8384-408B-83E6-DDECBFF66F8E}"/>
    <cellStyle name="Normalny 9 2 2 10 3 2 2" xfId="27975" xr:uid="{1FE00F4E-C7EB-4818-9937-684E8D618F5F}"/>
    <cellStyle name="Normalny 9 2 2 10 3 3" xfId="16166" xr:uid="{64C2B105-9CA4-4705-BBF6-B6ADCD4CD850}"/>
    <cellStyle name="Normalny 9 2 2 10 3 3 2" xfId="31465" xr:uid="{6AB08EEE-61D8-4867-B75F-392B4B1F9759}"/>
    <cellStyle name="Normalny 9 2 2 10 3 4" xfId="24485" xr:uid="{13D8FDF1-C6CB-4617-8A7C-EF43BF283054}"/>
    <cellStyle name="Normalny 9 2 2 10 4" xfId="6668" xr:uid="{4CFD81FF-4E60-42DB-96A6-8F6CD1EB6D8E}"/>
    <cellStyle name="Normalny 9 2 2 10 4 2" xfId="21969" xr:uid="{176B2D52-6F91-47EB-BF44-48B7E10D7FFE}"/>
    <cellStyle name="Normalny 9 2 2 10 5" xfId="4599" xr:uid="{EB371DF2-CFD3-45B1-B6C9-34008A9257CB}"/>
    <cellStyle name="Normalny 9 2 2 10 5 2" xfId="19921" xr:uid="{EB9D04CC-0E95-4946-B11B-2479DD7CCE38}"/>
    <cellStyle name="Normalny 9 2 2 10 6" xfId="10160" xr:uid="{5988331F-1381-47D6-8F72-A23CF0DE7CF2}"/>
    <cellStyle name="Normalny 9 2 2 10 6 2" xfId="25459" xr:uid="{09E5D98A-534A-4E99-81B3-DE597BA12366}"/>
    <cellStyle name="Normalny 9 2 2 10 7" xfId="13650" xr:uid="{13E850EF-BC55-48A2-A1A7-50448C040B5D}"/>
    <cellStyle name="Normalny 9 2 2 10 7 2" xfId="28949" xr:uid="{D096F238-C802-410B-857B-7058DF8FE640}"/>
    <cellStyle name="Normalny 9 2 2 10 8" xfId="17319" xr:uid="{E12F622E-275D-4B80-8A00-754E6A2A39B6}"/>
    <cellStyle name="Normalny 9 2 2 11" xfId="1906" xr:uid="{28BC224B-3D59-4353-A045-3482AA576001}"/>
    <cellStyle name="Normalny 9 2 2 11 2" xfId="9187" xr:uid="{ED502DBC-7556-419C-9C9C-648B34F7B3BD}"/>
    <cellStyle name="Normalny 9 2 2 11 2 2" xfId="12678" xr:uid="{86E3A4D8-1516-4217-9DF6-CE372A371909}"/>
    <cellStyle name="Normalny 9 2 2 11 2 2 2" xfId="27977" xr:uid="{66458B4E-04F4-45B1-873A-CA95AEE23532}"/>
    <cellStyle name="Normalny 9 2 2 11 2 3" xfId="16168" xr:uid="{6F59BE4F-3BE2-419F-9CD8-907884DD42F6}"/>
    <cellStyle name="Normalny 9 2 2 11 2 3 2" xfId="31467" xr:uid="{03C1C51E-9804-45A7-9A60-D9D8B9E9E855}"/>
    <cellStyle name="Normalny 9 2 2 11 2 4" xfId="24487" xr:uid="{8EAAD206-61BC-40B3-90D6-65A1CAC8E295}"/>
    <cellStyle name="Normalny 9 2 2 11 3" xfId="7354" xr:uid="{F3ADE1C1-114A-44A8-B1BC-9D4CC2CA03C2}"/>
    <cellStyle name="Normalny 9 2 2 11 3 2" xfId="22655" xr:uid="{928164B1-F2B9-4AE5-AC6A-F109520C9FCB}"/>
    <cellStyle name="Normalny 9 2 2 11 4" xfId="4601" xr:uid="{28DC480F-612A-44F9-915C-7ED318EF2F60}"/>
    <cellStyle name="Normalny 9 2 2 11 4 2" xfId="19923" xr:uid="{0B6394DF-C3C2-401C-B636-133B30097BA7}"/>
    <cellStyle name="Normalny 9 2 2 11 5" xfId="10846" xr:uid="{D9DBC4DF-3ACC-4215-9175-ECB3DD08D0BD}"/>
    <cellStyle name="Normalny 9 2 2 11 5 2" xfId="26145" xr:uid="{1C444124-44C1-4AE1-B422-9BD69ACE7956}"/>
    <cellStyle name="Normalny 9 2 2 11 6" xfId="14336" xr:uid="{0DA2AEB7-CF81-4E05-8A6E-B29148B8AED0}"/>
    <cellStyle name="Normalny 9 2 2 11 6 2" xfId="29635" xr:uid="{07722FAB-A3EB-4C1B-A4D2-65C407F0089C}"/>
    <cellStyle name="Normalny 9 2 2 11 7" xfId="17538" xr:uid="{DD1F6C2B-F333-46CB-BE8C-3F4F292DF9C9}"/>
    <cellStyle name="Normalny 9 2 2 12" xfId="2038" xr:uid="{7AAE4EF4-5237-4BEC-B6AC-66C6B87C1A30}"/>
    <cellStyle name="Normalny 9 2 2 12 2" xfId="9188" xr:uid="{9F5B56AD-3EE2-476A-9CF7-E0CB7038FF6C}"/>
    <cellStyle name="Normalny 9 2 2 12 2 2" xfId="12679" xr:uid="{441D220D-C31B-43F1-B08E-10306A314C04}"/>
    <cellStyle name="Normalny 9 2 2 12 2 2 2" xfId="27978" xr:uid="{EB23F66E-0AB8-487F-B8A1-1C15ABD6C84F}"/>
    <cellStyle name="Normalny 9 2 2 12 2 3" xfId="16169" xr:uid="{5B926196-8E58-4B71-BD5A-C4DE3EA06A2A}"/>
    <cellStyle name="Normalny 9 2 2 12 2 3 2" xfId="31468" xr:uid="{53575DC9-EFFC-4984-8EDE-4D2DD52B072A}"/>
    <cellStyle name="Normalny 9 2 2 12 2 4" xfId="24488" xr:uid="{241D433F-B360-4BC1-B59A-ABC0C8B6EA39}"/>
    <cellStyle name="Normalny 9 2 2 12 3" xfId="7460" xr:uid="{0E7B9FF8-9691-4598-82BF-4D1F66C090FA}"/>
    <cellStyle name="Normalny 9 2 2 12 3 2" xfId="22761" xr:uid="{DF0C439C-5AEE-48F4-9808-09A0762DA137}"/>
    <cellStyle name="Normalny 9 2 2 12 4" xfId="4602" xr:uid="{98CBB9A5-F490-4E01-AB19-90DAED66B22B}"/>
    <cellStyle name="Normalny 9 2 2 12 4 2" xfId="19924" xr:uid="{B2B8B5EE-2339-4850-9AF8-D4D65A357734}"/>
    <cellStyle name="Normalny 9 2 2 12 5" xfId="10952" xr:uid="{B8B42262-B88A-4F9A-A9EF-38F9C5DF4CC1}"/>
    <cellStyle name="Normalny 9 2 2 12 5 2" xfId="26251" xr:uid="{25F72845-E011-48B2-9F55-B165529AFD55}"/>
    <cellStyle name="Normalny 9 2 2 12 6" xfId="14442" xr:uid="{A1C4D92C-72B0-4299-93EC-AEBCD16780BE}"/>
    <cellStyle name="Normalny 9 2 2 12 6 2" xfId="29741" xr:uid="{74A7DA76-C187-45DB-AD80-49D3E3C6F627}"/>
    <cellStyle name="Normalny 9 2 2 12 7" xfId="17670" xr:uid="{2B6C50AD-BDE0-4EDD-98F3-76494B01F114}"/>
    <cellStyle name="Normalny 9 2 2 13" xfId="2166" xr:uid="{07091B27-CD8D-4903-9E91-FA247118D9B3}"/>
    <cellStyle name="Normalny 9 2 2 13 2" xfId="9184" xr:uid="{F4EBE51E-051D-4F23-8AE9-1D409831D80A}"/>
    <cellStyle name="Normalny 9 2 2 13 2 2" xfId="24484" xr:uid="{CED5D8CB-B9DB-4DD0-82EC-66AD0B642207}"/>
    <cellStyle name="Normalny 9 2 2 13 3" xfId="5627" xr:uid="{748263B8-B77C-48F5-97F1-383984006FC6}"/>
    <cellStyle name="Normalny 9 2 2 13 3 2" xfId="20928" xr:uid="{77E797EF-C3FD-4F2A-B85A-F82F38B387D6}"/>
    <cellStyle name="Normalny 9 2 2 13 4" xfId="12675" xr:uid="{93C3C71C-6892-48AC-A8AC-B947807FEAE1}"/>
    <cellStyle name="Normalny 9 2 2 13 4 2" xfId="27974" xr:uid="{52EA1402-B216-40DD-AD14-39C5F3E21BF5}"/>
    <cellStyle name="Normalny 9 2 2 13 5" xfId="16165" xr:uid="{87B7E400-0EAB-46B3-9CDA-E7669C635C26}"/>
    <cellStyle name="Normalny 9 2 2 13 5 2" xfId="31464" xr:uid="{E1C37A5D-5B65-4370-B6EB-0C9CC933D08F}"/>
    <cellStyle name="Normalny 9 2 2 13 6" xfId="17798" xr:uid="{6ED921F6-42A7-4EFF-AD91-45A4888C8213}"/>
    <cellStyle name="Normalny 9 2 2 14" xfId="2415" xr:uid="{A7931345-2088-4AD2-98AE-F072514D8C9F}"/>
    <cellStyle name="Normalny 9 2 2 14 2" xfId="5628" xr:uid="{3C567001-90EE-4ECA-B335-86E6BD43B7B8}"/>
    <cellStyle name="Normalny 9 2 2 14 2 2" xfId="20929" xr:uid="{12044AF0-ED58-441B-A808-332C2568D0C7}"/>
    <cellStyle name="Normalny 9 2 2 14 3" xfId="18047" xr:uid="{26983E47-AB69-401C-B46D-D5C4329D44CB}"/>
    <cellStyle name="Normalny 9 2 2 15" xfId="2565" xr:uid="{CA530A00-1321-4E32-821A-31477DFC6E26}"/>
    <cellStyle name="Normalny 9 2 2 15 2" xfId="5629" xr:uid="{F81D5A4C-435B-4620-9336-F3979591E9FC}"/>
    <cellStyle name="Normalny 9 2 2 15 2 2" xfId="20930" xr:uid="{65A176BF-D29B-4972-BE13-4C0C4793E390}"/>
    <cellStyle name="Normalny 9 2 2 15 3" xfId="18197" xr:uid="{C149532D-C64F-4BD3-9183-9056744C9620}"/>
    <cellStyle name="Normalny 9 2 2 16" xfId="5761" xr:uid="{41FBCF93-1976-4694-ABE5-D4A1C333161A}"/>
    <cellStyle name="Normalny 9 2 2 16 2" xfId="21062" xr:uid="{09795E87-4B2A-4F1F-B064-E945B65AD347}"/>
    <cellStyle name="Normalny 9 2 2 17" xfId="5934" xr:uid="{A247B682-B796-4643-81E4-12590E850B97}"/>
    <cellStyle name="Normalny 9 2 2 17 2" xfId="21235" xr:uid="{6BA36E54-835E-46A4-A74C-1C17576F068D}"/>
    <cellStyle name="Normalny 9 2 2 18" xfId="4598" xr:uid="{F105E481-15DD-452C-A22D-56FAF15581DE}"/>
    <cellStyle name="Normalny 9 2 2 18 2" xfId="19920" xr:uid="{2FD5E66B-FDF3-4D65-9697-0C2825E916F4}"/>
    <cellStyle name="Normalny 9 2 2 19" xfId="9426" xr:uid="{09775406-5711-4CEF-897E-BF0FEE6992F6}"/>
    <cellStyle name="Normalny 9 2 2 19 2" xfId="24725" xr:uid="{68A018D8-4853-4F30-9365-D50DDEA5AFC3}"/>
    <cellStyle name="Normalny 9 2 2 2" xfId="699" xr:uid="{E93726BA-1AF7-4E2A-BEF6-25C25D0B45A9}"/>
    <cellStyle name="Normalny 9 2 2 2 10" xfId="2306" xr:uid="{FED045DE-4712-4C31-9418-9C1AD981928F}"/>
    <cellStyle name="Normalny 9 2 2 2 10 2" xfId="5630" xr:uid="{80D7B437-5C4F-4C0C-A0F1-369BFD0D16B2}"/>
    <cellStyle name="Normalny 9 2 2 2 10 2 2" xfId="20931" xr:uid="{F1D905FD-A7BD-4CC4-8364-8703BDC45E58}"/>
    <cellStyle name="Normalny 9 2 2 2 10 3" xfId="17938" xr:uid="{AA88073D-C82E-4675-88DD-841EDA1E1294}"/>
    <cellStyle name="Normalny 9 2 2 2 11" xfId="2456" xr:uid="{CA26F2FB-5BEE-42BC-9DC1-FBC2EE17BB35}"/>
    <cellStyle name="Normalny 9 2 2 2 11 2" xfId="5631" xr:uid="{5AAD9D74-DC08-4564-9F80-1CCF46DA5E30}"/>
    <cellStyle name="Normalny 9 2 2 2 11 2 2" xfId="20932" xr:uid="{17127FE0-24AE-441B-BEB7-23E57B172210}"/>
    <cellStyle name="Normalny 9 2 2 2 11 3" xfId="18088" xr:uid="{2981A63C-A456-4A2D-9BDA-DBD1B4D83E96}"/>
    <cellStyle name="Normalny 9 2 2 2 12" xfId="2606" xr:uid="{04DE4549-FD4C-4C57-8A22-903873C31ECA}"/>
    <cellStyle name="Normalny 9 2 2 2 12 2" xfId="5632" xr:uid="{6CD6A689-C232-4D87-935B-9E429D985C50}"/>
    <cellStyle name="Normalny 9 2 2 2 12 2 2" xfId="20933" xr:uid="{791656DA-3D64-4332-A9A7-CE8940C5FBDD}"/>
    <cellStyle name="Normalny 9 2 2 2 12 3" xfId="18238" xr:uid="{AA5A87F6-9E18-4FED-ABF0-A3E7CFA84225}"/>
    <cellStyle name="Normalny 9 2 2 2 13" xfId="5802" xr:uid="{CA38347B-A0D3-4413-8548-110D0F32C833}"/>
    <cellStyle name="Normalny 9 2 2 2 13 2" xfId="21103" xr:uid="{932C585D-BB67-4BD3-B491-F5FB605B3D2B}"/>
    <cellStyle name="Normalny 9 2 2 2 14" xfId="6074" xr:uid="{4AA9DB00-F779-4E04-9881-F6D8B7C65EF2}"/>
    <cellStyle name="Normalny 9 2 2 2 14 2" xfId="21375" xr:uid="{BAA4B0A0-353F-4EF9-BA6A-EBAD0BA27007}"/>
    <cellStyle name="Normalny 9 2 2 2 15" xfId="4603" xr:uid="{7616AB4D-5CB5-4C9F-9979-627805D0A9CB}"/>
    <cellStyle name="Normalny 9 2 2 2 15 2" xfId="19925" xr:uid="{720B96C9-F195-43BB-B8DE-A75136339D44}"/>
    <cellStyle name="Normalny 9 2 2 2 16" xfId="9566" xr:uid="{1A6D9892-42B0-43E7-AE46-1F21220357D0}"/>
    <cellStyle name="Normalny 9 2 2 2 16 2" xfId="24865" xr:uid="{81F3A973-4F8D-4958-BB83-D8A4E76D912E}"/>
    <cellStyle name="Normalny 9 2 2 2 17" xfId="13056" xr:uid="{15632A41-0733-4FB4-9C65-9FD08A42CFC0}"/>
    <cellStyle name="Normalny 9 2 2 2 17 2" xfId="28355" xr:uid="{DC012395-5DA3-4B3F-B980-B3CA34B98D36}"/>
    <cellStyle name="Normalny 9 2 2 2 18" xfId="16425" xr:uid="{DC017B4D-C2CA-4014-BBDD-D0B9A1D62740}"/>
    <cellStyle name="Normalny 9 2 2 2 18 2" xfId="31724" xr:uid="{B4563E8D-EDE8-4726-B777-FAC78CCA7BB7}"/>
    <cellStyle name="Normalny 9 2 2 2 19" xfId="920" xr:uid="{8AD14FED-7D0C-477D-B61E-5D50C2424858}"/>
    <cellStyle name="Normalny 9 2 2 2 2" xfId="1135" xr:uid="{39AE65C6-B40C-42A2-9C70-026CEAB1D129}"/>
    <cellStyle name="Normalny 9 2 2 2 2 2" xfId="4605" xr:uid="{F835F274-6762-42C4-86A8-5D117B03E0DC}"/>
    <cellStyle name="Normalny 9 2 2 2 2 2 2" xfId="4606" xr:uid="{1F463661-3A1D-4787-B188-593C53ED40CA}"/>
    <cellStyle name="Normalny 9 2 2 2 2 2 2 2" xfId="9192" xr:uid="{63A376D2-CF9D-470F-BCFA-FBE16A5F4BB0}"/>
    <cellStyle name="Normalny 9 2 2 2 2 2 2 2 2" xfId="12683" xr:uid="{CF62B582-DD18-4656-B032-F35EC5092826}"/>
    <cellStyle name="Normalny 9 2 2 2 2 2 2 2 2 2" xfId="27982" xr:uid="{EBC3891B-E11B-48B5-AE0E-72A5C7AD7510}"/>
    <cellStyle name="Normalny 9 2 2 2 2 2 2 2 3" xfId="16173" xr:uid="{786BB29F-B6C5-4A91-AF7A-D33028D5AF04}"/>
    <cellStyle name="Normalny 9 2 2 2 2 2 2 2 3 2" xfId="31472" xr:uid="{493481DD-A26D-416E-88C6-00A4FDEC8CE6}"/>
    <cellStyle name="Normalny 9 2 2 2 2 2 2 2 4" xfId="24492" xr:uid="{85F8D4C0-5F49-4480-8459-9198FB98FE8D}"/>
    <cellStyle name="Normalny 9 2 2 2 2 2 2 3" xfId="7358" xr:uid="{4E35ABC8-7627-47C7-BD22-D1BDC9013BDA}"/>
    <cellStyle name="Normalny 9 2 2 2 2 2 2 3 2" xfId="22659" xr:uid="{F3E728FF-270E-4DD6-A48A-D8661F333334}"/>
    <cellStyle name="Normalny 9 2 2 2 2 2 2 4" xfId="10850" xr:uid="{14AD44ED-BAB5-4EFD-B69E-8F666444EDAE}"/>
    <cellStyle name="Normalny 9 2 2 2 2 2 2 4 2" xfId="26149" xr:uid="{88D50DD4-938F-4F6F-87D3-E27AE1740C56}"/>
    <cellStyle name="Normalny 9 2 2 2 2 2 2 5" xfId="14340" xr:uid="{C29DD498-8267-4ED4-B430-CF3E12CA6DE8}"/>
    <cellStyle name="Normalny 9 2 2 2 2 2 2 5 2" xfId="29639" xr:uid="{85D12901-8E82-4CBE-B4C1-CFA4130577A9}"/>
    <cellStyle name="Normalny 9 2 2 2 2 2 2 6" xfId="19928" xr:uid="{354447A9-3275-4193-BE09-EE52D225B1A8}"/>
    <cellStyle name="Normalny 9 2 2 2 2 2 3" xfId="9191" xr:uid="{2224686A-7925-4D56-A1A6-8235D1B5AAC9}"/>
    <cellStyle name="Normalny 9 2 2 2 2 2 3 2" xfId="12682" xr:uid="{CCA3D704-9C34-4244-8E4C-BABD4C87DC47}"/>
    <cellStyle name="Normalny 9 2 2 2 2 2 3 2 2" xfId="27981" xr:uid="{CAF46F9B-88C5-4E17-A2C3-4EFE64DE83E0}"/>
    <cellStyle name="Normalny 9 2 2 2 2 2 3 3" xfId="16172" xr:uid="{20561AE7-C610-4B0D-9648-A20ACB9B36FA}"/>
    <cellStyle name="Normalny 9 2 2 2 2 2 3 3 2" xfId="31471" xr:uid="{CDDB9AEE-1EC9-4285-90BD-57DC4DBEF6D5}"/>
    <cellStyle name="Normalny 9 2 2 2 2 2 3 4" xfId="24491" xr:uid="{9A5CC90A-6C95-4848-8176-ADF20D695685}"/>
    <cellStyle name="Normalny 9 2 2 2 2 2 4" xfId="6588" xr:uid="{EFBDF213-7B2B-49C4-BA65-97774DDAE666}"/>
    <cellStyle name="Normalny 9 2 2 2 2 2 4 2" xfId="21889" xr:uid="{02066A1F-1A4E-45AB-B2B1-355BAF72D678}"/>
    <cellStyle name="Normalny 9 2 2 2 2 2 5" xfId="10080" xr:uid="{718D91DD-84C7-4C50-B3F6-DD6852C9A592}"/>
    <cellStyle name="Normalny 9 2 2 2 2 2 5 2" xfId="25379" xr:uid="{4D17252C-427B-47BF-AD5F-D4E522E765BE}"/>
    <cellStyle name="Normalny 9 2 2 2 2 2 6" xfId="13570" xr:uid="{98961015-EECD-43B3-B5B6-E724310EAEA0}"/>
    <cellStyle name="Normalny 9 2 2 2 2 2 6 2" xfId="28869" xr:uid="{417CC1B0-D28C-45BD-8C8A-634EC6E4AD0A}"/>
    <cellStyle name="Normalny 9 2 2 2 2 2 7" xfId="19927" xr:uid="{7BAC2831-F135-45CA-98C5-F5E0C587E5CC}"/>
    <cellStyle name="Normalny 9 2 2 2 2 3" xfId="4607" xr:uid="{2499248B-0C12-4CB7-A67F-187B5DC90C65}"/>
    <cellStyle name="Normalny 9 2 2 2 2 3 2" xfId="9193" xr:uid="{5C1B7591-5B8F-4F5D-91CE-761F06F9C70A}"/>
    <cellStyle name="Normalny 9 2 2 2 2 3 2 2" xfId="12684" xr:uid="{831E87A0-3F13-4AB6-AB2A-88E8D428F14F}"/>
    <cellStyle name="Normalny 9 2 2 2 2 3 2 2 2" xfId="27983" xr:uid="{C5EBF819-7B1C-43B5-A95B-1F75D75356AC}"/>
    <cellStyle name="Normalny 9 2 2 2 2 3 2 3" xfId="16174" xr:uid="{733EDA25-76DB-40CB-9730-E3C866E5D7A3}"/>
    <cellStyle name="Normalny 9 2 2 2 2 3 2 3 2" xfId="31473" xr:uid="{B1328069-C95C-47DD-990B-80A0EE4151AF}"/>
    <cellStyle name="Normalny 9 2 2 2 2 3 2 4" xfId="24493" xr:uid="{BDDFBA40-35BC-4A45-9AE1-B4F39B90EBA7}"/>
    <cellStyle name="Normalny 9 2 2 2 2 3 3" xfId="7357" xr:uid="{367B2E48-440F-4BDE-9B3C-28DF6ABB3965}"/>
    <cellStyle name="Normalny 9 2 2 2 2 3 3 2" xfId="22658" xr:uid="{8E5D0842-B41F-48BA-8A99-77FC0AA8BD97}"/>
    <cellStyle name="Normalny 9 2 2 2 2 3 4" xfId="10849" xr:uid="{218DCEF5-CCD3-4CC6-896A-5213C20E4DCE}"/>
    <cellStyle name="Normalny 9 2 2 2 2 3 4 2" xfId="26148" xr:uid="{D6EE0120-3F42-4A11-B248-7E464F2280EE}"/>
    <cellStyle name="Normalny 9 2 2 2 2 3 5" xfId="14339" xr:uid="{0CD7C43A-BA1F-4A4B-A7AA-EB5BE22ACB9A}"/>
    <cellStyle name="Normalny 9 2 2 2 2 3 5 2" xfId="29638" xr:uid="{AB5B202C-B5C0-487C-822E-753DDEB9AD5C}"/>
    <cellStyle name="Normalny 9 2 2 2 2 3 6" xfId="19929" xr:uid="{0D3C5FCA-38D1-4E5B-AD8D-8DDA10F5695F}"/>
    <cellStyle name="Normalny 9 2 2 2 2 4" xfId="9190" xr:uid="{9271E716-CD65-4F7B-B243-0BC676CFB024}"/>
    <cellStyle name="Normalny 9 2 2 2 2 4 2" xfId="12681" xr:uid="{DF48F8AB-2B39-4A90-BA7A-680CEA2E275A}"/>
    <cellStyle name="Normalny 9 2 2 2 2 4 2 2" xfId="27980" xr:uid="{EEE47C2F-0588-419E-BD7A-644FF9E1F927}"/>
    <cellStyle name="Normalny 9 2 2 2 2 4 3" xfId="16171" xr:uid="{93EBDCDB-3E83-4681-B687-1CC1C9972B16}"/>
    <cellStyle name="Normalny 9 2 2 2 2 4 3 2" xfId="31470" xr:uid="{EBEF21B2-72ED-434F-A881-80D42DFBFE59}"/>
    <cellStyle name="Normalny 9 2 2 2 2 4 4" xfId="24490" xr:uid="{E54A03A7-4C2B-4ACC-BCB1-684DA204C153}"/>
    <cellStyle name="Normalny 9 2 2 2 2 5" xfId="6202" xr:uid="{0487882D-C162-46E0-904B-54667327B76F}"/>
    <cellStyle name="Normalny 9 2 2 2 2 5 2" xfId="21503" xr:uid="{82D22416-36E9-48A6-85BF-A8FE7C8FEE45}"/>
    <cellStyle name="Normalny 9 2 2 2 2 6" xfId="4604" xr:uid="{371D8DE2-BBDA-4F22-BFD4-52DCBD0FA024}"/>
    <cellStyle name="Normalny 9 2 2 2 2 6 2" xfId="19926" xr:uid="{0828F81B-633C-46E9-9C0B-5135FE4F8A0C}"/>
    <cellStyle name="Normalny 9 2 2 2 2 7" xfId="9694" xr:uid="{C13280E7-E539-487B-92F2-BCCEA3C0E7B9}"/>
    <cellStyle name="Normalny 9 2 2 2 2 7 2" xfId="24993" xr:uid="{874B761F-2B63-430E-9843-7AADD508B437}"/>
    <cellStyle name="Normalny 9 2 2 2 2 8" xfId="13184" xr:uid="{B87C59B5-FE81-477A-913A-BB55A5567FDD}"/>
    <cellStyle name="Normalny 9 2 2 2 2 8 2" xfId="28483" xr:uid="{DBF48A23-83EB-4F60-941A-F28FCEAC28D6}"/>
    <cellStyle name="Normalny 9 2 2 2 2 9" xfId="16791" xr:uid="{26862267-F967-4C9B-87C9-247953FD9E2F}"/>
    <cellStyle name="Normalny 9 2 2 2 20" xfId="16588" xr:uid="{34BF4B5A-9B28-4887-821B-A02E1E1BBEEF}"/>
    <cellStyle name="Normalny 9 2 2 2 3" xfId="1260" xr:uid="{37A9B433-3782-4EDB-B91D-57946861EB61}"/>
    <cellStyle name="Normalny 9 2 2 2 3 2" xfId="4609" xr:uid="{658CD274-2543-41C0-94AB-A61CEC0C037F}"/>
    <cellStyle name="Normalny 9 2 2 2 3 2 2" xfId="9195" xr:uid="{FB42AE61-2C0F-40B3-943F-888279B0CD11}"/>
    <cellStyle name="Normalny 9 2 2 2 3 2 2 2" xfId="12686" xr:uid="{C5F9F344-6BD9-461C-9CED-738C59EF710D}"/>
    <cellStyle name="Normalny 9 2 2 2 3 2 2 2 2" xfId="27985" xr:uid="{DE5646A0-A60C-4DD4-ABC8-935E21A9493F}"/>
    <cellStyle name="Normalny 9 2 2 2 3 2 2 3" xfId="16176" xr:uid="{F9EDFF94-D7F9-439F-90E4-089E2812F892}"/>
    <cellStyle name="Normalny 9 2 2 2 3 2 2 3 2" xfId="31475" xr:uid="{E8650551-8E7B-4D65-A69D-19FA8A4C0350}"/>
    <cellStyle name="Normalny 9 2 2 2 3 2 2 4" xfId="24495" xr:uid="{C87CA82E-CC4E-4D82-9957-8D6EEACF23A3}"/>
    <cellStyle name="Normalny 9 2 2 2 3 2 3" xfId="7359" xr:uid="{64E9D626-AAD4-4C8B-867B-A2413F4AE29C}"/>
    <cellStyle name="Normalny 9 2 2 2 3 2 3 2" xfId="22660" xr:uid="{54B56417-76AF-4347-BAAF-FE84DBB5E645}"/>
    <cellStyle name="Normalny 9 2 2 2 3 2 4" xfId="10851" xr:uid="{DA216E93-8926-4FB9-9C8E-EA9457A19933}"/>
    <cellStyle name="Normalny 9 2 2 2 3 2 4 2" xfId="26150" xr:uid="{E374A23E-D4BA-4E9E-852F-D009301C09E4}"/>
    <cellStyle name="Normalny 9 2 2 2 3 2 5" xfId="14341" xr:uid="{C0672AF8-9114-4FCA-A012-6F8A4033AB77}"/>
    <cellStyle name="Normalny 9 2 2 2 3 2 5 2" xfId="29640" xr:uid="{1AE84007-3515-42AD-8CD4-C9729BA95D50}"/>
    <cellStyle name="Normalny 9 2 2 2 3 2 6" xfId="19931" xr:uid="{F583348B-369F-4453-AD7C-1ADFFE53886A}"/>
    <cellStyle name="Normalny 9 2 2 2 3 3" xfId="9194" xr:uid="{5681F81E-6B0C-464C-AC10-8FCFEAEE7AEA}"/>
    <cellStyle name="Normalny 9 2 2 2 3 3 2" xfId="12685" xr:uid="{6F25B3A4-00CA-4CFF-B56B-8C2C857C4148}"/>
    <cellStyle name="Normalny 9 2 2 2 3 3 2 2" xfId="27984" xr:uid="{2EDF31FF-EE52-474E-AD68-8D19C53EA0DA}"/>
    <cellStyle name="Normalny 9 2 2 2 3 3 3" xfId="16175" xr:uid="{CCC0DA0E-295B-4443-89A6-18774DE9E3CF}"/>
    <cellStyle name="Normalny 9 2 2 2 3 3 3 2" xfId="31474" xr:uid="{E2503CC3-5308-4575-BC37-D492DD7D7D6D}"/>
    <cellStyle name="Normalny 9 2 2 2 3 3 4" xfId="24494" xr:uid="{896A3AD4-E747-49CE-8C15-E2D82B71AD2C}"/>
    <cellStyle name="Normalny 9 2 2 2 3 4" xfId="6589" xr:uid="{6F2B04DB-3717-4696-9138-31EAB7430E25}"/>
    <cellStyle name="Normalny 9 2 2 2 3 4 2" xfId="21890" xr:uid="{AADBA108-FD1B-42FD-9937-2EC226702402}"/>
    <cellStyle name="Normalny 9 2 2 2 3 5" xfId="4608" xr:uid="{3AA7355D-92F5-4C1B-BEF0-D95E91A2C7AB}"/>
    <cellStyle name="Normalny 9 2 2 2 3 5 2" xfId="19930" xr:uid="{D35F9494-3145-4EA0-9F13-ACEEFE81993E}"/>
    <cellStyle name="Normalny 9 2 2 2 3 6" xfId="10081" xr:uid="{824F2BBA-8B9E-4836-8A39-2353D409B1AB}"/>
    <cellStyle name="Normalny 9 2 2 2 3 6 2" xfId="25380" xr:uid="{EDCC8FCB-6473-4915-8F5F-16A48DD67B6A}"/>
    <cellStyle name="Normalny 9 2 2 2 3 7" xfId="13571" xr:uid="{3BD3B26F-F438-4DA5-9ADE-C4C2F3970514}"/>
    <cellStyle name="Normalny 9 2 2 2 3 7 2" xfId="28870" xr:uid="{CD2B4499-4558-485E-8FF7-988317467DED}"/>
    <cellStyle name="Normalny 9 2 2 2 3 8" xfId="16916" xr:uid="{859A1B67-1048-459C-AAA4-34613871ED9E}"/>
    <cellStyle name="Normalny 9 2 2 2 4" xfId="1382" xr:uid="{08CCC8F0-8111-4B56-B252-093789BBEE1D}"/>
    <cellStyle name="Normalny 9 2 2 2 4 2" xfId="9196" xr:uid="{84E6266B-9CB5-4BF1-B520-A5F3E8D4E41F}"/>
    <cellStyle name="Normalny 9 2 2 2 4 2 2" xfId="12687" xr:uid="{21FA2892-16B7-47A6-89FD-6853C31B6790}"/>
    <cellStyle name="Normalny 9 2 2 2 4 2 2 2" xfId="27986" xr:uid="{6D150272-B2E1-4C3C-BDC8-4DB69EF6638C}"/>
    <cellStyle name="Normalny 9 2 2 2 4 2 3" xfId="16177" xr:uid="{B6CA1595-F751-4AF2-9E07-4D34CAB5FA40}"/>
    <cellStyle name="Normalny 9 2 2 2 4 2 3 2" xfId="31476" xr:uid="{35E89829-DDAF-494E-8269-E7A9B1A88B0B}"/>
    <cellStyle name="Normalny 9 2 2 2 4 2 4" xfId="24496" xr:uid="{4690D8D2-B11C-4FAD-9A3E-BDFE81F1289F}"/>
    <cellStyle name="Normalny 9 2 2 2 4 3" xfId="7356" xr:uid="{6A7F6D17-5084-4E8F-90F4-ECBBF4D58664}"/>
    <cellStyle name="Normalny 9 2 2 2 4 3 2" xfId="22657" xr:uid="{4CC3A77D-6B94-4EF1-A033-E30201D9DD4E}"/>
    <cellStyle name="Normalny 9 2 2 2 4 4" xfId="4610" xr:uid="{AD7F8138-B9C0-4BDC-91A5-75EA62DE55F8}"/>
    <cellStyle name="Normalny 9 2 2 2 4 4 2" xfId="19932" xr:uid="{FAEC7E05-4729-48C1-9C72-7B0DD284334A}"/>
    <cellStyle name="Normalny 9 2 2 2 4 5" xfId="10848" xr:uid="{A6CF0644-09D1-4EC1-8615-3C6A4CB505BA}"/>
    <cellStyle name="Normalny 9 2 2 2 4 5 2" xfId="26147" xr:uid="{1100FD57-A33F-446A-AA52-1EBDF252F8DF}"/>
    <cellStyle name="Normalny 9 2 2 2 4 6" xfId="14338" xr:uid="{0965682A-F911-420D-90AA-DA339F4D9D6B}"/>
    <cellStyle name="Normalny 9 2 2 2 4 6 2" xfId="29637" xr:uid="{A2D480AB-58BD-462F-B373-5577DAF4E236}"/>
    <cellStyle name="Normalny 9 2 2 2 4 7" xfId="17038" xr:uid="{F2BE881C-7D8F-4F52-AC06-B88AF58E1726}"/>
    <cellStyle name="Normalny 9 2 2 2 5" xfId="1536" xr:uid="{70EEB295-2745-4F7F-B5E7-BA59A6729D6B}"/>
    <cellStyle name="Normalny 9 2 2 2 5 2" xfId="9197" xr:uid="{2951B740-B364-4B6C-8CE2-60AA11CD90A3}"/>
    <cellStyle name="Normalny 9 2 2 2 5 2 2" xfId="12688" xr:uid="{860B63A5-20AF-4268-8512-50EBC754E8E7}"/>
    <cellStyle name="Normalny 9 2 2 2 5 2 2 2" xfId="27987" xr:uid="{75A7540B-1E38-4BCA-88B2-246D2C7A0A20}"/>
    <cellStyle name="Normalny 9 2 2 2 5 2 3" xfId="16178" xr:uid="{C2F96D7B-5CFB-4E31-8C7E-F8A8BD504A49}"/>
    <cellStyle name="Normalny 9 2 2 2 5 2 3 2" xfId="31477" xr:uid="{52597FCF-B7E9-436B-A810-02C2DF9BC6BF}"/>
    <cellStyle name="Normalny 9 2 2 2 5 2 4" xfId="24497" xr:uid="{94F98970-2DA7-4C7A-BCCC-2BB6E76FD7CA}"/>
    <cellStyle name="Normalny 9 2 2 2 5 3" xfId="7501" xr:uid="{B34142C5-DEEE-4A94-BE12-8333AFEE4A5C}"/>
    <cellStyle name="Normalny 9 2 2 2 5 3 2" xfId="22802" xr:uid="{5DF66808-D19B-4991-9EDF-4D1D7AC32680}"/>
    <cellStyle name="Normalny 9 2 2 2 5 4" xfId="4611" xr:uid="{1424523D-B6CC-4F0F-8D0C-AA2347858821}"/>
    <cellStyle name="Normalny 9 2 2 2 5 4 2" xfId="19933" xr:uid="{3A751469-009E-4851-9BC7-5A303379CFA6}"/>
    <cellStyle name="Normalny 9 2 2 2 5 5" xfId="10993" xr:uid="{CE2BCA09-0961-43E7-A4BC-069D87A93720}"/>
    <cellStyle name="Normalny 9 2 2 2 5 5 2" xfId="26292" xr:uid="{D4509D3B-D339-4FF5-9339-380FC6BF6D96}"/>
    <cellStyle name="Normalny 9 2 2 2 5 6" xfId="14483" xr:uid="{62F05591-DE1D-49D6-90D3-EA8E4B54E5C3}"/>
    <cellStyle name="Normalny 9 2 2 2 5 6 2" xfId="29782" xr:uid="{3A0DCCEA-ADE9-4C86-934B-B4023DC37AFD}"/>
    <cellStyle name="Normalny 9 2 2 2 5 7" xfId="17188" xr:uid="{2EC386F4-77DC-4695-9A55-7A94E05A7FF9}"/>
    <cellStyle name="Normalny 9 2 2 2 6" xfId="1784" xr:uid="{571DB63F-B227-4D1D-BEDB-56EA1C645615}"/>
    <cellStyle name="Normalny 9 2 2 2 6 2" xfId="9189" xr:uid="{DFBAA6C0-1146-4246-8F68-75B7F7DC66A1}"/>
    <cellStyle name="Normalny 9 2 2 2 6 2 2" xfId="24489" xr:uid="{8C019E41-28CF-4F5C-9130-1BDD0298F313}"/>
    <cellStyle name="Normalny 9 2 2 2 6 3" xfId="5633" xr:uid="{F51EFA65-9F3B-4F8F-ADD9-3B9EA2432B49}"/>
    <cellStyle name="Normalny 9 2 2 2 6 3 2" xfId="20934" xr:uid="{0742CF28-7ED8-446B-9707-E8F75ABDFB10}"/>
    <cellStyle name="Normalny 9 2 2 2 6 4" xfId="12680" xr:uid="{8DA93610-309E-4636-836A-E38AE9386886}"/>
    <cellStyle name="Normalny 9 2 2 2 6 4 2" xfId="27979" xr:uid="{D7E17BDC-9D66-4C45-8218-995B0C13ECA2}"/>
    <cellStyle name="Normalny 9 2 2 2 6 5" xfId="16170" xr:uid="{99A67719-F458-4C3E-8611-A1743E19AA98}"/>
    <cellStyle name="Normalny 9 2 2 2 6 5 2" xfId="31469" xr:uid="{F0880A92-F3DF-44BF-B7EB-C8D0A9F9E5DC}"/>
    <cellStyle name="Normalny 9 2 2 2 6 6" xfId="17421" xr:uid="{4B389F74-2E43-4CB3-AB5B-461AAC7460CE}"/>
    <cellStyle name="Normalny 9 2 2 2 7" xfId="1928" xr:uid="{99623C3A-5600-4AC2-9041-1C6A4979B781}"/>
    <cellStyle name="Normalny 9 2 2 2 7 2" xfId="5634" xr:uid="{93F799A9-E496-43A1-8232-5C6C1DEB022A}"/>
    <cellStyle name="Normalny 9 2 2 2 7 2 2" xfId="20935" xr:uid="{77CA67AE-665E-4232-B94F-7AFD3B74C7C6}"/>
    <cellStyle name="Normalny 9 2 2 2 7 3" xfId="17560" xr:uid="{B8C595BD-E307-4706-BD45-27F788DE9D44}"/>
    <cellStyle name="Normalny 9 2 2 2 8" xfId="2059" xr:uid="{0076367C-563E-4940-B964-B91DD0042D49}"/>
    <cellStyle name="Normalny 9 2 2 2 8 2" xfId="5635" xr:uid="{02996E77-CF9D-4DF4-A7AE-7B3DD585FD96}"/>
    <cellStyle name="Normalny 9 2 2 2 8 2 2" xfId="20936" xr:uid="{1B873278-7BAB-4C20-8C99-5A61537B2216}"/>
    <cellStyle name="Normalny 9 2 2 2 8 3" xfId="17691" xr:uid="{79D67085-F73F-463E-9EA3-6AF22C01AFA2}"/>
    <cellStyle name="Normalny 9 2 2 2 9" xfId="2184" xr:uid="{81D75748-E561-480D-92DC-2A8A51F8038E}"/>
    <cellStyle name="Normalny 9 2 2 2 9 2" xfId="5636" xr:uid="{C8CBF225-403E-46E1-B987-7924AF049CF0}"/>
    <cellStyle name="Normalny 9 2 2 2 9 2 2" xfId="20937" xr:uid="{B952C1B4-FFC9-4DF0-985D-3B629C2EDB59}"/>
    <cellStyle name="Normalny 9 2 2 2 9 3" xfId="17816" xr:uid="{CB669F20-10FC-4F12-8D58-DDFF29A6D15D}"/>
    <cellStyle name="Normalny 9 2 2 20" xfId="12916" xr:uid="{D6A8D0C2-EF7A-47F3-A1F7-B5905C8B19F3}"/>
    <cellStyle name="Normalny 9 2 2 20 2" xfId="28215" xr:uid="{C51D5F90-F259-467E-AF75-5CBBA8D966AE}"/>
    <cellStyle name="Normalny 9 2 2 21" xfId="16384" xr:uid="{DA42A06F-F92C-4692-979B-E67BB65F38EE}"/>
    <cellStyle name="Normalny 9 2 2 21 2" xfId="31683" xr:uid="{60F6FCCA-A901-4E1B-B86E-C2FB3C1DDF3F}"/>
    <cellStyle name="Normalny 9 2 2 22" xfId="878" xr:uid="{0740FD43-C68F-4F38-9E34-575A061EC0E2}"/>
    <cellStyle name="Normalny 9 2 2 23" xfId="16547" xr:uid="{C9B783E3-67AC-42EF-AE32-03E0CDA3364F}"/>
    <cellStyle name="Normalny 9 2 2 3" xfId="743" xr:uid="{882D5836-F51B-4492-BB05-6B520B6C4650}"/>
    <cellStyle name="Normalny 9 2 2 3 10" xfId="2347" xr:uid="{DAF3F25E-72AA-4FF9-B016-557F90710B12}"/>
    <cellStyle name="Normalny 9 2 2 3 10 2" xfId="5637" xr:uid="{34CA6D0B-6E9C-4D9A-9D2F-CD89E4327B8F}"/>
    <cellStyle name="Normalny 9 2 2 3 10 2 2" xfId="20938" xr:uid="{4E9F21E4-5DE2-41B6-B65D-AC59C3091B83}"/>
    <cellStyle name="Normalny 9 2 2 3 10 3" xfId="17979" xr:uid="{B11A8399-94DE-4353-88D3-7EE2788FA0FA}"/>
    <cellStyle name="Normalny 9 2 2 3 11" xfId="2497" xr:uid="{0D2A40F4-26B2-4147-93F1-9B12EAB5DC98}"/>
    <cellStyle name="Normalny 9 2 2 3 11 2" xfId="5638" xr:uid="{7EEA5173-B6D6-415D-BEA6-EBC67FF801B8}"/>
    <cellStyle name="Normalny 9 2 2 3 11 2 2" xfId="20939" xr:uid="{191EAF27-54F4-418D-B3E4-187EE157EB2E}"/>
    <cellStyle name="Normalny 9 2 2 3 11 3" xfId="18129" xr:uid="{1B54BA58-3D8B-4990-A867-E87AB083D73E}"/>
    <cellStyle name="Normalny 9 2 2 3 12" xfId="2647" xr:uid="{9C1DB595-2192-478F-9191-226989073F37}"/>
    <cellStyle name="Normalny 9 2 2 3 12 2" xfId="5639" xr:uid="{15C377D4-6782-478A-BBBE-ABE91FB419DA}"/>
    <cellStyle name="Normalny 9 2 2 3 12 2 2" xfId="20940" xr:uid="{1EB265BF-18FF-41F4-A6B5-36E1ED67DC9D}"/>
    <cellStyle name="Normalny 9 2 2 3 12 3" xfId="18279" xr:uid="{3C6AF541-414A-4990-8A5B-7BFA7FB52968}"/>
    <cellStyle name="Normalny 9 2 2 3 13" xfId="5843" xr:uid="{8871E549-3ABB-4458-ABB7-61DC3AD07C25}"/>
    <cellStyle name="Normalny 9 2 2 3 13 2" xfId="21144" xr:uid="{8C38A08D-AD10-42C6-884D-F42EB0260727}"/>
    <cellStyle name="Normalny 9 2 2 3 14" xfId="6075" xr:uid="{878AE8C0-99C6-41B1-9113-E901060CF39C}"/>
    <cellStyle name="Normalny 9 2 2 3 14 2" xfId="21376" xr:uid="{1BB55D38-CED1-40AB-85D2-906B81BD5389}"/>
    <cellStyle name="Normalny 9 2 2 3 15" xfId="4612" xr:uid="{9E54FE8D-C10C-4970-9DBD-AFFB334B9A2C}"/>
    <cellStyle name="Normalny 9 2 2 3 15 2" xfId="19934" xr:uid="{33C264B0-0F85-4D81-A2FB-4D8BBD86336D}"/>
    <cellStyle name="Normalny 9 2 2 3 16" xfId="9567" xr:uid="{B04B2D23-F660-4E5F-8A2F-D29A734555AA}"/>
    <cellStyle name="Normalny 9 2 2 3 16 2" xfId="24866" xr:uid="{90B59917-E931-4428-A5A3-FB90CAA48225}"/>
    <cellStyle name="Normalny 9 2 2 3 17" xfId="13057" xr:uid="{0877481F-2FFE-4102-904A-7247BE47A100}"/>
    <cellStyle name="Normalny 9 2 2 3 17 2" xfId="28356" xr:uid="{C930508F-0F5A-4005-B46A-6AFDC5BAF465}"/>
    <cellStyle name="Normalny 9 2 2 3 18" xfId="16466" xr:uid="{39A7803A-20A1-431C-B26A-1141E1D14C2A}"/>
    <cellStyle name="Normalny 9 2 2 3 18 2" xfId="31765" xr:uid="{801362A2-864F-412B-BC60-3EE088384B8B}"/>
    <cellStyle name="Normalny 9 2 2 3 19" xfId="961" xr:uid="{BF468424-06CF-4E15-95D9-B3F27BA0DA50}"/>
    <cellStyle name="Normalny 9 2 2 3 2" xfId="1177" xr:uid="{B20BB648-42FA-40C9-A021-9E42940108D7}"/>
    <cellStyle name="Normalny 9 2 2 3 2 2" xfId="4614" xr:uid="{2F037D29-DC5A-44A0-B845-ACD1B54CC364}"/>
    <cellStyle name="Normalny 9 2 2 3 2 2 2" xfId="4615" xr:uid="{03D529B9-B176-4E61-A272-401B6FCF1676}"/>
    <cellStyle name="Normalny 9 2 2 3 2 2 2 2" xfId="9201" xr:uid="{D67B521C-45CA-4FA3-8C35-073450BBAE74}"/>
    <cellStyle name="Normalny 9 2 2 3 2 2 2 2 2" xfId="12692" xr:uid="{EDE077A0-5387-4A17-B233-B58D7BBD0B07}"/>
    <cellStyle name="Normalny 9 2 2 3 2 2 2 2 2 2" xfId="27991" xr:uid="{32097735-4EC3-4801-A1A1-085311CA12E9}"/>
    <cellStyle name="Normalny 9 2 2 3 2 2 2 2 3" xfId="16182" xr:uid="{65531CF7-4E41-450B-8B0A-24D4A970AFF5}"/>
    <cellStyle name="Normalny 9 2 2 3 2 2 2 2 3 2" xfId="31481" xr:uid="{AC4DFB85-8460-4237-A799-4F4975D10F1D}"/>
    <cellStyle name="Normalny 9 2 2 3 2 2 2 2 4" xfId="24501" xr:uid="{DEAAD2BF-8005-43B6-B804-AEB158768498}"/>
    <cellStyle name="Normalny 9 2 2 3 2 2 2 3" xfId="7362" xr:uid="{2E1AB66B-DC41-42AE-BE6B-4ABFE3DAA3EA}"/>
    <cellStyle name="Normalny 9 2 2 3 2 2 2 3 2" xfId="22663" xr:uid="{7B41EA81-1D85-45EA-8284-97932C7D4B6E}"/>
    <cellStyle name="Normalny 9 2 2 3 2 2 2 4" xfId="10854" xr:uid="{3C3831C0-6676-4D6F-A06A-EC933F5E063E}"/>
    <cellStyle name="Normalny 9 2 2 3 2 2 2 4 2" xfId="26153" xr:uid="{F6706304-791E-4B8F-B127-653AE19A7FDC}"/>
    <cellStyle name="Normalny 9 2 2 3 2 2 2 5" xfId="14344" xr:uid="{FAAF6603-5BC8-4F88-AE4F-AD3ADC7847AA}"/>
    <cellStyle name="Normalny 9 2 2 3 2 2 2 5 2" xfId="29643" xr:uid="{A70B538B-7DA3-40A9-AB53-AB4BCF0EB6EA}"/>
    <cellStyle name="Normalny 9 2 2 3 2 2 2 6" xfId="19937" xr:uid="{42F4F931-783C-4D17-984B-49FA83F7BE18}"/>
    <cellStyle name="Normalny 9 2 2 3 2 2 3" xfId="9200" xr:uid="{60F97E9B-B243-47AB-9C0D-85979D30F3C3}"/>
    <cellStyle name="Normalny 9 2 2 3 2 2 3 2" xfId="12691" xr:uid="{95774DB5-0639-4359-99B3-B886DEC0E60A}"/>
    <cellStyle name="Normalny 9 2 2 3 2 2 3 2 2" xfId="27990" xr:uid="{0C0CC053-EAE5-497E-BEE0-6B3B95D5433E}"/>
    <cellStyle name="Normalny 9 2 2 3 2 2 3 3" xfId="16181" xr:uid="{5CC0256A-8B93-423B-8DEC-C8B320E717F3}"/>
    <cellStyle name="Normalny 9 2 2 3 2 2 3 3 2" xfId="31480" xr:uid="{E730C60F-0A4D-4EB2-A607-24477D84A13E}"/>
    <cellStyle name="Normalny 9 2 2 3 2 2 3 4" xfId="24500" xr:uid="{80C48A34-E19C-4037-A2E3-9DEA98931F2D}"/>
    <cellStyle name="Normalny 9 2 2 3 2 2 4" xfId="6590" xr:uid="{0366370C-0A26-43A5-B293-BE96A02D38F9}"/>
    <cellStyle name="Normalny 9 2 2 3 2 2 4 2" xfId="21891" xr:uid="{63206568-8A83-4E99-8B60-A597365D1681}"/>
    <cellStyle name="Normalny 9 2 2 3 2 2 5" xfId="10082" xr:uid="{C236C3D4-35B7-4F1C-9F8C-2E098E6E9422}"/>
    <cellStyle name="Normalny 9 2 2 3 2 2 5 2" xfId="25381" xr:uid="{E4E10A7D-8AD2-46E6-92C6-EA8DF6EF8BFD}"/>
    <cellStyle name="Normalny 9 2 2 3 2 2 6" xfId="13572" xr:uid="{EA659306-6E37-4ED2-90DC-CF22DC749AE0}"/>
    <cellStyle name="Normalny 9 2 2 3 2 2 6 2" xfId="28871" xr:uid="{6D33A101-0576-4430-94CA-FDF8F1FD416E}"/>
    <cellStyle name="Normalny 9 2 2 3 2 2 7" xfId="19936" xr:uid="{EF2182FE-3B41-4F5A-817C-787B7ED4B9C3}"/>
    <cellStyle name="Normalny 9 2 2 3 2 3" xfId="4616" xr:uid="{381A0E53-C9E5-4040-B47B-CB742D55C439}"/>
    <cellStyle name="Normalny 9 2 2 3 2 3 2" xfId="9202" xr:uid="{0257B394-86C1-498D-8521-0593C03D726F}"/>
    <cellStyle name="Normalny 9 2 2 3 2 3 2 2" xfId="12693" xr:uid="{17F59462-DE94-4DF8-BBEC-973BB5E70D62}"/>
    <cellStyle name="Normalny 9 2 2 3 2 3 2 2 2" xfId="27992" xr:uid="{87DFC696-8A2D-4DAF-AE45-E6CC1D1020FE}"/>
    <cellStyle name="Normalny 9 2 2 3 2 3 2 3" xfId="16183" xr:uid="{2FB9B027-A803-4FAE-8992-2647BE73FFEF}"/>
    <cellStyle name="Normalny 9 2 2 3 2 3 2 3 2" xfId="31482" xr:uid="{ABA7B730-DB61-4EB4-9572-CD7DFD1A43D2}"/>
    <cellStyle name="Normalny 9 2 2 3 2 3 2 4" xfId="24502" xr:uid="{576A5A00-C7EE-446F-A3ED-42E2770A4179}"/>
    <cellStyle name="Normalny 9 2 2 3 2 3 3" xfId="7361" xr:uid="{77CB6D0C-AD40-4840-AAF4-CF014A587F00}"/>
    <cellStyle name="Normalny 9 2 2 3 2 3 3 2" xfId="22662" xr:uid="{B0C4BB26-279B-47DB-B674-FF34FAD3DAE5}"/>
    <cellStyle name="Normalny 9 2 2 3 2 3 4" xfId="10853" xr:uid="{4F82134D-D762-4C4F-9846-3EEDD2E1B55B}"/>
    <cellStyle name="Normalny 9 2 2 3 2 3 4 2" xfId="26152" xr:uid="{64272019-A0EF-48F4-8DCF-29076C876116}"/>
    <cellStyle name="Normalny 9 2 2 3 2 3 5" xfId="14343" xr:uid="{FD6F6CA5-3F51-4ACA-B651-18323D7DA6CE}"/>
    <cellStyle name="Normalny 9 2 2 3 2 3 5 2" xfId="29642" xr:uid="{BEF0A4DF-E676-468B-B6AF-C119603565E3}"/>
    <cellStyle name="Normalny 9 2 2 3 2 3 6" xfId="19938" xr:uid="{0A09092B-B51F-40D4-A6E1-742AA256A6DB}"/>
    <cellStyle name="Normalny 9 2 2 3 2 4" xfId="9199" xr:uid="{F0E49035-46A6-4A8E-9A56-5076ECE88BCD}"/>
    <cellStyle name="Normalny 9 2 2 3 2 4 2" xfId="12690" xr:uid="{7D0B5C9A-2D9E-4E68-B8E8-BB873312F327}"/>
    <cellStyle name="Normalny 9 2 2 3 2 4 2 2" xfId="27989" xr:uid="{8FCC4F3D-EEE5-4389-B026-60207B919215}"/>
    <cellStyle name="Normalny 9 2 2 3 2 4 3" xfId="16180" xr:uid="{72EEF9A0-79C4-4EA5-AF11-BB185D609D85}"/>
    <cellStyle name="Normalny 9 2 2 3 2 4 3 2" xfId="31479" xr:uid="{2E3CF8D4-5B9F-49AF-906F-25C2BFF5ED24}"/>
    <cellStyle name="Normalny 9 2 2 3 2 4 4" xfId="24499" xr:uid="{DEB909DE-6D14-4BF1-ABA8-C3F22A68F51B}"/>
    <cellStyle name="Normalny 9 2 2 3 2 5" xfId="6243" xr:uid="{809108FA-A7E7-4214-B120-3F6F8DEF7457}"/>
    <cellStyle name="Normalny 9 2 2 3 2 5 2" xfId="21544" xr:uid="{84C6FBD4-F802-4065-B587-5075BA7C4B2A}"/>
    <cellStyle name="Normalny 9 2 2 3 2 6" xfId="4613" xr:uid="{E4AB980B-236A-445B-B23B-4BB1EABB82F1}"/>
    <cellStyle name="Normalny 9 2 2 3 2 6 2" xfId="19935" xr:uid="{2A6E2408-CAB3-4D5A-AA1E-3A0B23DB0637}"/>
    <cellStyle name="Normalny 9 2 2 3 2 7" xfId="9735" xr:uid="{1CD79F28-B258-4D0E-8B80-5918C3622238}"/>
    <cellStyle name="Normalny 9 2 2 3 2 7 2" xfId="25034" xr:uid="{730B6AF8-0F58-456B-A403-12E26A3ECF2F}"/>
    <cellStyle name="Normalny 9 2 2 3 2 8" xfId="13225" xr:uid="{B2B8C236-DC47-422E-8F65-65CAFB8981F1}"/>
    <cellStyle name="Normalny 9 2 2 3 2 8 2" xfId="28524" xr:uid="{DBE1A963-8C02-43EE-AF71-C1DE08FDF281}"/>
    <cellStyle name="Normalny 9 2 2 3 2 9" xfId="16833" xr:uid="{DBCFA37A-CEA2-4BCA-8AB8-1A5EB43957A1}"/>
    <cellStyle name="Normalny 9 2 2 3 20" xfId="16629" xr:uid="{40A636FA-DB77-4E35-9906-B4AC96712659}"/>
    <cellStyle name="Normalny 9 2 2 3 3" xfId="1302" xr:uid="{2356F746-54DA-4F5B-A0A9-843984FF3981}"/>
    <cellStyle name="Normalny 9 2 2 3 3 2" xfId="4618" xr:uid="{FF4B44B2-130B-4939-A69F-3DBFE473476E}"/>
    <cellStyle name="Normalny 9 2 2 3 3 2 2" xfId="9204" xr:uid="{CDED19E4-4F1F-4D33-8F66-F3A37192FA49}"/>
    <cellStyle name="Normalny 9 2 2 3 3 2 2 2" xfId="12695" xr:uid="{A4372C3F-53FF-473F-8A25-8EC143ED2EBB}"/>
    <cellStyle name="Normalny 9 2 2 3 3 2 2 2 2" xfId="27994" xr:uid="{7D083C44-E4AE-4ACD-8A69-C3CF603E9DE3}"/>
    <cellStyle name="Normalny 9 2 2 3 3 2 2 3" xfId="16185" xr:uid="{AC42A714-99E1-47EB-A9F6-94AFF1270930}"/>
    <cellStyle name="Normalny 9 2 2 3 3 2 2 3 2" xfId="31484" xr:uid="{B26911C7-843C-42BF-B711-EA5A41CD5D11}"/>
    <cellStyle name="Normalny 9 2 2 3 3 2 2 4" xfId="24504" xr:uid="{B55D8E1C-FF05-429C-B774-8763481FE93B}"/>
    <cellStyle name="Normalny 9 2 2 3 3 2 3" xfId="7363" xr:uid="{5BE26699-93C7-4D83-BCA0-FA06D43559E2}"/>
    <cellStyle name="Normalny 9 2 2 3 3 2 3 2" xfId="22664" xr:uid="{A6E0BDED-4290-4CBC-ABA6-D8698EECD33F}"/>
    <cellStyle name="Normalny 9 2 2 3 3 2 4" xfId="10855" xr:uid="{EF9FAEBD-C493-4262-AEEA-258C9EC16EAB}"/>
    <cellStyle name="Normalny 9 2 2 3 3 2 4 2" xfId="26154" xr:uid="{963067EC-434C-490F-8EBF-9040D093098C}"/>
    <cellStyle name="Normalny 9 2 2 3 3 2 5" xfId="14345" xr:uid="{3283ABA9-D91B-46FD-8F57-2AFEE60F89FB}"/>
    <cellStyle name="Normalny 9 2 2 3 3 2 5 2" xfId="29644" xr:uid="{BE2DE871-A346-4A47-BDBC-30528F3C02F9}"/>
    <cellStyle name="Normalny 9 2 2 3 3 2 6" xfId="19940" xr:uid="{5746AAFF-55E3-4254-92F1-81F280BA97C1}"/>
    <cellStyle name="Normalny 9 2 2 3 3 3" xfId="9203" xr:uid="{CF329EEF-520D-4A56-93AD-C38E69C82892}"/>
    <cellStyle name="Normalny 9 2 2 3 3 3 2" xfId="12694" xr:uid="{A793E35A-247B-42EF-8CD3-36FDB75AB7C2}"/>
    <cellStyle name="Normalny 9 2 2 3 3 3 2 2" xfId="27993" xr:uid="{CCD6783A-E520-4A07-9BAE-A87D4FE9A902}"/>
    <cellStyle name="Normalny 9 2 2 3 3 3 3" xfId="16184" xr:uid="{B59D47AF-6B63-4A1B-AFC0-3B4293CF6CE7}"/>
    <cellStyle name="Normalny 9 2 2 3 3 3 3 2" xfId="31483" xr:uid="{3AC3CBE3-E326-45F1-B6B5-290D282103D2}"/>
    <cellStyle name="Normalny 9 2 2 3 3 3 4" xfId="24503" xr:uid="{F9CA3120-213C-4A85-AAD5-0610A5F84E99}"/>
    <cellStyle name="Normalny 9 2 2 3 3 4" xfId="6591" xr:uid="{8E7A1DDC-F8C6-4D03-A0EF-BAE642521418}"/>
    <cellStyle name="Normalny 9 2 2 3 3 4 2" xfId="21892" xr:uid="{1E540E05-7C98-4E2E-BF7E-EF96E6AF8601}"/>
    <cellStyle name="Normalny 9 2 2 3 3 5" xfId="4617" xr:uid="{D5AA7E24-D768-4848-9621-69AF2B22AA95}"/>
    <cellStyle name="Normalny 9 2 2 3 3 5 2" xfId="19939" xr:uid="{3A58C275-01DE-4C7C-A12B-2746C4778E2D}"/>
    <cellStyle name="Normalny 9 2 2 3 3 6" xfId="10083" xr:uid="{D77FA751-1101-460D-ACB3-E5FC3BE7EE54}"/>
    <cellStyle name="Normalny 9 2 2 3 3 6 2" xfId="25382" xr:uid="{5304F5C4-9FE7-4E12-8B4B-756F614AF01B}"/>
    <cellStyle name="Normalny 9 2 2 3 3 7" xfId="13573" xr:uid="{EF48934E-CF9F-4A2A-BC0D-FB2E190B74CE}"/>
    <cellStyle name="Normalny 9 2 2 3 3 7 2" xfId="28872" xr:uid="{C112C017-CF9A-4CAA-9E41-125AEB76A391}"/>
    <cellStyle name="Normalny 9 2 2 3 3 8" xfId="16958" xr:uid="{8C251DC3-225E-4B6F-989C-65B223556D93}"/>
    <cellStyle name="Normalny 9 2 2 3 4" xfId="1423" xr:uid="{50B2B1E7-EF23-4AE1-AE3A-6B32C57B9080}"/>
    <cellStyle name="Normalny 9 2 2 3 4 2" xfId="9205" xr:uid="{112DD167-E18A-4591-917C-3A7F183EB020}"/>
    <cellStyle name="Normalny 9 2 2 3 4 2 2" xfId="12696" xr:uid="{2CB59C7A-055C-496B-A011-307DB456F8BD}"/>
    <cellStyle name="Normalny 9 2 2 3 4 2 2 2" xfId="27995" xr:uid="{D5E10846-0113-450E-A95F-A838ED128455}"/>
    <cellStyle name="Normalny 9 2 2 3 4 2 3" xfId="16186" xr:uid="{07DA0910-896E-4DC7-8A6A-97C2A48D6364}"/>
    <cellStyle name="Normalny 9 2 2 3 4 2 3 2" xfId="31485" xr:uid="{E4489573-7D4C-4C85-BF53-C76CC17BDDC7}"/>
    <cellStyle name="Normalny 9 2 2 3 4 2 4" xfId="24505" xr:uid="{9D392C52-3525-41AB-8244-5724A5FB9CA0}"/>
    <cellStyle name="Normalny 9 2 2 3 4 3" xfId="7360" xr:uid="{660F0B8E-EFB6-4BD5-8D9A-FB2167C6BDFC}"/>
    <cellStyle name="Normalny 9 2 2 3 4 3 2" xfId="22661" xr:uid="{73791559-22EF-43BD-BA1D-563068275593}"/>
    <cellStyle name="Normalny 9 2 2 3 4 4" xfId="4619" xr:uid="{5BAA71C6-E788-4E36-A3D2-63255548BC10}"/>
    <cellStyle name="Normalny 9 2 2 3 4 4 2" xfId="19941" xr:uid="{C2F900CA-6F27-4C7C-A47F-5B895F32BF66}"/>
    <cellStyle name="Normalny 9 2 2 3 4 5" xfId="10852" xr:uid="{3A552595-6210-443D-A2EB-B4CDB94F75D2}"/>
    <cellStyle name="Normalny 9 2 2 3 4 5 2" xfId="26151" xr:uid="{28D92C45-71DB-4503-8321-F05D4632E8D0}"/>
    <cellStyle name="Normalny 9 2 2 3 4 6" xfId="14342" xr:uid="{FA6FAE62-39B0-49EC-9681-8975D8D09385}"/>
    <cellStyle name="Normalny 9 2 2 3 4 6 2" xfId="29641" xr:uid="{433524EF-F060-4314-82A3-52B9AB721B08}"/>
    <cellStyle name="Normalny 9 2 2 3 4 7" xfId="17079" xr:uid="{49CC8C2D-D98F-44CE-8507-D1884994D075}"/>
    <cellStyle name="Normalny 9 2 2 3 5" xfId="1577" xr:uid="{22368265-BEFB-4215-9877-0A5574CE7117}"/>
    <cellStyle name="Normalny 9 2 2 3 5 2" xfId="9206" xr:uid="{9D45487C-C399-4443-8C85-7833476BB537}"/>
    <cellStyle name="Normalny 9 2 2 3 5 2 2" xfId="12697" xr:uid="{FBB649EC-A56A-48E3-826E-27170B4DEDEF}"/>
    <cellStyle name="Normalny 9 2 2 3 5 2 2 2" xfId="27996" xr:uid="{48A0D172-FAF2-4C64-84FC-7BA28FCA3EC8}"/>
    <cellStyle name="Normalny 9 2 2 3 5 2 3" xfId="16187" xr:uid="{C5B657FD-37C6-4A35-BB4A-926889A70875}"/>
    <cellStyle name="Normalny 9 2 2 3 5 2 3 2" xfId="31486" xr:uid="{F6E88B95-A2E5-4059-AF01-09B26853A05C}"/>
    <cellStyle name="Normalny 9 2 2 3 5 2 4" xfId="24506" xr:uid="{69258F5D-C2F1-47FB-B989-CB4A1A89ABA4}"/>
    <cellStyle name="Normalny 9 2 2 3 5 3" xfId="7542" xr:uid="{0F097B1E-2332-4B7C-827E-A64C91BEA244}"/>
    <cellStyle name="Normalny 9 2 2 3 5 3 2" xfId="22843" xr:uid="{AC0B6CA7-CAEC-4D8C-9520-C1599FF6EE19}"/>
    <cellStyle name="Normalny 9 2 2 3 5 4" xfId="4620" xr:uid="{B2AD5029-AC71-4B57-B60A-C07270AEABD7}"/>
    <cellStyle name="Normalny 9 2 2 3 5 4 2" xfId="19942" xr:uid="{855875CF-A1FE-415D-9DB8-C99F6D98B4A5}"/>
    <cellStyle name="Normalny 9 2 2 3 5 5" xfId="11034" xr:uid="{0206F48E-2F69-44EB-AFD5-DF4FF0202806}"/>
    <cellStyle name="Normalny 9 2 2 3 5 5 2" xfId="26333" xr:uid="{84482E1E-B9EE-45C9-8AAD-0CE696E48818}"/>
    <cellStyle name="Normalny 9 2 2 3 5 6" xfId="14524" xr:uid="{E9FC4E21-7F9D-45A5-A109-F0A05BBE8E67}"/>
    <cellStyle name="Normalny 9 2 2 3 5 6 2" xfId="29823" xr:uid="{60711E33-9E26-4451-836C-460623D30704}"/>
    <cellStyle name="Normalny 9 2 2 3 5 7" xfId="17229" xr:uid="{A4885543-0B10-4432-9D8C-0EAAF2790394}"/>
    <cellStyle name="Normalny 9 2 2 3 6" xfId="1826" xr:uid="{9696B587-9474-4CC7-809B-22A1BBC77227}"/>
    <cellStyle name="Normalny 9 2 2 3 6 2" xfId="9198" xr:uid="{239A4820-AF1B-41EE-9C59-FBC47D884AB2}"/>
    <cellStyle name="Normalny 9 2 2 3 6 2 2" xfId="24498" xr:uid="{A1BD50A5-E6F0-4F35-AF1D-86F174E2053D}"/>
    <cellStyle name="Normalny 9 2 2 3 6 3" xfId="5640" xr:uid="{F67710F4-EC21-4DE9-A8F2-5D6BB770D729}"/>
    <cellStyle name="Normalny 9 2 2 3 6 3 2" xfId="20941" xr:uid="{7AFD6C58-2D28-4B49-AE0E-661550E68615}"/>
    <cellStyle name="Normalny 9 2 2 3 6 4" xfId="12689" xr:uid="{7F20C22F-CEDC-4B0E-B5B4-CB446CE27223}"/>
    <cellStyle name="Normalny 9 2 2 3 6 4 2" xfId="27988" xr:uid="{6FD06120-8FCD-4B8A-889A-AEA8E0EF5E49}"/>
    <cellStyle name="Normalny 9 2 2 3 6 5" xfId="16179" xr:uid="{0198423B-CF85-49AD-B0CE-27A1FFCC8EEE}"/>
    <cellStyle name="Normalny 9 2 2 3 6 5 2" xfId="31478" xr:uid="{ADA0DEE1-11C8-41E3-8F39-A87B66EEA3A4}"/>
    <cellStyle name="Normalny 9 2 2 3 6 6" xfId="17462" xr:uid="{16EA1B21-3F23-4199-B465-2D5AC699ECF2}"/>
    <cellStyle name="Normalny 9 2 2 3 7" xfId="1970" xr:uid="{8BB758DF-B5E5-43CF-A49F-A2308792BF03}"/>
    <cellStyle name="Normalny 9 2 2 3 7 2" xfId="5641" xr:uid="{4B3F3075-01EB-4E99-B37D-1AEEF6024C87}"/>
    <cellStyle name="Normalny 9 2 2 3 7 2 2" xfId="20942" xr:uid="{DAF12A61-9E40-49A6-AD9C-CC2DBF1F1FFE}"/>
    <cellStyle name="Normalny 9 2 2 3 7 3" xfId="17602" xr:uid="{037BF7FD-FC1A-497A-B9AF-AC636AA6BBDA}"/>
    <cellStyle name="Normalny 9 2 2 3 8" xfId="2101" xr:uid="{AEC2A014-3564-4D88-A4B9-FC6E1ED38E7C}"/>
    <cellStyle name="Normalny 9 2 2 3 8 2" xfId="5642" xr:uid="{D100A32F-7A28-4D5B-B4C2-8A0663A8969B}"/>
    <cellStyle name="Normalny 9 2 2 3 8 2 2" xfId="20943" xr:uid="{0B14FF86-791A-4B80-B97A-23AEE8E2F7C1}"/>
    <cellStyle name="Normalny 9 2 2 3 8 3" xfId="17733" xr:uid="{D43E9E92-2F0E-4310-A7FA-717B9BC888DE}"/>
    <cellStyle name="Normalny 9 2 2 3 9" xfId="2226" xr:uid="{596FE4A1-2AE8-45D5-AB4C-5D0352610F9A}"/>
    <cellStyle name="Normalny 9 2 2 3 9 2" xfId="5643" xr:uid="{54EAA08D-1BCB-4472-8AB0-65A7115BF2C1}"/>
    <cellStyle name="Normalny 9 2 2 3 9 2 2" xfId="20944" xr:uid="{A010664B-E430-4604-9F34-AD9AA11D1A28}"/>
    <cellStyle name="Normalny 9 2 2 3 9 3" xfId="17858" xr:uid="{B9719F04-AB51-4D16-8D77-BFB68E07EF7D}"/>
    <cellStyle name="Normalny 9 2 2 4" xfId="784" xr:uid="{1B3D568A-9C7F-4040-B2E8-BC6932887BEF}"/>
    <cellStyle name="Normalny 9 2 2 4 10" xfId="2388" xr:uid="{FAA04A78-40B1-4620-887D-1A690CBA4142}"/>
    <cellStyle name="Normalny 9 2 2 4 10 2" xfId="5644" xr:uid="{44E49924-AD4F-4AB4-935C-C1749AA16FDC}"/>
    <cellStyle name="Normalny 9 2 2 4 10 2 2" xfId="20945" xr:uid="{BA337D88-FF66-43BC-A1E8-33A2B67A0DAF}"/>
    <cellStyle name="Normalny 9 2 2 4 10 3" xfId="18020" xr:uid="{C5236221-07D6-4CB5-999A-8F0863C4DA16}"/>
    <cellStyle name="Normalny 9 2 2 4 11" xfId="2538" xr:uid="{1527C758-9676-49C4-95A8-1BEDC089D5ED}"/>
    <cellStyle name="Normalny 9 2 2 4 11 2" xfId="5645" xr:uid="{98BC8580-9D99-478F-B02C-13FBDA0746DE}"/>
    <cellStyle name="Normalny 9 2 2 4 11 2 2" xfId="20946" xr:uid="{D355EB31-0CC6-4935-B3F3-8E1F3762DF8B}"/>
    <cellStyle name="Normalny 9 2 2 4 11 3" xfId="18170" xr:uid="{E5312A32-1E77-4DB7-BC73-E24B91E23C71}"/>
    <cellStyle name="Normalny 9 2 2 4 12" xfId="2688" xr:uid="{79A9A082-AB81-476A-833D-B6E9F8FB89D3}"/>
    <cellStyle name="Normalny 9 2 2 4 12 2" xfId="5646" xr:uid="{DC416E17-B756-40BE-9417-D09BB22E46CB}"/>
    <cellStyle name="Normalny 9 2 2 4 12 2 2" xfId="20947" xr:uid="{C763C4EB-0094-47ED-90E6-AC350F28CD70}"/>
    <cellStyle name="Normalny 9 2 2 4 12 3" xfId="18320" xr:uid="{69EBAA4F-F1C1-453C-9EF9-75A77B29F5FB}"/>
    <cellStyle name="Normalny 9 2 2 4 13" xfId="5884" xr:uid="{ABBFF69A-2192-4BD1-9690-97AEE2C06E33}"/>
    <cellStyle name="Normalny 9 2 2 4 13 2" xfId="21185" xr:uid="{F9F8A45B-6E84-40FC-BCF5-4F025F0DC305}"/>
    <cellStyle name="Normalny 9 2 2 4 14" xfId="6076" xr:uid="{C226326E-D3B9-4A24-8A75-FE8EB9CE7AA2}"/>
    <cellStyle name="Normalny 9 2 2 4 14 2" xfId="21377" xr:uid="{B1C6BE65-BF21-4F4E-BB2D-CFC976DA0541}"/>
    <cellStyle name="Normalny 9 2 2 4 15" xfId="4621" xr:uid="{157E9F0D-F44B-4073-BD68-97DAB3A33CC5}"/>
    <cellStyle name="Normalny 9 2 2 4 15 2" xfId="19943" xr:uid="{581028BD-051A-4AAF-BFAA-D1B58CFCC05B}"/>
    <cellStyle name="Normalny 9 2 2 4 16" xfId="9568" xr:uid="{1E3356A4-BE11-483D-B6DC-5B8AF9B78BA0}"/>
    <cellStyle name="Normalny 9 2 2 4 16 2" xfId="24867" xr:uid="{EE60171B-0542-486D-8CD1-F99611A35F34}"/>
    <cellStyle name="Normalny 9 2 2 4 17" xfId="13058" xr:uid="{8041D70B-A914-485B-8A13-E58E00484990}"/>
    <cellStyle name="Normalny 9 2 2 4 17 2" xfId="28357" xr:uid="{EEC6160A-038B-4763-B69F-DF8EEDC6D463}"/>
    <cellStyle name="Normalny 9 2 2 4 18" xfId="16507" xr:uid="{0D3D77A3-FB25-4C2F-8DC0-BC4F35960A5A}"/>
    <cellStyle name="Normalny 9 2 2 4 18 2" xfId="31806" xr:uid="{9CEE2173-F934-4A82-BF7A-DD40D6BB375E}"/>
    <cellStyle name="Normalny 9 2 2 4 19" xfId="1002" xr:uid="{276ADAC0-741B-4944-BEC6-225D52E214B9}"/>
    <cellStyle name="Normalny 9 2 2 4 2" xfId="1218" xr:uid="{C285A848-7061-4FC0-AC23-08F3B475DE28}"/>
    <cellStyle name="Normalny 9 2 2 4 2 2" xfId="4623" xr:uid="{97A5A878-C728-433D-BAE6-A9391E829941}"/>
    <cellStyle name="Normalny 9 2 2 4 2 2 2" xfId="4624" xr:uid="{3BB86516-55C6-4291-80A9-239FBC904DB1}"/>
    <cellStyle name="Normalny 9 2 2 4 2 2 2 2" xfId="9210" xr:uid="{C3D7DBC0-8881-4F42-8D01-C749C71FD296}"/>
    <cellStyle name="Normalny 9 2 2 4 2 2 2 2 2" xfId="12701" xr:uid="{155D145C-BE86-451E-A066-F0957D186C9D}"/>
    <cellStyle name="Normalny 9 2 2 4 2 2 2 2 2 2" xfId="28000" xr:uid="{DFB2D2DA-0CD2-4ED3-9C67-27E89E99ECEE}"/>
    <cellStyle name="Normalny 9 2 2 4 2 2 2 2 3" xfId="16191" xr:uid="{B21404FB-DF4C-40C5-A1F3-14A10E245CFB}"/>
    <cellStyle name="Normalny 9 2 2 4 2 2 2 2 3 2" xfId="31490" xr:uid="{44E4FE86-5102-4DC7-84D5-F0429A1C914B}"/>
    <cellStyle name="Normalny 9 2 2 4 2 2 2 2 4" xfId="24510" xr:uid="{07D8CA39-6B69-413C-A9B3-F0959261E8E7}"/>
    <cellStyle name="Normalny 9 2 2 4 2 2 2 3" xfId="7366" xr:uid="{75D29CF8-FD9C-4DBD-AB16-B52AC735DC0A}"/>
    <cellStyle name="Normalny 9 2 2 4 2 2 2 3 2" xfId="22667" xr:uid="{A58ADE3E-3549-4F1E-BEEE-15DB4D2E23B2}"/>
    <cellStyle name="Normalny 9 2 2 4 2 2 2 4" xfId="10858" xr:uid="{C026A531-E9E5-4B6F-98A5-1BC2557ABC75}"/>
    <cellStyle name="Normalny 9 2 2 4 2 2 2 4 2" xfId="26157" xr:uid="{D160B46B-1CD1-4231-98E5-DFE99A500908}"/>
    <cellStyle name="Normalny 9 2 2 4 2 2 2 5" xfId="14348" xr:uid="{5BB5FB44-F684-4811-B186-4C386B1BE7B6}"/>
    <cellStyle name="Normalny 9 2 2 4 2 2 2 5 2" xfId="29647" xr:uid="{86E0CAE6-8EDE-4A09-ABAF-9728FD5C541E}"/>
    <cellStyle name="Normalny 9 2 2 4 2 2 2 6" xfId="19946" xr:uid="{E4A569EE-462B-422C-8CE2-BA60F3CA16B0}"/>
    <cellStyle name="Normalny 9 2 2 4 2 2 3" xfId="9209" xr:uid="{BF2067E1-8A19-4C0F-9F26-4E476EF4D09F}"/>
    <cellStyle name="Normalny 9 2 2 4 2 2 3 2" xfId="12700" xr:uid="{60342D2E-570D-46F2-94EB-7599B2794584}"/>
    <cellStyle name="Normalny 9 2 2 4 2 2 3 2 2" xfId="27999" xr:uid="{AD341E03-B361-4836-823E-406842BA9C46}"/>
    <cellStyle name="Normalny 9 2 2 4 2 2 3 3" xfId="16190" xr:uid="{9178D7D2-DD4D-4831-9DE4-D614AF6746F5}"/>
    <cellStyle name="Normalny 9 2 2 4 2 2 3 3 2" xfId="31489" xr:uid="{979D3D7A-D187-4B98-A94B-AFCD1BFFD133}"/>
    <cellStyle name="Normalny 9 2 2 4 2 2 3 4" xfId="24509" xr:uid="{3393C711-6ACC-4908-9037-93772F22DDB9}"/>
    <cellStyle name="Normalny 9 2 2 4 2 2 4" xfId="6592" xr:uid="{9536E80E-B2B6-468C-B1E5-02CB82F57B7E}"/>
    <cellStyle name="Normalny 9 2 2 4 2 2 4 2" xfId="21893" xr:uid="{B92EA1C6-377A-4853-8E13-611478A3371C}"/>
    <cellStyle name="Normalny 9 2 2 4 2 2 5" xfId="10084" xr:uid="{2901554E-3C34-45FE-93D6-94644E59EDD7}"/>
    <cellStyle name="Normalny 9 2 2 4 2 2 5 2" xfId="25383" xr:uid="{DB06B7C6-ED10-49DA-BAE9-6C816C7493EA}"/>
    <cellStyle name="Normalny 9 2 2 4 2 2 6" xfId="13574" xr:uid="{9E399B61-B0A5-4659-9823-DA8CF26DE6FC}"/>
    <cellStyle name="Normalny 9 2 2 4 2 2 6 2" xfId="28873" xr:uid="{B6646688-DC5F-46F0-A4AD-F6A6074845FB}"/>
    <cellStyle name="Normalny 9 2 2 4 2 2 7" xfId="19945" xr:uid="{B43E1590-163F-4B99-A700-5AEB31C0B415}"/>
    <cellStyle name="Normalny 9 2 2 4 2 3" xfId="4625" xr:uid="{A0852804-187E-4F9C-8E9D-8A5FE5C6F572}"/>
    <cellStyle name="Normalny 9 2 2 4 2 3 2" xfId="9211" xr:uid="{A307FC77-F22B-4B0C-909C-4466BA1D22A5}"/>
    <cellStyle name="Normalny 9 2 2 4 2 3 2 2" xfId="12702" xr:uid="{5C433DD4-3AF1-472B-849A-EF68FCB1407C}"/>
    <cellStyle name="Normalny 9 2 2 4 2 3 2 2 2" xfId="28001" xr:uid="{57FEA11C-17CC-4ADA-B7B0-3B940C0BE75C}"/>
    <cellStyle name="Normalny 9 2 2 4 2 3 2 3" xfId="16192" xr:uid="{7BDE3814-D3A0-4402-A6A3-EB739430BBCA}"/>
    <cellStyle name="Normalny 9 2 2 4 2 3 2 3 2" xfId="31491" xr:uid="{7DFBF225-8E94-4363-9D41-292F62B1F9A2}"/>
    <cellStyle name="Normalny 9 2 2 4 2 3 2 4" xfId="24511" xr:uid="{4B2E1958-36AE-443F-980B-E320D286BBD1}"/>
    <cellStyle name="Normalny 9 2 2 4 2 3 3" xfId="7365" xr:uid="{D50AE972-7EBE-4EBE-B47D-96C7B73C579B}"/>
    <cellStyle name="Normalny 9 2 2 4 2 3 3 2" xfId="22666" xr:uid="{E34A465D-2837-474A-98E1-FC7B3385716D}"/>
    <cellStyle name="Normalny 9 2 2 4 2 3 4" xfId="10857" xr:uid="{7667285E-42E8-4C08-A330-8C3930C7A4F9}"/>
    <cellStyle name="Normalny 9 2 2 4 2 3 4 2" xfId="26156" xr:uid="{BC7D7315-4A59-44E7-B2F0-C22756FA56F7}"/>
    <cellStyle name="Normalny 9 2 2 4 2 3 5" xfId="14347" xr:uid="{7BA7EEF5-B99F-4845-81DD-3876F5F0E18F}"/>
    <cellStyle name="Normalny 9 2 2 4 2 3 5 2" xfId="29646" xr:uid="{7FF1E602-EF31-4907-8A35-73DEDEE0873E}"/>
    <cellStyle name="Normalny 9 2 2 4 2 3 6" xfId="19947" xr:uid="{0BEAB2CA-E17D-4D33-88F5-E165A4A422A0}"/>
    <cellStyle name="Normalny 9 2 2 4 2 4" xfId="9208" xr:uid="{F8E323A7-915A-438F-B387-0927C2F417B5}"/>
    <cellStyle name="Normalny 9 2 2 4 2 4 2" xfId="12699" xr:uid="{B565A2AF-BCCA-424A-9172-DBD601385059}"/>
    <cellStyle name="Normalny 9 2 2 4 2 4 2 2" xfId="27998" xr:uid="{455D8AD7-32BF-4DDB-91AC-EBEAC95F2DDC}"/>
    <cellStyle name="Normalny 9 2 2 4 2 4 3" xfId="16189" xr:uid="{BB0A98ED-0822-4CF7-B554-A4090051BAC4}"/>
    <cellStyle name="Normalny 9 2 2 4 2 4 3 2" xfId="31488" xr:uid="{EF030A54-7969-4E8C-8E61-06547FC36E5D}"/>
    <cellStyle name="Normalny 9 2 2 4 2 4 4" xfId="24508" xr:uid="{09F5AE40-9F3C-4D49-80CA-A7727BDED3F4}"/>
    <cellStyle name="Normalny 9 2 2 4 2 5" xfId="6284" xr:uid="{02463733-2F9D-4B6F-8DD6-6BC5E79B3E70}"/>
    <cellStyle name="Normalny 9 2 2 4 2 5 2" xfId="21585" xr:uid="{881C9E9C-BBAC-46D5-BFDF-E0711F1F821E}"/>
    <cellStyle name="Normalny 9 2 2 4 2 6" xfId="4622" xr:uid="{D3636D07-8DAC-4858-A6CA-B6FDDC5D695C}"/>
    <cellStyle name="Normalny 9 2 2 4 2 6 2" xfId="19944" xr:uid="{74C5E18D-E491-43FC-A84C-051F94CF63C1}"/>
    <cellStyle name="Normalny 9 2 2 4 2 7" xfId="9776" xr:uid="{102383E9-576B-4914-887E-72C751407404}"/>
    <cellStyle name="Normalny 9 2 2 4 2 7 2" xfId="25075" xr:uid="{5BB900AA-8A78-4E4C-9D20-614D4EC74F50}"/>
    <cellStyle name="Normalny 9 2 2 4 2 8" xfId="13266" xr:uid="{C9BFDE87-3D25-4A35-8CBD-6F99A0A88862}"/>
    <cellStyle name="Normalny 9 2 2 4 2 8 2" xfId="28565" xr:uid="{14699D9A-E866-47C8-9D68-EBFAD36AFF08}"/>
    <cellStyle name="Normalny 9 2 2 4 2 9" xfId="16874" xr:uid="{5EF0706B-D8D6-4CBC-8183-3579A5FAA113}"/>
    <cellStyle name="Normalny 9 2 2 4 20" xfId="16670" xr:uid="{EEF5A265-8578-4A46-86C5-CA6BC12D102B}"/>
    <cellStyle name="Normalny 9 2 2 4 3" xfId="1343" xr:uid="{1B31451B-8BED-4DE6-8C2D-2CEDE67098FB}"/>
    <cellStyle name="Normalny 9 2 2 4 3 2" xfId="4627" xr:uid="{E57C9DA0-A86C-488A-BBB0-B9FB1E84D735}"/>
    <cellStyle name="Normalny 9 2 2 4 3 2 2" xfId="9213" xr:uid="{27248B2F-5EC9-4B57-818B-E3B238531E2D}"/>
    <cellStyle name="Normalny 9 2 2 4 3 2 2 2" xfId="12704" xr:uid="{1E4DBCC9-7AED-4788-9530-E70677275DB9}"/>
    <cellStyle name="Normalny 9 2 2 4 3 2 2 2 2" xfId="28003" xr:uid="{7F3EE653-6396-4030-8C18-BCD03CD56B95}"/>
    <cellStyle name="Normalny 9 2 2 4 3 2 2 3" xfId="16194" xr:uid="{FD0F7AD1-4ACA-4232-9492-57F7121A276F}"/>
    <cellStyle name="Normalny 9 2 2 4 3 2 2 3 2" xfId="31493" xr:uid="{E710A7A1-B540-46F7-BA79-07BF4123E260}"/>
    <cellStyle name="Normalny 9 2 2 4 3 2 2 4" xfId="24513" xr:uid="{37C8811A-4C62-4CC2-8F49-1F1460FE9A64}"/>
    <cellStyle name="Normalny 9 2 2 4 3 2 3" xfId="7367" xr:uid="{8120397C-3ABE-40D6-963D-C5C254276699}"/>
    <cellStyle name="Normalny 9 2 2 4 3 2 3 2" xfId="22668" xr:uid="{E0614B06-04DE-481E-9E50-37B78D3CC1DD}"/>
    <cellStyle name="Normalny 9 2 2 4 3 2 4" xfId="10859" xr:uid="{7FB2A8BE-5975-400A-874B-C659E74DC91E}"/>
    <cellStyle name="Normalny 9 2 2 4 3 2 4 2" xfId="26158" xr:uid="{9AF88FEE-6E41-421C-BB7E-7529D71C937A}"/>
    <cellStyle name="Normalny 9 2 2 4 3 2 5" xfId="14349" xr:uid="{1A4D5F69-302D-4E48-BD45-DCFF3D91C948}"/>
    <cellStyle name="Normalny 9 2 2 4 3 2 5 2" xfId="29648" xr:uid="{45AE7ABC-A1B2-4475-8898-C725AB3E0F6A}"/>
    <cellStyle name="Normalny 9 2 2 4 3 2 6" xfId="19949" xr:uid="{49D20F79-F482-44A2-A695-7A8967ADB15B}"/>
    <cellStyle name="Normalny 9 2 2 4 3 3" xfId="9212" xr:uid="{6D97F0DF-85F1-411D-8188-28C91BE01231}"/>
    <cellStyle name="Normalny 9 2 2 4 3 3 2" xfId="12703" xr:uid="{B1F17D2B-BDFF-4BB1-8C24-2D5F83E2C0DA}"/>
    <cellStyle name="Normalny 9 2 2 4 3 3 2 2" xfId="28002" xr:uid="{86D32535-3DE0-4142-A12E-89D6656B7EC4}"/>
    <cellStyle name="Normalny 9 2 2 4 3 3 3" xfId="16193" xr:uid="{62C149D7-74A1-43F2-A387-5711723E932F}"/>
    <cellStyle name="Normalny 9 2 2 4 3 3 3 2" xfId="31492" xr:uid="{A8A67034-07BE-486E-9E94-A0042F00CA8C}"/>
    <cellStyle name="Normalny 9 2 2 4 3 3 4" xfId="24512" xr:uid="{E29AAF11-57D7-468E-B2A0-1BE533048B77}"/>
    <cellStyle name="Normalny 9 2 2 4 3 4" xfId="6593" xr:uid="{21D00921-362C-4293-AB3D-96736062E5F8}"/>
    <cellStyle name="Normalny 9 2 2 4 3 4 2" xfId="21894" xr:uid="{67FAD5E3-ACD1-4E07-AFE8-75DE2F2CC8EF}"/>
    <cellStyle name="Normalny 9 2 2 4 3 5" xfId="4626" xr:uid="{C29F5E96-30EA-4661-800D-0D6D05D28071}"/>
    <cellStyle name="Normalny 9 2 2 4 3 5 2" xfId="19948" xr:uid="{6854C6EB-E37D-4D18-B975-7AC979FFFAEE}"/>
    <cellStyle name="Normalny 9 2 2 4 3 6" xfId="10085" xr:uid="{0D4E3F77-5D1A-4319-AE43-9B24DDCDFD82}"/>
    <cellStyle name="Normalny 9 2 2 4 3 6 2" xfId="25384" xr:uid="{590A6FB7-13DB-4091-849F-EBC53734A9AD}"/>
    <cellStyle name="Normalny 9 2 2 4 3 7" xfId="13575" xr:uid="{1BAD94D3-2814-451C-8CDB-538E4392E4C8}"/>
    <cellStyle name="Normalny 9 2 2 4 3 7 2" xfId="28874" xr:uid="{C731B995-A344-4D96-BA10-7E53BD1C108C}"/>
    <cellStyle name="Normalny 9 2 2 4 3 8" xfId="16999" xr:uid="{581FF7D9-75CB-43B8-8D58-92AE69A842C4}"/>
    <cellStyle name="Normalny 9 2 2 4 4" xfId="1464" xr:uid="{01CD6FEE-E5C7-4005-8E80-1BB5189F1F9C}"/>
    <cellStyle name="Normalny 9 2 2 4 4 2" xfId="9214" xr:uid="{F54F403D-6D0F-435C-BBCD-140B9531E95A}"/>
    <cellStyle name="Normalny 9 2 2 4 4 2 2" xfId="12705" xr:uid="{4FEED017-10DC-42E6-BDE8-4FFB88FAD9F1}"/>
    <cellStyle name="Normalny 9 2 2 4 4 2 2 2" xfId="28004" xr:uid="{E5C76C4A-EDD4-4884-8D59-DDC795EC7956}"/>
    <cellStyle name="Normalny 9 2 2 4 4 2 3" xfId="16195" xr:uid="{9F28DACC-002F-4928-839F-A37F83BC6E9E}"/>
    <cellStyle name="Normalny 9 2 2 4 4 2 3 2" xfId="31494" xr:uid="{95FE3AE4-6647-48BF-999B-B45F8FE7F753}"/>
    <cellStyle name="Normalny 9 2 2 4 4 2 4" xfId="24514" xr:uid="{FB936E51-B1ED-4100-9931-A4686A0CC597}"/>
    <cellStyle name="Normalny 9 2 2 4 4 3" xfId="7364" xr:uid="{97212BB7-19F5-4E00-B912-BC597495771C}"/>
    <cellStyle name="Normalny 9 2 2 4 4 3 2" xfId="22665" xr:uid="{E30190A4-411B-46D9-8EF6-D543BAA7A479}"/>
    <cellStyle name="Normalny 9 2 2 4 4 4" xfId="4628" xr:uid="{FBECD93C-C652-42CF-A1D6-723AC5BB7CF3}"/>
    <cellStyle name="Normalny 9 2 2 4 4 4 2" xfId="19950" xr:uid="{9FA364B8-8B6A-47BB-9D33-24BEA5C98BF0}"/>
    <cellStyle name="Normalny 9 2 2 4 4 5" xfId="10856" xr:uid="{8D1D50DB-44DA-4E73-82B3-16D0D3B34193}"/>
    <cellStyle name="Normalny 9 2 2 4 4 5 2" xfId="26155" xr:uid="{04F74995-D861-4A88-A9A3-0E5F01B1BAAF}"/>
    <cellStyle name="Normalny 9 2 2 4 4 6" xfId="14346" xr:uid="{8C014B3F-A749-4EDA-BB95-DE22BABC5D35}"/>
    <cellStyle name="Normalny 9 2 2 4 4 6 2" xfId="29645" xr:uid="{C0FBA0DA-EEC8-4FC1-A238-33ADAA07A1A1}"/>
    <cellStyle name="Normalny 9 2 2 4 4 7" xfId="17120" xr:uid="{D9B5E81E-3F6A-4D86-9334-71BCAA6683BD}"/>
    <cellStyle name="Normalny 9 2 2 4 5" xfId="1618" xr:uid="{0182D9CB-ADE9-4673-8C23-069127C70B87}"/>
    <cellStyle name="Normalny 9 2 2 4 5 2" xfId="9215" xr:uid="{8F1DCF89-EA4F-4C08-9C2D-9DDF3A868ED7}"/>
    <cellStyle name="Normalny 9 2 2 4 5 2 2" xfId="12706" xr:uid="{B74143F3-963A-4ED1-9FDC-D602D6E6E77C}"/>
    <cellStyle name="Normalny 9 2 2 4 5 2 2 2" xfId="28005" xr:uid="{FFD8833E-18D1-4497-A12F-7F2EF1AD0C02}"/>
    <cellStyle name="Normalny 9 2 2 4 5 2 3" xfId="16196" xr:uid="{D7718059-7DA2-4C33-A6D9-27F2B00414DF}"/>
    <cellStyle name="Normalny 9 2 2 4 5 2 3 2" xfId="31495" xr:uid="{3BCC8184-9A9C-41E0-9B05-CBC283E3DBBC}"/>
    <cellStyle name="Normalny 9 2 2 4 5 2 4" xfId="24515" xr:uid="{B90A6F4A-8FFD-4147-BFD6-B41DCA48FA14}"/>
    <cellStyle name="Normalny 9 2 2 4 5 3" xfId="7583" xr:uid="{7FDA3CEA-0634-4F00-9081-8CB5AADD21FD}"/>
    <cellStyle name="Normalny 9 2 2 4 5 3 2" xfId="22884" xr:uid="{5E286D08-B241-47A4-B3B3-6C1F17F314F4}"/>
    <cellStyle name="Normalny 9 2 2 4 5 4" xfId="4629" xr:uid="{B7F11281-A625-49B3-B3CA-3232D4E46D40}"/>
    <cellStyle name="Normalny 9 2 2 4 5 4 2" xfId="19951" xr:uid="{6458BD60-D09E-4AB8-B0D2-3736EC189333}"/>
    <cellStyle name="Normalny 9 2 2 4 5 5" xfId="11075" xr:uid="{D5DC06C3-8602-49C5-A42B-7574C355030A}"/>
    <cellStyle name="Normalny 9 2 2 4 5 5 2" xfId="26374" xr:uid="{D04A6847-C762-4378-AC19-E99F287132DA}"/>
    <cellStyle name="Normalny 9 2 2 4 5 6" xfId="14565" xr:uid="{1D0A0281-18A3-4672-9E3A-94F19F8024CD}"/>
    <cellStyle name="Normalny 9 2 2 4 5 6 2" xfId="29864" xr:uid="{C8EDD85F-C971-472A-B3FD-4FB6A32C4393}"/>
    <cellStyle name="Normalny 9 2 2 4 5 7" xfId="17270" xr:uid="{36396901-F2B8-4F69-9418-9DDB58FC94E3}"/>
    <cellStyle name="Normalny 9 2 2 4 6" xfId="1867" xr:uid="{8002B7D0-852D-4997-AA8A-D78944739564}"/>
    <cellStyle name="Normalny 9 2 2 4 6 2" xfId="9207" xr:uid="{20A662AD-DD4B-48A0-B1D8-B6EF17EF946C}"/>
    <cellStyle name="Normalny 9 2 2 4 6 2 2" xfId="24507" xr:uid="{CE9EF7A5-4C63-454B-9354-720D9C6B6A30}"/>
    <cellStyle name="Normalny 9 2 2 4 6 3" xfId="5647" xr:uid="{17E6326C-6C22-4702-8184-E132A1E4221F}"/>
    <cellStyle name="Normalny 9 2 2 4 6 3 2" xfId="20948" xr:uid="{E12D4FCF-9532-4B91-BD02-A1B92A789DB0}"/>
    <cellStyle name="Normalny 9 2 2 4 6 4" xfId="12698" xr:uid="{BACB5C2A-E9F2-444B-AB54-4736A5F248B4}"/>
    <cellStyle name="Normalny 9 2 2 4 6 4 2" xfId="27997" xr:uid="{50749180-2086-4330-AFB1-2737C412B47E}"/>
    <cellStyle name="Normalny 9 2 2 4 6 5" xfId="16188" xr:uid="{21A19178-745F-425C-AF49-00FAE958D73B}"/>
    <cellStyle name="Normalny 9 2 2 4 6 5 2" xfId="31487" xr:uid="{D3267A57-B416-4284-9615-E2A061E333B4}"/>
    <cellStyle name="Normalny 9 2 2 4 6 6" xfId="17503" xr:uid="{C25DF392-8ABD-4F4D-B0B6-90CFAE03F4DA}"/>
    <cellStyle name="Normalny 9 2 2 4 7" xfId="2011" xr:uid="{F75AA0AE-DF6E-45B6-B05E-35C75A580368}"/>
    <cellStyle name="Normalny 9 2 2 4 7 2" xfId="5648" xr:uid="{2D5D96DC-3777-4780-A4DD-B697FBA3030E}"/>
    <cellStyle name="Normalny 9 2 2 4 7 2 2" xfId="20949" xr:uid="{A03E169E-F8B5-43C5-B2DB-2BAD3F9A7071}"/>
    <cellStyle name="Normalny 9 2 2 4 7 3" xfId="17643" xr:uid="{4F57A684-7803-4D58-A002-6585BAA5AEA8}"/>
    <cellStyle name="Normalny 9 2 2 4 8" xfId="2142" xr:uid="{EC2AEDEC-1AE0-47D7-842C-73D5080FDFB4}"/>
    <cellStyle name="Normalny 9 2 2 4 8 2" xfId="5649" xr:uid="{34CA0E30-7FA6-4E0A-A179-32DB1BF1E6B6}"/>
    <cellStyle name="Normalny 9 2 2 4 8 2 2" xfId="20950" xr:uid="{49B93915-3DB4-4F32-9657-5881C171EC32}"/>
    <cellStyle name="Normalny 9 2 2 4 8 3" xfId="17774" xr:uid="{C38DAC55-B031-4936-B5C0-26CBF91E0F81}"/>
    <cellStyle name="Normalny 9 2 2 4 9" xfId="2267" xr:uid="{85BC4513-797A-408F-A801-540DE0D9502E}"/>
    <cellStyle name="Normalny 9 2 2 4 9 2" xfId="5650" xr:uid="{0993C342-111A-42A9-964E-7002CB5F5F46}"/>
    <cellStyle name="Normalny 9 2 2 4 9 2 2" xfId="20951" xr:uid="{D744BB67-D192-48A6-8618-8DFF69AE297C}"/>
    <cellStyle name="Normalny 9 2 2 4 9 3" xfId="17899" xr:uid="{8544077D-DCDA-43B9-B334-A785C581EC99}"/>
    <cellStyle name="Normalny 9 2 2 5" xfId="858" xr:uid="{80F2E76F-0815-4E6D-9D26-79B9C325BAC2}"/>
    <cellStyle name="Normalny 9 2 2 5 10" xfId="1053" xr:uid="{E6E7CD9D-2174-421D-A20E-562B23BDB09C}"/>
    <cellStyle name="Normalny 9 2 2 5 11" xfId="16716" xr:uid="{661B31AF-65E1-4316-84D1-C0D58EC7C7CE}"/>
    <cellStyle name="Normalny 9 2 2 5 2" xfId="2746" xr:uid="{830ABC12-2FDD-4EB8-8035-FA57C6618E26}"/>
    <cellStyle name="Normalny 9 2 2 5 2 2" xfId="4632" xr:uid="{6A5954FC-626A-4CE7-807E-DD9D6E59088A}"/>
    <cellStyle name="Normalny 9 2 2 5 2 2 2" xfId="9218" xr:uid="{454DD49D-8572-42B9-9802-04491B0A307E}"/>
    <cellStyle name="Normalny 9 2 2 5 2 2 2 2" xfId="12709" xr:uid="{82309C12-D86D-4A1D-9882-23B3E5332BC2}"/>
    <cellStyle name="Normalny 9 2 2 5 2 2 2 2 2" xfId="28008" xr:uid="{382729D6-77CB-4DD4-B832-D169253962F4}"/>
    <cellStyle name="Normalny 9 2 2 5 2 2 2 3" xfId="16199" xr:uid="{A6523F31-10D4-4B5E-809A-8A0862999525}"/>
    <cellStyle name="Normalny 9 2 2 5 2 2 2 3 2" xfId="31498" xr:uid="{62FB81B6-75DB-4F47-AC3C-D093592BF33C}"/>
    <cellStyle name="Normalny 9 2 2 5 2 2 2 4" xfId="24518" xr:uid="{5437C393-D566-4B2D-8798-0F95BB168CC8}"/>
    <cellStyle name="Normalny 9 2 2 5 2 2 3" xfId="7369" xr:uid="{99596340-AECF-4796-9F9A-9B72D12CA8DE}"/>
    <cellStyle name="Normalny 9 2 2 5 2 2 3 2" xfId="22670" xr:uid="{029AC06D-D54B-4BCC-85DD-C8270E65E129}"/>
    <cellStyle name="Normalny 9 2 2 5 2 2 4" xfId="10861" xr:uid="{6C017645-4544-4184-936C-AF5A0A6ABED7}"/>
    <cellStyle name="Normalny 9 2 2 5 2 2 4 2" xfId="26160" xr:uid="{83FFAFD0-4582-4944-AE0D-DDD75E0629E4}"/>
    <cellStyle name="Normalny 9 2 2 5 2 2 5" xfId="14351" xr:uid="{ADF8DB6C-65FC-4A64-823D-ADB751F846A9}"/>
    <cellStyle name="Normalny 9 2 2 5 2 2 5 2" xfId="29650" xr:uid="{31FE5EF0-AE99-4E2C-B5C1-DE70E8D40E73}"/>
    <cellStyle name="Normalny 9 2 2 5 2 2 6" xfId="19954" xr:uid="{0833DA3E-B1F6-452D-ACDE-DEC2945D2FB1}"/>
    <cellStyle name="Normalny 9 2 2 5 2 3" xfId="9217" xr:uid="{87BA5CE7-60A4-4E69-B83A-C1CAF1984262}"/>
    <cellStyle name="Normalny 9 2 2 5 2 3 2" xfId="12708" xr:uid="{64790C40-596A-47E1-9EA2-D76D2316FCE9}"/>
    <cellStyle name="Normalny 9 2 2 5 2 3 2 2" xfId="28007" xr:uid="{2702D667-42DB-4BD7-867A-83EB6D0C4794}"/>
    <cellStyle name="Normalny 9 2 2 5 2 3 3" xfId="16198" xr:uid="{10BBD52E-01A2-4EFE-833A-8C47305A47D5}"/>
    <cellStyle name="Normalny 9 2 2 5 2 3 3 2" xfId="31497" xr:uid="{5B7BE182-388A-422C-908C-8FADBB925EA6}"/>
    <cellStyle name="Normalny 9 2 2 5 2 3 4" xfId="24517" xr:uid="{EF8DD829-B0D8-4405-900B-2EA2E6D22630}"/>
    <cellStyle name="Normalny 9 2 2 5 2 4" xfId="6338" xr:uid="{F437D2C1-0251-4CA6-A9FE-6E83550BC6BE}"/>
    <cellStyle name="Normalny 9 2 2 5 2 4 2" xfId="21639" xr:uid="{490A1E68-89C5-472C-B499-D9AA2186914D}"/>
    <cellStyle name="Normalny 9 2 2 5 2 5" xfId="4631" xr:uid="{AC695157-0AD5-43AC-B7BE-3A9745D57C08}"/>
    <cellStyle name="Normalny 9 2 2 5 2 5 2" xfId="19953" xr:uid="{B075A8BD-7706-407C-B7AA-BA71AC550898}"/>
    <cellStyle name="Normalny 9 2 2 5 2 6" xfId="9830" xr:uid="{6A6266DC-719B-47D8-8748-D452B2C83E2A}"/>
    <cellStyle name="Normalny 9 2 2 5 2 6 2" xfId="25129" xr:uid="{247B680D-F839-4B9B-AFEE-264BABB5358C}"/>
    <cellStyle name="Normalny 9 2 2 5 2 7" xfId="13320" xr:uid="{3E16926A-5FD5-4EE6-983D-8AACE8A0C1AB}"/>
    <cellStyle name="Normalny 9 2 2 5 2 7 2" xfId="28619" xr:uid="{AA908D38-9984-4EC3-9461-6C11DBFDC394}"/>
    <cellStyle name="Normalny 9 2 2 5 2 8" xfId="18374" xr:uid="{620C3451-E5FE-47B0-8C1A-8E7016828A47}"/>
    <cellStyle name="Normalny 9 2 2 5 3" xfId="4633" xr:uid="{605945AF-8E84-4E33-B8E6-10525FFBA355}"/>
    <cellStyle name="Normalny 9 2 2 5 3 2" xfId="9219" xr:uid="{D83554FF-058F-4C09-AA46-0BB93793231C}"/>
    <cellStyle name="Normalny 9 2 2 5 3 2 2" xfId="12710" xr:uid="{D6189231-9C0F-405B-AF95-7A915A3616D6}"/>
    <cellStyle name="Normalny 9 2 2 5 3 2 2 2" xfId="28009" xr:uid="{AF47F568-2415-484E-8E9C-F074546E0494}"/>
    <cellStyle name="Normalny 9 2 2 5 3 2 3" xfId="16200" xr:uid="{C5CD4356-9275-4639-8208-52988636B331}"/>
    <cellStyle name="Normalny 9 2 2 5 3 2 3 2" xfId="31499" xr:uid="{EB92AA18-F4F3-4B1B-B2CF-F7B210360D4B}"/>
    <cellStyle name="Normalny 9 2 2 5 3 2 4" xfId="24519" xr:uid="{643F9BE3-FEB3-4D7D-889C-C0CBC3FB8BCD}"/>
    <cellStyle name="Normalny 9 2 2 5 3 3" xfId="7368" xr:uid="{83B80088-050B-491E-A6DA-7DA665C0EDC8}"/>
    <cellStyle name="Normalny 9 2 2 5 3 3 2" xfId="22669" xr:uid="{5E983047-27BB-484B-A138-7327B33ACA6B}"/>
    <cellStyle name="Normalny 9 2 2 5 3 4" xfId="10860" xr:uid="{AE95F565-932E-407B-A1F6-4CF7C057E0E4}"/>
    <cellStyle name="Normalny 9 2 2 5 3 4 2" xfId="26159" xr:uid="{427B764A-BC58-4566-A4D0-A76969E83A04}"/>
    <cellStyle name="Normalny 9 2 2 5 3 5" xfId="14350" xr:uid="{7DD9F723-919C-4C07-8DCE-BDB8A368F507}"/>
    <cellStyle name="Normalny 9 2 2 5 3 5 2" xfId="29649" xr:uid="{FC48A800-3480-4E0D-B9B3-ADA000299044}"/>
    <cellStyle name="Normalny 9 2 2 5 3 6" xfId="19955" xr:uid="{126F9D3F-0BE5-4E08-A49D-68A1A34EC4DB}"/>
    <cellStyle name="Normalny 9 2 2 5 4" xfId="4634" xr:uid="{47CE6EA7-096F-45E0-87B4-750D2CC4116F}"/>
    <cellStyle name="Normalny 9 2 2 5 4 2" xfId="9220" xr:uid="{CD712D91-EDCA-4068-B0D7-5CC3CA316296}"/>
    <cellStyle name="Normalny 9 2 2 5 4 2 2" xfId="12711" xr:uid="{00A9B9B0-73D8-44D6-BD50-C58388881F23}"/>
    <cellStyle name="Normalny 9 2 2 5 4 2 2 2" xfId="28010" xr:uid="{B206D09C-AE3A-4D02-838B-33749335429E}"/>
    <cellStyle name="Normalny 9 2 2 5 4 2 3" xfId="16201" xr:uid="{FD8B1929-15B2-479F-BC44-9191DA1D18EC}"/>
    <cellStyle name="Normalny 9 2 2 5 4 2 3 2" xfId="31500" xr:uid="{4025D5B1-B368-4B52-A3C6-B08715F07EF6}"/>
    <cellStyle name="Normalny 9 2 2 5 4 2 4" xfId="24520" xr:uid="{9D529DA0-43DD-4631-AA9E-701664318E23}"/>
    <cellStyle name="Normalny 9 2 2 5 4 3" xfId="7637" xr:uid="{762165F0-EAA5-465A-8819-B9EE8DA638B9}"/>
    <cellStyle name="Normalny 9 2 2 5 4 3 2" xfId="22938" xr:uid="{611A3DCC-E24A-419F-B4C0-53FA7C4E8D1D}"/>
    <cellStyle name="Normalny 9 2 2 5 4 4" xfId="11129" xr:uid="{C10A2B7E-E4CE-41CB-BE4A-15812BE44C5C}"/>
    <cellStyle name="Normalny 9 2 2 5 4 4 2" xfId="26428" xr:uid="{789D6B8F-0027-4ACF-B725-0F4E2716941D}"/>
    <cellStyle name="Normalny 9 2 2 5 4 5" xfId="14619" xr:uid="{F0B7D3E3-4127-4DFA-8AFB-27BA7F69C942}"/>
    <cellStyle name="Normalny 9 2 2 5 4 5 2" xfId="29918" xr:uid="{DED6D5C5-A84E-4B97-94A2-247573E41EC0}"/>
    <cellStyle name="Normalny 9 2 2 5 4 6" xfId="19956" xr:uid="{42671E00-59E8-42F0-82F4-EB754FA46F15}"/>
    <cellStyle name="Normalny 9 2 2 5 5" xfId="9216" xr:uid="{7D6C95C1-35B1-4AB1-AA54-9D63D28A227B}"/>
    <cellStyle name="Normalny 9 2 2 5 5 2" xfId="12707" xr:uid="{3A336ECE-0274-4C56-9088-0AA442F77B18}"/>
    <cellStyle name="Normalny 9 2 2 5 5 2 2" xfId="28006" xr:uid="{B904178F-EF5B-46D6-BD76-FB3D593E7A5F}"/>
    <cellStyle name="Normalny 9 2 2 5 5 3" xfId="16197" xr:uid="{E646C2EB-76AD-4556-8A1F-0AC4D4E57068}"/>
    <cellStyle name="Normalny 9 2 2 5 5 3 2" xfId="31496" xr:uid="{95809010-1C7B-46A0-919D-5363B8B60039}"/>
    <cellStyle name="Normalny 9 2 2 5 5 4" xfId="24516" xr:uid="{3D98603A-F363-4F59-91C5-B9620A458166}"/>
    <cellStyle name="Normalny 9 2 2 5 6" xfId="6077" xr:uid="{5D9B208C-3B57-4002-B641-DE014EB00B8C}"/>
    <cellStyle name="Normalny 9 2 2 5 6 2" xfId="21378" xr:uid="{6749F78C-7322-461B-A75F-CFFF1890C343}"/>
    <cellStyle name="Normalny 9 2 2 5 7" xfId="4630" xr:uid="{1789C9C7-1266-426E-8636-ACF709E0E551}"/>
    <cellStyle name="Normalny 9 2 2 5 7 2" xfId="19952" xr:uid="{20D6F200-4C1A-4DF1-AC1F-E26BAC3A0702}"/>
    <cellStyle name="Normalny 9 2 2 5 8" xfId="9569" xr:uid="{1611E001-0CBD-4311-9E60-B5EF74FE1BA5}"/>
    <cellStyle name="Normalny 9 2 2 5 8 2" xfId="24868" xr:uid="{280C5B92-2A9B-4F99-91C2-B6E061CBCE30}"/>
    <cellStyle name="Normalny 9 2 2 5 9" xfId="13059" xr:uid="{E8DB0398-8787-4217-A6DE-FAA773A4A825}"/>
    <cellStyle name="Normalny 9 2 2 5 9 2" xfId="28358" xr:uid="{8FA5B2BE-174F-4654-8AF3-5C18A8A27BA0}"/>
    <cellStyle name="Normalny 9 2 2 6" xfId="1114" xr:uid="{32CF17C4-BD47-4837-B0B6-6E597C907976}"/>
    <cellStyle name="Normalny 9 2 2 6 2" xfId="4636" xr:uid="{36B23710-79CB-455C-89D6-F9B516246914}"/>
    <cellStyle name="Normalny 9 2 2 6 2 2" xfId="9222" xr:uid="{58B95E52-F189-49BD-B9D3-A24002979871}"/>
    <cellStyle name="Normalny 9 2 2 6 2 2 2" xfId="12713" xr:uid="{0859CC90-ECBE-400D-9530-76EC9DDB2E13}"/>
    <cellStyle name="Normalny 9 2 2 6 2 2 2 2" xfId="28012" xr:uid="{E5F6F768-0257-4FCA-92BA-AE5F676B938D}"/>
    <cellStyle name="Normalny 9 2 2 6 2 2 3" xfId="16203" xr:uid="{64BC048A-0944-40E9-AC58-566D20B68AA7}"/>
    <cellStyle name="Normalny 9 2 2 6 2 2 3 2" xfId="31502" xr:uid="{01EF2399-4484-46A1-BF3B-AB6974942B27}"/>
    <cellStyle name="Normalny 9 2 2 6 2 2 4" xfId="24522" xr:uid="{F8AEE578-3432-4654-87DC-6DB12254BFA5}"/>
    <cellStyle name="Normalny 9 2 2 6 2 3" xfId="7370" xr:uid="{D5DA6BF4-7756-4C5B-8504-1F191D514B7E}"/>
    <cellStyle name="Normalny 9 2 2 6 2 3 2" xfId="22671" xr:uid="{A92A24FC-21E5-4E58-8196-3CFD62A84E95}"/>
    <cellStyle name="Normalny 9 2 2 6 2 4" xfId="10862" xr:uid="{FF6CCBEC-52CE-43BC-B3D2-C136FE914091}"/>
    <cellStyle name="Normalny 9 2 2 6 2 4 2" xfId="26161" xr:uid="{37B73604-8B1D-4A9D-8A93-129C47F582A3}"/>
    <cellStyle name="Normalny 9 2 2 6 2 5" xfId="14352" xr:uid="{7639F2B0-2B34-4D27-8F96-509449163EFB}"/>
    <cellStyle name="Normalny 9 2 2 6 2 5 2" xfId="29651" xr:uid="{6E516D60-BD27-4107-A7D4-E73B51F5F742}"/>
    <cellStyle name="Normalny 9 2 2 6 2 6" xfId="19958" xr:uid="{DCB662FA-5424-4FFA-8D40-5AF99C1B0E58}"/>
    <cellStyle name="Normalny 9 2 2 6 3" xfId="9221" xr:uid="{E0A75386-2CF8-4A4D-8A30-D6A54AB71543}"/>
    <cellStyle name="Normalny 9 2 2 6 3 2" xfId="12712" xr:uid="{0F2A8A4F-76E0-432A-9BE4-25BDA9CD2E58}"/>
    <cellStyle name="Normalny 9 2 2 6 3 2 2" xfId="28011" xr:uid="{B35F8E63-EE1D-4315-8CE3-12E46A38E4D3}"/>
    <cellStyle name="Normalny 9 2 2 6 3 3" xfId="16202" xr:uid="{2F0FE38F-6E95-423E-BA42-07C8AE39ACBC}"/>
    <cellStyle name="Normalny 9 2 2 6 3 3 2" xfId="31501" xr:uid="{93A7E7F1-C566-4F15-B520-D21265BEA018}"/>
    <cellStyle name="Normalny 9 2 2 6 3 4" xfId="24521" xr:uid="{B3792D1D-73B7-404C-B6D0-B4D3E5B46994}"/>
    <cellStyle name="Normalny 9 2 2 6 4" xfId="6107" xr:uid="{D0BEBBEA-697A-42CD-9923-87B46C85AFEC}"/>
    <cellStyle name="Normalny 9 2 2 6 4 2" xfId="21408" xr:uid="{C98FCAC6-CEC7-4019-97FE-8A266A316449}"/>
    <cellStyle name="Normalny 9 2 2 6 5" xfId="4635" xr:uid="{18B26E76-6AD8-4689-9FB0-CB61F1E45545}"/>
    <cellStyle name="Normalny 9 2 2 6 5 2" xfId="19957" xr:uid="{A2DD88F0-3264-4AF9-86BB-EC1595AEBCAC}"/>
    <cellStyle name="Normalny 9 2 2 6 6" xfId="9599" xr:uid="{9CEFB072-564B-4B8F-BDE3-3DE0447F8C96}"/>
    <cellStyle name="Normalny 9 2 2 6 6 2" xfId="24898" xr:uid="{0DE36884-4A5F-428C-9193-960B38D127F0}"/>
    <cellStyle name="Normalny 9 2 2 6 7" xfId="13089" xr:uid="{30BE6B74-EA6B-46D0-982C-C1FCD85EAA7A}"/>
    <cellStyle name="Normalny 9 2 2 6 7 2" xfId="28388" xr:uid="{D8B7F633-001C-42B1-810A-A231D70A5172}"/>
    <cellStyle name="Normalny 9 2 2 6 8" xfId="16770" xr:uid="{446CEDC4-4283-43F8-9835-3C2D5E153105}"/>
    <cellStyle name="Normalny 9 2 2 7" xfId="1242" xr:uid="{50EFCD1F-AF96-4EF8-8C5A-45C5034AE78E}"/>
    <cellStyle name="Normalny 9 2 2 7 2" xfId="4638" xr:uid="{8C1F238E-0ECC-4147-8116-8CF3B9CCA6AA}"/>
    <cellStyle name="Normalny 9 2 2 7 2 2" xfId="9224" xr:uid="{BB2B6235-873E-4568-A323-488517FC22B3}"/>
    <cellStyle name="Normalny 9 2 2 7 2 2 2" xfId="12715" xr:uid="{6E13CDF0-1B9C-4D95-8FF8-E6911D6AEDCD}"/>
    <cellStyle name="Normalny 9 2 2 7 2 2 2 2" xfId="28014" xr:uid="{8F876B19-7534-4D52-83A6-FBAB83A70FE8}"/>
    <cellStyle name="Normalny 9 2 2 7 2 2 3" xfId="16205" xr:uid="{477D34A5-F949-483D-91F8-DE08FF173311}"/>
    <cellStyle name="Normalny 9 2 2 7 2 2 3 2" xfId="31504" xr:uid="{C2E85052-FF5B-42F1-AF2B-0811DFC5B344}"/>
    <cellStyle name="Normalny 9 2 2 7 2 2 4" xfId="24524" xr:uid="{9CB12C7F-5A0F-4F0B-B22D-28D52D64DEC3}"/>
    <cellStyle name="Normalny 9 2 2 7 2 3" xfId="7371" xr:uid="{1BABD5F5-C67E-410F-A85D-96F70DCB16AB}"/>
    <cellStyle name="Normalny 9 2 2 7 2 3 2" xfId="22672" xr:uid="{12F963AE-8EAF-464A-AAE9-F6FE34D30F8D}"/>
    <cellStyle name="Normalny 9 2 2 7 2 4" xfId="10863" xr:uid="{51131E9C-4C2F-4346-B4F2-EDAE3303B36C}"/>
    <cellStyle name="Normalny 9 2 2 7 2 4 2" xfId="26162" xr:uid="{5C74CED1-2051-4BA7-BDA4-D576E257638B}"/>
    <cellStyle name="Normalny 9 2 2 7 2 5" xfId="14353" xr:uid="{8ABABD4A-F599-40F5-8186-DA6D555DC654}"/>
    <cellStyle name="Normalny 9 2 2 7 2 5 2" xfId="29652" xr:uid="{9FC86585-00AD-415D-99FA-633A66FE7048}"/>
    <cellStyle name="Normalny 9 2 2 7 2 6" xfId="19960" xr:uid="{5F557B32-AE81-4656-85AB-012F0F8ACBA8}"/>
    <cellStyle name="Normalny 9 2 2 7 3" xfId="9223" xr:uid="{B242BEC5-188E-4994-B6D6-8DA43B401003}"/>
    <cellStyle name="Normalny 9 2 2 7 3 2" xfId="12714" xr:uid="{3BDD403F-460F-483E-88A3-ED72FD6D7A1C}"/>
    <cellStyle name="Normalny 9 2 2 7 3 2 2" xfId="28013" xr:uid="{8C03E34D-2B74-44C0-854F-B7123DD5D858}"/>
    <cellStyle name="Normalny 9 2 2 7 3 3" xfId="16204" xr:uid="{7C52DF79-CC4D-4749-A00E-BF0AFEC970E1}"/>
    <cellStyle name="Normalny 9 2 2 7 3 3 2" xfId="31503" xr:uid="{1B5C01B4-0021-43D3-8693-DA7C21DFAE0D}"/>
    <cellStyle name="Normalny 9 2 2 7 3 4" xfId="24523" xr:uid="{1BF7E367-8850-4A72-8FF7-D33C1A47AE8D}"/>
    <cellStyle name="Normalny 9 2 2 7 4" xfId="6134" xr:uid="{F630EBA1-6154-42CB-B5EC-1F45B1D406D8}"/>
    <cellStyle name="Normalny 9 2 2 7 4 2" xfId="21435" xr:uid="{9D01329E-1740-4D51-BC74-8D4F708B5EA8}"/>
    <cellStyle name="Normalny 9 2 2 7 5" xfId="4637" xr:uid="{69DA2D2F-EE36-4ABB-8CF1-83C5C3019D05}"/>
    <cellStyle name="Normalny 9 2 2 7 5 2" xfId="19959" xr:uid="{AC8FA7FB-61AD-4BB4-9B87-1E05D1A4300E}"/>
    <cellStyle name="Normalny 9 2 2 7 6" xfId="9626" xr:uid="{2E503E8C-5824-4424-A577-E564F2ED6F7E}"/>
    <cellStyle name="Normalny 9 2 2 7 6 2" xfId="24925" xr:uid="{E9A11B09-E007-4C0B-B3AD-FD57CE951EFB}"/>
    <cellStyle name="Normalny 9 2 2 7 7" xfId="13116" xr:uid="{54C894C9-3E17-4665-AF39-836047275C7E}"/>
    <cellStyle name="Normalny 9 2 2 7 7 2" xfId="28415" xr:uid="{9675BF29-EE86-4D12-B164-A83DEAAE6670}"/>
    <cellStyle name="Normalny 9 2 2 7 8" xfId="16898" xr:uid="{543F3B0B-C4BF-4D6D-AACF-EFC7E7631F03}"/>
    <cellStyle name="Normalny 9 2 2 8" xfId="1491" xr:uid="{B0AEE1C5-FB82-4D2B-957C-EE2284E799EF}"/>
    <cellStyle name="Normalny 9 2 2 8 2" xfId="4640" xr:uid="{67803813-8EF0-4D88-A380-FA2E28D76884}"/>
    <cellStyle name="Normalny 9 2 2 8 2 2" xfId="9226" xr:uid="{26273A0A-575C-41BF-814C-2A121B8A2B30}"/>
    <cellStyle name="Normalny 9 2 2 8 2 2 2" xfId="12717" xr:uid="{85C5CAC4-424B-4E71-80F5-1F551926236C}"/>
    <cellStyle name="Normalny 9 2 2 8 2 2 2 2" xfId="28016" xr:uid="{C2F37E4D-179F-4E33-B584-4C917D1F1EE2}"/>
    <cellStyle name="Normalny 9 2 2 8 2 2 3" xfId="16207" xr:uid="{BFF9750A-4273-4290-8409-CE87FE0D32AC}"/>
    <cellStyle name="Normalny 9 2 2 8 2 2 3 2" xfId="31506" xr:uid="{A6CEA3AF-B1E2-4914-85F1-7FB71F5D22B5}"/>
    <cellStyle name="Normalny 9 2 2 8 2 2 4" xfId="24526" xr:uid="{D9469A42-B1BE-4F7E-A90E-72FD997CDF68}"/>
    <cellStyle name="Normalny 9 2 2 8 2 3" xfId="7372" xr:uid="{2F1D152A-D56C-413E-89B0-A27D47935F6B}"/>
    <cellStyle name="Normalny 9 2 2 8 2 3 2" xfId="22673" xr:uid="{AD15BB81-7ADF-4B97-8155-857C36EE69E5}"/>
    <cellStyle name="Normalny 9 2 2 8 2 4" xfId="10864" xr:uid="{5CBB41E3-7439-4849-AFA5-8100A3E77023}"/>
    <cellStyle name="Normalny 9 2 2 8 2 4 2" xfId="26163" xr:uid="{73FF3024-A1A8-4FE4-BB02-67CAC2CB0A6A}"/>
    <cellStyle name="Normalny 9 2 2 8 2 5" xfId="14354" xr:uid="{8BEE5C8E-2DD4-4932-A2DE-8CD32FC55DD9}"/>
    <cellStyle name="Normalny 9 2 2 8 2 5 2" xfId="29653" xr:uid="{C4B314FA-A7B4-4BB4-A9B1-D06E2CBFA407}"/>
    <cellStyle name="Normalny 9 2 2 8 2 6" xfId="19962" xr:uid="{8C33CDC8-B8DB-4CD3-8B28-29926A89B0EE}"/>
    <cellStyle name="Normalny 9 2 2 8 3" xfId="9225" xr:uid="{600046C4-C2FF-4702-B88B-5A51DBB94CB7}"/>
    <cellStyle name="Normalny 9 2 2 8 3 2" xfId="12716" xr:uid="{BF274D69-1B81-49F1-A493-ACB94C6F6934}"/>
    <cellStyle name="Normalny 9 2 2 8 3 2 2" xfId="28015" xr:uid="{12E533A9-62E3-4E8B-A224-C9085F7B755C}"/>
    <cellStyle name="Normalny 9 2 2 8 3 3" xfId="16206" xr:uid="{5E9E410D-5628-4535-9EEE-D6AC15408E52}"/>
    <cellStyle name="Normalny 9 2 2 8 3 3 2" xfId="31505" xr:uid="{B9904687-A1F9-4ADA-BA67-224DB8CDEDE4}"/>
    <cellStyle name="Normalny 9 2 2 8 3 4" xfId="24525" xr:uid="{85759B42-BB43-4806-A986-7CA33881CDB6}"/>
    <cellStyle name="Normalny 9 2 2 8 4" xfId="6161" xr:uid="{74F08523-37C5-4176-9F61-6BBD0F58E9DC}"/>
    <cellStyle name="Normalny 9 2 2 8 4 2" xfId="21462" xr:uid="{BBE09D11-EE91-4F3D-981A-BF389E1BE191}"/>
    <cellStyle name="Normalny 9 2 2 8 5" xfId="4639" xr:uid="{37F5C1F5-7EA2-4ACA-BEEF-C87D2C7AEDC2}"/>
    <cellStyle name="Normalny 9 2 2 8 5 2" xfId="19961" xr:uid="{346215C1-679A-4E51-9211-27BDCA4CFC40}"/>
    <cellStyle name="Normalny 9 2 2 8 6" xfId="9653" xr:uid="{56328549-913C-43BA-88D0-C85AAEE054F4}"/>
    <cellStyle name="Normalny 9 2 2 8 6 2" xfId="24952" xr:uid="{77AEF493-20C8-4760-AA5A-6F82C77C7A67}"/>
    <cellStyle name="Normalny 9 2 2 8 7" xfId="13143" xr:uid="{10A534FB-9A94-404E-A8E1-E66741A667DE}"/>
    <cellStyle name="Normalny 9 2 2 8 7 2" xfId="28442" xr:uid="{511D7C86-FD3F-42C5-8E74-0D3F94B3FDBF}"/>
    <cellStyle name="Normalny 9 2 2 8 8" xfId="17147" xr:uid="{B268EC88-0D35-482C-B718-3E11580E748C}"/>
    <cellStyle name="Normalny 9 2 2 9" xfId="1692" xr:uid="{D3F1EA3A-0C3A-4BB3-9D0A-777DA15D4FD5}"/>
    <cellStyle name="Normalny 9 2 2 9 2" xfId="4642" xr:uid="{BBE6C6EC-A7F1-481E-9B86-4792EC5D4D65}"/>
    <cellStyle name="Normalny 9 2 2 9 2 2" xfId="9228" xr:uid="{0B81FDF8-A3BC-4D8B-9DE4-29AB009186C2}"/>
    <cellStyle name="Normalny 9 2 2 9 2 2 2" xfId="12719" xr:uid="{1A55782F-8DDE-4BF6-A065-A76020D1ADD2}"/>
    <cellStyle name="Normalny 9 2 2 9 2 2 2 2" xfId="28018" xr:uid="{A99B7F5D-9863-4C9C-A725-7FA3499A906E}"/>
    <cellStyle name="Normalny 9 2 2 9 2 2 3" xfId="16209" xr:uid="{AE9F7AD9-DF07-4B41-878E-D6905015C4C9}"/>
    <cellStyle name="Normalny 9 2 2 9 2 2 3 2" xfId="31508" xr:uid="{6E80139E-7D8E-42EA-98E1-F143A158C231}"/>
    <cellStyle name="Normalny 9 2 2 9 2 2 4" xfId="24528" xr:uid="{4F9CF1E2-DC4A-4CDE-A9D4-3349BADF68FF}"/>
    <cellStyle name="Normalny 9 2 2 9 2 3" xfId="7373" xr:uid="{F49D59C9-9C8C-4F5C-9699-4E391EE101C6}"/>
    <cellStyle name="Normalny 9 2 2 9 2 3 2" xfId="22674" xr:uid="{6061DD24-55C7-4340-9ACA-843834EE3C62}"/>
    <cellStyle name="Normalny 9 2 2 9 2 4" xfId="10865" xr:uid="{1ED17BE8-6F6D-4DC9-BB1D-810C9DEACB4B}"/>
    <cellStyle name="Normalny 9 2 2 9 2 4 2" xfId="26164" xr:uid="{C20A54CF-53FB-4CC9-9964-A4FA47B60987}"/>
    <cellStyle name="Normalny 9 2 2 9 2 5" xfId="14355" xr:uid="{33824593-A4FA-4AF0-AF42-E71957097F16}"/>
    <cellStyle name="Normalny 9 2 2 9 2 5 2" xfId="29654" xr:uid="{399BA172-1C25-4087-A503-65F1DD919228}"/>
    <cellStyle name="Normalny 9 2 2 9 2 6" xfId="19964" xr:uid="{CBD3EC8F-EE3F-4E87-A298-CFB3E5798412}"/>
    <cellStyle name="Normalny 9 2 2 9 3" xfId="9227" xr:uid="{36033547-5E4E-4FBA-97AC-4C024D857977}"/>
    <cellStyle name="Normalny 9 2 2 9 3 2" xfId="12718" xr:uid="{63BA5140-F337-476C-9398-5EC62B00ECB4}"/>
    <cellStyle name="Normalny 9 2 2 9 3 2 2" xfId="28017" xr:uid="{1B806F55-7277-405D-8AF8-C58EAFB42548}"/>
    <cellStyle name="Normalny 9 2 2 9 3 3" xfId="16208" xr:uid="{399E161B-1D66-41AA-8951-932EFAC08318}"/>
    <cellStyle name="Normalny 9 2 2 9 3 3 2" xfId="31507" xr:uid="{3038BBEC-1E88-4628-9DE1-3F90527171D4}"/>
    <cellStyle name="Normalny 9 2 2 9 3 4" xfId="24527" xr:uid="{868D0B85-C913-47C1-9503-2EA582B686B5}"/>
    <cellStyle name="Normalny 9 2 2 9 4" xfId="6369" xr:uid="{CA415CEF-A241-484C-B755-48AACDAA5851}"/>
    <cellStyle name="Normalny 9 2 2 9 4 2" xfId="21670" xr:uid="{90C41D08-3CBE-4F55-933C-EDC69D960F50}"/>
    <cellStyle name="Normalny 9 2 2 9 5" xfId="4641" xr:uid="{F2872A46-5C74-4A34-A5FB-EB3CCB3E763F}"/>
    <cellStyle name="Normalny 9 2 2 9 5 2" xfId="19963" xr:uid="{AD0F4EF3-826F-498D-834D-28C2019970F7}"/>
    <cellStyle name="Normalny 9 2 2 9 6" xfId="9861" xr:uid="{16A251AB-D855-46B8-85B8-F793A74856E1}"/>
    <cellStyle name="Normalny 9 2 2 9 6 2" xfId="25160" xr:uid="{93E22F0C-8939-44BB-B072-DB45199439F8}"/>
    <cellStyle name="Normalny 9 2 2 9 7" xfId="13351" xr:uid="{C1D3DD37-106B-4162-B3C9-E9E0E7C22693}"/>
    <cellStyle name="Normalny 9 2 2 9 7 2" xfId="28650" xr:uid="{C872FDA0-2A6E-4D5E-B0FA-D5D166BD1979}"/>
    <cellStyle name="Normalny 9 2 2 9 8" xfId="17341" xr:uid="{7F5082CC-0E63-4547-9D17-F26260C51008}"/>
    <cellStyle name="Normalny 9 2 20" xfId="4589" xr:uid="{41D01065-3FCC-40F5-BB48-7AB40F7493A3}"/>
    <cellStyle name="Normalny 9 2 20 2" xfId="19911" xr:uid="{01D57090-927C-4AF7-90E2-3FB50D02A3A6}"/>
    <cellStyle name="Normalny 9 2 21" xfId="9425" xr:uid="{391D52C6-820A-4F43-A4C2-CEE00B4C53F4}"/>
    <cellStyle name="Normalny 9 2 21 2" xfId="24724" xr:uid="{5BA891D3-9217-4F00-943C-8F563ABD4EC3}"/>
    <cellStyle name="Normalny 9 2 22" xfId="12915" xr:uid="{6E2968BF-3FCD-43B9-9EA8-775D65FB7E98}"/>
    <cellStyle name="Normalny 9 2 22 2" xfId="28214" xr:uid="{3EB09E94-AB2B-4C14-97F8-C2C90B75D8DF}"/>
    <cellStyle name="Normalny 9 2 23" xfId="16383" xr:uid="{27D03EB3-2251-4265-96B8-34EF624A6610}"/>
    <cellStyle name="Normalny 9 2 23 2" xfId="31682" xr:uid="{B8D70D12-3994-420C-B268-83AEEF679DE2}"/>
    <cellStyle name="Normalny 9 2 24" xfId="877" xr:uid="{A8803732-48D0-4C2F-8C99-A3DCF24B4F87}"/>
    <cellStyle name="Normalny 9 2 25" xfId="16546" xr:uid="{D462BA2A-1BFF-42F8-BF5F-D1798ECB0253}"/>
    <cellStyle name="Normalny 9 2 3" xfId="183" xr:uid="{00000000-0005-0000-0000-0000F2000000}"/>
    <cellStyle name="Normalny 9 2 3 2" xfId="354" xr:uid="{2C4730E8-AAF8-4A35-B4C9-A1BC80D54DDC}"/>
    <cellStyle name="Normalny 9 2 3 2 2" xfId="4644" xr:uid="{13BD4C25-DFCD-4FAA-A7B5-04D0BB0AED06}"/>
    <cellStyle name="Normalny 9 2 3 2 3" xfId="4643" xr:uid="{A2C2F102-2FC3-477D-B0E3-F76C97B3A271}"/>
    <cellStyle name="Normalny 9 2 3 3" xfId="4645" xr:uid="{F044168B-F2FF-4106-B3BD-DC26D104EF9B}"/>
    <cellStyle name="Normalny 9 2 3 3 2" xfId="4646" xr:uid="{F3939D2E-F907-4C67-8670-E6BC2DBDDCC2}"/>
    <cellStyle name="Normalny 9 2 3 3 2 2" xfId="9230" xr:uid="{EB4C9A96-13B8-4136-8D21-07B38523BD53}"/>
    <cellStyle name="Normalny 9 2 3 3 2 2 2" xfId="12721" xr:uid="{80D16AC9-68C0-48C6-991A-22CEB09D0959}"/>
    <cellStyle name="Normalny 9 2 3 3 2 2 2 2" xfId="28020" xr:uid="{3DE282A6-4002-4FBA-8A4A-8CA41C012C41}"/>
    <cellStyle name="Normalny 9 2 3 3 2 2 3" xfId="16211" xr:uid="{289FC46C-B61A-4CB1-9BFC-88849F568947}"/>
    <cellStyle name="Normalny 9 2 3 3 2 2 3 2" xfId="31510" xr:uid="{9F3A4D1E-8EB7-4021-8490-B77BD373A88E}"/>
    <cellStyle name="Normalny 9 2 3 3 2 2 4" xfId="24530" xr:uid="{DC83AE0F-6147-4141-9941-FCFDEA923B3F}"/>
    <cellStyle name="Normalny 9 2 3 3 2 3" xfId="7374" xr:uid="{CE52F5AA-2435-4377-87A4-2354FA619BE0}"/>
    <cellStyle name="Normalny 9 2 3 3 2 3 2" xfId="22675" xr:uid="{A3E8C022-F1EE-4426-AEAD-BB6566B42795}"/>
    <cellStyle name="Normalny 9 2 3 3 2 4" xfId="10866" xr:uid="{044FCA26-C414-46CF-9941-842D374BAE51}"/>
    <cellStyle name="Normalny 9 2 3 3 2 4 2" xfId="26165" xr:uid="{276A3245-B8A0-4035-BFE1-DF5C419E6120}"/>
    <cellStyle name="Normalny 9 2 3 3 2 5" xfId="14356" xr:uid="{7BE93330-0D1D-443A-B9CB-4EEC0AEE62FC}"/>
    <cellStyle name="Normalny 9 2 3 3 2 5 2" xfId="29655" xr:uid="{F9FE7635-9BED-4420-8A9D-2D3B78BE9CB8}"/>
    <cellStyle name="Normalny 9 2 3 3 2 6" xfId="19966" xr:uid="{307822F6-BA71-4BC1-A158-D194E266D635}"/>
    <cellStyle name="Normalny 9 2 3 3 3" xfId="9229" xr:uid="{DD2AA1CA-5A9B-4B7C-9932-EDAD0C93981D}"/>
    <cellStyle name="Normalny 9 2 3 3 3 2" xfId="12720" xr:uid="{37521A45-42D4-4E6C-9DF9-0E3C5136937C}"/>
    <cellStyle name="Normalny 9 2 3 3 3 2 2" xfId="28019" xr:uid="{D4361766-87A5-4335-B829-B28205A1A4EE}"/>
    <cellStyle name="Normalny 9 2 3 3 3 3" xfId="16210" xr:uid="{70E6AAE1-DD34-435D-9CB8-2BA2EBC012AE}"/>
    <cellStyle name="Normalny 9 2 3 3 3 3 2" xfId="31509" xr:uid="{F6E727CB-6D3E-4CA6-8040-FBE96FB0A5FC}"/>
    <cellStyle name="Normalny 9 2 3 3 3 4" xfId="24529" xr:uid="{6146C184-E039-442F-BBE8-1CC1583AC2BF}"/>
    <cellStyle name="Normalny 9 2 3 3 4" xfId="6639" xr:uid="{E482FA8C-525D-4FFF-8716-68635F582B7D}"/>
    <cellStyle name="Normalny 9 2 3 3 4 2" xfId="21940" xr:uid="{1AF1DE91-0668-4B74-B2D4-642603B8A209}"/>
    <cellStyle name="Normalny 9 2 3 3 5" xfId="10131" xr:uid="{B6821B88-1798-4180-BD29-3EEEA0DBEA81}"/>
    <cellStyle name="Normalny 9 2 3 3 5 2" xfId="25430" xr:uid="{A88BC451-F741-47F2-8243-2952D7043A58}"/>
    <cellStyle name="Normalny 9 2 3 3 6" xfId="13621" xr:uid="{4DEAAEC4-FDE5-48EF-AB4F-0E884612BA45}"/>
    <cellStyle name="Normalny 9 2 3 3 6 2" xfId="28920" xr:uid="{3A01B564-C7B8-4CD2-82E4-052DBF33A62D}"/>
    <cellStyle name="Normalny 9 2 3 3 7" xfId="19965" xr:uid="{30F28B0E-6E2F-4167-B900-D71B1FF2E5B4}"/>
    <cellStyle name="Normalny 9 2 3 4" xfId="4647" xr:uid="{2FBE6FDB-53E6-491B-9F1C-F6661017A829}"/>
    <cellStyle name="Normalny 9 2 3 5" xfId="637" xr:uid="{33459704-9814-4B2E-9BBD-A47AA5E6C544}"/>
    <cellStyle name="Normalny 9 2 4" xfId="698" xr:uid="{50D428AE-161F-41A4-9536-02A613B14ED4}"/>
    <cellStyle name="Normalny 9 2 4 10" xfId="2305" xr:uid="{18BAB1AB-AC85-48C9-857B-A9EA71D5FEA9}"/>
    <cellStyle name="Normalny 9 2 4 10 2" xfId="5651" xr:uid="{89B1268E-DD8E-4943-B448-F721E7A94ACF}"/>
    <cellStyle name="Normalny 9 2 4 10 2 2" xfId="20952" xr:uid="{15FB8DAB-6831-4BA7-B5A1-A0F8B68B7E0B}"/>
    <cellStyle name="Normalny 9 2 4 10 3" xfId="17937" xr:uid="{341B2411-7C1F-47FA-A3D2-7CAA685ACBF3}"/>
    <cellStyle name="Normalny 9 2 4 11" xfId="2455" xr:uid="{666FB02B-C805-4990-9435-63AB5BEA44D7}"/>
    <cellStyle name="Normalny 9 2 4 11 2" xfId="5652" xr:uid="{74B003C3-CC31-4952-8A94-2723093E269B}"/>
    <cellStyle name="Normalny 9 2 4 11 2 2" xfId="20953" xr:uid="{C36A0BD6-C885-4DDD-8B94-8FCAD2FBCFD7}"/>
    <cellStyle name="Normalny 9 2 4 11 3" xfId="18087" xr:uid="{4362DE87-A29C-4768-8CAC-69A3EDBFF137}"/>
    <cellStyle name="Normalny 9 2 4 12" xfId="2605" xr:uid="{7EDEB13C-0866-4AAF-882B-C2F0806F9DA5}"/>
    <cellStyle name="Normalny 9 2 4 12 2" xfId="5653" xr:uid="{1C827981-1E55-4A93-8572-96535DA61D3D}"/>
    <cellStyle name="Normalny 9 2 4 12 2 2" xfId="20954" xr:uid="{9C9DD55F-9F83-4D98-A79F-99251E5C7EA3}"/>
    <cellStyle name="Normalny 9 2 4 12 3" xfId="18237" xr:uid="{58769A92-4553-4F11-B08A-4220A2E27B6F}"/>
    <cellStyle name="Normalny 9 2 4 13" xfId="5801" xr:uid="{6393D41D-27FB-496E-81A0-1A70EBC8C725}"/>
    <cellStyle name="Normalny 9 2 4 13 2" xfId="21102" xr:uid="{D11F44D1-3285-43F1-AB89-24D46CA55070}"/>
    <cellStyle name="Normalny 9 2 4 14" xfId="6078" xr:uid="{9D2659A6-3960-44E7-911D-E8B900A7C77B}"/>
    <cellStyle name="Normalny 9 2 4 14 2" xfId="21379" xr:uid="{328265DA-4191-4710-A73D-CBDA8AEAC9D1}"/>
    <cellStyle name="Normalny 9 2 4 15" xfId="4648" xr:uid="{52D8A95C-A123-4197-8254-F5F3A9DC7E8C}"/>
    <cellStyle name="Normalny 9 2 4 15 2" xfId="19967" xr:uid="{22A04557-F77F-4ADA-B999-9377A0CBD80C}"/>
    <cellStyle name="Normalny 9 2 4 16" xfId="9570" xr:uid="{40A14A1C-0D7F-4CC9-941E-B3F58ED0868F}"/>
    <cellStyle name="Normalny 9 2 4 16 2" xfId="24869" xr:uid="{D3919409-9416-4606-8C0A-5B2E6C0424AA}"/>
    <cellStyle name="Normalny 9 2 4 17" xfId="13060" xr:uid="{77EF1146-4F10-4DF4-8E0D-6EF8CDA023C7}"/>
    <cellStyle name="Normalny 9 2 4 17 2" xfId="28359" xr:uid="{BADB1E60-167E-441A-8B91-42D3893D3A67}"/>
    <cellStyle name="Normalny 9 2 4 18" xfId="16424" xr:uid="{47897294-C4C0-4E72-8675-F3391BA34C08}"/>
    <cellStyle name="Normalny 9 2 4 18 2" xfId="31723" xr:uid="{953185C4-700D-4D10-BDFC-1100B1126463}"/>
    <cellStyle name="Normalny 9 2 4 19" xfId="919" xr:uid="{868C1083-5DDB-4DB5-BA3E-C9D4F2A14028}"/>
    <cellStyle name="Normalny 9 2 4 2" xfId="1134" xr:uid="{C19EE15C-1879-4432-A475-BE7F4E7A2242}"/>
    <cellStyle name="Normalny 9 2 4 2 2" xfId="4650" xr:uid="{68AD5595-B9DE-46F9-BC5C-1A3F2266AB01}"/>
    <cellStyle name="Normalny 9 2 4 2 2 2" xfId="4651" xr:uid="{86C548EE-110A-4F88-8BC6-171B7D82A303}"/>
    <cellStyle name="Normalny 9 2 4 2 2 2 2" xfId="9234" xr:uid="{DC717FF4-983C-4FA0-BDA7-E65635CB37EC}"/>
    <cellStyle name="Normalny 9 2 4 2 2 2 2 2" xfId="12725" xr:uid="{8CE13751-ED5A-4066-9437-9CEFD92E7888}"/>
    <cellStyle name="Normalny 9 2 4 2 2 2 2 2 2" xfId="28024" xr:uid="{71D75850-CD2F-44FB-9E2E-27A48B36E6EB}"/>
    <cellStyle name="Normalny 9 2 4 2 2 2 2 3" xfId="16215" xr:uid="{6E0675D9-7DFF-4EA5-B5A0-0C85B5F1339D}"/>
    <cellStyle name="Normalny 9 2 4 2 2 2 2 3 2" xfId="31514" xr:uid="{A73D142D-E96F-443C-ADE9-F934D61C1918}"/>
    <cellStyle name="Normalny 9 2 4 2 2 2 2 4" xfId="24534" xr:uid="{C3C187EB-8543-4955-BEB1-9D4E2D4B657A}"/>
    <cellStyle name="Normalny 9 2 4 2 2 2 3" xfId="7377" xr:uid="{5BDE28CF-9836-4DE4-9AAE-2A066D1ED066}"/>
    <cellStyle name="Normalny 9 2 4 2 2 2 3 2" xfId="22678" xr:uid="{42C0D7A8-7F63-40A5-94E6-6BFCC78B4F70}"/>
    <cellStyle name="Normalny 9 2 4 2 2 2 4" xfId="10869" xr:uid="{8EFBD855-704A-444D-B8DB-545C1999892F}"/>
    <cellStyle name="Normalny 9 2 4 2 2 2 4 2" xfId="26168" xr:uid="{50A9E9EE-6544-41DF-98CA-6801011289D9}"/>
    <cellStyle name="Normalny 9 2 4 2 2 2 5" xfId="14359" xr:uid="{EB4BFCC8-BCDA-4DAF-A974-5D2BD64386E0}"/>
    <cellStyle name="Normalny 9 2 4 2 2 2 5 2" xfId="29658" xr:uid="{F97A1804-2C71-4135-A654-DD21FE017833}"/>
    <cellStyle name="Normalny 9 2 4 2 2 2 6" xfId="19970" xr:uid="{61C63012-F592-4E90-8571-4F6231B4BACC}"/>
    <cellStyle name="Normalny 9 2 4 2 2 3" xfId="9233" xr:uid="{5140F708-5DEC-4658-B4B3-AAC736AF2DD1}"/>
    <cellStyle name="Normalny 9 2 4 2 2 3 2" xfId="12724" xr:uid="{69E290B9-2106-45F7-8B7F-B1144E06EB4A}"/>
    <cellStyle name="Normalny 9 2 4 2 2 3 2 2" xfId="28023" xr:uid="{F2E3890A-A58C-4AFB-AFC2-DF4C78FF7EDF}"/>
    <cellStyle name="Normalny 9 2 4 2 2 3 3" xfId="16214" xr:uid="{200FD05E-12F2-49CD-B22B-5D889904AA5A}"/>
    <cellStyle name="Normalny 9 2 4 2 2 3 3 2" xfId="31513" xr:uid="{E8FAF2DF-2D86-4B4A-B70C-84C9927F5937}"/>
    <cellStyle name="Normalny 9 2 4 2 2 3 4" xfId="24533" xr:uid="{AEC26EE8-26C9-4638-BA42-32C6BE5EB55F}"/>
    <cellStyle name="Normalny 9 2 4 2 2 4" xfId="6594" xr:uid="{E1285818-2275-4DF2-BCD3-7911D38D6F2B}"/>
    <cellStyle name="Normalny 9 2 4 2 2 4 2" xfId="21895" xr:uid="{26469274-B9B4-4616-B5F2-E13805B3AF21}"/>
    <cellStyle name="Normalny 9 2 4 2 2 5" xfId="10086" xr:uid="{94197C91-E9D6-49B9-A262-F16B3DBAE169}"/>
    <cellStyle name="Normalny 9 2 4 2 2 5 2" xfId="25385" xr:uid="{1D584ECE-9FEF-4C3E-BB90-C2A243E5A628}"/>
    <cellStyle name="Normalny 9 2 4 2 2 6" xfId="13576" xr:uid="{6007F349-C509-42B7-9281-542FD41688D4}"/>
    <cellStyle name="Normalny 9 2 4 2 2 6 2" xfId="28875" xr:uid="{AACEA083-F61E-4DE2-95D7-95A43E43E916}"/>
    <cellStyle name="Normalny 9 2 4 2 2 7" xfId="19969" xr:uid="{E87442D7-3A38-4374-9C0A-0E28397D397B}"/>
    <cellStyle name="Normalny 9 2 4 2 3" xfId="4652" xr:uid="{0F877768-BF95-41DF-BC22-19CECC494B1C}"/>
    <cellStyle name="Normalny 9 2 4 2 3 2" xfId="9235" xr:uid="{C9566254-3CB4-4800-8D90-26209479550B}"/>
    <cellStyle name="Normalny 9 2 4 2 3 2 2" xfId="12726" xr:uid="{C73CC587-C16B-4D42-A3EB-FAC761103EE0}"/>
    <cellStyle name="Normalny 9 2 4 2 3 2 2 2" xfId="28025" xr:uid="{7D94F237-8736-4E8E-B451-F2BDB2C3CE62}"/>
    <cellStyle name="Normalny 9 2 4 2 3 2 3" xfId="16216" xr:uid="{E4B5A9DC-E78E-418C-9025-FCF79C38B0EA}"/>
    <cellStyle name="Normalny 9 2 4 2 3 2 3 2" xfId="31515" xr:uid="{4EFCA82D-960E-49AE-911B-B24F5CC83CBE}"/>
    <cellStyle name="Normalny 9 2 4 2 3 2 4" xfId="24535" xr:uid="{096F6B0E-2D38-4F30-8136-D96D2DDF2E09}"/>
    <cellStyle name="Normalny 9 2 4 2 3 3" xfId="7376" xr:uid="{D32D79A8-6E16-433C-9FB3-4487B4E1D6DF}"/>
    <cellStyle name="Normalny 9 2 4 2 3 3 2" xfId="22677" xr:uid="{87625256-E750-4070-B4A6-EEAF41C25D6F}"/>
    <cellStyle name="Normalny 9 2 4 2 3 4" xfId="10868" xr:uid="{57C6EF82-437E-425F-81B1-55E88E72962B}"/>
    <cellStyle name="Normalny 9 2 4 2 3 4 2" xfId="26167" xr:uid="{D2BD7328-484D-4F96-8A19-E19AD0D885EA}"/>
    <cellStyle name="Normalny 9 2 4 2 3 5" xfId="14358" xr:uid="{D4D6A70D-A3C8-4358-A763-6B0FD3755DBA}"/>
    <cellStyle name="Normalny 9 2 4 2 3 5 2" xfId="29657" xr:uid="{A5B1685C-4318-4EB7-994D-3679ED370B1C}"/>
    <cellStyle name="Normalny 9 2 4 2 3 6" xfId="19971" xr:uid="{9D5F8CC6-E147-44F4-BCF8-3DBEAE4C77A6}"/>
    <cellStyle name="Normalny 9 2 4 2 4" xfId="9232" xr:uid="{7375682B-151A-4CE5-84BF-A5F77D9ED5EF}"/>
    <cellStyle name="Normalny 9 2 4 2 4 2" xfId="12723" xr:uid="{FC0CD8A7-49A3-4B34-891B-6411D69A1231}"/>
    <cellStyle name="Normalny 9 2 4 2 4 2 2" xfId="28022" xr:uid="{9B579D97-AA59-4DE2-88D2-88DF9FF8ECD1}"/>
    <cellStyle name="Normalny 9 2 4 2 4 3" xfId="16213" xr:uid="{F1764831-770A-4A97-827E-E4C306E2052F}"/>
    <cellStyle name="Normalny 9 2 4 2 4 3 2" xfId="31512" xr:uid="{14AE0C5D-954F-44F4-A48F-96A716FC55B4}"/>
    <cellStyle name="Normalny 9 2 4 2 4 4" xfId="24532" xr:uid="{49036328-E7DA-4CD5-893C-1C33525F54A0}"/>
    <cellStyle name="Normalny 9 2 4 2 5" xfId="6201" xr:uid="{4E21F589-CDFE-4C48-80A3-4C5FE8BE9713}"/>
    <cellStyle name="Normalny 9 2 4 2 5 2" xfId="21502" xr:uid="{00BF5A52-13C4-42AB-BACA-ECACD162C0BF}"/>
    <cellStyle name="Normalny 9 2 4 2 6" xfId="4649" xr:uid="{FB36ADC0-975B-470F-A17A-4632BB0EA2C3}"/>
    <cellStyle name="Normalny 9 2 4 2 6 2" xfId="19968" xr:uid="{B9345B5F-777A-4DAD-AE78-4F7E998F5C04}"/>
    <cellStyle name="Normalny 9 2 4 2 7" xfId="9693" xr:uid="{35A28FE7-E8D6-465B-BFF5-DF6B7DA8DD30}"/>
    <cellStyle name="Normalny 9 2 4 2 7 2" xfId="24992" xr:uid="{9071068B-BE15-417C-BE92-AF39E17A1BC5}"/>
    <cellStyle name="Normalny 9 2 4 2 8" xfId="13183" xr:uid="{EB1F146F-538E-470D-9F4A-77979A9067B8}"/>
    <cellStyle name="Normalny 9 2 4 2 8 2" xfId="28482" xr:uid="{D70C0221-FBEB-4290-BCE6-01AD9B494730}"/>
    <cellStyle name="Normalny 9 2 4 2 9" xfId="16790" xr:uid="{240BAD20-CAFE-4757-8B22-580AED3E9507}"/>
    <cellStyle name="Normalny 9 2 4 20" xfId="16587" xr:uid="{4F8E5E27-3A40-48A4-8601-415AE8E1ADC6}"/>
    <cellStyle name="Normalny 9 2 4 3" xfId="1259" xr:uid="{310397D3-FE37-4EAC-9B68-F9294ACFFDCA}"/>
    <cellStyle name="Normalny 9 2 4 3 2" xfId="4654" xr:uid="{448965FB-0BBA-4F2D-BEB2-A4C28BE6D193}"/>
    <cellStyle name="Normalny 9 2 4 3 2 2" xfId="9237" xr:uid="{1DC93845-7275-4B86-90A0-F03D25D50942}"/>
    <cellStyle name="Normalny 9 2 4 3 2 2 2" xfId="12728" xr:uid="{82E9CD7F-1798-4AAB-AE10-F668202245E2}"/>
    <cellStyle name="Normalny 9 2 4 3 2 2 2 2" xfId="28027" xr:uid="{5D7D12B6-DD63-45F2-9A07-7EC791CFAF85}"/>
    <cellStyle name="Normalny 9 2 4 3 2 2 3" xfId="16218" xr:uid="{5C5EB8EF-56D0-4798-8BE3-35E51E6C29FA}"/>
    <cellStyle name="Normalny 9 2 4 3 2 2 3 2" xfId="31517" xr:uid="{F72295AD-56C4-42C9-B407-271F5C1CA1FE}"/>
    <cellStyle name="Normalny 9 2 4 3 2 2 4" xfId="24537" xr:uid="{A9762D46-13A9-457B-B40C-F064BE0AC5C8}"/>
    <cellStyle name="Normalny 9 2 4 3 2 3" xfId="7378" xr:uid="{3D88BD17-5F06-4227-80DA-0CCD5F709735}"/>
    <cellStyle name="Normalny 9 2 4 3 2 3 2" xfId="22679" xr:uid="{6C3DBFB1-F3F7-419E-A65F-897319548F3D}"/>
    <cellStyle name="Normalny 9 2 4 3 2 4" xfId="10870" xr:uid="{FE48D07A-4232-4204-9A1C-5A3A891E6103}"/>
    <cellStyle name="Normalny 9 2 4 3 2 4 2" xfId="26169" xr:uid="{324459C9-BE2B-4852-A5C7-1456A8A43030}"/>
    <cellStyle name="Normalny 9 2 4 3 2 5" xfId="14360" xr:uid="{C4E28C58-BE39-4D3E-B3A9-CFD76378715A}"/>
    <cellStyle name="Normalny 9 2 4 3 2 5 2" xfId="29659" xr:uid="{419CC4BA-B518-46E3-A83C-F43DCD5410EA}"/>
    <cellStyle name="Normalny 9 2 4 3 2 6" xfId="19973" xr:uid="{0F9815F3-9258-46CE-89C7-19415991A439}"/>
    <cellStyle name="Normalny 9 2 4 3 3" xfId="9236" xr:uid="{1BC2D2BC-9476-4BDF-99E3-6FDE079B062E}"/>
    <cellStyle name="Normalny 9 2 4 3 3 2" xfId="12727" xr:uid="{32854C46-5252-49E5-965C-72C74161D94C}"/>
    <cellStyle name="Normalny 9 2 4 3 3 2 2" xfId="28026" xr:uid="{A9EE447D-F249-4076-BCC0-D183BC3C1D27}"/>
    <cellStyle name="Normalny 9 2 4 3 3 3" xfId="16217" xr:uid="{10AD956C-C9BB-4E5D-95BC-696725A70141}"/>
    <cellStyle name="Normalny 9 2 4 3 3 3 2" xfId="31516" xr:uid="{8397113A-D78C-4086-93B1-7FA1226FD105}"/>
    <cellStyle name="Normalny 9 2 4 3 3 4" xfId="24536" xr:uid="{7B04BA3F-EA10-4043-A87C-54A7223A00FA}"/>
    <cellStyle name="Normalny 9 2 4 3 4" xfId="6595" xr:uid="{403DDB0B-8E06-4670-A35A-5455B952B029}"/>
    <cellStyle name="Normalny 9 2 4 3 4 2" xfId="21896" xr:uid="{114EC4C2-D645-4AD6-BD9E-521489FD2F34}"/>
    <cellStyle name="Normalny 9 2 4 3 5" xfId="4653" xr:uid="{5CF64446-2895-4C87-9BA7-BFC651282298}"/>
    <cellStyle name="Normalny 9 2 4 3 5 2" xfId="19972" xr:uid="{FBABE909-2884-4533-8CBC-4019EC3C5EA2}"/>
    <cellStyle name="Normalny 9 2 4 3 6" xfId="10087" xr:uid="{216424FB-61BF-4AF0-876B-D42196CD92A3}"/>
    <cellStyle name="Normalny 9 2 4 3 6 2" xfId="25386" xr:uid="{147FA6B1-C644-4CB7-B169-6BD2E5B1F043}"/>
    <cellStyle name="Normalny 9 2 4 3 7" xfId="13577" xr:uid="{2C512CAE-D6F7-4DA3-913C-B45EDC154480}"/>
    <cellStyle name="Normalny 9 2 4 3 7 2" xfId="28876" xr:uid="{B368BA79-6223-4C96-922F-9FDA64279B6B}"/>
    <cellStyle name="Normalny 9 2 4 3 8" xfId="16915" xr:uid="{3A002654-5408-4F37-BF1E-AEBA90C939DF}"/>
    <cellStyle name="Normalny 9 2 4 4" xfId="1381" xr:uid="{B29FB225-2ED8-4805-BBA8-2AB29D1749DF}"/>
    <cellStyle name="Normalny 9 2 4 4 2" xfId="9238" xr:uid="{670E4BFA-233C-4508-8BF2-220B65B5D167}"/>
    <cellStyle name="Normalny 9 2 4 4 2 2" xfId="12729" xr:uid="{012B1C44-D491-476C-A0E6-0622121AAE36}"/>
    <cellStyle name="Normalny 9 2 4 4 2 2 2" xfId="28028" xr:uid="{15551D66-E52C-4D9E-A059-F17AAC3CE16F}"/>
    <cellStyle name="Normalny 9 2 4 4 2 3" xfId="16219" xr:uid="{ABF50748-E549-45E9-A543-690CC8BBAD9C}"/>
    <cellStyle name="Normalny 9 2 4 4 2 3 2" xfId="31518" xr:uid="{701E47CE-37EF-460D-8F91-E67F796204E3}"/>
    <cellStyle name="Normalny 9 2 4 4 2 4" xfId="24538" xr:uid="{7278E971-0E4C-4A2A-B4EE-B889F4A800BC}"/>
    <cellStyle name="Normalny 9 2 4 4 3" xfId="7375" xr:uid="{FED3960C-0966-4A9E-AE4C-94493B969166}"/>
    <cellStyle name="Normalny 9 2 4 4 3 2" xfId="22676" xr:uid="{11648F8D-1285-4723-A511-3AEA1E70DC75}"/>
    <cellStyle name="Normalny 9 2 4 4 4" xfId="4655" xr:uid="{6128FA1B-0A69-414F-B222-3BF1DD491863}"/>
    <cellStyle name="Normalny 9 2 4 4 4 2" xfId="19974" xr:uid="{507E4638-668D-40EF-93E3-B3DAC4573971}"/>
    <cellStyle name="Normalny 9 2 4 4 5" xfId="10867" xr:uid="{B529B7D8-24CF-4639-AD63-56A40360FDC5}"/>
    <cellStyle name="Normalny 9 2 4 4 5 2" xfId="26166" xr:uid="{2465391F-EBBE-4F8E-A0BD-B1B7C55522DE}"/>
    <cellStyle name="Normalny 9 2 4 4 6" xfId="14357" xr:uid="{42996F2F-C237-4393-A648-39A3428E20E0}"/>
    <cellStyle name="Normalny 9 2 4 4 6 2" xfId="29656" xr:uid="{ECA725EB-9D0C-404E-A904-030D404CF728}"/>
    <cellStyle name="Normalny 9 2 4 4 7" xfId="17037" xr:uid="{611ACD8A-9AC0-4847-A25C-726E39D8172E}"/>
    <cellStyle name="Normalny 9 2 4 5" xfId="1535" xr:uid="{F9217530-BF69-4801-9B66-34C401C7C008}"/>
    <cellStyle name="Normalny 9 2 4 5 2" xfId="9239" xr:uid="{F2970411-2EB6-4ABA-B65B-17D411A14F39}"/>
    <cellStyle name="Normalny 9 2 4 5 2 2" xfId="12730" xr:uid="{BE1AB6CA-38ED-4148-A70D-F4661CAB3937}"/>
    <cellStyle name="Normalny 9 2 4 5 2 2 2" xfId="28029" xr:uid="{EF288597-C4DD-429E-B796-75B32A4F0A00}"/>
    <cellStyle name="Normalny 9 2 4 5 2 3" xfId="16220" xr:uid="{AFC3066C-4819-4F44-8476-39531E9F4BE1}"/>
    <cellStyle name="Normalny 9 2 4 5 2 3 2" xfId="31519" xr:uid="{C74ACFBF-F3F4-416E-B123-6B959A8158DF}"/>
    <cellStyle name="Normalny 9 2 4 5 2 4" xfId="24539" xr:uid="{12E0E0BB-2399-4CA8-8710-332676DFC0F5}"/>
    <cellStyle name="Normalny 9 2 4 5 3" xfId="7500" xr:uid="{AFFE5E7D-775C-4F5D-8ACC-EE146DC4DCCA}"/>
    <cellStyle name="Normalny 9 2 4 5 3 2" xfId="22801" xr:uid="{C422FB8E-14C4-4E66-8F9F-7CBCE6BCFAD4}"/>
    <cellStyle name="Normalny 9 2 4 5 4" xfId="4656" xr:uid="{3465E8AE-FE37-4684-A3A4-9E06FED59731}"/>
    <cellStyle name="Normalny 9 2 4 5 4 2" xfId="19975" xr:uid="{C4DBDF25-9E92-40A0-B65C-6102BFCF7AF3}"/>
    <cellStyle name="Normalny 9 2 4 5 5" xfId="10992" xr:uid="{ECCFE5FB-2733-4EAA-A1F0-E2F7CA9FA218}"/>
    <cellStyle name="Normalny 9 2 4 5 5 2" xfId="26291" xr:uid="{FB894BCA-A6A6-498A-9EAD-2E4D9288862D}"/>
    <cellStyle name="Normalny 9 2 4 5 6" xfId="14482" xr:uid="{1AA2D7A7-3DFF-47A0-B76A-9C6FF35F1D5C}"/>
    <cellStyle name="Normalny 9 2 4 5 6 2" xfId="29781" xr:uid="{6DD7764B-EB9B-48E0-A79E-9D2066EA8440}"/>
    <cellStyle name="Normalny 9 2 4 5 7" xfId="17187" xr:uid="{67829269-46D7-4302-BAB6-D539271C538D}"/>
    <cellStyle name="Normalny 9 2 4 6" xfId="1783" xr:uid="{7D8AFF02-36DF-410D-A6DC-252E15B13194}"/>
    <cellStyle name="Normalny 9 2 4 6 2" xfId="9231" xr:uid="{33814102-DCB3-4949-B92A-9153F0A8933C}"/>
    <cellStyle name="Normalny 9 2 4 6 2 2" xfId="24531" xr:uid="{C3E0D800-B364-428E-80B4-B9783319CABA}"/>
    <cellStyle name="Normalny 9 2 4 6 3" xfId="5654" xr:uid="{985A1BF1-0531-4C1E-888A-4FD0E40E6BAD}"/>
    <cellStyle name="Normalny 9 2 4 6 3 2" xfId="20955" xr:uid="{DE3E7EE4-C879-4ABF-816B-0FD51CB36050}"/>
    <cellStyle name="Normalny 9 2 4 6 4" xfId="12722" xr:uid="{1FB84000-CB3A-4BA8-8911-7477CACFE6F6}"/>
    <cellStyle name="Normalny 9 2 4 6 4 2" xfId="28021" xr:uid="{6D05CB1F-A507-4948-AC78-572718451FF7}"/>
    <cellStyle name="Normalny 9 2 4 6 5" xfId="16212" xr:uid="{27A73255-3AF5-4899-B899-07779898D287}"/>
    <cellStyle name="Normalny 9 2 4 6 5 2" xfId="31511" xr:uid="{290ADBFE-E77E-43FB-8438-41C7DEC4D855}"/>
    <cellStyle name="Normalny 9 2 4 6 6" xfId="17420" xr:uid="{D91DFB7C-FF94-4F19-8C1F-9BB3635B7829}"/>
    <cellStyle name="Normalny 9 2 4 7" xfId="1927" xr:uid="{96D3A1D7-85E1-4FB0-88BC-7E5BAD815062}"/>
    <cellStyle name="Normalny 9 2 4 7 2" xfId="5655" xr:uid="{8F1FE577-99E0-4DFD-8930-6E978B7B1C96}"/>
    <cellStyle name="Normalny 9 2 4 7 2 2" xfId="20956" xr:uid="{2C675D11-6220-4A9A-A6CD-A1995D8AD6AF}"/>
    <cellStyle name="Normalny 9 2 4 7 3" xfId="17559" xr:uid="{7428A69E-406C-4D36-9579-70BBCA766395}"/>
    <cellStyle name="Normalny 9 2 4 8" xfId="2058" xr:uid="{B79B26AE-F287-426D-93D0-83C6AF4FF6CD}"/>
    <cellStyle name="Normalny 9 2 4 8 2" xfId="5656" xr:uid="{E97DF402-C7FA-4B98-AC6D-CF95F94E41AA}"/>
    <cellStyle name="Normalny 9 2 4 8 2 2" xfId="20957" xr:uid="{1A418CB8-8445-4DDC-9C18-9ADE400C3DC2}"/>
    <cellStyle name="Normalny 9 2 4 8 3" xfId="17690" xr:uid="{9E913901-159E-408E-B135-E8CA8CCC3864}"/>
    <cellStyle name="Normalny 9 2 4 9" xfId="2183" xr:uid="{ACDB8184-7D5D-46ED-85F5-7FE861F0E77F}"/>
    <cellStyle name="Normalny 9 2 4 9 2" xfId="5657" xr:uid="{5EF7D29C-A7A5-47B8-A152-10F35D456D3E}"/>
    <cellStyle name="Normalny 9 2 4 9 2 2" xfId="20958" xr:uid="{36863E33-DDB8-4DF9-BD1C-814BF71D3801}"/>
    <cellStyle name="Normalny 9 2 4 9 3" xfId="17815" xr:uid="{2AC443AB-93CA-46BF-A87B-5553B4DB40D7}"/>
    <cellStyle name="Normalny 9 2 5" xfId="742" xr:uid="{6D6A064C-8EF8-4DCB-9939-EBBEFCF35625}"/>
    <cellStyle name="Normalny 9 2 5 10" xfId="2346" xr:uid="{7C186C4B-BA15-44A1-87EE-893FABA50881}"/>
    <cellStyle name="Normalny 9 2 5 10 2" xfId="5658" xr:uid="{85F2FE46-7C16-4DB5-8FCC-4F37D8CACCA5}"/>
    <cellStyle name="Normalny 9 2 5 10 2 2" xfId="20959" xr:uid="{C85619B6-64E5-4908-82F0-3692D38C089A}"/>
    <cellStyle name="Normalny 9 2 5 10 3" xfId="17978" xr:uid="{6943A88B-5B25-4FE4-9EA3-3E8DB7F1D805}"/>
    <cellStyle name="Normalny 9 2 5 11" xfId="2496" xr:uid="{E4E571FE-3661-4ABB-9228-184BB4BDF1C8}"/>
    <cellStyle name="Normalny 9 2 5 11 2" xfId="5659" xr:uid="{98659FBC-072F-4159-BB29-0EAAB9A3BAA8}"/>
    <cellStyle name="Normalny 9 2 5 11 2 2" xfId="20960" xr:uid="{CA33E298-E591-4EBF-99B9-BC1362B68F4C}"/>
    <cellStyle name="Normalny 9 2 5 11 3" xfId="18128" xr:uid="{5092EDF0-C281-4168-A97F-B11D4915F441}"/>
    <cellStyle name="Normalny 9 2 5 12" xfId="2646" xr:uid="{3496F8D4-C839-498D-9DEE-F7D24E43043A}"/>
    <cellStyle name="Normalny 9 2 5 12 2" xfId="5660" xr:uid="{D9263CEC-472E-4965-9C6B-BC65C2EDBEA2}"/>
    <cellStyle name="Normalny 9 2 5 12 2 2" xfId="20961" xr:uid="{C998960E-D5A8-4D0E-B5F8-2E1DD7DA7387}"/>
    <cellStyle name="Normalny 9 2 5 12 3" xfId="18278" xr:uid="{D9A809F4-D871-4A70-9610-CE903DA733E0}"/>
    <cellStyle name="Normalny 9 2 5 13" xfId="5842" xr:uid="{A0E1E09F-CD63-45CB-B4AB-7715494B7B88}"/>
    <cellStyle name="Normalny 9 2 5 13 2" xfId="21143" xr:uid="{5DB56D75-9769-46F6-9783-21C27521D8A4}"/>
    <cellStyle name="Normalny 9 2 5 14" xfId="6079" xr:uid="{24659482-178F-413A-9B6A-70D002667F66}"/>
    <cellStyle name="Normalny 9 2 5 14 2" xfId="21380" xr:uid="{D62998FE-F120-4F62-BB42-41CAFB280498}"/>
    <cellStyle name="Normalny 9 2 5 15" xfId="4657" xr:uid="{2AE31A38-21C7-4046-9E53-502CC5BE332C}"/>
    <cellStyle name="Normalny 9 2 5 15 2" xfId="19976" xr:uid="{CED4BD74-218C-4AF8-B988-570A662310C3}"/>
    <cellStyle name="Normalny 9 2 5 16" xfId="9571" xr:uid="{6D7C3A4D-EE0C-4B5E-9608-E886823E780E}"/>
    <cellStyle name="Normalny 9 2 5 16 2" xfId="24870" xr:uid="{268A85C9-8C32-4778-9660-8E3B9EE4711C}"/>
    <cellStyle name="Normalny 9 2 5 17" xfId="13061" xr:uid="{99422A9D-3287-4C09-AB55-F5655B914565}"/>
    <cellStyle name="Normalny 9 2 5 17 2" xfId="28360" xr:uid="{46460E48-D086-4B2D-98F4-ACA0733BF230}"/>
    <cellStyle name="Normalny 9 2 5 18" xfId="16465" xr:uid="{5579E5C8-2514-42AD-83CB-BC280C81939C}"/>
    <cellStyle name="Normalny 9 2 5 18 2" xfId="31764" xr:uid="{7DD51EC3-9E36-4475-BDA1-352F2764CA30}"/>
    <cellStyle name="Normalny 9 2 5 19" xfId="960" xr:uid="{B3F20BA2-6E48-49FF-A43C-FA806D1B750E}"/>
    <cellStyle name="Normalny 9 2 5 2" xfId="1176" xr:uid="{E658B3E6-2AD7-48BB-A168-BA00B5D81247}"/>
    <cellStyle name="Normalny 9 2 5 2 2" xfId="4659" xr:uid="{FCAF3CD7-2661-46BB-BC12-31444754D10E}"/>
    <cellStyle name="Normalny 9 2 5 2 2 2" xfId="4660" xr:uid="{79BFA384-64A7-4B3F-A604-F7FE3AA931C5}"/>
    <cellStyle name="Normalny 9 2 5 2 2 2 2" xfId="9243" xr:uid="{6632139F-804A-44E9-A8C9-859969666B43}"/>
    <cellStyle name="Normalny 9 2 5 2 2 2 2 2" xfId="12734" xr:uid="{6FCB4BE7-B1F6-4AE5-A6E9-B82036695224}"/>
    <cellStyle name="Normalny 9 2 5 2 2 2 2 2 2" xfId="28033" xr:uid="{C49DD32F-6D2C-4535-8E24-177F93A675F3}"/>
    <cellStyle name="Normalny 9 2 5 2 2 2 2 3" xfId="16224" xr:uid="{216C39E0-0A20-4C18-A202-A188386BAAC3}"/>
    <cellStyle name="Normalny 9 2 5 2 2 2 2 3 2" xfId="31523" xr:uid="{D5D7DBF3-057D-44AA-8D1E-76AA951FC900}"/>
    <cellStyle name="Normalny 9 2 5 2 2 2 2 4" xfId="24543" xr:uid="{33DA3B47-6F64-45F4-AF8E-08A01E520452}"/>
    <cellStyle name="Normalny 9 2 5 2 2 2 3" xfId="7381" xr:uid="{3055C40A-7236-43A4-8F14-3B98BCFFA9F9}"/>
    <cellStyle name="Normalny 9 2 5 2 2 2 3 2" xfId="22682" xr:uid="{9CCBBA93-8046-42F9-B59C-486084BD2263}"/>
    <cellStyle name="Normalny 9 2 5 2 2 2 4" xfId="10873" xr:uid="{09193636-DB3F-47CA-9C6A-CD326F0B4326}"/>
    <cellStyle name="Normalny 9 2 5 2 2 2 4 2" xfId="26172" xr:uid="{17A7E40D-2E02-400B-8E0E-3F6BD7617D92}"/>
    <cellStyle name="Normalny 9 2 5 2 2 2 5" xfId="14363" xr:uid="{92B0DF2F-3ED6-4BA9-9430-695F568E554F}"/>
    <cellStyle name="Normalny 9 2 5 2 2 2 5 2" xfId="29662" xr:uid="{5A57398C-79CD-4452-8AF1-AA32586349B9}"/>
    <cellStyle name="Normalny 9 2 5 2 2 2 6" xfId="19979" xr:uid="{15FCFE4F-8FB2-447E-9982-6CE8AB5ACC06}"/>
    <cellStyle name="Normalny 9 2 5 2 2 3" xfId="9242" xr:uid="{0875CCB5-0484-4FD1-ABDE-13322A87B7EA}"/>
    <cellStyle name="Normalny 9 2 5 2 2 3 2" xfId="12733" xr:uid="{47342092-50C8-4ED9-9A44-1938E53897BB}"/>
    <cellStyle name="Normalny 9 2 5 2 2 3 2 2" xfId="28032" xr:uid="{BEDED465-172E-4CB6-B7D1-B8A62D02FF76}"/>
    <cellStyle name="Normalny 9 2 5 2 2 3 3" xfId="16223" xr:uid="{645A4241-1568-4138-9BCF-084F7D067104}"/>
    <cellStyle name="Normalny 9 2 5 2 2 3 3 2" xfId="31522" xr:uid="{662F5998-F4BB-412C-BC38-C25A991C4E92}"/>
    <cellStyle name="Normalny 9 2 5 2 2 3 4" xfId="24542" xr:uid="{F90FDAEC-EDC0-4F48-BFDD-DC2A40183975}"/>
    <cellStyle name="Normalny 9 2 5 2 2 4" xfId="6596" xr:uid="{0488FC74-D4F6-46B8-99AC-2D46E7588120}"/>
    <cellStyle name="Normalny 9 2 5 2 2 4 2" xfId="21897" xr:uid="{86DB5BEC-D1AE-48CE-966A-4CDA0AC3A4F5}"/>
    <cellStyle name="Normalny 9 2 5 2 2 5" xfId="10088" xr:uid="{B222DBFE-BEB2-44BB-8204-88A1F4582B05}"/>
    <cellStyle name="Normalny 9 2 5 2 2 5 2" xfId="25387" xr:uid="{5AD1121C-2312-44F4-BF13-8EDF23A85AA0}"/>
    <cellStyle name="Normalny 9 2 5 2 2 6" xfId="13578" xr:uid="{E0D30CF3-AD48-4B35-8FB2-C795B537FC40}"/>
    <cellStyle name="Normalny 9 2 5 2 2 6 2" xfId="28877" xr:uid="{F812808C-B553-4981-822F-19837FCF6B92}"/>
    <cellStyle name="Normalny 9 2 5 2 2 7" xfId="19978" xr:uid="{B2FD99C8-BB90-43E8-AC5A-63043C2D0F69}"/>
    <cellStyle name="Normalny 9 2 5 2 3" xfId="4661" xr:uid="{74293EC1-3F5A-46B6-A50F-F162B256C46B}"/>
    <cellStyle name="Normalny 9 2 5 2 3 2" xfId="9244" xr:uid="{067AFF97-ADDB-4902-93BB-4123C7216F01}"/>
    <cellStyle name="Normalny 9 2 5 2 3 2 2" xfId="12735" xr:uid="{3329B5EE-05DE-40B7-AFA4-3DF0B62DA25D}"/>
    <cellStyle name="Normalny 9 2 5 2 3 2 2 2" xfId="28034" xr:uid="{65D04879-C31B-4892-8F16-DE5CBFFBDC75}"/>
    <cellStyle name="Normalny 9 2 5 2 3 2 3" xfId="16225" xr:uid="{EF4080B6-BE0D-4DDE-A0A4-AE32F7D97AB8}"/>
    <cellStyle name="Normalny 9 2 5 2 3 2 3 2" xfId="31524" xr:uid="{BABD6D62-947B-4E81-89A9-AA1348D8C233}"/>
    <cellStyle name="Normalny 9 2 5 2 3 2 4" xfId="24544" xr:uid="{BEC55E4A-C85E-4CA7-B229-3825E3EBD4DF}"/>
    <cellStyle name="Normalny 9 2 5 2 3 3" xfId="7380" xr:uid="{FE89767A-5B93-45AF-A027-7BB5EE33E159}"/>
    <cellStyle name="Normalny 9 2 5 2 3 3 2" xfId="22681" xr:uid="{276234B4-1223-4087-B3B8-B19F3CE9AA12}"/>
    <cellStyle name="Normalny 9 2 5 2 3 4" xfId="10872" xr:uid="{2DEF0FAB-3FCB-44C2-8F5C-BE2D8EE85303}"/>
    <cellStyle name="Normalny 9 2 5 2 3 4 2" xfId="26171" xr:uid="{2398F903-F19A-47A1-9DC9-F61E492A0FAE}"/>
    <cellStyle name="Normalny 9 2 5 2 3 5" xfId="14362" xr:uid="{A3857EF9-260B-4B46-8691-5CEC1A36E4E4}"/>
    <cellStyle name="Normalny 9 2 5 2 3 5 2" xfId="29661" xr:uid="{B589CDB9-9AFB-47AD-8058-AA8070CCC4E4}"/>
    <cellStyle name="Normalny 9 2 5 2 3 6" xfId="19980" xr:uid="{3605D09A-73E3-4C24-A85E-A2E2B829D2E6}"/>
    <cellStyle name="Normalny 9 2 5 2 4" xfId="9241" xr:uid="{3B711326-C91F-475F-9492-6D2DC50942B9}"/>
    <cellStyle name="Normalny 9 2 5 2 4 2" xfId="12732" xr:uid="{3CD3103C-E748-4915-959D-3E5A22C0E12B}"/>
    <cellStyle name="Normalny 9 2 5 2 4 2 2" xfId="28031" xr:uid="{2AE0EED8-FAC7-4DDF-B3D1-5AEF72B4BDDF}"/>
    <cellStyle name="Normalny 9 2 5 2 4 3" xfId="16222" xr:uid="{A3882098-900B-455A-BBDC-D8BD6689024B}"/>
    <cellStyle name="Normalny 9 2 5 2 4 3 2" xfId="31521" xr:uid="{8197619A-8B71-4077-87C2-2F1B9A0AAA0F}"/>
    <cellStyle name="Normalny 9 2 5 2 4 4" xfId="24541" xr:uid="{A77501E5-B95A-43C5-BD94-728026C45D05}"/>
    <cellStyle name="Normalny 9 2 5 2 5" xfId="6242" xr:uid="{94F1E859-AD4E-4CEE-8B24-5C97F4551A53}"/>
    <cellStyle name="Normalny 9 2 5 2 5 2" xfId="21543" xr:uid="{C8D90DC2-EC21-4B92-80B6-C6EA8A944B91}"/>
    <cellStyle name="Normalny 9 2 5 2 6" xfId="4658" xr:uid="{C0868389-923B-4D95-8735-F39D278EEECD}"/>
    <cellStyle name="Normalny 9 2 5 2 6 2" xfId="19977" xr:uid="{D12DCDCF-EE1B-4523-B5EF-72F424606EE9}"/>
    <cellStyle name="Normalny 9 2 5 2 7" xfId="9734" xr:uid="{703B47B4-0B4C-4880-8071-37C71840D000}"/>
    <cellStyle name="Normalny 9 2 5 2 7 2" xfId="25033" xr:uid="{3A19E9D2-B6F7-4EFE-9D93-C2224F99B42A}"/>
    <cellStyle name="Normalny 9 2 5 2 8" xfId="13224" xr:uid="{8CF53C69-FB0F-45FE-9F8C-8E1E45048FA4}"/>
    <cellStyle name="Normalny 9 2 5 2 8 2" xfId="28523" xr:uid="{5B8A2C95-E176-4C2D-846C-EF5DFDED6617}"/>
    <cellStyle name="Normalny 9 2 5 2 9" xfId="16832" xr:uid="{5DAABC41-D158-470B-BE16-0EF3255DF15C}"/>
    <cellStyle name="Normalny 9 2 5 20" xfId="16628" xr:uid="{591A615C-EAD7-4CBE-BD83-4C899E5DF378}"/>
    <cellStyle name="Normalny 9 2 5 3" xfId="1301" xr:uid="{DD759F3B-639A-4CFB-9834-8BB96C58147A}"/>
    <cellStyle name="Normalny 9 2 5 3 2" xfId="4663" xr:uid="{8AFF87E3-A31D-406B-98DC-607C0BAA3151}"/>
    <cellStyle name="Normalny 9 2 5 3 2 2" xfId="9246" xr:uid="{2477CCFD-71B0-4507-843F-5990284EF575}"/>
    <cellStyle name="Normalny 9 2 5 3 2 2 2" xfId="12737" xr:uid="{F316903E-B377-411B-9E94-CC600CC3457B}"/>
    <cellStyle name="Normalny 9 2 5 3 2 2 2 2" xfId="28036" xr:uid="{301A0C7E-D8AC-4CE6-B601-DCA876A85CC3}"/>
    <cellStyle name="Normalny 9 2 5 3 2 2 3" xfId="16227" xr:uid="{540E645D-C622-487D-B656-47F8B7CF1D3C}"/>
    <cellStyle name="Normalny 9 2 5 3 2 2 3 2" xfId="31526" xr:uid="{1387356C-778E-4503-810E-20507F68BE66}"/>
    <cellStyle name="Normalny 9 2 5 3 2 2 4" xfId="24546" xr:uid="{7B980C44-B4B6-4120-8FA8-07D5D6E957E9}"/>
    <cellStyle name="Normalny 9 2 5 3 2 3" xfId="7382" xr:uid="{D4738B02-724D-452D-8A3A-B40AF8094BBA}"/>
    <cellStyle name="Normalny 9 2 5 3 2 3 2" xfId="22683" xr:uid="{35229F46-D138-47CC-8BA2-8013BD32F5D8}"/>
    <cellStyle name="Normalny 9 2 5 3 2 4" xfId="10874" xr:uid="{C16844CC-4C00-48EA-B9A0-7E6067C70304}"/>
    <cellStyle name="Normalny 9 2 5 3 2 4 2" xfId="26173" xr:uid="{FDA39700-CE1D-4E6E-9B55-FEBC50B23F45}"/>
    <cellStyle name="Normalny 9 2 5 3 2 5" xfId="14364" xr:uid="{7C9AB7F2-AC70-4A87-BD8C-DF384C32DECA}"/>
    <cellStyle name="Normalny 9 2 5 3 2 5 2" xfId="29663" xr:uid="{B288F1B6-3125-4C77-BB5A-88D769623020}"/>
    <cellStyle name="Normalny 9 2 5 3 2 6" xfId="19982" xr:uid="{DCD620A9-C5F7-42CA-9F5E-54394B69E55F}"/>
    <cellStyle name="Normalny 9 2 5 3 3" xfId="9245" xr:uid="{27D22533-B944-4E48-876F-FB885F638A95}"/>
    <cellStyle name="Normalny 9 2 5 3 3 2" xfId="12736" xr:uid="{EEB38089-DBF5-47B5-A01A-9141BE3D2885}"/>
    <cellStyle name="Normalny 9 2 5 3 3 2 2" xfId="28035" xr:uid="{A8352C31-4CF9-4320-9D88-7944618D31D9}"/>
    <cellStyle name="Normalny 9 2 5 3 3 3" xfId="16226" xr:uid="{1855676C-BD9E-4A09-AF1D-3AD627D43885}"/>
    <cellStyle name="Normalny 9 2 5 3 3 3 2" xfId="31525" xr:uid="{ABDF445C-FA19-4006-B970-30A2A21429F9}"/>
    <cellStyle name="Normalny 9 2 5 3 3 4" xfId="24545" xr:uid="{BB97FAF8-1869-48C9-8397-A5066ED8695E}"/>
    <cellStyle name="Normalny 9 2 5 3 4" xfId="6597" xr:uid="{A72F7E77-1AD2-42D2-976E-C493DC66DB22}"/>
    <cellStyle name="Normalny 9 2 5 3 4 2" xfId="21898" xr:uid="{329DEA18-CDAC-4541-A364-FEDF86BF2F09}"/>
    <cellStyle name="Normalny 9 2 5 3 5" xfId="4662" xr:uid="{6342B595-437C-4C6B-AA6B-9A3EC7BB1D99}"/>
    <cellStyle name="Normalny 9 2 5 3 5 2" xfId="19981" xr:uid="{8399E56A-FEA6-4CD1-A0C1-6FBB88DCE0DA}"/>
    <cellStyle name="Normalny 9 2 5 3 6" xfId="10089" xr:uid="{324D2B39-9B61-42B3-A12B-2700CE5C54F6}"/>
    <cellStyle name="Normalny 9 2 5 3 6 2" xfId="25388" xr:uid="{86FC4EF3-F946-4B57-8705-0D0483BD5972}"/>
    <cellStyle name="Normalny 9 2 5 3 7" xfId="13579" xr:uid="{3C04F609-4FF9-41B2-8E7E-2889EB48CD3A}"/>
    <cellStyle name="Normalny 9 2 5 3 7 2" xfId="28878" xr:uid="{5BA918EF-0ED6-4B94-A353-333F5CBE173D}"/>
    <cellStyle name="Normalny 9 2 5 3 8" xfId="16957" xr:uid="{C3248173-3BD1-4592-95C1-887DD55FDEA2}"/>
    <cellStyle name="Normalny 9 2 5 4" xfId="1422" xr:uid="{B996EE41-9922-4573-9247-B93F3D948291}"/>
    <cellStyle name="Normalny 9 2 5 4 2" xfId="9247" xr:uid="{B6D7670F-33E9-413A-8EE9-4EADD6544F3D}"/>
    <cellStyle name="Normalny 9 2 5 4 2 2" xfId="12738" xr:uid="{615619D5-F68A-4A1D-9700-BCE73B814912}"/>
    <cellStyle name="Normalny 9 2 5 4 2 2 2" xfId="28037" xr:uid="{54F9A36F-AEFE-4ED1-8E94-AFE993C0F51C}"/>
    <cellStyle name="Normalny 9 2 5 4 2 3" xfId="16228" xr:uid="{7650FBBA-E0DB-486A-AA6A-9D0B2064D876}"/>
    <cellStyle name="Normalny 9 2 5 4 2 3 2" xfId="31527" xr:uid="{3C8AF81C-F7D1-461B-9374-F22367C643DB}"/>
    <cellStyle name="Normalny 9 2 5 4 2 4" xfId="24547" xr:uid="{DB5E881D-9174-421E-85D3-6227949D87D8}"/>
    <cellStyle name="Normalny 9 2 5 4 3" xfId="7379" xr:uid="{0152D23B-1B1D-4517-8D0B-1F2000790E6C}"/>
    <cellStyle name="Normalny 9 2 5 4 3 2" xfId="22680" xr:uid="{012E3C63-CCA6-4241-B2E1-D0D8E09A9106}"/>
    <cellStyle name="Normalny 9 2 5 4 4" xfId="4664" xr:uid="{E2BF0E75-F732-40EF-B6E9-EAD1A0B7E89C}"/>
    <cellStyle name="Normalny 9 2 5 4 4 2" xfId="19983" xr:uid="{A56BFF7C-9AE0-4615-BD9C-1E4EAFF51C2A}"/>
    <cellStyle name="Normalny 9 2 5 4 5" xfId="10871" xr:uid="{2CE3EFF9-84AE-444D-B02D-89C837BB10F4}"/>
    <cellStyle name="Normalny 9 2 5 4 5 2" xfId="26170" xr:uid="{FB557461-D6CC-4870-9CDB-2A37B9F7F56D}"/>
    <cellStyle name="Normalny 9 2 5 4 6" xfId="14361" xr:uid="{618CDBC3-D793-46E6-BFBF-E95E2F85769D}"/>
    <cellStyle name="Normalny 9 2 5 4 6 2" xfId="29660" xr:uid="{14CEE016-D85B-4501-89CD-56E8585E815C}"/>
    <cellStyle name="Normalny 9 2 5 4 7" xfId="17078" xr:uid="{4C47A5A4-7540-444E-933E-D6A0CB117781}"/>
    <cellStyle name="Normalny 9 2 5 5" xfId="1576" xr:uid="{C042EE0D-5F29-4A87-8B58-516B2E8A6CAD}"/>
    <cellStyle name="Normalny 9 2 5 5 2" xfId="9248" xr:uid="{094931DE-7FB1-4B41-BAD8-1E26B21374BB}"/>
    <cellStyle name="Normalny 9 2 5 5 2 2" xfId="12739" xr:uid="{D045F7A8-1DC1-4AFE-B533-D1BFD9D18D5D}"/>
    <cellStyle name="Normalny 9 2 5 5 2 2 2" xfId="28038" xr:uid="{526362A4-7341-4A54-86DA-C71995D5F36E}"/>
    <cellStyle name="Normalny 9 2 5 5 2 3" xfId="16229" xr:uid="{C8205D6F-542F-48A7-8E90-71C4E630F556}"/>
    <cellStyle name="Normalny 9 2 5 5 2 3 2" xfId="31528" xr:uid="{6E5C4F10-6135-4430-B220-EE8810878CA8}"/>
    <cellStyle name="Normalny 9 2 5 5 2 4" xfId="24548" xr:uid="{B62F20D0-EEC9-4D46-958F-0BD150C6CF59}"/>
    <cellStyle name="Normalny 9 2 5 5 3" xfId="7541" xr:uid="{DB29C65C-5443-403C-AA9C-DE17F622F079}"/>
    <cellStyle name="Normalny 9 2 5 5 3 2" xfId="22842" xr:uid="{644224A1-CCC8-4D84-9DEE-91012B0B8D51}"/>
    <cellStyle name="Normalny 9 2 5 5 4" xfId="4665" xr:uid="{5CE727C7-AB23-4E9A-9180-0EC2AE7C6796}"/>
    <cellStyle name="Normalny 9 2 5 5 4 2" xfId="19984" xr:uid="{5B495DFB-5FD1-4E28-B120-37E0B348177D}"/>
    <cellStyle name="Normalny 9 2 5 5 5" xfId="11033" xr:uid="{401EC938-8B30-4A45-8188-E30FAEB7ED87}"/>
    <cellStyle name="Normalny 9 2 5 5 5 2" xfId="26332" xr:uid="{B8E6F899-4A54-4FFA-B372-2093F6BF44A4}"/>
    <cellStyle name="Normalny 9 2 5 5 6" xfId="14523" xr:uid="{E8174458-EC04-49A4-9B90-7769CD173ABD}"/>
    <cellStyle name="Normalny 9 2 5 5 6 2" xfId="29822" xr:uid="{117837E2-FFEC-4978-B0FF-8AE793264DE5}"/>
    <cellStyle name="Normalny 9 2 5 5 7" xfId="17228" xr:uid="{0A67AB68-712C-4341-B19C-6A0F247AB989}"/>
    <cellStyle name="Normalny 9 2 5 6" xfId="1825" xr:uid="{71FA74E6-F4A6-4FF1-A02A-0EF7DC821220}"/>
    <cellStyle name="Normalny 9 2 5 6 2" xfId="9240" xr:uid="{A831FCAC-0BA4-4D7A-91C4-F7568E8937BE}"/>
    <cellStyle name="Normalny 9 2 5 6 2 2" xfId="24540" xr:uid="{FADAD394-321D-456A-B893-0D6DB160C0AA}"/>
    <cellStyle name="Normalny 9 2 5 6 3" xfId="5661" xr:uid="{0E02C387-5F65-4BF9-B6B1-56B612AC2334}"/>
    <cellStyle name="Normalny 9 2 5 6 3 2" xfId="20962" xr:uid="{AA69DF6C-3274-4A96-B17C-88FDD962A761}"/>
    <cellStyle name="Normalny 9 2 5 6 4" xfId="12731" xr:uid="{D258127A-08C6-4F49-A57B-2EDFBCD02E0C}"/>
    <cellStyle name="Normalny 9 2 5 6 4 2" xfId="28030" xr:uid="{36678164-DB85-415E-8A37-FD0F2062109E}"/>
    <cellStyle name="Normalny 9 2 5 6 5" xfId="16221" xr:uid="{6083CCFA-2025-4E5A-A848-4009D760405B}"/>
    <cellStyle name="Normalny 9 2 5 6 5 2" xfId="31520" xr:uid="{7A9920F1-839E-4AC1-9239-D2BE4F056745}"/>
    <cellStyle name="Normalny 9 2 5 6 6" xfId="17461" xr:uid="{938FF987-2AD5-49C8-855A-C1E86F600FCE}"/>
    <cellStyle name="Normalny 9 2 5 7" xfId="1969" xr:uid="{D27DE369-6DE7-4AF6-8204-DF65DA67EDC9}"/>
    <cellStyle name="Normalny 9 2 5 7 2" xfId="5662" xr:uid="{8462B91C-3867-4CAA-ABFF-668904D4D205}"/>
    <cellStyle name="Normalny 9 2 5 7 2 2" xfId="20963" xr:uid="{4754E9C7-CDD9-4CFA-AD05-C3AA6E637F7C}"/>
    <cellStyle name="Normalny 9 2 5 7 3" xfId="17601" xr:uid="{546E8409-DEF6-4D07-A948-FE176531F5A3}"/>
    <cellStyle name="Normalny 9 2 5 8" xfId="2100" xr:uid="{5B372A0D-E838-4EAE-8FFF-3B2649E91495}"/>
    <cellStyle name="Normalny 9 2 5 8 2" xfId="5663" xr:uid="{B5439B03-8803-4254-BD21-DF355E936AAA}"/>
    <cellStyle name="Normalny 9 2 5 8 2 2" xfId="20964" xr:uid="{448CF570-9E31-4DA4-9A37-310F8C7E74E9}"/>
    <cellStyle name="Normalny 9 2 5 8 3" xfId="17732" xr:uid="{3266B570-4240-4BBA-99F3-EF04E1D0090D}"/>
    <cellStyle name="Normalny 9 2 5 9" xfId="2225" xr:uid="{850D5DBF-11C4-4A89-978B-797DA2A8861B}"/>
    <cellStyle name="Normalny 9 2 5 9 2" xfId="5664" xr:uid="{79095508-2269-4AAA-9D3E-E2F79A6DD2C4}"/>
    <cellStyle name="Normalny 9 2 5 9 2 2" xfId="20965" xr:uid="{FBE02193-53C7-41B4-A38B-AAD8DF4C7A46}"/>
    <cellStyle name="Normalny 9 2 5 9 3" xfId="17857" xr:uid="{C2D48E2F-33DB-422A-B7AC-013091332C64}"/>
    <cellStyle name="Normalny 9 2 6" xfId="783" xr:uid="{54828C09-A030-44FB-9E49-4BFF30D26E21}"/>
    <cellStyle name="Normalny 9 2 6 10" xfId="2387" xr:uid="{8590B57A-0934-44D1-B92A-535BD1750F4D}"/>
    <cellStyle name="Normalny 9 2 6 10 2" xfId="5665" xr:uid="{29AF10DC-CE4D-48E2-8983-DB5A389F1F68}"/>
    <cellStyle name="Normalny 9 2 6 10 2 2" xfId="20966" xr:uid="{24D92D1B-60B9-44B0-8196-8F5050C7684F}"/>
    <cellStyle name="Normalny 9 2 6 10 3" xfId="18019" xr:uid="{107CBDAD-064C-4F2E-B86F-69759B041C78}"/>
    <cellStyle name="Normalny 9 2 6 11" xfId="2537" xr:uid="{DB02FD6E-94B0-4C11-9D93-50139A06DC39}"/>
    <cellStyle name="Normalny 9 2 6 11 2" xfId="5666" xr:uid="{B0494208-72DD-401F-8ADA-B0BB404AEB7D}"/>
    <cellStyle name="Normalny 9 2 6 11 2 2" xfId="20967" xr:uid="{1963AACD-A5EE-45B4-A7E6-4ADC6F90EAEE}"/>
    <cellStyle name="Normalny 9 2 6 11 3" xfId="18169" xr:uid="{AF3B4371-FB0D-48F0-AF81-AF6555C1F350}"/>
    <cellStyle name="Normalny 9 2 6 12" xfId="2687" xr:uid="{9FAFB3E7-3D3C-4268-B91F-0F7CB487632C}"/>
    <cellStyle name="Normalny 9 2 6 12 2" xfId="5667" xr:uid="{02E1F38F-BDD0-4672-8C75-F88D7E3B8060}"/>
    <cellStyle name="Normalny 9 2 6 12 2 2" xfId="20968" xr:uid="{A151B491-5413-4E9E-980F-E274282C772D}"/>
    <cellStyle name="Normalny 9 2 6 12 3" xfId="18319" xr:uid="{9BEB4940-7641-474A-AE4E-84F626B480B8}"/>
    <cellStyle name="Normalny 9 2 6 13" xfId="5883" xr:uid="{3E5F7702-66B8-4936-8203-CCBB1F13B8E9}"/>
    <cellStyle name="Normalny 9 2 6 13 2" xfId="21184" xr:uid="{7079E911-3968-4219-97B3-46AC8D4B7010}"/>
    <cellStyle name="Normalny 9 2 6 14" xfId="6080" xr:uid="{3E8C57E0-262B-49DE-AEBF-34334899184D}"/>
    <cellStyle name="Normalny 9 2 6 14 2" xfId="21381" xr:uid="{40B1B09C-31DE-423B-9C0F-D2666158ABA0}"/>
    <cellStyle name="Normalny 9 2 6 15" xfId="4666" xr:uid="{03A7C8DA-2763-426D-B66C-7249D73DB63F}"/>
    <cellStyle name="Normalny 9 2 6 15 2" xfId="19985" xr:uid="{B096D2C9-BF27-45A4-8B57-33662F0AC334}"/>
    <cellStyle name="Normalny 9 2 6 16" xfId="9572" xr:uid="{5D5C28C0-DFFB-444C-A265-AD8D1800124A}"/>
    <cellStyle name="Normalny 9 2 6 16 2" xfId="24871" xr:uid="{36395E2D-0049-4AA9-8E9B-AB39EB771203}"/>
    <cellStyle name="Normalny 9 2 6 17" xfId="13062" xr:uid="{A98B6F8E-0C6F-4ABB-8AA6-9B3DE26D3CC6}"/>
    <cellStyle name="Normalny 9 2 6 17 2" xfId="28361" xr:uid="{95C85EAB-B340-4220-B574-913163CC56ED}"/>
    <cellStyle name="Normalny 9 2 6 18" xfId="16506" xr:uid="{19970992-BB6A-4070-84F4-D1686475BAFD}"/>
    <cellStyle name="Normalny 9 2 6 18 2" xfId="31805" xr:uid="{4138AA5E-C50D-4117-B9ED-B7F657CA5BDC}"/>
    <cellStyle name="Normalny 9 2 6 19" xfId="1001" xr:uid="{996DF90C-72FF-4B1C-8959-5E50CB7785E4}"/>
    <cellStyle name="Normalny 9 2 6 2" xfId="1217" xr:uid="{59CE8DBC-6C61-449C-912F-1E67CD25D73B}"/>
    <cellStyle name="Normalny 9 2 6 2 2" xfId="4668" xr:uid="{EFFFEDAE-8407-4D0F-A2EE-8F653DE75EFD}"/>
    <cellStyle name="Normalny 9 2 6 2 2 2" xfId="4669" xr:uid="{5498C68F-C0A2-4BAB-8F7E-724A12C9DBBD}"/>
    <cellStyle name="Normalny 9 2 6 2 2 2 2" xfId="9252" xr:uid="{42B8A43A-8571-460F-9F0F-22777DE1F0E3}"/>
    <cellStyle name="Normalny 9 2 6 2 2 2 2 2" xfId="12743" xr:uid="{01927941-A251-4255-82A7-4579BC61A86D}"/>
    <cellStyle name="Normalny 9 2 6 2 2 2 2 2 2" xfId="28042" xr:uid="{FCEA8327-9889-4BC4-858C-E4AE574ED821}"/>
    <cellStyle name="Normalny 9 2 6 2 2 2 2 3" xfId="16233" xr:uid="{0C3D3D24-54E4-42DF-B9BD-CBA2A2AE2E76}"/>
    <cellStyle name="Normalny 9 2 6 2 2 2 2 3 2" xfId="31532" xr:uid="{FFB78634-ED26-45F4-B980-6B7DAF52EED7}"/>
    <cellStyle name="Normalny 9 2 6 2 2 2 2 4" xfId="24552" xr:uid="{5D5839E6-0566-471A-8EEE-A8DE2F42BE37}"/>
    <cellStyle name="Normalny 9 2 6 2 2 2 3" xfId="7385" xr:uid="{AEEBB858-0A75-4AA5-9268-B4DD345F84F8}"/>
    <cellStyle name="Normalny 9 2 6 2 2 2 3 2" xfId="22686" xr:uid="{93BDF7A3-7636-46E1-9C87-A6C5FB40A5E6}"/>
    <cellStyle name="Normalny 9 2 6 2 2 2 4" xfId="10877" xr:uid="{684BE502-BA01-496F-B872-B51D8D8EAE37}"/>
    <cellStyle name="Normalny 9 2 6 2 2 2 4 2" xfId="26176" xr:uid="{6534F9EE-EC0C-4453-A235-2E1D29D1E80A}"/>
    <cellStyle name="Normalny 9 2 6 2 2 2 5" xfId="14367" xr:uid="{48A1A65B-4AE5-444A-9522-0D87FA8E1B3C}"/>
    <cellStyle name="Normalny 9 2 6 2 2 2 5 2" xfId="29666" xr:uid="{D217DA65-E99A-4FBD-91CC-A550116BCBE6}"/>
    <cellStyle name="Normalny 9 2 6 2 2 2 6" xfId="19988" xr:uid="{FEE074A1-F501-4607-AAE0-1D7810649652}"/>
    <cellStyle name="Normalny 9 2 6 2 2 3" xfId="9251" xr:uid="{4EAD2030-6955-41DB-A711-AD4DB80ABBFD}"/>
    <cellStyle name="Normalny 9 2 6 2 2 3 2" xfId="12742" xr:uid="{2CE3A08D-1ACF-4AA4-BFB9-6F47BB5B6E64}"/>
    <cellStyle name="Normalny 9 2 6 2 2 3 2 2" xfId="28041" xr:uid="{391DB14C-873A-462F-A7AC-7219E1BF4D72}"/>
    <cellStyle name="Normalny 9 2 6 2 2 3 3" xfId="16232" xr:uid="{0A30BDEE-1B00-4B9A-B80D-D2488B50F913}"/>
    <cellStyle name="Normalny 9 2 6 2 2 3 3 2" xfId="31531" xr:uid="{8991A39B-0EA1-4322-AEB7-DCE21670011D}"/>
    <cellStyle name="Normalny 9 2 6 2 2 3 4" xfId="24551" xr:uid="{6A91AD68-7AC1-44EB-BE14-D9DC26CEDCA8}"/>
    <cellStyle name="Normalny 9 2 6 2 2 4" xfId="6598" xr:uid="{A185BA6F-68D8-4734-B63E-41BF9C18B709}"/>
    <cellStyle name="Normalny 9 2 6 2 2 4 2" xfId="21899" xr:uid="{51A7B8E0-83E9-46BB-BB6B-30888AA87432}"/>
    <cellStyle name="Normalny 9 2 6 2 2 5" xfId="10090" xr:uid="{B64E39E6-FB19-42B3-9548-F09A8E2D394F}"/>
    <cellStyle name="Normalny 9 2 6 2 2 5 2" xfId="25389" xr:uid="{DB059FBE-26E2-49BB-97CB-BFDAF545D2F0}"/>
    <cellStyle name="Normalny 9 2 6 2 2 6" xfId="13580" xr:uid="{C543D493-34AD-443C-A375-9E876E9D4BAA}"/>
    <cellStyle name="Normalny 9 2 6 2 2 6 2" xfId="28879" xr:uid="{BD405FB2-4CB4-45C8-A020-BB042698E124}"/>
    <cellStyle name="Normalny 9 2 6 2 2 7" xfId="19987" xr:uid="{76EEC652-836D-433F-BE3E-512CB15DF187}"/>
    <cellStyle name="Normalny 9 2 6 2 3" xfId="4670" xr:uid="{2FBD90FB-806E-46C0-AD25-06F7B878599C}"/>
    <cellStyle name="Normalny 9 2 6 2 3 2" xfId="9253" xr:uid="{0CDEF98B-601A-449C-B809-2CC4CABF6ACE}"/>
    <cellStyle name="Normalny 9 2 6 2 3 2 2" xfId="12744" xr:uid="{162B11F1-6EA5-444A-91DC-2A75B20C4F41}"/>
    <cellStyle name="Normalny 9 2 6 2 3 2 2 2" xfId="28043" xr:uid="{50E7AA65-27D7-43CA-85C4-A22058AC1A1E}"/>
    <cellStyle name="Normalny 9 2 6 2 3 2 3" xfId="16234" xr:uid="{FF24EA75-FC8F-46B4-9A1F-50FAAC71F53E}"/>
    <cellStyle name="Normalny 9 2 6 2 3 2 3 2" xfId="31533" xr:uid="{18AF45AF-AF54-411E-865B-85FFA974A875}"/>
    <cellStyle name="Normalny 9 2 6 2 3 2 4" xfId="24553" xr:uid="{89914FDA-AED8-44BA-93E4-0FC4FEF29EBF}"/>
    <cellStyle name="Normalny 9 2 6 2 3 3" xfId="7384" xr:uid="{23B58B75-DB61-4A35-9013-19FA16206741}"/>
    <cellStyle name="Normalny 9 2 6 2 3 3 2" xfId="22685" xr:uid="{EC0E729B-83CA-444E-AAE7-E29B3D9F10FE}"/>
    <cellStyle name="Normalny 9 2 6 2 3 4" xfId="10876" xr:uid="{91120737-54D4-4056-B4B0-49B53E4245B7}"/>
    <cellStyle name="Normalny 9 2 6 2 3 4 2" xfId="26175" xr:uid="{A312F2F6-A489-4026-8B4E-7B9ADF3C2931}"/>
    <cellStyle name="Normalny 9 2 6 2 3 5" xfId="14366" xr:uid="{D8F14199-C10A-40D4-A25F-980123C2A2C8}"/>
    <cellStyle name="Normalny 9 2 6 2 3 5 2" xfId="29665" xr:uid="{0B700A47-8BE1-4BF3-A7AC-9B31618193AD}"/>
    <cellStyle name="Normalny 9 2 6 2 3 6" xfId="19989" xr:uid="{4DD92FFB-7537-4D81-874A-29D13A4AA387}"/>
    <cellStyle name="Normalny 9 2 6 2 4" xfId="9250" xr:uid="{F75073F9-7C31-4CCE-A947-D2A061052E9B}"/>
    <cellStyle name="Normalny 9 2 6 2 4 2" xfId="12741" xr:uid="{44BD56F8-E37D-41DB-9BD0-B223F6678ED8}"/>
    <cellStyle name="Normalny 9 2 6 2 4 2 2" xfId="28040" xr:uid="{B7EF160B-F5A4-42E9-9CE3-4B6699BADDE5}"/>
    <cellStyle name="Normalny 9 2 6 2 4 3" xfId="16231" xr:uid="{DBE288EC-DCB2-4A1A-9138-2F64CEADC0FC}"/>
    <cellStyle name="Normalny 9 2 6 2 4 3 2" xfId="31530" xr:uid="{BD11307A-9B3E-4F95-B0D7-9B583A6DFFBC}"/>
    <cellStyle name="Normalny 9 2 6 2 4 4" xfId="24550" xr:uid="{3D3887ED-185D-4E2C-BA10-1BCED5470D23}"/>
    <cellStyle name="Normalny 9 2 6 2 5" xfId="6283" xr:uid="{AAA2CE56-7A2C-4FFB-8B8C-F2B4FB6FDBC8}"/>
    <cellStyle name="Normalny 9 2 6 2 5 2" xfId="21584" xr:uid="{1964D234-5515-4A98-8DBB-06008BE76D47}"/>
    <cellStyle name="Normalny 9 2 6 2 6" xfId="4667" xr:uid="{180BDE3E-0110-4C6E-A6D6-98230055AB7B}"/>
    <cellStyle name="Normalny 9 2 6 2 6 2" xfId="19986" xr:uid="{432973DA-FE0A-49D2-A347-16FD694E8CE7}"/>
    <cellStyle name="Normalny 9 2 6 2 7" xfId="9775" xr:uid="{17125390-6253-4FFD-AD3C-F8D65F5D6CFD}"/>
    <cellStyle name="Normalny 9 2 6 2 7 2" xfId="25074" xr:uid="{00286B82-BA22-46B6-A0B3-CAB968036E23}"/>
    <cellStyle name="Normalny 9 2 6 2 8" xfId="13265" xr:uid="{B2D584D0-CA98-4E32-B745-E7A82A0D58BA}"/>
    <cellStyle name="Normalny 9 2 6 2 8 2" xfId="28564" xr:uid="{75E3FEB2-3F84-499E-BD59-7385F5853A63}"/>
    <cellStyle name="Normalny 9 2 6 2 9" xfId="16873" xr:uid="{04B5CB6C-A64E-402C-A159-DC5E019F9DB0}"/>
    <cellStyle name="Normalny 9 2 6 20" xfId="16669" xr:uid="{CDB13FBA-9F4A-49B4-8287-868D383F6C59}"/>
    <cellStyle name="Normalny 9 2 6 3" xfId="1342" xr:uid="{2E8ADE88-67F5-4BC7-AAFB-C6B5EA52542A}"/>
    <cellStyle name="Normalny 9 2 6 3 2" xfId="4672" xr:uid="{29148E38-D9AB-4E01-8D80-EDD37A79A8BF}"/>
    <cellStyle name="Normalny 9 2 6 3 2 2" xfId="9255" xr:uid="{68B5273A-16AD-433F-832B-868E6F34BC69}"/>
    <cellStyle name="Normalny 9 2 6 3 2 2 2" xfId="12746" xr:uid="{E134E5A6-CA9F-412C-B50C-1D51E371533B}"/>
    <cellStyle name="Normalny 9 2 6 3 2 2 2 2" xfId="28045" xr:uid="{C96C1D1A-82D6-4FD1-940F-03A1CE2EE764}"/>
    <cellStyle name="Normalny 9 2 6 3 2 2 3" xfId="16236" xr:uid="{A4832F40-45FC-4EB6-A8A2-A8A22A0E6332}"/>
    <cellStyle name="Normalny 9 2 6 3 2 2 3 2" xfId="31535" xr:uid="{2D654982-18CD-4789-BD8A-3F92302042D4}"/>
    <cellStyle name="Normalny 9 2 6 3 2 2 4" xfId="24555" xr:uid="{1205581A-192D-4BB0-A122-0E1CC3367183}"/>
    <cellStyle name="Normalny 9 2 6 3 2 3" xfId="7386" xr:uid="{AF2ECEFA-7D8E-4913-B225-EE527AF1118B}"/>
    <cellStyle name="Normalny 9 2 6 3 2 3 2" xfId="22687" xr:uid="{18A011A3-D8DD-4E0B-B657-8BA2FF33B75A}"/>
    <cellStyle name="Normalny 9 2 6 3 2 4" xfId="10878" xr:uid="{20F16861-E601-44B3-B80D-93075E4E8855}"/>
    <cellStyle name="Normalny 9 2 6 3 2 4 2" xfId="26177" xr:uid="{F8444B7F-45F0-442F-A51A-D9E01CC940D0}"/>
    <cellStyle name="Normalny 9 2 6 3 2 5" xfId="14368" xr:uid="{6C19415D-2DE2-45EC-B216-EE6F05B2B3F1}"/>
    <cellStyle name="Normalny 9 2 6 3 2 5 2" xfId="29667" xr:uid="{E54636AA-6250-4F67-BDD9-58D710FD3BED}"/>
    <cellStyle name="Normalny 9 2 6 3 2 6" xfId="19991" xr:uid="{D0454BDB-8C50-46DA-A043-57854B10DCD2}"/>
    <cellStyle name="Normalny 9 2 6 3 3" xfId="9254" xr:uid="{FD08850F-7A30-4908-9FCB-809076EC7C47}"/>
    <cellStyle name="Normalny 9 2 6 3 3 2" xfId="12745" xr:uid="{CD3EFB65-5584-48D1-ACEF-D0234BDEB133}"/>
    <cellStyle name="Normalny 9 2 6 3 3 2 2" xfId="28044" xr:uid="{B91ABBED-ADBB-4503-990F-0A8885C66C49}"/>
    <cellStyle name="Normalny 9 2 6 3 3 3" xfId="16235" xr:uid="{1840E90A-9353-42F7-AA05-EFD2C870BCB2}"/>
    <cellStyle name="Normalny 9 2 6 3 3 3 2" xfId="31534" xr:uid="{8DA114AD-4184-4286-8D08-2EB782A9AB75}"/>
    <cellStyle name="Normalny 9 2 6 3 3 4" xfId="24554" xr:uid="{FA3891CA-7E43-414A-9078-833CAF839318}"/>
    <cellStyle name="Normalny 9 2 6 3 4" xfId="6599" xr:uid="{1BF1BBEC-70F2-4457-BB9E-3FB8A0F5D4E5}"/>
    <cellStyle name="Normalny 9 2 6 3 4 2" xfId="21900" xr:uid="{C5EFA061-978C-4FCA-91BB-F24DD5B87DCC}"/>
    <cellStyle name="Normalny 9 2 6 3 5" xfId="4671" xr:uid="{D46D3033-3308-4198-9A5D-9FFD4C5CB9E7}"/>
    <cellStyle name="Normalny 9 2 6 3 5 2" xfId="19990" xr:uid="{360DAEBC-5F2E-4AA5-81D5-D0ABCF3EE9A4}"/>
    <cellStyle name="Normalny 9 2 6 3 6" xfId="10091" xr:uid="{474603C5-3BEF-4A5C-8C9C-2F363FE4D5C7}"/>
    <cellStyle name="Normalny 9 2 6 3 6 2" xfId="25390" xr:uid="{E6644F15-9B88-4FBD-ADBF-3C44B3683475}"/>
    <cellStyle name="Normalny 9 2 6 3 7" xfId="13581" xr:uid="{8A64BC52-9F4D-425A-A174-0B2735CB066A}"/>
    <cellStyle name="Normalny 9 2 6 3 7 2" xfId="28880" xr:uid="{9E65DF40-EB9D-412A-B45C-F10B15451D59}"/>
    <cellStyle name="Normalny 9 2 6 3 8" xfId="16998" xr:uid="{7EEEAF1A-9906-4348-816A-7017CCA31A7D}"/>
    <cellStyle name="Normalny 9 2 6 4" xfId="1463" xr:uid="{4AD07A4B-4CE2-4DBA-A239-203145A4C0CC}"/>
    <cellStyle name="Normalny 9 2 6 4 2" xfId="9256" xr:uid="{EE888924-E9D3-4BE9-AEC3-18658EB6D41A}"/>
    <cellStyle name="Normalny 9 2 6 4 2 2" xfId="12747" xr:uid="{73A14CE5-6619-46D0-8564-CF27DE29D7A2}"/>
    <cellStyle name="Normalny 9 2 6 4 2 2 2" xfId="28046" xr:uid="{CC7E7978-5A78-476A-B09E-ABB3847891F2}"/>
    <cellStyle name="Normalny 9 2 6 4 2 3" xfId="16237" xr:uid="{E0866FB1-1FB4-473E-95A7-7D7B6BAA0FC2}"/>
    <cellStyle name="Normalny 9 2 6 4 2 3 2" xfId="31536" xr:uid="{B71F8182-0B79-4722-B698-EF6CC4FB3456}"/>
    <cellStyle name="Normalny 9 2 6 4 2 4" xfId="24556" xr:uid="{01810D36-87E0-44CA-ABDE-365BEA94A23F}"/>
    <cellStyle name="Normalny 9 2 6 4 3" xfId="7383" xr:uid="{D3A54831-1A6B-48B8-A562-FB7FE77DB27C}"/>
    <cellStyle name="Normalny 9 2 6 4 3 2" xfId="22684" xr:uid="{976596A6-68AE-4363-9C42-A503FDA76A83}"/>
    <cellStyle name="Normalny 9 2 6 4 4" xfId="4673" xr:uid="{07C6AAC9-BF4A-49E3-9D9E-5DCC923C57CA}"/>
    <cellStyle name="Normalny 9 2 6 4 4 2" xfId="19992" xr:uid="{DFEA6C22-FEDE-4378-8999-6A45566DC37F}"/>
    <cellStyle name="Normalny 9 2 6 4 5" xfId="10875" xr:uid="{EE277F0E-C850-4679-A1B6-FE6E1C23625B}"/>
    <cellStyle name="Normalny 9 2 6 4 5 2" xfId="26174" xr:uid="{9DA134E5-2EF0-490B-8D71-C84371295A4F}"/>
    <cellStyle name="Normalny 9 2 6 4 6" xfId="14365" xr:uid="{A5FD0CD1-F518-48FB-B80B-2685AEF1D7BE}"/>
    <cellStyle name="Normalny 9 2 6 4 6 2" xfId="29664" xr:uid="{868FAE64-5199-4379-AD46-7AA8A8691E58}"/>
    <cellStyle name="Normalny 9 2 6 4 7" xfId="17119" xr:uid="{0E2F8224-21CE-4572-8B14-42E6CE75F48F}"/>
    <cellStyle name="Normalny 9 2 6 5" xfId="1617" xr:uid="{BABF1CE6-2CEB-4772-9103-505D632736B2}"/>
    <cellStyle name="Normalny 9 2 6 5 2" xfId="9257" xr:uid="{4B49286D-9B53-4D65-BDBF-495E6FC7C771}"/>
    <cellStyle name="Normalny 9 2 6 5 2 2" xfId="12748" xr:uid="{17C20287-BB35-4686-8DEE-35644F4DF557}"/>
    <cellStyle name="Normalny 9 2 6 5 2 2 2" xfId="28047" xr:uid="{DF4EF78A-A507-4766-B815-ADC8747CAFBE}"/>
    <cellStyle name="Normalny 9 2 6 5 2 3" xfId="16238" xr:uid="{C80638F2-E802-452A-AD76-88B00D57045B}"/>
    <cellStyle name="Normalny 9 2 6 5 2 3 2" xfId="31537" xr:uid="{3F2D0F48-A1E1-4B46-B15C-B48833904BD4}"/>
    <cellStyle name="Normalny 9 2 6 5 2 4" xfId="24557" xr:uid="{DE6F0FD4-FFFA-4D5F-B0BE-D917179B3C17}"/>
    <cellStyle name="Normalny 9 2 6 5 3" xfId="7582" xr:uid="{9A978AFE-76E0-4303-8123-60B78AE1F420}"/>
    <cellStyle name="Normalny 9 2 6 5 3 2" xfId="22883" xr:uid="{909A6381-DA90-4FBF-89F4-437392D76629}"/>
    <cellStyle name="Normalny 9 2 6 5 4" xfId="4674" xr:uid="{ECACA62C-9D19-4618-9D72-5AE58B8432BA}"/>
    <cellStyle name="Normalny 9 2 6 5 4 2" xfId="19993" xr:uid="{82CDAC7F-AC4D-4764-A4AF-47FA31C3A228}"/>
    <cellStyle name="Normalny 9 2 6 5 5" xfId="11074" xr:uid="{73EA8EFE-D79F-4795-88C4-185B90914EFF}"/>
    <cellStyle name="Normalny 9 2 6 5 5 2" xfId="26373" xr:uid="{1FC480BE-9DE4-4185-9481-33586042572C}"/>
    <cellStyle name="Normalny 9 2 6 5 6" xfId="14564" xr:uid="{66C77F2A-D9F7-474A-A102-372B9FE495B8}"/>
    <cellStyle name="Normalny 9 2 6 5 6 2" xfId="29863" xr:uid="{9A9B85A9-4C32-4936-9A2F-BA0AB4523C9C}"/>
    <cellStyle name="Normalny 9 2 6 5 7" xfId="17269" xr:uid="{72B5B2B9-E450-491E-B6FF-54070144A8F8}"/>
    <cellStyle name="Normalny 9 2 6 6" xfId="1866" xr:uid="{A170AF7F-7AD9-4CE3-BFF7-3DDD493B77FF}"/>
    <cellStyle name="Normalny 9 2 6 6 2" xfId="9249" xr:uid="{3E343C82-C0B7-4200-9493-CEFDD3432EA3}"/>
    <cellStyle name="Normalny 9 2 6 6 2 2" xfId="24549" xr:uid="{8D48D995-F5BF-48D6-B7DB-C63D416FD6D0}"/>
    <cellStyle name="Normalny 9 2 6 6 3" xfId="5668" xr:uid="{67CA6B08-F5F5-44D3-B3B1-3875E8DD2866}"/>
    <cellStyle name="Normalny 9 2 6 6 3 2" xfId="20969" xr:uid="{6DC1A1DE-4C8C-4309-9EEB-8EF2FE77A6EF}"/>
    <cellStyle name="Normalny 9 2 6 6 4" xfId="12740" xr:uid="{D17E2353-F1A2-4B4C-B2F9-64D203D68348}"/>
    <cellStyle name="Normalny 9 2 6 6 4 2" xfId="28039" xr:uid="{EC11DFEB-562E-4E30-BCC4-6DF3A1129C8C}"/>
    <cellStyle name="Normalny 9 2 6 6 5" xfId="16230" xr:uid="{A1FA5991-D1E5-4ABD-B92A-4E63271F44F5}"/>
    <cellStyle name="Normalny 9 2 6 6 5 2" xfId="31529" xr:uid="{16C0F354-EB9B-457D-BBD3-7621F6AC69A1}"/>
    <cellStyle name="Normalny 9 2 6 6 6" xfId="17502" xr:uid="{396FA2FF-545A-4CF4-B71A-BCDBEB099C8B}"/>
    <cellStyle name="Normalny 9 2 6 7" xfId="2010" xr:uid="{F34942BE-88B3-4067-B332-3172242713F8}"/>
    <cellStyle name="Normalny 9 2 6 7 2" xfId="5669" xr:uid="{03F37C6B-BB73-4806-9E46-38481F973642}"/>
    <cellStyle name="Normalny 9 2 6 7 2 2" xfId="20970" xr:uid="{B728CAE1-C184-4156-AFC3-1BE93979E611}"/>
    <cellStyle name="Normalny 9 2 6 7 3" xfId="17642" xr:uid="{F2576384-1CAA-4EF2-B6A8-5583E73AD6D2}"/>
    <cellStyle name="Normalny 9 2 6 8" xfId="2141" xr:uid="{99E2BAA6-5E32-445C-A8A0-655AC27D61E9}"/>
    <cellStyle name="Normalny 9 2 6 8 2" xfId="5670" xr:uid="{EF640CF9-C96E-4724-80DF-5D3C3D73FBBA}"/>
    <cellStyle name="Normalny 9 2 6 8 2 2" xfId="20971" xr:uid="{639F87DE-D734-4798-8CFE-C19165FF10F9}"/>
    <cellStyle name="Normalny 9 2 6 8 3" xfId="17773" xr:uid="{98424D24-7D8A-49C6-A19D-EF26AF36D106}"/>
    <cellStyle name="Normalny 9 2 6 9" xfId="2266" xr:uid="{E300AE57-C04B-4683-8D2B-1468B275A76E}"/>
    <cellStyle name="Normalny 9 2 6 9 2" xfId="5671" xr:uid="{FDBAA615-32D3-470B-9D85-64736A8797A9}"/>
    <cellStyle name="Normalny 9 2 6 9 2 2" xfId="20972" xr:uid="{AC6FC6C3-E18F-48D0-9171-AB82C5E81EA7}"/>
    <cellStyle name="Normalny 9 2 6 9 3" xfId="17898" xr:uid="{1ABC07B8-8DD5-4456-81F6-7A1CA5CB704C}"/>
    <cellStyle name="Normalny 9 2 7" xfId="857" xr:uid="{8EDFB9FD-FD83-493B-8FA0-4F6E628EA3FA}"/>
    <cellStyle name="Normalny 9 2 7 10" xfId="1052" xr:uid="{2799F3E8-0F90-4447-AF68-9B118CC17605}"/>
    <cellStyle name="Normalny 9 2 7 11" xfId="16715" xr:uid="{CF6450C9-C409-423B-A62E-11535EAE4827}"/>
    <cellStyle name="Normalny 9 2 7 2" xfId="2745" xr:uid="{AD1A8812-C044-4B42-8749-811C6ADA3F35}"/>
    <cellStyle name="Normalny 9 2 7 2 2" xfId="4677" xr:uid="{F36619B6-C8E4-42D7-9A2B-3C9AF18C09F6}"/>
    <cellStyle name="Normalny 9 2 7 2 2 2" xfId="9260" xr:uid="{F9355DC8-6FC7-4FAA-94FE-FBD6C656C98B}"/>
    <cellStyle name="Normalny 9 2 7 2 2 2 2" xfId="12751" xr:uid="{A4F28E0C-8E62-4B1A-8A65-2F5BDD1667EE}"/>
    <cellStyle name="Normalny 9 2 7 2 2 2 2 2" xfId="28050" xr:uid="{879FDCA3-791A-4BA8-B6AD-C50978EC150C}"/>
    <cellStyle name="Normalny 9 2 7 2 2 2 3" xfId="16241" xr:uid="{82F845E4-1CAC-4C22-9E11-449B207CCD46}"/>
    <cellStyle name="Normalny 9 2 7 2 2 2 3 2" xfId="31540" xr:uid="{83B87E65-DB95-4FC6-8B04-BB2931B4768C}"/>
    <cellStyle name="Normalny 9 2 7 2 2 2 4" xfId="24560" xr:uid="{DB742DBB-F3C8-44EA-AE81-BD96100B71F9}"/>
    <cellStyle name="Normalny 9 2 7 2 2 3" xfId="7388" xr:uid="{5E9C1408-CB57-4E2D-A10A-71A827B37516}"/>
    <cellStyle name="Normalny 9 2 7 2 2 3 2" xfId="22689" xr:uid="{625C1491-3A61-4CBB-AB0B-08F5CF1CAB56}"/>
    <cellStyle name="Normalny 9 2 7 2 2 4" xfId="10880" xr:uid="{8BB9A765-132D-4121-BCF7-7740479BDF24}"/>
    <cellStyle name="Normalny 9 2 7 2 2 4 2" xfId="26179" xr:uid="{8A23727B-7925-4048-999F-2364DAE42680}"/>
    <cellStyle name="Normalny 9 2 7 2 2 5" xfId="14370" xr:uid="{CC0419E5-2B98-4AB0-ACFD-0733DB7183E9}"/>
    <cellStyle name="Normalny 9 2 7 2 2 5 2" xfId="29669" xr:uid="{2AC1B708-1063-4834-B034-EFFB45C055C6}"/>
    <cellStyle name="Normalny 9 2 7 2 2 6" xfId="19996" xr:uid="{E14A89C4-3BFA-44E0-825D-EB5F33A4CD0E}"/>
    <cellStyle name="Normalny 9 2 7 2 3" xfId="9259" xr:uid="{01721E0E-EFAE-48EF-8A28-0673D9C2A920}"/>
    <cellStyle name="Normalny 9 2 7 2 3 2" xfId="12750" xr:uid="{454AAE66-8451-4E49-A61C-1F4304A19C0D}"/>
    <cellStyle name="Normalny 9 2 7 2 3 2 2" xfId="28049" xr:uid="{6003A109-A83B-46FC-B59D-76722EBE526C}"/>
    <cellStyle name="Normalny 9 2 7 2 3 3" xfId="16240" xr:uid="{0F8DE8E3-C54A-40D9-9D99-F647118AE806}"/>
    <cellStyle name="Normalny 9 2 7 2 3 3 2" xfId="31539" xr:uid="{93A6CEE5-1517-45B2-8FA5-D473C01D5810}"/>
    <cellStyle name="Normalny 9 2 7 2 3 4" xfId="24559" xr:uid="{4EF27559-CE57-4537-AF19-A125ABC019AE}"/>
    <cellStyle name="Normalny 9 2 7 2 4" xfId="6337" xr:uid="{19C8F744-A900-497C-9DF1-A58C536BB3A1}"/>
    <cellStyle name="Normalny 9 2 7 2 4 2" xfId="21638" xr:uid="{BCF69316-0727-4077-80B6-6E649A7A98FA}"/>
    <cellStyle name="Normalny 9 2 7 2 5" xfId="4676" xr:uid="{BB49F449-FE19-4369-975E-5F0EFD16163B}"/>
    <cellStyle name="Normalny 9 2 7 2 5 2" xfId="19995" xr:uid="{9289216E-5BAC-421D-8355-B46B2D421E00}"/>
    <cellStyle name="Normalny 9 2 7 2 6" xfId="9829" xr:uid="{24DC2C50-3A3C-4EC7-AFC0-D2D3EE835EEB}"/>
    <cellStyle name="Normalny 9 2 7 2 6 2" xfId="25128" xr:uid="{6C09F827-362A-429C-9991-EEEC222FE630}"/>
    <cellStyle name="Normalny 9 2 7 2 7" xfId="13319" xr:uid="{C2D259DE-E678-45D5-880A-40CD260062C7}"/>
    <cellStyle name="Normalny 9 2 7 2 7 2" xfId="28618" xr:uid="{FBFA07F6-4A1D-45B1-B359-DAB1D5D37FEB}"/>
    <cellStyle name="Normalny 9 2 7 2 8" xfId="18373" xr:uid="{1E1A56E3-A375-4893-91D6-EC4CF1F982C9}"/>
    <cellStyle name="Normalny 9 2 7 3" xfId="4678" xr:uid="{CD4EE568-1F65-40E7-A428-DC873D80F458}"/>
    <cellStyle name="Normalny 9 2 7 3 2" xfId="9261" xr:uid="{3D22A317-1B8F-464C-A306-FBFACEA3F2C9}"/>
    <cellStyle name="Normalny 9 2 7 3 2 2" xfId="12752" xr:uid="{EE80FCE0-79C4-429E-8CE2-4C1020D1B018}"/>
    <cellStyle name="Normalny 9 2 7 3 2 2 2" xfId="28051" xr:uid="{C7EC3FA9-8DAA-4D01-87A1-A67D0F92EDED}"/>
    <cellStyle name="Normalny 9 2 7 3 2 3" xfId="16242" xr:uid="{6BB9390F-BF20-4E1D-91FE-9060280F9EB0}"/>
    <cellStyle name="Normalny 9 2 7 3 2 3 2" xfId="31541" xr:uid="{6F4869F5-A9FF-4517-9ED3-CB4E6A40F527}"/>
    <cellStyle name="Normalny 9 2 7 3 2 4" xfId="24561" xr:uid="{83F3488B-BFDB-4764-A0E8-0E7F03E92743}"/>
    <cellStyle name="Normalny 9 2 7 3 3" xfId="7387" xr:uid="{2BBCE805-8593-4E2A-AEFF-F76459DDBC94}"/>
    <cellStyle name="Normalny 9 2 7 3 3 2" xfId="22688" xr:uid="{347CED7D-DB28-4734-B335-AAC65FF02FD4}"/>
    <cellStyle name="Normalny 9 2 7 3 4" xfId="10879" xr:uid="{DD013941-D886-4984-9999-C5AF7D2E7C75}"/>
    <cellStyle name="Normalny 9 2 7 3 4 2" xfId="26178" xr:uid="{92D31254-C208-42CF-9A1C-4AA8440AA3F1}"/>
    <cellStyle name="Normalny 9 2 7 3 5" xfId="14369" xr:uid="{F084C3D2-89FC-47CE-83F5-D800FB67AF4F}"/>
    <cellStyle name="Normalny 9 2 7 3 5 2" xfId="29668" xr:uid="{BC23DECD-5268-4965-936C-C4EF72E53C2F}"/>
    <cellStyle name="Normalny 9 2 7 3 6" xfId="19997" xr:uid="{609CE32E-B3BB-4A4D-B5F2-73E94ED2D8E5}"/>
    <cellStyle name="Normalny 9 2 7 4" xfId="4679" xr:uid="{980FDF36-A31F-4159-BC9C-D42AAD8FE7FA}"/>
    <cellStyle name="Normalny 9 2 7 4 2" xfId="9262" xr:uid="{8D64487F-2456-44B9-8C88-2A6E98C2899E}"/>
    <cellStyle name="Normalny 9 2 7 4 2 2" xfId="12753" xr:uid="{BEA10A41-0313-4FF7-9EFA-F147DFD004AB}"/>
    <cellStyle name="Normalny 9 2 7 4 2 2 2" xfId="28052" xr:uid="{23FB67D7-3B6E-4E51-ABE9-1708DFA729CF}"/>
    <cellStyle name="Normalny 9 2 7 4 2 3" xfId="16243" xr:uid="{45E51ECD-80AC-4377-88C5-363BD3D1969E}"/>
    <cellStyle name="Normalny 9 2 7 4 2 3 2" xfId="31542" xr:uid="{7B57E982-BFC8-4ECD-8269-7070A194FA6B}"/>
    <cellStyle name="Normalny 9 2 7 4 2 4" xfId="24562" xr:uid="{1A17F34F-BBF4-416A-8424-F9A2DDCDA905}"/>
    <cellStyle name="Normalny 9 2 7 4 3" xfId="7636" xr:uid="{02E4D788-0A01-470E-9144-83D8B1668A67}"/>
    <cellStyle name="Normalny 9 2 7 4 3 2" xfId="22937" xr:uid="{6574A3B3-8A0D-4ED7-84F6-47BD1D1CAA42}"/>
    <cellStyle name="Normalny 9 2 7 4 4" xfId="11128" xr:uid="{E37F99AF-FC91-411C-B0FC-56955CDBEF4B}"/>
    <cellStyle name="Normalny 9 2 7 4 4 2" xfId="26427" xr:uid="{C392D32B-D9B6-4104-9C54-7CF8A6A1E072}"/>
    <cellStyle name="Normalny 9 2 7 4 5" xfId="14618" xr:uid="{3BAC5002-D8A0-4CA1-8CEE-209BF83E7EA5}"/>
    <cellStyle name="Normalny 9 2 7 4 5 2" xfId="29917" xr:uid="{8C4DE6E9-7228-4797-8F13-99FBF040C391}"/>
    <cellStyle name="Normalny 9 2 7 4 6" xfId="19998" xr:uid="{A9029E6B-AF99-4DBF-B0F5-96172A3E0495}"/>
    <cellStyle name="Normalny 9 2 7 5" xfId="9258" xr:uid="{006BDDA8-A6AC-4B3F-B134-46CB8524680A}"/>
    <cellStyle name="Normalny 9 2 7 5 2" xfId="12749" xr:uid="{EEFA0880-A332-41F4-B4F4-4BBD0DDF618D}"/>
    <cellStyle name="Normalny 9 2 7 5 2 2" xfId="28048" xr:uid="{A2EB31A4-5F8A-4EA1-A2DF-2550EF039586}"/>
    <cellStyle name="Normalny 9 2 7 5 3" xfId="16239" xr:uid="{72B33FE0-6C16-432C-AFC5-1A6C3054710F}"/>
    <cellStyle name="Normalny 9 2 7 5 3 2" xfId="31538" xr:uid="{9D022332-2232-4F27-9005-A32C9AD9A05C}"/>
    <cellStyle name="Normalny 9 2 7 5 4" xfId="24558" xr:uid="{9968D232-909A-4B81-AE23-A1F4876A777B}"/>
    <cellStyle name="Normalny 9 2 7 6" xfId="6081" xr:uid="{B1F9DC29-8508-4FCE-AAEF-D92CA3D2885F}"/>
    <cellStyle name="Normalny 9 2 7 6 2" xfId="21382" xr:uid="{35D9921F-4F64-4196-B0A0-7B76FE7366F5}"/>
    <cellStyle name="Normalny 9 2 7 7" xfId="4675" xr:uid="{EBE21EB7-F306-4200-A4B2-27749E242041}"/>
    <cellStyle name="Normalny 9 2 7 7 2" xfId="19994" xr:uid="{E086BD30-F090-4690-BBB6-D50E710734F6}"/>
    <cellStyle name="Normalny 9 2 7 8" xfId="9573" xr:uid="{4F872D22-FE0B-47B3-B068-FD49A9D1F897}"/>
    <cellStyle name="Normalny 9 2 7 8 2" xfId="24872" xr:uid="{90087C17-F67E-40F0-8319-12CF222CEB88}"/>
    <cellStyle name="Normalny 9 2 7 9" xfId="13063" xr:uid="{6F6F2FA2-E903-4F8E-83E0-EEE87BA7F136}"/>
    <cellStyle name="Normalny 9 2 7 9 2" xfId="28362" xr:uid="{8DE7BDA0-B005-4DB0-AD96-137537DC5732}"/>
    <cellStyle name="Normalny 9 2 8" xfId="1041" xr:uid="{D60CA59C-1B1C-45A3-AEF6-695F7E1AA63F}"/>
    <cellStyle name="Normalny 9 2 8 2" xfId="4681" xr:uid="{CADA8B18-4A38-4C09-BB87-3C6E68F2A9A8}"/>
    <cellStyle name="Normalny 9 2 8 2 2" xfId="9264" xr:uid="{D74DCDD1-A584-4B67-92EC-B04FF1CB5F86}"/>
    <cellStyle name="Normalny 9 2 8 2 2 2" xfId="12755" xr:uid="{559CA274-3E87-4436-9FAA-84EB8FF62018}"/>
    <cellStyle name="Normalny 9 2 8 2 2 2 2" xfId="28054" xr:uid="{C540D882-5F05-4A97-A03A-D3CFEC48A8FA}"/>
    <cellStyle name="Normalny 9 2 8 2 2 3" xfId="16245" xr:uid="{4EA08139-592B-4337-8254-D5A189A19783}"/>
    <cellStyle name="Normalny 9 2 8 2 2 3 2" xfId="31544" xr:uid="{9C7129FF-6737-4790-B42B-13706DA4D58C}"/>
    <cellStyle name="Normalny 9 2 8 2 2 4" xfId="24564" xr:uid="{F4965018-41F4-4B79-BECF-85CF5E609297}"/>
    <cellStyle name="Normalny 9 2 8 2 3" xfId="7389" xr:uid="{F16B2CAF-F827-44DE-BB17-A917A1E55B3D}"/>
    <cellStyle name="Normalny 9 2 8 2 3 2" xfId="22690" xr:uid="{A1266D9E-B4B1-42CB-A226-BE4A7BD567A2}"/>
    <cellStyle name="Normalny 9 2 8 2 4" xfId="10881" xr:uid="{8B0A659A-98CF-4422-BB87-F20096A3ED9A}"/>
    <cellStyle name="Normalny 9 2 8 2 4 2" xfId="26180" xr:uid="{45AA7EC3-0319-43EA-A34D-ABF5A4EC3853}"/>
    <cellStyle name="Normalny 9 2 8 2 5" xfId="14371" xr:uid="{9C917475-8F5E-4F34-960F-2F273A26571C}"/>
    <cellStyle name="Normalny 9 2 8 2 5 2" xfId="29670" xr:uid="{B308A811-F587-474F-B14B-72813A0E934C}"/>
    <cellStyle name="Normalny 9 2 8 2 6" xfId="20000" xr:uid="{F1E0D22C-CE35-4A52-AFC9-54E1A096465D}"/>
    <cellStyle name="Normalny 9 2 8 3" xfId="9263" xr:uid="{280B4932-EAEB-414E-8D83-B75526AA546B}"/>
    <cellStyle name="Normalny 9 2 8 3 2" xfId="12754" xr:uid="{E8BF5A01-C0DD-4265-A7FD-317D0D831468}"/>
    <cellStyle name="Normalny 9 2 8 3 2 2" xfId="28053" xr:uid="{D4276E9F-200D-4799-9872-C2BFF0A3F420}"/>
    <cellStyle name="Normalny 9 2 8 3 3" xfId="16244" xr:uid="{5007DBF4-F223-4663-9ABF-C1661821172C}"/>
    <cellStyle name="Normalny 9 2 8 3 3 2" xfId="31543" xr:uid="{D92382EB-D3CE-4B28-8965-A56687F189EE}"/>
    <cellStyle name="Normalny 9 2 8 3 4" xfId="24563" xr:uid="{318265A4-6A04-460B-A0F1-B1C6FBDFD909}"/>
    <cellStyle name="Normalny 9 2 8 4" xfId="6106" xr:uid="{7FB96133-2409-4B43-98CA-898597434E5C}"/>
    <cellStyle name="Normalny 9 2 8 4 2" xfId="21407" xr:uid="{2A620BD1-0194-4ED5-B716-135A47387BC8}"/>
    <cellStyle name="Normalny 9 2 8 5" xfId="4680" xr:uid="{0B3A7388-851E-4095-83FA-3B3281EF1E43}"/>
    <cellStyle name="Normalny 9 2 8 5 2" xfId="19999" xr:uid="{4D1799F2-E180-4E42-A25F-E47757780B7C}"/>
    <cellStyle name="Normalny 9 2 8 6" xfId="9598" xr:uid="{61E255CF-6CDF-4175-9FE3-461AC98EC884}"/>
    <cellStyle name="Normalny 9 2 8 6 2" xfId="24897" xr:uid="{F530D1A5-B3B0-4EEE-88F9-796C44C9F8A8}"/>
    <cellStyle name="Normalny 9 2 8 7" xfId="13088" xr:uid="{725374E2-9741-4C41-8646-E245F31EB01B}"/>
    <cellStyle name="Normalny 9 2 8 7 2" xfId="28387" xr:uid="{AE2F4F14-AA2F-4238-83F1-55D9B43DBEA2}"/>
    <cellStyle name="Normalny 9 2 8 8" xfId="16704" xr:uid="{A0AB7F06-500A-41C4-94D3-B5FEBB7DE611}"/>
    <cellStyle name="Normalny 9 2 9" xfId="1075" xr:uid="{045355D3-566F-460A-B851-C6B3417EBB2A}"/>
    <cellStyle name="Normalny 9 2 9 2" xfId="4683" xr:uid="{D4AA5866-14C1-419D-AD78-4427D47E9EDC}"/>
    <cellStyle name="Normalny 9 2 9 2 2" xfId="9266" xr:uid="{99F3096A-A9A3-484D-85C5-5192A19F9E65}"/>
    <cellStyle name="Normalny 9 2 9 2 2 2" xfId="12757" xr:uid="{C782CE4D-A7E9-46E1-A4CB-4D74B82F0114}"/>
    <cellStyle name="Normalny 9 2 9 2 2 2 2" xfId="28056" xr:uid="{7D233A27-3AB4-4B93-AD8D-1B9B46BBF584}"/>
    <cellStyle name="Normalny 9 2 9 2 2 3" xfId="16247" xr:uid="{92219475-6043-4B3C-A6B9-91E32B558643}"/>
    <cellStyle name="Normalny 9 2 9 2 2 3 2" xfId="31546" xr:uid="{D5F080CA-B4B0-4EEA-A382-61CD2EBAC233}"/>
    <cellStyle name="Normalny 9 2 9 2 2 4" xfId="24566" xr:uid="{4404BD3F-AF7C-41F0-8F27-3F66806547CD}"/>
    <cellStyle name="Normalny 9 2 9 2 3" xfId="7390" xr:uid="{95BB8C91-437E-44D6-9E22-3B712BD26E23}"/>
    <cellStyle name="Normalny 9 2 9 2 3 2" xfId="22691" xr:uid="{0776C621-0905-4224-8621-CC8C700AA068}"/>
    <cellStyle name="Normalny 9 2 9 2 4" xfId="10882" xr:uid="{42D3A158-3776-4D0B-8399-5ED1B5354252}"/>
    <cellStyle name="Normalny 9 2 9 2 4 2" xfId="26181" xr:uid="{15169954-FAE6-4D4D-80A1-CF22F3154526}"/>
    <cellStyle name="Normalny 9 2 9 2 5" xfId="14372" xr:uid="{D9DDF45D-5F48-405F-96D5-FC70FE3B20DF}"/>
    <cellStyle name="Normalny 9 2 9 2 5 2" xfId="29671" xr:uid="{D704256A-A901-417F-87BC-F2714C203F7F}"/>
    <cellStyle name="Normalny 9 2 9 2 6" xfId="20002" xr:uid="{47BCD285-3735-4DE9-AEBE-3F005006525F}"/>
    <cellStyle name="Normalny 9 2 9 3" xfId="9265" xr:uid="{D6505808-554C-4752-B2AD-C68B6DF4A8E0}"/>
    <cellStyle name="Normalny 9 2 9 3 2" xfId="12756" xr:uid="{C79D2E8E-D196-4EDC-A40A-3CE288DCCAE0}"/>
    <cellStyle name="Normalny 9 2 9 3 2 2" xfId="28055" xr:uid="{41BCC06A-6380-4157-9A86-2B8C512F109F}"/>
    <cellStyle name="Normalny 9 2 9 3 3" xfId="16246" xr:uid="{CF5A44FC-9F41-48C3-9BD3-0D3FBF742582}"/>
    <cellStyle name="Normalny 9 2 9 3 3 2" xfId="31545" xr:uid="{818B0C94-2AA5-44F9-AA04-D241FF9FAE1A}"/>
    <cellStyle name="Normalny 9 2 9 3 4" xfId="24565" xr:uid="{4AEB3945-3B6B-42ED-86A7-1F9661A91424}"/>
    <cellStyle name="Normalny 9 2 9 4" xfId="6133" xr:uid="{697F2C10-4D54-48E4-A5B9-E788B618F8DA}"/>
    <cellStyle name="Normalny 9 2 9 4 2" xfId="21434" xr:uid="{C0432A80-9AC1-44EC-822D-57E8DD14AB86}"/>
    <cellStyle name="Normalny 9 2 9 5" xfId="4682" xr:uid="{4EE62062-D7CE-4925-B060-5FFB9823B86C}"/>
    <cellStyle name="Normalny 9 2 9 5 2" xfId="20001" xr:uid="{4F7501AC-AB4D-4A18-8501-0E169C8904E6}"/>
    <cellStyle name="Normalny 9 2 9 6" xfId="9625" xr:uid="{C3EFD472-E370-4818-94BD-5A7CDB6B5B71}"/>
    <cellStyle name="Normalny 9 2 9 6 2" xfId="24924" xr:uid="{0DB327DD-5C71-4F58-8F20-68FA751D21F2}"/>
    <cellStyle name="Normalny 9 2 9 7" xfId="13115" xr:uid="{F7BDBD51-E417-44EB-9E92-E574F4E5714E}"/>
    <cellStyle name="Normalny 9 2 9 7 2" xfId="28414" xr:uid="{059D1DF3-5170-4ACC-9F7D-F41D20456209}"/>
    <cellStyle name="Normalny 9 2 9 8" xfId="16735" xr:uid="{3EE359A8-1033-4910-A2B7-136EE6293084}"/>
    <cellStyle name="Normalny 9 20" xfId="2563" xr:uid="{0B7CD414-AA69-401F-AFA9-88161DA892C1}"/>
    <cellStyle name="Normalny 9 20 2" xfId="5672" xr:uid="{4ED35D77-AB01-4A12-9761-8FFCF606108D}"/>
    <cellStyle name="Normalny 9 20 2 2" xfId="20973" xr:uid="{9C6B262F-C8EB-4C3C-BFE8-7A76C7015474}"/>
    <cellStyle name="Normalny 9 20 3" xfId="18195" xr:uid="{0A551B3D-8137-4EC0-8409-49C5B0EC8344}"/>
    <cellStyle name="Normalny 9 21" xfId="5759" xr:uid="{5C4504AC-129C-4E11-AAF0-BC491DB4389A}"/>
    <cellStyle name="Normalny 9 21 2" xfId="21060" xr:uid="{8F3251CD-1AC8-48B6-9F1F-EA0600B22B0F}"/>
    <cellStyle name="Normalny 9 22" xfId="5932" xr:uid="{59604451-57E9-4C5E-BEEE-04B6CD728DAF}"/>
    <cellStyle name="Normalny 9 22 2" xfId="21233" xr:uid="{819A96CB-4BD6-4E91-BFA4-A982CD22302D}"/>
    <cellStyle name="Normalny 9 23" xfId="4571" xr:uid="{A469B017-B4D0-492D-A844-3FC995A81BAC}"/>
    <cellStyle name="Normalny 9 23 2" xfId="19893" xr:uid="{C6EB8254-71BA-43A8-8756-0C23006FAAB1}"/>
    <cellStyle name="Normalny 9 24" xfId="9424" xr:uid="{AA3D49B7-70A0-455B-9B33-7C1AB7C9892C}"/>
    <cellStyle name="Normalny 9 24 2" xfId="24723" xr:uid="{D1383359-5C3D-4520-B703-B49CF750515B}"/>
    <cellStyle name="Normalny 9 25" xfId="12914" xr:uid="{C62A738E-D06C-40E5-B197-26DCE849344A}"/>
    <cellStyle name="Normalny 9 25 2" xfId="28213" xr:uid="{83302D2D-1F3E-4756-A444-E0B384DD0D1E}"/>
    <cellStyle name="Normalny 9 26" xfId="16382" xr:uid="{C56AA733-15C5-4C8B-BE07-FFD861F2E3AC}"/>
    <cellStyle name="Normalny 9 26 2" xfId="31681" xr:uid="{7D9546E8-634D-48D0-8D37-88576BEFAAB3}"/>
    <cellStyle name="Normalny 9 27" xfId="876" xr:uid="{B9A404C6-FB46-4ACC-9A39-90A7B66EC917}"/>
    <cellStyle name="Normalny 9 28" xfId="16545" xr:uid="{FA258BA3-A479-46DC-9284-DCAD203FC0AE}"/>
    <cellStyle name="Normalny 9 3" xfId="106" xr:uid="{00000000-0005-0000-0000-0000F3000000}"/>
    <cellStyle name="Normalny 9 3 10" xfId="1669" xr:uid="{318B4E63-FD03-49CF-A1CD-72F532E6AB77}"/>
    <cellStyle name="Normalny 9 3 10 2" xfId="4686" xr:uid="{7AD1E6AE-5054-4954-BC32-677E5F3D65D1}"/>
    <cellStyle name="Normalny 9 3 10 2 2" xfId="9269" xr:uid="{4DFF0002-C28E-4110-9070-0E5A019E2089}"/>
    <cellStyle name="Normalny 9 3 10 2 2 2" xfId="12760" xr:uid="{7C48027E-CA87-4878-A642-13A0BA2446A2}"/>
    <cellStyle name="Normalny 9 3 10 2 2 2 2" xfId="28059" xr:uid="{4B07F6CE-B32E-4DF6-9298-85BAF02D0375}"/>
    <cellStyle name="Normalny 9 3 10 2 2 3" xfId="16250" xr:uid="{CD316AEF-7723-4E11-BD20-08846B592332}"/>
    <cellStyle name="Normalny 9 3 10 2 2 3 2" xfId="31549" xr:uid="{983F455C-100E-4F88-93E2-74C9701D2983}"/>
    <cellStyle name="Normalny 9 3 10 2 2 4" xfId="24569" xr:uid="{D1171EB8-2DBE-44D4-9F72-8986A5F7F15D}"/>
    <cellStyle name="Normalny 9 3 10 2 3" xfId="7392" xr:uid="{A4BA7BBC-2874-425B-8736-4FA94E98F071}"/>
    <cellStyle name="Normalny 9 3 10 2 3 2" xfId="22693" xr:uid="{47E17FF6-7BD9-490D-8E60-5FF233646F9B}"/>
    <cellStyle name="Normalny 9 3 10 2 4" xfId="10884" xr:uid="{36389843-5D74-4F45-95DC-6EA8F56CF2B5}"/>
    <cellStyle name="Normalny 9 3 10 2 4 2" xfId="26183" xr:uid="{7499D4F1-57B9-477D-BCFF-57D81BAF1B1A}"/>
    <cellStyle name="Normalny 9 3 10 2 5" xfId="14374" xr:uid="{ED10DE50-8491-4FF9-A02E-EFBE19B73ACD}"/>
    <cellStyle name="Normalny 9 3 10 2 5 2" xfId="29673" xr:uid="{3F416857-685C-45B0-96CB-D5D9EA996756}"/>
    <cellStyle name="Normalny 9 3 10 2 6" xfId="20005" xr:uid="{A2482165-A2EB-4BE5-B70B-BE75EA4D7F43}"/>
    <cellStyle name="Normalny 9 3 10 3" xfId="9268" xr:uid="{97BD7346-CA7B-46D0-A2D8-0EB39E193F74}"/>
    <cellStyle name="Normalny 9 3 10 3 2" xfId="12759" xr:uid="{B546C02A-8AAB-4587-832C-8294A05C799C}"/>
    <cellStyle name="Normalny 9 3 10 3 2 2" xfId="28058" xr:uid="{DB21FA06-EAA3-409E-9AEB-413AECE64DAC}"/>
    <cellStyle name="Normalny 9 3 10 3 3" xfId="16249" xr:uid="{2C9F152B-23A3-435D-BDE0-DED802EC8F1B}"/>
    <cellStyle name="Normalny 9 3 10 3 3 2" xfId="31548" xr:uid="{77619714-4977-42E9-B5AB-053F31E942E1}"/>
    <cellStyle name="Normalny 9 3 10 3 4" xfId="24568" xr:uid="{1E7F2BD8-3E91-490C-AFDC-4228985135ED}"/>
    <cellStyle name="Normalny 9 3 10 4" xfId="6669" xr:uid="{7E3EED20-5796-4448-92DD-D200B6A0BC37}"/>
    <cellStyle name="Normalny 9 3 10 4 2" xfId="21970" xr:uid="{0523C096-1CF2-4BD6-A992-60D8C8F17E89}"/>
    <cellStyle name="Normalny 9 3 10 5" xfId="4685" xr:uid="{18DA2E93-1F1B-48BD-BE40-700D52377E9B}"/>
    <cellStyle name="Normalny 9 3 10 5 2" xfId="20004" xr:uid="{572922E4-BB60-4F25-BEA5-984651481771}"/>
    <cellStyle name="Normalny 9 3 10 6" xfId="10161" xr:uid="{3011BA28-AE16-486F-B926-69E0C7E37577}"/>
    <cellStyle name="Normalny 9 3 10 6 2" xfId="25460" xr:uid="{40C07BCA-F15B-4FF3-8483-8840017ADA8E}"/>
    <cellStyle name="Normalny 9 3 10 7" xfId="13651" xr:uid="{BBD453F5-8464-4ED5-BD2E-B335EAF7A7D4}"/>
    <cellStyle name="Normalny 9 3 10 7 2" xfId="28950" xr:uid="{7A6AFC9E-0456-4540-8D17-71B4F45EA477}"/>
    <cellStyle name="Normalny 9 3 10 8" xfId="17318" xr:uid="{6F473EF8-5AE6-42A1-BF78-BCD753CFEA9B}"/>
    <cellStyle name="Normalny 9 3 11" xfId="1743" xr:uid="{FC148A89-2975-4F50-A7E3-50F2E765CF58}"/>
    <cellStyle name="Normalny 9 3 11 2" xfId="9270" xr:uid="{AA16F923-E973-48B7-881A-6DAA8D12C5A4}"/>
    <cellStyle name="Normalny 9 3 11 2 2" xfId="12761" xr:uid="{56EC1B67-E32D-4D8C-B49F-A5BAB0B6819B}"/>
    <cellStyle name="Normalny 9 3 11 2 2 2" xfId="28060" xr:uid="{9FA0B3C0-E9A6-4B2D-83E4-950406D487F3}"/>
    <cellStyle name="Normalny 9 3 11 2 3" xfId="16251" xr:uid="{37B89A0C-635E-4241-A3B4-8F683AA679D3}"/>
    <cellStyle name="Normalny 9 3 11 2 3 2" xfId="31550" xr:uid="{73E08DD2-718D-4B93-BF5C-C6461F5A7D3D}"/>
    <cellStyle name="Normalny 9 3 11 2 4" xfId="24570" xr:uid="{C068B31E-FB3F-4452-81BA-3CD7E693E0D2}"/>
    <cellStyle name="Normalny 9 3 11 3" xfId="7391" xr:uid="{E72703BC-855C-4DB9-9233-A9F68518268F}"/>
    <cellStyle name="Normalny 9 3 11 3 2" xfId="22692" xr:uid="{3B856A4A-B1C8-48DB-882C-6AC6729A02C6}"/>
    <cellStyle name="Normalny 9 3 11 4" xfId="4687" xr:uid="{B3B046FE-18C1-4614-9C72-632D221BA5B4}"/>
    <cellStyle name="Normalny 9 3 11 4 2" xfId="20006" xr:uid="{0C53666A-D984-4AAD-897E-048EB90641BD}"/>
    <cellStyle name="Normalny 9 3 11 5" xfId="10883" xr:uid="{AAC383FB-FDF0-46E7-99DC-477908144AC5}"/>
    <cellStyle name="Normalny 9 3 11 5 2" xfId="26182" xr:uid="{0370809A-80E3-4501-BA55-F3E6EB8F77C7}"/>
    <cellStyle name="Normalny 9 3 11 6" xfId="14373" xr:uid="{4203E6E4-CD42-4D59-BC6E-3BA158A45DFE}"/>
    <cellStyle name="Normalny 9 3 11 6 2" xfId="29672" xr:uid="{4D873285-44B6-48C8-BB24-975BBF1DAD8F}"/>
    <cellStyle name="Normalny 9 3 11 7" xfId="17381" xr:uid="{C4BE3FDF-A5C8-43C5-A0A9-223AF0279613}"/>
    <cellStyle name="Normalny 9 3 12" xfId="1885" xr:uid="{A4536E68-8D69-4D62-B47A-E4E2D9675F10}"/>
    <cellStyle name="Normalny 9 3 12 2" xfId="9271" xr:uid="{C01C3B8C-E6CC-44C7-9701-13AF14541B1B}"/>
    <cellStyle name="Normalny 9 3 12 2 2" xfId="12762" xr:uid="{6A16A13D-5049-4130-98EE-CB51E8A82662}"/>
    <cellStyle name="Normalny 9 3 12 2 2 2" xfId="28061" xr:uid="{D3F35757-8DA2-468F-9A46-8F27C4EC22F5}"/>
    <cellStyle name="Normalny 9 3 12 2 3" xfId="16252" xr:uid="{FB019664-D010-45C7-BB34-9DB09142A8DA}"/>
    <cellStyle name="Normalny 9 3 12 2 3 2" xfId="31551" xr:uid="{0786F969-1A02-4E75-A339-7FA451FA3CCC}"/>
    <cellStyle name="Normalny 9 3 12 2 4" xfId="24571" xr:uid="{D446E6F5-88D4-4964-9FE5-333CC9AF084A}"/>
    <cellStyle name="Normalny 9 3 12 3" xfId="7461" xr:uid="{79969219-6233-4E1D-9548-134B63020A1E}"/>
    <cellStyle name="Normalny 9 3 12 3 2" xfId="22762" xr:uid="{51848259-4088-431C-884A-043BE2468A0B}"/>
    <cellStyle name="Normalny 9 3 12 4" xfId="4688" xr:uid="{7B766E7F-EF22-4534-A17B-16D7557232D9}"/>
    <cellStyle name="Normalny 9 3 12 4 2" xfId="20007" xr:uid="{65F0337F-C1F9-4413-BAAC-7BDA47E9048E}"/>
    <cellStyle name="Normalny 9 3 12 5" xfId="10953" xr:uid="{30E5BB01-31D1-4F29-9BE8-B66A520E25C1}"/>
    <cellStyle name="Normalny 9 3 12 5 2" xfId="26252" xr:uid="{2B8973A8-8CD3-4577-9F4C-7DBC30E1B71A}"/>
    <cellStyle name="Normalny 9 3 12 6" xfId="14443" xr:uid="{4E133ABB-8E91-4CD7-804D-96DF0B6A4F0C}"/>
    <cellStyle name="Normalny 9 3 12 6 2" xfId="29742" xr:uid="{02118795-9042-4BDE-A7C0-F9E4A734A1B6}"/>
    <cellStyle name="Normalny 9 3 12 7" xfId="17519" xr:uid="{6F73BBB9-100D-4228-90D9-944B520F9A37}"/>
    <cellStyle name="Normalny 9 3 13" xfId="1731" xr:uid="{DA88337A-3DD5-4BD4-AB1E-92632A110D7C}"/>
    <cellStyle name="Normalny 9 3 13 2" xfId="9267" xr:uid="{464CE1C8-522D-4EE2-9D82-D4AAC30B8E3A}"/>
    <cellStyle name="Normalny 9 3 13 2 2" xfId="24567" xr:uid="{211CFC20-3065-4E19-8CDF-0A4DD56BB741}"/>
    <cellStyle name="Normalny 9 3 13 3" xfId="5673" xr:uid="{D6E87212-30B2-408A-9F01-21DC4A56500E}"/>
    <cellStyle name="Normalny 9 3 13 3 2" xfId="20974" xr:uid="{35B04CFA-125D-438E-93F6-04E5A158202E}"/>
    <cellStyle name="Normalny 9 3 13 4" xfId="12758" xr:uid="{40B39EE5-43F6-469D-BEAE-F8C839500348}"/>
    <cellStyle name="Normalny 9 3 13 4 2" xfId="28057" xr:uid="{FD669A3E-A660-4884-844C-433C74E40227}"/>
    <cellStyle name="Normalny 9 3 13 5" xfId="16248" xr:uid="{89BEB985-740B-4EAF-94DB-1C9708F92909}"/>
    <cellStyle name="Normalny 9 3 13 5 2" xfId="31547" xr:uid="{BC7D3934-BA29-42D6-BBB4-3F4DAFCB1BF7}"/>
    <cellStyle name="Normalny 9 3 13 6" xfId="17374" xr:uid="{09AEF67A-4B6D-4B1C-9E29-908E906BFAC7}"/>
    <cellStyle name="Normalny 9 3 14" xfId="2416" xr:uid="{E3352B38-1C8B-4C43-B886-7D4F205D4FE5}"/>
    <cellStyle name="Normalny 9 3 14 2" xfId="5674" xr:uid="{EE5A0155-263D-4A3A-B8D2-EA5E3D713C16}"/>
    <cellStyle name="Normalny 9 3 14 2 2" xfId="20975" xr:uid="{715E5154-AB16-4015-B0B6-DE7D02FC3922}"/>
    <cellStyle name="Normalny 9 3 14 3" xfId="18048" xr:uid="{A8EE80C7-3C28-42EE-BFE7-4E05E9970764}"/>
    <cellStyle name="Normalny 9 3 15" xfId="2566" xr:uid="{9E92D88C-53DF-4DE1-86E4-21684206FEE5}"/>
    <cellStyle name="Normalny 9 3 15 2" xfId="5675" xr:uid="{A4B6E360-75E2-4F3B-981C-EEF3B6AD2AE1}"/>
    <cellStyle name="Normalny 9 3 15 2 2" xfId="20976" xr:uid="{E0D63B59-1F77-40BE-9107-EF750E4A438F}"/>
    <cellStyle name="Normalny 9 3 15 3" xfId="18198" xr:uid="{2D65040B-36CE-4991-AD38-9BBDF72FB3D5}"/>
    <cellStyle name="Normalny 9 3 16" xfId="5762" xr:uid="{481267EF-D176-4239-AF20-5AF67BE78A4D}"/>
    <cellStyle name="Normalny 9 3 16 2" xfId="21063" xr:uid="{104D0A42-9F5B-475A-808D-FB9473A7859C}"/>
    <cellStyle name="Normalny 9 3 17" xfId="5935" xr:uid="{AEB89997-2FCA-4360-ABE0-DE06C7C0AC3F}"/>
    <cellStyle name="Normalny 9 3 17 2" xfId="21236" xr:uid="{1F2F4153-27F0-4719-AD06-18F00B591AA1}"/>
    <cellStyle name="Normalny 9 3 18" xfId="4684" xr:uid="{862775C3-8011-42EA-ABA5-87D250798A02}"/>
    <cellStyle name="Normalny 9 3 18 2" xfId="20003" xr:uid="{12D5DF9E-4753-457B-AF0D-426200058F5F}"/>
    <cellStyle name="Normalny 9 3 19" xfId="9427" xr:uid="{58B22766-8BF1-4A23-AEBE-0A1E38979E2A}"/>
    <cellStyle name="Normalny 9 3 19 2" xfId="24726" xr:uid="{719A104C-65B1-419C-B811-FDA51A49DD18}"/>
    <cellStyle name="Normalny 9 3 2" xfId="700" xr:uid="{0FC8077A-BE74-4EE1-80ED-5C08FD17CEC7}"/>
    <cellStyle name="Normalny 9 3 2 10" xfId="2307" xr:uid="{1FB62A4A-9BC8-42FC-9496-7B5096E63A7D}"/>
    <cellStyle name="Normalny 9 3 2 10 2" xfId="5676" xr:uid="{639F4DFC-0903-4CDD-9AED-63030D347A76}"/>
    <cellStyle name="Normalny 9 3 2 10 2 2" xfId="20977" xr:uid="{63A5CC5B-220D-4604-8637-EB711C06410E}"/>
    <cellStyle name="Normalny 9 3 2 10 3" xfId="17939" xr:uid="{F010DA29-B59D-474E-85F7-57198FEB3D17}"/>
    <cellStyle name="Normalny 9 3 2 11" xfId="2457" xr:uid="{B31855B4-11C8-475C-B25A-8A21EA8BF23B}"/>
    <cellStyle name="Normalny 9 3 2 11 2" xfId="5677" xr:uid="{F7D1938B-A281-487E-85EC-BCA0DFC70355}"/>
    <cellStyle name="Normalny 9 3 2 11 2 2" xfId="20978" xr:uid="{03FCE4FA-CAD7-420D-A3C8-655083B4444E}"/>
    <cellStyle name="Normalny 9 3 2 11 3" xfId="18089" xr:uid="{E45C8780-1332-4A8C-A066-E1220898686B}"/>
    <cellStyle name="Normalny 9 3 2 12" xfId="2607" xr:uid="{30E787BF-0D18-45C3-A951-8AF7D4C78E39}"/>
    <cellStyle name="Normalny 9 3 2 12 2" xfId="5678" xr:uid="{ED614493-8899-47F5-99AE-377F86F78CEF}"/>
    <cellStyle name="Normalny 9 3 2 12 2 2" xfId="20979" xr:uid="{E9455EB0-0BE6-4C8A-BA47-03D7DE8674CC}"/>
    <cellStyle name="Normalny 9 3 2 12 3" xfId="18239" xr:uid="{AC351CFC-1BD8-4161-9156-FF8AB0E5C86D}"/>
    <cellStyle name="Normalny 9 3 2 13" xfId="5803" xr:uid="{626BEEF9-800D-4346-AB30-364EC3378D61}"/>
    <cellStyle name="Normalny 9 3 2 13 2" xfId="21104" xr:uid="{78FDFF91-3991-4A66-8449-6B50B440AE5B}"/>
    <cellStyle name="Normalny 9 3 2 14" xfId="6082" xr:uid="{11FA6937-DC67-46BE-A695-CCF77705EBA1}"/>
    <cellStyle name="Normalny 9 3 2 14 2" xfId="21383" xr:uid="{07570C05-ABFB-40FD-BAC5-6E5F05AAC4FA}"/>
    <cellStyle name="Normalny 9 3 2 15" xfId="4689" xr:uid="{7B489BAE-046B-42CA-89D4-A3D6C1D4B84E}"/>
    <cellStyle name="Normalny 9 3 2 15 2" xfId="20008" xr:uid="{94596C99-9678-410B-AF6A-A31C11F4747C}"/>
    <cellStyle name="Normalny 9 3 2 16" xfId="9574" xr:uid="{49E5C929-3591-46FE-8C58-F5F2615967A5}"/>
    <cellStyle name="Normalny 9 3 2 16 2" xfId="24873" xr:uid="{82719515-4788-4C4D-8C7A-2C49E17C41B8}"/>
    <cellStyle name="Normalny 9 3 2 17" xfId="13064" xr:uid="{BF924961-7C58-4323-AD1A-036EC6C25BC5}"/>
    <cellStyle name="Normalny 9 3 2 17 2" xfId="28363" xr:uid="{287855F5-D9C3-465D-85C3-75E2CE8A67F9}"/>
    <cellStyle name="Normalny 9 3 2 18" xfId="16426" xr:uid="{A9DADEB5-C1BD-4F5B-9C77-65191B69620E}"/>
    <cellStyle name="Normalny 9 3 2 18 2" xfId="31725" xr:uid="{61687D69-7B3F-42B4-9BD3-C95FA08A4DEB}"/>
    <cellStyle name="Normalny 9 3 2 19" xfId="921" xr:uid="{2E4F5FD7-278E-46BA-9A97-9C0BB0BD7210}"/>
    <cellStyle name="Normalny 9 3 2 2" xfId="1136" xr:uid="{4CB8DC4E-2C25-49AF-997F-C2012618B4A8}"/>
    <cellStyle name="Normalny 9 3 2 2 2" xfId="4691" xr:uid="{6A1EBFB5-74C0-4B97-AE80-3F722BFE1B3B}"/>
    <cellStyle name="Normalny 9 3 2 2 2 2" xfId="4692" xr:uid="{EF661274-73ED-4268-B898-77AC2CDBB56D}"/>
    <cellStyle name="Normalny 9 3 2 2 2 2 2" xfId="9275" xr:uid="{5BC04A68-B5A9-4019-9298-E9841DC771D7}"/>
    <cellStyle name="Normalny 9 3 2 2 2 2 2 2" xfId="12766" xr:uid="{8ADE319E-6562-4C59-9606-B2C053E8274D}"/>
    <cellStyle name="Normalny 9 3 2 2 2 2 2 2 2" xfId="28065" xr:uid="{972ECC46-7579-474F-BDB7-9FF2E85512EA}"/>
    <cellStyle name="Normalny 9 3 2 2 2 2 2 3" xfId="16256" xr:uid="{89567466-7148-423D-A635-A74977020C9D}"/>
    <cellStyle name="Normalny 9 3 2 2 2 2 2 3 2" xfId="31555" xr:uid="{7B58D1D6-85B0-48A3-AAB6-6F62CF30846C}"/>
    <cellStyle name="Normalny 9 3 2 2 2 2 2 4" xfId="24575" xr:uid="{5F5D224F-2686-41C7-B129-EE611FB715E6}"/>
    <cellStyle name="Normalny 9 3 2 2 2 2 3" xfId="7395" xr:uid="{E940E8ED-43CF-41E4-BD3C-B326DCA63468}"/>
    <cellStyle name="Normalny 9 3 2 2 2 2 3 2" xfId="22696" xr:uid="{28695D10-000A-4FCC-BE04-EB75F32FE6D8}"/>
    <cellStyle name="Normalny 9 3 2 2 2 2 4" xfId="10887" xr:uid="{18F255B7-AC3F-4540-B48A-7469077EE65F}"/>
    <cellStyle name="Normalny 9 3 2 2 2 2 4 2" xfId="26186" xr:uid="{AE4F836A-C15A-43DA-B05E-2AA3AD4E5012}"/>
    <cellStyle name="Normalny 9 3 2 2 2 2 5" xfId="14377" xr:uid="{73880DD6-B4F2-4C5F-BC46-A1DD50EF7EB0}"/>
    <cellStyle name="Normalny 9 3 2 2 2 2 5 2" xfId="29676" xr:uid="{AA6C7B61-38D1-4CF7-84C9-22ACAA9C776B}"/>
    <cellStyle name="Normalny 9 3 2 2 2 2 6" xfId="20011" xr:uid="{76B62926-D95D-4D08-AAC3-7DDA42606C4E}"/>
    <cellStyle name="Normalny 9 3 2 2 2 3" xfId="9274" xr:uid="{988EFEEF-CF38-47D7-9701-B00B5A75DBEF}"/>
    <cellStyle name="Normalny 9 3 2 2 2 3 2" xfId="12765" xr:uid="{C08F2AD7-81B8-4795-A960-020F5B0C2B28}"/>
    <cellStyle name="Normalny 9 3 2 2 2 3 2 2" xfId="28064" xr:uid="{A09FBBE8-3A55-42A1-BF68-546FC17F7622}"/>
    <cellStyle name="Normalny 9 3 2 2 2 3 3" xfId="16255" xr:uid="{4FC10177-9D7B-494F-A967-B4F6C620A088}"/>
    <cellStyle name="Normalny 9 3 2 2 2 3 3 2" xfId="31554" xr:uid="{AFB11122-05E4-4E45-A000-AA3F3DEA8FDD}"/>
    <cellStyle name="Normalny 9 3 2 2 2 3 4" xfId="24574" xr:uid="{E2110100-A149-40AA-A552-B256D610383F}"/>
    <cellStyle name="Normalny 9 3 2 2 2 4" xfId="6600" xr:uid="{C99EADA1-2872-4E54-98A7-6BD5C7CE6C10}"/>
    <cellStyle name="Normalny 9 3 2 2 2 4 2" xfId="21901" xr:uid="{FFB35442-DC44-4789-8746-3290CF77B02F}"/>
    <cellStyle name="Normalny 9 3 2 2 2 5" xfId="10092" xr:uid="{43DD5D8D-96CD-406E-9C8F-985ED3C5FFA0}"/>
    <cellStyle name="Normalny 9 3 2 2 2 5 2" xfId="25391" xr:uid="{394C7989-205B-422B-8C16-5E1EB1494AA1}"/>
    <cellStyle name="Normalny 9 3 2 2 2 6" xfId="13582" xr:uid="{B3E9CD78-6BB4-488D-A2A7-F786964D29AA}"/>
    <cellStyle name="Normalny 9 3 2 2 2 6 2" xfId="28881" xr:uid="{9E33E929-1E2A-45AE-8E62-2FAE97F6348A}"/>
    <cellStyle name="Normalny 9 3 2 2 2 7" xfId="20010" xr:uid="{EEC48C5E-D12D-47D1-900C-5F04FD5140E3}"/>
    <cellStyle name="Normalny 9 3 2 2 3" xfId="4693" xr:uid="{2BB3D906-F5E3-4928-89FC-0861EDC90058}"/>
    <cellStyle name="Normalny 9 3 2 2 3 2" xfId="9276" xr:uid="{9A9A5EA1-245A-4BB3-8C1A-8431A2ECB1F9}"/>
    <cellStyle name="Normalny 9 3 2 2 3 2 2" xfId="12767" xr:uid="{8152252A-CD99-4493-8BF2-1BA711F60809}"/>
    <cellStyle name="Normalny 9 3 2 2 3 2 2 2" xfId="28066" xr:uid="{03E172DD-C440-417E-8852-DDD1396DBBA7}"/>
    <cellStyle name="Normalny 9 3 2 2 3 2 3" xfId="16257" xr:uid="{BFFFB1D7-51F5-45D5-B3AA-A22EFF28CA11}"/>
    <cellStyle name="Normalny 9 3 2 2 3 2 3 2" xfId="31556" xr:uid="{0B76E601-B97B-4EF8-AB65-F251CCEB04D8}"/>
    <cellStyle name="Normalny 9 3 2 2 3 2 4" xfId="24576" xr:uid="{A1EF2E3C-8E38-4A29-B412-B24E118B40CC}"/>
    <cellStyle name="Normalny 9 3 2 2 3 3" xfId="7394" xr:uid="{BB1A61BC-9420-4C22-872C-DB2FD60DE0DC}"/>
    <cellStyle name="Normalny 9 3 2 2 3 3 2" xfId="22695" xr:uid="{58521FE0-5FDA-49D0-8B71-AAE0391086E7}"/>
    <cellStyle name="Normalny 9 3 2 2 3 4" xfId="10886" xr:uid="{CB049091-77E8-4FBA-BE31-A05D6EA0CA36}"/>
    <cellStyle name="Normalny 9 3 2 2 3 4 2" xfId="26185" xr:uid="{B3ED6008-FD20-430C-839F-B51BF9DB7B9E}"/>
    <cellStyle name="Normalny 9 3 2 2 3 5" xfId="14376" xr:uid="{B1ED6861-6ED1-4D21-BA31-42CA8753DC2D}"/>
    <cellStyle name="Normalny 9 3 2 2 3 5 2" xfId="29675" xr:uid="{B5205893-FF40-416B-955E-E41DB1A928DA}"/>
    <cellStyle name="Normalny 9 3 2 2 3 6" xfId="20012" xr:uid="{7FA291D4-DDD0-4D92-9913-CDB48B0517D8}"/>
    <cellStyle name="Normalny 9 3 2 2 4" xfId="9273" xr:uid="{39C67170-0AA4-4C1A-8BF9-CB4BBDADC3D2}"/>
    <cellStyle name="Normalny 9 3 2 2 4 2" xfId="12764" xr:uid="{24FBFBD3-026D-441A-894F-2969C4CB0636}"/>
    <cellStyle name="Normalny 9 3 2 2 4 2 2" xfId="28063" xr:uid="{A4B827FA-D4EB-44AA-8661-5933DA9BC309}"/>
    <cellStyle name="Normalny 9 3 2 2 4 3" xfId="16254" xr:uid="{9ADB8ECD-DBB1-49BF-B1B6-92F203CD34D6}"/>
    <cellStyle name="Normalny 9 3 2 2 4 3 2" xfId="31553" xr:uid="{12CB2F33-58DA-4AD1-AD5D-E050956CABDA}"/>
    <cellStyle name="Normalny 9 3 2 2 4 4" xfId="24573" xr:uid="{E3B63E71-EBBC-4148-BB02-1D7FC59A4A23}"/>
    <cellStyle name="Normalny 9 3 2 2 5" xfId="6203" xr:uid="{971A8D2F-5E89-4626-8D4A-3E382DA0DEA8}"/>
    <cellStyle name="Normalny 9 3 2 2 5 2" xfId="21504" xr:uid="{BC923007-CD5F-4C1E-82B4-EBDF809FFE1E}"/>
    <cellStyle name="Normalny 9 3 2 2 6" xfId="4690" xr:uid="{32E65A91-2B6B-4051-9940-373D53D90F4C}"/>
    <cellStyle name="Normalny 9 3 2 2 6 2" xfId="20009" xr:uid="{0BF7C6D5-7B47-40DE-B282-C01551B621CB}"/>
    <cellStyle name="Normalny 9 3 2 2 7" xfId="9695" xr:uid="{A2324F79-11AC-4EF9-B5DC-99183CB7D718}"/>
    <cellStyle name="Normalny 9 3 2 2 7 2" xfId="24994" xr:uid="{3D6DD76A-91DE-4529-8C54-9278A7B26398}"/>
    <cellStyle name="Normalny 9 3 2 2 8" xfId="13185" xr:uid="{85A4C530-1FA8-404D-83AE-8AD92B87D9F7}"/>
    <cellStyle name="Normalny 9 3 2 2 8 2" xfId="28484" xr:uid="{2C16D631-70D1-4773-83FC-AF3CC45B3070}"/>
    <cellStyle name="Normalny 9 3 2 2 9" xfId="16792" xr:uid="{00C59058-B523-4EFC-90D8-273748F0D6BC}"/>
    <cellStyle name="Normalny 9 3 2 20" xfId="16589" xr:uid="{DE283E00-69A4-4158-992F-B2F3A58683B5}"/>
    <cellStyle name="Normalny 9 3 2 3" xfId="1261" xr:uid="{29A202BE-90B3-458A-83A8-E43293617CBF}"/>
    <cellStyle name="Normalny 9 3 2 3 2" xfId="4695" xr:uid="{F39B57E7-106C-418C-9C4A-889306D64FEB}"/>
    <cellStyle name="Normalny 9 3 2 3 2 2" xfId="9278" xr:uid="{76030F24-4A03-4636-BC1D-A24B873205AA}"/>
    <cellStyle name="Normalny 9 3 2 3 2 2 2" xfId="12769" xr:uid="{A65479C1-BC47-44C7-AD4B-F57CABAC014D}"/>
    <cellStyle name="Normalny 9 3 2 3 2 2 2 2" xfId="28068" xr:uid="{1C65CCA4-7615-4258-8EF9-820992066A8D}"/>
    <cellStyle name="Normalny 9 3 2 3 2 2 3" xfId="16259" xr:uid="{3E2AA3AA-3B98-42C9-98DD-4D25426CA906}"/>
    <cellStyle name="Normalny 9 3 2 3 2 2 3 2" xfId="31558" xr:uid="{EE55D8E5-75F6-4D88-8418-4A8535764AF3}"/>
    <cellStyle name="Normalny 9 3 2 3 2 2 4" xfId="24578" xr:uid="{DB010DEF-1C70-4C6B-91E5-F603D41C2FE7}"/>
    <cellStyle name="Normalny 9 3 2 3 2 3" xfId="7396" xr:uid="{11F5825A-5C8C-41A6-855E-47F9A4DC240B}"/>
    <cellStyle name="Normalny 9 3 2 3 2 3 2" xfId="22697" xr:uid="{75A45B10-9C28-4E78-9E91-739C50974F7F}"/>
    <cellStyle name="Normalny 9 3 2 3 2 4" xfId="10888" xr:uid="{516CE841-BAF7-488B-9F9A-FEC634534866}"/>
    <cellStyle name="Normalny 9 3 2 3 2 4 2" xfId="26187" xr:uid="{99AFF63D-7E69-4975-9ADD-B3A66C4E2E3C}"/>
    <cellStyle name="Normalny 9 3 2 3 2 5" xfId="14378" xr:uid="{EC4AF2F9-A859-4CFF-BA7F-D7E58610BF6D}"/>
    <cellStyle name="Normalny 9 3 2 3 2 5 2" xfId="29677" xr:uid="{04A18F1C-EF36-4258-9BE6-1B12235F6B18}"/>
    <cellStyle name="Normalny 9 3 2 3 2 6" xfId="20014" xr:uid="{9263F4C9-6C69-436C-B5A8-4E3678BD5C53}"/>
    <cellStyle name="Normalny 9 3 2 3 3" xfId="9277" xr:uid="{3AE06C09-916C-4B2A-B594-EBCF244B2BC0}"/>
    <cellStyle name="Normalny 9 3 2 3 3 2" xfId="12768" xr:uid="{2DE1B72B-A3F6-4AB2-B230-027821EC78E7}"/>
    <cellStyle name="Normalny 9 3 2 3 3 2 2" xfId="28067" xr:uid="{D402ED40-21C3-4A70-AAD4-00085AA39654}"/>
    <cellStyle name="Normalny 9 3 2 3 3 3" xfId="16258" xr:uid="{6725C4A2-8A90-4779-A01E-587578AE32ED}"/>
    <cellStyle name="Normalny 9 3 2 3 3 3 2" xfId="31557" xr:uid="{84C294E6-2548-4B8D-8AF1-4D7CCF67DE26}"/>
    <cellStyle name="Normalny 9 3 2 3 3 4" xfId="24577" xr:uid="{8B036495-2091-4AD5-BF28-D3679A7EED16}"/>
    <cellStyle name="Normalny 9 3 2 3 4" xfId="6601" xr:uid="{34021C5C-8B2D-4BF5-8935-7E78D92AB4D8}"/>
    <cellStyle name="Normalny 9 3 2 3 4 2" xfId="21902" xr:uid="{4F12D193-9F45-4171-9B93-6D5440CF89F4}"/>
    <cellStyle name="Normalny 9 3 2 3 5" xfId="4694" xr:uid="{6E7CCFCF-10D7-4F56-A2FD-902304263085}"/>
    <cellStyle name="Normalny 9 3 2 3 5 2" xfId="20013" xr:uid="{B3C2D4FA-325A-4FA6-B2A3-3899C611430E}"/>
    <cellStyle name="Normalny 9 3 2 3 6" xfId="10093" xr:uid="{8A6D71D2-32C8-4999-883E-E19B8F04804B}"/>
    <cellStyle name="Normalny 9 3 2 3 6 2" xfId="25392" xr:uid="{84AB3E72-DB4D-4FEA-998A-4A906D3EF99B}"/>
    <cellStyle name="Normalny 9 3 2 3 7" xfId="13583" xr:uid="{02DB249D-F097-4A3B-A7E3-7A9412EA608D}"/>
    <cellStyle name="Normalny 9 3 2 3 7 2" xfId="28882" xr:uid="{33D19128-AC97-4E16-A826-1EA6989BE641}"/>
    <cellStyle name="Normalny 9 3 2 3 8" xfId="16917" xr:uid="{D13BB2D5-591C-4C4C-BB21-9050BA548B13}"/>
    <cellStyle name="Normalny 9 3 2 4" xfId="1383" xr:uid="{EA6F4812-4E47-4A78-BDF7-A8A090A7F53B}"/>
    <cellStyle name="Normalny 9 3 2 4 2" xfId="9279" xr:uid="{06919BBC-A1CA-4C97-950E-734EE73D32C8}"/>
    <cellStyle name="Normalny 9 3 2 4 2 2" xfId="12770" xr:uid="{67F9D6C1-F426-48B3-8313-9BF98CB98FD9}"/>
    <cellStyle name="Normalny 9 3 2 4 2 2 2" xfId="28069" xr:uid="{9EA2A3DB-6D00-4D4C-934A-6FD5DCDA1639}"/>
    <cellStyle name="Normalny 9 3 2 4 2 3" xfId="16260" xr:uid="{8F62A3B7-12C8-4932-AC63-39731246CEEB}"/>
    <cellStyle name="Normalny 9 3 2 4 2 3 2" xfId="31559" xr:uid="{694E15AA-F57D-4E9D-8761-BC5299FFCD33}"/>
    <cellStyle name="Normalny 9 3 2 4 2 4" xfId="24579" xr:uid="{6CE047C8-21A9-46D1-A53C-1D8A004148F5}"/>
    <cellStyle name="Normalny 9 3 2 4 3" xfId="7393" xr:uid="{1F1A8571-7817-4AA1-994F-9BF9ED9A58C6}"/>
    <cellStyle name="Normalny 9 3 2 4 3 2" xfId="22694" xr:uid="{A67B0CCA-50C3-41C1-8E35-2627EDBF90FA}"/>
    <cellStyle name="Normalny 9 3 2 4 4" xfId="4696" xr:uid="{B8DFA0A5-075E-48A6-B162-E8FB3AFE4082}"/>
    <cellStyle name="Normalny 9 3 2 4 4 2" xfId="20015" xr:uid="{E1331CBB-6140-4643-93E9-DB10811F94B8}"/>
    <cellStyle name="Normalny 9 3 2 4 5" xfId="10885" xr:uid="{31CAFD98-BF3C-4C0E-99B4-BE593C3948B4}"/>
    <cellStyle name="Normalny 9 3 2 4 5 2" xfId="26184" xr:uid="{67C0B6FA-D066-4414-B4E1-EA907A5327F2}"/>
    <cellStyle name="Normalny 9 3 2 4 6" xfId="14375" xr:uid="{C674D796-6C4B-4AB0-A464-744F8A116E79}"/>
    <cellStyle name="Normalny 9 3 2 4 6 2" xfId="29674" xr:uid="{CE722FD9-A9C0-4C2D-88E5-FFA60ED6EB76}"/>
    <cellStyle name="Normalny 9 3 2 4 7" xfId="17039" xr:uid="{3F4FC54E-3894-42AC-92B9-1A92805EC603}"/>
    <cellStyle name="Normalny 9 3 2 5" xfId="1537" xr:uid="{648858BF-2803-445C-AAF8-EA697EFD8889}"/>
    <cellStyle name="Normalny 9 3 2 5 2" xfId="9280" xr:uid="{43049E8F-2AA7-4F85-B018-97E50452F636}"/>
    <cellStyle name="Normalny 9 3 2 5 2 2" xfId="12771" xr:uid="{6962FF70-DCF8-4848-922D-410A6A4442E7}"/>
    <cellStyle name="Normalny 9 3 2 5 2 2 2" xfId="28070" xr:uid="{299F35B3-43C8-450F-B4F9-BF532FAAD4C8}"/>
    <cellStyle name="Normalny 9 3 2 5 2 3" xfId="16261" xr:uid="{D8A46FE7-CF72-4823-BF13-30FD751C2BD3}"/>
    <cellStyle name="Normalny 9 3 2 5 2 3 2" xfId="31560" xr:uid="{C4ACD97E-088A-4199-A465-55C5D2C631C7}"/>
    <cellStyle name="Normalny 9 3 2 5 2 4" xfId="24580" xr:uid="{3E5556FF-1156-4739-8630-80495A605F2B}"/>
    <cellStyle name="Normalny 9 3 2 5 3" xfId="7502" xr:uid="{60D03445-EA6A-4075-9FAE-5719599C4839}"/>
    <cellStyle name="Normalny 9 3 2 5 3 2" xfId="22803" xr:uid="{B13C6E8D-8C1E-4813-8793-5623054CADAB}"/>
    <cellStyle name="Normalny 9 3 2 5 4" xfId="4697" xr:uid="{219BA784-A5AF-43DF-A333-2031D2832D41}"/>
    <cellStyle name="Normalny 9 3 2 5 4 2" xfId="20016" xr:uid="{AE7A8D28-57F3-4491-905C-6E486081B86E}"/>
    <cellStyle name="Normalny 9 3 2 5 5" xfId="10994" xr:uid="{72323B48-84C6-4107-A7EF-42C8A4A50717}"/>
    <cellStyle name="Normalny 9 3 2 5 5 2" xfId="26293" xr:uid="{4101F797-9D24-4AEC-9C47-2FF6748BCCEE}"/>
    <cellStyle name="Normalny 9 3 2 5 6" xfId="14484" xr:uid="{5950BE1E-E4FF-4E83-A9CA-C4D967E794EF}"/>
    <cellStyle name="Normalny 9 3 2 5 6 2" xfId="29783" xr:uid="{57B5B778-115D-4502-B5EF-612A88AF6EB9}"/>
    <cellStyle name="Normalny 9 3 2 5 7" xfId="17189" xr:uid="{453C6BB3-48CB-4632-A254-D30EB653BE0F}"/>
    <cellStyle name="Normalny 9 3 2 6" xfId="1785" xr:uid="{F1E31167-6809-42BC-A565-87A443F4EAFC}"/>
    <cellStyle name="Normalny 9 3 2 6 2" xfId="9272" xr:uid="{D89E9C61-AEBD-4261-AA89-277A9467B2D1}"/>
    <cellStyle name="Normalny 9 3 2 6 2 2" xfId="24572" xr:uid="{DEAFFB79-C10F-4B51-B6B8-1BF374C96074}"/>
    <cellStyle name="Normalny 9 3 2 6 3" xfId="5679" xr:uid="{C9F12545-572B-4343-B074-0A4B281F6C6C}"/>
    <cellStyle name="Normalny 9 3 2 6 3 2" xfId="20980" xr:uid="{FAE81573-86B3-4DF0-855F-FF59A16E942D}"/>
    <cellStyle name="Normalny 9 3 2 6 4" xfId="12763" xr:uid="{1D325DD5-9E2A-456D-AE1B-4BD0AF3EE6A9}"/>
    <cellStyle name="Normalny 9 3 2 6 4 2" xfId="28062" xr:uid="{7F88CC96-989C-455D-AF7F-BCCDF344356E}"/>
    <cellStyle name="Normalny 9 3 2 6 5" xfId="16253" xr:uid="{D8D2766E-FF36-4BD1-9475-0B627C01510A}"/>
    <cellStyle name="Normalny 9 3 2 6 5 2" xfId="31552" xr:uid="{3D2FBE02-9A59-4A65-B73D-C6ABA3298385}"/>
    <cellStyle name="Normalny 9 3 2 6 6" xfId="17422" xr:uid="{EBE0C86C-F8A2-4E41-9C52-29015DA808EE}"/>
    <cellStyle name="Normalny 9 3 2 7" xfId="1929" xr:uid="{DF9972C3-C770-487A-B94B-10F81D3839DB}"/>
    <cellStyle name="Normalny 9 3 2 7 2" xfId="5680" xr:uid="{688FC175-7C71-4248-B697-3CCF2FE738B2}"/>
    <cellStyle name="Normalny 9 3 2 7 2 2" xfId="20981" xr:uid="{5429A151-8443-4B19-B8F8-F6B14A06E594}"/>
    <cellStyle name="Normalny 9 3 2 7 3" xfId="17561" xr:uid="{430BA363-9223-4E7D-A243-56A9032D5122}"/>
    <cellStyle name="Normalny 9 3 2 8" xfId="2060" xr:uid="{5CEBC11C-3BEC-4F14-AC6E-CB93872D19D0}"/>
    <cellStyle name="Normalny 9 3 2 8 2" xfId="5681" xr:uid="{DE94B194-E973-4DAB-AE31-F44CACA142C0}"/>
    <cellStyle name="Normalny 9 3 2 8 2 2" xfId="20982" xr:uid="{F1DC7F3C-EBED-4BFC-AB82-BDC7702B22DA}"/>
    <cellStyle name="Normalny 9 3 2 8 3" xfId="17692" xr:uid="{BCA8DD54-C72E-4287-B643-27FDC23B3288}"/>
    <cellStyle name="Normalny 9 3 2 9" xfId="2185" xr:uid="{1C198880-A70A-48BC-AD54-EEF7F6173C4D}"/>
    <cellStyle name="Normalny 9 3 2 9 2" xfId="5682" xr:uid="{C727158A-DEC3-490F-9699-DC80F7CF59BF}"/>
    <cellStyle name="Normalny 9 3 2 9 2 2" xfId="20983" xr:uid="{2DCBE09E-DDE5-4DF7-8949-186950A5C85B}"/>
    <cellStyle name="Normalny 9 3 2 9 3" xfId="17817" xr:uid="{53EA49F5-9F75-43CD-B962-C583AC412466}"/>
    <cellStyle name="Normalny 9 3 20" xfId="12917" xr:uid="{E523AFB8-B715-48AA-8D6C-6DEF0D6D0FCC}"/>
    <cellStyle name="Normalny 9 3 20 2" xfId="28216" xr:uid="{8152E576-23AD-40A4-86F8-3F2AE07CE747}"/>
    <cellStyle name="Normalny 9 3 21" xfId="16385" xr:uid="{722763A1-E87E-4348-8270-BB9B783BCEAD}"/>
    <cellStyle name="Normalny 9 3 21 2" xfId="31684" xr:uid="{88E751A8-45F6-4E87-8DD4-06E66427D23F}"/>
    <cellStyle name="Normalny 9 3 22" xfId="879" xr:uid="{41DE641A-9868-4168-B9AE-B9E84B9E33C4}"/>
    <cellStyle name="Normalny 9 3 23" xfId="16548" xr:uid="{5886CEFD-9E76-46E9-AF77-2DCDD946E0E7}"/>
    <cellStyle name="Normalny 9 3 3" xfId="744" xr:uid="{F3E87F93-07E5-4D2F-B035-39D3FEEDAEDD}"/>
    <cellStyle name="Normalny 9 3 3 10" xfId="2348" xr:uid="{651CFEE0-C918-40C6-B1B0-FED46A5461AC}"/>
    <cellStyle name="Normalny 9 3 3 10 2" xfId="5683" xr:uid="{80140EB6-AE54-47E5-A494-21C6E2ABBCA0}"/>
    <cellStyle name="Normalny 9 3 3 10 2 2" xfId="20984" xr:uid="{5E35AF04-D1D3-4D47-A773-7D2EAA04AAAD}"/>
    <cellStyle name="Normalny 9 3 3 10 3" xfId="17980" xr:uid="{A770243D-1E6E-4E78-803D-50C89B5D31FB}"/>
    <cellStyle name="Normalny 9 3 3 11" xfId="2498" xr:uid="{E19DC75E-434B-4FF0-BAE4-8A7CA5A73FCB}"/>
    <cellStyle name="Normalny 9 3 3 11 2" xfId="5684" xr:uid="{0F89F8A9-DAC3-4A81-A021-A89C4B27DB38}"/>
    <cellStyle name="Normalny 9 3 3 11 2 2" xfId="20985" xr:uid="{999B6A84-B741-4136-8D2C-618B18EAB0A4}"/>
    <cellStyle name="Normalny 9 3 3 11 3" xfId="18130" xr:uid="{237AE62E-C175-4599-95A2-F45E42CFD666}"/>
    <cellStyle name="Normalny 9 3 3 12" xfId="2648" xr:uid="{F7787A15-B6BE-4851-A7EF-9F5EB70C8824}"/>
    <cellStyle name="Normalny 9 3 3 12 2" xfId="5685" xr:uid="{848ECEA7-2D3C-4A5D-8987-98C39620EFAC}"/>
    <cellStyle name="Normalny 9 3 3 12 2 2" xfId="20986" xr:uid="{0C361DA5-589B-40DC-9405-C9036CDD3BE8}"/>
    <cellStyle name="Normalny 9 3 3 12 3" xfId="18280" xr:uid="{8AF260EA-01FC-4B57-A321-D63BB5FEB582}"/>
    <cellStyle name="Normalny 9 3 3 13" xfId="5844" xr:uid="{A4D97DF4-FBA9-4953-B105-B97810FD4C87}"/>
    <cellStyle name="Normalny 9 3 3 13 2" xfId="21145" xr:uid="{A8F9A7B4-64D6-4E81-9898-337E29385B63}"/>
    <cellStyle name="Normalny 9 3 3 14" xfId="6083" xr:uid="{567D5659-4783-4E7A-B808-3A31AAB9409D}"/>
    <cellStyle name="Normalny 9 3 3 14 2" xfId="21384" xr:uid="{1C7EB5DF-B58A-42FE-BD16-86269C319794}"/>
    <cellStyle name="Normalny 9 3 3 15" xfId="4698" xr:uid="{6C38765D-A3D3-48E5-883E-4AB917333BD8}"/>
    <cellStyle name="Normalny 9 3 3 15 2" xfId="20017" xr:uid="{75A7DC36-52D5-4935-BE9C-1E43EEB86334}"/>
    <cellStyle name="Normalny 9 3 3 16" xfId="9575" xr:uid="{02AABD37-0A0E-4912-815D-9B7B93FA29C3}"/>
    <cellStyle name="Normalny 9 3 3 16 2" xfId="24874" xr:uid="{3BA5DF3B-917D-4A87-B384-B93A55A75777}"/>
    <cellStyle name="Normalny 9 3 3 17" xfId="13065" xr:uid="{29441174-C3D4-4922-B23C-0DAC440AD359}"/>
    <cellStyle name="Normalny 9 3 3 17 2" xfId="28364" xr:uid="{921973D9-E847-41A0-A0E2-6219EEC9D292}"/>
    <cellStyle name="Normalny 9 3 3 18" xfId="16467" xr:uid="{9EE6B929-4F2B-4DE5-8F0C-C5BB97D2A3AB}"/>
    <cellStyle name="Normalny 9 3 3 18 2" xfId="31766" xr:uid="{85D4E09B-47F5-4C69-B33D-2C4CA859A1E5}"/>
    <cellStyle name="Normalny 9 3 3 19" xfId="962" xr:uid="{32F43B0B-3D00-4ABB-9FA1-0C7BD0BA4F99}"/>
    <cellStyle name="Normalny 9 3 3 2" xfId="1178" xr:uid="{C8A8E7AF-2573-46A4-9739-9416941F8599}"/>
    <cellStyle name="Normalny 9 3 3 2 2" xfId="4700" xr:uid="{D8BDB953-483F-4AD2-AC6F-251131430295}"/>
    <cellStyle name="Normalny 9 3 3 2 2 2" xfId="4701" xr:uid="{4D0D2B78-A7E1-4849-AF0E-F5B6B5D2B947}"/>
    <cellStyle name="Normalny 9 3 3 2 2 2 2" xfId="9284" xr:uid="{7193981D-E86D-40AD-96DC-98E29750D734}"/>
    <cellStyle name="Normalny 9 3 3 2 2 2 2 2" xfId="12775" xr:uid="{D68ED071-E59A-4C0A-989C-214833BE78C8}"/>
    <cellStyle name="Normalny 9 3 3 2 2 2 2 2 2" xfId="28074" xr:uid="{EEF0DE54-6200-452F-A547-9FB45AAA3089}"/>
    <cellStyle name="Normalny 9 3 3 2 2 2 2 3" xfId="16265" xr:uid="{3502AC7D-EDF6-436C-8645-A35DEF73C5AD}"/>
    <cellStyle name="Normalny 9 3 3 2 2 2 2 3 2" xfId="31564" xr:uid="{4F16EAD6-5D8C-4779-8D25-28235AD88E1F}"/>
    <cellStyle name="Normalny 9 3 3 2 2 2 2 4" xfId="24584" xr:uid="{2D1A6F3F-908F-48C1-AC66-CF77F7C001A3}"/>
    <cellStyle name="Normalny 9 3 3 2 2 2 3" xfId="7399" xr:uid="{047264AD-0739-4FA0-94AE-FED57C043703}"/>
    <cellStyle name="Normalny 9 3 3 2 2 2 3 2" xfId="22700" xr:uid="{BFDE11A2-92EF-4B1A-AC13-3C5AFF1B58A6}"/>
    <cellStyle name="Normalny 9 3 3 2 2 2 4" xfId="10891" xr:uid="{3AC96BED-2B99-4007-BFA2-14086634B09E}"/>
    <cellStyle name="Normalny 9 3 3 2 2 2 4 2" xfId="26190" xr:uid="{0F3F70DD-08FC-4A56-AB95-C76938C0144F}"/>
    <cellStyle name="Normalny 9 3 3 2 2 2 5" xfId="14381" xr:uid="{FB93FC4D-B42E-497D-9EDE-C4444A51256E}"/>
    <cellStyle name="Normalny 9 3 3 2 2 2 5 2" xfId="29680" xr:uid="{73108FF5-D42D-4462-A667-B62570B9D04E}"/>
    <cellStyle name="Normalny 9 3 3 2 2 2 6" xfId="20020" xr:uid="{37EA78D2-1CCF-46AB-A492-7F36BDAF631E}"/>
    <cellStyle name="Normalny 9 3 3 2 2 3" xfId="9283" xr:uid="{234E74EC-3971-4775-BCE5-6E8873C1B26A}"/>
    <cellStyle name="Normalny 9 3 3 2 2 3 2" xfId="12774" xr:uid="{BE3BF8A0-72B7-4881-A41E-1B7B136F90C2}"/>
    <cellStyle name="Normalny 9 3 3 2 2 3 2 2" xfId="28073" xr:uid="{73C9CA98-AA0F-4A41-95C2-585D9D5E9353}"/>
    <cellStyle name="Normalny 9 3 3 2 2 3 3" xfId="16264" xr:uid="{2DF6591F-0AAB-4FC1-9311-D2A1459617C7}"/>
    <cellStyle name="Normalny 9 3 3 2 2 3 3 2" xfId="31563" xr:uid="{8961E51E-EEE7-4FE3-98C3-59C5BAB03CD9}"/>
    <cellStyle name="Normalny 9 3 3 2 2 3 4" xfId="24583" xr:uid="{51478045-04D4-42C5-8483-6704D8208F5A}"/>
    <cellStyle name="Normalny 9 3 3 2 2 4" xfId="6602" xr:uid="{5D6A7A33-976E-49C1-8283-4C7901B2DA37}"/>
    <cellStyle name="Normalny 9 3 3 2 2 4 2" xfId="21903" xr:uid="{28AB00F4-D6B5-4F85-A9F5-270E649DDC9E}"/>
    <cellStyle name="Normalny 9 3 3 2 2 5" xfId="10094" xr:uid="{2F7D11FF-0270-4CD4-8B00-E4F5D905F134}"/>
    <cellStyle name="Normalny 9 3 3 2 2 5 2" xfId="25393" xr:uid="{D102E252-6145-474E-9666-3D7A90847F5C}"/>
    <cellStyle name="Normalny 9 3 3 2 2 6" xfId="13584" xr:uid="{969082BF-C35B-4D02-B2EC-362A7EA949DB}"/>
    <cellStyle name="Normalny 9 3 3 2 2 6 2" xfId="28883" xr:uid="{495EA1E5-A1E6-46D9-8B47-7602C2351190}"/>
    <cellStyle name="Normalny 9 3 3 2 2 7" xfId="20019" xr:uid="{0E25691A-1136-4E87-A32D-6A515A1B074F}"/>
    <cellStyle name="Normalny 9 3 3 2 3" xfId="4702" xr:uid="{7FE76355-CA68-4A82-ABBA-5C2662F02BD7}"/>
    <cellStyle name="Normalny 9 3 3 2 3 2" xfId="9285" xr:uid="{2F0B2BB6-BA45-4B5E-BBCF-30D6F2C04492}"/>
    <cellStyle name="Normalny 9 3 3 2 3 2 2" xfId="12776" xr:uid="{3C254E68-7B64-48E7-AD02-DC4E455DC64B}"/>
    <cellStyle name="Normalny 9 3 3 2 3 2 2 2" xfId="28075" xr:uid="{A18CE4B3-C94E-4EBE-A671-F614A5122892}"/>
    <cellStyle name="Normalny 9 3 3 2 3 2 3" xfId="16266" xr:uid="{31E9773E-BDA5-4402-9BF9-9F7494EBC77A}"/>
    <cellStyle name="Normalny 9 3 3 2 3 2 3 2" xfId="31565" xr:uid="{F2FD5255-E2B7-42F0-8CEA-3A3280D9B259}"/>
    <cellStyle name="Normalny 9 3 3 2 3 2 4" xfId="24585" xr:uid="{F0CBB6A4-DFDA-45CB-96D7-0DE9073E6E96}"/>
    <cellStyle name="Normalny 9 3 3 2 3 3" xfId="7398" xr:uid="{3E51B695-7B0A-4729-8652-568A143D492A}"/>
    <cellStyle name="Normalny 9 3 3 2 3 3 2" xfId="22699" xr:uid="{C1EBD9B7-FB2E-47B8-821E-7C64D7D0F9D7}"/>
    <cellStyle name="Normalny 9 3 3 2 3 4" xfId="10890" xr:uid="{1E79952E-2A20-4ED1-AA61-EB112D6C6799}"/>
    <cellStyle name="Normalny 9 3 3 2 3 4 2" xfId="26189" xr:uid="{DC5BC19B-BBA3-4F70-AFA9-9C3841D5EAF5}"/>
    <cellStyle name="Normalny 9 3 3 2 3 5" xfId="14380" xr:uid="{6E0118DA-A1F8-44FF-B1F8-1F8DF31169D9}"/>
    <cellStyle name="Normalny 9 3 3 2 3 5 2" xfId="29679" xr:uid="{0AF565D5-B65A-4F21-AB9D-D36D88074642}"/>
    <cellStyle name="Normalny 9 3 3 2 3 6" xfId="20021" xr:uid="{F8187C2C-F322-4750-B29E-6CF20E680486}"/>
    <cellStyle name="Normalny 9 3 3 2 4" xfId="9282" xr:uid="{F0FE9CC7-ECDF-46A4-A78A-B1556FA3A104}"/>
    <cellStyle name="Normalny 9 3 3 2 4 2" xfId="12773" xr:uid="{169C487A-4714-4FAD-B629-528016B45525}"/>
    <cellStyle name="Normalny 9 3 3 2 4 2 2" xfId="28072" xr:uid="{3E9E4113-E10C-4C11-93D0-3003E87B65A7}"/>
    <cellStyle name="Normalny 9 3 3 2 4 3" xfId="16263" xr:uid="{9D737DA4-9DAC-46C1-AC9A-C0CFDB183213}"/>
    <cellStyle name="Normalny 9 3 3 2 4 3 2" xfId="31562" xr:uid="{3F5161FF-0DBA-4B4A-BD3F-3F7A9312DEA4}"/>
    <cellStyle name="Normalny 9 3 3 2 4 4" xfId="24582" xr:uid="{CF93B4D2-34CD-465A-A129-766DD43002E1}"/>
    <cellStyle name="Normalny 9 3 3 2 5" xfId="6244" xr:uid="{E94146DB-205D-4B90-ACA0-EB7C6041D3F1}"/>
    <cellStyle name="Normalny 9 3 3 2 5 2" xfId="21545" xr:uid="{AFC607FF-6BA2-43D1-A01C-983AB00ABE75}"/>
    <cellStyle name="Normalny 9 3 3 2 6" xfId="4699" xr:uid="{D43271C0-A81E-4662-B990-372848F36831}"/>
    <cellStyle name="Normalny 9 3 3 2 6 2" xfId="20018" xr:uid="{D0FB386A-D219-4C1B-93B9-F2E4D556A3E0}"/>
    <cellStyle name="Normalny 9 3 3 2 7" xfId="9736" xr:uid="{2AB82014-C4CA-4FB1-9D64-AACB81A63EFC}"/>
    <cellStyle name="Normalny 9 3 3 2 7 2" xfId="25035" xr:uid="{8713C2CB-E05C-4F98-9F57-7A257A2D6579}"/>
    <cellStyle name="Normalny 9 3 3 2 8" xfId="13226" xr:uid="{A865B902-DA58-4B1F-931E-0F1BFEF5214D}"/>
    <cellStyle name="Normalny 9 3 3 2 8 2" xfId="28525" xr:uid="{5BDAF359-A551-42D4-85C0-473AA1951E04}"/>
    <cellStyle name="Normalny 9 3 3 2 9" xfId="16834" xr:uid="{2D90C28E-BFDC-480D-A491-986F5E31C194}"/>
    <cellStyle name="Normalny 9 3 3 20" xfId="16630" xr:uid="{D0821FFF-ED2A-4C03-A547-544AC62980EA}"/>
    <cellStyle name="Normalny 9 3 3 3" xfId="1303" xr:uid="{87667796-17D7-40F9-9071-EC9E9F251C75}"/>
    <cellStyle name="Normalny 9 3 3 3 2" xfId="4704" xr:uid="{08D2C72C-3ECF-441F-9E95-AA3DFFC6A7D7}"/>
    <cellStyle name="Normalny 9 3 3 3 2 2" xfId="9287" xr:uid="{F973A9A9-8A52-473E-8820-FF435EED8DD5}"/>
    <cellStyle name="Normalny 9 3 3 3 2 2 2" xfId="12778" xr:uid="{5AB8D592-D5D2-4787-8D01-D92E33BB63A4}"/>
    <cellStyle name="Normalny 9 3 3 3 2 2 2 2" xfId="28077" xr:uid="{4032E31C-5217-4814-84F3-715FE4266123}"/>
    <cellStyle name="Normalny 9 3 3 3 2 2 3" xfId="16268" xr:uid="{F411EA2B-895C-4C8A-884B-F603288746F3}"/>
    <cellStyle name="Normalny 9 3 3 3 2 2 3 2" xfId="31567" xr:uid="{2FF66938-0FA8-4DE3-9557-E8EDEA93A2E5}"/>
    <cellStyle name="Normalny 9 3 3 3 2 2 4" xfId="24587" xr:uid="{FA82B073-607C-4C54-A91A-798ED1E24C29}"/>
    <cellStyle name="Normalny 9 3 3 3 2 3" xfId="7400" xr:uid="{9B86C3EE-49FB-4CE4-ABC8-F1976EA2BED9}"/>
    <cellStyle name="Normalny 9 3 3 3 2 3 2" xfId="22701" xr:uid="{A64FA743-2E18-46FD-97F4-41D5F26FE672}"/>
    <cellStyle name="Normalny 9 3 3 3 2 4" xfId="10892" xr:uid="{9C75D425-7D02-4076-AB17-1020FA908E95}"/>
    <cellStyle name="Normalny 9 3 3 3 2 4 2" xfId="26191" xr:uid="{B3CF7CB9-8F51-4DB1-81FF-6E7319EC464C}"/>
    <cellStyle name="Normalny 9 3 3 3 2 5" xfId="14382" xr:uid="{9894066B-8F35-450F-A6C5-4247BEF2464E}"/>
    <cellStyle name="Normalny 9 3 3 3 2 5 2" xfId="29681" xr:uid="{F7583F1C-27E0-4499-87FA-CBDC6166D750}"/>
    <cellStyle name="Normalny 9 3 3 3 2 6" xfId="20023" xr:uid="{3868C1EA-111A-4F46-B85D-FB370E10EBB8}"/>
    <cellStyle name="Normalny 9 3 3 3 3" xfId="9286" xr:uid="{6E3F23F4-9391-42EF-B6A5-3AB3C272D5ED}"/>
    <cellStyle name="Normalny 9 3 3 3 3 2" xfId="12777" xr:uid="{5EA59467-C9F4-4E85-8925-F07A8312357A}"/>
    <cellStyle name="Normalny 9 3 3 3 3 2 2" xfId="28076" xr:uid="{BADB48EF-F971-4FBA-97CC-DF5C7FEAE767}"/>
    <cellStyle name="Normalny 9 3 3 3 3 3" xfId="16267" xr:uid="{E8E186C7-C6BB-408D-8486-EEB6905D8E7C}"/>
    <cellStyle name="Normalny 9 3 3 3 3 3 2" xfId="31566" xr:uid="{1CF744A4-D741-4A37-9A64-0A4CA13F6728}"/>
    <cellStyle name="Normalny 9 3 3 3 3 4" xfId="24586" xr:uid="{774221AD-F08F-4255-A8CF-8C18849F9ECD}"/>
    <cellStyle name="Normalny 9 3 3 3 4" xfId="6603" xr:uid="{DB8D9699-9FD0-459C-95EA-5E26F9553217}"/>
    <cellStyle name="Normalny 9 3 3 3 4 2" xfId="21904" xr:uid="{78E55168-3B58-4C59-A7CA-294AE14FE4B1}"/>
    <cellStyle name="Normalny 9 3 3 3 5" xfId="4703" xr:uid="{E009AFE8-07E0-4895-A77B-BEA241D3C601}"/>
    <cellStyle name="Normalny 9 3 3 3 5 2" xfId="20022" xr:uid="{D83E0C47-A9BE-43F7-9516-38373742E1FA}"/>
    <cellStyle name="Normalny 9 3 3 3 6" xfId="10095" xr:uid="{B3CA27E4-6B84-4673-9BC6-D7A0BE45A706}"/>
    <cellStyle name="Normalny 9 3 3 3 6 2" xfId="25394" xr:uid="{6F553739-895B-4385-AB77-232FB7311D70}"/>
    <cellStyle name="Normalny 9 3 3 3 7" xfId="13585" xr:uid="{63FA3446-28BE-4522-B8C7-02C6C0E24F5C}"/>
    <cellStyle name="Normalny 9 3 3 3 7 2" xfId="28884" xr:uid="{6FF33632-4FE3-4569-A025-CF0A612245A7}"/>
    <cellStyle name="Normalny 9 3 3 3 8" xfId="16959" xr:uid="{106803B9-93C0-4242-93DC-41C0EA759441}"/>
    <cellStyle name="Normalny 9 3 3 4" xfId="1424" xr:uid="{436D3BE4-3E34-49CD-9CE3-C2FA44D3FBDF}"/>
    <cellStyle name="Normalny 9 3 3 4 2" xfId="9288" xr:uid="{B45E2A6C-C8D9-41B3-A40B-6D712B89B01B}"/>
    <cellStyle name="Normalny 9 3 3 4 2 2" xfId="12779" xr:uid="{5894C55C-4DC4-4C02-A1FA-09A0F3553FFB}"/>
    <cellStyle name="Normalny 9 3 3 4 2 2 2" xfId="28078" xr:uid="{BE235CAD-E9B8-493F-9E58-8FE0F0BA228C}"/>
    <cellStyle name="Normalny 9 3 3 4 2 3" xfId="16269" xr:uid="{9BCD905C-24E3-4732-9F52-FCE135685A68}"/>
    <cellStyle name="Normalny 9 3 3 4 2 3 2" xfId="31568" xr:uid="{91588E1A-DE4B-4AE1-80D9-15D6FEF1AF36}"/>
    <cellStyle name="Normalny 9 3 3 4 2 4" xfId="24588" xr:uid="{4DA58987-58F1-419C-AB3D-3C58C3979AD3}"/>
    <cellStyle name="Normalny 9 3 3 4 3" xfId="7397" xr:uid="{68F58DC9-FB84-4FE8-ADEC-8D6B37187A4A}"/>
    <cellStyle name="Normalny 9 3 3 4 3 2" xfId="22698" xr:uid="{AD0CA5B9-F5B8-453F-92A3-974B8F113B17}"/>
    <cellStyle name="Normalny 9 3 3 4 4" xfId="4705" xr:uid="{B3DBB606-9CA0-4E26-B444-729D2476FF07}"/>
    <cellStyle name="Normalny 9 3 3 4 4 2" xfId="20024" xr:uid="{F84F7614-E186-4A3A-8678-1F258A502A7D}"/>
    <cellStyle name="Normalny 9 3 3 4 5" xfId="10889" xr:uid="{40C7408C-59FA-42AA-B276-1F52469D7E64}"/>
    <cellStyle name="Normalny 9 3 3 4 5 2" xfId="26188" xr:uid="{DBE1EEF9-E816-420D-9F76-5B13BE3B29B3}"/>
    <cellStyle name="Normalny 9 3 3 4 6" xfId="14379" xr:uid="{796D2FF8-4CFE-4AF6-8C34-5FB5ABBEABFF}"/>
    <cellStyle name="Normalny 9 3 3 4 6 2" xfId="29678" xr:uid="{041885A0-9488-4606-B4E9-C1EE89C9D021}"/>
    <cellStyle name="Normalny 9 3 3 4 7" xfId="17080" xr:uid="{EEE07031-BEA7-4E13-A7A3-9A5209AEED90}"/>
    <cellStyle name="Normalny 9 3 3 5" xfId="1578" xr:uid="{45411B92-B327-4E47-9DB5-53902C6E1DBE}"/>
    <cellStyle name="Normalny 9 3 3 5 2" xfId="9289" xr:uid="{82B6BFA5-D0F0-4B9B-8667-F203E8C45515}"/>
    <cellStyle name="Normalny 9 3 3 5 2 2" xfId="12780" xr:uid="{854EBA93-21A2-43EB-A5DD-751A1EC89A88}"/>
    <cellStyle name="Normalny 9 3 3 5 2 2 2" xfId="28079" xr:uid="{088BF7AF-026D-4F08-B034-013CCD0FC77F}"/>
    <cellStyle name="Normalny 9 3 3 5 2 3" xfId="16270" xr:uid="{2D1FC162-C3C8-4463-AFA6-AC191C5E47F7}"/>
    <cellStyle name="Normalny 9 3 3 5 2 3 2" xfId="31569" xr:uid="{8629BD1A-03AB-4F15-957D-F042DCA98CBF}"/>
    <cellStyle name="Normalny 9 3 3 5 2 4" xfId="24589" xr:uid="{5A8192A9-1026-42DA-A82B-BDB659291C6F}"/>
    <cellStyle name="Normalny 9 3 3 5 3" xfId="7543" xr:uid="{35FDB8D5-AF8A-448B-8034-4701E761A3A0}"/>
    <cellStyle name="Normalny 9 3 3 5 3 2" xfId="22844" xr:uid="{4BB66463-295F-4D5F-B0DD-41355FAB18EE}"/>
    <cellStyle name="Normalny 9 3 3 5 4" xfId="4706" xr:uid="{C40F5FBA-67BF-4C03-A8C9-120F8B5A57F6}"/>
    <cellStyle name="Normalny 9 3 3 5 4 2" xfId="20025" xr:uid="{FB50A892-7D55-4BF3-81EA-B5DC080FFACB}"/>
    <cellStyle name="Normalny 9 3 3 5 5" xfId="11035" xr:uid="{3DE35B8A-9501-4A17-B4A0-28296AF757A6}"/>
    <cellStyle name="Normalny 9 3 3 5 5 2" xfId="26334" xr:uid="{E6C597A8-93C2-47E0-BAE3-FAA1C6E852B0}"/>
    <cellStyle name="Normalny 9 3 3 5 6" xfId="14525" xr:uid="{A320EBE3-FFDF-40A2-818D-3C9600E58087}"/>
    <cellStyle name="Normalny 9 3 3 5 6 2" xfId="29824" xr:uid="{4E2B1849-3A7C-4E45-8309-97426F5F4144}"/>
    <cellStyle name="Normalny 9 3 3 5 7" xfId="17230" xr:uid="{04089E55-A25C-4A99-B3F6-F4F624E959A1}"/>
    <cellStyle name="Normalny 9 3 3 6" xfId="1827" xr:uid="{AB7E1CFD-3984-467F-AFCC-FF4949704A17}"/>
    <cellStyle name="Normalny 9 3 3 6 2" xfId="9281" xr:uid="{8A08A4F7-1927-400F-B9B6-BCFC15EA04FB}"/>
    <cellStyle name="Normalny 9 3 3 6 2 2" xfId="24581" xr:uid="{15BBDFF5-430C-4C0D-A744-6F4A346D3E2F}"/>
    <cellStyle name="Normalny 9 3 3 6 3" xfId="5686" xr:uid="{ABB52F86-1BEE-4AB7-89ED-1A6D48519FCF}"/>
    <cellStyle name="Normalny 9 3 3 6 3 2" xfId="20987" xr:uid="{D9FBEE88-0631-4473-A5C3-E345B54212F3}"/>
    <cellStyle name="Normalny 9 3 3 6 4" xfId="12772" xr:uid="{7AF25CBB-277C-4D28-8E06-C7A8381ED588}"/>
    <cellStyle name="Normalny 9 3 3 6 4 2" xfId="28071" xr:uid="{8B7E09EA-4406-4648-90DE-C0CF0B7DB397}"/>
    <cellStyle name="Normalny 9 3 3 6 5" xfId="16262" xr:uid="{C1B7739A-1A78-4446-A1FC-CE1A8F959124}"/>
    <cellStyle name="Normalny 9 3 3 6 5 2" xfId="31561" xr:uid="{EBC6E7B6-1EA3-4C34-B644-39752B48E37A}"/>
    <cellStyle name="Normalny 9 3 3 6 6" xfId="17463" xr:uid="{AE19FF69-8746-41E3-A67C-063DCF1E604C}"/>
    <cellStyle name="Normalny 9 3 3 7" xfId="1971" xr:uid="{643730A2-A143-40BC-9BC4-56AE08EE8243}"/>
    <cellStyle name="Normalny 9 3 3 7 2" xfId="5687" xr:uid="{3AA4975D-718B-46BC-8131-C3E03D9B77FC}"/>
    <cellStyle name="Normalny 9 3 3 7 2 2" xfId="20988" xr:uid="{01BA5913-A2BE-46A1-89E8-C5EE9554CAA2}"/>
    <cellStyle name="Normalny 9 3 3 7 3" xfId="17603" xr:uid="{676FC060-EB3D-4EB8-AF6C-18B3A2B80F23}"/>
    <cellStyle name="Normalny 9 3 3 8" xfId="2102" xr:uid="{1820FD57-45C6-4ADF-B1AC-8F7A5332CEC7}"/>
    <cellStyle name="Normalny 9 3 3 8 2" xfId="5688" xr:uid="{C5D06AD2-1804-4910-A27A-AD0E783E3F1F}"/>
    <cellStyle name="Normalny 9 3 3 8 2 2" xfId="20989" xr:uid="{B87898D3-039F-452B-AD3B-6EED3E49EBBE}"/>
    <cellStyle name="Normalny 9 3 3 8 3" xfId="17734" xr:uid="{5A9B4A62-2A57-4F1A-9447-ADBFB65F734D}"/>
    <cellStyle name="Normalny 9 3 3 9" xfId="2227" xr:uid="{C27FFE2C-3835-4267-B6B1-6A50B5E5A76F}"/>
    <cellStyle name="Normalny 9 3 3 9 2" xfId="5689" xr:uid="{63F81CAE-F151-4F3C-B1AE-E181C386C921}"/>
    <cellStyle name="Normalny 9 3 3 9 2 2" xfId="20990" xr:uid="{0054441B-ECE1-4250-92B9-8B9C7F47AB55}"/>
    <cellStyle name="Normalny 9 3 3 9 3" xfId="17859" xr:uid="{6384F54D-3075-4E79-807E-A46B158B4DDA}"/>
    <cellStyle name="Normalny 9 3 4" xfId="785" xr:uid="{56C050EE-CBBF-4A75-A6E7-0B3C216E2B98}"/>
    <cellStyle name="Normalny 9 3 4 10" xfId="2389" xr:uid="{E477B068-2874-4A84-BC50-B62263F3D2EF}"/>
    <cellStyle name="Normalny 9 3 4 10 2" xfId="5690" xr:uid="{F51823C6-ECED-4A65-930A-4B3041CDF082}"/>
    <cellStyle name="Normalny 9 3 4 10 2 2" xfId="20991" xr:uid="{88464F62-78D3-490A-8599-0032636EDCA6}"/>
    <cellStyle name="Normalny 9 3 4 10 3" xfId="18021" xr:uid="{5EA8C904-6428-4F00-906D-D32BCE5267A1}"/>
    <cellStyle name="Normalny 9 3 4 11" xfId="2539" xr:uid="{F23A7390-FBAA-475C-80A3-BC6AC4EF37CE}"/>
    <cellStyle name="Normalny 9 3 4 11 2" xfId="5691" xr:uid="{9EF3BEF0-FB2C-4977-B8B7-D1998D8B7F98}"/>
    <cellStyle name="Normalny 9 3 4 11 2 2" xfId="20992" xr:uid="{B6510C62-9C1B-471D-9A31-4F3609AEE109}"/>
    <cellStyle name="Normalny 9 3 4 11 3" xfId="18171" xr:uid="{B055F1E3-A18E-41AF-B000-701EAB69F729}"/>
    <cellStyle name="Normalny 9 3 4 12" xfId="2689" xr:uid="{A6549FAC-0F99-4E23-B787-352F0F48DAD4}"/>
    <cellStyle name="Normalny 9 3 4 12 2" xfId="5692" xr:uid="{29E99819-B894-403A-8AC6-792E6EB71EC6}"/>
    <cellStyle name="Normalny 9 3 4 12 2 2" xfId="20993" xr:uid="{DCC55B4C-A80A-4E42-B740-804D5EC05D27}"/>
    <cellStyle name="Normalny 9 3 4 12 3" xfId="18321" xr:uid="{4DCD2804-BCE3-4DD7-A140-247831B6FB57}"/>
    <cellStyle name="Normalny 9 3 4 13" xfId="5885" xr:uid="{709AE6D9-3419-4938-A84E-2ECABA9582FC}"/>
    <cellStyle name="Normalny 9 3 4 13 2" xfId="21186" xr:uid="{62797689-138F-47F1-B184-99047516A107}"/>
    <cellStyle name="Normalny 9 3 4 14" xfId="6084" xr:uid="{46EBB822-EF6F-4F47-B196-996CA564D1D8}"/>
    <cellStyle name="Normalny 9 3 4 14 2" xfId="21385" xr:uid="{BE4B2E4C-F754-469E-8877-DACAD2B5AFB9}"/>
    <cellStyle name="Normalny 9 3 4 15" xfId="4707" xr:uid="{06FD8830-A496-443B-9B79-E732A4D23571}"/>
    <cellStyle name="Normalny 9 3 4 15 2" xfId="20026" xr:uid="{3CF0EBFE-94CD-4D17-A99F-2BF18B0C6406}"/>
    <cellStyle name="Normalny 9 3 4 16" xfId="9576" xr:uid="{80BAB6AB-0638-435E-8BF2-19E634196BCD}"/>
    <cellStyle name="Normalny 9 3 4 16 2" xfId="24875" xr:uid="{1064B756-7CC7-453A-8085-13EC6DF9F58A}"/>
    <cellStyle name="Normalny 9 3 4 17" xfId="13066" xr:uid="{3127B8AB-B7B4-445F-95A1-86CCF754F7FA}"/>
    <cellStyle name="Normalny 9 3 4 17 2" xfId="28365" xr:uid="{E937BEC0-C250-452B-A2BA-B667F44F3107}"/>
    <cellStyle name="Normalny 9 3 4 18" xfId="16508" xr:uid="{A0E33765-21E8-4B73-8AD0-EBE628E7B816}"/>
    <cellStyle name="Normalny 9 3 4 18 2" xfId="31807" xr:uid="{FB03D45F-FB1F-4C44-B290-14CE4B5AE279}"/>
    <cellStyle name="Normalny 9 3 4 19" xfId="1003" xr:uid="{786D7508-990C-41B5-BA43-3533FF6CF2D5}"/>
    <cellStyle name="Normalny 9 3 4 2" xfId="1219" xr:uid="{2545C5E5-B311-4EE6-A85E-7715FE252A8A}"/>
    <cellStyle name="Normalny 9 3 4 2 2" xfId="4709" xr:uid="{FAE1B6E8-2C39-4763-95E6-E0F3AEDC9285}"/>
    <cellStyle name="Normalny 9 3 4 2 2 2" xfId="4710" xr:uid="{755ABCAA-345C-46E2-94C5-8564C93DCCF0}"/>
    <cellStyle name="Normalny 9 3 4 2 2 2 2" xfId="9293" xr:uid="{DF6EB7A4-A3FC-4249-8081-0E48427DF2FA}"/>
    <cellStyle name="Normalny 9 3 4 2 2 2 2 2" xfId="12784" xr:uid="{926BEB6E-37BB-4D7B-8AAE-759F82D54B65}"/>
    <cellStyle name="Normalny 9 3 4 2 2 2 2 2 2" xfId="28083" xr:uid="{67EF1CC2-BE45-42CB-99C1-A5A5E2F3DD9C}"/>
    <cellStyle name="Normalny 9 3 4 2 2 2 2 3" xfId="16274" xr:uid="{45E35F30-E23B-4EF7-B0D7-B22A7A8A694A}"/>
    <cellStyle name="Normalny 9 3 4 2 2 2 2 3 2" xfId="31573" xr:uid="{013F6F6F-FD54-4E96-B089-3F6F8C929AB5}"/>
    <cellStyle name="Normalny 9 3 4 2 2 2 2 4" xfId="24593" xr:uid="{98B96AAB-3219-4281-88E3-A851CAF0C0E6}"/>
    <cellStyle name="Normalny 9 3 4 2 2 2 3" xfId="7403" xr:uid="{A3E24DA4-7571-4D37-9BD9-0BF30D699983}"/>
    <cellStyle name="Normalny 9 3 4 2 2 2 3 2" xfId="22704" xr:uid="{09394DA0-16A4-4018-B239-07D07164A86B}"/>
    <cellStyle name="Normalny 9 3 4 2 2 2 4" xfId="10895" xr:uid="{5A806151-13B0-4568-B867-51BF8C908B07}"/>
    <cellStyle name="Normalny 9 3 4 2 2 2 4 2" xfId="26194" xr:uid="{3E207403-30C4-44AC-AC6D-18E83B5B2222}"/>
    <cellStyle name="Normalny 9 3 4 2 2 2 5" xfId="14385" xr:uid="{63CDB165-755D-4BF8-A2F5-A7115A1C9D83}"/>
    <cellStyle name="Normalny 9 3 4 2 2 2 5 2" xfId="29684" xr:uid="{2FC6C003-DE94-4583-843C-96A04A4C32D1}"/>
    <cellStyle name="Normalny 9 3 4 2 2 2 6" xfId="20029" xr:uid="{6A339C90-3B0E-46CE-A556-4E94844B2719}"/>
    <cellStyle name="Normalny 9 3 4 2 2 3" xfId="9292" xr:uid="{81B41BF9-4757-46C7-8299-7CDA92382776}"/>
    <cellStyle name="Normalny 9 3 4 2 2 3 2" xfId="12783" xr:uid="{567596EF-C10D-45C3-9D8D-C5ED8A1170C6}"/>
    <cellStyle name="Normalny 9 3 4 2 2 3 2 2" xfId="28082" xr:uid="{B2CE7FFF-CC06-48AA-8FAB-14281E54AEA6}"/>
    <cellStyle name="Normalny 9 3 4 2 2 3 3" xfId="16273" xr:uid="{4CB3A1C8-DEDF-4D76-BDA4-3F679375C5B0}"/>
    <cellStyle name="Normalny 9 3 4 2 2 3 3 2" xfId="31572" xr:uid="{C51148FF-88B8-4454-9461-8480626F4834}"/>
    <cellStyle name="Normalny 9 3 4 2 2 3 4" xfId="24592" xr:uid="{F3D50232-89A6-468D-AE1D-D8AD2177154F}"/>
    <cellStyle name="Normalny 9 3 4 2 2 4" xfId="6604" xr:uid="{452B0219-AA9F-4185-B005-856E10BEAE0C}"/>
    <cellStyle name="Normalny 9 3 4 2 2 4 2" xfId="21905" xr:uid="{B2FAF4AD-809C-45B5-B143-D03AE65E4EE5}"/>
    <cellStyle name="Normalny 9 3 4 2 2 5" xfId="10096" xr:uid="{575160B8-C653-4CDB-985A-055D0183175D}"/>
    <cellStyle name="Normalny 9 3 4 2 2 5 2" xfId="25395" xr:uid="{8D7177BE-6495-4BAA-8E5D-81DA708A95AD}"/>
    <cellStyle name="Normalny 9 3 4 2 2 6" xfId="13586" xr:uid="{1679623B-E09E-430A-844D-E11B142FF693}"/>
    <cellStyle name="Normalny 9 3 4 2 2 6 2" xfId="28885" xr:uid="{A8A97D9A-7CBF-43BD-9076-13EADD947A3F}"/>
    <cellStyle name="Normalny 9 3 4 2 2 7" xfId="20028" xr:uid="{E08DD137-51EC-4466-8733-80128B1C9095}"/>
    <cellStyle name="Normalny 9 3 4 2 3" xfId="4711" xr:uid="{2467460E-3B4B-4CF8-B778-C618839B43A2}"/>
    <cellStyle name="Normalny 9 3 4 2 3 2" xfId="9294" xr:uid="{5E4D5E23-1DBD-464F-A846-C31419D59AA8}"/>
    <cellStyle name="Normalny 9 3 4 2 3 2 2" xfId="12785" xr:uid="{B7C81FFD-5919-45C6-83DB-AF9982F08F2B}"/>
    <cellStyle name="Normalny 9 3 4 2 3 2 2 2" xfId="28084" xr:uid="{DA623881-C118-4487-A87F-84A3D12A0FAE}"/>
    <cellStyle name="Normalny 9 3 4 2 3 2 3" xfId="16275" xr:uid="{2476CE45-444F-4C79-A8BD-D193DFBF838E}"/>
    <cellStyle name="Normalny 9 3 4 2 3 2 3 2" xfId="31574" xr:uid="{93768C03-6862-4203-8DBA-4075F6CC3E7C}"/>
    <cellStyle name="Normalny 9 3 4 2 3 2 4" xfId="24594" xr:uid="{11FD01D8-B1EB-4093-BF85-23011389973B}"/>
    <cellStyle name="Normalny 9 3 4 2 3 3" xfId="7402" xr:uid="{19927F80-3219-4873-9A4C-2F504A4591F9}"/>
    <cellStyle name="Normalny 9 3 4 2 3 3 2" xfId="22703" xr:uid="{B8B11A73-4B57-4A87-BB90-0DF48B52279A}"/>
    <cellStyle name="Normalny 9 3 4 2 3 4" xfId="10894" xr:uid="{8B24634C-5977-430B-AE54-911A93F5B6E4}"/>
    <cellStyle name="Normalny 9 3 4 2 3 4 2" xfId="26193" xr:uid="{13836ADC-4524-45D5-B3CD-8FA2CD6426E6}"/>
    <cellStyle name="Normalny 9 3 4 2 3 5" xfId="14384" xr:uid="{4009262F-3692-4154-85DF-41C9EE88CD2A}"/>
    <cellStyle name="Normalny 9 3 4 2 3 5 2" xfId="29683" xr:uid="{31FF931E-2C57-4BA6-BFA5-F1D09DB83803}"/>
    <cellStyle name="Normalny 9 3 4 2 3 6" xfId="20030" xr:uid="{55532720-9F29-4FCF-B57E-A0814BA6F2F9}"/>
    <cellStyle name="Normalny 9 3 4 2 4" xfId="9291" xr:uid="{CE507FCE-3FA5-4951-A0C7-533F20B9D827}"/>
    <cellStyle name="Normalny 9 3 4 2 4 2" xfId="12782" xr:uid="{007EFC3A-2C08-4CC7-ADC8-BCA1DC1E9F81}"/>
    <cellStyle name="Normalny 9 3 4 2 4 2 2" xfId="28081" xr:uid="{C05CC75D-3957-434A-9F57-2C8D1E9931A6}"/>
    <cellStyle name="Normalny 9 3 4 2 4 3" xfId="16272" xr:uid="{D23C43A8-026E-4D1B-9A0C-C0D717204EF1}"/>
    <cellStyle name="Normalny 9 3 4 2 4 3 2" xfId="31571" xr:uid="{C39050EA-7E13-4435-BE0E-9CF1B061D1EC}"/>
    <cellStyle name="Normalny 9 3 4 2 4 4" xfId="24591" xr:uid="{A255BF7F-8612-4C36-AC44-AF4ABFA4DD40}"/>
    <cellStyle name="Normalny 9 3 4 2 5" xfId="6285" xr:uid="{87349CD3-D0D5-4B0A-96CF-6444BA155D4A}"/>
    <cellStyle name="Normalny 9 3 4 2 5 2" xfId="21586" xr:uid="{55122E51-B6FD-438E-A83B-533519BE7B15}"/>
    <cellStyle name="Normalny 9 3 4 2 6" xfId="4708" xr:uid="{5BC037D4-886C-447D-A6AF-F5EFEE4C870C}"/>
    <cellStyle name="Normalny 9 3 4 2 6 2" xfId="20027" xr:uid="{6A257338-89C6-4C34-A165-9D44DB8239B8}"/>
    <cellStyle name="Normalny 9 3 4 2 7" xfId="9777" xr:uid="{D349CD1C-A4AE-4B87-9E4C-E3EE901D2BA6}"/>
    <cellStyle name="Normalny 9 3 4 2 7 2" xfId="25076" xr:uid="{C394D37F-573E-4C5D-819E-1CF7E23CE73C}"/>
    <cellStyle name="Normalny 9 3 4 2 8" xfId="13267" xr:uid="{9800039D-F1BD-4DD3-A718-0ADE741D4DFA}"/>
    <cellStyle name="Normalny 9 3 4 2 8 2" xfId="28566" xr:uid="{3AF84755-8133-4EF7-B52C-10C4FF19C4DC}"/>
    <cellStyle name="Normalny 9 3 4 2 9" xfId="16875" xr:uid="{72295D2F-DF6A-4D73-8D44-6C58C4C94CB7}"/>
    <cellStyle name="Normalny 9 3 4 20" xfId="16671" xr:uid="{7B9F9B11-7E0D-420E-A1D4-D4E8D2D62A31}"/>
    <cellStyle name="Normalny 9 3 4 3" xfId="1344" xr:uid="{BFACAB85-9C04-4E65-B2EF-FBE865085226}"/>
    <cellStyle name="Normalny 9 3 4 3 2" xfId="4713" xr:uid="{7FE9EB1F-BD74-488A-9FF5-17A520BAE09A}"/>
    <cellStyle name="Normalny 9 3 4 3 2 2" xfId="9296" xr:uid="{FDBAB635-DBF0-437C-BE0F-BB0AF71C09A6}"/>
    <cellStyle name="Normalny 9 3 4 3 2 2 2" xfId="12787" xr:uid="{378CF66B-A2EF-47C3-A948-0AF29580EF51}"/>
    <cellStyle name="Normalny 9 3 4 3 2 2 2 2" xfId="28086" xr:uid="{C8B914FA-0397-4061-9EE9-1CDE3748FF6F}"/>
    <cellStyle name="Normalny 9 3 4 3 2 2 3" xfId="16277" xr:uid="{8F9F4CA1-8826-412E-AFF6-E08786C65AF0}"/>
    <cellStyle name="Normalny 9 3 4 3 2 2 3 2" xfId="31576" xr:uid="{4397CAFC-6C2F-4ABE-B5F3-AFA86B403393}"/>
    <cellStyle name="Normalny 9 3 4 3 2 2 4" xfId="24596" xr:uid="{38F211E6-3AF7-41C8-8CC8-CD1D736C87CF}"/>
    <cellStyle name="Normalny 9 3 4 3 2 3" xfId="7404" xr:uid="{7615FEB9-276B-4198-814D-6B234A9D2E6F}"/>
    <cellStyle name="Normalny 9 3 4 3 2 3 2" xfId="22705" xr:uid="{4F162AF7-1ED8-4857-A1B1-398467EBCBF6}"/>
    <cellStyle name="Normalny 9 3 4 3 2 4" xfId="10896" xr:uid="{3689518C-288C-49BD-9DCC-7E78815B1AB0}"/>
    <cellStyle name="Normalny 9 3 4 3 2 4 2" xfId="26195" xr:uid="{CD660439-0A4B-415B-AEFB-9414765DC4AC}"/>
    <cellStyle name="Normalny 9 3 4 3 2 5" xfId="14386" xr:uid="{0D43C115-2859-408E-AC97-F2E8D7E14F8E}"/>
    <cellStyle name="Normalny 9 3 4 3 2 5 2" xfId="29685" xr:uid="{D4D42590-5038-4789-86C4-A08E3416BA23}"/>
    <cellStyle name="Normalny 9 3 4 3 2 6" xfId="20032" xr:uid="{BB6D4532-14EB-4B52-B60F-E95638C2E395}"/>
    <cellStyle name="Normalny 9 3 4 3 3" xfId="9295" xr:uid="{EDAE9371-18AE-4AD7-A0D1-632370C967A3}"/>
    <cellStyle name="Normalny 9 3 4 3 3 2" xfId="12786" xr:uid="{94FD8AF0-38AC-4142-84FD-596EFC3D7B3E}"/>
    <cellStyle name="Normalny 9 3 4 3 3 2 2" xfId="28085" xr:uid="{3912E4F3-AB42-4499-AE5D-5F87B7F6953E}"/>
    <cellStyle name="Normalny 9 3 4 3 3 3" xfId="16276" xr:uid="{500EF151-9425-46C9-97A3-0EFCF5299C3B}"/>
    <cellStyle name="Normalny 9 3 4 3 3 3 2" xfId="31575" xr:uid="{9728E610-1517-43CF-9F15-728CB405DC5C}"/>
    <cellStyle name="Normalny 9 3 4 3 3 4" xfId="24595" xr:uid="{E6169250-4E31-4E33-B133-8FF5A603E954}"/>
    <cellStyle name="Normalny 9 3 4 3 4" xfId="6605" xr:uid="{BAA39BF5-87F7-4A31-B268-163E7A816499}"/>
    <cellStyle name="Normalny 9 3 4 3 4 2" xfId="21906" xr:uid="{514EA159-3C1D-443E-8BC0-48A122B58767}"/>
    <cellStyle name="Normalny 9 3 4 3 5" xfId="4712" xr:uid="{434A45C6-988B-4DA1-B929-0C3DC5D27F8F}"/>
    <cellStyle name="Normalny 9 3 4 3 5 2" xfId="20031" xr:uid="{D0A59E61-647A-48FB-8A8F-3251B66FA622}"/>
    <cellStyle name="Normalny 9 3 4 3 6" xfId="10097" xr:uid="{3A1B678A-1721-43E8-8EA6-2F3E185A8AA8}"/>
    <cellStyle name="Normalny 9 3 4 3 6 2" xfId="25396" xr:uid="{8895FF06-C431-4AF3-BCD2-33158F20A0E0}"/>
    <cellStyle name="Normalny 9 3 4 3 7" xfId="13587" xr:uid="{985BCC3D-6DA6-4DAA-B3A6-A84C5A212C3B}"/>
    <cellStyle name="Normalny 9 3 4 3 7 2" xfId="28886" xr:uid="{786F95E9-69A5-4BF4-A709-F158A34696A3}"/>
    <cellStyle name="Normalny 9 3 4 3 8" xfId="17000" xr:uid="{5515052B-B9A7-4DDF-9519-871B028EF09F}"/>
    <cellStyle name="Normalny 9 3 4 4" xfId="1465" xr:uid="{E04A4C7F-1711-45E4-8ABE-18BEBE03A3C1}"/>
    <cellStyle name="Normalny 9 3 4 4 2" xfId="9297" xr:uid="{543BFC74-F095-401F-BA44-082982A62224}"/>
    <cellStyle name="Normalny 9 3 4 4 2 2" xfId="12788" xr:uid="{36FA387D-6BE2-4D2F-A280-02A79D129F8C}"/>
    <cellStyle name="Normalny 9 3 4 4 2 2 2" xfId="28087" xr:uid="{A4DAC7FF-9413-4F40-8794-DCF9E854AE6E}"/>
    <cellStyle name="Normalny 9 3 4 4 2 3" xfId="16278" xr:uid="{A2CC0349-00FB-4FC8-8169-7603F5CE3712}"/>
    <cellStyle name="Normalny 9 3 4 4 2 3 2" xfId="31577" xr:uid="{8FF4ABDE-F4E1-4C14-A175-176690363BA5}"/>
    <cellStyle name="Normalny 9 3 4 4 2 4" xfId="24597" xr:uid="{DBACF725-406E-4028-A8B0-EEEE8827DB98}"/>
    <cellStyle name="Normalny 9 3 4 4 3" xfId="7401" xr:uid="{797225B4-71CD-4C4A-85C2-640FF111ECCB}"/>
    <cellStyle name="Normalny 9 3 4 4 3 2" xfId="22702" xr:uid="{5171DC1B-3BC1-4799-84FF-A45D168240C0}"/>
    <cellStyle name="Normalny 9 3 4 4 4" xfId="4714" xr:uid="{51D16051-4392-4214-A00F-63816B7827ED}"/>
    <cellStyle name="Normalny 9 3 4 4 4 2" xfId="20033" xr:uid="{9C591F98-F9BF-421C-A711-0F2DAE2AFCCA}"/>
    <cellStyle name="Normalny 9 3 4 4 5" xfId="10893" xr:uid="{28A954EE-2B7E-4654-BD50-E1C9E38F7800}"/>
    <cellStyle name="Normalny 9 3 4 4 5 2" xfId="26192" xr:uid="{8FF88313-E991-4687-91E5-4DF37CA0B044}"/>
    <cellStyle name="Normalny 9 3 4 4 6" xfId="14383" xr:uid="{5B7C6A1F-A4B4-408F-82FA-3FC4975132E8}"/>
    <cellStyle name="Normalny 9 3 4 4 6 2" xfId="29682" xr:uid="{31192D0E-CC4C-4423-9A2C-A9FB46F49435}"/>
    <cellStyle name="Normalny 9 3 4 4 7" xfId="17121" xr:uid="{FCF93BA5-A876-4E45-9339-07589EE83A01}"/>
    <cellStyle name="Normalny 9 3 4 5" xfId="1619" xr:uid="{B4A1F846-8EC4-470A-8FB5-6B3967E1811F}"/>
    <cellStyle name="Normalny 9 3 4 5 2" xfId="9298" xr:uid="{DFE9ED71-B6DD-41C8-A7E6-F140F9AC1213}"/>
    <cellStyle name="Normalny 9 3 4 5 2 2" xfId="12789" xr:uid="{6C6B980F-0B7D-4695-83E7-56F315D621C9}"/>
    <cellStyle name="Normalny 9 3 4 5 2 2 2" xfId="28088" xr:uid="{61717A5C-3948-4C44-8FD6-0984A2C2DAED}"/>
    <cellStyle name="Normalny 9 3 4 5 2 3" xfId="16279" xr:uid="{426DEB30-BEC4-42F5-AEE1-9CCB2EE2536B}"/>
    <cellStyle name="Normalny 9 3 4 5 2 3 2" xfId="31578" xr:uid="{DE5AF160-4DA6-40E2-9AFB-963284F196B5}"/>
    <cellStyle name="Normalny 9 3 4 5 2 4" xfId="24598" xr:uid="{B1AADFC0-DC78-4C88-86AE-D6F5F409B79D}"/>
    <cellStyle name="Normalny 9 3 4 5 3" xfId="7584" xr:uid="{41786F1D-DC20-470D-8F5E-8BE2B8DEC22D}"/>
    <cellStyle name="Normalny 9 3 4 5 3 2" xfId="22885" xr:uid="{E128333F-48E0-4D8B-B2AF-E46C8A118FE8}"/>
    <cellStyle name="Normalny 9 3 4 5 4" xfId="4715" xr:uid="{8B7E0052-C8E0-46B3-9419-0D274B6DDEB6}"/>
    <cellStyle name="Normalny 9 3 4 5 4 2" xfId="20034" xr:uid="{63D8589C-9AB3-44F7-A2CD-61F34AE53F01}"/>
    <cellStyle name="Normalny 9 3 4 5 5" xfId="11076" xr:uid="{D9A6EA98-D50C-48AA-B0D6-02BE42C82C16}"/>
    <cellStyle name="Normalny 9 3 4 5 5 2" xfId="26375" xr:uid="{7ADEF87D-FF4A-4621-B8E2-E9A57019DF24}"/>
    <cellStyle name="Normalny 9 3 4 5 6" xfId="14566" xr:uid="{34E4C9CB-FFB3-48F4-B822-E59CD80A7610}"/>
    <cellStyle name="Normalny 9 3 4 5 6 2" xfId="29865" xr:uid="{28BD1988-C5F5-4486-87BF-8579EE6DAA61}"/>
    <cellStyle name="Normalny 9 3 4 5 7" xfId="17271" xr:uid="{38F87417-0C77-492C-88BB-AF7A6C9AF359}"/>
    <cellStyle name="Normalny 9 3 4 6" xfId="1868" xr:uid="{04D8F802-548C-454B-AE60-A22DB6FFB2A7}"/>
    <cellStyle name="Normalny 9 3 4 6 2" xfId="9290" xr:uid="{744783A2-464D-4667-849D-F8F617425441}"/>
    <cellStyle name="Normalny 9 3 4 6 2 2" xfId="24590" xr:uid="{D2C214DB-33F4-4E16-9B5B-220024537188}"/>
    <cellStyle name="Normalny 9 3 4 6 3" xfId="5693" xr:uid="{734AD5AC-E6CC-4340-97CD-3AB088134233}"/>
    <cellStyle name="Normalny 9 3 4 6 3 2" xfId="20994" xr:uid="{9ED7A83F-4359-47F3-B143-85930FF29285}"/>
    <cellStyle name="Normalny 9 3 4 6 4" xfId="12781" xr:uid="{C1DB2BEA-C219-43AA-9742-9C4E3398B6EF}"/>
    <cellStyle name="Normalny 9 3 4 6 4 2" xfId="28080" xr:uid="{6FB69DA9-6029-4B01-A38A-AF13363E98DF}"/>
    <cellStyle name="Normalny 9 3 4 6 5" xfId="16271" xr:uid="{9A281966-8743-4F12-9D53-5E1032C0E456}"/>
    <cellStyle name="Normalny 9 3 4 6 5 2" xfId="31570" xr:uid="{4ACB3645-2F33-4CC4-9F7F-7BFEC6BFE355}"/>
    <cellStyle name="Normalny 9 3 4 6 6" xfId="17504" xr:uid="{D892B2A2-7C75-491D-A98B-4B7A6BEA551C}"/>
    <cellStyle name="Normalny 9 3 4 7" xfId="2012" xr:uid="{B447EE28-6869-4330-893C-0A3CD3064EB3}"/>
    <cellStyle name="Normalny 9 3 4 7 2" xfId="5694" xr:uid="{89555EFC-561B-4C9B-8706-52A90793CE46}"/>
    <cellStyle name="Normalny 9 3 4 7 2 2" xfId="20995" xr:uid="{460D8BA9-4765-4107-861F-DBD638CEEE73}"/>
    <cellStyle name="Normalny 9 3 4 7 3" xfId="17644" xr:uid="{1FA176B4-D80C-4A0A-8C8F-E670B0C435A9}"/>
    <cellStyle name="Normalny 9 3 4 8" xfId="2143" xr:uid="{BBB7BAFF-FB6F-4FD4-B20C-48ADE91EBB86}"/>
    <cellStyle name="Normalny 9 3 4 8 2" xfId="5695" xr:uid="{92D15920-F3E4-464A-8FE0-38836675C788}"/>
    <cellStyle name="Normalny 9 3 4 8 2 2" xfId="20996" xr:uid="{830D74A2-A8AF-42D6-861F-C96CB3B0009C}"/>
    <cellStyle name="Normalny 9 3 4 8 3" xfId="17775" xr:uid="{7149111C-F8AE-4DF2-94DD-14ABB849D5F1}"/>
    <cellStyle name="Normalny 9 3 4 9" xfId="2268" xr:uid="{3F5AFAF5-1F14-4A66-A81B-569AB8733AB2}"/>
    <cellStyle name="Normalny 9 3 4 9 2" xfId="5696" xr:uid="{85D8B6F2-DC46-4DD6-B4EF-375AE4934B2D}"/>
    <cellStyle name="Normalny 9 3 4 9 2 2" xfId="20997" xr:uid="{F16D7A17-B24B-4AC0-895C-8E76B1774009}"/>
    <cellStyle name="Normalny 9 3 4 9 3" xfId="17900" xr:uid="{4A1163DF-2E21-4633-98AF-BC5807713E98}"/>
    <cellStyle name="Normalny 9 3 5" xfId="859" xr:uid="{892F330A-BD41-4AF6-9021-EA26444B55C2}"/>
    <cellStyle name="Normalny 9 3 5 10" xfId="1054" xr:uid="{B686EE28-AD06-4AAE-ADFC-1528ACB5E2EA}"/>
    <cellStyle name="Normalny 9 3 5 11" xfId="16717" xr:uid="{DDA334EE-6D84-4582-9825-FA695E1EBEC8}"/>
    <cellStyle name="Normalny 9 3 5 2" xfId="2747" xr:uid="{144D1E75-7BE4-4754-AB7E-CD7FB35FE92E}"/>
    <cellStyle name="Normalny 9 3 5 2 2" xfId="4718" xr:uid="{116FDF5F-7EE0-453D-A2F7-ED52E26A80A0}"/>
    <cellStyle name="Normalny 9 3 5 2 2 2" xfId="9301" xr:uid="{258ABB62-1F0C-473E-837A-8A7F747F5B70}"/>
    <cellStyle name="Normalny 9 3 5 2 2 2 2" xfId="12792" xr:uid="{C33374D4-097A-4352-978A-1B7132D2A589}"/>
    <cellStyle name="Normalny 9 3 5 2 2 2 2 2" xfId="28091" xr:uid="{645FBB29-2D2D-4CE8-B879-CC153D363171}"/>
    <cellStyle name="Normalny 9 3 5 2 2 2 3" xfId="16282" xr:uid="{FDDB4F73-E5D0-4FA0-9AD6-9D2E935FB120}"/>
    <cellStyle name="Normalny 9 3 5 2 2 2 3 2" xfId="31581" xr:uid="{BD988A87-8E09-4A5A-A83B-E3CE22888692}"/>
    <cellStyle name="Normalny 9 3 5 2 2 2 4" xfId="24601" xr:uid="{70325A90-202A-423A-A96D-E63C6E9AFDE3}"/>
    <cellStyle name="Normalny 9 3 5 2 2 3" xfId="7406" xr:uid="{AF321D2F-1261-4B3B-BDF4-59D6C9328CB7}"/>
    <cellStyle name="Normalny 9 3 5 2 2 3 2" xfId="22707" xr:uid="{5789C9E5-04B3-4DA4-81B9-E7AF75D942B5}"/>
    <cellStyle name="Normalny 9 3 5 2 2 4" xfId="10898" xr:uid="{245E24C3-5349-4244-81FC-584C9353BFA3}"/>
    <cellStyle name="Normalny 9 3 5 2 2 4 2" xfId="26197" xr:uid="{16E86D33-5087-4F65-B273-EEFBC55DB62A}"/>
    <cellStyle name="Normalny 9 3 5 2 2 5" xfId="14388" xr:uid="{E2DCF214-614E-40BD-8AD4-F87E88CB502C}"/>
    <cellStyle name="Normalny 9 3 5 2 2 5 2" xfId="29687" xr:uid="{E6C0CE74-A543-4513-9C11-9D0B9DED06CF}"/>
    <cellStyle name="Normalny 9 3 5 2 2 6" xfId="20037" xr:uid="{26648AD2-6FD3-4CE4-92E8-57FE6D2CF0BD}"/>
    <cellStyle name="Normalny 9 3 5 2 3" xfId="9300" xr:uid="{6678BBFB-BB97-49AA-922E-2B68170BB4C5}"/>
    <cellStyle name="Normalny 9 3 5 2 3 2" xfId="12791" xr:uid="{F2C69451-73F0-4B76-BBD3-3CD418143A53}"/>
    <cellStyle name="Normalny 9 3 5 2 3 2 2" xfId="28090" xr:uid="{90E7B279-7C3C-4B6C-A756-FB749D007CA3}"/>
    <cellStyle name="Normalny 9 3 5 2 3 3" xfId="16281" xr:uid="{455D4403-E97A-4E83-BFC3-22FDEB07D09D}"/>
    <cellStyle name="Normalny 9 3 5 2 3 3 2" xfId="31580" xr:uid="{0CB1EE12-1F0E-48BE-9E32-5BE80B1467C5}"/>
    <cellStyle name="Normalny 9 3 5 2 3 4" xfId="24600" xr:uid="{7AA54915-D076-4A7C-852F-87FF967D7255}"/>
    <cellStyle name="Normalny 9 3 5 2 4" xfId="6339" xr:uid="{9608F4B8-3794-4E56-AF9B-19B9E749A5DB}"/>
    <cellStyle name="Normalny 9 3 5 2 4 2" xfId="21640" xr:uid="{D9233B1F-E823-4263-9518-77E70D55EC40}"/>
    <cellStyle name="Normalny 9 3 5 2 5" xfId="4717" xr:uid="{DD6E51D0-D71F-4638-8E68-5942AD206A04}"/>
    <cellStyle name="Normalny 9 3 5 2 5 2" xfId="20036" xr:uid="{858CF883-2299-4873-A529-B1AE6BD20E24}"/>
    <cellStyle name="Normalny 9 3 5 2 6" xfId="9831" xr:uid="{D27D506A-F046-4AAE-9342-97132B016235}"/>
    <cellStyle name="Normalny 9 3 5 2 6 2" xfId="25130" xr:uid="{80FF2625-D57B-498D-A98D-CAB7DC44FD34}"/>
    <cellStyle name="Normalny 9 3 5 2 7" xfId="13321" xr:uid="{C7EC0618-2277-4036-8D6E-CD7795DFB712}"/>
    <cellStyle name="Normalny 9 3 5 2 7 2" xfId="28620" xr:uid="{D8BC270B-D6A9-4535-AFD3-53207D16CE97}"/>
    <cellStyle name="Normalny 9 3 5 2 8" xfId="18375" xr:uid="{545310AA-1F1C-473C-90D9-8F3B3C81A30F}"/>
    <cellStyle name="Normalny 9 3 5 3" xfId="4719" xr:uid="{A7C883F8-8963-4346-B180-5B381D00134B}"/>
    <cellStyle name="Normalny 9 3 5 3 2" xfId="9302" xr:uid="{41880BAE-7B1E-4B64-893F-8F98A640DC03}"/>
    <cellStyle name="Normalny 9 3 5 3 2 2" xfId="12793" xr:uid="{E5829438-D01B-4AAB-989E-4B7AC756B9E6}"/>
    <cellStyle name="Normalny 9 3 5 3 2 2 2" xfId="28092" xr:uid="{0D72E190-ABF9-492D-A136-C4C9BB4A91D4}"/>
    <cellStyle name="Normalny 9 3 5 3 2 3" xfId="16283" xr:uid="{3502EEAF-7EF6-4315-A094-17A5FF2678DD}"/>
    <cellStyle name="Normalny 9 3 5 3 2 3 2" xfId="31582" xr:uid="{2E29C897-6B1E-423F-9340-E2EF46A38814}"/>
    <cellStyle name="Normalny 9 3 5 3 2 4" xfId="24602" xr:uid="{E1BA5F72-F1B9-4AAB-B0D4-976712588642}"/>
    <cellStyle name="Normalny 9 3 5 3 3" xfId="7405" xr:uid="{A98E1604-2DA3-44B2-AC0C-4B9B96B281A5}"/>
    <cellStyle name="Normalny 9 3 5 3 3 2" xfId="22706" xr:uid="{68E19B6F-0C1C-4C67-8A61-3FA50A37E3C9}"/>
    <cellStyle name="Normalny 9 3 5 3 4" xfId="10897" xr:uid="{3F429712-26E9-418E-90A5-E1AC721EA429}"/>
    <cellStyle name="Normalny 9 3 5 3 4 2" xfId="26196" xr:uid="{58EA248C-C6D5-41F8-B7DB-749E5C1542A2}"/>
    <cellStyle name="Normalny 9 3 5 3 5" xfId="14387" xr:uid="{B30301DE-85EC-40FB-8409-4240975DBE1A}"/>
    <cellStyle name="Normalny 9 3 5 3 5 2" xfId="29686" xr:uid="{32B514E6-75AE-47D5-9167-0D735C15931E}"/>
    <cellStyle name="Normalny 9 3 5 3 6" xfId="20038" xr:uid="{E6BA9C3E-6A7D-43C8-AC4C-9305E90300AD}"/>
    <cellStyle name="Normalny 9 3 5 4" xfId="4720" xr:uid="{8E70AFF3-C673-4714-BB10-10ADE48B1567}"/>
    <cellStyle name="Normalny 9 3 5 4 2" xfId="9303" xr:uid="{43BCC214-8666-4913-872B-F10BFE3113A3}"/>
    <cellStyle name="Normalny 9 3 5 4 2 2" xfId="12794" xr:uid="{9D257FE2-37E2-4820-8A69-FA12215677DF}"/>
    <cellStyle name="Normalny 9 3 5 4 2 2 2" xfId="28093" xr:uid="{7718968D-0367-40C3-8999-1E7338DE0351}"/>
    <cellStyle name="Normalny 9 3 5 4 2 3" xfId="16284" xr:uid="{FC7FE8B0-4997-4E7E-BFB5-358D1D884B15}"/>
    <cellStyle name="Normalny 9 3 5 4 2 3 2" xfId="31583" xr:uid="{213DC59F-481C-42E6-AD4C-8E6DF0657AA1}"/>
    <cellStyle name="Normalny 9 3 5 4 2 4" xfId="24603" xr:uid="{FA9A3862-C366-4916-AAB3-E65AB15D6EA1}"/>
    <cellStyle name="Normalny 9 3 5 4 3" xfId="7638" xr:uid="{D65A74E6-CA0D-46F7-B8B0-98FCC73BB546}"/>
    <cellStyle name="Normalny 9 3 5 4 3 2" xfId="22939" xr:uid="{DED6BF57-F708-4997-B78F-074BF11BA781}"/>
    <cellStyle name="Normalny 9 3 5 4 4" xfId="11130" xr:uid="{02F94FF6-B5C6-40BD-9994-8F6E8C3194A1}"/>
    <cellStyle name="Normalny 9 3 5 4 4 2" xfId="26429" xr:uid="{2FADA10E-E3A3-49F7-AD45-90C5D1D820DF}"/>
    <cellStyle name="Normalny 9 3 5 4 5" xfId="14620" xr:uid="{9DD249FC-1DD6-4F1E-AEAA-16073461C7AA}"/>
    <cellStyle name="Normalny 9 3 5 4 5 2" xfId="29919" xr:uid="{2E9E3BE0-7100-4B4C-B4CB-C37FF7AAB2C5}"/>
    <cellStyle name="Normalny 9 3 5 4 6" xfId="20039" xr:uid="{49D6A5A9-CAEB-4F54-8A9C-E798DCBBC787}"/>
    <cellStyle name="Normalny 9 3 5 5" xfId="9299" xr:uid="{C8939EC3-D53C-46A7-AF02-E210E0606493}"/>
    <cellStyle name="Normalny 9 3 5 5 2" xfId="12790" xr:uid="{0DC91595-673C-4ED2-B0CE-C0AD4B43466D}"/>
    <cellStyle name="Normalny 9 3 5 5 2 2" xfId="28089" xr:uid="{7212AA5A-1791-4D88-8694-767163FA0B2A}"/>
    <cellStyle name="Normalny 9 3 5 5 3" xfId="16280" xr:uid="{61778AB9-9AAB-47F9-89D0-8471D94A41C2}"/>
    <cellStyle name="Normalny 9 3 5 5 3 2" xfId="31579" xr:uid="{2208A1D8-C220-4E14-9032-CEAC75F60EAC}"/>
    <cellStyle name="Normalny 9 3 5 5 4" xfId="24599" xr:uid="{D2C5DC47-CBD5-4BA7-BF51-0BF5F015EB6D}"/>
    <cellStyle name="Normalny 9 3 5 6" xfId="6085" xr:uid="{4C313342-00E2-4083-AA65-D3175058F6E5}"/>
    <cellStyle name="Normalny 9 3 5 6 2" xfId="21386" xr:uid="{4500D98A-A4D2-44C9-BFE2-1BFB82D4AC14}"/>
    <cellStyle name="Normalny 9 3 5 7" xfId="4716" xr:uid="{D664F4BA-A08E-42A8-9825-2FEE05486CF5}"/>
    <cellStyle name="Normalny 9 3 5 7 2" xfId="20035" xr:uid="{412BC8B2-507D-45BF-AD86-A51E2F9853B8}"/>
    <cellStyle name="Normalny 9 3 5 8" xfId="9577" xr:uid="{3486CD2B-F694-4346-A33C-009000E23F55}"/>
    <cellStyle name="Normalny 9 3 5 8 2" xfId="24876" xr:uid="{D7E9B92B-1B6B-4ECA-B56C-9CC2765BD0C3}"/>
    <cellStyle name="Normalny 9 3 5 9" xfId="13067" xr:uid="{5538455B-3E75-4E03-8F0A-E7B2E897EFCE}"/>
    <cellStyle name="Normalny 9 3 5 9 2" xfId="28366" xr:uid="{B27C8DF3-2DAB-4D96-B97A-603929554C6C}"/>
    <cellStyle name="Normalny 9 3 6" xfId="1040" xr:uid="{4CB3F8BE-9F86-4C7E-958A-741457600FBA}"/>
    <cellStyle name="Normalny 9 3 6 2" xfId="4722" xr:uid="{09AA8426-7954-47ED-BEA3-E60FD4C23047}"/>
    <cellStyle name="Normalny 9 3 6 2 2" xfId="9305" xr:uid="{2CACAE2E-32B5-4C84-9414-6F42CF4A43CA}"/>
    <cellStyle name="Normalny 9 3 6 2 2 2" xfId="12796" xr:uid="{9D7E7286-2E5A-4ED6-9722-FC32C21AB28A}"/>
    <cellStyle name="Normalny 9 3 6 2 2 2 2" xfId="28095" xr:uid="{7B0DF192-3792-4E37-85CC-905F3D5412A9}"/>
    <cellStyle name="Normalny 9 3 6 2 2 3" xfId="16286" xr:uid="{D1E203BB-1C2B-4657-96E0-98A33B965133}"/>
    <cellStyle name="Normalny 9 3 6 2 2 3 2" xfId="31585" xr:uid="{B9361588-B885-4BC3-B5F6-4F363BA4B3FD}"/>
    <cellStyle name="Normalny 9 3 6 2 2 4" xfId="24605" xr:uid="{85F891C9-3983-47EF-BDFA-8C32A0F0D024}"/>
    <cellStyle name="Normalny 9 3 6 2 3" xfId="7407" xr:uid="{FA726E90-F282-41F3-A479-7D5F071E1917}"/>
    <cellStyle name="Normalny 9 3 6 2 3 2" xfId="22708" xr:uid="{047F71B0-B5EB-446B-8A6D-834104C44CB3}"/>
    <cellStyle name="Normalny 9 3 6 2 4" xfId="10899" xr:uid="{776B3FD2-B000-4022-A628-8B8991A3B1B1}"/>
    <cellStyle name="Normalny 9 3 6 2 4 2" xfId="26198" xr:uid="{BE1FA2AE-2A2A-4859-8D6B-8D4B2DD45AB0}"/>
    <cellStyle name="Normalny 9 3 6 2 5" xfId="14389" xr:uid="{E285A025-8A45-4743-BE23-35656B5E0AF4}"/>
    <cellStyle name="Normalny 9 3 6 2 5 2" xfId="29688" xr:uid="{93FFB3C4-6376-417A-8D22-886943D2E2FC}"/>
    <cellStyle name="Normalny 9 3 6 2 6" xfId="20041" xr:uid="{4815EE3F-E2A8-4084-B2C1-6513637BF56E}"/>
    <cellStyle name="Normalny 9 3 6 3" xfId="9304" xr:uid="{0923C55E-28E5-4FE1-A6AB-9B763E99AA10}"/>
    <cellStyle name="Normalny 9 3 6 3 2" xfId="12795" xr:uid="{975376B1-267D-4187-86FC-F4913F5EB6C4}"/>
    <cellStyle name="Normalny 9 3 6 3 2 2" xfId="28094" xr:uid="{FF738DFC-208B-4AC6-81C1-FE6E915DF9C7}"/>
    <cellStyle name="Normalny 9 3 6 3 3" xfId="16285" xr:uid="{B1588727-ABD1-428E-963B-5A34FF607E90}"/>
    <cellStyle name="Normalny 9 3 6 3 3 2" xfId="31584" xr:uid="{9EC02E8F-2F5F-4AD4-B5DD-73F76D83EBA2}"/>
    <cellStyle name="Normalny 9 3 6 3 4" xfId="24604" xr:uid="{FFECFA5D-4409-49B2-97D2-C6402ECC8DE5}"/>
    <cellStyle name="Normalny 9 3 6 4" xfId="6108" xr:uid="{B22A0B46-A083-42C2-93D5-0AD6E8F48432}"/>
    <cellStyle name="Normalny 9 3 6 4 2" xfId="21409" xr:uid="{13FCFA51-C6B9-460F-A33B-A1D1EAC48006}"/>
    <cellStyle name="Normalny 9 3 6 5" xfId="4721" xr:uid="{5936ACC0-084B-489E-85D6-A3EF1F6F5C5B}"/>
    <cellStyle name="Normalny 9 3 6 5 2" xfId="20040" xr:uid="{7C434E4E-0705-49F1-A224-24288CF78715}"/>
    <cellStyle name="Normalny 9 3 6 6" xfId="9600" xr:uid="{81621F27-0F68-43FF-BDA1-A9597843A20F}"/>
    <cellStyle name="Normalny 9 3 6 6 2" xfId="24899" xr:uid="{6452724A-3CC6-4303-AC0F-8BA8D0CE6CEF}"/>
    <cellStyle name="Normalny 9 3 6 7" xfId="13090" xr:uid="{6B324921-1A69-464F-A2BD-EAE361F75448}"/>
    <cellStyle name="Normalny 9 3 6 7 2" xfId="28389" xr:uid="{20DBE161-FBB8-4032-9974-C00D1F3146F1}"/>
    <cellStyle name="Normalny 9 3 6 8" xfId="16703" xr:uid="{581A290B-E5C6-4203-8954-642DEFA4E877}"/>
    <cellStyle name="Normalny 9 3 7" xfId="1097" xr:uid="{D9D846FF-9F36-47EB-9079-709A7F88E43B}"/>
    <cellStyle name="Normalny 9 3 7 2" xfId="4724" xr:uid="{1AD5286F-9B7A-4A8D-BDB7-A8F21F7B576C}"/>
    <cellStyle name="Normalny 9 3 7 2 2" xfId="9307" xr:uid="{CA32B9B1-D69A-4D20-A8D4-A0572C86366C}"/>
    <cellStyle name="Normalny 9 3 7 2 2 2" xfId="12798" xr:uid="{5BCB24E1-6B3F-4509-8435-67CB37EDD8BC}"/>
    <cellStyle name="Normalny 9 3 7 2 2 2 2" xfId="28097" xr:uid="{8B23B0FC-66A9-4D90-8B5F-CA87EC1D986E}"/>
    <cellStyle name="Normalny 9 3 7 2 2 3" xfId="16288" xr:uid="{CDBD12D5-CC9F-4DB3-B4F2-077CF7E7C5C6}"/>
    <cellStyle name="Normalny 9 3 7 2 2 3 2" xfId="31587" xr:uid="{0FE89758-CEF3-49A2-9803-0C4476927D56}"/>
    <cellStyle name="Normalny 9 3 7 2 2 4" xfId="24607" xr:uid="{3670627B-9D1A-45FA-BF26-CB9E8902DE95}"/>
    <cellStyle name="Normalny 9 3 7 2 3" xfId="7408" xr:uid="{477C74D9-9D24-456A-A7BD-7322FE84123A}"/>
    <cellStyle name="Normalny 9 3 7 2 3 2" xfId="22709" xr:uid="{A0F29410-CC5A-4785-B5C7-203712B175B2}"/>
    <cellStyle name="Normalny 9 3 7 2 4" xfId="10900" xr:uid="{321BF158-6ABD-484A-80BD-377FF3F8D93C}"/>
    <cellStyle name="Normalny 9 3 7 2 4 2" xfId="26199" xr:uid="{3F7BE684-DEF8-4007-8515-F8AF83A0239F}"/>
    <cellStyle name="Normalny 9 3 7 2 5" xfId="14390" xr:uid="{5DCBFC7A-9425-4983-B521-534A6582D854}"/>
    <cellStyle name="Normalny 9 3 7 2 5 2" xfId="29689" xr:uid="{0BF9C66C-BFF5-4800-8222-41B2D19C7C28}"/>
    <cellStyle name="Normalny 9 3 7 2 6" xfId="20043" xr:uid="{552E2D5F-5AE3-4986-A72D-975C5DBA4FD9}"/>
    <cellStyle name="Normalny 9 3 7 3" xfId="9306" xr:uid="{FB3BBF78-80B5-4827-BC70-530CAD730AE1}"/>
    <cellStyle name="Normalny 9 3 7 3 2" xfId="12797" xr:uid="{09A5A501-EC7B-4F82-B054-498ECE24B4F1}"/>
    <cellStyle name="Normalny 9 3 7 3 2 2" xfId="28096" xr:uid="{0FDC4693-5563-4449-A3B5-0C0914412EAA}"/>
    <cellStyle name="Normalny 9 3 7 3 3" xfId="16287" xr:uid="{EACF9C7B-F9B3-4E97-9ACA-8437808B8A25}"/>
    <cellStyle name="Normalny 9 3 7 3 3 2" xfId="31586" xr:uid="{AE260F64-875A-4653-A132-701F9DEA13BA}"/>
    <cellStyle name="Normalny 9 3 7 3 4" xfId="24606" xr:uid="{04081C28-1125-48AA-82E9-04C37E2C7096}"/>
    <cellStyle name="Normalny 9 3 7 4" xfId="6135" xr:uid="{A4E9482D-6273-448E-83D2-9581FE2F367A}"/>
    <cellStyle name="Normalny 9 3 7 4 2" xfId="21436" xr:uid="{516AEF2D-6121-4921-98C0-CB87581BC6EB}"/>
    <cellStyle name="Normalny 9 3 7 5" xfId="4723" xr:uid="{D7C36C3F-8CAB-4EDA-B71B-1E1B20D27F95}"/>
    <cellStyle name="Normalny 9 3 7 5 2" xfId="20042" xr:uid="{E869A485-4457-4D8E-9AE4-58033B00188A}"/>
    <cellStyle name="Normalny 9 3 7 6" xfId="9627" xr:uid="{5C4F3BAC-7998-42F7-A3F1-7ADE486F7F05}"/>
    <cellStyle name="Normalny 9 3 7 6 2" xfId="24926" xr:uid="{9573E5A5-C642-46A2-BEEC-33BF971CD8AA}"/>
    <cellStyle name="Normalny 9 3 7 7" xfId="13117" xr:uid="{8859572D-3F19-4225-9163-96E276531FFF}"/>
    <cellStyle name="Normalny 9 3 7 7 2" xfId="28416" xr:uid="{96022F0B-E598-43A8-A26E-8FFB8291AC0F}"/>
    <cellStyle name="Normalny 9 3 7 8" xfId="16753" xr:uid="{9431932B-9B1C-4444-A0EC-68230CBE4078}"/>
    <cellStyle name="Normalny 9 3 8" xfId="1492" xr:uid="{E2A9712A-FF2B-48E6-9080-7B5E7E60E9E1}"/>
    <cellStyle name="Normalny 9 3 8 2" xfId="4726" xr:uid="{9883129E-18F1-4B74-A072-32579CB928C5}"/>
    <cellStyle name="Normalny 9 3 8 2 2" xfId="9309" xr:uid="{F95DEAD2-1550-4043-B640-5FAF612E0239}"/>
    <cellStyle name="Normalny 9 3 8 2 2 2" xfId="12800" xr:uid="{B4A043A8-18FB-4535-8DBA-A2E8EB1D99D3}"/>
    <cellStyle name="Normalny 9 3 8 2 2 2 2" xfId="28099" xr:uid="{8BEDBD4A-D683-48E4-A6F3-FE68814EE418}"/>
    <cellStyle name="Normalny 9 3 8 2 2 3" xfId="16290" xr:uid="{4399FA2E-031F-4F27-B569-133515F99009}"/>
    <cellStyle name="Normalny 9 3 8 2 2 3 2" xfId="31589" xr:uid="{AD5A2A3B-94F0-4B20-9166-D9CD183D8D29}"/>
    <cellStyle name="Normalny 9 3 8 2 2 4" xfId="24609" xr:uid="{1862FA26-CB3E-4D73-A8FE-5976CACCA6DE}"/>
    <cellStyle name="Normalny 9 3 8 2 3" xfId="7409" xr:uid="{1BA34898-5B3B-4B9B-AEAA-143257647714}"/>
    <cellStyle name="Normalny 9 3 8 2 3 2" xfId="22710" xr:uid="{8C143671-B982-4353-8374-C36C81701260}"/>
    <cellStyle name="Normalny 9 3 8 2 4" xfId="10901" xr:uid="{74994F03-5D0A-40F0-92C5-0BCCB1D614E0}"/>
    <cellStyle name="Normalny 9 3 8 2 4 2" xfId="26200" xr:uid="{8C67FFD7-8869-402C-AE0F-FEA05022E7B3}"/>
    <cellStyle name="Normalny 9 3 8 2 5" xfId="14391" xr:uid="{96F637DD-D82D-4CBC-9677-590D062EF3F6}"/>
    <cellStyle name="Normalny 9 3 8 2 5 2" xfId="29690" xr:uid="{A6593D7C-9F6F-4E4B-B966-44799D56EB53}"/>
    <cellStyle name="Normalny 9 3 8 2 6" xfId="20045" xr:uid="{72CC9917-E2F7-4AA1-B0B5-550C4295B22E}"/>
    <cellStyle name="Normalny 9 3 8 3" xfId="9308" xr:uid="{901ED425-5047-43E0-B51D-31FDB8AFF92E}"/>
    <cellStyle name="Normalny 9 3 8 3 2" xfId="12799" xr:uid="{C93CE1A1-BCE1-4061-B306-183C4F77D19E}"/>
    <cellStyle name="Normalny 9 3 8 3 2 2" xfId="28098" xr:uid="{293BDCE5-9D2D-40A6-830D-CA473F960A81}"/>
    <cellStyle name="Normalny 9 3 8 3 3" xfId="16289" xr:uid="{C8CFD00B-7051-4974-93C2-11A269A5044D}"/>
    <cellStyle name="Normalny 9 3 8 3 3 2" xfId="31588" xr:uid="{29EF3977-D5A5-4FD3-914A-160C6D26AB7D}"/>
    <cellStyle name="Normalny 9 3 8 3 4" xfId="24608" xr:uid="{460EDD78-620B-4A48-BB7E-A9E93F0C0F19}"/>
    <cellStyle name="Normalny 9 3 8 4" xfId="6162" xr:uid="{D58BA4EA-AB61-4789-9FC7-E437E369F5C4}"/>
    <cellStyle name="Normalny 9 3 8 4 2" xfId="21463" xr:uid="{F0EAEEAF-D6F8-481C-8A10-7F0C579A4885}"/>
    <cellStyle name="Normalny 9 3 8 5" xfId="4725" xr:uid="{77A09729-A710-4CE9-9ACB-FC10EB237CC9}"/>
    <cellStyle name="Normalny 9 3 8 5 2" xfId="20044" xr:uid="{B42A2D9D-9652-487F-B463-C395D55311E8}"/>
    <cellStyle name="Normalny 9 3 8 6" xfId="9654" xr:uid="{66EFBE4F-56B7-4747-8B98-FC58F22E4641}"/>
    <cellStyle name="Normalny 9 3 8 6 2" xfId="24953" xr:uid="{FDC6369D-38E1-4B08-980A-062ADCDB577B}"/>
    <cellStyle name="Normalny 9 3 8 7" xfId="13144" xr:uid="{62115269-478C-4A4E-9A9B-A6DA8B9FE1D3}"/>
    <cellStyle name="Normalny 9 3 8 7 2" xfId="28443" xr:uid="{41D18D3C-EBB5-45CD-8819-45115AA94F4A}"/>
    <cellStyle name="Normalny 9 3 8 8" xfId="17148" xr:uid="{13378394-FDBB-4D32-8AD9-6E4E20E89BF2}"/>
    <cellStyle name="Normalny 9 3 9" xfId="1693" xr:uid="{69A0920A-1F80-452D-AF82-1B28A55EB78B}"/>
    <cellStyle name="Normalny 9 3 9 2" xfId="4728" xr:uid="{57940383-B854-4AD7-A56A-4DD2D3214DB7}"/>
    <cellStyle name="Normalny 9 3 9 2 2" xfId="9311" xr:uid="{8F3089C6-9A2A-4D1E-83E1-AD2FE5EB870E}"/>
    <cellStyle name="Normalny 9 3 9 2 2 2" xfId="12802" xr:uid="{EEFE816F-BA0C-4437-BA96-9725555C8505}"/>
    <cellStyle name="Normalny 9 3 9 2 2 2 2" xfId="28101" xr:uid="{F8918156-8922-4036-BAA6-6F1711729CBF}"/>
    <cellStyle name="Normalny 9 3 9 2 2 3" xfId="16292" xr:uid="{36FC0831-A474-41C3-9D1A-D9CFE6F62F9B}"/>
    <cellStyle name="Normalny 9 3 9 2 2 3 2" xfId="31591" xr:uid="{B7DF964E-28A4-4150-991E-D7191BA0672F}"/>
    <cellStyle name="Normalny 9 3 9 2 2 4" xfId="24611" xr:uid="{32BB2BA9-24D3-4A69-8FD0-E1A4481FDFC8}"/>
    <cellStyle name="Normalny 9 3 9 2 3" xfId="7410" xr:uid="{F3845408-93EA-4A74-B993-E5560833FF97}"/>
    <cellStyle name="Normalny 9 3 9 2 3 2" xfId="22711" xr:uid="{35E7D2CF-77FB-4341-B6E1-2313CF13AB6A}"/>
    <cellStyle name="Normalny 9 3 9 2 4" xfId="10902" xr:uid="{06A4161A-1BEF-4BE3-9C58-48EF02B938F4}"/>
    <cellStyle name="Normalny 9 3 9 2 4 2" xfId="26201" xr:uid="{D6738593-F89E-4B2B-9342-2BC902FFCBCA}"/>
    <cellStyle name="Normalny 9 3 9 2 5" xfId="14392" xr:uid="{EF27F31E-4FD6-447C-B606-B9682CB2ABE4}"/>
    <cellStyle name="Normalny 9 3 9 2 5 2" xfId="29691" xr:uid="{9AB7A5C6-3F3B-4DC2-96D2-1451D4962356}"/>
    <cellStyle name="Normalny 9 3 9 2 6" xfId="20047" xr:uid="{D95383A8-ED15-48B7-86FD-4DB712A6FC86}"/>
    <cellStyle name="Normalny 9 3 9 3" xfId="9310" xr:uid="{B8443A03-D9A3-4780-AC1A-DDBE20856202}"/>
    <cellStyle name="Normalny 9 3 9 3 2" xfId="12801" xr:uid="{B70E3908-115D-453C-855F-C3CD74DD9F93}"/>
    <cellStyle name="Normalny 9 3 9 3 2 2" xfId="28100" xr:uid="{850C20F2-7027-42E3-B69C-F69973275026}"/>
    <cellStyle name="Normalny 9 3 9 3 3" xfId="16291" xr:uid="{C8A418BF-3634-474B-91AD-A681499FACD2}"/>
    <cellStyle name="Normalny 9 3 9 3 3 2" xfId="31590" xr:uid="{2805357D-D2FA-452F-B98D-4DAF02281C81}"/>
    <cellStyle name="Normalny 9 3 9 3 4" xfId="24610" xr:uid="{CFEB0383-67D5-4C1E-93AC-1C13DDEB9AFE}"/>
    <cellStyle name="Normalny 9 3 9 4" xfId="6370" xr:uid="{B3CFB114-0338-4684-BC80-5951F2B897E0}"/>
    <cellStyle name="Normalny 9 3 9 4 2" xfId="21671" xr:uid="{89EBC313-7AE1-4E51-A70A-42C827863BCA}"/>
    <cellStyle name="Normalny 9 3 9 5" xfId="4727" xr:uid="{14CB2869-7591-4331-A17E-139FC6D87FD9}"/>
    <cellStyle name="Normalny 9 3 9 5 2" xfId="20046" xr:uid="{DBC7D397-C4E2-4D3D-9494-E4EADC4BE11F}"/>
    <cellStyle name="Normalny 9 3 9 6" xfId="9862" xr:uid="{8386E976-CFE3-426F-B703-89CCAF9F06D4}"/>
    <cellStyle name="Normalny 9 3 9 6 2" xfId="25161" xr:uid="{D3F9A49A-8D06-44DC-8EAE-3621176C8FEA}"/>
    <cellStyle name="Normalny 9 3 9 7" xfId="13352" xr:uid="{D170748C-F77D-4C4B-8B32-FA72BA51EBC5}"/>
    <cellStyle name="Normalny 9 3 9 7 2" xfId="28651" xr:uid="{41301219-B42F-4BD9-BE95-50A40AF421CB}"/>
    <cellStyle name="Normalny 9 3 9 8" xfId="17342" xr:uid="{85B94901-CE7B-4BD9-8AD8-78517041A1B8}"/>
    <cellStyle name="Normalny 9 4" xfId="184" xr:uid="{00000000-0005-0000-0000-0000F4000000}"/>
    <cellStyle name="Normalny 9 4 2" xfId="355" xr:uid="{CA263841-DAE4-4C3E-AF81-05934BBEF461}"/>
    <cellStyle name="Normalny 9 4 2 2" xfId="4730" xr:uid="{A111A319-ECD3-448D-B666-E68E556E3D69}"/>
    <cellStyle name="Normalny 9 4 2 3" xfId="4729" xr:uid="{11381F0F-A1F1-4A82-836F-A7B9365AB924}"/>
    <cellStyle name="Normalny 9 4 3" xfId="4731" xr:uid="{AD1E2FDA-8312-4691-A35D-C58D2A0609EC}"/>
    <cellStyle name="Normalny 9 4 3 2" xfId="4732" xr:uid="{AC9D3AB7-9459-413E-8007-5668EB325CBB}"/>
    <cellStyle name="Normalny 9 4 3 2 2" xfId="9313" xr:uid="{D8694192-6325-4A6B-A505-12B97D43320B}"/>
    <cellStyle name="Normalny 9 4 3 2 2 2" xfId="12804" xr:uid="{3BD82FF4-58C1-413B-8BB1-F491400F6B96}"/>
    <cellStyle name="Normalny 9 4 3 2 2 2 2" xfId="28103" xr:uid="{75F4FA34-3D01-4D97-ADC4-FB9CE95EDE87}"/>
    <cellStyle name="Normalny 9 4 3 2 2 3" xfId="16294" xr:uid="{43B463A5-81FC-4E6A-B8F3-A681C5A8B676}"/>
    <cellStyle name="Normalny 9 4 3 2 2 3 2" xfId="31593" xr:uid="{D62DB227-9FF4-4835-BAA3-54923E441600}"/>
    <cellStyle name="Normalny 9 4 3 2 2 4" xfId="24613" xr:uid="{3ECDAE47-0743-4F6D-B64D-79CDFF998E63}"/>
    <cellStyle name="Normalny 9 4 3 2 3" xfId="7411" xr:uid="{9E519402-F916-439E-909B-F0BED41A2C59}"/>
    <cellStyle name="Normalny 9 4 3 2 3 2" xfId="22712" xr:uid="{5ED8B893-C4A2-456B-8A77-5EDB09B9C66E}"/>
    <cellStyle name="Normalny 9 4 3 2 4" xfId="10903" xr:uid="{F0881501-5D85-44C8-9162-72E25178292F}"/>
    <cellStyle name="Normalny 9 4 3 2 4 2" xfId="26202" xr:uid="{FF80BD34-FEE5-4025-97F0-FBD4A5E1B813}"/>
    <cellStyle name="Normalny 9 4 3 2 5" xfId="14393" xr:uid="{C2498EE3-E8E3-4C7B-B9CE-17D363FC7123}"/>
    <cellStyle name="Normalny 9 4 3 2 5 2" xfId="29692" xr:uid="{E9CC7D4C-6DA9-4953-84A9-AD67E15F894C}"/>
    <cellStyle name="Normalny 9 4 3 2 6" xfId="20049" xr:uid="{13309769-28EE-4223-A0EA-00A0209F9697}"/>
    <cellStyle name="Normalny 9 4 3 3" xfId="9312" xr:uid="{740A1759-04B3-4B23-A3CE-5BF0CE8B9093}"/>
    <cellStyle name="Normalny 9 4 3 3 2" xfId="12803" xr:uid="{7D31372E-3F0D-4BBB-9B34-450D1DD51170}"/>
    <cellStyle name="Normalny 9 4 3 3 2 2" xfId="28102" xr:uid="{08197F8D-6784-4905-AD3A-69F683F6365C}"/>
    <cellStyle name="Normalny 9 4 3 3 3" xfId="16293" xr:uid="{31F22624-1BFB-4B2F-95ED-00B219A30A5C}"/>
    <cellStyle name="Normalny 9 4 3 3 3 2" xfId="31592" xr:uid="{83C3AB3F-D6B9-4882-B670-2E4ADD47E15D}"/>
    <cellStyle name="Normalny 9 4 3 3 4" xfId="24612" xr:uid="{F0022124-3540-4845-B955-DBA4220B8FC1}"/>
    <cellStyle name="Normalny 9 4 3 4" xfId="6640" xr:uid="{30516A82-0E1B-4987-BEA8-4C8E319A251A}"/>
    <cellStyle name="Normalny 9 4 3 4 2" xfId="21941" xr:uid="{26D0654A-73A2-4666-B40B-8F9C25D6332D}"/>
    <cellStyle name="Normalny 9 4 3 5" xfId="10132" xr:uid="{C17AEA36-7F63-4CA1-89DB-90292C27B8BF}"/>
    <cellStyle name="Normalny 9 4 3 5 2" xfId="25431" xr:uid="{FD4FFBD8-86BB-4775-B492-C6C63C640335}"/>
    <cellStyle name="Normalny 9 4 3 6" xfId="13622" xr:uid="{4FFFFF4E-9B84-488B-AE50-76615068C3DD}"/>
    <cellStyle name="Normalny 9 4 3 6 2" xfId="28921" xr:uid="{589E9DB5-ADE2-4D38-A114-0E9DB94A658C}"/>
    <cellStyle name="Normalny 9 4 3 7" xfId="20048" xr:uid="{95848C7C-48C1-40B4-BBB1-16EFD32051BE}"/>
    <cellStyle name="Normalny 9 4 4" xfId="4733" xr:uid="{EAAB981A-D999-469D-8DAC-5627C5FC9088}"/>
    <cellStyle name="Normalny 9 4 5" xfId="638" xr:uid="{11EA6730-5041-46FD-87A8-DCC2377D97F3}"/>
    <cellStyle name="Normalny 9 5" xfId="199" xr:uid="{00000000-0005-0000-0000-0000F5000000}"/>
    <cellStyle name="Normalny 9 5 10" xfId="1733" xr:uid="{41BB85EA-BE00-402E-B57F-4DB5000E82C9}"/>
    <cellStyle name="Normalny 9 5 11" xfId="1736" xr:uid="{CB7AEA93-9E86-4D0D-ADDC-E85C6D9722FA}"/>
    <cellStyle name="Normalny 9 5 2" xfId="713" xr:uid="{37E5595B-3B48-46F2-A3EC-4C57ADEF0273}"/>
    <cellStyle name="Normalny 9 5 3" xfId="1094" xr:uid="{16CA415D-6585-4EFB-BCF0-7E6527452EA2}"/>
    <cellStyle name="Normalny 9 5 4" xfId="1024" xr:uid="{5523D545-83A2-4AC1-8E14-AEC6D95B4C9E}"/>
    <cellStyle name="Normalny 9 5 5" xfId="1015" xr:uid="{630A344D-28D1-4D14-950D-7C02D239CBE5}"/>
    <cellStyle name="Normalny 9 5 6" xfId="1506" xr:uid="{E8D88BE7-3916-4DA5-BDEE-01FB4FFC5D3F}"/>
    <cellStyle name="Normalny 9 5 7" xfId="1741" xr:uid="{7C4550EB-0BD8-45B2-BBC5-A350D7DA5524}"/>
    <cellStyle name="Normalny 9 5 8" xfId="1881" xr:uid="{94C5757D-7ABD-49DB-86D2-D75BC036CD1C}"/>
    <cellStyle name="Normalny 9 5 9" xfId="1728" xr:uid="{FD8E18EA-692C-4401-80B2-FD8659D0906A}"/>
    <cellStyle name="Normalny 9 6" xfId="697" xr:uid="{6C04676E-267A-4695-9051-DA74CC4B3EC2}"/>
    <cellStyle name="Normalny 9 6 10" xfId="2304" xr:uid="{F3304EB0-7272-4AC0-B1CF-2B7E41D7F19E}"/>
    <cellStyle name="Normalny 9 6 10 2" xfId="5697" xr:uid="{D1571138-804D-4042-887E-9F37660E2FF4}"/>
    <cellStyle name="Normalny 9 6 10 2 2" xfId="20998" xr:uid="{213DBF9F-A689-467C-8110-AFD2A5FC5356}"/>
    <cellStyle name="Normalny 9 6 10 3" xfId="17936" xr:uid="{0A0A153C-E50C-45E8-BE21-F5ABF5064EFC}"/>
    <cellStyle name="Normalny 9 6 11" xfId="2454" xr:uid="{C5485F4F-FCE8-49C8-973A-F5032DE2E467}"/>
    <cellStyle name="Normalny 9 6 11 2" xfId="5698" xr:uid="{61608362-7BEB-4EB3-B7AD-1892B7ACA9DC}"/>
    <cellStyle name="Normalny 9 6 11 2 2" xfId="20999" xr:uid="{84A24A31-F86E-41F8-A323-5F0D89D1898A}"/>
    <cellStyle name="Normalny 9 6 11 3" xfId="18086" xr:uid="{399C4909-48E9-417D-A654-4742F8B1BA99}"/>
    <cellStyle name="Normalny 9 6 12" xfId="2604" xr:uid="{291CB8C7-4617-4AB4-A937-BC3C5E1E6E18}"/>
    <cellStyle name="Normalny 9 6 12 2" xfId="5699" xr:uid="{3A7A19AE-8808-4251-BA8A-FA518E47FF18}"/>
    <cellStyle name="Normalny 9 6 12 2 2" xfId="21000" xr:uid="{8107F4F5-13D8-45EB-BCF8-5A101F1C7863}"/>
    <cellStyle name="Normalny 9 6 12 3" xfId="18236" xr:uid="{70DBD72B-B4EB-46A3-A98F-BE57BC8FC331}"/>
    <cellStyle name="Normalny 9 6 13" xfId="5800" xr:uid="{FC923569-A87E-459D-8CE9-5A1C1BD21264}"/>
    <cellStyle name="Normalny 9 6 13 2" xfId="21101" xr:uid="{80C5456B-3D24-4EBB-AF5B-BCDDEA2079BE}"/>
    <cellStyle name="Normalny 9 6 14" xfId="6086" xr:uid="{762689BE-F112-4A32-BA4D-913D833C20CB}"/>
    <cellStyle name="Normalny 9 6 14 2" xfId="21387" xr:uid="{7E674C5C-4D55-4398-9F39-962C597B2F65}"/>
    <cellStyle name="Normalny 9 6 15" xfId="4734" xr:uid="{2FB1E925-5056-422C-9328-613E0946D0B4}"/>
    <cellStyle name="Normalny 9 6 15 2" xfId="20050" xr:uid="{BF7EE7EE-8D8E-4A10-91DE-CF5375DD6970}"/>
    <cellStyle name="Normalny 9 6 16" xfId="9578" xr:uid="{46DBDA90-1250-4B7E-BE5D-5EC134E4EBEA}"/>
    <cellStyle name="Normalny 9 6 16 2" xfId="24877" xr:uid="{8CC5B38F-C869-4D9A-8B85-77B11BECD9EA}"/>
    <cellStyle name="Normalny 9 6 17" xfId="13068" xr:uid="{575A4134-ABC6-4720-863B-20B4324F7248}"/>
    <cellStyle name="Normalny 9 6 17 2" xfId="28367" xr:uid="{B1D3B996-80A2-41D0-9AAE-66762A371E5F}"/>
    <cellStyle name="Normalny 9 6 18" xfId="16423" xr:uid="{F4F80356-3D2B-4BB3-8168-A40E171588FC}"/>
    <cellStyle name="Normalny 9 6 18 2" xfId="31722" xr:uid="{9DA6B4D6-80F3-49CC-AFDC-7239C598A08C}"/>
    <cellStyle name="Normalny 9 6 19" xfId="918" xr:uid="{11A3DF64-A3D5-41BA-A9F7-7CED68D405D8}"/>
    <cellStyle name="Normalny 9 6 2" xfId="1133" xr:uid="{71FF6B75-D936-4778-A53B-91786CB50303}"/>
    <cellStyle name="Normalny 9 6 2 2" xfId="4736" xr:uid="{377EE3E6-99FB-42AD-831F-4E1CABBC9DAE}"/>
    <cellStyle name="Normalny 9 6 2 2 2" xfId="4737" xr:uid="{22790B18-33AC-469D-9520-A652385D9BE8}"/>
    <cellStyle name="Normalny 9 6 2 2 2 2" xfId="9317" xr:uid="{A781554A-EA3E-47B6-9EB2-1EFAAFF9ED63}"/>
    <cellStyle name="Normalny 9 6 2 2 2 2 2" xfId="12808" xr:uid="{C91112FF-C365-4AD3-B958-35396F8CF1E5}"/>
    <cellStyle name="Normalny 9 6 2 2 2 2 2 2" xfId="28107" xr:uid="{B4511D88-66A9-4B51-A6A7-149E0D747EAA}"/>
    <cellStyle name="Normalny 9 6 2 2 2 2 3" xfId="16298" xr:uid="{0CF761FE-A8B4-4905-B7CA-BA3C95693681}"/>
    <cellStyle name="Normalny 9 6 2 2 2 2 3 2" xfId="31597" xr:uid="{E03D4896-390C-4D5C-B598-DC7A1C56720A}"/>
    <cellStyle name="Normalny 9 6 2 2 2 2 4" xfId="24617" xr:uid="{731C7278-AC0B-4342-94E3-20BFE58DFAAA}"/>
    <cellStyle name="Normalny 9 6 2 2 2 3" xfId="7414" xr:uid="{7D56F3E4-8965-4C11-9422-4E3A1C40CE86}"/>
    <cellStyle name="Normalny 9 6 2 2 2 3 2" xfId="22715" xr:uid="{45EA0464-95FB-46A0-B18F-74D5C19BEC8B}"/>
    <cellStyle name="Normalny 9 6 2 2 2 4" xfId="10906" xr:uid="{F4BD49DB-7814-4E96-A95C-5B4CD5EEF3B9}"/>
    <cellStyle name="Normalny 9 6 2 2 2 4 2" xfId="26205" xr:uid="{F559F765-E186-45D6-B4BB-E84630836F07}"/>
    <cellStyle name="Normalny 9 6 2 2 2 5" xfId="14396" xr:uid="{EB972FD9-07FC-4222-AB85-FDF516D0DABD}"/>
    <cellStyle name="Normalny 9 6 2 2 2 5 2" xfId="29695" xr:uid="{D20DC714-DDED-4773-9367-E1DD46B1942D}"/>
    <cellStyle name="Normalny 9 6 2 2 2 6" xfId="20053" xr:uid="{E303B3FA-FD33-4D0D-800D-C8B3574C43B1}"/>
    <cellStyle name="Normalny 9 6 2 2 3" xfId="9316" xr:uid="{FC293AFE-3BE8-4208-942D-44D9E60050E2}"/>
    <cellStyle name="Normalny 9 6 2 2 3 2" xfId="12807" xr:uid="{EA2B7181-3E83-477E-BA51-FA3D90213D0E}"/>
    <cellStyle name="Normalny 9 6 2 2 3 2 2" xfId="28106" xr:uid="{8F5E5428-E4E2-4404-A7AC-299741284749}"/>
    <cellStyle name="Normalny 9 6 2 2 3 3" xfId="16297" xr:uid="{7D469214-C01C-4560-9C8B-C41DE40359B6}"/>
    <cellStyle name="Normalny 9 6 2 2 3 3 2" xfId="31596" xr:uid="{F54E320C-EC70-4B0B-B87E-7B7561EEDEBD}"/>
    <cellStyle name="Normalny 9 6 2 2 3 4" xfId="24616" xr:uid="{8B10286D-AEF3-4E34-AD48-337C52B76827}"/>
    <cellStyle name="Normalny 9 6 2 2 4" xfId="6606" xr:uid="{648B5231-13DC-48BF-AF0F-49181501F10D}"/>
    <cellStyle name="Normalny 9 6 2 2 4 2" xfId="21907" xr:uid="{B3F7BE5C-E5FB-4AA3-B40E-A41FFA64E460}"/>
    <cellStyle name="Normalny 9 6 2 2 5" xfId="10098" xr:uid="{3755E8A5-F891-4538-A09A-31FF5CDF4C2B}"/>
    <cellStyle name="Normalny 9 6 2 2 5 2" xfId="25397" xr:uid="{0087369C-4D46-4440-BE58-67636AC37594}"/>
    <cellStyle name="Normalny 9 6 2 2 6" xfId="13588" xr:uid="{624197D8-652A-4ED9-BC63-C7EE5D6F836C}"/>
    <cellStyle name="Normalny 9 6 2 2 6 2" xfId="28887" xr:uid="{F8A5301B-D1CD-4980-99C4-AE1BEABDD276}"/>
    <cellStyle name="Normalny 9 6 2 2 7" xfId="20052" xr:uid="{08079843-5ADE-4185-8B6D-79327A00F661}"/>
    <cellStyle name="Normalny 9 6 2 3" xfId="4738" xr:uid="{5AE674CE-5BF7-45DA-8815-2F4892607052}"/>
    <cellStyle name="Normalny 9 6 2 3 2" xfId="9318" xr:uid="{4B89099B-7D1D-46CD-A6EA-342F880E6C54}"/>
    <cellStyle name="Normalny 9 6 2 3 2 2" xfId="12809" xr:uid="{529F112B-7AE8-41CE-9AA3-3F2691566A18}"/>
    <cellStyle name="Normalny 9 6 2 3 2 2 2" xfId="28108" xr:uid="{F21F4F5E-4588-4A88-B364-3F6E97FA08AB}"/>
    <cellStyle name="Normalny 9 6 2 3 2 3" xfId="16299" xr:uid="{C151E081-E673-44D0-B76A-4BDDC5364F49}"/>
    <cellStyle name="Normalny 9 6 2 3 2 3 2" xfId="31598" xr:uid="{60D35497-33A9-4E35-AAF9-D16864B0B359}"/>
    <cellStyle name="Normalny 9 6 2 3 2 4" xfId="24618" xr:uid="{1EB163BA-89F0-4912-BBE0-CEB6D9C255FD}"/>
    <cellStyle name="Normalny 9 6 2 3 3" xfId="7413" xr:uid="{1A85F342-0EC3-4D05-BA37-44D5C3563C8D}"/>
    <cellStyle name="Normalny 9 6 2 3 3 2" xfId="22714" xr:uid="{AF938EC1-80D3-468D-9764-C23F15E0E363}"/>
    <cellStyle name="Normalny 9 6 2 3 4" xfId="10905" xr:uid="{A5998004-0B88-4657-A061-E26243733135}"/>
    <cellStyle name="Normalny 9 6 2 3 4 2" xfId="26204" xr:uid="{E28C6C15-1F4C-4B86-B97D-5F18A9CA1AB4}"/>
    <cellStyle name="Normalny 9 6 2 3 5" xfId="14395" xr:uid="{72791F8C-23A0-42DE-8E11-2E2F1E3CE8B2}"/>
    <cellStyle name="Normalny 9 6 2 3 5 2" xfId="29694" xr:uid="{0ACE3C9A-1FAE-4759-B0AE-F7592FE891B4}"/>
    <cellStyle name="Normalny 9 6 2 3 6" xfId="20054" xr:uid="{3553E783-980A-42CA-93C8-A552598046B1}"/>
    <cellStyle name="Normalny 9 6 2 4" xfId="9315" xr:uid="{D914660C-2F4A-4C22-B054-7E4391053E8F}"/>
    <cellStyle name="Normalny 9 6 2 4 2" xfId="12806" xr:uid="{B2F25AD4-ACC6-4871-A5E6-AA3622BD66B5}"/>
    <cellStyle name="Normalny 9 6 2 4 2 2" xfId="28105" xr:uid="{CEE52A3F-3296-41B8-AC4C-E037DC2AB3DB}"/>
    <cellStyle name="Normalny 9 6 2 4 3" xfId="16296" xr:uid="{525705C8-CCD9-4C8F-99EB-DDC7B0FF94DF}"/>
    <cellStyle name="Normalny 9 6 2 4 3 2" xfId="31595" xr:uid="{7A94D063-E539-46BA-91D5-B84B51AD9C15}"/>
    <cellStyle name="Normalny 9 6 2 4 4" xfId="24615" xr:uid="{7E5E5F9F-68BA-4722-9E69-8BD9CA784A54}"/>
    <cellStyle name="Normalny 9 6 2 5" xfId="6200" xr:uid="{3E6F3BE3-C1C3-41BC-8CA8-1B7F52FF82B4}"/>
    <cellStyle name="Normalny 9 6 2 5 2" xfId="21501" xr:uid="{020D1862-4EB5-48F7-BAA2-AF0A3CB58C08}"/>
    <cellStyle name="Normalny 9 6 2 6" xfId="4735" xr:uid="{467CDF21-BEBA-4AE6-B76F-C252ACB06555}"/>
    <cellStyle name="Normalny 9 6 2 6 2" xfId="20051" xr:uid="{C14CC711-56EC-405B-833E-4DA041A7B921}"/>
    <cellStyle name="Normalny 9 6 2 7" xfId="9692" xr:uid="{FFED4CC7-E1A9-46BF-BA69-0FD6DE6911DC}"/>
    <cellStyle name="Normalny 9 6 2 7 2" xfId="24991" xr:uid="{19BC713C-CBC3-42D9-9889-3E2E94BF9A16}"/>
    <cellStyle name="Normalny 9 6 2 8" xfId="13182" xr:uid="{0F3EF07C-A09D-47ED-ADA4-F361D17CF28C}"/>
    <cellStyle name="Normalny 9 6 2 8 2" xfId="28481" xr:uid="{2B9F13E8-A876-4482-827B-5FE5B28D05BC}"/>
    <cellStyle name="Normalny 9 6 2 9" xfId="16789" xr:uid="{16FAF957-65C3-4242-8E46-CE9C505EE18E}"/>
    <cellStyle name="Normalny 9 6 20" xfId="16586" xr:uid="{552A4C81-51D8-4278-8F92-7E13F84195C6}"/>
    <cellStyle name="Normalny 9 6 3" xfId="1258" xr:uid="{EF65EEAF-E4EA-4384-A548-120E279B51E7}"/>
    <cellStyle name="Normalny 9 6 3 2" xfId="4740" xr:uid="{465B2F7B-EABA-4BE5-9479-23F7925AD13A}"/>
    <cellStyle name="Normalny 9 6 3 2 2" xfId="9320" xr:uid="{8CB5D3F9-71FA-4842-B10D-FB2FD5DA7BF3}"/>
    <cellStyle name="Normalny 9 6 3 2 2 2" xfId="12811" xr:uid="{A1AEA31F-3FFC-4B82-A301-97DB0155C1A8}"/>
    <cellStyle name="Normalny 9 6 3 2 2 2 2" xfId="28110" xr:uid="{703298B5-C72C-45E5-8802-A577DAA4E7C6}"/>
    <cellStyle name="Normalny 9 6 3 2 2 3" xfId="16301" xr:uid="{F501F19A-FF31-4EF0-B73B-EAF40D9849E8}"/>
    <cellStyle name="Normalny 9 6 3 2 2 3 2" xfId="31600" xr:uid="{512FD56D-8840-4017-BB40-DC675C9AB97F}"/>
    <cellStyle name="Normalny 9 6 3 2 2 4" xfId="24620" xr:uid="{87730433-E2AF-413D-974C-86A86C3FCBA6}"/>
    <cellStyle name="Normalny 9 6 3 2 3" xfId="7415" xr:uid="{524B2BDC-9A5E-4A4A-B36E-1A496B1DA110}"/>
    <cellStyle name="Normalny 9 6 3 2 3 2" xfId="22716" xr:uid="{8B935DCD-DFBD-4C81-A0F1-2726D94F8433}"/>
    <cellStyle name="Normalny 9 6 3 2 4" xfId="10907" xr:uid="{9AF1BB6D-FC82-4A25-8209-937C6D1EF78B}"/>
    <cellStyle name="Normalny 9 6 3 2 4 2" xfId="26206" xr:uid="{FAB0ACF9-C257-44F9-8EA4-44AC57C1454E}"/>
    <cellStyle name="Normalny 9 6 3 2 5" xfId="14397" xr:uid="{CAA30A62-C39A-42E2-82ED-7528582C63F5}"/>
    <cellStyle name="Normalny 9 6 3 2 5 2" xfId="29696" xr:uid="{8FCF272F-03DD-46D7-8710-0F45AA6E9F03}"/>
    <cellStyle name="Normalny 9 6 3 2 6" xfId="20056" xr:uid="{35FF1A09-A105-45A7-B0AB-660B795FC07D}"/>
    <cellStyle name="Normalny 9 6 3 3" xfId="9319" xr:uid="{1BE5CE7F-4AFE-42CE-979D-C73CB7E15C08}"/>
    <cellStyle name="Normalny 9 6 3 3 2" xfId="12810" xr:uid="{04FD8E8A-B5D6-4D85-B9FC-39DD2F69ED4C}"/>
    <cellStyle name="Normalny 9 6 3 3 2 2" xfId="28109" xr:uid="{1741F20C-3771-4DAC-A823-5A10F885ABE3}"/>
    <cellStyle name="Normalny 9 6 3 3 3" xfId="16300" xr:uid="{DE6AE36E-36B6-46D9-8729-A9698FCBB531}"/>
    <cellStyle name="Normalny 9 6 3 3 3 2" xfId="31599" xr:uid="{60773873-D470-4E5C-B523-77F95F7C5C47}"/>
    <cellStyle name="Normalny 9 6 3 3 4" xfId="24619" xr:uid="{93B51962-DD45-4AB7-8ED6-6244237B0260}"/>
    <cellStyle name="Normalny 9 6 3 4" xfId="6607" xr:uid="{45290943-0B97-4B05-8C32-C7FDA4469C8A}"/>
    <cellStyle name="Normalny 9 6 3 4 2" xfId="21908" xr:uid="{10F1CAEF-A0AA-44EF-8FD2-8E68A47D723E}"/>
    <cellStyle name="Normalny 9 6 3 5" xfId="4739" xr:uid="{EABE7034-9D7E-432D-89A5-8824A88D634B}"/>
    <cellStyle name="Normalny 9 6 3 5 2" xfId="20055" xr:uid="{F7EAB9A9-30E6-4385-A741-E1E1D64F1B72}"/>
    <cellStyle name="Normalny 9 6 3 6" xfId="10099" xr:uid="{32188B7E-913C-4508-854B-0FD2EB008BA2}"/>
    <cellStyle name="Normalny 9 6 3 6 2" xfId="25398" xr:uid="{17556D64-CFB6-4500-B73C-D2DB9539F9B6}"/>
    <cellStyle name="Normalny 9 6 3 7" xfId="13589" xr:uid="{FFECAC95-463F-4A02-9806-E85BE480F8B0}"/>
    <cellStyle name="Normalny 9 6 3 7 2" xfId="28888" xr:uid="{711A5931-1CF2-4440-9E8D-B7CC8203744C}"/>
    <cellStyle name="Normalny 9 6 3 8" xfId="16914" xr:uid="{DBEDBB5F-6B0A-4BFC-810F-EF1F969929A5}"/>
    <cellStyle name="Normalny 9 6 4" xfId="1380" xr:uid="{DAAC71CD-8F9C-4571-A63B-2E33CD33AB20}"/>
    <cellStyle name="Normalny 9 6 4 2" xfId="9321" xr:uid="{7FA76BE6-4742-41B3-AC9C-960ECE7AA0B4}"/>
    <cellStyle name="Normalny 9 6 4 2 2" xfId="12812" xr:uid="{62EAC1AE-DAA7-474D-9B09-4E126CF390D9}"/>
    <cellStyle name="Normalny 9 6 4 2 2 2" xfId="28111" xr:uid="{5081EB93-8657-45E1-92A1-E2CF2D32CAD9}"/>
    <cellStyle name="Normalny 9 6 4 2 3" xfId="16302" xr:uid="{64823F15-9048-4BBC-B050-78480DD1A3D8}"/>
    <cellStyle name="Normalny 9 6 4 2 3 2" xfId="31601" xr:uid="{889A1D20-B2CF-4833-806A-97F9576DF11F}"/>
    <cellStyle name="Normalny 9 6 4 2 4" xfId="24621" xr:uid="{C53B2CF2-3268-4F7E-A004-88097765923B}"/>
    <cellStyle name="Normalny 9 6 4 3" xfId="7412" xr:uid="{87C28C2C-37D3-4BAB-BF60-BDCD49AA2572}"/>
    <cellStyle name="Normalny 9 6 4 3 2" xfId="22713" xr:uid="{72DA413B-AE91-44B4-B880-F934AFAC3E73}"/>
    <cellStyle name="Normalny 9 6 4 4" xfId="4741" xr:uid="{69BD9032-DEDC-4FEC-8BCF-5798317A8A14}"/>
    <cellStyle name="Normalny 9 6 4 4 2" xfId="20057" xr:uid="{C617DAE3-12D1-413F-8F7A-BAD5584BDD92}"/>
    <cellStyle name="Normalny 9 6 4 5" xfId="10904" xr:uid="{F149D251-6F49-4C47-AAAA-53F3DFD66327}"/>
    <cellStyle name="Normalny 9 6 4 5 2" xfId="26203" xr:uid="{B41D8449-4423-4DE6-9994-BB32775FC2C3}"/>
    <cellStyle name="Normalny 9 6 4 6" xfId="14394" xr:uid="{501F0EAF-EC9B-40D3-8735-A91D31A81FB4}"/>
    <cellStyle name="Normalny 9 6 4 6 2" xfId="29693" xr:uid="{E4C108B4-5BC5-4600-A1A2-28B8C5491A28}"/>
    <cellStyle name="Normalny 9 6 4 7" xfId="17036" xr:uid="{8C9B46D7-C132-4A4E-AC88-05CBAF217800}"/>
    <cellStyle name="Normalny 9 6 5" xfId="1534" xr:uid="{6D5A9E1A-0289-46F1-8418-EA6DE162881F}"/>
    <cellStyle name="Normalny 9 6 5 2" xfId="9322" xr:uid="{FD62C486-DF5D-4A2E-82E9-AFF2A2512E1A}"/>
    <cellStyle name="Normalny 9 6 5 2 2" xfId="12813" xr:uid="{163BD8F1-D69E-4D29-936D-EA996C53436F}"/>
    <cellStyle name="Normalny 9 6 5 2 2 2" xfId="28112" xr:uid="{BB7BCA08-A4F1-4FC7-B6F9-32CD5155FA29}"/>
    <cellStyle name="Normalny 9 6 5 2 3" xfId="16303" xr:uid="{D3BB3705-BD9B-4C19-844D-4E82ED194C27}"/>
    <cellStyle name="Normalny 9 6 5 2 3 2" xfId="31602" xr:uid="{8250F6D5-EC55-4BCA-86B1-E3EB2A128542}"/>
    <cellStyle name="Normalny 9 6 5 2 4" xfId="24622" xr:uid="{D719B6FD-38F5-4153-B7A6-24013C1C8F30}"/>
    <cellStyle name="Normalny 9 6 5 3" xfId="7499" xr:uid="{CE732EE5-2DC3-434A-98B6-3CE3DFA8D232}"/>
    <cellStyle name="Normalny 9 6 5 3 2" xfId="22800" xr:uid="{6D769EFD-10A9-47CF-981F-61DDA0780A32}"/>
    <cellStyle name="Normalny 9 6 5 4" xfId="4742" xr:uid="{D304D161-6609-47CD-8AEE-E2D200D6A3AF}"/>
    <cellStyle name="Normalny 9 6 5 4 2" xfId="20058" xr:uid="{E637152A-AC11-4FC6-9630-C58E19D1EDE5}"/>
    <cellStyle name="Normalny 9 6 5 5" xfId="10991" xr:uid="{9EEDDEE1-BE65-4614-BA9B-5834E8EEB09C}"/>
    <cellStyle name="Normalny 9 6 5 5 2" xfId="26290" xr:uid="{78B676B8-D523-438B-BA83-DCE7676ED5F5}"/>
    <cellStyle name="Normalny 9 6 5 6" xfId="14481" xr:uid="{10ED7B25-EAE0-4219-9D63-DEEE4F32424C}"/>
    <cellStyle name="Normalny 9 6 5 6 2" xfId="29780" xr:uid="{1411F5DE-18B5-4D68-9DA1-414B43FEF6DB}"/>
    <cellStyle name="Normalny 9 6 5 7" xfId="17186" xr:uid="{006B466A-9ABC-4105-89FF-9D213C972537}"/>
    <cellStyle name="Normalny 9 6 6" xfId="1782" xr:uid="{69CC454E-B0EC-4F9F-A110-C9DA06C00706}"/>
    <cellStyle name="Normalny 9 6 6 2" xfId="9314" xr:uid="{BA5ED222-D0C9-403D-AD9C-BFFCA3C25C6A}"/>
    <cellStyle name="Normalny 9 6 6 2 2" xfId="24614" xr:uid="{71120871-F536-4D1A-A121-60FD7EDD718D}"/>
    <cellStyle name="Normalny 9 6 6 3" xfId="5700" xr:uid="{C8161AF2-7EE7-4635-AC45-CB1ACD842F98}"/>
    <cellStyle name="Normalny 9 6 6 3 2" xfId="21001" xr:uid="{3CDEC522-62E2-46CB-AACE-44767C8F2602}"/>
    <cellStyle name="Normalny 9 6 6 4" xfId="12805" xr:uid="{2513B256-BAF1-49AE-A427-056050F01309}"/>
    <cellStyle name="Normalny 9 6 6 4 2" xfId="28104" xr:uid="{0B8BB1D7-1016-4996-8EE4-3D21A4880027}"/>
    <cellStyle name="Normalny 9 6 6 5" xfId="16295" xr:uid="{7E13EE82-F86F-4E2C-9805-E8C472DFCB6A}"/>
    <cellStyle name="Normalny 9 6 6 5 2" xfId="31594" xr:uid="{2B366E54-4A38-4269-9C04-27349D6AA479}"/>
    <cellStyle name="Normalny 9 6 6 6" xfId="17419" xr:uid="{AD7FBCA6-BE07-41DC-97C2-2B6E2566293B}"/>
    <cellStyle name="Normalny 9 6 7" xfId="1926" xr:uid="{BE72D2AE-57DD-43EF-A134-815D9C22073B}"/>
    <cellStyle name="Normalny 9 6 7 2" xfId="5701" xr:uid="{20339764-761F-46E3-B74B-A76E89C8B823}"/>
    <cellStyle name="Normalny 9 6 7 2 2" xfId="21002" xr:uid="{DDE63324-D1D8-4196-B0DD-B1C8281712DB}"/>
    <cellStyle name="Normalny 9 6 7 3" xfId="17558" xr:uid="{35CD5EB3-180D-4EBD-A349-D2C9BA072EFF}"/>
    <cellStyle name="Normalny 9 6 8" xfId="2057" xr:uid="{ADA45197-16C3-4640-87AA-2E36006121F3}"/>
    <cellStyle name="Normalny 9 6 8 2" xfId="5702" xr:uid="{BC60F88F-4C4C-4410-AB5F-3D9BF2CB3640}"/>
    <cellStyle name="Normalny 9 6 8 2 2" xfId="21003" xr:uid="{BE07C752-69D6-48DD-9794-98CA8135C85C}"/>
    <cellStyle name="Normalny 9 6 8 3" xfId="17689" xr:uid="{FC1642BE-9681-4DF1-8624-805DB5B4513A}"/>
    <cellStyle name="Normalny 9 6 9" xfId="2182" xr:uid="{7F19FB2D-2290-49CA-B326-59332527AC33}"/>
    <cellStyle name="Normalny 9 6 9 2" xfId="5703" xr:uid="{3B99A5CC-94DC-4237-8998-69350FABD868}"/>
    <cellStyle name="Normalny 9 6 9 2 2" xfId="21004" xr:uid="{CBBBAEE4-5832-47CE-8579-FE57A4E397BB}"/>
    <cellStyle name="Normalny 9 6 9 3" xfId="17814" xr:uid="{0306D813-FAC7-416A-BA56-C4C69FFC95F1}"/>
    <cellStyle name="Normalny 9 7" xfId="741" xr:uid="{50445DA1-17AD-41F2-8BA1-7E07B2B95922}"/>
    <cellStyle name="Normalny 9 7 10" xfId="2345" xr:uid="{826B6CF2-D719-4253-AE5B-8A9DF3BBC23F}"/>
    <cellStyle name="Normalny 9 7 10 2" xfId="5704" xr:uid="{A90587E4-C396-4A68-989E-5897B480885E}"/>
    <cellStyle name="Normalny 9 7 10 2 2" xfId="21005" xr:uid="{793855C9-D471-420B-8595-1A524F5688E7}"/>
    <cellStyle name="Normalny 9 7 10 3" xfId="17977" xr:uid="{28EFA10B-D004-43A0-AC3A-101DDE391C7E}"/>
    <cellStyle name="Normalny 9 7 11" xfId="2495" xr:uid="{322452DA-C561-4B6B-A16B-65311A9C361D}"/>
    <cellStyle name="Normalny 9 7 11 2" xfId="5705" xr:uid="{101DFF71-5013-4408-A2CC-ACDD53120E16}"/>
    <cellStyle name="Normalny 9 7 11 2 2" xfId="21006" xr:uid="{6671C21C-073E-445A-AC7E-8AF6F6AC256C}"/>
    <cellStyle name="Normalny 9 7 11 3" xfId="18127" xr:uid="{5977779A-2E7E-4C6A-BA86-20B974C3C6B4}"/>
    <cellStyle name="Normalny 9 7 12" xfId="2645" xr:uid="{192A6AF1-34D5-44C5-80B7-C6848F8ECF6C}"/>
    <cellStyle name="Normalny 9 7 12 2" xfId="5706" xr:uid="{8B669348-03B1-4A44-BD8A-C3594734444A}"/>
    <cellStyle name="Normalny 9 7 12 2 2" xfId="21007" xr:uid="{0FBF7BDC-54B7-4233-8F0B-FFC354180C2B}"/>
    <cellStyle name="Normalny 9 7 12 3" xfId="18277" xr:uid="{4F145EC5-8FA7-4ABB-BED9-9854846945A1}"/>
    <cellStyle name="Normalny 9 7 13" xfId="5841" xr:uid="{0E4A5B3A-CBB0-4E39-B34B-1623F0DF5276}"/>
    <cellStyle name="Normalny 9 7 13 2" xfId="21142" xr:uid="{E89F2B11-02E8-4D73-82C6-88C986DC6A8C}"/>
    <cellStyle name="Normalny 9 7 14" xfId="6087" xr:uid="{7246DBE7-4A22-41D6-B3AF-5EC32559139F}"/>
    <cellStyle name="Normalny 9 7 14 2" xfId="21388" xr:uid="{E5BAA321-D94A-4442-A930-CDA4A48D4A58}"/>
    <cellStyle name="Normalny 9 7 15" xfId="4743" xr:uid="{BCBE1610-6EAC-4418-A1D9-0E0D4C41C790}"/>
    <cellStyle name="Normalny 9 7 15 2" xfId="20059" xr:uid="{3737CA73-D1B5-4AE2-B71A-2FF87B7A2522}"/>
    <cellStyle name="Normalny 9 7 16" xfId="9579" xr:uid="{B94F5233-07A7-4BC2-843F-BD6B3C98C54D}"/>
    <cellStyle name="Normalny 9 7 16 2" xfId="24878" xr:uid="{C68E8963-DC30-4ADD-A058-25BD2D18E919}"/>
    <cellStyle name="Normalny 9 7 17" xfId="13069" xr:uid="{AB7299D7-C705-458A-BA2E-FBA5A6BAC0A5}"/>
    <cellStyle name="Normalny 9 7 17 2" xfId="28368" xr:uid="{AF491603-766F-4A53-9F19-10A6D5335D5D}"/>
    <cellStyle name="Normalny 9 7 18" xfId="16464" xr:uid="{99683AB9-263F-4931-8660-A1C9E6C7C329}"/>
    <cellStyle name="Normalny 9 7 18 2" xfId="31763" xr:uid="{1123B49F-DC51-49E0-9D3D-752CA5E01D7E}"/>
    <cellStyle name="Normalny 9 7 19" xfId="959" xr:uid="{AEFF6776-F765-41E6-890B-271F176D258E}"/>
    <cellStyle name="Normalny 9 7 2" xfId="1175" xr:uid="{402BD31C-C3B8-4241-B7D2-937818A56DC1}"/>
    <cellStyle name="Normalny 9 7 2 2" xfId="4745" xr:uid="{D16C97F3-DF2E-45AA-8491-98C72784FBD3}"/>
    <cellStyle name="Normalny 9 7 2 2 2" xfId="4746" xr:uid="{CE34EBCD-53C7-4352-970C-7DED3C337DEF}"/>
    <cellStyle name="Normalny 9 7 2 2 2 2" xfId="9326" xr:uid="{407CAF9F-7721-44BA-A271-663A6AFFBA13}"/>
    <cellStyle name="Normalny 9 7 2 2 2 2 2" xfId="12817" xr:uid="{5940D868-B268-46BA-B817-9737CFD8070D}"/>
    <cellStyle name="Normalny 9 7 2 2 2 2 2 2" xfId="28116" xr:uid="{A5840811-B156-4DD4-BC2B-AA115CA1A929}"/>
    <cellStyle name="Normalny 9 7 2 2 2 2 3" xfId="16307" xr:uid="{FBCDC4B1-995A-4A37-8F4D-FA9CCDDCB2D5}"/>
    <cellStyle name="Normalny 9 7 2 2 2 2 3 2" xfId="31606" xr:uid="{2115340F-5DE3-4EB1-AED2-A51D3DBD9B78}"/>
    <cellStyle name="Normalny 9 7 2 2 2 2 4" xfId="24626" xr:uid="{E9B518FB-899A-4E26-BD22-8B35C32FE4E6}"/>
    <cellStyle name="Normalny 9 7 2 2 2 3" xfId="7418" xr:uid="{43312160-F2A5-4BA1-8ED0-20EFCB0AFFAB}"/>
    <cellStyle name="Normalny 9 7 2 2 2 3 2" xfId="22719" xr:uid="{33530F90-FA49-492C-A239-50C69551A54B}"/>
    <cellStyle name="Normalny 9 7 2 2 2 4" xfId="10910" xr:uid="{AA8124E4-A02B-4A64-A2D3-2DF7250FE57E}"/>
    <cellStyle name="Normalny 9 7 2 2 2 4 2" xfId="26209" xr:uid="{81FFFF8E-3D0E-40C1-B019-C56D1E693E3D}"/>
    <cellStyle name="Normalny 9 7 2 2 2 5" xfId="14400" xr:uid="{EB14CCA0-47DE-4D91-9810-0E5EE6BAACE5}"/>
    <cellStyle name="Normalny 9 7 2 2 2 5 2" xfId="29699" xr:uid="{B16E08D1-4EAE-409D-BC3C-EB3DC0A0FFA6}"/>
    <cellStyle name="Normalny 9 7 2 2 2 6" xfId="20062" xr:uid="{88F5AFD8-AC91-4460-8DC3-78C8C09E9691}"/>
    <cellStyle name="Normalny 9 7 2 2 3" xfId="9325" xr:uid="{19BD7806-8065-441C-9155-DCC474D4D80A}"/>
    <cellStyle name="Normalny 9 7 2 2 3 2" xfId="12816" xr:uid="{FF752F28-5320-4062-909D-6C383838F143}"/>
    <cellStyle name="Normalny 9 7 2 2 3 2 2" xfId="28115" xr:uid="{EF6D822B-8BD2-4621-BC29-EAF5FA7D0ED1}"/>
    <cellStyle name="Normalny 9 7 2 2 3 3" xfId="16306" xr:uid="{C160BBFF-CC9E-48CD-B3A5-E21F1A7DB65C}"/>
    <cellStyle name="Normalny 9 7 2 2 3 3 2" xfId="31605" xr:uid="{691DD9C5-7A4C-4E8E-A368-24DDB9DC759A}"/>
    <cellStyle name="Normalny 9 7 2 2 3 4" xfId="24625" xr:uid="{39EEEEEB-9642-4EC8-A633-D38BE1AC92F9}"/>
    <cellStyle name="Normalny 9 7 2 2 4" xfId="6608" xr:uid="{49F1FD45-4E8F-4B97-9551-FCC3B60B0E2A}"/>
    <cellStyle name="Normalny 9 7 2 2 4 2" xfId="21909" xr:uid="{913321D0-E7B3-42EA-BAD6-7DDAA957EDB7}"/>
    <cellStyle name="Normalny 9 7 2 2 5" xfId="10100" xr:uid="{65C01404-18D4-43D1-9550-027357817346}"/>
    <cellStyle name="Normalny 9 7 2 2 5 2" xfId="25399" xr:uid="{31BA659A-C59C-4EBB-8FF7-5A9FEE1A8720}"/>
    <cellStyle name="Normalny 9 7 2 2 6" xfId="13590" xr:uid="{E2BCD8A4-A206-464D-BD1E-6230B32F942C}"/>
    <cellStyle name="Normalny 9 7 2 2 6 2" xfId="28889" xr:uid="{FB0519D2-2109-400B-B4B8-31FF975BD601}"/>
    <cellStyle name="Normalny 9 7 2 2 7" xfId="20061" xr:uid="{128645BF-1FEC-447C-AF22-6FF5EDE97C31}"/>
    <cellStyle name="Normalny 9 7 2 3" xfId="4747" xr:uid="{4A6E6CE4-B02A-4C0A-B098-424A6FCFDE76}"/>
    <cellStyle name="Normalny 9 7 2 3 2" xfId="9327" xr:uid="{4B78F79B-730E-4E95-9617-00372FEE82A3}"/>
    <cellStyle name="Normalny 9 7 2 3 2 2" xfId="12818" xr:uid="{8D28241B-B908-42D9-BBF7-359FC2E097B7}"/>
    <cellStyle name="Normalny 9 7 2 3 2 2 2" xfId="28117" xr:uid="{412617A1-E648-42CC-A708-C952CABBF6B4}"/>
    <cellStyle name="Normalny 9 7 2 3 2 3" xfId="16308" xr:uid="{3F341DD4-5C79-4AD8-980E-C5586DFC5391}"/>
    <cellStyle name="Normalny 9 7 2 3 2 3 2" xfId="31607" xr:uid="{518D1CD3-08D1-404D-B58B-32C905162ED8}"/>
    <cellStyle name="Normalny 9 7 2 3 2 4" xfId="24627" xr:uid="{96402BB1-1252-410B-96FF-2B8CC2A062B9}"/>
    <cellStyle name="Normalny 9 7 2 3 3" xfId="7417" xr:uid="{C01CF053-5E23-4674-B6F7-D7567AA15E9D}"/>
    <cellStyle name="Normalny 9 7 2 3 3 2" xfId="22718" xr:uid="{A46FC3EE-F378-4B6E-AA89-54DF93C8F556}"/>
    <cellStyle name="Normalny 9 7 2 3 4" xfId="10909" xr:uid="{9EC8C396-09EE-4BAD-AE9A-5512610508D4}"/>
    <cellStyle name="Normalny 9 7 2 3 4 2" xfId="26208" xr:uid="{17BE8143-B9BD-4FD7-B439-478E636E8904}"/>
    <cellStyle name="Normalny 9 7 2 3 5" xfId="14399" xr:uid="{2ABC4289-2B82-4EC1-A378-D7050B7C51C9}"/>
    <cellStyle name="Normalny 9 7 2 3 5 2" xfId="29698" xr:uid="{6A62C815-C60B-4C22-A04B-C8F2435688E9}"/>
    <cellStyle name="Normalny 9 7 2 3 6" xfId="20063" xr:uid="{C90AB31C-45BD-4825-961D-2223166B154C}"/>
    <cellStyle name="Normalny 9 7 2 4" xfId="9324" xr:uid="{4A5FE5EC-858A-4A8F-888A-44EE285C211D}"/>
    <cellStyle name="Normalny 9 7 2 4 2" xfId="12815" xr:uid="{74C8E623-8ACA-4CDB-B4F7-F388C62C0AB8}"/>
    <cellStyle name="Normalny 9 7 2 4 2 2" xfId="28114" xr:uid="{442B69BB-E1B3-4AD6-8A83-C3F9C63C0837}"/>
    <cellStyle name="Normalny 9 7 2 4 3" xfId="16305" xr:uid="{164262B9-25C2-4964-81EA-B5D4FE29D8B7}"/>
    <cellStyle name="Normalny 9 7 2 4 3 2" xfId="31604" xr:uid="{30BD5F56-4EBB-4A45-A970-DA272222E3F3}"/>
    <cellStyle name="Normalny 9 7 2 4 4" xfId="24624" xr:uid="{1251A6E1-2ABB-4599-A009-AB4C11166C24}"/>
    <cellStyle name="Normalny 9 7 2 5" xfId="6241" xr:uid="{D5FDCEC4-F856-4141-8A2B-4881B3FC5D9A}"/>
    <cellStyle name="Normalny 9 7 2 5 2" xfId="21542" xr:uid="{61035606-2EC7-45BD-BDC2-C02879964FF9}"/>
    <cellStyle name="Normalny 9 7 2 6" xfId="4744" xr:uid="{4CF3379E-7327-467E-88F6-A8E52A6C5B61}"/>
    <cellStyle name="Normalny 9 7 2 6 2" xfId="20060" xr:uid="{FE5F9603-151F-4F4C-931B-0CC0155A1047}"/>
    <cellStyle name="Normalny 9 7 2 7" xfId="9733" xr:uid="{198FCF0D-4F69-47F5-A70A-C1325F79D129}"/>
    <cellStyle name="Normalny 9 7 2 7 2" xfId="25032" xr:uid="{D1E443F6-688A-45AC-B5CB-64351ACCF12F}"/>
    <cellStyle name="Normalny 9 7 2 8" xfId="13223" xr:uid="{A5A369E6-D8ED-4D01-8C34-56B6072D9B2E}"/>
    <cellStyle name="Normalny 9 7 2 8 2" xfId="28522" xr:uid="{CF2BFEB0-0AA5-4760-9534-C62331E2ADEF}"/>
    <cellStyle name="Normalny 9 7 2 9" xfId="16831" xr:uid="{7907F5EC-8E49-4E6E-8A5B-6C3688EC23D1}"/>
    <cellStyle name="Normalny 9 7 20" xfId="16627" xr:uid="{DDE8781B-2130-4FAD-BB50-F0CDB469BC40}"/>
    <cellStyle name="Normalny 9 7 3" xfId="1300" xr:uid="{932FF883-B6EE-4B2E-B714-9358E12DE919}"/>
    <cellStyle name="Normalny 9 7 3 2" xfId="4749" xr:uid="{D6387DCB-7B14-40DA-9897-5AA1268BD282}"/>
    <cellStyle name="Normalny 9 7 3 2 2" xfId="9329" xr:uid="{911B1106-3849-422F-B290-ABDF7BF1FFCE}"/>
    <cellStyle name="Normalny 9 7 3 2 2 2" xfId="12820" xr:uid="{DF15DF0E-FD67-4C05-8004-1133053AFB99}"/>
    <cellStyle name="Normalny 9 7 3 2 2 2 2" xfId="28119" xr:uid="{5B28C60F-E797-45B6-AA81-0CD04F58E3D8}"/>
    <cellStyle name="Normalny 9 7 3 2 2 3" xfId="16310" xr:uid="{A01D8948-0CD2-4A27-B392-6E995C3237FA}"/>
    <cellStyle name="Normalny 9 7 3 2 2 3 2" xfId="31609" xr:uid="{CD53BD25-ED2B-4622-8C1C-59D046BF6813}"/>
    <cellStyle name="Normalny 9 7 3 2 2 4" xfId="24629" xr:uid="{82599DDD-0D7F-45CC-9A24-B9E749E745B0}"/>
    <cellStyle name="Normalny 9 7 3 2 3" xfId="7419" xr:uid="{E1B75686-5672-411A-907F-32522520C28A}"/>
    <cellStyle name="Normalny 9 7 3 2 3 2" xfId="22720" xr:uid="{19E2C95A-CA70-4FD3-9242-15F0A12B5232}"/>
    <cellStyle name="Normalny 9 7 3 2 4" xfId="10911" xr:uid="{DC8CB97A-A590-4EA4-886C-9B662A2D4342}"/>
    <cellStyle name="Normalny 9 7 3 2 4 2" xfId="26210" xr:uid="{BA3A1E3C-EE94-4A82-97E1-CC8B6B7BF1AB}"/>
    <cellStyle name="Normalny 9 7 3 2 5" xfId="14401" xr:uid="{A632544B-5B3B-4901-AF49-043CCCC0F4DC}"/>
    <cellStyle name="Normalny 9 7 3 2 5 2" xfId="29700" xr:uid="{22CBEDEB-BD9B-4E3F-B4AA-D8B28C50E803}"/>
    <cellStyle name="Normalny 9 7 3 2 6" xfId="20065" xr:uid="{1EC0A9BD-A15A-4A40-89DB-9CED7BBD6048}"/>
    <cellStyle name="Normalny 9 7 3 3" xfId="9328" xr:uid="{27DDC54D-DBAE-4B2A-99DC-06733F6A2F34}"/>
    <cellStyle name="Normalny 9 7 3 3 2" xfId="12819" xr:uid="{2F747F28-9F98-4AE7-A309-2F012A809B7A}"/>
    <cellStyle name="Normalny 9 7 3 3 2 2" xfId="28118" xr:uid="{FEAF754B-3CAA-45E9-BB44-01EB6B9E0002}"/>
    <cellStyle name="Normalny 9 7 3 3 3" xfId="16309" xr:uid="{8BBE679A-8DB6-4F62-8F3A-348A928C77D8}"/>
    <cellStyle name="Normalny 9 7 3 3 3 2" xfId="31608" xr:uid="{063BBFBF-2463-4761-AB53-D3348D8E5E24}"/>
    <cellStyle name="Normalny 9 7 3 3 4" xfId="24628" xr:uid="{A304E2EB-4B5C-4CA7-BF14-F51D34434E19}"/>
    <cellStyle name="Normalny 9 7 3 4" xfId="6609" xr:uid="{4D78474F-53D1-4E40-99E1-0BDBBFFBFDA6}"/>
    <cellStyle name="Normalny 9 7 3 4 2" xfId="21910" xr:uid="{BEA2011A-0963-499A-8D1D-098425F69181}"/>
    <cellStyle name="Normalny 9 7 3 5" xfId="4748" xr:uid="{6B941DB5-8C3A-462A-A559-112F3EBE5696}"/>
    <cellStyle name="Normalny 9 7 3 5 2" xfId="20064" xr:uid="{C1481FEE-91ED-4849-AE0A-E283EC215067}"/>
    <cellStyle name="Normalny 9 7 3 6" xfId="10101" xr:uid="{5600A1A9-DA96-49DC-A071-672E7DE96912}"/>
    <cellStyle name="Normalny 9 7 3 6 2" xfId="25400" xr:uid="{8B511930-444E-4865-BC4C-1F80B72096DD}"/>
    <cellStyle name="Normalny 9 7 3 7" xfId="13591" xr:uid="{F3BCE3E8-3D13-4136-9AF5-1038278E5109}"/>
    <cellStyle name="Normalny 9 7 3 7 2" xfId="28890" xr:uid="{AE4FDB0E-134E-476B-B99C-711B253E23E7}"/>
    <cellStyle name="Normalny 9 7 3 8" xfId="16956" xr:uid="{C1CE80B7-976A-43AC-8F82-ACCC0E4D86FE}"/>
    <cellStyle name="Normalny 9 7 4" xfId="1421" xr:uid="{DDC93008-0793-4AE9-8E3A-B4454EE44884}"/>
    <cellStyle name="Normalny 9 7 4 2" xfId="9330" xr:uid="{37491E62-40FD-47E6-8F9B-3483B5C8C2E2}"/>
    <cellStyle name="Normalny 9 7 4 2 2" xfId="12821" xr:uid="{493A9F8F-3E2D-45DE-B71E-8C999D1C91D9}"/>
    <cellStyle name="Normalny 9 7 4 2 2 2" xfId="28120" xr:uid="{04342121-875C-4CFB-B11B-B4434FA345A7}"/>
    <cellStyle name="Normalny 9 7 4 2 3" xfId="16311" xr:uid="{2FE28759-D4C3-483D-91CC-BA53019FC260}"/>
    <cellStyle name="Normalny 9 7 4 2 3 2" xfId="31610" xr:uid="{C11A4F3A-50AB-474D-A4A9-AA2FD2706752}"/>
    <cellStyle name="Normalny 9 7 4 2 4" xfId="24630" xr:uid="{821B4096-FA97-40E1-9580-34829507F487}"/>
    <cellStyle name="Normalny 9 7 4 3" xfId="7416" xr:uid="{E33E1AAC-6713-4FC9-ACCD-B59BE8A3DBBA}"/>
    <cellStyle name="Normalny 9 7 4 3 2" xfId="22717" xr:uid="{37EBFCFE-CDD1-4243-A8EE-B3B26680DC5A}"/>
    <cellStyle name="Normalny 9 7 4 4" xfId="4750" xr:uid="{C38BF5F5-D578-4C52-BF32-8E809E8A7B7A}"/>
    <cellStyle name="Normalny 9 7 4 4 2" xfId="20066" xr:uid="{1BF2657C-E2ED-4857-B0CB-640068878805}"/>
    <cellStyle name="Normalny 9 7 4 5" xfId="10908" xr:uid="{E784AC81-E43F-422C-9E38-4F50534FFACC}"/>
    <cellStyle name="Normalny 9 7 4 5 2" xfId="26207" xr:uid="{86D89F46-9D7C-4709-B2B2-9428A2856D04}"/>
    <cellStyle name="Normalny 9 7 4 6" xfId="14398" xr:uid="{B9CEABA0-7B51-42DC-BD02-FD9950B5389E}"/>
    <cellStyle name="Normalny 9 7 4 6 2" xfId="29697" xr:uid="{B71A4959-DBE8-4A3C-93E3-3F18BCD51831}"/>
    <cellStyle name="Normalny 9 7 4 7" xfId="17077" xr:uid="{0C42311B-E1BC-4D13-BAE8-585B2262A6C9}"/>
    <cellStyle name="Normalny 9 7 5" xfId="1575" xr:uid="{EA715213-0319-4709-B8A6-F69DB590A30A}"/>
    <cellStyle name="Normalny 9 7 5 2" xfId="9331" xr:uid="{E006B7AA-7469-4D92-9320-C9E3A84DED24}"/>
    <cellStyle name="Normalny 9 7 5 2 2" xfId="12822" xr:uid="{E57316AF-656A-40C3-B934-671C57076739}"/>
    <cellStyle name="Normalny 9 7 5 2 2 2" xfId="28121" xr:uid="{7E72BC97-BB40-4A9E-8D5D-E3EC97A3C933}"/>
    <cellStyle name="Normalny 9 7 5 2 3" xfId="16312" xr:uid="{2874D5DC-0829-4306-B3B2-F2BF90D4E40B}"/>
    <cellStyle name="Normalny 9 7 5 2 3 2" xfId="31611" xr:uid="{35E293E6-5F2F-47EC-807F-88E629B9CA57}"/>
    <cellStyle name="Normalny 9 7 5 2 4" xfId="24631" xr:uid="{AF02FD8B-E442-43F4-AE66-BD0158AD7AFD}"/>
    <cellStyle name="Normalny 9 7 5 3" xfId="7540" xr:uid="{A01302AE-A796-407B-B5C2-003E38E02358}"/>
    <cellStyle name="Normalny 9 7 5 3 2" xfId="22841" xr:uid="{1258A443-D53D-4239-BF67-C229948F6C01}"/>
    <cellStyle name="Normalny 9 7 5 4" xfId="4751" xr:uid="{536C2399-8624-4FB8-BCF5-9044A5DCBEFA}"/>
    <cellStyle name="Normalny 9 7 5 4 2" xfId="20067" xr:uid="{7C9DCB29-8B95-4071-AB90-37CA4A72D7B6}"/>
    <cellStyle name="Normalny 9 7 5 5" xfId="11032" xr:uid="{53C7A7E9-2214-4E99-97E1-D711A8D35843}"/>
    <cellStyle name="Normalny 9 7 5 5 2" xfId="26331" xr:uid="{CFB53B95-60FD-47C5-8928-F08421B96A09}"/>
    <cellStyle name="Normalny 9 7 5 6" xfId="14522" xr:uid="{72A2F466-9BDB-4204-8AD8-44F5CC50D871}"/>
    <cellStyle name="Normalny 9 7 5 6 2" xfId="29821" xr:uid="{53E6A2DD-1EF0-4DFB-80B3-537B93455913}"/>
    <cellStyle name="Normalny 9 7 5 7" xfId="17227" xr:uid="{B3B5AFDF-1187-4E2D-8A8C-D99A1F5CDB41}"/>
    <cellStyle name="Normalny 9 7 6" xfId="1824" xr:uid="{2D45879E-1087-4633-A730-4DFB4B9F9692}"/>
    <cellStyle name="Normalny 9 7 6 2" xfId="9323" xr:uid="{E4D7CA0F-78A4-4259-A6E8-BFE56F1FB2BA}"/>
    <cellStyle name="Normalny 9 7 6 2 2" xfId="24623" xr:uid="{C582E343-9F79-417A-96DC-2685702EC559}"/>
    <cellStyle name="Normalny 9 7 6 3" xfId="5707" xr:uid="{E09C6D57-3802-4D0C-B137-009DD0991B52}"/>
    <cellStyle name="Normalny 9 7 6 3 2" xfId="21008" xr:uid="{E4C52517-7B79-4035-AA8A-8F5EE590BC61}"/>
    <cellStyle name="Normalny 9 7 6 4" xfId="12814" xr:uid="{D50A094B-D414-467C-A6B1-58AD77718669}"/>
    <cellStyle name="Normalny 9 7 6 4 2" xfId="28113" xr:uid="{1762E032-79E6-4A79-AD4C-8782BA6DFD29}"/>
    <cellStyle name="Normalny 9 7 6 5" xfId="16304" xr:uid="{4058B4DE-42A3-49C4-ADFD-34187753CF63}"/>
    <cellStyle name="Normalny 9 7 6 5 2" xfId="31603" xr:uid="{5D097D1C-4411-433F-B7B8-2447B82A1B9B}"/>
    <cellStyle name="Normalny 9 7 6 6" xfId="17460" xr:uid="{3A98E2EB-5337-4071-B2E9-0BC55F4C4C9C}"/>
    <cellStyle name="Normalny 9 7 7" xfId="1968" xr:uid="{727117C1-BA5E-4470-8E74-8A061BE1A85A}"/>
    <cellStyle name="Normalny 9 7 7 2" xfId="5708" xr:uid="{B580E72C-77E6-4BDA-9EC6-C7DC93D2C3F1}"/>
    <cellStyle name="Normalny 9 7 7 2 2" xfId="21009" xr:uid="{20CF981B-003B-4DCD-B715-E66EDF9796FD}"/>
    <cellStyle name="Normalny 9 7 7 3" xfId="17600" xr:uid="{ED1B7890-79E2-4051-BA9F-105FC83C22EA}"/>
    <cellStyle name="Normalny 9 7 8" xfId="2099" xr:uid="{1108E43A-3D45-4B3D-8BA5-6BA053383FB4}"/>
    <cellStyle name="Normalny 9 7 8 2" xfId="5709" xr:uid="{2C7C202D-4A96-481E-8D89-DF28CC572589}"/>
    <cellStyle name="Normalny 9 7 8 2 2" xfId="21010" xr:uid="{85D98F40-79F4-4CC2-819E-3B1B88D095D0}"/>
    <cellStyle name="Normalny 9 7 8 3" xfId="17731" xr:uid="{992DF84B-4194-4D5B-8F9E-4DD57F2B8062}"/>
    <cellStyle name="Normalny 9 7 9" xfId="2224" xr:uid="{2C98D73D-6323-4062-B187-4A4265FA29D2}"/>
    <cellStyle name="Normalny 9 7 9 2" xfId="5710" xr:uid="{97F9E664-336D-417F-A6FA-CC9F77FFA074}"/>
    <cellStyle name="Normalny 9 7 9 2 2" xfId="21011" xr:uid="{0AC696DD-4A5B-48A8-8412-969F97E7CC37}"/>
    <cellStyle name="Normalny 9 7 9 3" xfId="17856" xr:uid="{71B7C72D-833B-4CBE-89DA-C2AC7C7CB8BF}"/>
    <cellStyle name="Normalny 9 8" xfId="782" xr:uid="{5634F6C3-2A19-4C1C-B696-A1F650D8D35C}"/>
    <cellStyle name="Normalny 9 8 10" xfId="2386" xr:uid="{6099651A-F33E-4093-AD44-304ED1A6D4AA}"/>
    <cellStyle name="Normalny 9 8 10 2" xfId="5711" xr:uid="{0941E528-CCF6-40E3-B042-099C3AA15997}"/>
    <cellStyle name="Normalny 9 8 10 2 2" xfId="21012" xr:uid="{88304229-05B4-47F1-8C14-51B0E4880DF5}"/>
    <cellStyle name="Normalny 9 8 10 3" xfId="18018" xr:uid="{F75910AE-3D5C-4013-B53F-B084DBB455B3}"/>
    <cellStyle name="Normalny 9 8 11" xfId="2536" xr:uid="{BD6B3EF4-3721-4C86-9EDC-7A9F6C1CA02C}"/>
    <cellStyle name="Normalny 9 8 11 2" xfId="5712" xr:uid="{FEB475C0-D671-4A7B-BC23-52C8F87FD33E}"/>
    <cellStyle name="Normalny 9 8 11 2 2" xfId="21013" xr:uid="{B0195C3B-BF9B-4E19-A7AC-F498039F0680}"/>
    <cellStyle name="Normalny 9 8 11 3" xfId="18168" xr:uid="{90A058EB-A376-47E8-8C4A-BDF3401E3028}"/>
    <cellStyle name="Normalny 9 8 12" xfId="2686" xr:uid="{E1596D50-F038-46B4-B8EB-04686EFF2619}"/>
    <cellStyle name="Normalny 9 8 12 2" xfId="5713" xr:uid="{3BCBFD02-ACCF-46B5-9D96-EE6C75A3F0A6}"/>
    <cellStyle name="Normalny 9 8 12 2 2" xfId="21014" xr:uid="{459739B3-21B8-4E2F-9030-05B50331AC3A}"/>
    <cellStyle name="Normalny 9 8 12 3" xfId="18318" xr:uid="{4BEE4E90-0ADD-4B9A-A64C-0CA1FA87320C}"/>
    <cellStyle name="Normalny 9 8 13" xfId="5882" xr:uid="{C9E0E6A2-DA46-47BC-BA05-0ACD0D47C7AC}"/>
    <cellStyle name="Normalny 9 8 13 2" xfId="21183" xr:uid="{DCCBAC85-E9DD-41AE-A949-AEF8C64D68CB}"/>
    <cellStyle name="Normalny 9 8 14" xfId="6088" xr:uid="{AEC5857B-7CDD-46F3-8701-18B1023F2402}"/>
    <cellStyle name="Normalny 9 8 14 2" xfId="21389" xr:uid="{5969B741-1994-430D-B1B7-AE9E7952ABF0}"/>
    <cellStyle name="Normalny 9 8 15" xfId="4752" xr:uid="{98BC7AF3-C423-481A-B925-CE7842D0C338}"/>
    <cellStyle name="Normalny 9 8 15 2" xfId="20068" xr:uid="{69BFD12F-4A57-4F4F-B4C4-FD61BEE69C75}"/>
    <cellStyle name="Normalny 9 8 16" xfId="9580" xr:uid="{44BF8338-C3C4-4134-A0BF-4291DAE5645E}"/>
    <cellStyle name="Normalny 9 8 16 2" xfId="24879" xr:uid="{84F022CE-B88C-4184-B545-19D21BC961EA}"/>
    <cellStyle name="Normalny 9 8 17" xfId="13070" xr:uid="{2B94DB0B-22A5-4394-8CCA-EFBD7937F93D}"/>
    <cellStyle name="Normalny 9 8 17 2" xfId="28369" xr:uid="{0842DA28-3E28-400A-AD72-B044CDB1307B}"/>
    <cellStyle name="Normalny 9 8 18" xfId="16505" xr:uid="{372720FE-AB27-4D56-A284-0A7CD8C1CB6C}"/>
    <cellStyle name="Normalny 9 8 18 2" xfId="31804" xr:uid="{C29465C2-E2B5-4512-A365-66DCD95B768B}"/>
    <cellStyle name="Normalny 9 8 19" xfId="1000" xr:uid="{7452100D-645E-409B-8401-5F626A9FB21E}"/>
    <cellStyle name="Normalny 9 8 2" xfId="1216" xr:uid="{448FA444-EABE-4335-86E5-A4B7232C07BA}"/>
    <cellStyle name="Normalny 9 8 2 2" xfId="4754" xr:uid="{ACD23234-4118-47F1-9705-E8CB3D14647D}"/>
    <cellStyle name="Normalny 9 8 2 2 2" xfId="4755" xr:uid="{16049D4A-46A8-45C5-834F-D8C35A20573F}"/>
    <cellStyle name="Normalny 9 8 2 2 2 2" xfId="9335" xr:uid="{FF5BF681-8A0D-4CD9-957E-5A56C5F8D619}"/>
    <cellStyle name="Normalny 9 8 2 2 2 2 2" xfId="12826" xr:uid="{C132B697-AA95-48D6-8AAD-94934092AA45}"/>
    <cellStyle name="Normalny 9 8 2 2 2 2 2 2" xfId="28125" xr:uid="{00C586E3-A14E-4EBA-B11A-C45DC590E764}"/>
    <cellStyle name="Normalny 9 8 2 2 2 2 3" xfId="16316" xr:uid="{ED5B2C1E-8616-4D6F-9469-6FD698E9F4B4}"/>
    <cellStyle name="Normalny 9 8 2 2 2 2 3 2" xfId="31615" xr:uid="{52F41BA8-A5A5-4A21-BD39-3C85593BD855}"/>
    <cellStyle name="Normalny 9 8 2 2 2 2 4" xfId="24635" xr:uid="{FCFF8064-D757-47D6-BB1D-11C0B04119A2}"/>
    <cellStyle name="Normalny 9 8 2 2 2 3" xfId="7422" xr:uid="{6152C9B0-E6B1-4800-B91D-BBB65DCDE377}"/>
    <cellStyle name="Normalny 9 8 2 2 2 3 2" xfId="22723" xr:uid="{A575CD2A-48A2-49E6-B26B-E60508BE726F}"/>
    <cellStyle name="Normalny 9 8 2 2 2 4" xfId="10914" xr:uid="{4E638B11-7897-45AD-97FC-A2F312723F67}"/>
    <cellStyle name="Normalny 9 8 2 2 2 4 2" xfId="26213" xr:uid="{1C8174EA-5B7F-4749-9347-246CCFAA2C07}"/>
    <cellStyle name="Normalny 9 8 2 2 2 5" xfId="14404" xr:uid="{28225BAC-8D72-4EE5-A361-DB7F7DF29484}"/>
    <cellStyle name="Normalny 9 8 2 2 2 5 2" xfId="29703" xr:uid="{8A4BD8B5-508A-4A5C-86E3-652B2B09E2A4}"/>
    <cellStyle name="Normalny 9 8 2 2 2 6" xfId="20071" xr:uid="{4DEE8122-4AEA-495E-82DC-8F2DA1CF9DEE}"/>
    <cellStyle name="Normalny 9 8 2 2 3" xfId="9334" xr:uid="{ED38EFE8-CBDD-4AAB-81D3-B664C6287F33}"/>
    <cellStyle name="Normalny 9 8 2 2 3 2" xfId="12825" xr:uid="{67EE4724-7EDB-4C01-B93D-1A9FA5080173}"/>
    <cellStyle name="Normalny 9 8 2 2 3 2 2" xfId="28124" xr:uid="{89B68125-3A9C-4BE9-B463-A0286FCC3ED5}"/>
    <cellStyle name="Normalny 9 8 2 2 3 3" xfId="16315" xr:uid="{8B2C6BB1-4BC0-4482-B9C0-C273093C950B}"/>
    <cellStyle name="Normalny 9 8 2 2 3 3 2" xfId="31614" xr:uid="{809F41F0-4E57-42DD-A8BF-90EDC85F424D}"/>
    <cellStyle name="Normalny 9 8 2 2 3 4" xfId="24634" xr:uid="{42BFEC3F-DBA6-4303-9C07-08D597AF510F}"/>
    <cellStyle name="Normalny 9 8 2 2 4" xfId="6610" xr:uid="{6AE0AEC2-3E05-4C81-A2EC-AFD4DF03FC7B}"/>
    <cellStyle name="Normalny 9 8 2 2 4 2" xfId="21911" xr:uid="{20107BBD-16B2-4F9A-884C-0CAA2EE0D81B}"/>
    <cellStyle name="Normalny 9 8 2 2 5" xfId="10102" xr:uid="{03F962ED-1C92-4A94-B562-E9FAFAA8B71D}"/>
    <cellStyle name="Normalny 9 8 2 2 5 2" xfId="25401" xr:uid="{2DB060A5-D2B3-44F6-99E5-53F85E44B185}"/>
    <cellStyle name="Normalny 9 8 2 2 6" xfId="13592" xr:uid="{CB6EAF9D-DDC9-4AB6-B7C7-02426AC4A585}"/>
    <cellStyle name="Normalny 9 8 2 2 6 2" xfId="28891" xr:uid="{DDC38273-2BA3-4976-8DA2-C9AFDFBF8E06}"/>
    <cellStyle name="Normalny 9 8 2 2 7" xfId="20070" xr:uid="{6093E3E1-082F-44AD-A1AA-8EAACA685B96}"/>
    <cellStyle name="Normalny 9 8 2 3" xfId="4756" xr:uid="{D2AE3688-CBF8-4D71-8D21-32FFDE8E6E89}"/>
    <cellStyle name="Normalny 9 8 2 3 2" xfId="9336" xr:uid="{496F8E9D-64C1-4790-B46E-197AAE143F3A}"/>
    <cellStyle name="Normalny 9 8 2 3 2 2" xfId="12827" xr:uid="{9257ADA0-F60A-426A-B373-CE25339B8AC2}"/>
    <cellStyle name="Normalny 9 8 2 3 2 2 2" xfId="28126" xr:uid="{823C7ACD-A5E8-403D-BA5F-7A535BAB1649}"/>
    <cellStyle name="Normalny 9 8 2 3 2 3" xfId="16317" xr:uid="{CBD9D465-4612-4496-A54A-BDB3EE32FA2F}"/>
    <cellStyle name="Normalny 9 8 2 3 2 3 2" xfId="31616" xr:uid="{5F6905C8-5DB6-4559-8461-15D4E668A6F9}"/>
    <cellStyle name="Normalny 9 8 2 3 2 4" xfId="24636" xr:uid="{C76D4D3E-6041-49D7-9582-1BED0F8A285F}"/>
    <cellStyle name="Normalny 9 8 2 3 3" xfId="7421" xr:uid="{42DC3280-7B41-4D4B-8C7A-610E5F43EB82}"/>
    <cellStyle name="Normalny 9 8 2 3 3 2" xfId="22722" xr:uid="{FC5FF649-D3AC-4D7D-B04D-0BDB9506A706}"/>
    <cellStyle name="Normalny 9 8 2 3 4" xfId="10913" xr:uid="{79CF07AE-3D61-4A1E-9817-8200CBAD7E32}"/>
    <cellStyle name="Normalny 9 8 2 3 4 2" xfId="26212" xr:uid="{4855050E-52FB-4965-AA79-7FFC4D5FE359}"/>
    <cellStyle name="Normalny 9 8 2 3 5" xfId="14403" xr:uid="{03F7C74C-5AB8-457E-8E4A-050E412120CF}"/>
    <cellStyle name="Normalny 9 8 2 3 5 2" xfId="29702" xr:uid="{0EF4A489-3FD9-46F9-B6AF-4808C7950AA4}"/>
    <cellStyle name="Normalny 9 8 2 3 6" xfId="20072" xr:uid="{9882A660-77AF-4536-826D-F0489AA91EA6}"/>
    <cellStyle name="Normalny 9 8 2 4" xfId="9333" xr:uid="{FBF64E76-9742-46AC-92C1-7DBDD3E5DF51}"/>
    <cellStyle name="Normalny 9 8 2 4 2" xfId="12824" xr:uid="{696F4D8A-F571-4B74-987C-50DD63AAD3CC}"/>
    <cellStyle name="Normalny 9 8 2 4 2 2" xfId="28123" xr:uid="{AA43D9C9-618E-4E06-BECA-4775C3E51E85}"/>
    <cellStyle name="Normalny 9 8 2 4 3" xfId="16314" xr:uid="{E68F2A78-7C8C-48BE-8E8E-0F14D7FFA732}"/>
    <cellStyle name="Normalny 9 8 2 4 3 2" xfId="31613" xr:uid="{C2FBC776-9A66-4FDD-AA09-98198AEA4D59}"/>
    <cellStyle name="Normalny 9 8 2 4 4" xfId="24633" xr:uid="{63A5631E-1F62-481D-8B3B-1A2384682691}"/>
    <cellStyle name="Normalny 9 8 2 5" xfId="6282" xr:uid="{C0303D40-B64D-4FCA-9D07-3B2CF7179B2A}"/>
    <cellStyle name="Normalny 9 8 2 5 2" xfId="21583" xr:uid="{39E7F66C-44CA-4535-AF23-7A3010D08AC3}"/>
    <cellStyle name="Normalny 9 8 2 6" xfId="4753" xr:uid="{EAA1E135-0C70-404C-B3CB-7EE483F882D4}"/>
    <cellStyle name="Normalny 9 8 2 6 2" xfId="20069" xr:uid="{BF5ED690-ED07-44B2-B780-2F8EE1A7CF47}"/>
    <cellStyle name="Normalny 9 8 2 7" xfId="9774" xr:uid="{E7DDDA5B-5190-4DA8-890A-AC990AF13EF3}"/>
    <cellStyle name="Normalny 9 8 2 7 2" xfId="25073" xr:uid="{69E5FEBA-0BBB-4C1A-86F5-DA5567606DAC}"/>
    <cellStyle name="Normalny 9 8 2 8" xfId="13264" xr:uid="{CFA43807-64B6-4752-BC3E-E63157F6C820}"/>
    <cellStyle name="Normalny 9 8 2 8 2" xfId="28563" xr:uid="{CC869FCB-1074-4CD8-99A5-D2D9DCD03158}"/>
    <cellStyle name="Normalny 9 8 2 9" xfId="16872" xr:uid="{9DD6BC6B-958D-4D7D-9E5A-7EAA9BE5D46D}"/>
    <cellStyle name="Normalny 9 8 20" xfId="16668" xr:uid="{4316AE38-1E6D-4691-92D0-08C98BAC6545}"/>
    <cellStyle name="Normalny 9 8 3" xfId="1341" xr:uid="{A3677EB0-BBB0-47E5-8BC2-C32C2999AD4F}"/>
    <cellStyle name="Normalny 9 8 3 2" xfId="4758" xr:uid="{F5CB6AA8-FC26-4A9B-B1EF-3C5B15C069D0}"/>
    <cellStyle name="Normalny 9 8 3 2 2" xfId="9338" xr:uid="{8C85801D-1784-4844-B25F-24004742FE2C}"/>
    <cellStyle name="Normalny 9 8 3 2 2 2" xfId="12829" xr:uid="{90427780-8C23-4538-8FCB-076A270F6992}"/>
    <cellStyle name="Normalny 9 8 3 2 2 2 2" xfId="28128" xr:uid="{70BCC450-2674-4626-9404-30BF76B87E27}"/>
    <cellStyle name="Normalny 9 8 3 2 2 3" xfId="16319" xr:uid="{C44470F3-2576-4290-9703-F4C7D201299D}"/>
    <cellStyle name="Normalny 9 8 3 2 2 3 2" xfId="31618" xr:uid="{5020225E-78F1-4523-9670-E938476D4F8B}"/>
    <cellStyle name="Normalny 9 8 3 2 2 4" xfId="24638" xr:uid="{DEDE315D-DF72-4BDC-9D82-456649E647F5}"/>
    <cellStyle name="Normalny 9 8 3 2 3" xfId="7423" xr:uid="{60CE6C47-88BE-485C-87BA-D391EADC5EAB}"/>
    <cellStyle name="Normalny 9 8 3 2 3 2" xfId="22724" xr:uid="{3E2A96BD-52B8-4C20-9FAC-2D31C159D445}"/>
    <cellStyle name="Normalny 9 8 3 2 4" xfId="10915" xr:uid="{16C8A916-198A-44DC-B016-B45BBCAD4FE7}"/>
    <cellStyle name="Normalny 9 8 3 2 4 2" xfId="26214" xr:uid="{A908585E-A31A-476F-9B6E-C6A7475DCF19}"/>
    <cellStyle name="Normalny 9 8 3 2 5" xfId="14405" xr:uid="{08528C92-6052-4F4A-A545-8F75733C7B5E}"/>
    <cellStyle name="Normalny 9 8 3 2 5 2" xfId="29704" xr:uid="{6A5CBC94-EEC1-41D2-8988-9E309457587E}"/>
    <cellStyle name="Normalny 9 8 3 2 6" xfId="20074" xr:uid="{348C6F0D-FC2F-427D-9748-C405F239E9DB}"/>
    <cellStyle name="Normalny 9 8 3 3" xfId="9337" xr:uid="{E8937A69-DE6C-4D7B-A68B-58DA73DF5922}"/>
    <cellStyle name="Normalny 9 8 3 3 2" xfId="12828" xr:uid="{28FD1863-A448-4003-A6A8-5F81549AFDD0}"/>
    <cellStyle name="Normalny 9 8 3 3 2 2" xfId="28127" xr:uid="{22ED3594-0A22-4B99-A073-52816F3C44D2}"/>
    <cellStyle name="Normalny 9 8 3 3 3" xfId="16318" xr:uid="{9D307AB4-38FD-40D3-B6D0-6EF8ED79BAAA}"/>
    <cellStyle name="Normalny 9 8 3 3 3 2" xfId="31617" xr:uid="{4736263F-F51F-48A7-83A8-71957866CB51}"/>
    <cellStyle name="Normalny 9 8 3 3 4" xfId="24637" xr:uid="{FDC40664-F0CC-44F1-8F8A-27ADC6CACBD8}"/>
    <cellStyle name="Normalny 9 8 3 4" xfId="6611" xr:uid="{44DA5F2F-53CE-48EA-9BE9-BE3B09B36494}"/>
    <cellStyle name="Normalny 9 8 3 4 2" xfId="21912" xr:uid="{6E0D70A7-9F68-43BB-AA4D-C8BDB0C2F643}"/>
    <cellStyle name="Normalny 9 8 3 5" xfId="4757" xr:uid="{09CD12BF-8E97-460E-9149-2F1FB27C6DF6}"/>
    <cellStyle name="Normalny 9 8 3 5 2" xfId="20073" xr:uid="{640A5EDF-C5F0-4377-8042-8951E4CD4972}"/>
    <cellStyle name="Normalny 9 8 3 6" xfId="10103" xr:uid="{37925045-AB2F-46B8-8C8C-C39A46320C47}"/>
    <cellStyle name="Normalny 9 8 3 6 2" xfId="25402" xr:uid="{4C5BC1CD-6626-4421-9D6D-0FA44FC5B8F1}"/>
    <cellStyle name="Normalny 9 8 3 7" xfId="13593" xr:uid="{3E5EC7B5-50F0-4428-AB8B-2701A63D08F4}"/>
    <cellStyle name="Normalny 9 8 3 7 2" xfId="28892" xr:uid="{10575D55-E52D-46F9-93DD-076BEE1A1638}"/>
    <cellStyle name="Normalny 9 8 3 8" xfId="16997" xr:uid="{296A3BEE-0519-4059-88AF-307FD02FD5BF}"/>
    <cellStyle name="Normalny 9 8 4" xfId="1462" xr:uid="{713CA8AB-293A-4348-BFEC-EF1927B14F33}"/>
    <cellStyle name="Normalny 9 8 4 2" xfId="9339" xr:uid="{8559B352-8CCC-4F00-B21E-F0EA44E0E088}"/>
    <cellStyle name="Normalny 9 8 4 2 2" xfId="12830" xr:uid="{01777F63-4392-4B68-84D1-AFB9B228ED8B}"/>
    <cellStyle name="Normalny 9 8 4 2 2 2" xfId="28129" xr:uid="{4F6EE6EF-50B3-47D4-B07D-729DBAB4AB3B}"/>
    <cellStyle name="Normalny 9 8 4 2 3" xfId="16320" xr:uid="{7EF8D53B-59CC-411A-89DC-A67C2DCA9F38}"/>
    <cellStyle name="Normalny 9 8 4 2 3 2" xfId="31619" xr:uid="{4C647DA5-F52D-47CB-B8FF-219EC1B64E3E}"/>
    <cellStyle name="Normalny 9 8 4 2 4" xfId="24639" xr:uid="{4DC9B4B7-3711-49B4-B684-71BA43E45AE3}"/>
    <cellStyle name="Normalny 9 8 4 3" xfId="7420" xr:uid="{E0F6D811-0A44-4988-BF77-9325E9B6109E}"/>
    <cellStyle name="Normalny 9 8 4 3 2" xfId="22721" xr:uid="{294797CD-B595-4A91-B7A7-AC85846FD898}"/>
    <cellStyle name="Normalny 9 8 4 4" xfId="4759" xr:uid="{2BB6C66E-0A9B-4C16-8660-2D4AD741A911}"/>
    <cellStyle name="Normalny 9 8 4 4 2" xfId="20075" xr:uid="{7567664B-AA9C-4AF1-AF19-6E73661DA4A0}"/>
    <cellStyle name="Normalny 9 8 4 5" xfId="10912" xr:uid="{CB021F3D-3937-4B8D-9DC5-F1F225B430F5}"/>
    <cellStyle name="Normalny 9 8 4 5 2" xfId="26211" xr:uid="{CA12ACE0-DF25-4EC1-8793-12B254F1EBD1}"/>
    <cellStyle name="Normalny 9 8 4 6" xfId="14402" xr:uid="{4EC0FF13-A09E-46AB-B4AF-462C81FB7526}"/>
    <cellStyle name="Normalny 9 8 4 6 2" xfId="29701" xr:uid="{0012F0C2-6A96-40F2-AE1C-FE1DEB7522BA}"/>
    <cellStyle name="Normalny 9 8 4 7" xfId="17118" xr:uid="{E3626E73-4CC4-4400-A2CF-FF65DAA038F2}"/>
    <cellStyle name="Normalny 9 8 5" xfId="1616" xr:uid="{40D618CD-2945-487B-9E1B-AF0A025450F1}"/>
    <cellStyle name="Normalny 9 8 5 2" xfId="9340" xr:uid="{4E2214C5-A75C-43CB-AE26-856F67279A9D}"/>
    <cellStyle name="Normalny 9 8 5 2 2" xfId="12831" xr:uid="{24707680-0397-4246-BBAC-80F6C30FC76B}"/>
    <cellStyle name="Normalny 9 8 5 2 2 2" xfId="28130" xr:uid="{1D502BE8-D5BB-41ED-8190-D249F87EA06D}"/>
    <cellStyle name="Normalny 9 8 5 2 3" xfId="16321" xr:uid="{5CDAB7A8-0F11-45CF-BF89-0951872DB804}"/>
    <cellStyle name="Normalny 9 8 5 2 3 2" xfId="31620" xr:uid="{FFAA2464-0B3E-4753-8A43-96D510DF3D7A}"/>
    <cellStyle name="Normalny 9 8 5 2 4" xfId="24640" xr:uid="{FA386850-967B-4437-A9B8-82030792A913}"/>
    <cellStyle name="Normalny 9 8 5 3" xfId="7581" xr:uid="{908E9AE9-3704-4E05-83C4-C19B796C7DDD}"/>
    <cellStyle name="Normalny 9 8 5 3 2" xfId="22882" xr:uid="{7C13FE84-B646-4FD7-B725-25B584ACE149}"/>
    <cellStyle name="Normalny 9 8 5 4" xfId="4760" xr:uid="{19CB48D5-59BC-4C78-8548-59CC604F17F0}"/>
    <cellStyle name="Normalny 9 8 5 4 2" xfId="20076" xr:uid="{CF453E85-8B2C-4942-9B62-3377BD924F9A}"/>
    <cellStyle name="Normalny 9 8 5 5" xfId="11073" xr:uid="{42B6A071-B36E-4FAB-B097-7E6721864293}"/>
    <cellStyle name="Normalny 9 8 5 5 2" xfId="26372" xr:uid="{03164879-8B3B-4F2B-A973-9255390D4758}"/>
    <cellStyle name="Normalny 9 8 5 6" xfId="14563" xr:uid="{531AB889-8806-44B4-AB0A-AB08D670F12A}"/>
    <cellStyle name="Normalny 9 8 5 6 2" xfId="29862" xr:uid="{2BF4656A-36E6-4B67-A9EE-73ABC7AD55A2}"/>
    <cellStyle name="Normalny 9 8 5 7" xfId="17268" xr:uid="{D404586C-B79A-44BC-9E36-231685A6925D}"/>
    <cellStyle name="Normalny 9 8 6" xfId="1865" xr:uid="{9A52C4D2-3B6A-4E6D-8D92-F8F6C9126EEF}"/>
    <cellStyle name="Normalny 9 8 6 2" xfId="9332" xr:uid="{E056C764-79CD-4533-BEFF-31E14AA2BC1B}"/>
    <cellStyle name="Normalny 9 8 6 2 2" xfId="24632" xr:uid="{E3DB96BD-7F52-43B0-80F5-256A7E1813C9}"/>
    <cellStyle name="Normalny 9 8 6 3" xfId="5714" xr:uid="{3A931AA0-4377-43D4-A2A9-2CF3B054215B}"/>
    <cellStyle name="Normalny 9 8 6 3 2" xfId="21015" xr:uid="{B155BE38-D0F6-478A-8A2B-8B6353A5B024}"/>
    <cellStyle name="Normalny 9 8 6 4" xfId="12823" xr:uid="{32EAADC7-CCEF-4D75-8E27-022477CEE168}"/>
    <cellStyle name="Normalny 9 8 6 4 2" xfId="28122" xr:uid="{FC69ACF4-0E2F-4EF5-99D6-FB1DE7556D16}"/>
    <cellStyle name="Normalny 9 8 6 5" xfId="16313" xr:uid="{2BE663D4-BAA0-4F6C-B6CA-CE5235400649}"/>
    <cellStyle name="Normalny 9 8 6 5 2" xfId="31612" xr:uid="{A613195C-8700-42DA-9F4E-4ED0958975F3}"/>
    <cellStyle name="Normalny 9 8 6 6" xfId="17501" xr:uid="{6FCC8B6B-9AAD-41EC-B4EB-AB44BE39EA2A}"/>
    <cellStyle name="Normalny 9 8 7" xfId="2009" xr:uid="{81387A74-323B-4689-B606-B119C717EAA4}"/>
    <cellStyle name="Normalny 9 8 7 2" xfId="5715" xr:uid="{7C5D57CE-1704-4132-9DDE-F74AE2FF9CA9}"/>
    <cellStyle name="Normalny 9 8 7 2 2" xfId="21016" xr:uid="{F8DD7C4C-C91F-4D79-A8F0-BC0C9F5D828C}"/>
    <cellStyle name="Normalny 9 8 7 3" xfId="17641" xr:uid="{DCC421F4-6527-4A1B-8E20-D58BB98A51F9}"/>
    <cellStyle name="Normalny 9 8 8" xfId="2140" xr:uid="{1D776B27-817F-4807-BA6D-6C8BAE9BC21B}"/>
    <cellStyle name="Normalny 9 8 8 2" xfId="5716" xr:uid="{194EC148-1E01-40DF-9573-BCC7C8BDA858}"/>
    <cellStyle name="Normalny 9 8 8 2 2" xfId="21017" xr:uid="{97E328AB-774A-4F6C-8905-5BC52AD9D353}"/>
    <cellStyle name="Normalny 9 8 8 3" xfId="17772" xr:uid="{8CD8280D-9299-4073-879C-9FDCD2A94A53}"/>
    <cellStyle name="Normalny 9 8 9" xfId="2265" xr:uid="{1B70223B-33F0-461D-9382-5B44D7B5DDA4}"/>
    <cellStyle name="Normalny 9 8 9 2" xfId="5717" xr:uid="{4DDE7E6E-A15C-4C2D-B633-7799205D8519}"/>
    <cellStyle name="Normalny 9 8 9 2 2" xfId="21018" xr:uid="{7A9AD491-C912-4782-B84B-215174BBB10D}"/>
    <cellStyle name="Normalny 9 8 9 3" xfId="17897" xr:uid="{D1CABEFE-9BD5-45C9-B00E-2B5D4590C389}"/>
    <cellStyle name="Normalny 9 9" xfId="796" xr:uid="{4D5C9E64-6E4F-472F-BAB7-B3372A3E591B}"/>
    <cellStyle name="Normalny 9 9 10" xfId="2399" xr:uid="{2018538B-F99A-4752-86A3-8B94B68F59A3}"/>
    <cellStyle name="Normalny 9 9 10 2" xfId="5718" xr:uid="{C9B8E85A-DB69-4C16-B114-F4B09D2F42DC}"/>
    <cellStyle name="Normalny 9 9 10 2 2" xfId="21019" xr:uid="{2BC9BA2B-DA4A-4943-BE80-8D9E89C79997}"/>
    <cellStyle name="Normalny 9 9 10 3" xfId="18031" xr:uid="{EA72251F-7A72-4E20-9DAC-B54B7F76432E}"/>
    <cellStyle name="Normalny 9 9 11" xfId="2549" xr:uid="{AB275BA4-5F3B-4CE1-8013-A0D962C67788}"/>
    <cellStyle name="Normalny 9 9 11 2" xfId="5719" xr:uid="{0A6BCA68-BEAA-437F-A7E3-23E9D58CDD17}"/>
    <cellStyle name="Normalny 9 9 11 2 2" xfId="21020" xr:uid="{81DBA3EB-814C-4AA2-AE07-5EBC8CAC8D30}"/>
    <cellStyle name="Normalny 9 9 11 3" xfId="18181" xr:uid="{8BD6C219-76A7-4C22-AFB3-030E74953AFB}"/>
    <cellStyle name="Normalny 9 9 12" xfId="2699" xr:uid="{F151E8F8-39CE-4CCC-AB20-299FDECDD7C3}"/>
    <cellStyle name="Normalny 9 9 12 2" xfId="5720" xr:uid="{82A52A36-A1F4-4643-A0FA-1BD33466BCCB}"/>
    <cellStyle name="Normalny 9 9 12 2 2" xfId="21021" xr:uid="{718E7FCD-D7E8-4A5B-857E-289C1C9B3FF3}"/>
    <cellStyle name="Normalny 9 9 12 3" xfId="18331" xr:uid="{7B330C4E-B548-4E51-9821-938A211CE209}"/>
    <cellStyle name="Normalny 9 9 13" xfId="5895" xr:uid="{DFBED0DF-D6CA-49B1-A6CD-553E2099ABA4}"/>
    <cellStyle name="Normalny 9 9 13 2" xfId="21196" xr:uid="{0F671FB0-6A61-4967-ADC5-0CAD9B126AD3}"/>
    <cellStyle name="Normalny 9 9 14" xfId="6089" xr:uid="{3928B609-8F93-4DE5-AE86-AA12A1583B8C}"/>
    <cellStyle name="Normalny 9 9 14 2" xfId="21390" xr:uid="{D2DC1799-A034-4499-9CFF-1AA2F7062E19}"/>
    <cellStyle name="Normalny 9 9 15" xfId="4761" xr:uid="{641C7882-BFCC-41B6-8B48-E7E2666EDFBE}"/>
    <cellStyle name="Normalny 9 9 15 2" xfId="20077" xr:uid="{BE17EC3A-1498-41AF-A59D-E0703CBAC7DC}"/>
    <cellStyle name="Normalny 9 9 16" xfId="9581" xr:uid="{AC906DB9-DBD5-4BF2-8E8E-8FE902E8BB23}"/>
    <cellStyle name="Normalny 9 9 16 2" xfId="24880" xr:uid="{B6152F41-9F10-458A-98BF-DA5BD5D8F71B}"/>
    <cellStyle name="Normalny 9 9 17" xfId="13071" xr:uid="{F417C593-26FC-4249-8ECD-F32329D23C54}"/>
    <cellStyle name="Normalny 9 9 17 2" xfId="28370" xr:uid="{E760467C-E428-4294-8319-7523CCD559BE}"/>
    <cellStyle name="Normalny 9 9 18" xfId="16518" xr:uid="{67F901DA-D6DB-4A6C-99E3-B48ABEECD992}"/>
    <cellStyle name="Normalny 9 9 18 2" xfId="31817" xr:uid="{D6137F8A-2EB3-4EA5-B1FD-420FAB65FC6D}"/>
    <cellStyle name="Normalny 9 9 19" xfId="1013" xr:uid="{A4F19C92-E24B-45C3-AA4B-A18CFDDF33C9}"/>
    <cellStyle name="Normalny 9 9 2" xfId="1229" xr:uid="{FA92A7B7-94C9-4026-8C61-37C4C5E8CC5E}"/>
    <cellStyle name="Normalny 9 9 2 2" xfId="4763" xr:uid="{D4AF7496-3E2B-4AA9-9592-854D2257C3A0}"/>
    <cellStyle name="Normalny 9 9 2 2 2" xfId="4764" xr:uid="{67E266EC-6FB2-4FE1-B89A-5ED207E10FB8}"/>
    <cellStyle name="Normalny 9 9 2 2 2 2" xfId="9344" xr:uid="{86B87BE6-B52E-4DDC-9750-D5DFD8A26A94}"/>
    <cellStyle name="Normalny 9 9 2 2 2 2 2" xfId="12835" xr:uid="{065D6C7C-F533-455B-B197-9CC37507CCD2}"/>
    <cellStyle name="Normalny 9 9 2 2 2 2 2 2" xfId="28134" xr:uid="{0EF0D2A8-7C2F-471E-8523-40DE5B5A9723}"/>
    <cellStyle name="Normalny 9 9 2 2 2 2 3" xfId="16325" xr:uid="{49A073A7-B5B1-4DAB-A1E3-4D6B4EB46D34}"/>
    <cellStyle name="Normalny 9 9 2 2 2 2 3 2" xfId="31624" xr:uid="{D1C2D092-E94E-40F9-933B-EE033DE2A562}"/>
    <cellStyle name="Normalny 9 9 2 2 2 2 4" xfId="24644" xr:uid="{46689735-DA9F-4C7A-A064-F3782C5DAF4C}"/>
    <cellStyle name="Normalny 9 9 2 2 2 3" xfId="7426" xr:uid="{7E135172-1953-4956-AF45-E6ED09688213}"/>
    <cellStyle name="Normalny 9 9 2 2 2 3 2" xfId="22727" xr:uid="{4745D47F-C9CE-4E62-992A-5D4F6C407CD4}"/>
    <cellStyle name="Normalny 9 9 2 2 2 4" xfId="10918" xr:uid="{AA0D8599-77C4-4ED6-A8FB-34666C017BE9}"/>
    <cellStyle name="Normalny 9 9 2 2 2 4 2" xfId="26217" xr:uid="{255089A2-4E72-4B42-B7F5-3F02BBE3C168}"/>
    <cellStyle name="Normalny 9 9 2 2 2 5" xfId="14408" xr:uid="{0FB3BE31-E6DA-4D75-91EF-94CE256B0228}"/>
    <cellStyle name="Normalny 9 9 2 2 2 5 2" xfId="29707" xr:uid="{84A3CF76-86A7-401E-8810-294605D7F8B7}"/>
    <cellStyle name="Normalny 9 9 2 2 2 6" xfId="20080" xr:uid="{45859278-9266-418C-9765-5670C2AEF541}"/>
    <cellStyle name="Normalny 9 9 2 2 3" xfId="9343" xr:uid="{867F843F-4C88-44EB-B46A-D2DBC393728E}"/>
    <cellStyle name="Normalny 9 9 2 2 3 2" xfId="12834" xr:uid="{F878F479-6BCB-485F-9184-87E743C2725B}"/>
    <cellStyle name="Normalny 9 9 2 2 3 2 2" xfId="28133" xr:uid="{291ED7F2-06E0-4714-99C7-02D99F764F5A}"/>
    <cellStyle name="Normalny 9 9 2 2 3 3" xfId="16324" xr:uid="{F65583B2-FD99-47E5-B151-E37B8C2ADE83}"/>
    <cellStyle name="Normalny 9 9 2 2 3 3 2" xfId="31623" xr:uid="{003E9EFC-F6E0-48DE-88E6-740BE38A1B26}"/>
    <cellStyle name="Normalny 9 9 2 2 3 4" xfId="24643" xr:uid="{0CBC9FE2-1044-4681-BB83-B9298CB45E7C}"/>
    <cellStyle name="Normalny 9 9 2 2 4" xfId="6612" xr:uid="{38FB7EBF-87AB-43D1-BC75-AA427576BBBB}"/>
    <cellStyle name="Normalny 9 9 2 2 4 2" xfId="21913" xr:uid="{70C4A2A3-6575-4BDE-931C-99D5C385E6BD}"/>
    <cellStyle name="Normalny 9 9 2 2 5" xfId="10104" xr:uid="{548B4223-00B8-4ABE-9117-9A83FDAF2CDD}"/>
    <cellStyle name="Normalny 9 9 2 2 5 2" xfId="25403" xr:uid="{69D30CF7-0083-4B02-9386-64EB7D8B4AA8}"/>
    <cellStyle name="Normalny 9 9 2 2 6" xfId="13594" xr:uid="{7E6C8C85-2A23-4504-AF1B-8AB01DE93BE3}"/>
    <cellStyle name="Normalny 9 9 2 2 6 2" xfId="28893" xr:uid="{B64B47F4-8A1B-4B69-A78F-465BCB1FD3AA}"/>
    <cellStyle name="Normalny 9 9 2 2 7" xfId="20079" xr:uid="{CEFD0376-795F-449A-B4D4-EE644E2B3E02}"/>
    <cellStyle name="Normalny 9 9 2 3" xfId="4765" xr:uid="{80EA5B4D-7E27-4445-BEEA-6372316D4690}"/>
    <cellStyle name="Normalny 9 9 2 3 2" xfId="9345" xr:uid="{7BCAA626-5927-4446-A5C0-A6AD96519B32}"/>
    <cellStyle name="Normalny 9 9 2 3 2 2" xfId="12836" xr:uid="{E7009308-BD0F-4C5A-A7AF-7F3341FC5ACC}"/>
    <cellStyle name="Normalny 9 9 2 3 2 2 2" xfId="28135" xr:uid="{4D1107AC-FF10-4BE3-A924-C76B942EE0E8}"/>
    <cellStyle name="Normalny 9 9 2 3 2 3" xfId="16326" xr:uid="{4FF9F8C2-ACCC-4A6E-90E7-86D1615EBE49}"/>
    <cellStyle name="Normalny 9 9 2 3 2 3 2" xfId="31625" xr:uid="{3B66912D-009B-4AAC-A25D-B6C28B8089E2}"/>
    <cellStyle name="Normalny 9 9 2 3 2 4" xfId="24645" xr:uid="{E495FE70-881A-4810-AF7C-873A68E00988}"/>
    <cellStyle name="Normalny 9 9 2 3 3" xfId="7425" xr:uid="{817B7FE0-9C4A-45DD-A10D-ACEE48CD6472}"/>
    <cellStyle name="Normalny 9 9 2 3 3 2" xfId="22726" xr:uid="{C3393F50-E2E5-4C39-87FE-FD4D515DC02B}"/>
    <cellStyle name="Normalny 9 9 2 3 4" xfId="10917" xr:uid="{EC2EC126-9025-4C57-BAA3-B149A3044743}"/>
    <cellStyle name="Normalny 9 9 2 3 4 2" xfId="26216" xr:uid="{69119162-4633-4289-9706-F99ED853ED5F}"/>
    <cellStyle name="Normalny 9 9 2 3 5" xfId="14407" xr:uid="{5CBB0AA1-F9CE-4EB0-90A1-E2147828AB80}"/>
    <cellStyle name="Normalny 9 9 2 3 5 2" xfId="29706" xr:uid="{8BE86118-1AE9-46FF-B9BF-294FFAFB0853}"/>
    <cellStyle name="Normalny 9 9 2 3 6" xfId="20081" xr:uid="{2BDD8ACE-8B81-4AD6-A460-50F4FBA7E77C}"/>
    <cellStyle name="Normalny 9 9 2 4" xfId="9342" xr:uid="{5726BEA5-58DA-448B-BD8A-4E22D564275B}"/>
    <cellStyle name="Normalny 9 9 2 4 2" xfId="12833" xr:uid="{A9C2AE53-92CB-46FB-B798-073FC3C19C3C}"/>
    <cellStyle name="Normalny 9 9 2 4 2 2" xfId="28132" xr:uid="{CF2BEA41-5B3E-4366-90BB-853D778274C3}"/>
    <cellStyle name="Normalny 9 9 2 4 3" xfId="16323" xr:uid="{07C8C4D4-6142-47F9-A37D-C8A9161AD906}"/>
    <cellStyle name="Normalny 9 9 2 4 3 2" xfId="31622" xr:uid="{51F3EC83-C10E-4094-9EDC-10591CD3F609}"/>
    <cellStyle name="Normalny 9 9 2 4 4" xfId="24642" xr:uid="{006549ED-EB69-4B43-9A66-3F9C97B39F8F}"/>
    <cellStyle name="Normalny 9 9 2 5" xfId="6295" xr:uid="{2E528541-FD5F-43BC-9940-96446479C4A1}"/>
    <cellStyle name="Normalny 9 9 2 5 2" xfId="21596" xr:uid="{EE43F215-7DED-4E06-99D5-529AE4A4548F}"/>
    <cellStyle name="Normalny 9 9 2 6" xfId="4762" xr:uid="{38DD139D-EC79-4C62-89EC-BCFE162A947C}"/>
    <cellStyle name="Normalny 9 9 2 6 2" xfId="20078" xr:uid="{7362AA55-5D69-463F-9476-2F355654942B}"/>
    <cellStyle name="Normalny 9 9 2 7" xfId="9787" xr:uid="{8B400034-67AE-4C38-82DC-4A5042292EE9}"/>
    <cellStyle name="Normalny 9 9 2 7 2" xfId="25086" xr:uid="{1674380B-BB65-425B-963D-791032ED03D0}"/>
    <cellStyle name="Normalny 9 9 2 8" xfId="13277" xr:uid="{43E78736-DD34-46BE-9C60-EBC2DB1DD77D}"/>
    <cellStyle name="Normalny 9 9 2 8 2" xfId="28576" xr:uid="{F6DF6BD9-7CA6-4050-B05A-B2251A71CC07}"/>
    <cellStyle name="Normalny 9 9 2 9" xfId="16885" xr:uid="{219A1E0B-276B-4917-8E7D-66AD768AF451}"/>
    <cellStyle name="Normalny 9 9 20" xfId="16681" xr:uid="{7033C8E7-A617-41D3-88BA-3373E833D175}"/>
    <cellStyle name="Normalny 9 9 3" xfId="1354" xr:uid="{4258BBB9-D146-47D6-916E-DE4F11C08323}"/>
    <cellStyle name="Normalny 9 9 3 2" xfId="4767" xr:uid="{313BA240-B165-4294-9758-4A38A0E9D01D}"/>
    <cellStyle name="Normalny 9 9 3 2 2" xfId="9347" xr:uid="{0A2764CA-0112-45FF-B4CD-193A131854EA}"/>
    <cellStyle name="Normalny 9 9 3 2 2 2" xfId="12838" xr:uid="{CFE67875-4C32-405E-A226-EF03D85A19AE}"/>
    <cellStyle name="Normalny 9 9 3 2 2 2 2" xfId="28137" xr:uid="{98BC185B-F6CD-48E4-ADEA-756E8671F6DE}"/>
    <cellStyle name="Normalny 9 9 3 2 2 3" xfId="16328" xr:uid="{62CADF01-4EF2-431C-A23B-304F1FAA4EE7}"/>
    <cellStyle name="Normalny 9 9 3 2 2 3 2" xfId="31627" xr:uid="{B3D61D98-13D5-4983-9444-5C4939F80EA4}"/>
    <cellStyle name="Normalny 9 9 3 2 2 4" xfId="24647" xr:uid="{E7F46E99-C6C9-455B-B822-DFF45C8CE6F3}"/>
    <cellStyle name="Normalny 9 9 3 2 3" xfId="7427" xr:uid="{C7C89444-A82B-4457-BD9D-1675ED2021E4}"/>
    <cellStyle name="Normalny 9 9 3 2 3 2" xfId="22728" xr:uid="{42B93EE7-62A6-4606-B63E-E0FDF6923294}"/>
    <cellStyle name="Normalny 9 9 3 2 4" xfId="10919" xr:uid="{D30550F8-63C3-46FD-B8DD-714BE0416DD1}"/>
    <cellStyle name="Normalny 9 9 3 2 4 2" xfId="26218" xr:uid="{E494174A-6F79-4E0A-9691-E3FFD75ED059}"/>
    <cellStyle name="Normalny 9 9 3 2 5" xfId="14409" xr:uid="{D929BF63-795A-4DAF-8C05-FA8EFA30F8E7}"/>
    <cellStyle name="Normalny 9 9 3 2 5 2" xfId="29708" xr:uid="{087FC768-4E3D-42DD-BC26-EBD0FDF74364}"/>
    <cellStyle name="Normalny 9 9 3 2 6" xfId="20083" xr:uid="{E83CA2D5-157A-42F2-A2EF-832D80831037}"/>
    <cellStyle name="Normalny 9 9 3 3" xfId="9346" xr:uid="{3C4AF006-AD98-48A6-BD72-40925FEAC7FD}"/>
    <cellStyle name="Normalny 9 9 3 3 2" xfId="12837" xr:uid="{3CF66E5F-5370-41EF-81C8-A9EEAD7D2188}"/>
    <cellStyle name="Normalny 9 9 3 3 2 2" xfId="28136" xr:uid="{2CE0D32D-A3F5-4B83-B5B7-ADCEADE7BA36}"/>
    <cellStyle name="Normalny 9 9 3 3 3" xfId="16327" xr:uid="{6D95C00E-77BA-4ADC-9E99-F9DC0897ABD8}"/>
    <cellStyle name="Normalny 9 9 3 3 3 2" xfId="31626" xr:uid="{C5B4BAEF-2DBE-42F9-9B10-7973F0B28041}"/>
    <cellStyle name="Normalny 9 9 3 3 4" xfId="24646" xr:uid="{E4FBBF66-5146-4522-AAE5-51FE99BB1BAB}"/>
    <cellStyle name="Normalny 9 9 3 4" xfId="6613" xr:uid="{B3BFF45F-20A4-4415-AF26-3B516EC097F5}"/>
    <cellStyle name="Normalny 9 9 3 4 2" xfId="21914" xr:uid="{CA512447-0C87-432F-96A7-D13C1081CF32}"/>
    <cellStyle name="Normalny 9 9 3 5" xfId="4766" xr:uid="{5D19934A-8BF0-472C-B062-EE08E650167B}"/>
    <cellStyle name="Normalny 9 9 3 5 2" xfId="20082" xr:uid="{D8416EA6-4884-4E0E-B8A3-2B74E6DCF9B0}"/>
    <cellStyle name="Normalny 9 9 3 6" xfId="10105" xr:uid="{4565B2B7-0B1B-4AB1-90CA-6789DCA90093}"/>
    <cellStyle name="Normalny 9 9 3 6 2" xfId="25404" xr:uid="{AEA5DB27-2587-4CFF-AE82-65DFB2DEC3B2}"/>
    <cellStyle name="Normalny 9 9 3 7" xfId="13595" xr:uid="{EB57753D-929B-4E2A-A4C8-DE1B9A79E302}"/>
    <cellStyle name="Normalny 9 9 3 7 2" xfId="28894" xr:uid="{F55BA0D2-0E2B-4327-8E42-167A77FFD6A8}"/>
    <cellStyle name="Normalny 9 9 3 8" xfId="17010" xr:uid="{F01230CA-3BD0-4974-AC96-C82153E42111}"/>
    <cellStyle name="Normalny 9 9 4" xfId="1475" xr:uid="{F2E268F1-E84F-4DCE-8CD3-86B1F7078D6B}"/>
    <cellStyle name="Normalny 9 9 4 2" xfId="9348" xr:uid="{B8F2FAFB-C8BB-4BAD-B09F-530547200F96}"/>
    <cellStyle name="Normalny 9 9 4 2 2" xfId="12839" xr:uid="{13A33389-46A2-4F25-94A2-6AF0E99206A6}"/>
    <cellStyle name="Normalny 9 9 4 2 2 2" xfId="28138" xr:uid="{CD7CC11E-99E5-4ECD-8D4A-5D1BF64E874B}"/>
    <cellStyle name="Normalny 9 9 4 2 3" xfId="16329" xr:uid="{0C27C88A-4C98-4A14-9E09-725AB94D5EEE}"/>
    <cellStyle name="Normalny 9 9 4 2 3 2" xfId="31628" xr:uid="{39A47F24-7F72-4AA7-9D7D-B15477A3186B}"/>
    <cellStyle name="Normalny 9 9 4 2 4" xfId="24648" xr:uid="{B0F6D6BB-8AB3-4596-98CA-5EEA976467D5}"/>
    <cellStyle name="Normalny 9 9 4 3" xfId="7424" xr:uid="{AB427DFE-870B-44F2-8210-F5BB3859C832}"/>
    <cellStyle name="Normalny 9 9 4 3 2" xfId="22725" xr:uid="{719337FA-A619-44FA-8441-03C75EE7CC49}"/>
    <cellStyle name="Normalny 9 9 4 4" xfId="4768" xr:uid="{83F2D6E5-DE7B-4570-80EB-CBD954811E28}"/>
    <cellStyle name="Normalny 9 9 4 4 2" xfId="20084" xr:uid="{9BD5E065-B7C5-46F4-BA40-AF08B9FC2A60}"/>
    <cellStyle name="Normalny 9 9 4 5" xfId="10916" xr:uid="{B43F4FFE-E485-4E49-8DA3-6C1FEA0E14F2}"/>
    <cellStyle name="Normalny 9 9 4 5 2" xfId="26215" xr:uid="{822572D8-1CC2-4719-8E6A-17DE2DA02243}"/>
    <cellStyle name="Normalny 9 9 4 6" xfId="14406" xr:uid="{C67ACD56-D70A-4908-BE83-B06D2429B16E}"/>
    <cellStyle name="Normalny 9 9 4 6 2" xfId="29705" xr:uid="{AEFAC9FC-BA12-4C8A-A520-F60489BA5512}"/>
    <cellStyle name="Normalny 9 9 4 7" xfId="17131" xr:uid="{CA7696A3-249A-46A3-BAB6-EFE0D6D90224}"/>
    <cellStyle name="Normalny 9 9 5" xfId="1629" xr:uid="{80BA7B42-BABF-49BC-9796-7C95E3A58A38}"/>
    <cellStyle name="Normalny 9 9 5 2" xfId="9349" xr:uid="{2BA5B63C-E6BE-4023-BF33-B2C2D42E9B9A}"/>
    <cellStyle name="Normalny 9 9 5 2 2" xfId="12840" xr:uid="{5909BD33-3854-4646-95F4-F71C07B5D5BE}"/>
    <cellStyle name="Normalny 9 9 5 2 2 2" xfId="28139" xr:uid="{37DC6BD4-D629-4329-8817-ACC5EAE0A7AA}"/>
    <cellStyle name="Normalny 9 9 5 2 3" xfId="16330" xr:uid="{3323E645-5156-46DD-A5F0-CF1BAA4E4025}"/>
    <cellStyle name="Normalny 9 9 5 2 3 2" xfId="31629" xr:uid="{F9A56FC2-BFED-41D2-8B20-24C1AA1D1CC1}"/>
    <cellStyle name="Normalny 9 9 5 2 4" xfId="24649" xr:uid="{BE90325C-CDFD-41CE-9883-CF45E236F243}"/>
    <cellStyle name="Normalny 9 9 5 3" xfId="7594" xr:uid="{B3F65603-0122-46A5-8323-350C9D01D2B4}"/>
    <cellStyle name="Normalny 9 9 5 3 2" xfId="22895" xr:uid="{88B216A5-640C-4DE4-8D0E-BA3AEB53B2A6}"/>
    <cellStyle name="Normalny 9 9 5 4" xfId="4769" xr:uid="{B99066B9-21D4-4008-8C1B-5D265C458803}"/>
    <cellStyle name="Normalny 9 9 5 4 2" xfId="20085" xr:uid="{F12D92B6-6E66-4E49-B256-E33D35BF3F9C}"/>
    <cellStyle name="Normalny 9 9 5 5" xfId="11086" xr:uid="{6545B853-C34C-4ABB-8688-07C6663A195C}"/>
    <cellStyle name="Normalny 9 9 5 5 2" xfId="26385" xr:uid="{06A709D9-9794-4930-9CF6-4C3BE9DE376B}"/>
    <cellStyle name="Normalny 9 9 5 6" xfId="14576" xr:uid="{32F4545A-8E44-49E1-BB78-0F96421096F5}"/>
    <cellStyle name="Normalny 9 9 5 6 2" xfId="29875" xr:uid="{57DC2660-A7B4-440C-BE84-00D591B55078}"/>
    <cellStyle name="Normalny 9 9 5 7" xfId="17281" xr:uid="{7B18AB45-B2F2-41B1-A85A-4440E629476B}"/>
    <cellStyle name="Normalny 9 9 6" xfId="1879" xr:uid="{3EC329B9-7F14-4479-8CF0-C46D83E4C3C3}"/>
    <cellStyle name="Normalny 9 9 6 2" xfId="9341" xr:uid="{5AD970C4-11CB-4AD4-ACF7-0C386197B26D}"/>
    <cellStyle name="Normalny 9 9 6 2 2" xfId="24641" xr:uid="{A25A5010-0C30-4A50-B3C8-9B5C1669EC4F}"/>
    <cellStyle name="Normalny 9 9 6 3" xfId="5721" xr:uid="{D0EFF806-9FEB-4BEE-B98F-80F649518362}"/>
    <cellStyle name="Normalny 9 9 6 3 2" xfId="21022" xr:uid="{F281A410-25FC-418F-ABEF-FD033E52209D}"/>
    <cellStyle name="Normalny 9 9 6 4" xfId="12832" xr:uid="{34A98920-1140-452F-A8A8-F4C9E6517CC5}"/>
    <cellStyle name="Normalny 9 9 6 4 2" xfId="28131" xr:uid="{077405E2-29BB-4EBE-A4C8-67FDE0054AD2}"/>
    <cellStyle name="Normalny 9 9 6 5" xfId="16322" xr:uid="{F96E2297-F3E1-4634-BFDC-A657D33D2197}"/>
    <cellStyle name="Normalny 9 9 6 5 2" xfId="31621" xr:uid="{6EC1910C-22CF-4B48-8C4E-0823A081935C}"/>
    <cellStyle name="Normalny 9 9 6 6" xfId="17515" xr:uid="{4620ECCC-CBC7-417D-9450-BF21DA2FBD70}"/>
    <cellStyle name="Normalny 9 9 7" xfId="2022" xr:uid="{17439719-6F72-4519-9C52-6F81C2C704D2}"/>
    <cellStyle name="Normalny 9 9 7 2" xfId="5722" xr:uid="{1368A24E-631E-4969-8385-11CF2294D0B5}"/>
    <cellStyle name="Normalny 9 9 7 2 2" xfId="21023" xr:uid="{C6223910-FAEA-452A-BB59-421E9F027289}"/>
    <cellStyle name="Normalny 9 9 7 3" xfId="17654" xr:uid="{17351A5E-FBC5-4C0C-93B1-04A5EEB46B4C}"/>
    <cellStyle name="Normalny 9 9 8" xfId="2153" xr:uid="{00B86F4A-28BD-43A6-95AF-95F415C9D41E}"/>
    <cellStyle name="Normalny 9 9 8 2" xfId="5723" xr:uid="{530E3C47-6256-4482-B43B-B8D975AA56ED}"/>
    <cellStyle name="Normalny 9 9 8 2 2" xfId="21024" xr:uid="{32C97A64-EBB6-4586-822C-0A9AF352150F}"/>
    <cellStyle name="Normalny 9 9 8 3" xfId="17785" xr:uid="{0C7CB295-63DF-47AD-B71C-0007EBE0F340}"/>
    <cellStyle name="Normalny 9 9 9" xfId="2278" xr:uid="{BA8628D4-7954-4F91-8C82-A5FB9CED614D}"/>
    <cellStyle name="Normalny 9 9 9 2" xfId="5724" xr:uid="{46B997F2-0C33-4169-BF4B-00ED758DE76F}"/>
    <cellStyle name="Normalny 9 9 9 2 2" xfId="21025" xr:uid="{379B011E-2B8A-4FFE-9ADD-558529DB270E}"/>
    <cellStyle name="Normalny 9 9 9 3" xfId="17910" xr:uid="{F73F993B-BC80-482B-A8A0-509C46FA43A3}"/>
    <cellStyle name="Normalny_bilans_przekształceń" xfId="1" xr:uid="{00000000-0005-0000-0000-0000F6000000}"/>
    <cellStyle name="Note" xfId="107" xr:uid="{00000000-0005-0000-0000-0000F7000000}"/>
    <cellStyle name="Note 2" xfId="108" xr:uid="{00000000-0005-0000-0000-0000F8000000}"/>
    <cellStyle name="Note 2 2" xfId="583" xr:uid="{3FF72371-F71E-425A-84CC-EE45A3784A4E}"/>
    <cellStyle name="Note 2 3" xfId="379" xr:uid="{F3220760-F741-4C5E-A81C-220867DDD634}"/>
    <cellStyle name="Note 3" xfId="582" xr:uid="{64BC3562-665F-4DB2-AE3B-123D7BEE25EE}"/>
    <cellStyle name="Obliczenia 2" xfId="109" xr:uid="{00000000-0005-0000-0000-0000F9000000}"/>
    <cellStyle name="Obliczenia 2 2" xfId="584" xr:uid="{A2DE51D1-6C10-4593-85B2-F0ECB167FC86}"/>
    <cellStyle name="Obliczenia 3" xfId="242" xr:uid="{00000000-0005-0000-0000-0000FA000000}"/>
    <cellStyle name="Obliczenia 3 2" xfId="680" xr:uid="{179293DB-8F26-4F0E-89E5-1674C9D69B59}"/>
    <cellStyle name="Odwiedzone hiperłącze" xfId="289" builtinId="9" hidden="1"/>
    <cellStyle name="Odwiedzone hiperłącze" xfId="291" builtinId="9" hidden="1"/>
    <cellStyle name="Odwiedzone hiperłącze" xfId="293" builtinId="9" hidden="1"/>
    <cellStyle name="Odwiedzone hiperłącze" xfId="295" builtinId="9" hidden="1"/>
    <cellStyle name="Odwiedzone hiperłącze" xfId="297" builtinId="9" hidden="1"/>
    <cellStyle name="Odwiedzone hiperłącze" xfId="299" builtinId="9" hidden="1"/>
    <cellStyle name="Odwiedzone hiperłącze" xfId="301" builtinId="9" hidden="1"/>
    <cellStyle name="Odwiedzone hiperłącze" xfId="271" builtinId="9" hidden="1"/>
    <cellStyle name="Odwiedzone hiperłącze" xfId="275" builtinId="9" hidden="1"/>
    <cellStyle name="Odwiedzone hiperłącze" xfId="277" builtinId="9" hidden="1"/>
    <cellStyle name="Odwiedzone hiperłącze" xfId="279" builtinId="9" hidden="1"/>
    <cellStyle name="Odwiedzone hiperłącze" xfId="281" builtinId="9" hidden="1"/>
    <cellStyle name="Odwiedzone hiperłącze" xfId="283" builtinId="9" hidden="1"/>
    <cellStyle name="Odwiedzone hiperłącze" xfId="285" builtinId="9" hidden="1"/>
    <cellStyle name="Odwiedzone hiperłącze" xfId="287" builtinId="9" hidden="1"/>
    <cellStyle name="Odwiedzone hiperłącze" xfId="263" builtinId="9" hidden="1"/>
    <cellStyle name="Odwiedzone hiperłącze" xfId="265" builtinId="9" hidden="1"/>
    <cellStyle name="Odwiedzone hiperłącze" xfId="267" builtinId="9" hidden="1"/>
    <cellStyle name="Odwiedzone hiperłącze" xfId="269" builtinId="9" hidden="1"/>
    <cellStyle name="Odwiedzone hiperłącze" xfId="259" builtinId="9" hidden="1"/>
    <cellStyle name="Odwiedzone hiperłącze" xfId="261" builtinId="9" hidden="1"/>
    <cellStyle name="Odwiedzone hiperłącze" xfId="257" builtinId="9" hidden="1"/>
    <cellStyle name="Odwiedzone hiperłącze" xfId="255" builtinId="9" hidden="1"/>
    <cellStyle name="Output" xfId="4770" xr:uid="{193D1FD2-BC38-4C88-BD82-B0C7365F2D19}"/>
    <cellStyle name="Pending Change - IBM Cognos" xfId="433" xr:uid="{7CE2552A-66CC-4A58-842B-73A8B709A96B}"/>
    <cellStyle name="Pending Change - IBM Cognos 2" xfId="494" xr:uid="{1E288D9C-8A75-4DFA-8D81-A95B1259C8A7}"/>
    <cellStyle name="Percent 2" xfId="185" xr:uid="{00000000-0005-0000-0000-0000FB000000}"/>
    <cellStyle name="Percent 2 2" xfId="639" xr:uid="{797A6028-A163-4437-884B-FB39F1BCFAEF}"/>
    <cellStyle name="Percent 2 3" xfId="441" xr:uid="{2A4A4040-D075-4C56-9EB6-EB21258D51F5}"/>
    <cellStyle name="Procentowy" xfId="273" builtinId="5"/>
    <cellStyle name="Procentowy 2" xfId="8" xr:uid="{00000000-0005-0000-0000-0000FD000000}"/>
    <cellStyle name="Procentowy 2 2" xfId="186" xr:uid="{00000000-0005-0000-0000-0000FE000000}"/>
    <cellStyle name="Procentowy 2 3" xfId="187" xr:uid="{00000000-0005-0000-0000-0000FF000000}"/>
    <cellStyle name="Procentowy 3" xfId="110" xr:uid="{00000000-0005-0000-0000-000000010000}"/>
    <cellStyle name="Procentowy 4" xfId="111" xr:uid="{00000000-0005-0000-0000-000001010000}"/>
    <cellStyle name="Procentowy 4 2" xfId="188" xr:uid="{00000000-0005-0000-0000-000002010000}"/>
    <cellStyle name="Procentowy 4 2 2" xfId="356" xr:uid="{A99F0E37-8520-4A84-B374-0541D1B37F61}"/>
    <cellStyle name="Procentowy 4 2 2 2" xfId="4772" xr:uid="{ECF854BB-A5D4-4B58-BE6E-034D8701C8D0}"/>
    <cellStyle name="Procentowy 4 2 2 3" xfId="4771" xr:uid="{10C86071-4B44-4050-AA5C-CD2FD90DDD5E}"/>
    <cellStyle name="Procentowy 4 2 3" xfId="4773" xr:uid="{5D806DDE-79D8-47D5-A989-B928FA646348}"/>
    <cellStyle name="Procentowy 4 2 4" xfId="640" xr:uid="{06ACD678-3C11-40A5-B142-5067D5F0B450}"/>
    <cellStyle name="Procentowy 4 3" xfId="317" xr:uid="{E460CAE9-E93A-4D28-B117-CE8D7FFE95C7}"/>
    <cellStyle name="Procentowy 4 3 2" xfId="4774" xr:uid="{1FD787E3-6CC8-4D18-81CB-ADB7AE24FC2E}"/>
    <cellStyle name="Procentowy 4 4" xfId="4775" xr:uid="{9DDB8D66-4B69-4F07-9085-5BD4D9CCE20E}"/>
    <cellStyle name="Procentowy 4 4 2" xfId="4776" xr:uid="{CDB61EB5-6EB3-4FD5-870D-06B743020400}"/>
    <cellStyle name="Procentowy 4 4 2 2" xfId="9351" xr:uid="{65438293-A1BB-4ED4-973E-70F619B853F3}"/>
    <cellStyle name="Procentowy 4 4 2 2 2" xfId="12842" xr:uid="{357CEAA6-EB34-4C76-8FE0-87AF91391A67}"/>
    <cellStyle name="Procentowy 4 4 2 2 2 2" xfId="28141" xr:uid="{05573FE3-49DB-4A9D-9A42-24CFFA990C74}"/>
    <cellStyle name="Procentowy 4 4 2 2 3" xfId="16332" xr:uid="{7E64B1F1-14FC-4CA7-B1C5-3F6A19E30B5C}"/>
    <cellStyle name="Procentowy 4 4 2 2 3 2" xfId="31631" xr:uid="{FF1B8CD7-9FF3-44EF-A7F7-5C709A9395FE}"/>
    <cellStyle name="Procentowy 4 4 2 2 4" xfId="24651" xr:uid="{323071F4-1BC5-4A2F-84A9-1A5783829656}"/>
    <cellStyle name="Procentowy 4 4 2 3" xfId="7428" xr:uid="{0876FA0D-9E03-41DA-BC9C-8F66884F668C}"/>
    <cellStyle name="Procentowy 4 4 2 3 2" xfId="22729" xr:uid="{E4FB2DFB-296D-4659-A863-979E4038F2BD}"/>
    <cellStyle name="Procentowy 4 4 2 4" xfId="10920" xr:uid="{7E05BBB2-28A5-49D8-85F2-E7F969EAB186}"/>
    <cellStyle name="Procentowy 4 4 2 4 2" xfId="26219" xr:uid="{C4AD8B21-AFE1-4DDB-A586-159DF45CDC6A}"/>
    <cellStyle name="Procentowy 4 4 2 5" xfId="14410" xr:uid="{2DED14C5-D713-4F0B-B6B9-91325B7D39FD}"/>
    <cellStyle name="Procentowy 4 4 2 5 2" xfId="29709" xr:uid="{DBB29B01-40FA-4036-AD77-4DFC8DEA2CF7}"/>
    <cellStyle name="Procentowy 4 4 2 6" xfId="20087" xr:uid="{85238B03-895E-4B7D-A27C-D551D2CE004C}"/>
    <cellStyle name="Procentowy 4 4 3" xfId="9350" xr:uid="{E3CA5DDC-8D3A-4619-9E0D-137E1BE29541}"/>
    <cellStyle name="Procentowy 4 4 3 2" xfId="12841" xr:uid="{CD637F20-59CC-4BC3-B697-D6DE23451E8A}"/>
    <cellStyle name="Procentowy 4 4 3 2 2" xfId="28140" xr:uid="{D36A3377-C80B-4CD2-AC29-98859CF243F1}"/>
    <cellStyle name="Procentowy 4 4 3 3" xfId="16331" xr:uid="{5823C065-5C3E-442B-AD87-B5713BD18BD1}"/>
    <cellStyle name="Procentowy 4 4 3 3 2" xfId="31630" xr:uid="{85884654-E6CB-42C4-ADE2-2A723F7EE091}"/>
    <cellStyle name="Procentowy 4 4 3 4" xfId="24650" xr:uid="{7F4FA517-5D78-47EB-99EC-2E78C41BDC1C}"/>
    <cellStyle name="Procentowy 4 4 4" xfId="6614" xr:uid="{C3080D69-1252-409A-9687-D05CA2E17CA2}"/>
    <cellStyle name="Procentowy 4 4 4 2" xfId="21915" xr:uid="{EF73BEF0-E5B1-443C-B51C-4E2D425DF703}"/>
    <cellStyle name="Procentowy 4 4 5" xfId="10106" xr:uid="{A799D394-9BF0-4225-9AA7-6320564BF8CE}"/>
    <cellStyle name="Procentowy 4 4 5 2" xfId="25405" xr:uid="{81D54F23-52A5-4F51-A579-7ADBDD954CCC}"/>
    <cellStyle name="Procentowy 4 4 6" xfId="13596" xr:uid="{C6AE9041-51E6-490B-A096-8F4DFBE44C15}"/>
    <cellStyle name="Procentowy 4 4 6 2" xfId="28895" xr:uid="{F9A23FE4-7471-4839-BF7E-27882E66EA2D}"/>
    <cellStyle name="Procentowy 4 4 7" xfId="20086" xr:uid="{6BDF8F76-909C-432A-9807-7DC60CF744D7}"/>
    <cellStyle name="Procentowy 4 5" xfId="4777" xr:uid="{95336225-DD16-4419-A3B8-2DC8BB6168A4}"/>
    <cellStyle name="Procentowy 4 6" xfId="585" xr:uid="{2343DF6E-507C-47D2-B97D-46DAB80B6A20}"/>
    <cellStyle name="Procentowy 5" xfId="120" xr:uid="{00000000-0005-0000-0000-000003010000}"/>
    <cellStyle name="Procentowy 5 10" xfId="1786" xr:uid="{EA890CFB-9F2B-4723-A94C-8606FCE3CDF7}"/>
    <cellStyle name="Procentowy 5 11" xfId="1652" xr:uid="{88279EDF-E129-4F7C-A760-35CD5CD7D936}"/>
    <cellStyle name="Procentowy 5 12" xfId="1718" xr:uid="{D0130175-C04E-4CEC-9835-350C8D322E79}"/>
    <cellStyle name="Procentowy 5 2" xfId="189" xr:uid="{00000000-0005-0000-0000-000004010000}"/>
    <cellStyle name="Procentowy 5 2 2" xfId="357" xr:uid="{4F1B4893-BC53-4BAF-9E28-7E0348B5A23A}"/>
    <cellStyle name="Procentowy 5 2 2 2" xfId="4779" xr:uid="{B5C74DE8-3999-44EF-99B8-2974B08BD717}"/>
    <cellStyle name="Procentowy 5 2 2 3" xfId="4778" xr:uid="{FC689CA0-7605-4B89-86B6-E61E5B0AFE2A}"/>
    <cellStyle name="Procentowy 5 2 3" xfId="4780" xr:uid="{89FA8B89-62C5-4112-B366-7352C48E2032}"/>
    <cellStyle name="Procentowy 5 2 4" xfId="641" xr:uid="{064CF161-CAEC-47CF-AEBD-567DA335D01B}"/>
    <cellStyle name="Procentowy 5 3" xfId="205" xr:uid="{00000000-0005-0000-0000-000005010000}"/>
    <cellStyle name="Procentowy 5 4" xfId="1059" xr:uid="{FDB5BE52-500E-46D3-B1CC-51148E2166D2}"/>
    <cellStyle name="Procentowy 5 4 2" xfId="4782" xr:uid="{248A05B9-93A3-466B-853D-7FC0D6742BD9}"/>
    <cellStyle name="Procentowy 5 4 2 2" xfId="9353" xr:uid="{839A6C49-B506-4F49-83BD-AC749B145C92}"/>
    <cellStyle name="Procentowy 5 4 2 2 2" xfId="12844" xr:uid="{B74406F8-607A-407B-A1B8-EDF588DAF3FC}"/>
    <cellStyle name="Procentowy 5 4 2 2 2 2" xfId="28143" xr:uid="{48491004-D4D9-47D9-A1D0-4F429A4762BB}"/>
    <cellStyle name="Procentowy 5 4 2 2 3" xfId="16334" xr:uid="{17CE9FFD-A274-480D-B212-B156F6A6124D}"/>
    <cellStyle name="Procentowy 5 4 2 2 3 2" xfId="31633" xr:uid="{61D9B0B1-FF33-4C1A-B946-F9AA297CA617}"/>
    <cellStyle name="Procentowy 5 4 2 2 4" xfId="24653" xr:uid="{61898E86-631A-4200-A119-9DC97029CA38}"/>
    <cellStyle name="Procentowy 5 4 2 3" xfId="7429" xr:uid="{56DF37B8-ABDF-40B4-908B-37FCC5F3290A}"/>
    <cellStyle name="Procentowy 5 4 2 3 2" xfId="22730" xr:uid="{C02B700D-A0FC-47E4-B959-70E77246757D}"/>
    <cellStyle name="Procentowy 5 4 2 4" xfId="10921" xr:uid="{D6813DA6-8DE7-446A-A8B3-F2316CDD0D96}"/>
    <cellStyle name="Procentowy 5 4 2 4 2" xfId="26220" xr:uid="{E08A3FBD-49B1-4E40-A4BE-956BC69D2BB4}"/>
    <cellStyle name="Procentowy 5 4 2 5" xfId="14411" xr:uid="{12E91BB4-1B3E-4F62-9A0C-B984910C3D8D}"/>
    <cellStyle name="Procentowy 5 4 2 5 2" xfId="29710" xr:uid="{2E736F36-CFB0-42DF-A9F9-CFEF16926699}"/>
    <cellStyle name="Procentowy 5 4 2 6" xfId="20089" xr:uid="{9B8BA194-6235-484E-89BA-97321E4AF91A}"/>
    <cellStyle name="Procentowy 5 4 3" xfId="9352" xr:uid="{8C7A2E02-D167-4DD9-B191-21404E913C2A}"/>
    <cellStyle name="Procentowy 5 4 3 2" xfId="12843" xr:uid="{42A8EEF7-41D9-4F58-A6AE-9060BD5B3426}"/>
    <cellStyle name="Procentowy 5 4 3 2 2" xfId="28142" xr:uid="{70F0DF68-1114-4A53-9CDB-0B6FAA94FD2C}"/>
    <cellStyle name="Procentowy 5 4 3 3" xfId="16333" xr:uid="{6BE2BFC5-8BDA-4D73-8E29-551677388E46}"/>
    <cellStyle name="Procentowy 5 4 3 3 2" xfId="31632" xr:uid="{A1AC2D6A-A9C1-450A-BD95-44E83D6942DC}"/>
    <cellStyle name="Procentowy 5 4 3 4" xfId="24652" xr:uid="{80269FE9-D3A6-4F8C-8350-5BA1F63E47ED}"/>
    <cellStyle name="Procentowy 5 4 4" xfId="6615" xr:uid="{E7D19D15-33DB-4E08-B46E-4A32653130DC}"/>
    <cellStyle name="Procentowy 5 4 4 2" xfId="21916" xr:uid="{CBE98D79-83AC-44F7-8B27-2F21833E3CD4}"/>
    <cellStyle name="Procentowy 5 4 5" xfId="4781" xr:uid="{851D3913-9831-4D6C-9346-7017398CED17}"/>
    <cellStyle name="Procentowy 5 4 5 2" xfId="20088" xr:uid="{1831755B-9310-4B8E-AD71-FB948703F306}"/>
    <cellStyle name="Procentowy 5 4 6" xfId="10107" xr:uid="{2714DDB9-11A6-4466-9438-A82171ECC9FA}"/>
    <cellStyle name="Procentowy 5 4 6 2" xfId="25406" xr:uid="{DD0DAD5E-82E3-4FEA-91B4-9F861EE0431A}"/>
    <cellStyle name="Procentowy 5 4 7" xfId="13597" xr:uid="{21E867D9-DE81-4F4D-B4A0-B3B3956472DE}"/>
    <cellStyle name="Procentowy 5 4 7 2" xfId="28896" xr:uid="{19034A78-A6AF-4ED0-B927-1155FC798705}"/>
    <cellStyle name="Procentowy 5 5" xfId="1038" xr:uid="{91872173-6218-4755-AA06-691F1AD01C3D}"/>
    <cellStyle name="Procentowy 5 5 2" xfId="4783" xr:uid="{D16EEAB0-2327-44CE-89C1-1B45A655B481}"/>
    <cellStyle name="Procentowy 5 6" xfId="1077" xr:uid="{10333F49-6731-41A3-993A-E3ACE2CEA85C}"/>
    <cellStyle name="Procentowy 5 7" xfId="1494" xr:uid="{F667BB4A-AC06-4E83-9C0C-21F93BEF547A}"/>
    <cellStyle name="Procentowy 5 8" xfId="1698" xr:uid="{E8747EAD-9DDE-4FA2-8211-7C7A783C42CC}"/>
    <cellStyle name="Procentowy 5 9" xfId="1701" xr:uid="{3675216F-23E5-4AD2-9A78-7D20AD9023A5}"/>
    <cellStyle name="Procentowy 6" xfId="206" xr:uid="{00000000-0005-0000-0000-000006010000}"/>
    <cellStyle name="Procentowy 6 2" xfId="361" xr:uid="{EA4DD6FE-AE3A-4D5B-B727-605888BC253C}"/>
    <cellStyle name="Procentowy 6 2 2" xfId="4784" xr:uid="{F776A508-C64D-4B3C-BF9D-9A005D6968CA}"/>
    <cellStyle name="Procentowy 6 3" xfId="798" xr:uid="{0D2C46D6-6CC5-4BEE-8335-C442588FF5D3}"/>
    <cellStyle name="Procentowy 7" xfId="250" xr:uid="{00000000-0005-0000-0000-000007010000}"/>
    <cellStyle name="Procentowy 7 2" xfId="364" xr:uid="{56EE2EAF-538E-4E40-B6AB-1ADE17E739C9}"/>
    <cellStyle name="Procentowy 7 3" xfId="797" xr:uid="{B4115110-96C5-447F-8DEF-68884A46D313}"/>
    <cellStyle name="Row Name - IBM Cognos" xfId="434" xr:uid="{515385CA-C41E-486F-8D30-645A9BF2C0D2}"/>
    <cellStyle name="Row Name - IBM Cognos 2" xfId="495" xr:uid="{311D53AF-975B-4CC4-A8BE-DDE84194532B}"/>
    <cellStyle name="Row Template - IBM Cognos" xfId="435" xr:uid="{7F026062-CCC8-4405-8BFC-65B66D63BFBA}"/>
    <cellStyle name="Row Template - IBM Cognos 2" xfId="496" xr:uid="{E0687665-3CC1-44BE-9CC4-C8547734EB68}"/>
    <cellStyle name="Suma 2" xfId="112" xr:uid="{00000000-0005-0000-0000-000009010000}"/>
    <cellStyle name="Suma 3" xfId="243" xr:uid="{00000000-0005-0000-0000-00000A010000}"/>
    <cellStyle name="Summary Column Name - IBM Cognos" xfId="436" xr:uid="{E128A111-7132-4E33-8B9E-4FA78DDDF069}"/>
    <cellStyle name="Summary Column Name - IBM Cognos 2" xfId="497" xr:uid="{695CD3A9-55B3-438C-B79F-F24AE96B3B63}"/>
    <cellStyle name="Summary Column Name TM1 - IBM Cognos" xfId="437" xr:uid="{47FB3833-B855-4ED4-BCBB-A917167D9CBA}"/>
    <cellStyle name="Summary Column Name TM1 - IBM Cognos 2" xfId="498" xr:uid="{8957C4F8-6865-4AE6-A162-132F97B9B7E7}"/>
    <cellStyle name="Summary Row Name - IBM Cognos" xfId="438" xr:uid="{FCAB022B-1876-4D5B-ADA3-7847AA58986D}"/>
    <cellStyle name="Summary Row Name - IBM Cognos 2" xfId="499" xr:uid="{B8D6E1EB-D2CC-4153-B74D-5CF64F7C8E4A}"/>
    <cellStyle name="Summary Row Name TM1 - IBM Cognos" xfId="439" xr:uid="{14B3F032-C1B8-43AB-BB88-C1C70325BB3A}"/>
    <cellStyle name="Summary Row Name TM1 - IBM Cognos 2" xfId="500" xr:uid="{EA5B1A3A-97C3-487F-9F72-9E5B974D810B}"/>
    <cellStyle name="Tekst objaśnienia 2" xfId="113" xr:uid="{00000000-0005-0000-0000-00000B010000}"/>
    <cellStyle name="Tekst objaśnienia 3" xfId="244" xr:uid="{00000000-0005-0000-0000-00000C010000}"/>
    <cellStyle name="Tekst ostrzeżenia 2" xfId="114" xr:uid="{00000000-0005-0000-0000-00000D010000}"/>
    <cellStyle name="Tekst ostrzeżenia 3" xfId="245" xr:uid="{00000000-0005-0000-0000-00000E010000}"/>
    <cellStyle name="Title" xfId="4" xr:uid="{00000000-0005-0000-0000-00000F010000}"/>
    <cellStyle name="Total" xfId="4785" xr:uid="{4991D7D4-65B0-449D-8144-A89CA669D282}"/>
    <cellStyle name="Tytuł 2" xfId="115" xr:uid="{00000000-0005-0000-0000-000010010000}"/>
    <cellStyle name="Unsaved Change - IBM Cognos" xfId="440" xr:uid="{682AECCC-E8FB-4E77-B975-0B11A89E0B42}"/>
    <cellStyle name="Unsaved Change - IBM Cognos 2" xfId="501" xr:uid="{A4F09E45-BC53-427F-BC8D-014D7D459D84}"/>
    <cellStyle name="Uwaga 2" xfId="116" xr:uid="{00000000-0005-0000-0000-000011010000}"/>
    <cellStyle name="Uwaga 2 2" xfId="586" xr:uid="{22006CEF-0554-46F3-8A44-18C418AD210E}"/>
    <cellStyle name="Uwaga 3" xfId="117" xr:uid="{00000000-0005-0000-0000-000012010000}"/>
    <cellStyle name="Uwaga 3 2" xfId="4786" xr:uid="{ACD69892-F733-40FE-8677-26699BA06571}"/>
    <cellStyle name="Uwaga 3 2 2" xfId="4787" xr:uid="{F78783EA-AE42-49D1-8F60-E8B7CF62351C}"/>
    <cellStyle name="Uwaga 3 2 2 2" xfId="4788" xr:uid="{CCF0B356-0A68-474F-839E-1D3577BE4FAF}"/>
    <cellStyle name="Uwaga 3 2 2 2 2" xfId="9356" xr:uid="{F8CE254F-3683-4D05-B7DF-DF5DC281DCF7}"/>
    <cellStyle name="Uwaga 3 2 2 2 2 2" xfId="12847" xr:uid="{F26225C4-CA08-435D-817B-7A042425990B}"/>
    <cellStyle name="Uwaga 3 2 2 2 2 2 2" xfId="28146" xr:uid="{9B00B77E-3268-4B3F-93B2-BF2A471091B4}"/>
    <cellStyle name="Uwaga 3 2 2 2 2 3" xfId="16337" xr:uid="{3E3BFB46-5BD3-42A2-BD31-2B3DFC9B8317}"/>
    <cellStyle name="Uwaga 3 2 2 2 2 3 2" xfId="31636" xr:uid="{AB523687-D74D-4CDE-950D-1353A351C457}"/>
    <cellStyle name="Uwaga 3 2 2 2 2 4" xfId="24656" xr:uid="{4568B800-C421-4868-A91A-63C9254B1048}"/>
    <cellStyle name="Uwaga 3 2 2 2 3" xfId="7431" xr:uid="{4ACB0458-4C5E-49B1-9D61-AADA73B3DBBF}"/>
    <cellStyle name="Uwaga 3 2 2 2 3 2" xfId="22732" xr:uid="{59AFEC32-AFB6-4F00-A126-F111E00DF347}"/>
    <cellStyle name="Uwaga 3 2 2 2 4" xfId="10923" xr:uid="{BEE2E2BA-6446-4AF2-B2CC-63D9983CA4D5}"/>
    <cellStyle name="Uwaga 3 2 2 2 4 2" xfId="26222" xr:uid="{5A029885-86E6-43D2-8E81-B273B438D32A}"/>
    <cellStyle name="Uwaga 3 2 2 2 5" xfId="14413" xr:uid="{725944C0-1AA2-432A-8079-6964FDB428CA}"/>
    <cellStyle name="Uwaga 3 2 2 2 5 2" xfId="29712" xr:uid="{3DB2FDF3-C479-417A-8B9F-60B14550BF96}"/>
    <cellStyle name="Uwaga 3 2 2 2 6" xfId="20092" xr:uid="{900463FD-5624-4CAD-8BB4-6AC0F869FCA8}"/>
    <cellStyle name="Uwaga 3 2 2 3" xfId="9355" xr:uid="{417BD3E3-2960-414F-98D7-19D6BF9B616E}"/>
    <cellStyle name="Uwaga 3 2 2 3 2" xfId="12846" xr:uid="{61DD70F3-08DB-4B0D-8BBC-F180C3A0AF90}"/>
    <cellStyle name="Uwaga 3 2 2 3 2 2" xfId="28145" xr:uid="{F4CD38C6-F9F9-4762-BEFB-A73CC4419D1C}"/>
    <cellStyle name="Uwaga 3 2 2 3 3" xfId="16336" xr:uid="{C86E6A5A-C524-425B-A88B-DCE9CF209D16}"/>
    <cellStyle name="Uwaga 3 2 2 3 3 2" xfId="31635" xr:uid="{BEA31BF1-2520-4B95-990B-1438871F90F8}"/>
    <cellStyle name="Uwaga 3 2 2 3 4" xfId="24655" xr:uid="{D7FBABE9-85E5-4951-822D-0AABADC24F31}"/>
    <cellStyle name="Uwaga 3 2 2 4" xfId="6617" xr:uid="{7EBF64ED-D310-471B-8025-60524B1727A4}"/>
    <cellStyle name="Uwaga 3 2 2 4 2" xfId="21918" xr:uid="{3EC1855F-8EEF-4C68-9D84-1F8253FB4AFC}"/>
    <cellStyle name="Uwaga 3 2 2 5" xfId="10109" xr:uid="{6D9D8F6D-5266-455C-BF3A-33C6B1B47B04}"/>
    <cellStyle name="Uwaga 3 2 2 5 2" xfId="25408" xr:uid="{E2193755-1F8D-4C48-A48B-16F301ABFDD9}"/>
    <cellStyle name="Uwaga 3 2 2 6" xfId="13599" xr:uid="{246D6087-7C92-4DC1-BD05-0445FF8C6517}"/>
    <cellStyle name="Uwaga 3 2 2 6 2" xfId="28898" xr:uid="{AA985B27-8915-439D-A833-28D4EDE1AF2E}"/>
    <cellStyle name="Uwaga 3 2 2 7" xfId="20091" xr:uid="{282541AD-80A9-49A9-B0AF-44FF988F1237}"/>
    <cellStyle name="Uwaga 3 2 3" xfId="4789" xr:uid="{F7011E41-29C4-4C41-A6F0-182B8FC5C2F0}"/>
    <cellStyle name="Uwaga 3 2 3 2" xfId="9357" xr:uid="{9F71D14D-0757-487B-8A0A-967EB8BEC2C6}"/>
    <cellStyle name="Uwaga 3 2 3 2 2" xfId="12848" xr:uid="{AC025032-166C-4E4F-BEF8-89865CE5226A}"/>
    <cellStyle name="Uwaga 3 2 3 2 2 2" xfId="28147" xr:uid="{4E5FD81B-45CE-4A26-BD00-D7FDFAAABF8E}"/>
    <cellStyle name="Uwaga 3 2 3 2 3" xfId="16338" xr:uid="{6A663E35-4F84-4EE7-AAFD-1F268EBCE232}"/>
    <cellStyle name="Uwaga 3 2 3 2 3 2" xfId="31637" xr:uid="{4FEC1625-C841-443A-8054-83E392587C57}"/>
    <cellStyle name="Uwaga 3 2 3 2 4" xfId="24657" xr:uid="{AFA229C4-53FD-4211-B888-7AB3599B0C01}"/>
    <cellStyle name="Uwaga 3 2 3 3" xfId="7430" xr:uid="{F0E7051A-3AC3-4674-BEBA-A208ADF79B4F}"/>
    <cellStyle name="Uwaga 3 2 3 3 2" xfId="22731" xr:uid="{8743F9B6-C8A3-4B8F-8B51-AEAA60E9AB37}"/>
    <cellStyle name="Uwaga 3 2 3 4" xfId="10922" xr:uid="{99B7BB02-791D-43C3-8A26-6B85828B478A}"/>
    <cellStyle name="Uwaga 3 2 3 4 2" xfId="26221" xr:uid="{CF71ECD8-C837-4BBD-ABEB-800074D2CA33}"/>
    <cellStyle name="Uwaga 3 2 3 5" xfId="14412" xr:uid="{0B424CFF-4EF7-4846-9C4B-FD1A5A10FA1A}"/>
    <cellStyle name="Uwaga 3 2 3 5 2" xfId="29711" xr:uid="{EC596E1A-9A60-4D96-85F3-664183CDD998}"/>
    <cellStyle name="Uwaga 3 2 3 6" xfId="20093" xr:uid="{40B83FE2-5965-462D-A5DE-9EF44589E0F7}"/>
    <cellStyle name="Uwaga 3 2 4" xfId="9354" xr:uid="{AB1B2070-A64F-4C21-9345-0255D5FA5D56}"/>
    <cellStyle name="Uwaga 3 2 4 2" xfId="12845" xr:uid="{CB9829D8-1723-4AEA-8B2E-100756FA65C9}"/>
    <cellStyle name="Uwaga 3 2 4 2 2" xfId="28144" xr:uid="{98865E50-2461-4F97-A5AB-E93DBAF2D8DA}"/>
    <cellStyle name="Uwaga 3 2 4 3" xfId="16335" xr:uid="{5305D427-48C6-45DB-B9D3-BEC6035C745A}"/>
    <cellStyle name="Uwaga 3 2 4 3 2" xfId="31634" xr:uid="{51C894F2-CD45-46B3-9A81-A60B639605A9}"/>
    <cellStyle name="Uwaga 3 2 4 4" xfId="24654" xr:uid="{08103B88-0229-4CAA-AE8E-E7C840E4CE77}"/>
    <cellStyle name="Uwaga 3 2 5" xfId="6616" xr:uid="{136D1C0B-CCFB-47C4-A99B-490D8BC27221}"/>
    <cellStyle name="Uwaga 3 2 5 2" xfId="21917" xr:uid="{787EFA40-A1B4-482A-BEF8-FFB96A290AE8}"/>
    <cellStyle name="Uwaga 3 2 6" xfId="10108" xr:uid="{F2D74624-1858-4B09-AE0D-9B1C2A32A845}"/>
    <cellStyle name="Uwaga 3 2 6 2" xfId="25407" xr:uid="{C13D2FF3-932B-4F9D-969E-41E3A919008F}"/>
    <cellStyle name="Uwaga 3 2 7" xfId="13598" xr:uid="{E21A97D4-492B-4CC7-88FD-30B642A768D7}"/>
    <cellStyle name="Uwaga 3 2 7 2" xfId="28897" xr:uid="{3B4FC297-2603-49C4-8442-0FBE9FA45B5A}"/>
    <cellStyle name="Uwaga 3 2 8" xfId="20090" xr:uid="{5B6892A8-7B47-4F44-84C5-6B91A20A97C4}"/>
    <cellStyle name="Uwaga 3 3" xfId="4790" xr:uid="{263E7E33-A6C6-4D72-8542-6DBBC72E728F}"/>
    <cellStyle name="Uwaga 3 3 2" xfId="4791" xr:uid="{42D0993B-889D-4915-955D-8EDB23E38158}"/>
    <cellStyle name="Uwaga 3 3 2 2" xfId="9359" xr:uid="{A05EE326-58EB-4122-84D7-24E5145A7147}"/>
    <cellStyle name="Uwaga 3 3 2 2 2" xfId="12850" xr:uid="{843E645B-DED3-4BE5-8C0C-21DAF1877DAC}"/>
    <cellStyle name="Uwaga 3 3 2 2 2 2" xfId="28149" xr:uid="{3A2F993E-D01F-4D25-9C53-7845A709AA85}"/>
    <cellStyle name="Uwaga 3 3 2 2 3" xfId="16340" xr:uid="{A4C99336-2DA3-43DF-9CE4-28EB1C6FFA4F}"/>
    <cellStyle name="Uwaga 3 3 2 2 3 2" xfId="31639" xr:uid="{B865A6AB-37B6-47F3-9EDC-141D649C140E}"/>
    <cellStyle name="Uwaga 3 3 2 2 4" xfId="24659" xr:uid="{43DA8E5A-DD43-472A-A164-1B556E9A1FB0}"/>
    <cellStyle name="Uwaga 3 3 2 3" xfId="7432" xr:uid="{460DA798-81F9-4B97-89B4-7CD40FBAA340}"/>
    <cellStyle name="Uwaga 3 3 2 3 2" xfId="22733" xr:uid="{AFF2CC74-5241-41C2-A42C-9C8B609F005A}"/>
    <cellStyle name="Uwaga 3 3 2 4" xfId="10924" xr:uid="{C1A6C6F4-5405-43C8-9749-95EC46366944}"/>
    <cellStyle name="Uwaga 3 3 2 4 2" xfId="26223" xr:uid="{269A2BFA-2CD6-4347-A720-E1924BBB8552}"/>
    <cellStyle name="Uwaga 3 3 2 5" xfId="14414" xr:uid="{F115DEEA-C7E8-46AE-BFB3-8D73B8442927}"/>
    <cellStyle name="Uwaga 3 3 2 5 2" xfId="29713" xr:uid="{F0A2721F-6318-4A39-A192-EB67DE2C1F36}"/>
    <cellStyle name="Uwaga 3 3 2 6" xfId="20095" xr:uid="{C4A96FF8-5CFA-4930-89F9-AA08D92FEE3F}"/>
    <cellStyle name="Uwaga 3 3 3" xfId="9358" xr:uid="{0849BABC-44EF-4123-A279-893A9E612E84}"/>
    <cellStyle name="Uwaga 3 3 3 2" xfId="12849" xr:uid="{9ADD90D9-3810-418D-B097-88346BCB6A59}"/>
    <cellStyle name="Uwaga 3 3 3 2 2" xfId="28148" xr:uid="{DED26839-4813-4871-82E6-B2B00CE19507}"/>
    <cellStyle name="Uwaga 3 3 3 3" xfId="16339" xr:uid="{1E8A895B-CA07-46B2-B9BE-4CDA2C5A9378}"/>
    <cellStyle name="Uwaga 3 3 3 3 2" xfId="31638" xr:uid="{7280000C-D38F-4FCD-89E7-6BAB00F4FACA}"/>
    <cellStyle name="Uwaga 3 3 3 4" xfId="24658" xr:uid="{BF829C0C-B4EC-4BE3-98B6-81634CB92D99}"/>
    <cellStyle name="Uwaga 3 3 4" xfId="6618" xr:uid="{4C434A8B-118D-4A14-83DA-0D3E731B756B}"/>
    <cellStyle name="Uwaga 3 3 4 2" xfId="21919" xr:uid="{4CE6EE58-1694-4A17-A283-01243C502827}"/>
    <cellStyle name="Uwaga 3 3 5" xfId="10110" xr:uid="{6D59FD02-E6DB-4C09-A6FF-64B7EBA5679A}"/>
    <cellStyle name="Uwaga 3 3 5 2" xfId="25409" xr:uid="{82C4C357-4C2E-4346-8E52-6F787CAE297A}"/>
    <cellStyle name="Uwaga 3 3 6" xfId="13600" xr:uid="{A1AB7341-F32D-42F7-8F42-CB44AC893989}"/>
    <cellStyle name="Uwaga 3 3 6 2" xfId="28899" xr:uid="{7FF7BE0F-9BDD-4E2E-801B-0D17D10F651D}"/>
    <cellStyle name="Uwaga 3 3 7" xfId="20094" xr:uid="{08C3C06E-6EE9-4488-9840-F903D81FFF58}"/>
    <cellStyle name="Uwaga 3 4" xfId="4792" xr:uid="{D1A12A6E-3B4D-4B5A-971C-DD6F4AA0F682}"/>
    <cellStyle name="Uwaga 3 5" xfId="587" xr:uid="{8B308C87-A220-49E0-B15C-E10BF4E9C018}"/>
    <cellStyle name="Uwaga 4" xfId="246" xr:uid="{00000000-0005-0000-0000-000013010000}"/>
    <cellStyle name="Uwaga 4 10" xfId="2043" xr:uid="{5516A379-DC80-4AB3-8187-BA6641EF98EC}"/>
    <cellStyle name="Uwaga 4 10 2" xfId="5725" xr:uid="{3E39851D-8FEF-4D13-8156-1ED9092C6B38}"/>
    <cellStyle name="Uwaga 4 10 2 2" xfId="21026" xr:uid="{3C011287-C675-4B55-9F48-0063F963849B}"/>
    <cellStyle name="Uwaga 4 10 3" xfId="17675" xr:uid="{9F989748-D564-4AE3-9A56-BCF3D149A8C4}"/>
    <cellStyle name="Uwaga 4 11" xfId="2168" xr:uid="{4730A742-4E6C-46D2-A2BC-EE36BE2A7460}"/>
    <cellStyle name="Uwaga 4 11 2" xfId="5726" xr:uid="{A031CAC1-89E6-4846-8DE3-631F3CE46027}"/>
    <cellStyle name="Uwaga 4 11 2 2" xfId="21027" xr:uid="{BB4F00BE-15BD-4F78-B0C7-A8B1F599A50A}"/>
    <cellStyle name="Uwaga 4 11 3" xfId="17800" xr:uid="{D3DA2AE7-E0B9-4C68-97AE-82BC3182463E}"/>
    <cellStyle name="Uwaga 4 12" xfId="2290" xr:uid="{7B9CF562-8C48-45CF-B643-C474886DB3DE}"/>
    <cellStyle name="Uwaga 4 12 2" xfId="5727" xr:uid="{99744E34-BC36-437A-9D1C-032B6C8A7004}"/>
    <cellStyle name="Uwaga 4 12 2 2" xfId="21028" xr:uid="{D4DEC8AA-416E-4BBB-8416-41CFBFBC86D6}"/>
    <cellStyle name="Uwaga 4 12 3" xfId="17922" xr:uid="{2A8A559B-6559-42F9-84B8-AF7327E981B4}"/>
    <cellStyle name="Uwaga 4 13" xfId="2440" xr:uid="{5D0AA5E8-DB18-42B9-AD1A-A71F80270225}"/>
    <cellStyle name="Uwaga 4 13 2" xfId="5728" xr:uid="{F447237D-B5B2-497B-AE88-E8E4212DD15F}"/>
    <cellStyle name="Uwaga 4 13 2 2" xfId="21029" xr:uid="{9FF658D3-4652-4914-A3E8-B8E6DE9B588E}"/>
    <cellStyle name="Uwaga 4 13 3" xfId="18072" xr:uid="{5451BF4E-1ABC-4C92-A97C-21927F36C21C}"/>
    <cellStyle name="Uwaga 4 14" xfId="2590" xr:uid="{B3B52A8A-FE0F-4614-A3BB-D456FD040E1C}"/>
    <cellStyle name="Uwaga 4 14 2" xfId="5729" xr:uid="{76AC23FF-D857-420E-AA68-774BB9DD7FE0}"/>
    <cellStyle name="Uwaga 4 14 2 2" xfId="21030" xr:uid="{A4A03F60-58FC-48E0-B616-ADE8479C3E79}"/>
    <cellStyle name="Uwaga 4 14 3" xfId="18222" xr:uid="{A075E13D-1853-4806-B867-91D7B41FDB94}"/>
    <cellStyle name="Uwaga 4 15" xfId="5786" xr:uid="{732A5E24-01D3-42FD-A2ED-95402CE21FB7}"/>
    <cellStyle name="Uwaga 4 15 2" xfId="21087" xr:uid="{C6571CA6-9E9B-4E4E-8839-D7026B2658AB}"/>
    <cellStyle name="Uwaga 4 16" xfId="5936" xr:uid="{1ED0B69B-58B5-47C9-8742-A41454939A51}"/>
    <cellStyle name="Uwaga 4 16 2" xfId="21237" xr:uid="{FE187A54-2951-4833-A61E-030F28662EA9}"/>
    <cellStyle name="Uwaga 4 17" xfId="4793" xr:uid="{CF9B7CDB-DEAB-41D8-8BFA-7DFACD4EA0E2}"/>
    <cellStyle name="Uwaga 4 17 2" xfId="20096" xr:uid="{CE6BE9A6-6EE9-4A52-8D52-8955794F2D32}"/>
    <cellStyle name="Uwaga 4 18" xfId="9428" xr:uid="{504D1129-171E-49E8-ABDF-6589558645D3}"/>
    <cellStyle name="Uwaga 4 18 2" xfId="24727" xr:uid="{43B05134-C3AE-40C3-951E-84A36E3DBD34}"/>
    <cellStyle name="Uwaga 4 19" xfId="12918" xr:uid="{D7C614E3-137A-4152-81D4-689C5A5AF79A}"/>
    <cellStyle name="Uwaga 4 19 2" xfId="28217" xr:uid="{0553C8E4-40D5-4372-A49F-2C93DAA39981}"/>
    <cellStyle name="Uwaga 4 2" xfId="727" xr:uid="{4AEFDBD6-B233-4A54-9DB1-F34AE52C0712}"/>
    <cellStyle name="Uwaga 4 2 10" xfId="2331" xr:uid="{4E0CEC79-FF72-43CC-B6E3-8F4D91B91215}"/>
    <cellStyle name="Uwaga 4 2 10 2" xfId="5730" xr:uid="{29B0BADB-06CF-42AC-9701-44FEA35C423C}"/>
    <cellStyle name="Uwaga 4 2 10 2 2" xfId="21031" xr:uid="{9088818E-8E19-42A9-A2D8-B107086E34E1}"/>
    <cellStyle name="Uwaga 4 2 10 3" xfId="17963" xr:uid="{60B39455-4857-46DA-894C-A0BF7A5C59F6}"/>
    <cellStyle name="Uwaga 4 2 11" xfId="2481" xr:uid="{AFE10A58-E4A1-44DF-B2E6-0C3D35098F25}"/>
    <cellStyle name="Uwaga 4 2 11 2" xfId="5731" xr:uid="{9A37097B-9FAC-4BF6-8C56-81E80FEF0565}"/>
    <cellStyle name="Uwaga 4 2 11 2 2" xfId="21032" xr:uid="{40E66CDD-9FE7-4750-8CB3-3BBC9D30B99C}"/>
    <cellStyle name="Uwaga 4 2 11 3" xfId="18113" xr:uid="{206F23D0-D92E-492F-A8A8-A8707FF9B161}"/>
    <cellStyle name="Uwaga 4 2 12" xfId="2631" xr:uid="{E76D7EF5-7270-4119-95CC-17884FDA4DFE}"/>
    <cellStyle name="Uwaga 4 2 12 2" xfId="5732" xr:uid="{F49DC972-710B-4206-9527-534FC00EAD29}"/>
    <cellStyle name="Uwaga 4 2 12 2 2" xfId="21033" xr:uid="{C4A343F0-B8A5-4683-945B-598B5003C4B3}"/>
    <cellStyle name="Uwaga 4 2 12 3" xfId="18263" xr:uid="{CDF76A9A-5B7B-4C1A-8014-C93869EA0DCF}"/>
    <cellStyle name="Uwaga 4 2 13" xfId="5827" xr:uid="{89DEAA7A-0CE5-4629-BBA5-C5B3B6547793}"/>
    <cellStyle name="Uwaga 4 2 13 2" xfId="21128" xr:uid="{A36C4D77-9220-4925-8E52-03AC95CE9C65}"/>
    <cellStyle name="Uwaga 4 2 14" xfId="6090" xr:uid="{66F16077-2688-48FC-858E-EAA9EA661D7A}"/>
    <cellStyle name="Uwaga 4 2 14 2" xfId="21391" xr:uid="{6DF14B82-982E-40C3-AAF9-F3ED3BAF70AE}"/>
    <cellStyle name="Uwaga 4 2 15" xfId="4794" xr:uid="{2EF33F7C-8129-4EF8-948E-B1B8E26919BF}"/>
    <cellStyle name="Uwaga 4 2 15 2" xfId="20097" xr:uid="{331F9FCD-0650-468F-B7D1-7D974DA608FC}"/>
    <cellStyle name="Uwaga 4 2 16" xfId="9582" xr:uid="{ED6F327E-FF36-47FE-B77A-5D995FDE4789}"/>
    <cellStyle name="Uwaga 4 2 16 2" xfId="24881" xr:uid="{E89ECDC4-6762-41E0-9A20-DA93F1CF8380}"/>
    <cellStyle name="Uwaga 4 2 17" xfId="13072" xr:uid="{E8B32FC5-5915-4EC7-9906-D516A2529EE4}"/>
    <cellStyle name="Uwaga 4 2 17 2" xfId="28371" xr:uid="{D137775B-4F38-4191-9711-868C96D274BD}"/>
    <cellStyle name="Uwaga 4 2 18" xfId="16450" xr:uid="{B7449D38-03B1-466E-8FF1-0524B3741AA2}"/>
    <cellStyle name="Uwaga 4 2 18 2" xfId="31749" xr:uid="{860C48BA-06D4-4C55-B2B8-0978B19FB939}"/>
    <cellStyle name="Uwaga 4 2 19" xfId="945" xr:uid="{769413C2-7040-47BB-A308-359A1D4895B6}"/>
    <cellStyle name="Uwaga 4 2 2" xfId="1161" xr:uid="{8C16F9D1-FDF0-4A4A-BE99-F02CEEC69EB8}"/>
    <cellStyle name="Uwaga 4 2 2 2" xfId="4796" xr:uid="{023AE82F-AF86-49EF-A45E-C9A2EF10349A}"/>
    <cellStyle name="Uwaga 4 2 2 2 2" xfId="4797" xr:uid="{06926958-DBAE-4321-9C92-7BCE084F1839}"/>
    <cellStyle name="Uwaga 4 2 2 2 2 2" xfId="9364" xr:uid="{CD253F47-2B4C-43EC-AF82-3920487F33AD}"/>
    <cellStyle name="Uwaga 4 2 2 2 2 2 2" xfId="12855" xr:uid="{20DB080F-0215-4CEB-83EC-FCEB11029AE0}"/>
    <cellStyle name="Uwaga 4 2 2 2 2 2 2 2" xfId="28154" xr:uid="{E8DBA17C-4C20-4735-9B97-5DDEA0E28610}"/>
    <cellStyle name="Uwaga 4 2 2 2 2 2 3" xfId="16345" xr:uid="{6C1D111A-FC29-4641-A236-37912DB175D2}"/>
    <cellStyle name="Uwaga 4 2 2 2 2 2 3 2" xfId="31644" xr:uid="{93AE6092-1836-48EA-9448-481F7F30C71F}"/>
    <cellStyle name="Uwaga 4 2 2 2 2 2 4" xfId="24664" xr:uid="{5BFBF095-30D2-421A-B1E0-FA447FD8BF39}"/>
    <cellStyle name="Uwaga 4 2 2 2 2 3" xfId="7436" xr:uid="{8C33269A-25DD-4300-B550-BA9E27AAEB54}"/>
    <cellStyle name="Uwaga 4 2 2 2 2 3 2" xfId="22737" xr:uid="{9EE3D77D-289F-45B9-AC0D-6B923D375D9A}"/>
    <cellStyle name="Uwaga 4 2 2 2 2 4" xfId="10928" xr:uid="{80260DC0-1E45-4B2F-8F7E-7DFBA1CBDF3B}"/>
    <cellStyle name="Uwaga 4 2 2 2 2 4 2" xfId="26227" xr:uid="{EB0A7692-7F29-4E79-AEA1-3519A6011A2A}"/>
    <cellStyle name="Uwaga 4 2 2 2 2 5" xfId="14418" xr:uid="{9FF6F0B6-B631-4198-812A-B43F49669178}"/>
    <cellStyle name="Uwaga 4 2 2 2 2 5 2" xfId="29717" xr:uid="{A140F5D5-EE24-43CB-9030-BD4DE732C83D}"/>
    <cellStyle name="Uwaga 4 2 2 2 2 6" xfId="20100" xr:uid="{BBFF0351-7A21-4B7E-B6B3-AA0193FA0F82}"/>
    <cellStyle name="Uwaga 4 2 2 2 3" xfId="9363" xr:uid="{13190343-2520-44F6-8405-F6A6C9FC5414}"/>
    <cellStyle name="Uwaga 4 2 2 2 3 2" xfId="12854" xr:uid="{F143AB8F-6242-40D2-BB4F-B774744D2202}"/>
    <cellStyle name="Uwaga 4 2 2 2 3 2 2" xfId="28153" xr:uid="{E08635A5-1148-4F67-BE68-5715AC484DD0}"/>
    <cellStyle name="Uwaga 4 2 2 2 3 3" xfId="16344" xr:uid="{A0554CE8-2ED9-408E-9E14-B4558A661A77}"/>
    <cellStyle name="Uwaga 4 2 2 2 3 3 2" xfId="31643" xr:uid="{22505E79-0F36-4291-AF1E-22C7F870B371}"/>
    <cellStyle name="Uwaga 4 2 2 2 3 4" xfId="24663" xr:uid="{CB14C1A7-F665-4A85-B178-8D46A1CD5723}"/>
    <cellStyle name="Uwaga 4 2 2 2 4" xfId="6619" xr:uid="{F668612C-628F-4236-A5CE-972A8F7C440F}"/>
    <cellStyle name="Uwaga 4 2 2 2 4 2" xfId="21920" xr:uid="{F14DE9E2-E266-4821-8B22-9606CFD7471B}"/>
    <cellStyle name="Uwaga 4 2 2 2 5" xfId="10111" xr:uid="{5D4EEA56-0674-441B-96F1-ACEB95CA87CC}"/>
    <cellStyle name="Uwaga 4 2 2 2 5 2" xfId="25410" xr:uid="{82971AC4-56C2-4F9F-9A22-4255DB9FB23F}"/>
    <cellStyle name="Uwaga 4 2 2 2 6" xfId="13601" xr:uid="{D136B67C-A377-44D6-9F3A-DD4DDDBB2557}"/>
    <cellStyle name="Uwaga 4 2 2 2 6 2" xfId="28900" xr:uid="{DC5608B5-FFA3-42EF-B163-A00134F2E2C0}"/>
    <cellStyle name="Uwaga 4 2 2 2 7" xfId="20099" xr:uid="{DD41A60B-8A59-4B06-9FBE-FD2128C0A563}"/>
    <cellStyle name="Uwaga 4 2 2 3" xfId="4798" xr:uid="{BC18AE8A-7219-4272-8E83-16648C530D9D}"/>
    <cellStyle name="Uwaga 4 2 2 3 2" xfId="9365" xr:uid="{FF2B5E17-1CF0-4906-B141-16C3CA882B22}"/>
    <cellStyle name="Uwaga 4 2 2 3 2 2" xfId="12856" xr:uid="{C6262C0C-687D-4D3A-8418-2D48929A843C}"/>
    <cellStyle name="Uwaga 4 2 2 3 2 2 2" xfId="28155" xr:uid="{762D3104-D0E3-4532-A9F5-5728A40B62C5}"/>
    <cellStyle name="Uwaga 4 2 2 3 2 3" xfId="16346" xr:uid="{DCAE42FC-FFD8-4043-9114-91EAF1A39F96}"/>
    <cellStyle name="Uwaga 4 2 2 3 2 3 2" xfId="31645" xr:uid="{C0D10E80-06CD-4D04-920C-5AFA545B82A1}"/>
    <cellStyle name="Uwaga 4 2 2 3 2 4" xfId="24665" xr:uid="{D5C8304A-6E88-4552-83F4-25043D017DFE}"/>
    <cellStyle name="Uwaga 4 2 2 3 3" xfId="7435" xr:uid="{0169C11D-7498-4B3B-BD13-5671668952BD}"/>
    <cellStyle name="Uwaga 4 2 2 3 3 2" xfId="22736" xr:uid="{79D67CDA-5107-4CB6-B14E-A48AF56D1542}"/>
    <cellStyle name="Uwaga 4 2 2 3 4" xfId="10927" xr:uid="{73C7A606-E76B-4934-99A6-F18C19943E64}"/>
    <cellStyle name="Uwaga 4 2 2 3 4 2" xfId="26226" xr:uid="{FCC25B0F-E432-44F9-AB20-C83AA1A86F27}"/>
    <cellStyle name="Uwaga 4 2 2 3 5" xfId="14417" xr:uid="{D019B08A-2440-4563-9546-6EC07ACB896B}"/>
    <cellStyle name="Uwaga 4 2 2 3 5 2" xfId="29716" xr:uid="{790363BF-395B-4A8D-961B-31E7FF17E550}"/>
    <cellStyle name="Uwaga 4 2 2 3 6" xfId="20101" xr:uid="{D9C835C6-2B36-4095-95A5-255465E681A1}"/>
    <cellStyle name="Uwaga 4 2 2 4" xfId="9362" xr:uid="{F2CCD793-62BC-40CF-B26A-DDB6BC2A2A79}"/>
    <cellStyle name="Uwaga 4 2 2 4 2" xfId="12853" xr:uid="{CE9FF827-542E-459C-BAD9-90F4649A8BAD}"/>
    <cellStyle name="Uwaga 4 2 2 4 2 2" xfId="28152" xr:uid="{7E2CA60F-167F-4DF0-8F90-DF38896F7C91}"/>
    <cellStyle name="Uwaga 4 2 2 4 3" xfId="16343" xr:uid="{81EEFB4B-7214-4770-AD89-3B279BF00E04}"/>
    <cellStyle name="Uwaga 4 2 2 4 3 2" xfId="31642" xr:uid="{1A9CD487-8279-4D30-B69C-BAF829D4134B}"/>
    <cellStyle name="Uwaga 4 2 2 4 4" xfId="24662" xr:uid="{2362C566-2A86-4557-A691-13BF436AA6D7}"/>
    <cellStyle name="Uwaga 4 2 2 5" xfId="6227" xr:uid="{F05F9DF7-DFFE-4DF5-A93E-76FB3B4F2B0C}"/>
    <cellStyle name="Uwaga 4 2 2 5 2" xfId="21528" xr:uid="{D6FA2FAB-6EBB-4552-B4F4-42D53AC75C8F}"/>
    <cellStyle name="Uwaga 4 2 2 6" xfId="4795" xr:uid="{4D7F55BC-5435-4CB3-B856-10BEA01DFCE1}"/>
    <cellStyle name="Uwaga 4 2 2 6 2" xfId="20098" xr:uid="{18A73978-2B6E-4E5E-A712-1FABBE021666}"/>
    <cellStyle name="Uwaga 4 2 2 7" xfId="9719" xr:uid="{10A3F2C6-D15B-4CBD-A007-BBD2493F9EC3}"/>
    <cellStyle name="Uwaga 4 2 2 7 2" xfId="25018" xr:uid="{7EC10FB3-D3BC-4E49-8B41-0EB7E5E16D16}"/>
    <cellStyle name="Uwaga 4 2 2 8" xfId="13209" xr:uid="{CE71552B-6184-4509-9600-7D4B4193544A}"/>
    <cellStyle name="Uwaga 4 2 2 8 2" xfId="28508" xr:uid="{D57D1CBD-F363-4B70-A849-020F8E10459E}"/>
    <cellStyle name="Uwaga 4 2 2 9" xfId="16817" xr:uid="{9A09435B-5F27-418A-A06A-D06E901CEB35}"/>
    <cellStyle name="Uwaga 4 2 20" xfId="16613" xr:uid="{BEC84F77-44A7-48ED-93BC-5888FE04EBAE}"/>
    <cellStyle name="Uwaga 4 2 3" xfId="1286" xr:uid="{8F6716CD-3718-4CE5-951C-1614C98F6820}"/>
    <cellStyle name="Uwaga 4 2 3 2" xfId="4800" xr:uid="{FE65685C-61BF-4F51-8353-7C7CC38BAA51}"/>
    <cellStyle name="Uwaga 4 2 3 2 2" xfId="9367" xr:uid="{1DDA56A8-35D3-4EA2-9BBC-07C21560AB39}"/>
    <cellStyle name="Uwaga 4 2 3 2 2 2" xfId="12858" xr:uid="{3F5522AC-EDC0-4A23-A8AF-7ACDED07C0E1}"/>
    <cellStyle name="Uwaga 4 2 3 2 2 2 2" xfId="28157" xr:uid="{ECB3875F-835F-4C1C-969B-E0827F70DEE4}"/>
    <cellStyle name="Uwaga 4 2 3 2 2 3" xfId="16348" xr:uid="{5897F9B9-BA0C-4351-A977-798DF8A03B6D}"/>
    <cellStyle name="Uwaga 4 2 3 2 2 3 2" xfId="31647" xr:uid="{6DB63309-748D-4D52-B552-D58C025050B5}"/>
    <cellStyle name="Uwaga 4 2 3 2 2 4" xfId="24667" xr:uid="{C9B8DD9E-B598-4D5C-8E0D-991300C7A402}"/>
    <cellStyle name="Uwaga 4 2 3 2 3" xfId="7437" xr:uid="{4E6F1BF0-40AE-4FD9-8E90-E5E30E072A0D}"/>
    <cellStyle name="Uwaga 4 2 3 2 3 2" xfId="22738" xr:uid="{DA3C379C-A821-4EFA-A774-3B14BE235EAC}"/>
    <cellStyle name="Uwaga 4 2 3 2 4" xfId="10929" xr:uid="{E3C792E3-1280-4323-A794-B3FB563F1E06}"/>
    <cellStyle name="Uwaga 4 2 3 2 4 2" xfId="26228" xr:uid="{139E8B56-8881-44A5-8619-7F34A09FBF6F}"/>
    <cellStyle name="Uwaga 4 2 3 2 5" xfId="14419" xr:uid="{94082A30-3B1B-4BCD-9342-A3A3C0329BF5}"/>
    <cellStyle name="Uwaga 4 2 3 2 5 2" xfId="29718" xr:uid="{D0631B40-61CD-45B2-85B5-016EA7AEAB38}"/>
    <cellStyle name="Uwaga 4 2 3 2 6" xfId="20103" xr:uid="{D6101C80-DACB-4493-AF86-43A5DDE6233A}"/>
    <cellStyle name="Uwaga 4 2 3 3" xfId="9366" xr:uid="{10F3F52E-5336-4037-98FC-1842A0828B85}"/>
    <cellStyle name="Uwaga 4 2 3 3 2" xfId="12857" xr:uid="{A967B07B-3B52-4192-BEED-06D836A34F40}"/>
    <cellStyle name="Uwaga 4 2 3 3 2 2" xfId="28156" xr:uid="{9336DF94-456C-4E3F-A54C-2A4B5F776361}"/>
    <cellStyle name="Uwaga 4 2 3 3 3" xfId="16347" xr:uid="{9FC12360-47CB-4F4B-82FA-B514080F779B}"/>
    <cellStyle name="Uwaga 4 2 3 3 3 2" xfId="31646" xr:uid="{73B10E37-AD06-4357-87B9-4D80A580D795}"/>
    <cellStyle name="Uwaga 4 2 3 3 4" xfId="24666" xr:uid="{F1FCE982-780F-464F-B38D-7BD6F12EE419}"/>
    <cellStyle name="Uwaga 4 2 3 4" xfId="6620" xr:uid="{08AF0701-DB31-4DA9-8966-746315ADB789}"/>
    <cellStyle name="Uwaga 4 2 3 4 2" xfId="21921" xr:uid="{0245CE19-FF11-4498-B5C1-309BD5601F7D}"/>
    <cellStyle name="Uwaga 4 2 3 5" xfId="4799" xr:uid="{22402314-ADF4-47AF-8105-67637151EA41}"/>
    <cellStyle name="Uwaga 4 2 3 5 2" xfId="20102" xr:uid="{FBCCFA98-C9B9-4609-A16F-792E180EB0E6}"/>
    <cellStyle name="Uwaga 4 2 3 6" xfId="10112" xr:uid="{4668EC3B-1645-4DCC-AE64-05C5DED619BB}"/>
    <cellStyle name="Uwaga 4 2 3 6 2" xfId="25411" xr:uid="{8DAAE865-3C39-43C4-9E93-10C209CA7738}"/>
    <cellStyle name="Uwaga 4 2 3 7" xfId="13602" xr:uid="{9EF74132-39C4-47DC-B2FA-8BEE40039AEB}"/>
    <cellStyle name="Uwaga 4 2 3 7 2" xfId="28901" xr:uid="{A96040D4-182F-4431-A293-0BFCC8DEDAA0}"/>
    <cellStyle name="Uwaga 4 2 3 8" xfId="16942" xr:uid="{16C166E1-BBC8-4B9B-9F11-C243782E8987}"/>
    <cellStyle name="Uwaga 4 2 4" xfId="1407" xr:uid="{E345341D-682D-4DB0-855B-ABF1A7D62414}"/>
    <cellStyle name="Uwaga 4 2 4 2" xfId="9368" xr:uid="{5755F257-2218-4A40-99B9-EF043C54100A}"/>
    <cellStyle name="Uwaga 4 2 4 2 2" xfId="12859" xr:uid="{0FFD22E2-0342-4964-8BD5-251D24CD53BA}"/>
    <cellStyle name="Uwaga 4 2 4 2 2 2" xfId="28158" xr:uid="{83B22472-FF42-4D27-8F6F-CD1A583F4C60}"/>
    <cellStyle name="Uwaga 4 2 4 2 3" xfId="16349" xr:uid="{DC456CED-F41D-4920-BD45-718338295A0C}"/>
    <cellStyle name="Uwaga 4 2 4 2 3 2" xfId="31648" xr:uid="{3F11A736-42ED-44F0-AFED-D7444E441F55}"/>
    <cellStyle name="Uwaga 4 2 4 2 4" xfId="24668" xr:uid="{B2CA74AB-1076-499D-BE1D-097071F456BC}"/>
    <cellStyle name="Uwaga 4 2 4 3" xfId="7434" xr:uid="{36FF215B-1054-4538-8938-ABBCD067B657}"/>
    <cellStyle name="Uwaga 4 2 4 3 2" xfId="22735" xr:uid="{A4777802-3A6E-4ED3-AFC2-731C229EEBF6}"/>
    <cellStyle name="Uwaga 4 2 4 4" xfId="4801" xr:uid="{53505D18-1AE1-4A6E-AD4C-2B89CAF52D2C}"/>
    <cellStyle name="Uwaga 4 2 4 4 2" xfId="20104" xr:uid="{7C79E878-67FD-45BC-9EB6-2C6D38351AEC}"/>
    <cellStyle name="Uwaga 4 2 4 5" xfId="10926" xr:uid="{DD558B03-D228-4215-B5F4-56FCEAF8DFE0}"/>
    <cellStyle name="Uwaga 4 2 4 5 2" xfId="26225" xr:uid="{B4502226-EB91-4387-890A-B4443BBF37CC}"/>
    <cellStyle name="Uwaga 4 2 4 6" xfId="14416" xr:uid="{A371C04A-111A-4FB9-A92E-E7C7644523CF}"/>
    <cellStyle name="Uwaga 4 2 4 6 2" xfId="29715" xr:uid="{9DBA3F0A-1681-44D9-B1BB-82281B1FA86C}"/>
    <cellStyle name="Uwaga 4 2 4 7" xfId="17063" xr:uid="{34198F48-4415-4833-AA26-3BE00758A364}"/>
    <cellStyle name="Uwaga 4 2 5" xfId="1561" xr:uid="{60612F24-2511-4C84-B0C6-BB4E82646AE9}"/>
    <cellStyle name="Uwaga 4 2 5 2" xfId="9369" xr:uid="{D241B9B5-8FFF-4AA6-B671-F51648DCFE9A}"/>
    <cellStyle name="Uwaga 4 2 5 2 2" xfId="12860" xr:uid="{19A4D212-A9D3-4B77-8707-57CF883EE321}"/>
    <cellStyle name="Uwaga 4 2 5 2 2 2" xfId="28159" xr:uid="{6484FF70-9CF8-4F4C-881D-B98D06DB4468}"/>
    <cellStyle name="Uwaga 4 2 5 2 3" xfId="16350" xr:uid="{EF8B731A-16FD-47E1-A23D-AB6A8CFB2DEF}"/>
    <cellStyle name="Uwaga 4 2 5 2 3 2" xfId="31649" xr:uid="{6841E40F-E6B6-4369-89BF-B049EDB68E09}"/>
    <cellStyle name="Uwaga 4 2 5 2 4" xfId="24669" xr:uid="{207B76C5-DEDF-4324-A198-BE5E3B855A7F}"/>
    <cellStyle name="Uwaga 4 2 5 3" xfId="7526" xr:uid="{FFD4C330-E5DE-40CF-A418-D98FC7598708}"/>
    <cellStyle name="Uwaga 4 2 5 3 2" xfId="22827" xr:uid="{55C58A5F-DD26-41F3-A2D8-33F1B97839AB}"/>
    <cellStyle name="Uwaga 4 2 5 4" xfId="4802" xr:uid="{FBC612EB-BF5D-4905-8E32-7A6CE4A44131}"/>
    <cellStyle name="Uwaga 4 2 5 4 2" xfId="20105" xr:uid="{BD513276-7C86-4EEB-A611-60895773CD7B}"/>
    <cellStyle name="Uwaga 4 2 5 5" xfId="11018" xr:uid="{84AFDEE7-8942-49FB-9966-6080F036AE9E}"/>
    <cellStyle name="Uwaga 4 2 5 5 2" xfId="26317" xr:uid="{E4F2C18F-F2B8-42C9-AAC0-3FC62B0D3ED6}"/>
    <cellStyle name="Uwaga 4 2 5 6" xfId="14508" xr:uid="{9EC97E1E-CACD-4D8F-8072-EDA885AA789B}"/>
    <cellStyle name="Uwaga 4 2 5 6 2" xfId="29807" xr:uid="{07CD9B74-7914-4D68-AA31-AC56C3035091}"/>
    <cellStyle name="Uwaga 4 2 5 7" xfId="17213" xr:uid="{70AE0709-46B8-40EE-9259-1F8358A1C602}"/>
    <cellStyle name="Uwaga 4 2 6" xfId="1810" xr:uid="{3FE48D61-4341-494A-9AA5-4174D226460E}"/>
    <cellStyle name="Uwaga 4 2 6 2" xfId="9361" xr:uid="{3B2215B5-2DD9-4156-84B3-7EF594A5ED63}"/>
    <cellStyle name="Uwaga 4 2 6 2 2" xfId="24661" xr:uid="{59C72ADB-ED64-44A9-90C9-BD03AE339FDB}"/>
    <cellStyle name="Uwaga 4 2 6 3" xfId="5733" xr:uid="{46F1505E-D489-49DF-B0D3-0C194200C85E}"/>
    <cellStyle name="Uwaga 4 2 6 3 2" xfId="21034" xr:uid="{F9557346-8CBD-44FB-8DB7-138F0E30EB0D}"/>
    <cellStyle name="Uwaga 4 2 6 4" xfId="12852" xr:uid="{05FA0CA3-D1AB-4BD9-AF09-A293B64FB304}"/>
    <cellStyle name="Uwaga 4 2 6 4 2" xfId="28151" xr:uid="{92EEE987-9AB7-4BD5-A4F2-A847EB4F5E09}"/>
    <cellStyle name="Uwaga 4 2 6 5" xfId="16342" xr:uid="{37DA3F60-BFE9-42D3-B30B-C1AD6717246D}"/>
    <cellStyle name="Uwaga 4 2 6 5 2" xfId="31641" xr:uid="{1D7CB102-6064-4AF5-9671-89F61C4D35F3}"/>
    <cellStyle name="Uwaga 4 2 6 6" xfId="17446" xr:uid="{B74F846C-EA61-4D1A-B545-E2F43764DA9B}"/>
    <cellStyle name="Uwaga 4 2 7" xfId="1954" xr:uid="{0063E8CD-A529-4884-9465-DFF8E1BE5662}"/>
    <cellStyle name="Uwaga 4 2 7 2" xfId="5734" xr:uid="{B4A488EA-F920-4277-91DF-83FD5700B448}"/>
    <cellStyle name="Uwaga 4 2 7 2 2" xfId="21035" xr:uid="{F9503E8A-1824-4675-B791-37F97F3B8F05}"/>
    <cellStyle name="Uwaga 4 2 7 3" xfId="17586" xr:uid="{A441C654-340C-4D53-80DA-84D9EB7C426C}"/>
    <cellStyle name="Uwaga 4 2 8" xfId="2085" xr:uid="{E8A5DCDE-6B6B-4238-A82B-261CFF095FC0}"/>
    <cellStyle name="Uwaga 4 2 8 2" xfId="5735" xr:uid="{A0DFFE48-2793-4C3C-80DE-F3424C27D9A3}"/>
    <cellStyle name="Uwaga 4 2 8 2 2" xfId="21036" xr:uid="{9B6C965D-1673-4B5F-870F-F4997F7BDF26}"/>
    <cellStyle name="Uwaga 4 2 8 3" xfId="17717" xr:uid="{D8FB526C-ED56-4F4B-AC05-B77770A57168}"/>
    <cellStyle name="Uwaga 4 2 9" xfId="2210" xr:uid="{C0AD09F3-3635-42E4-886F-13651914804F}"/>
    <cellStyle name="Uwaga 4 2 9 2" xfId="5736" xr:uid="{B666C43C-3761-4B6E-A69E-F7EE804D91D1}"/>
    <cellStyle name="Uwaga 4 2 9 2 2" xfId="21037" xr:uid="{50325CBB-AE6A-410C-BED7-B9CA92363252}"/>
    <cellStyle name="Uwaga 4 2 9 3" xfId="17842" xr:uid="{CD08FDB1-4EC1-44E4-8F96-A38C430F5014}"/>
    <cellStyle name="Uwaga 4 20" xfId="16409" xr:uid="{F3FC5BD5-DC11-416E-83CA-39B6C9683909}"/>
    <cellStyle name="Uwaga 4 20 2" xfId="31708" xr:uid="{5B0262EB-C332-4D67-98D8-2FB83FFC1FBF}"/>
    <cellStyle name="Uwaga 4 21" xfId="904" xr:uid="{C1CAE08C-09F8-4788-BAC8-87B5D80F5E00}"/>
    <cellStyle name="Uwaga 4 22" xfId="16572" xr:uid="{A4F460E4-3F92-4106-9671-6D1231701421}"/>
    <cellStyle name="Uwaga 4 23" xfId="681" xr:uid="{21D6F5DA-A4D1-4AC9-B198-02816AB06907}"/>
    <cellStyle name="Uwaga 4 3" xfId="768" xr:uid="{476CCDCD-454F-45AE-9EEE-23A5261855C5}"/>
    <cellStyle name="Uwaga 4 3 10" xfId="2372" xr:uid="{AD4D15AC-CB9C-43DC-A43A-96E6BAB9A91D}"/>
    <cellStyle name="Uwaga 4 3 10 2" xfId="5737" xr:uid="{A4A86979-4BFD-4268-AEBF-0F880CBD5EFD}"/>
    <cellStyle name="Uwaga 4 3 10 2 2" xfId="21038" xr:uid="{A16C92EF-EC60-4A89-B5A9-F9BC034AD0A0}"/>
    <cellStyle name="Uwaga 4 3 10 3" xfId="18004" xr:uid="{7A1371F3-40AB-461A-A520-030F6F9E78D7}"/>
    <cellStyle name="Uwaga 4 3 11" xfId="2522" xr:uid="{779B6162-75B0-48EB-9676-272475CDF775}"/>
    <cellStyle name="Uwaga 4 3 11 2" xfId="5738" xr:uid="{EAE674DF-C076-4719-A515-9DC026FA3802}"/>
    <cellStyle name="Uwaga 4 3 11 2 2" xfId="21039" xr:uid="{ACDEF0AB-D5B6-45A7-A8A4-A05F5719BB84}"/>
    <cellStyle name="Uwaga 4 3 11 3" xfId="18154" xr:uid="{7514F624-4519-4CBA-97FE-B8F837215A67}"/>
    <cellStyle name="Uwaga 4 3 12" xfId="2672" xr:uid="{DBD9A610-04C8-4190-833E-B3E388C2AFB0}"/>
    <cellStyle name="Uwaga 4 3 12 2" xfId="5739" xr:uid="{FC427C71-77F1-40A4-8F17-7F48EB0AD519}"/>
    <cellStyle name="Uwaga 4 3 12 2 2" xfId="21040" xr:uid="{F7E02047-426E-4E7A-A7C8-CDB59346B394}"/>
    <cellStyle name="Uwaga 4 3 12 3" xfId="18304" xr:uid="{AA79F85F-095C-4DD9-B4B1-5B6435F4B12D}"/>
    <cellStyle name="Uwaga 4 3 13" xfId="5868" xr:uid="{A6ABD6CA-13A0-4B32-8CCC-C5554A21C178}"/>
    <cellStyle name="Uwaga 4 3 13 2" xfId="21169" xr:uid="{FC8686C2-9BA1-4A8D-8EFE-0CB983142B43}"/>
    <cellStyle name="Uwaga 4 3 14" xfId="6091" xr:uid="{297AA0E1-B460-4190-8B8E-5E92CF348D66}"/>
    <cellStyle name="Uwaga 4 3 14 2" xfId="21392" xr:uid="{77F218D2-EC58-4869-8133-E9E9AF6C24F1}"/>
    <cellStyle name="Uwaga 4 3 15" xfId="4803" xr:uid="{33EF6705-A931-471C-B7DB-46469AEF56C8}"/>
    <cellStyle name="Uwaga 4 3 15 2" xfId="20106" xr:uid="{9F72E871-DE10-472B-B890-7178347C249A}"/>
    <cellStyle name="Uwaga 4 3 16" xfId="9583" xr:uid="{8308332F-74FB-4FFF-9FC8-1E793B9F4DE5}"/>
    <cellStyle name="Uwaga 4 3 16 2" xfId="24882" xr:uid="{DD462457-D4DD-415F-8C09-1F4538DB46BD}"/>
    <cellStyle name="Uwaga 4 3 17" xfId="13073" xr:uid="{56C76CD4-AD5F-472E-8785-2F76D048AF75}"/>
    <cellStyle name="Uwaga 4 3 17 2" xfId="28372" xr:uid="{F0763EE9-41B8-4F1B-87FB-1159E51EBD81}"/>
    <cellStyle name="Uwaga 4 3 18" xfId="16491" xr:uid="{E1CB92D2-4DA3-48DB-BFC2-BC51BAD2FDD3}"/>
    <cellStyle name="Uwaga 4 3 18 2" xfId="31790" xr:uid="{76824A4C-0913-46ED-9861-409F91191F1F}"/>
    <cellStyle name="Uwaga 4 3 19" xfId="986" xr:uid="{FC6597C6-4620-4B09-927D-620F9DA42B0F}"/>
    <cellStyle name="Uwaga 4 3 2" xfId="1202" xr:uid="{ACA4438F-C761-4658-BF32-BE9FC0E2521E}"/>
    <cellStyle name="Uwaga 4 3 2 2" xfId="4805" xr:uid="{75209ECE-A749-44F5-865E-76E83B755623}"/>
    <cellStyle name="Uwaga 4 3 2 2 2" xfId="4806" xr:uid="{3FC51429-FA12-45DB-B3AE-E197AACA6FE5}"/>
    <cellStyle name="Uwaga 4 3 2 2 2 2" xfId="9373" xr:uid="{B72BDE7A-2B72-42A8-9F6E-198F79724146}"/>
    <cellStyle name="Uwaga 4 3 2 2 2 2 2" xfId="12864" xr:uid="{E903F2A5-E7D0-43B9-A3E7-189D230A611D}"/>
    <cellStyle name="Uwaga 4 3 2 2 2 2 2 2" xfId="28163" xr:uid="{311B7EC3-E5D0-46BE-B92C-C2DCCCD74A9C}"/>
    <cellStyle name="Uwaga 4 3 2 2 2 2 3" xfId="16354" xr:uid="{3FBB2F39-1519-4445-91F1-106C4AFE29B9}"/>
    <cellStyle name="Uwaga 4 3 2 2 2 2 3 2" xfId="31653" xr:uid="{116BC97C-D01D-437E-B12E-768A82026041}"/>
    <cellStyle name="Uwaga 4 3 2 2 2 2 4" xfId="24673" xr:uid="{5DEEAADD-00D2-4C7E-AB68-C45E4EC209E5}"/>
    <cellStyle name="Uwaga 4 3 2 2 2 3" xfId="7440" xr:uid="{AC4681B0-FE85-4A83-98D9-434558BBB6E2}"/>
    <cellStyle name="Uwaga 4 3 2 2 2 3 2" xfId="22741" xr:uid="{4DFF2C2D-4316-4244-86FC-A62E86E4EB54}"/>
    <cellStyle name="Uwaga 4 3 2 2 2 4" xfId="10932" xr:uid="{537752A7-8DFF-4B2E-A1C9-56DE71D2F789}"/>
    <cellStyle name="Uwaga 4 3 2 2 2 4 2" xfId="26231" xr:uid="{D19B32B1-972C-453C-9254-AA452455260A}"/>
    <cellStyle name="Uwaga 4 3 2 2 2 5" xfId="14422" xr:uid="{90625F44-9751-4123-87F0-34633C35258D}"/>
    <cellStyle name="Uwaga 4 3 2 2 2 5 2" xfId="29721" xr:uid="{AFD17477-9B03-4962-800D-6B1A6BCD5B80}"/>
    <cellStyle name="Uwaga 4 3 2 2 2 6" xfId="20109" xr:uid="{23F88FBC-9780-48D4-9137-502AFA887AE9}"/>
    <cellStyle name="Uwaga 4 3 2 2 3" xfId="9372" xr:uid="{5BA3B5EC-B23B-43A9-A4CA-B08152289A6B}"/>
    <cellStyle name="Uwaga 4 3 2 2 3 2" xfId="12863" xr:uid="{6B5702BF-ACAE-40AB-B252-84399455D295}"/>
    <cellStyle name="Uwaga 4 3 2 2 3 2 2" xfId="28162" xr:uid="{A66B08C1-1AD5-4A5B-94B0-7B575828338C}"/>
    <cellStyle name="Uwaga 4 3 2 2 3 3" xfId="16353" xr:uid="{37C5F67A-2A0D-40B7-B8EB-9ECDA6DEAED4}"/>
    <cellStyle name="Uwaga 4 3 2 2 3 3 2" xfId="31652" xr:uid="{16BAF2B7-3AFB-4F34-A4F3-47249444554A}"/>
    <cellStyle name="Uwaga 4 3 2 2 3 4" xfId="24672" xr:uid="{602B5AD2-70D4-43AF-B62E-3D1E625D3DB0}"/>
    <cellStyle name="Uwaga 4 3 2 2 4" xfId="6621" xr:uid="{53288134-687C-4E15-A3D6-1FE2C02F0BC5}"/>
    <cellStyle name="Uwaga 4 3 2 2 4 2" xfId="21922" xr:uid="{4EF64A38-6B02-46FC-8C52-37414FF920A2}"/>
    <cellStyle name="Uwaga 4 3 2 2 5" xfId="10113" xr:uid="{C5547E96-42A9-42BD-BA85-226FFE4EB71C}"/>
    <cellStyle name="Uwaga 4 3 2 2 5 2" xfId="25412" xr:uid="{A79DB21D-6645-48AF-890F-F9E1E08FB7EF}"/>
    <cellStyle name="Uwaga 4 3 2 2 6" xfId="13603" xr:uid="{744B8B6D-6C22-423C-A824-0A15C8EEDBB5}"/>
    <cellStyle name="Uwaga 4 3 2 2 6 2" xfId="28902" xr:uid="{B5D6E6FC-0C90-415C-9DEC-D79506911046}"/>
    <cellStyle name="Uwaga 4 3 2 2 7" xfId="20108" xr:uid="{8C2921CA-A48B-4DE6-BE47-F7A045B54B9D}"/>
    <cellStyle name="Uwaga 4 3 2 3" xfId="4807" xr:uid="{2E96E70C-12BB-48F2-B72D-EE74BCDAF7B0}"/>
    <cellStyle name="Uwaga 4 3 2 3 2" xfId="9374" xr:uid="{81BCECCC-E7C2-42F2-B475-2606A6841FC0}"/>
    <cellStyle name="Uwaga 4 3 2 3 2 2" xfId="12865" xr:uid="{CFB8FC7F-4872-454C-8937-82C34616953F}"/>
    <cellStyle name="Uwaga 4 3 2 3 2 2 2" xfId="28164" xr:uid="{4614C9FE-CC46-488B-8ED5-FC2A3FD64133}"/>
    <cellStyle name="Uwaga 4 3 2 3 2 3" xfId="16355" xr:uid="{557748F3-FD4D-472C-B084-4FC4AE661D28}"/>
    <cellStyle name="Uwaga 4 3 2 3 2 3 2" xfId="31654" xr:uid="{9CDF299E-2AC0-45C3-BCBD-6124564975DF}"/>
    <cellStyle name="Uwaga 4 3 2 3 2 4" xfId="24674" xr:uid="{DFEC767E-D1DB-47E0-A5B9-0ACF180A6590}"/>
    <cellStyle name="Uwaga 4 3 2 3 3" xfId="7439" xr:uid="{6A34A8C6-C230-4D72-A662-F582B31EC099}"/>
    <cellStyle name="Uwaga 4 3 2 3 3 2" xfId="22740" xr:uid="{1A3F01EA-FA96-4DB5-B45E-A9DD79ED0843}"/>
    <cellStyle name="Uwaga 4 3 2 3 4" xfId="10931" xr:uid="{61E4A48B-26AD-4557-9B76-526FC72FCD39}"/>
    <cellStyle name="Uwaga 4 3 2 3 4 2" xfId="26230" xr:uid="{1ADB7E32-4FB2-422D-AA1F-FFF9CEB3AFDD}"/>
    <cellStyle name="Uwaga 4 3 2 3 5" xfId="14421" xr:uid="{FED8AF85-8DD7-4FB0-88AE-113ADE5F7748}"/>
    <cellStyle name="Uwaga 4 3 2 3 5 2" xfId="29720" xr:uid="{28C367C0-D441-497F-B271-14CD84A11A91}"/>
    <cellStyle name="Uwaga 4 3 2 3 6" xfId="20110" xr:uid="{22847A5E-5930-42BC-9E8D-A3FCDA408E3E}"/>
    <cellStyle name="Uwaga 4 3 2 4" xfId="9371" xr:uid="{1E4B4DAE-3709-4FC5-86F9-3C106E8E2207}"/>
    <cellStyle name="Uwaga 4 3 2 4 2" xfId="12862" xr:uid="{B5CF1075-DD44-4B30-8B21-1A7CDEE96D0B}"/>
    <cellStyle name="Uwaga 4 3 2 4 2 2" xfId="28161" xr:uid="{6EEF340E-09EF-4767-BB8C-2B72A8E03F59}"/>
    <cellStyle name="Uwaga 4 3 2 4 3" xfId="16352" xr:uid="{CA58B7DE-9F92-4DC4-9BE0-42B66AB45C8F}"/>
    <cellStyle name="Uwaga 4 3 2 4 3 2" xfId="31651" xr:uid="{335E74D7-A0C5-45D3-B354-97205CD58562}"/>
    <cellStyle name="Uwaga 4 3 2 4 4" xfId="24671" xr:uid="{68804BC1-6B20-4216-ADBA-9FF16102415E}"/>
    <cellStyle name="Uwaga 4 3 2 5" xfId="6268" xr:uid="{EBB38709-D304-48C4-A452-778BDDB71D3D}"/>
    <cellStyle name="Uwaga 4 3 2 5 2" xfId="21569" xr:uid="{921738E0-092C-4F9D-82D1-D8EFBA5E6B68}"/>
    <cellStyle name="Uwaga 4 3 2 6" xfId="4804" xr:uid="{3DBFD468-01DD-461A-803E-261168ECF7EB}"/>
    <cellStyle name="Uwaga 4 3 2 6 2" xfId="20107" xr:uid="{CDF11686-C46A-4495-9A53-700D301062C8}"/>
    <cellStyle name="Uwaga 4 3 2 7" xfId="9760" xr:uid="{A2510D04-9EB9-4B16-B5A8-5048F90E7098}"/>
    <cellStyle name="Uwaga 4 3 2 7 2" xfId="25059" xr:uid="{9F4D72BC-6121-469C-8602-171588C9BFF4}"/>
    <cellStyle name="Uwaga 4 3 2 8" xfId="13250" xr:uid="{2868643D-C7CB-4F2D-8602-89206631EAA8}"/>
    <cellStyle name="Uwaga 4 3 2 8 2" xfId="28549" xr:uid="{FA8AFDF8-1D0E-45AC-A5CB-40B22612ED79}"/>
    <cellStyle name="Uwaga 4 3 2 9" xfId="16858" xr:uid="{15F7B47C-0663-41AB-BB8E-0E211250E609}"/>
    <cellStyle name="Uwaga 4 3 20" xfId="16654" xr:uid="{706601CA-B042-4E8A-987B-2B6295B316A5}"/>
    <cellStyle name="Uwaga 4 3 3" xfId="1327" xr:uid="{C3D61138-681E-4F23-BFD8-6A1F1C437C19}"/>
    <cellStyle name="Uwaga 4 3 3 2" xfId="4809" xr:uid="{604604AD-1451-4E42-87A8-29881C91FA14}"/>
    <cellStyle name="Uwaga 4 3 3 2 2" xfId="9376" xr:uid="{2E4312A9-505E-4077-8B9F-5DE81226CD5C}"/>
    <cellStyle name="Uwaga 4 3 3 2 2 2" xfId="12867" xr:uid="{59B83E61-1615-4107-A4F6-72D9A50B16F5}"/>
    <cellStyle name="Uwaga 4 3 3 2 2 2 2" xfId="28166" xr:uid="{379A7D36-C690-4138-ACB2-BD30CB1D2A3A}"/>
    <cellStyle name="Uwaga 4 3 3 2 2 3" xfId="16357" xr:uid="{D82B59C8-300B-44C9-A9F7-7D76EFE17C94}"/>
    <cellStyle name="Uwaga 4 3 3 2 2 3 2" xfId="31656" xr:uid="{84B2AE75-1753-45BD-8F27-140E6BC5301E}"/>
    <cellStyle name="Uwaga 4 3 3 2 2 4" xfId="24676" xr:uid="{FD4AA7FF-3465-443D-A992-012D80D79AB9}"/>
    <cellStyle name="Uwaga 4 3 3 2 3" xfId="7441" xr:uid="{4A54DBA5-47D0-42A2-B4A5-0D610C15FCDC}"/>
    <cellStyle name="Uwaga 4 3 3 2 3 2" xfId="22742" xr:uid="{55E2E3D4-7BBB-4D30-B9DD-D48AD0523489}"/>
    <cellStyle name="Uwaga 4 3 3 2 4" xfId="10933" xr:uid="{2C51543B-384E-4235-95F2-BDA4429BC8A5}"/>
    <cellStyle name="Uwaga 4 3 3 2 4 2" xfId="26232" xr:uid="{6D773B3F-C456-4B06-A80B-994FBA24C485}"/>
    <cellStyle name="Uwaga 4 3 3 2 5" xfId="14423" xr:uid="{E1025D49-452C-467F-8D1D-6B0AD2DD28F2}"/>
    <cellStyle name="Uwaga 4 3 3 2 5 2" xfId="29722" xr:uid="{326E6849-7BD9-4565-B71E-E9F79246142A}"/>
    <cellStyle name="Uwaga 4 3 3 2 6" xfId="20112" xr:uid="{F6228DBE-3D33-4992-834F-5779AED90899}"/>
    <cellStyle name="Uwaga 4 3 3 3" xfId="9375" xr:uid="{DC662ED6-CF1C-4CBF-AC9E-67786A7E34F0}"/>
    <cellStyle name="Uwaga 4 3 3 3 2" xfId="12866" xr:uid="{997B15F1-9081-495A-9D30-5DE682924A03}"/>
    <cellStyle name="Uwaga 4 3 3 3 2 2" xfId="28165" xr:uid="{B5BEFECB-4D5F-4D23-B947-389162D9D7A1}"/>
    <cellStyle name="Uwaga 4 3 3 3 3" xfId="16356" xr:uid="{D659CC3B-C487-46C1-9156-21C7D368B738}"/>
    <cellStyle name="Uwaga 4 3 3 3 3 2" xfId="31655" xr:uid="{383C2795-D250-4E98-B29A-A501076D47B1}"/>
    <cellStyle name="Uwaga 4 3 3 3 4" xfId="24675" xr:uid="{4DC3907E-4D5B-4315-A900-C95AA8723D44}"/>
    <cellStyle name="Uwaga 4 3 3 4" xfId="6622" xr:uid="{D8A10D8E-A231-43FE-8057-14E92B8B7084}"/>
    <cellStyle name="Uwaga 4 3 3 4 2" xfId="21923" xr:uid="{2E689FA9-B097-4D6F-B094-EDA4F65E7F59}"/>
    <cellStyle name="Uwaga 4 3 3 5" xfId="4808" xr:uid="{9AFA805F-F534-4A53-BE33-D5434B77247D}"/>
    <cellStyle name="Uwaga 4 3 3 5 2" xfId="20111" xr:uid="{041ED3E6-71BF-46E4-8486-433539EB3C5A}"/>
    <cellStyle name="Uwaga 4 3 3 6" xfId="10114" xr:uid="{51B4E3B5-9C17-47B5-AC70-AF78D242B4D5}"/>
    <cellStyle name="Uwaga 4 3 3 6 2" xfId="25413" xr:uid="{D51D392A-51B7-4525-B0FA-105BEF04A2EF}"/>
    <cellStyle name="Uwaga 4 3 3 7" xfId="13604" xr:uid="{78918CAF-D9C5-4770-B9F1-04AE831ADFEC}"/>
    <cellStyle name="Uwaga 4 3 3 7 2" xfId="28903" xr:uid="{CDE9F37F-D278-4B73-B302-88B19BA8BBEA}"/>
    <cellStyle name="Uwaga 4 3 3 8" xfId="16983" xr:uid="{DF0AFB61-11BE-41C7-9592-89BF588DBBA9}"/>
    <cellStyle name="Uwaga 4 3 4" xfId="1448" xr:uid="{646065E1-0E4A-4F0E-8F18-40A2211F0742}"/>
    <cellStyle name="Uwaga 4 3 4 2" xfId="9377" xr:uid="{9DCB77F5-305E-42E5-96CF-B63028F86BF3}"/>
    <cellStyle name="Uwaga 4 3 4 2 2" xfId="12868" xr:uid="{7F8CB983-6FF5-422A-B61A-133DBD19BB72}"/>
    <cellStyle name="Uwaga 4 3 4 2 2 2" xfId="28167" xr:uid="{FEB5A85C-A9A0-46B9-AFD1-98666C261CB6}"/>
    <cellStyle name="Uwaga 4 3 4 2 3" xfId="16358" xr:uid="{D8F702B2-02D5-45F2-8EDE-47FEFC5717A2}"/>
    <cellStyle name="Uwaga 4 3 4 2 3 2" xfId="31657" xr:uid="{902A34D0-E6F2-436C-AA55-C4FE144A1A02}"/>
    <cellStyle name="Uwaga 4 3 4 2 4" xfId="24677" xr:uid="{364A418A-3F7C-4A6C-9B50-FAEDE9CFD640}"/>
    <cellStyle name="Uwaga 4 3 4 3" xfId="7438" xr:uid="{C99E753C-D939-49D1-A354-77E61A6BBD2D}"/>
    <cellStyle name="Uwaga 4 3 4 3 2" xfId="22739" xr:uid="{6E540E14-F6D2-4203-BB51-44751E031F34}"/>
    <cellStyle name="Uwaga 4 3 4 4" xfId="4810" xr:uid="{448702C6-14C6-427A-BC5A-4629DEB096E2}"/>
    <cellStyle name="Uwaga 4 3 4 4 2" xfId="20113" xr:uid="{4388001A-2F7A-426D-A836-53B87D4E2AB8}"/>
    <cellStyle name="Uwaga 4 3 4 5" xfId="10930" xr:uid="{F4F294B0-1BCF-4D8B-85CA-1DFFD1B09BAF}"/>
    <cellStyle name="Uwaga 4 3 4 5 2" xfId="26229" xr:uid="{D0A85C36-312A-4605-AFA8-A8273FB479CF}"/>
    <cellStyle name="Uwaga 4 3 4 6" xfId="14420" xr:uid="{02E209A3-C5AE-4AF3-A8B4-124C0D17B5ED}"/>
    <cellStyle name="Uwaga 4 3 4 6 2" xfId="29719" xr:uid="{3F1646F6-D560-4752-92CD-ECEE53EAF5F3}"/>
    <cellStyle name="Uwaga 4 3 4 7" xfId="17104" xr:uid="{9648683E-CB31-410B-A706-BA9B8E8D0061}"/>
    <cellStyle name="Uwaga 4 3 5" xfId="1602" xr:uid="{5AF0C77E-2D74-4F2E-BA25-14F0B90C353A}"/>
    <cellStyle name="Uwaga 4 3 5 2" xfId="9378" xr:uid="{124A9F5D-F763-4033-971A-E8F04862FD7E}"/>
    <cellStyle name="Uwaga 4 3 5 2 2" xfId="12869" xr:uid="{FA99A5AA-156A-42E3-8F84-ABF8785205F2}"/>
    <cellStyle name="Uwaga 4 3 5 2 2 2" xfId="28168" xr:uid="{6B7EC898-2A0A-4065-9CFA-3B8C293A3B54}"/>
    <cellStyle name="Uwaga 4 3 5 2 3" xfId="16359" xr:uid="{90EEB09A-05D2-4947-A5FB-0145AFDA93F8}"/>
    <cellStyle name="Uwaga 4 3 5 2 3 2" xfId="31658" xr:uid="{3F0C814C-2B3B-4ABB-8BB0-1760C94536F2}"/>
    <cellStyle name="Uwaga 4 3 5 2 4" xfId="24678" xr:uid="{67929151-BA4F-41AE-9433-0FF53F5AFE34}"/>
    <cellStyle name="Uwaga 4 3 5 3" xfId="7567" xr:uid="{1BD5BC5F-2C6E-426B-BF79-7F65C54CF298}"/>
    <cellStyle name="Uwaga 4 3 5 3 2" xfId="22868" xr:uid="{84965C43-DB92-4D6F-BE73-2FFB1C8B38C7}"/>
    <cellStyle name="Uwaga 4 3 5 4" xfId="4811" xr:uid="{3D198657-7D0E-41A2-A695-CB0E97A323BC}"/>
    <cellStyle name="Uwaga 4 3 5 4 2" xfId="20114" xr:uid="{08288B05-AD79-4536-A981-160C3C20717D}"/>
    <cellStyle name="Uwaga 4 3 5 5" xfId="11059" xr:uid="{C172A5DF-8F87-4BAA-B5AE-6013A20BD99B}"/>
    <cellStyle name="Uwaga 4 3 5 5 2" xfId="26358" xr:uid="{59309EE9-CBCA-4BBC-9A3E-1E74D6039EA5}"/>
    <cellStyle name="Uwaga 4 3 5 6" xfId="14549" xr:uid="{84AD7979-6A84-433D-A368-2E3C60CA0484}"/>
    <cellStyle name="Uwaga 4 3 5 6 2" xfId="29848" xr:uid="{192D6006-120D-48CA-95B3-53CB0C8BB5C5}"/>
    <cellStyle name="Uwaga 4 3 5 7" xfId="17254" xr:uid="{7C93DEB6-36B1-4D7F-B0EC-FEEC0527850C}"/>
    <cellStyle name="Uwaga 4 3 6" xfId="1851" xr:uid="{B9B5752B-8522-48F3-A8FB-CEDA8B713018}"/>
    <cellStyle name="Uwaga 4 3 6 2" xfId="9370" xr:uid="{F5CB91AD-A3B8-40C3-AAF4-6797FE10B4BE}"/>
    <cellStyle name="Uwaga 4 3 6 2 2" xfId="24670" xr:uid="{6D446BC1-026F-4A18-8A15-8FCAE58890DA}"/>
    <cellStyle name="Uwaga 4 3 6 3" xfId="5740" xr:uid="{F664497E-2715-472C-AAD5-ECDE22F41889}"/>
    <cellStyle name="Uwaga 4 3 6 3 2" xfId="21041" xr:uid="{994F2444-40A0-4A31-9B62-80B78AC2B8D9}"/>
    <cellStyle name="Uwaga 4 3 6 4" xfId="12861" xr:uid="{3536B1E7-1B5C-4DBB-828B-4C814E837205}"/>
    <cellStyle name="Uwaga 4 3 6 4 2" xfId="28160" xr:uid="{4BFD91E2-45E5-44EA-95D1-E22D1A28ACD2}"/>
    <cellStyle name="Uwaga 4 3 6 5" xfId="16351" xr:uid="{26B051FE-1147-43CE-B557-A57BAA266E84}"/>
    <cellStyle name="Uwaga 4 3 6 5 2" xfId="31650" xr:uid="{291FFF48-721E-4EE5-85A9-414421A74A65}"/>
    <cellStyle name="Uwaga 4 3 6 6" xfId="17487" xr:uid="{85DE86D1-84EF-4A63-BCB0-62EB85954708}"/>
    <cellStyle name="Uwaga 4 3 7" xfId="1995" xr:uid="{8940A118-05BF-4DF7-B32E-5DDE95349368}"/>
    <cellStyle name="Uwaga 4 3 7 2" xfId="5741" xr:uid="{51211744-6A09-46C4-AC47-C1C368A33C1A}"/>
    <cellStyle name="Uwaga 4 3 7 2 2" xfId="21042" xr:uid="{3A9144DC-A2E6-4B78-AD43-A59BFA069F23}"/>
    <cellStyle name="Uwaga 4 3 7 3" xfId="17627" xr:uid="{6E862FC1-CADC-42D4-9C4C-3BD1AEAED87B}"/>
    <cellStyle name="Uwaga 4 3 8" xfId="2126" xr:uid="{49FEA179-36CB-4C84-978A-AE100F6DABE1}"/>
    <cellStyle name="Uwaga 4 3 8 2" xfId="5742" xr:uid="{63EC92C4-4236-420E-B312-ECE755F218B4}"/>
    <cellStyle name="Uwaga 4 3 8 2 2" xfId="21043" xr:uid="{7B0CB9EA-B29F-440B-862C-118540BA2586}"/>
    <cellStyle name="Uwaga 4 3 8 3" xfId="17758" xr:uid="{ED3A4E6E-AA5C-479D-B217-0726A089BC27}"/>
    <cellStyle name="Uwaga 4 3 9" xfId="2251" xr:uid="{DDA77A5E-C19B-4435-BF59-D93E7427C23F}"/>
    <cellStyle name="Uwaga 4 3 9 2" xfId="5743" xr:uid="{BEE70964-34E2-40E2-B35C-B1293797C9D0}"/>
    <cellStyle name="Uwaga 4 3 9 2 2" xfId="21044" xr:uid="{A4CD87C6-97FE-4A33-ABE7-99043B03BB21}"/>
    <cellStyle name="Uwaga 4 3 9 3" xfId="17883" xr:uid="{F4681FA9-DB40-4CFF-A882-14558164747F}"/>
    <cellStyle name="Uwaga 4 4" xfId="1119" xr:uid="{51539442-8F35-4A31-A325-71A00A8AD26A}"/>
    <cellStyle name="Uwaga 4 4 2" xfId="4813" xr:uid="{678D9A35-F9A4-4431-AEDA-6100FEE20DB5}"/>
    <cellStyle name="Uwaga 4 4 2 2" xfId="4814" xr:uid="{202B7A65-6D3D-4079-9A5D-699BD99CBDDA}"/>
    <cellStyle name="Uwaga 4 4 2 2 2" xfId="9381" xr:uid="{C5C70D0A-AD8C-4774-B78E-A5722E03529A}"/>
    <cellStyle name="Uwaga 4 4 2 2 2 2" xfId="12872" xr:uid="{2DDE7501-AFC2-4CAC-88C6-CCF1F3427440}"/>
    <cellStyle name="Uwaga 4 4 2 2 2 2 2" xfId="28171" xr:uid="{431796FD-85E4-4A41-AF1E-52F7258AFAD4}"/>
    <cellStyle name="Uwaga 4 4 2 2 2 3" xfId="16362" xr:uid="{6FBBF215-8B99-479A-BBB8-F395A901FA86}"/>
    <cellStyle name="Uwaga 4 4 2 2 2 3 2" xfId="31661" xr:uid="{FCCF1F07-EE1A-490A-A29A-E293510F0214}"/>
    <cellStyle name="Uwaga 4 4 2 2 2 4" xfId="24681" xr:uid="{77AC23A1-3CD9-4491-8FAA-A4AAEB107D97}"/>
    <cellStyle name="Uwaga 4 4 2 2 3" xfId="7443" xr:uid="{EE672073-6259-434A-B0CE-52BE7FA08B96}"/>
    <cellStyle name="Uwaga 4 4 2 2 3 2" xfId="22744" xr:uid="{ACC59D42-73BC-4778-87C4-05FBECD345DA}"/>
    <cellStyle name="Uwaga 4 4 2 2 4" xfId="10935" xr:uid="{3E5D725B-E46A-4F93-8610-2A1EC9C96554}"/>
    <cellStyle name="Uwaga 4 4 2 2 4 2" xfId="26234" xr:uid="{57806785-F88B-4733-8359-4F0CCFF53970}"/>
    <cellStyle name="Uwaga 4 4 2 2 5" xfId="14425" xr:uid="{7DE6ADC3-62BB-4BFA-8BD1-E6DDC4F4A144}"/>
    <cellStyle name="Uwaga 4 4 2 2 5 2" xfId="29724" xr:uid="{5E51CD65-6618-4398-AF51-A1432DC34566}"/>
    <cellStyle name="Uwaga 4 4 2 2 6" xfId="20117" xr:uid="{837787D9-96FA-49DA-AC83-29ABDFDE70CD}"/>
    <cellStyle name="Uwaga 4 4 2 3" xfId="9380" xr:uid="{72737A57-D2A3-4F87-8278-270F13CC88FE}"/>
    <cellStyle name="Uwaga 4 4 2 3 2" xfId="12871" xr:uid="{1EBA4E63-85A9-41AB-BC3B-227090428A30}"/>
    <cellStyle name="Uwaga 4 4 2 3 2 2" xfId="28170" xr:uid="{5DED2123-8198-41AA-A46F-AB3ABCDC34D1}"/>
    <cellStyle name="Uwaga 4 4 2 3 3" xfId="16361" xr:uid="{8F3B2FA4-C62F-455D-BCA9-2C92501DAB20}"/>
    <cellStyle name="Uwaga 4 4 2 3 3 2" xfId="31660" xr:uid="{011D7523-80A5-4589-B7A2-45509939FBE1}"/>
    <cellStyle name="Uwaga 4 4 2 3 4" xfId="24680" xr:uid="{35A8CD69-84B8-491F-9742-49D8CAD8817F}"/>
    <cellStyle name="Uwaga 4 4 2 4" xfId="6623" xr:uid="{4835B51F-3161-477E-9EB2-E783E71DDDDE}"/>
    <cellStyle name="Uwaga 4 4 2 4 2" xfId="21924" xr:uid="{D96E4290-77D8-4267-9019-1BA4CC056860}"/>
    <cellStyle name="Uwaga 4 4 2 5" xfId="10115" xr:uid="{3D2380C0-1BCA-46A0-BFA8-7272274B3D01}"/>
    <cellStyle name="Uwaga 4 4 2 5 2" xfId="25414" xr:uid="{09F44FAE-18E3-4192-859F-A3C83C9F64D5}"/>
    <cellStyle name="Uwaga 4 4 2 6" xfId="13605" xr:uid="{119141D5-5F29-4EDB-A13C-4D51DDBE1343}"/>
    <cellStyle name="Uwaga 4 4 2 6 2" xfId="28904" xr:uid="{63555331-319F-4538-8E8A-57C3C03F1699}"/>
    <cellStyle name="Uwaga 4 4 2 7" xfId="20116" xr:uid="{DBB3681B-F804-4032-AF56-01E24135BB69}"/>
    <cellStyle name="Uwaga 4 4 3" xfId="4815" xr:uid="{2B2D486D-AF2A-4A07-AD33-6C522C1DBDD7}"/>
    <cellStyle name="Uwaga 4 4 3 2" xfId="9382" xr:uid="{598CD701-7148-460D-A46B-B2548C881E95}"/>
    <cellStyle name="Uwaga 4 4 3 2 2" xfId="12873" xr:uid="{675F8569-E36E-49D9-8D92-B77A0402B188}"/>
    <cellStyle name="Uwaga 4 4 3 2 2 2" xfId="28172" xr:uid="{79E260E9-4389-415E-BDB0-6329EBD0F220}"/>
    <cellStyle name="Uwaga 4 4 3 2 3" xfId="16363" xr:uid="{A8061026-EE9E-4E68-8B9A-F121E0ADF267}"/>
    <cellStyle name="Uwaga 4 4 3 2 3 2" xfId="31662" xr:uid="{83DF2B57-857A-4A6C-BF2B-F774FD4AB2A7}"/>
    <cellStyle name="Uwaga 4 4 3 2 4" xfId="24682" xr:uid="{69A357EA-D5C7-454C-9C72-AF506E422D57}"/>
    <cellStyle name="Uwaga 4 4 3 3" xfId="7442" xr:uid="{FCE2E146-FA9C-46E9-A37D-946E6B33CCCE}"/>
    <cellStyle name="Uwaga 4 4 3 3 2" xfId="22743" xr:uid="{8DA7CB0A-E530-4CF4-ACB5-276B75206ECD}"/>
    <cellStyle name="Uwaga 4 4 3 4" xfId="10934" xr:uid="{F8B04E7A-51FD-402E-9D67-2EF64B8C1DF5}"/>
    <cellStyle name="Uwaga 4 4 3 4 2" xfId="26233" xr:uid="{A3298E7E-B324-4E1D-B924-15CF98C5749D}"/>
    <cellStyle name="Uwaga 4 4 3 5" xfId="14424" xr:uid="{3AFD3541-1932-4711-ABDE-4D913E4940B0}"/>
    <cellStyle name="Uwaga 4 4 3 5 2" xfId="29723" xr:uid="{86332EDB-75EF-47F5-8F0C-BC1858E87DAF}"/>
    <cellStyle name="Uwaga 4 4 3 6" xfId="20118" xr:uid="{28EE62EF-1A06-4C5A-85CA-0F5571580369}"/>
    <cellStyle name="Uwaga 4 4 4" xfId="9379" xr:uid="{D0EBEF48-E382-45A9-8BA5-EF63C6BCAEDB}"/>
    <cellStyle name="Uwaga 4 4 4 2" xfId="12870" xr:uid="{71E9E22A-766E-4501-AD19-34F1D422C0A0}"/>
    <cellStyle name="Uwaga 4 4 4 2 2" xfId="28169" xr:uid="{06800D50-B08D-4452-9582-4E6C1C1C0E2C}"/>
    <cellStyle name="Uwaga 4 4 4 3" xfId="16360" xr:uid="{AC926937-6E44-46C9-8B0C-3A5FF78F2B7D}"/>
    <cellStyle name="Uwaga 4 4 4 3 2" xfId="31659" xr:uid="{33284AF8-D53A-4986-B881-8972823DA228}"/>
    <cellStyle name="Uwaga 4 4 4 4" xfId="24679" xr:uid="{D6DC3150-9977-4858-A24B-2B0456A51E8B}"/>
    <cellStyle name="Uwaga 4 4 5" xfId="6186" xr:uid="{071C2112-AC89-45B0-BFDF-F1EA003170F0}"/>
    <cellStyle name="Uwaga 4 4 5 2" xfId="21487" xr:uid="{B2B7B29B-9A5D-4E97-A3B5-5AACB51AF3B0}"/>
    <cellStyle name="Uwaga 4 4 6" xfId="4812" xr:uid="{4588DA14-55E0-40CA-ADCE-8A347F6AB084}"/>
    <cellStyle name="Uwaga 4 4 6 2" xfId="20115" xr:uid="{1DADD65D-BD28-4C01-8768-DAB7EE54491F}"/>
    <cellStyle name="Uwaga 4 4 7" xfId="9678" xr:uid="{818C4D42-921F-4F02-81B0-BE6C0DDDEF07}"/>
    <cellStyle name="Uwaga 4 4 7 2" xfId="24977" xr:uid="{FFF9ACD0-C5C3-45A0-9AF4-25DB4DC80842}"/>
    <cellStyle name="Uwaga 4 4 8" xfId="13168" xr:uid="{4C854810-73EE-4050-AE3A-321C04F67F16}"/>
    <cellStyle name="Uwaga 4 4 8 2" xfId="28467" xr:uid="{1F72492E-12D8-45AC-91FC-111F76E4F9E5}"/>
    <cellStyle name="Uwaga 4 4 9" xfId="16775" xr:uid="{AE886458-EC08-4064-9DBF-360E58B9D7DE}"/>
    <cellStyle name="Uwaga 4 5" xfId="1244" xr:uid="{AD78D38D-8839-4D6F-AAF6-BAFFAF3CC8EB}"/>
    <cellStyle name="Uwaga 4 5 2" xfId="4817" xr:uid="{39FBF67E-3196-4CDA-930D-B9AA0EAB92C0}"/>
    <cellStyle name="Uwaga 4 5 2 2" xfId="9384" xr:uid="{3528D17E-7E1D-4BA0-8314-B449219BE335}"/>
    <cellStyle name="Uwaga 4 5 2 2 2" xfId="12875" xr:uid="{2ECCBFF5-B1FF-4C3C-83A1-1A0E4D4ADB5B}"/>
    <cellStyle name="Uwaga 4 5 2 2 2 2" xfId="28174" xr:uid="{A3C1BCB7-9ABA-43F0-BFB4-7CA77FDD3C0D}"/>
    <cellStyle name="Uwaga 4 5 2 2 3" xfId="16365" xr:uid="{4EAB3EC6-196B-465A-882E-7330037F14D7}"/>
    <cellStyle name="Uwaga 4 5 2 2 3 2" xfId="31664" xr:uid="{B3D9E39F-74AC-4B5A-A507-39F89C750840}"/>
    <cellStyle name="Uwaga 4 5 2 2 4" xfId="24684" xr:uid="{036E960D-3754-4D07-A5AC-630DF2634C5A}"/>
    <cellStyle name="Uwaga 4 5 2 3" xfId="7444" xr:uid="{266364AF-09DD-405E-8E37-8D450F046901}"/>
    <cellStyle name="Uwaga 4 5 2 3 2" xfId="22745" xr:uid="{73F0DB01-5846-4523-B197-42F7B4007DE1}"/>
    <cellStyle name="Uwaga 4 5 2 4" xfId="10936" xr:uid="{0C416E4A-870D-4FE8-8BA5-17B2DDB5A1E6}"/>
    <cellStyle name="Uwaga 4 5 2 4 2" xfId="26235" xr:uid="{7E8D7E4B-C874-4193-ACA8-904011AE0D17}"/>
    <cellStyle name="Uwaga 4 5 2 5" xfId="14426" xr:uid="{0EB817BF-FF58-4110-926F-FCAC07EC48D7}"/>
    <cellStyle name="Uwaga 4 5 2 5 2" xfId="29725" xr:uid="{7EA45866-7C81-4C5B-9C6F-A1C843C8FD92}"/>
    <cellStyle name="Uwaga 4 5 2 6" xfId="20120" xr:uid="{3A4045AD-2550-4E40-9395-CDBED86C7463}"/>
    <cellStyle name="Uwaga 4 5 3" xfId="9383" xr:uid="{C0367B87-2BCC-4B41-8FBA-3D32569DEFB3}"/>
    <cellStyle name="Uwaga 4 5 3 2" xfId="12874" xr:uid="{1A6A80DB-1961-48F8-AFC3-0DDE509CCA9C}"/>
    <cellStyle name="Uwaga 4 5 3 2 2" xfId="28173" xr:uid="{28E4EA88-AF21-4114-ABA3-93B5157829BD}"/>
    <cellStyle name="Uwaga 4 5 3 3" xfId="16364" xr:uid="{8A45AC4C-5152-4D5B-8EB5-50FD15D1F657}"/>
    <cellStyle name="Uwaga 4 5 3 3 2" xfId="31663" xr:uid="{143966EE-4174-4CDA-AE26-EFD3056E576B}"/>
    <cellStyle name="Uwaga 4 5 3 4" xfId="24683" xr:uid="{1007C3B9-4E1B-4C15-B3FE-BB0EA9EC7A61}"/>
    <cellStyle name="Uwaga 4 5 4" xfId="6624" xr:uid="{4958C697-913D-4903-9C6E-6170D2F0EC2C}"/>
    <cellStyle name="Uwaga 4 5 4 2" xfId="21925" xr:uid="{CC340587-A63D-4D94-80FF-D754035F54F1}"/>
    <cellStyle name="Uwaga 4 5 5" xfId="4816" xr:uid="{45ED86D7-77CD-432B-8DFE-26762CB39438}"/>
    <cellStyle name="Uwaga 4 5 5 2" xfId="20119" xr:uid="{744480E9-6F46-4055-AA6D-7041F6EB82B4}"/>
    <cellStyle name="Uwaga 4 5 6" xfId="10116" xr:uid="{322A0BE7-E855-4F71-B99C-C7E51E74AE40}"/>
    <cellStyle name="Uwaga 4 5 6 2" xfId="25415" xr:uid="{006B1CF9-B161-4B4E-A862-884C4780B332}"/>
    <cellStyle name="Uwaga 4 5 7" xfId="13606" xr:uid="{60863BA2-F04E-47B8-801B-25235F3547C0}"/>
    <cellStyle name="Uwaga 4 5 7 2" xfId="28905" xr:uid="{2B4845B2-63D6-4F0B-83D3-9FA64CBBAE93}"/>
    <cellStyle name="Uwaga 4 5 8" xfId="16900" xr:uid="{D16E3BAF-AD0D-4751-934D-E0195407401E}"/>
    <cellStyle name="Uwaga 4 6" xfId="1366" xr:uid="{E00937FB-CA23-4ECA-9B37-D083CA7A613F}"/>
    <cellStyle name="Uwaga 4 6 2" xfId="9385" xr:uid="{D91AE0BD-84D0-4B32-814A-D9D86D0A1546}"/>
    <cellStyle name="Uwaga 4 6 2 2" xfId="12876" xr:uid="{CD21B96F-5911-4716-9C95-87511D7FD73E}"/>
    <cellStyle name="Uwaga 4 6 2 2 2" xfId="28175" xr:uid="{F703B2E6-AEA4-4483-927F-A7F42AC36197}"/>
    <cellStyle name="Uwaga 4 6 2 3" xfId="16366" xr:uid="{A967896B-4D9D-47D9-95E8-96149F10EF19}"/>
    <cellStyle name="Uwaga 4 6 2 3 2" xfId="31665" xr:uid="{465277BE-C122-4288-8F9A-0DA1A72B250B}"/>
    <cellStyle name="Uwaga 4 6 2 4" xfId="24685" xr:uid="{7538173F-6857-4C61-8CF3-E423D014D846}"/>
    <cellStyle name="Uwaga 4 6 3" xfId="7433" xr:uid="{185944C8-C575-43ED-8625-F0019EB951A2}"/>
    <cellStyle name="Uwaga 4 6 3 2" xfId="22734" xr:uid="{94CE989F-42FB-4CEF-8E89-2D0AE98282EB}"/>
    <cellStyle name="Uwaga 4 6 4" xfId="4818" xr:uid="{B3CDB8E7-E067-4122-B396-83B323742ABA}"/>
    <cellStyle name="Uwaga 4 6 4 2" xfId="20121" xr:uid="{09BA1E5B-C4AE-4FC1-A931-7A22C5AF6A3B}"/>
    <cellStyle name="Uwaga 4 6 5" xfId="10925" xr:uid="{A6B8C730-0A38-4546-946B-0CF78400FCA8}"/>
    <cellStyle name="Uwaga 4 6 5 2" xfId="26224" xr:uid="{CFB1EA2E-4C95-4D7F-B4D8-FDA88603F9E5}"/>
    <cellStyle name="Uwaga 4 6 6" xfId="14415" xr:uid="{3C2C8D78-741A-4EFB-9F36-2EEFFDFEBABB}"/>
    <cellStyle name="Uwaga 4 6 6 2" xfId="29714" xr:uid="{3940E636-63DF-493E-B3B4-DB509009854A}"/>
    <cellStyle name="Uwaga 4 6 7" xfId="17022" xr:uid="{ED2C8FE2-F777-49E1-94B5-971674960944}"/>
    <cellStyle name="Uwaga 4 7" xfId="1520" xr:uid="{892F9BAF-400E-437B-BB14-85C34A6D701E}"/>
    <cellStyle name="Uwaga 4 7 2" xfId="9386" xr:uid="{B9497B56-5655-4FC1-BFB9-1B963F6A964A}"/>
    <cellStyle name="Uwaga 4 7 2 2" xfId="12877" xr:uid="{65FFE325-8A8F-4AAA-AFCB-D561BD3CA0BF}"/>
    <cellStyle name="Uwaga 4 7 2 2 2" xfId="28176" xr:uid="{B408EA10-702F-4F36-81B6-0C80C72E69F4}"/>
    <cellStyle name="Uwaga 4 7 2 3" xfId="16367" xr:uid="{F1559242-77A2-4FB6-9F13-E952AA8D1041}"/>
    <cellStyle name="Uwaga 4 7 2 3 2" xfId="31666" xr:uid="{3E8BD68A-EC2B-4801-8AEE-64D8581735F7}"/>
    <cellStyle name="Uwaga 4 7 2 4" xfId="24686" xr:uid="{8DE47606-FD63-424A-871F-9C12853CC395}"/>
    <cellStyle name="Uwaga 4 7 3" xfId="7485" xr:uid="{FCB2909E-3EE2-4BF9-A68B-E9B6833AB257}"/>
    <cellStyle name="Uwaga 4 7 3 2" xfId="22786" xr:uid="{5D7A0C0D-3BD8-4A97-A571-D81035DE5F53}"/>
    <cellStyle name="Uwaga 4 7 4" xfId="4819" xr:uid="{031475B9-73D9-44A4-B067-009107D8FC18}"/>
    <cellStyle name="Uwaga 4 7 4 2" xfId="20122" xr:uid="{ABD12635-4DD2-4FC4-A84E-5D277952A9B3}"/>
    <cellStyle name="Uwaga 4 7 5" xfId="10977" xr:uid="{7E64F4F3-8507-4FBE-8020-1C00636D1EBA}"/>
    <cellStyle name="Uwaga 4 7 5 2" xfId="26276" xr:uid="{72113273-4CF0-495A-BD38-C95C414DE8CD}"/>
    <cellStyle name="Uwaga 4 7 6" xfId="14467" xr:uid="{A9DB49F0-EEF3-44E7-954D-476E3D56D75F}"/>
    <cellStyle name="Uwaga 4 7 6 2" xfId="29766" xr:uid="{1AC1368D-079F-4639-A637-04B59FB278D3}"/>
    <cellStyle name="Uwaga 4 7 7" xfId="17172" xr:uid="{0CDDF455-93EE-4E33-820D-4C2A89F6E25A}"/>
    <cellStyle name="Uwaga 4 8" xfId="1768" xr:uid="{AE7E89F9-D99F-40DE-B3D3-0804D652A546}"/>
    <cellStyle name="Uwaga 4 8 2" xfId="9360" xr:uid="{1BE21B03-9D9F-4FE3-BB65-6AE422128AD8}"/>
    <cellStyle name="Uwaga 4 8 2 2" xfId="24660" xr:uid="{D8D3F392-C30A-4319-9B4E-28187BAB2396}"/>
    <cellStyle name="Uwaga 4 8 3" xfId="5744" xr:uid="{DB9F1601-57A8-479B-8881-32404476C185}"/>
    <cellStyle name="Uwaga 4 8 3 2" xfId="21045" xr:uid="{684F6AF7-BFFC-4A79-871B-8701D20115EC}"/>
    <cellStyle name="Uwaga 4 8 4" xfId="12851" xr:uid="{98DAE708-D310-4067-BA67-B7AF9BF31E9C}"/>
    <cellStyle name="Uwaga 4 8 4 2" xfId="28150" xr:uid="{D6F264CC-9391-4919-A4CD-DBA8AF026539}"/>
    <cellStyle name="Uwaga 4 8 5" xfId="16341" xr:uid="{DC59F237-A872-4300-B61A-845F3EB9A113}"/>
    <cellStyle name="Uwaga 4 8 5 2" xfId="31640" xr:uid="{487D109A-8F99-4110-8CF7-B59CCDF4A6B8}"/>
    <cellStyle name="Uwaga 4 8 6" xfId="17405" xr:uid="{6A8A82D8-E989-4FED-87E4-A88707C01BDD}"/>
    <cellStyle name="Uwaga 4 9" xfId="1912" xr:uid="{748265BA-3984-4C79-BCA5-174F58057C52}"/>
    <cellStyle name="Uwaga 4 9 2" xfId="5745" xr:uid="{84AB2FE8-B938-4735-BDBD-AC72671743A5}"/>
    <cellStyle name="Uwaga 4 9 2 2" xfId="21046" xr:uid="{CDF7F09D-622F-4AC0-90DC-F17E80636D6A}"/>
    <cellStyle name="Uwaga 4 9 3" xfId="17544" xr:uid="{4095EE6B-87BB-42E3-9DBE-814DAA722464}"/>
    <cellStyle name="Walutowy 2" xfId="12" xr:uid="{00000000-0005-0000-0000-00002B010000}"/>
    <cellStyle name="Walutowy 2 2" xfId="314" xr:uid="{24EBC271-0D45-4B94-A59D-484D7D61178B}"/>
    <cellStyle name="Walutowy 2 2 2" xfId="4820" xr:uid="{43F386B0-3ABD-4882-BB8E-4F3AEF29BA81}"/>
    <cellStyle name="Walutowy 2 3" xfId="516" xr:uid="{01AAD833-988C-4E82-861A-9D6235C2CD5B}"/>
    <cellStyle name="Warning Text" xfId="4821" xr:uid="{DA895CA4-8663-4E89-A169-74152833339B}"/>
    <cellStyle name="Złe 2" xfId="118" xr:uid="{00000000-0005-0000-0000-00002C010000}"/>
    <cellStyle name="Złe 2 2" xfId="588" xr:uid="{BDE0CF14-4869-4463-A0B7-A4E747EBBEBD}"/>
    <cellStyle name="Złe 3" xfId="247" xr:uid="{00000000-0005-0000-0000-00002D010000}"/>
    <cellStyle name="Złe 3 2" xfId="682" xr:uid="{57DB228E-A367-4531-A797-3100A4150F36}"/>
  </cellStyles>
  <dxfs count="0"/>
  <tableStyles count="0" defaultTableStyle="TableStyleMedium9" defaultPivotStyle="PivotStyleLight16"/>
  <colors>
    <mruColors>
      <color rgb="FF76D6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UDIT/Client%20Folders/Clients%20G%20to%20J/G/GZE/2002/PBC%20przekazane/Analiza%20naleznosci%20GZE%20SA%2030.09.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Documents%20and%20Settings/pkierzkowski/Moje%20dokumenty/Bud&#380;et%202003/Plan/Podzia&#322;%20Miesi&#281;czny/Wersje%20robocze/SS%20Bud&#380;et%20SS%20%20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aśnienia"/>
      <sheetName val="B-1"/>
      <sheetName val="B-2"/>
      <sheetName val="B-3"/>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Ster"/>
      <sheetName val="#REF"/>
      <sheetName val="PBC-VCON009A"/>
      <sheetName val="Analiza naleznosci GZE SA 30"/>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K_razem"/>
      <sheetName val="RW_razem"/>
      <sheetName val="RK_ogzarz_razem"/>
      <sheetName val="RK_prod_razem"/>
      <sheetName val="RK_prod_K"/>
      <sheetName val="RW_prod_K"/>
      <sheetName val="RK_prod_W000"/>
      <sheetName val="RW_prod_W000"/>
      <sheetName val="RK_prod_I_W"/>
      <sheetName val="RW_prod_I_W"/>
      <sheetName val="RK_ogzarz_K"/>
      <sheetName val="RW_ogzarz_K"/>
      <sheetName val="RK_ogzarz_W000"/>
      <sheetName val="RW_ogzarz_W000"/>
      <sheetName val="RK_ogzarz_I_W"/>
      <sheetName val="RW_ogzarz_I_W"/>
      <sheetName val="JedBu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2:R23"/>
  <sheetViews>
    <sheetView showGridLines="0" zoomScale="115" zoomScaleNormal="115" workbookViewId="0">
      <pane xSplit="3" ySplit="3" topLeftCell="N4" activePane="bottomRight" state="frozen"/>
      <selection pane="topRight" activeCell="D1" sqref="D1"/>
      <selection pane="bottomLeft" activeCell="A4" sqref="A4"/>
      <selection pane="bottomRight" activeCell="V17" sqref="V17"/>
    </sheetView>
  </sheetViews>
  <sheetFormatPr baseColWidth="10" defaultColWidth="8.1640625" defaultRowHeight="14"/>
  <cols>
    <col min="1" max="1" width="2.1640625" customWidth="1"/>
    <col min="2" max="2" width="52" customWidth="1"/>
    <col min="3" max="3" width="50.1640625" customWidth="1"/>
    <col min="4" max="5" width="12.5" customWidth="1"/>
    <col min="6" max="19" width="13" customWidth="1"/>
  </cols>
  <sheetData>
    <row r="2" spans="2:18">
      <c r="B2" s="103"/>
      <c r="C2" s="103"/>
      <c r="D2" s="43">
        <v>40544</v>
      </c>
      <c r="E2" s="43">
        <v>40909</v>
      </c>
      <c r="F2" s="43">
        <v>41275</v>
      </c>
      <c r="G2" s="43">
        <v>41640</v>
      </c>
      <c r="H2" s="43">
        <v>42005</v>
      </c>
      <c r="I2" s="43">
        <v>42370</v>
      </c>
      <c r="J2" s="43">
        <v>42736</v>
      </c>
      <c r="K2" s="43">
        <v>43101</v>
      </c>
      <c r="L2" s="43">
        <v>43466</v>
      </c>
      <c r="M2" s="43">
        <v>43831</v>
      </c>
      <c r="N2" s="43">
        <v>44197</v>
      </c>
      <c r="O2" s="43">
        <v>44562</v>
      </c>
      <c r="P2" s="43">
        <v>44927</v>
      </c>
      <c r="Q2" s="43">
        <v>45292</v>
      </c>
      <c r="R2" s="43">
        <v>45658</v>
      </c>
    </row>
    <row r="3" spans="2:18">
      <c r="B3" s="103"/>
      <c r="C3" s="103"/>
      <c r="D3" s="43">
        <v>40908</v>
      </c>
      <c r="E3" s="43">
        <v>41274</v>
      </c>
      <c r="F3" s="43">
        <v>41639</v>
      </c>
      <c r="G3" s="43">
        <v>42004</v>
      </c>
      <c r="H3" s="43">
        <v>42369</v>
      </c>
      <c r="I3" s="43">
        <v>42735</v>
      </c>
      <c r="J3" s="43">
        <v>43100</v>
      </c>
      <c r="K3" s="43">
        <v>43465</v>
      </c>
      <c r="L3" s="43">
        <v>43830</v>
      </c>
      <c r="M3" s="43">
        <v>44196</v>
      </c>
      <c r="N3" s="43">
        <v>44561</v>
      </c>
      <c r="O3" s="43">
        <v>44926</v>
      </c>
      <c r="P3" s="43">
        <v>45291</v>
      </c>
      <c r="Q3" s="43">
        <v>45657</v>
      </c>
      <c r="R3" s="43">
        <v>46022</v>
      </c>
    </row>
    <row r="4" spans="2:18">
      <c r="B4" s="104" t="s">
        <v>0</v>
      </c>
      <c r="C4" s="104" t="s">
        <v>1</v>
      </c>
      <c r="D4" s="8">
        <f>'2011'!C7</f>
        <v>136210</v>
      </c>
      <c r="E4" s="8">
        <f>'2012'!C7</f>
        <v>164040</v>
      </c>
      <c r="F4" s="8">
        <f>'2013'!C7</f>
        <v>142172</v>
      </c>
      <c r="G4" s="8">
        <f>'2014'!C7</f>
        <v>96194</v>
      </c>
      <c r="H4" s="8">
        <f>'2015'!C7</f>
        <v>798014</v>
      </c>
      <c r="I4" s="8">
        <f>'2016'!C7</f>
        <v>583903</v>
      </c>
      <c r="J4" s="8">
        <f>'2017'!C7</f>
        <v>463184</v>
      </c>
      <c r="K4" s="8">
        <f>'2018'!C7</f>
        <v>362901</v>
      </c>
      <c r="L4" s="8">
        <f>'2019'!C7</f>
        <v>521272</v>
      </c>
      <c r="M4" s="8">
        <f>'2020'!C7</f>
        <v>2138875</v>
      </c>
      <c r="N4" s="8">
        <f>'2021'!C7</f>
        <v>888172</v>
      </c>
      <c r="O4" s="8">
        <f>'2022'!C7</f>
        <v>952576</v>
      </c>
      <c r="P4" s="8">
        <f>'2023'!C7</f>
        <v>1230199</v>
      </c>
      <c r="Q4" s="8">
        <f>'2024'!C7</f>
        <v>985030</v>
      </c>
      <c r="R4" s="8">
        <f>'2025'!C7</f>
        <v>866989</v>
      </c>
    </row>
    <row r="5" spans="2:18">
      <c r="B5" s="105" t="s">
        <v>2</v>
      </c>
      <c r="C5" s="105" t="s">
        <v>3</v>
      </c>
      <c r="D5" s="9">
        <f>'2011'!C19</f>
        <v>27622</v>
      </c>
      <c r="E5" s="9">
        <f>'2012'!C19</f>
        <v>28367</v>
      </c>
      <c r="F5" s="9">
        <f>'2013'!C19</f>
        <v>14874</v>
      </c>
      <c r="G5" s="9">
        <f>'2014'!C19</f>
        <v>6150</v>
      </c>
      <c r="H5" s="9">
        <f>'2015'!C19</f>
        <v>424193</v>
      </c>
      <c r="I5" s="9">
        <f>'2016'!C19</f>
        <v>303627</v>
      </c>
      <c r="J5" s="9">
        <f>'2017'!C19</f>
        <v>240940</v>
      </c>
      <c r="K5" s="9">
        <f>'2018'!C20</f>
        <v>112392</v>
      </c>
      <c r="L5" s="9">
        <f>'2019'!C20</f>
        <v>180286</v>
      </c>
      <c r="M5" s="9">
        <f>'2020'!C20</f>
        <v>1157077</v>
      </c>
      <c r="N5" s="9">
        <f>'2021'!C20</f>
        <v>232903</v>
      </c>
      <c r="O5" s="9">
        <f>'2022'!C20</f>
        <v>377347</v>
      </c>
      <c r="P5" s="9">
        <f>'2023'!C20</f>
        <v>469040</v>
      </c>
      <c r="Q5" s="9">
        <f>'2024'!C21</f>
        <v>365496</v>
      </c>
      <c r="R5" s="9">
        <f>'2025'!C21</f>
        <v>470648</v>
      </c>
    </row>
    <row r="6" spans="2:18" ht="17" customHeight="1">
      <c r="B6" s="106" t="s">
        <v>4</v>
      </c>
      <c r="C6" s="106" t="s">
        <v>5</v>
      </c>
      <c r="D6" s="8">
        <f>'2011'!C121</f>
        <v>1978</v>
      </c>
      <c r="E6" s="8">
        <f>'2012'!C120</f>
        <v>2617</v>
      </c>
      <c r="F6" s="8">
        <f>'2013'!C120</f>
        <v>3139</v>
      </c>
      <c r="G6" s="8">
        <f>'2014'!C120</f>
        <v>3162</v>
      </c>
      <c r="H6" s="8">
        <f>'2015'!C120</f>
        <v>5146</v>
      </c>
      <c r="I6" s="8">
        <f>'2016'!C117</f>
        <v>4242</v>
      </c>
      <c r="J6" s="8">
        <f>'2017'!C99</f>
        <v>4906</v>
      </c>
      <c r="K6" s="8">
        <f>'2018'!C103</f>
        <v>4768</v>
      </c>
      <c r="L6" s="8">
        <f>'2019'!C106</f>
        <v>8117</v>
      </c>
      <c r="M6" s="8">
        <f>'2020'!C108</f>
        <v>13559</v>
      </c>
      <c r="N6" s="8">
        <f>'2021'!C108</f>
        <v>17764</v>
      </c>
      <c r="O6" s="8">
        <f>'2022'!C108</f>
        <v>13828</v>
      </c>
      <c r="P6" s="8">
        <f>'2023'!C108</f>
        <v>13970</v>
      </c>
      <c r="Q6" s="8">
        <f>'2024'!C109</f>
        <v>14289</v>
      </c>
      <c r="R6" s="8">
        <f>'2025'!C124</f>
        <v>12148</v>
      </c>
    </row>
    <row r="7" spans="2:18">
      <c r="B7" s="106" t="s">
        <v>6</v>
      </c>
      <c r="C7" s="106" t="s">
        <v>7</v>
      </c>
      <c r="D7" s="8"/>
      <c r="E7" s="8"/>
      <c r="F7" s="8"/>
      <c r="G7" s="8"/>
      <c r="H7" s="8"/>
      <c r="I7" s="8">
        <f>'2016'!C118</f>
        <v>31398</v>
      </c>
      <c r="J7" s="8">
        <f>'2017'!C100</f>
        <v>0</v>
      </c>
      <c r="K7" s="8">
        <f>'2018'!C104</f>
        <v>11867</v>
      </c>
      <c r="L7" s="8">
        <f>'2019'!C107</f>
        <v>29370</v>
      </c>
      <c r="M7" s="8">
        <f>'2020'!C109</f>
        <v>254105</v>
      </c>
      <c r="N7" s="8">
        <f>'2021'!C109</f>
        <v>86965</v>
      </c>
      <c r="O7" s="8">
        <f>'2022'!C109</f>
        <v>103604</v>
      </c>
      <c r="P7" s="8">
        <f>'2023'!C109</f>
        <v>231112</v>
      </c>
      <c r="Q7" s="8">
        <f>'2024'!C110</f>
        <v>105478</v>
      </c>
      <c r="R7" s="8">
        <f>'2025'!C125</f>
        <v>56521</v>
      </c>
    </row>
    <row r="8" spans="2:18" ht="15" thickBot="1">
      <c r="B8" s="104" t="s">
        <v>8</v>
      </c>
      <c r="C8" s="104" t="s">
        <v>9</v>
      </c>
      <c r="D8" s="8">
        <f>'2011'!C23</f>
        <v>27229</v>
      </c>
      <c r="E8" s="8">
        <f>'2012'!C23</f>
        <v>28287</v>
      </c>
      <c r="F8" s="8">
        <f>'2013'!C23</f>
        <v>17190</v>
      </c>
      <c r="G8" s="8">
        <f>'2014'!C23</f>
        <v>9340</v>
      </c>
      <c r="H8" s="8">
        <f>'2015'!C23</f>
        <v>421585</v>
      </c>
      <c r="I8" s="8">
        <f>'2016'!C22</f>
        <v>311938</v>
      </c>
      <c r="J8" s="8">
        <f>'2017'!C22</f>
        <v>247405</v>
      </c>
      <c r="K8" s="8">
        <f>'2018'!C23</f>
        <v>123033</v>
      </c>
      <c r="L8" s="8">
        <f>'2019'!C23</f>
        <v>189162</v>
      </c>
      <c r="M8" s="8">
        <f>'2020'!C23</f>
        <v>1164949</v>
      </c>
      <c r="N8" s="8">
        <f>'2021'!C23</f>
        <v>219108</v>
      </c>
      <c r="O8" s="8">
        <f>'2022'!C23</f>
        <v>393185</v>
      </c>
      <c r="P8" s="8">
        <f>'2023'!C23</f>
        <v>538492</v>
      </c>
      <c r="Q8" s="8">
        <f>'2024'!C24</f>
        <v>430084</v>
      </c>
      <c r="R8" s="8">
        <f>'2025'!C24</f>
        <v>538319</v>
      </c>
    </row>
    <row r="9" spans="2:18">
      <c r="B9" s="107" t="s">
        <v>10</v>
      </c>
      <c r="C9" s="107" t="s">
        <v>11</v>
      </c>
      <c r="D9" s="44">
        <f>'2011'!C26</f>
        <v>23962</v>
      </c>
      <c r="E9" s="44">
        <f>'2012'!C26</f>
        <v>28125</v>
      </c>
      <c r="F9" s="44">
        <f>'2013'!C26</f>
        <v>14851</v>
      </c>
      <c r="G9" s="44">
        <f>'2014'!C26</f>
        <v>9517</v>
      </c>
      <c r="H9" s="44">
        <f>'2015'!C26</f>
        <v>342430</v>
      </c>
      <c r="I9" s="44">
        <f>'2016'!C24</f>
        <v>250514</v>
      </c>
      <c r="J9" s="44">
        <f>'2017'!C25</f>
        <v>200270</v>
      </c>
      <c r="K9" s="44">
        <f>'2018'!C26</f>
        <v>109334</v>
      </c>
      <c r="L9" s="44">
        <f>'2019'!C26</f>
        <v>175315</v>
      </c>
      <c r="M9" s="44">
        <f>'2020'!C26</f>
        <v>1154327</v>
      </c>
      <c r="N9" s="44">
        <f>'2021'!C26</f>
        <v>208908</v>
      </c>
      <c r="O9" s="170">
        <f>'2022'!C25</f>
        <v>347093</v>
      </c>
      <c r="P9" s="170">
        <f>'2023'!C25</f>
        <v>481105</v>
      </c>
      <c r="Q9" s="170">
        <f>'2024'!C26</f>
        <v>469874</v>
      </c>
      <c r="R9" s="170">
        <f>'2025'!C26</f>
        <v>520869</v>
      </c>
    </row>
    <row r="10" spans="2:18" ht="15" thickBot="1">
      <c r="B10" s="108" t="s">
        <v>12</v>
      </c>
      <c r="C10" s="108" t="s">
        <v>13</v>
      </c>
      <c r="D10" s="59">
        <f>'2011'!C32</f>
        <v>23962</v>
      </c>
      <c r="E10" s="59">
        <f>'2012'!C32</f>
        <v>28125</v>
      </c>
      <c r="F10" s="59">
        <f>'2013'!C32</f>
        <v>14900</v>
      </c>
      <c r="G10" s="59">
        <f>'2014'!C32</f>
        <v>5212</v>
      </c>
      <c r="H10" s="59">
        <f>'2015'!C32</f>
        <v>342430</v>
      </c>
      <c r="I10" s="59">
        <f>'2016'!C29</f>
        <v>250514</v>
      </c>
      <c r="J10" s="59">
        <f>'2017'!C27</f>
        <v>200270</v>
      </c>
      <c r="K10" s="59">
        <f>'2018'!C28</f>
        <v>109334</v>
      </c>
      <c r="L10" s="59">
        <f>'2019'!C28</f>
        <v>175315</v>
      </c>
      <c r="M10" s="59">
        <f>'2020'!C28</f>
        <v>1154327</v>
      </c>
      <c r="N10" s="59">
        <f>'2021'!C28</f>
        <v>208908</v>
      </c>
      <c r="O10" s="171">
        <f>'2022'!C27</f>
        <v>347093</v>
      </c>
      <c r="P10" s="171">
        <f>'2023'!C27</f>
        <v>481105</v>
      </c>
      <c r="Q10" s="171">
        <f>'2024'!C28</f>
        <v>469874</v>
      </c>
      <c r="R10" s="171">
        <f>'2025'!C28</f>
        <v>594708</v>
      </c>
    </row>
    <row r="12" spans="2:18" ht="31.25" customHeight="1">
      <c r="B12" s="109"/>
      <c r="C12" s="109"/>
      <c r="D12" s="43">
        <v>40908</v>
      </c>
      <c r="E12" s="43">
        <v>41274</v>
      </c>
      <c r="F12" s="43">
        <v>41639</v>
      </c>
      <c r="G12" s="43">
        <v>42004</v>
      </c>
      <c r="H12" s="43">
        <v>42369</v>
      </c>
      <c r="I12" s="43">
        <v>42735</v>
      </c>
      <c r="J12" s="43">
        <v>43100</v>
      </c>
      <c r="K12" s="43">
        <v>43465</v>
      </c>
      <c r="L12" s="43">
        <v>43830</v>
      </c>
      <c r="M12" s="43">
        <v>44196</v>
      </c>
      <c r="N12" s="43">
        <v>44561</v>
      </c>
      <c r="O12" s="43">
        <v>44926</v>
      </c>
      <c r="P12" s="43">
        <v>45291</v>
      </c>
      <c r="Q12" s="43">
        <v>45657</v>
      </c>
      <c r="R12" s="43">
        <v>46022</v>
      </c>
    </row>
    <row r="13" spans="2:18">
      <c r="B13" s="104" t="s">
        <v>14</v>
      </c>
      <c r="C13" s="104" t="s">
        <v>15</v>
      </c>
      <c r="D13" s="8">
        <f>'2011'!C59</f>
        <v>90762</v>
      </c>
      <c r="E13" s="8">
        <f>'2012'!C58</f>
        <v>94202</v>
      </c>
      <c r="F13" s="8">
        <f>'2013'!C58</f>
        <v>95047</v>
      </c>
      <c r="G13" s="8">
        <f>'2014'!C58</f>
        <v>93254</v>
      </c>
      <c r="H13" s="8">
        <f>'2015'!C58</f>
        <v>119187</v>
      </c>
      <c r="I13" s="8">
        <f>'2016'!C55</f>
        <v>170644</v>
      </c>
      <c r="J13" s="8">
        <f>'2017'!C47</f>
        <v>255535</v>
      </c>
      <c r="K13" s="8">
        <f>'2018'!C48</f>
        <v>388309</v>
      </c>
      <c r="L13" s="8">
        <f>'2019'!C48</f>
        <v>679097</v>
      </c>
      <c r="M13" s="8">
        <f>'2020'!C49</f>
        <v>764178</v>
      </c>
      <c r="N13" s="8">
        <f>'2021'!C49</f>
        <v>905846</v>
      </c>
      <c r="O13" s="8">
        <f>'2022'!C48</f>
        <v>1119978</v>
      </c>
      <c r="P13" s="8">
        <f>'2023'!C48</f>
        <v>1450623</v>
      </c>
      <c r="Q13" s="8">
        <f>'2024'!C49</f>
        <v>1574164</v>
      </c>
      <c r="R13" s="8">
        <f>'2025'!C65</f>
        <v>2168647</v>
      </c>
    </row>
    <row r="14" spans="2:18">
      <c r="B14" s="110" t="s">
        <v>16</v>
      </c>
      <c r="C14" s="110" t="s">
        <v>17</v>
      </c>
      <c r="D14" s="9">
        <f>'2011'!C70</f>
        <v>94964</v>
      </c>
      <c r="E14" s="9">
        <f>'2012'!C69</f>
        <v>108690</v>
      </c>
      <c r="F14" s="9">
        <f>'2013'!C69</f>
        <v>122588</v>
      </c>
      <c r="G14" s="9">
        <f>'2014'!C69</f>
        <v>155683</v>
      </c>
      <c r="H14" s="9">
        <f>'2015'!C69</f>
        <v>554759</v>
      </c>
      <c r="I14" s="9">
        <f>'2016'!C67</f>
        <v>704316</v>
      </c>
      <c r="J14" s="9">
        <f>'2017'!C56</f>
        <v>725978</v>
      </c>
      <c r="K14" s="9">
        <f>'2018'!C59</f>
        <v>738529</v>
      </c>
      <c r="L14" s="9">
        <f>'2019'!C60</f>
        <v>725011</v>
      </c>
      <c r="M14" s="9">
        <f>'2020'!C61</f>
        <v>2130300</v>
      </c>
      <c r="N14" s="9">
        <f>'2021'!C61</f>
        <v>1252889</v>
      </c>
      <c r="O14" s="9">
        <f>'2022'!C60</f>
        <v>1154146</v>
      </c>
      <c r="P14" s="9">
        <f>'2023'!C60</f>
        <v>1162815</v>
      </c>
      <c r="Q14" s="9">
        <f>'2024'!C61</f>
        <v>1468260</v>
      </c>
      <c r="R14" s="9">
        <f>'2025'!C77</f>
        <v>1334673</v>
      </c>
    </row>
    <row r="15" spans="2:18" ht="15" thickBot="1">
      <c r="B15" s="104" t="s">
        <v>18</v>
      </c>
      <c r="C15" s="104" t="s">
        <v>19</v>
      </c>
      <c r="D15" s="8">
        <f>'2011'!C79</f>
        <v>9819</v>
      </c>
      <c r="E15" s="8">
        <f>'2012'!C78</f>
        <v>26866</v>
      </c>
      <c r="F15" s="8">
        <f>'2013'!C78</f>
        <v>39684</v>
      </c>
      <c r="G15" s="8">
        <f>'2014'!C78</f>
        <v>34395</v>
      </c>
      <c r="H15" s="8">
        <f>'2015'!C78</f>
        <v>393637</v>
      </c>
      <c r="I15" s="8">
        <f>'2016'!C76+'2016'!C77</f>
        <v>597204</v>
      </c>
      <c r="J15" s="8">
        <f>'2017'!C63+'2017'!C64</f>
        <v>647516</v>
      </c>
      <c r="K15" s="8">
        <f>'2018'!C66+'2018'!C67</f>
        <v>658870</v>
      </c>
      <c r="L15" s="8">
        <f>'2019'!C67+'2019'!C68</f>
        <v>482301</v>
      </c>
      <c r="M15" s="8">
        <f>'2020'!C68+'2020'!C69</f>
        <v>727703</v>
      </c>
      <c r="N15" s="8">
        <f>'2021'!C68+'2021'!C69</f>
        <v>676586</v>
      </c>
      <c r="O15" s="8">
        <f>'2022'!C67+'2022'!C68</f>
        <v>615157</v>
      </c>
      <c r="P15" s="8">
        <f>'2023'!C67+'2023'!C68</f>
        <v>516259</v>
      </c>
      <c r="Q15" s="8">
        <f>'2024'!C68+'2024'!C69</f>
        <v>647410</v>
      </c>
      <c r="R15" s="8">
        <f>'2025'!C84+'2025'!C85</f>
        <v>634928</v>
      </c>
    </row>
    <row r="16" spans="2:18" ht="15" thickBot="1">
      <c r="B16" s="111" t="s">
        <v>20</v>
      </c>
      <c r="C16" s="111" t="s">
        <v>21</v>
      </c>
      <c r="D16" s="58">
        <f>'2011'!C81</f>
        <v>185726</v>
      </c>
      <c r="E16" s="58">
        <f>'2012'!C80</f>
        <v>202892</v>
      </c>
      <c r="F16" s="58">
        <f>'2013'!C80</f>
        <v>217635</v>
      </c>
      <c r="G16" s="58">
        <f>'2014'!C80</f>
        <v>248937</v>
      </c>
      <c r="H16" s="58">
        <f>'2015'!C80</f>
        <v>673946</v>
      </c>
      <c r="I16" s="58">
        <f>'2016'!C79</f>
        <v>874960</v>
      </c>
      <c r="J16" s="58">
        <f>'2017'!C65</f>
        <v>981513</v>
      </c>
      <c r="K16" s="58">
        <f>'2018'!C69</f>
        <v>1126838</v>
      </c>
      <c r="L16" s="58">
        <f>'2019'!C70</f>
        <v>1404108</v>
      </c>
      <c r="M16" s="58">
        <f>'2020'!C71</f>
        <v>2894478</v>
      </c>
      <c r="N16" s="58">
        <f>'2021'!C71</f>
        <v>2158735</v>
      </c>
      <c r="O16" s="172">
        <f>'2022'!C70</f>
        <v>2274124</v>
      </c>
      <c r="P16" s="172">
        <f>'2023'!C70</f>
        <v>2613438</v>
      </c>
      <c r="Q16" s="172">
        <f>'2024'!C71</f>
        <v>3042424</v>
      </c>
      <c r="R16" s="172">
        <f>'2025'!C87</f>
        <v>3503320</v>
      </c>
    </row>
    <row r="17" spans="2:18">
      <c r="M17" s="137"/>
      <c r="N17" s="137"/>
      <c r="O17" s="137"/>
      <c r="P17" s="137"/>
      <c r="Q17" s="137"/>
      <c r="R17" s="137"/>
    </row>
    <row r="18" spans="2:18" ht="15" thickBot="1">
      <c r="B18" s="104"/>
      <c r="C18" s="104"/>
      <c r="D18" s="8"/>
      <c r="E18" s="8"/>
      <c r="F18" s="8"/>
      <c r="G18" s="8"/>
      <c r="H18" s="8"/>
      <c r="I18" s="8"/>
      <c r="J18" s="8"/>
      <c r="K18" s="8"/>
      <c r="L18" s="8"/>
      <c r="M18" s="136"/>
      <c r="N18" s="136"/>
      <c r="O18" s="136"/>
      <c r="P18" s="136"/>
      <c r="Q18" s="136"/>
      <c r="R18" s="136"/>
    </row>
    <row r="19" spans="2:18">
      <c r="B19" s="112" t="s">
        <v>22</v>
      </c>
      <c r="C19" s="112" t="s">
        <v>23</v>
      </c>
      <c r="D19" s="44">
        <f>'2011'!C84</f>
        <v>123809</v>
      </c>
      <c r="E19" s="44">
        <f>'2012'!C83</f>
        <v>151530</v>
      </c>
      <c r="F19" s="44">
        <f>'2013'!C83</f>
        <v>167368</v>
      </c>
      <c r="G19" s="44">
        <f>'2014'!C83</f>
        <v>168018</v>
      </c>
      <c r="H19" s="44">
        <f>'2015'!C83</f>
        <v>513675</v>
      </c>
      <c r="I19" s="44">
        <f>'2016'!C82</f>
        <v>776938</v>
      </c>
      <c r="J19" s="44">
        <f>'2017'!C68</f>
        <v>882899</v>
      </c>
      <c r="K19" s="44">
        <f>'2018'!C72</f>
        <v>1002864</v>
      </c>
      <c r="L19" s="44">
        <f>'2019'!C73</f>
        <v>1105651</v>
      </c>
      <c r="M19" s="44">
        <f>'2020'!C74</f>
        <v>2187356</v>
      </c>
      <c r="N19" s="44">
        <f>'2021'!C74</f>
        <v>1894356</v>
      </c>
      <c r="O19" s="170">
        <f>'2022'!C73</f>
        <v>2033404</v>
      </c>
      <c r="P19" s="170">
        <f>'2023'!C73</f>
        <v>2403490</v>
      </c>
      <c r="Q19" s="170">
        <f>'2024'!C74</f>
        <v>2800667</v>
      </c>
      <c r="R19" s="170">
        <f>'2025'!C90</f>
        <v>3289859</v>
      </c>
    </row>
    <row r="20" spans="2:18">
      <c r="B20" s="104" t="s">
        <v>24</v>
      </c>
      <c r="C20" s="104" t="s">
        <v>25</v>
      </c>
      <c r="D20" s="8">
        <f>'2011'!C94</f>
        <v>7590</v>
      </c>
      <c r="E20" s="8">
        <f>'2012'!C93</f>
        <v>7604</v>
      </c>
      <c r="F20" s="8">
        <f>'2013'!C93</f>
        <v>5276</v>
      </c>
      <c r="G20" s="8">
        <f>'2014'!C93</f>
        <v>2137</v>
      </c>
      <c r="H20" s="8">
        <f>'2015'!C93</f>
        <v>18414</v>
      </c>
      <c r="I20" s="8">
        <f>'2016'!C91</f>
        <v>8275</v>
      </c>
      <c r="J20" s="8">
        <f>'2017'!C77</f>
        <v>4130</v>
      </c>
      <c r="K20" s="8">
        <f>'2018'!C81</f>
        <v>6691</v>
      </c>
      <c r="L20" s="8">
        <f>'2019'!C82</f>
        <v>25158</v>
      </c>
      <c r="M20" s="8">
        <f>'2020'!C84</f>
        <v>166153</v>
      </c>
      <c r="N20" s="8">
        <f>'2021'!C84</f>
        <v>36112</v>
      </c>
      <c r="O20" s="8">
        <f>'2022'!C84</f>
        <v>36186</v>
      </c>
      <c r="P20" s="8">
        <f>'2023'!C84</f>
        <v>38774</v>
      </c>
      <c r="Q20" s="8">
        <f>'2024'!C85</f>
        <v>22574</v>
      </c>
      <c r="R20" s="8">
        <f>'2025'!C100</f>
        <v>33157</v>
      </c>
    </row>
    <row r="21" spans="2:18">
      <c r="B21" s="105" t="s">
        <v>26</v>
      </c>
      <c r="C21" s="105" t="s">
        <v>27</v>
      </c>
      <c r="D21" s="9">
        <f>'2011'!C102</f>
        <v>54327</v>
      </c>
      <c r="E21" s="9">
        <f>'2012'!C101</f>
        <v>43758</v>
      </c>
      <c r="F21" s="9">
        <f>'2013'!C101</f>
        <v>44991</v>
      </c>
      <c r="G21" s="9">
        <f>'2014'!C101</f>
        <v>78782</v>
      </c>
      <c r="H21" s="9">
        <f>'2015'!C101</f>
        <v>141857</v>
      </c>
      <c r="I21" s="9">
        <f>'2016'!C99</f>
        <v>89747</v>
      </c>
      <c r="J21" s="9">
        <f>'2017'!C82</f>
        <v>94484</v>
      </c>
      <c r="K21" s="9">
        <f>'2018'!C86</f>
        <v>117283</v>
      </c>
      <c r="L21" s="9">
        <f>'2019'!C89</f>
        <v>273299</v>
      </c>
      <c r="M21" s="9">
        <f>'2020'!C91</f>
        <v>540969</v>
      </c>
      <c r="N21" s="9">
        <f>'2021'!C91</f>
        <v>228267</v>
      </c>
      <c r="O21" s="9">
        <f>'2022'!C91</f>
        <v>204534</v>
      </c>
      <c r="P21" s="9">
        <f>'2023'!C91</f>
        <v>171174</v>
      </c>
      <c r="Q21" s="9">
        <f>'2024'!C92</f>
        <v>219183</v>
      </c>
      <c r="R21" s="9">
        <f>'2025'!C107</f>
        <v>180304</v>
      </c>
    </row>
    <row r="22" spans="2:18" ht="15" thickBot="1">
      <c r="B22" s="104" t="s">
        <v>28</v>
      </c>
      <c r="C22" s="104" t="s">
        <v>29</v>
      </c>
      <c r="D22" s="8">
        <f>'2011'!C103</f>
        <v>13404</v>
      </c>
      <c r="E22" s="8">
        <f>'2012'!C102</f>
        <v>4745</v>
      </c>
      <c r="F22" s="8">
        <f>'2013'!C102</f>
        <v>21</v>
      </c>
      <c r="G22" s="8">
        <f>'2014'!C94</f>
        <v>0</v>
      </c>
      <c r="H22" s="8">
        <f>'2015'!C94</f>
        <v>0</v>
      </c>
      <c r="I22" s="98">
        <f>'2016'!C100</f>
        <v>0</v>
      </c>
      <c r="J22" s="8">
        <f>'2017'!C83</f>
        <v>0</v>
      </c>
      <c r="K22" s="98">
        <f>'2018'!C87</f>
        <v>0</v>
      </c>
      <c r="L22" s="98">
        <f>'2019'!C90</f>
        <v>0</v>
      </c>
      <c r="M22" s="98">
        <f>'2020'!C92</f>
        <v>0</v>
      </c>
      <c r="N22" s="98">
        <f>'2021'!C92</f>
        <v>0</v>
      </c>
      <c r="O22" s="8">
        <f>'2022'!C92</f>
        <v>0</v>
      </c>
      <c r="P22" s="8">
        <f>'2023'!C92</f>
        <v>0</v>
      </c>
      <c r="Q22" s="8">
        <f>'2024'!C93</f>
        <v>0</v>
      </c>
      <c r="R22" s="8">
        <v>0</v>
      </c>
    </row>
    <row r="23" spans="2:18" ht="15" thickBot="1">
      <c r="B23" s="111" t="s">
        <v>30</v>
      </c>
      <c r="C23" s="111" t="s">
        <v>31</v>
      </c>
      <c r="D23" s="58">
        <f>'2011'!C112</f>
        <v>185726</v>
      </c>
      <c r="E23" s="58">
        <f>'2012'!C111</f>
        <v>202892</v>
      </c>
      <c r="F23" s="58">
        <f>'2013'!C111</f>
        <v>217635</v>
      </c>
      <c r="G23" s="58">
        <f>'2014'!C111</f>
        <v>248937</v>
      </c>
      <c r="H23" s="58">
        <f>'2015'!C111</f>
        <v>673946</v>
      </c>
      <c r="I23" s="58">
        <f>'2016'!C109</f>
        <v>874960</v>
      </c>
      <c r="J23" s="58">
        <f>'2017'!C91</f>
        <v>981513</v>
      </c>
      <c r="K23" s="58">
        <f>'2018'!C95</f>
        <v>1126838</v>
      </c>
      <c r="L23" s="58">
        <f>'2019'!C98</f>
        <v>1404108</v>
      </c>
      <c r="M23" s="58">
        <f>'2020'!C100</f>
        <v>2894478</v>
      </c>
      <c r="N23" s="58">
        <f>'2021'!C100</f>
        <v>2158735</v>
      </c>
      <c r="O23" s="172">
        <f>'2022'!C100</f>
        <v>2274124</v>
      </c>
      <c r="P23" s="172">
        <f>'2023'!C100</f>
        <v>2613438</v>
      </c>
      <c r="Q23" s="172">
        <f>'2024'!C101</f>
        <v>3042424</v>
      </c>
      <c r="R23" s="172">
        <f>'2025'!C115</f>
        <v>3503320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EAAD1-A5E1-4B01-98A3-EFEE66C40437}">
  <sheetPr>
    <tabColor theme="9" tint="0.39997558519241921"/>
  </sheetPr>
  <dimension ref="A1:V370"/>
  <sheetViews>
    <sheetView showGridLines="0" topLeftCell="A4" zoomScaleNormal="100" workbookViewId="0">
      <selection activeCell="K151" sqref="A150:K151"/>
    </sheetView>
  </sheetViews>
  <sheetFormatPr baseColWidth="10" defaultColWidth="8.33203125" defaultRowHeight="15"/>
  <cols>
    <col min="1" max="2" width="54.1640625" style="236" customWidth="1"/>
    <col min="3" max="6" width="12.1640625" style="235" customWidth="1"/>
    <col min="7" max="7" width="22.6640625" style="235" customWidth="1"/>
    <col min="8" max="8" width="12.33203125" style="235" customWidth="1"/>
    <col min="9" max="9" width="18.5" style="235" customWidth="1"/>
    <col min="10" max="13" width="12.33203125" style="235" customWidth="1"/>
    <col min="14" max="14" width="7.6640625" style="235" customWidth="1"/>
    <col min="15" max="18" width="12.33203125" style="235" customWidth="1"/>
    <col min="19" max="19" width="8.33203125" style="235"/>
    <col min="20" max="20" width="12.83203125" style="235" customWidth="1"/>
    <col min="21" max="21" width="8.33203125" style="235"/>
    <col min="22" max="22" width="20.1640625" style="235" customWidth="1"/>
    <col min="23" max="16384" width="8.33203125" style="235"/>
  </cols>
  <sheetData>
    <row r="1" spans="1:6">
      <c r="A1" s="209" t="s">
        <v>504</v>
      </c>
      <c r="B1" s="235"/>
    </row>
    <row r="2" spans="1:6">
      <c r="A2" s="211" t="s">
        <v>505</v>
      </c>
      <c r="B2" s="235"/>
    </row>
    <row r="3" spans="1:6">
      <c r="A3" s="234"/>
    </row>
    <row r="4" spans="1:6">
      <c r="A4" s="234"/>
    </row>
    <row r="5" spans="1:6" ht="26">
      <c r="A5" s="237" t="s">
        <v>461</v>
      </c>
      <c r="B5" s="238" t="s">
        <v>39</v>
      </c>
    </row>
    <row r="6" spans="1:6" ht="24">
      <c r="A6" s="313" t="s">
        <v>462</v>
      </c>
      <c r="B6" s="313" t="s">
        <v>41</v>
      </c>
      <c r="C6" s="113" t="s">
        <v>471</v>
      </c>
      <c r="D6" s="113" t="s">
        <v>506</v>
      </c>
      <c r="E6" s="239"/>
      <c r="F6" s="239"/>
    </row>
    <row r="7" spans="1:6">
      <c r="A7" s="114" t="s">
        <v>44</v>
      </c>
      <c r="B7" s="114" t="s">
        <v>1</v>
      </c>
      <c r="C7" s="115">
        <f>C8+C9+C10</f>
        <v>424812</v>
      </c>
      <c r="D7" s="115">
        <f>D8+D9+D10</f>
        <v>325214</v>
      </c>
    </row>
    <row r="8" spans="1:6">
      <c r="A8" s="116" t="s">
        <v>45</v>
      </c>
      <c r="B8" s="116" t="s">
        <v>46</v>
      </c>
      <c r="C8" s="88">
        <v>342829</v>
      </c>
      <c r="D8" s="88">
        <v>238084</v>
      </c>
    </row>
    <row r="9" spans="1:6">
      <c r="A9" s="116" t="s">
        <v>368</v>
      </c>
      <c r="B9" s="116" t="s">
        <v>369</v>
      </c>
      <c r="C9" s="88">
        <v>1701</v>
      </c>
      <c r="D9" s="88">
        <v>799</v>
      </c>
    </row>
    <row r="10" spans="1:6">
      <c r="A10" s="116" t="s">
        <v>48</v>
      </c>
      <c r="B10" s="116" t="s">
        <v>49</v>
      </c>
      <c r="C10" s="88">
        <v>80282</v>
      </c>
      <c r="D10" s="88">
        <v>86331</v>
      </c>
    </row>
    <row r="11" spans="1:6">
      <c r="A11" s="114" t="s">
        <v>370</v>
      </c>
      <c r="B11" s="114" t="s">
        <v>371</v>
      </c>
      <c r="C11" s="115">
        <f>C12+C13</f>
        <v>124847</v>
      </c>
      <c r="D11" s="115">
        <f>D12+D13</f>
        <v>107213</v>
      </c>
    </row>
    <row r="12" spans="1:6">
      <c r="A12" s="116" t="s">
        <v>372</v>
      </c>
      <c r="B12" s="116" t="s">
        <v>373</v>
      </c>
      <c r="C12" s="88">
        <v>65684</v>
      </c>
      <c r="D12" s="88">
        <v>42701</v>
      </c>
    </row>
    <row r="13" spans="1:6">
      <c r="A13" s="116" t="s">
        <v>54</v>
      </c>
      <c r="B13" s="116" t="s">
        <v>55</v>
      </c>
      <c r="C13" s="88">
        <v>59163</v>
      </c>
      <c r="D13" s="88">
        <v>64512</v>
      </c>
    </row>
    <row r="14" spans="1:6">
      <c r="A14" s="117" t="s">
        <v>390</v>
      </c>
      <c r="B14" s="117" t="s">
        <v>391</v>
      </c>
      <c r="C14" s="115">
        <f>C7-C11</f>
        <v>299965</v>
      </c>
      <c r="D14" s="115">
        <f>D7-D11</f>
        <v>218001</v>
      </c>
    </row>
    <row r="15" spans="1:6">
      <c r="A15" s="77" t="s">
        <v>58</v>
      </c>
      <c r="B15" s="77" t="s">
        <v>59</v>
      </c>
      <c r="C15" s="88">
        <v>60875</v>
      </c>
      <c r="D15" s="88">
        <v>85106</v>
      </c>
    </row>
    <row r="16" spans="1:6">
      <c r="A16" s="77" t="s">
        <v>392</v>
      </c>
      <c r="B16" s="77" t="s">
        <v>61</v>
      </c>
      <c r="C16" s="88">
        <v>106034</v>
      </c>
      <c r="D16" s="88">
        <v>60063</v>
      </c>
    </row>
    <row r="17" spans="1:14">
      <c r="A17" s="77" t="s">
        <v>62</v>
      </c>
      <c r="B17" s="77" t="s">
        <v>63</v>
      </c>
      <c r="C17" s="88">
        <v>45918</v>
      </c>
      <c r="D17" s="88">
        <v>3273</v>
      </c>
    </row>
    <row r="18" spans="1:14">
      <c r="A18" s="77" t="s">
        <v>64</v>
      </c>
      <c r="B18" s="77" t="s">
        <v>65</v>
      </c>
      <c r="C18" s="88">
        <v>10396</v>
      </c>
      <c r="D18" s="88">
        <v>33708</v>
      </c>
    </row>
    <row r="19" spans="1:14">
      <c r="A19" s="77" t="s">
        <v>66</v>
      </c>
      <c r="B19" s="77" t="s">
        <v>67</v>
      </c>
      <c r="C19" s="88">
        <v>3227</v>
      </c>
      <c r="D19" s="88">
        <v>8654</v>
      </c>
    </row>
    <row r="20" spans="1:14">
      <c r="A20" s="77" t="s">
        <v>68</v>
      </c>
      <c r="B20" s="77" t="s">
        <v>69</v>
      </c>
      <c r="C20" s="88">
        <v>-2</v>
      </c>
      <c r="D20" s="88">
        <v>4</v>
      </c>
    </row>
    <row r="21" spans="1:14">
      <c r="A21" s="117" t="s">
        <v>393</v>
      </c>
      <c r="B21" s="117" t="s">
        <v>394</v>
      </c>
      <c r="C21" s="115">
        <f>C14+C18-C15-C16-C19+C20</f>
        <v>140223</v>
      </c>
      <c r="D21" s="115">
        <f>D14+D18-D15-D16-D19+D20</f>
        <v>97890</v>
      </c>
    </row>
    <row r="22" spans="1:14">
      <c r="A22" s="77" t="s">
        <v>72</v>
      </c>
      <c r="B22" s="77" t="s">
        <v>73</v>
      </c>
      <c r="C22" s="88">
        <v>43465</v>
      </c>
      <c r="D22" s="88">
        <v>51610</v>
      </c>
    </row>
    <row r="23" spans="1:14">
      <c r="A23" s="77" t="s">
        <v>74</v>
      </c>
      <c r="B23" s="77" t="s">
        <v>75</v>
      </c>
      <c r="C23" s="88">
        <v>8831</v>
      </c>
      <c r="D23" s="88">
        <v>29970</v>
      </c>
    </row>
    <row r="24" spans="1:14">
      <c r="A24" s="117" t="s">
        <v>395</v>
      </c>
      <c r="B24" s="117" t="s">
        <v>396</v>
      </c>
      <c r="C24" s="115">
        <f>C21+C22-C23</f>
        <v>174857</v>
      </c>
      <c r="D24" s="115">
        <f>D21+D22-D23</f>
        <v>119530</v>
      </c>
    </row>
    <row r="25" spans="1:14">
      <c r="A25" s="77" t="s">
        <v>78</v>
      </c>
      <c r="B25" s="77" t="s">
        <v>79</v>
      </c>
      <c r="C25" s="88">
        <v>4851</v>
      </c>
      <c r="D25" s="88">
        <v>29311</v>
      </c>
    </row>
    <row r="26" spans="1:14">
      <c r="A26" s="117" t="s">
        <v>397</v>
      </c>
      <c r="B26" s="117" t="s">
        <v>398</v>
      </c>
      <c r="C26" s="115">
        <f>C24-C25</f>
        <v>170006</v>
      </c>
      <c r="D26" s="115">
        <f>D24-D25</f>
        <v>90219</v>
      </c>
    </row>
    <row r="27" spans="1:14">
      <c r="A27" s="77"/>
      <c r="B27" s="77"/>
      <c r="C27" s="88"/>
      <c r="D27" s="88"/>
    </row>
    <row r="28" spans="1:14">
      <c r="A28" s="117" t="s">
        <v>399</v>
      </c>
      <c r="B28" s="117" t="s">
        <v>400</v>
      </c>
      <c r="C28" s="115">
        <f>C26</f>
        <v>170006</v>
      </c>
      <c r="D28" s="115">
        <f>D26</f>
        <v>90219</v>
      </c>
    </row>
    <row r="29" spans="1:14">
      <c r="A29" s="236" t="s">
        <v>466</v>
      </c>
      <c r="B29" s="69"/>
      <c r="C29" s="70"/>
      <c r="D29" s="70"/>
      <c r="L29" s="240"/>
      <c r="N29" s="240"/>
    </row>
    <row r="30" spans="1:14">
      <c r="B30" s="71"/>
      <c r="C30" s="72"/>
      <c r="D30" s="72"/>
    </row>
    <row r="31" spans="1:14">
      <c r="A31" s="241" t="s">
        <v>401</v>
      </c>
      <c r="B31" s="241" t="s">
        <v>402</v>
      </c>
      <c r="C31" s="242"/>
      <c r="D31" s="242"/>
    </row>
    <row r="32" spans="1:14">
      <c r="A32" s="243" t="s">
        <v>88</v>
      </c>
      <c r="B32" s="243" t="s">
        <v>89</v>
      </c>
      <c r="C32" s="244">
        <v>1.7015827463997533</v>
      </c>
      <c r="D32" s="244">
        <v>0.89656478814894236</v>
      </c>
    </row>
    <row r="33" spans="1:9">
      <c r="A33" s="245" t="s">
        <v>90</v>
      </c>
      <c r="B33" s="245" t="s">
        <v>91</v>
      </c>
      <c r="C33" s="244">
        <v>1.7008195835946549</v>
      </c>
      <c r="D33" s="244">
        <v>0.89644020084021536</v>
      </c>
    </row>
    <row r="34" spans="1:9">
      <c r="A34" s="234"/>
    </row>
    <row r="36" spans="1:9">
      <c r="A36" s="241" t="s">
        <v>397</v>
      </c>
      <c r="B36" s="241" t="s">
        <v>398</v>
      </c>
      <c r="C36" s="115">
        <f>C26</f>
        <v>170006</v>
      </c>
      <c r="D36" s="115">
        <f t="shared" ref="D36" si="0">D26</f>
        <v>90219</v>
      </c>
    </row>
    <row r="37" spans="1:9" ht="26">
      <c r="A37" s="259" t="s">
        <v>104</v>
      </c>
      <c r="B37" s="259" t="s">
        <v>105</v>
      </c>
      <c r="C37" s="115">
        <f>C38+C39+C40+C41</f>
        <v>439</v>
      </c>
      <c r="D37" s="115">
        <f>D38+D39+D40+D41</f>
        <v>-1359</v>
      </c>
    </row>
    <row r="38" spans="1:9">
      <c r="A38" s="246" t="s">
        <v>106</v>
      </c>
      <c r="B38" s="246" t="s">
        <v>107</v>
      </c>
      <c r="C38" s="118">
        <v>762</v>
      </c>
      <c r="D38" s="118">
        <v>-1696</v>
      </c>
    </row>
    <row r="39" spans="1:9" ht="26">
      <c r="A39" s="247" t="s">
        <v>374</v>
      </c>
      <c r="B39" s="258" t="s">
        <v>109</v>
      </c>
      <c r="C39" s="118">
        <v>-323</v>
      </c>
      <c r="D39" s="118">
        <v>337</v>
      </c>
      <c r="I39" s="240"/>
    </row>
    <row r="40" spans="1:9">
      <c r="A40" s="247" t="s">
        <v>403</v>
      </c>
      <c r="B40" s="246" t="s">
        <v>404</v>
      </c>
      <c r="C40" s="88"/>
      <c r="D40" s="88"/>
    </row>
    <row r="41" spans="1:9">
      <c r="A41" s="246" t="s">
        <v>110</v>
      </c>
      <c r="B41" s="246" t="s">
        <v>111</v>
      </c>
      <c r="C41" s="88"/>
      <c r="D41" s="88"/>
    </row>
    <row r="42" spans="1:9">
      <c r="A42" s="241" t="s">
        <v>405</v>
      </c>
      <c r="B42" s="241" t="s">
        <v>406</v>
      </c>
      <c r="C42" s="115">
        <f>C37+C36</f>
        <v>170445</v>
      </c>
      <c r="D42" s="115">
        <f>D37+D36</f>
        <v>88860</v>
      </c>
    </row>
    <row r="43" spans="1:9">
      <c r="A43" s="246" t="s">
        <v>407</v>
      </c>
      <c r="B43" s="246" t="s">
        <v>408</v>
      </c>
      <c r="C43" s="88"/>
      <c r="D43" s="88"/>
    </row>
    <row r="44" spans="1:9" ht="26">
      <c r="A44" s="241" t="s">
        <v>409</v>
      </c>
      <c r="B44" s="241" t="s">
        <v>410</v>
      </c>
      <c r="C44" s="115">
        <f>C42</f>
        <v>170445</v>
      </c>
      <c r="D44" s="115">
        <f>D42</f>
        <v>88860</v>
      </c>
    </row>
    <row r="45" spans="1:9">
      <c r="A45" s="236" t="s">
        <v>466</v>
      </c>
      <c r="B45" s="236" t="s">
        <v>466</v>
      </c>
      <c r="E45" s="239"/>
      <c r="F45" s="239"/>
    </row>
    <row r="47" spans="1:9" ht="26">
      <c r="A47" s="237" t="s">
        <v>124</v>
      </c>
      <c r="B47" s="237" t="s">
        <v>125</v>
      </c>
    </row>
    <row r="48" spans="1:9">
      <c r="A48" s="313" t="s">
        <v>126</v>
      </c>
      <c r="B48" s="313" t="s">
        <v>127</v>
      </c>
      <c r="C48" s="119">
        <v>45473</v>
      </c>
      <c r="D48" s="119" t="s">
        <v>492</v>
      </c>
      <c r="E48" s="239"/>
      <c r="F48" s="239"/>
      <c r="G48" s="239"/>
    </row>
    <row r="49" spans="1:5">
      <c r="A49" s="248" t="s">
        <v>130</v>
      </c>
      <c r="B49" s="248" t="s">
        <v>131</v>
      </c>
      <c r="C49" s="249">
        <f>SUM(C50:C60)</f>
        <v>1525159</v>
      </c>
      <c r="D49" s="249">
        <f>SUM(D50:D60)</f>
        <v>1450685</v>
      </c>
      <c r="E49" s="239"/>
    </row>
    <row r="50" spans="1:5">
      <c r="A50" s="77" t="s">
        <v>132</v>
      </c>
      <c r="B50" s="77" t="s">
        <v>133</v>
      </c>
      <c r="C50" s="78">
        <v>218287</v>
      </c>
      <c r="D50" s="78">
        <v>183038</v>
      </c>
      <c r="E50" s="239"/>
    </row>
    <row r="51" spans="1:5">
      <c r="A51" s="77" t="s">
        <v>134</v>
      </c>
      <c r="B51" s="77" t="s">
        <v>135</v>
      </c>
      <c r="C51" s="78">
        <v>70969</v>
      </c>
      <c r="D51" s="78">
        <v>70058</v>
      </c>
      <c r="E51" s="239"/>
    </row>
    <row r="52" spans="1:5">
      <c r="A52" s="77" t="s">
        <v>136</v>
      </c>
      <c r="B52" s="77" t="s">
        <v>137</v>
      </c>
      <c r="C52" s="78">
        <v>586630</v>
      </c>
      <c r="D52" s="78">
        <v>527182</v>
      </c>
      <c r="E52" s="239"/>
    </row>
    <row r="53" spans="1:5">
      <c r="A53" s="77" t="s">
        <v>138</v>
      </c>
      <c r="B53" s="77" t="s">
        <v>139</v>
      </c>
      <c r="C53" s="78">
        <v>56438</v>
      </c>
      <c r="D53" s="78">
        <v>56438</v>
      </c>
      <c r="E53" s="239"/>
    </row>
    <row r="54" spans="1:5">
      <c r="A54" s="77" t="s">
        <v>140</v>
      </c>
      <c r="B54" s="77" t="s">
        <v>141</v>
      </c>
      <c r="C54" s="78">
        <v>33482</v>
      </c>
      <c r="D54" s="78">
        <v>34245</v>
      </c>
      <c r="E54" s="239"/>
    </row>
    <row r="55" spans="1:5">
      <c r="A55" s="77" t="s">
        <v>142</v>
      </c>
      <c r="B55" s="77" t="s">
        <v>143</v>
      </c>
      <c r="C55" s="78">
        <v>0</v>
      </c>
      <c r="D55" s="78">
        <v>0</v>
      </c>
      <c r="E55" s="239"/>
    </row>
    <row r="56" spans="1:5">
      <c r="A56" s="77" t="s">
        <v>144</v>
      </c>
      <c r="B56" s="77" t="s">
        <v>145</v>
      </c>
      <c r="C56" s="78">
        <v>38793</v>
      </c>
      <c r="D56" s="78">
        <v>38095</v>
      </c>
      <c r="E56" s="239"/>
    </row>
    <row r="57" spans="1:5">
      <c r="A57" s="77" t="s">
        <v>146</v>
      </c>
      <c r="B57" s="77" t="s">
        <v>147</v>
      </c>
      <c r="C57" s="78">
        <v>426048</v>
      </c>
      <c r="D57" s="78">
        <v>455907</v>
      </c>
    </row>
    <row r="58" spans="1:5">
      <c r="A58" s="77" t="s">
        <v>148</v>
      </c>
      <c r="B58" s="77" t="s">
        <v>149</v>
      </c>
      <c r="C58" s="78">
        <v>37625</v>
      </c>
      <c r="D58" s="78">
        <v>41906</v>
      </c>
    </row>
    <row r="59" spans="1:5">
      <c r="A59" s="77" t="s">
        <v>150</v>
      </c>
      <c r="B59" s="77" t="s">
        <v>151</v>
      </c>
      <c r="C59" s="78">
        <v>56481</v>
      </c>
      <c r="D59" s="78">
        <v>43433</v>
      </c>
    </row>
    <row r="60" spans="1:5">
      <c r="A60" s="77" t="s">
        <v>152</v>
      </c>
      <c r="B60" s="77" t="s">
        <v>153</v>
      </c>
      <c r="C60" s="78">
        <v>406</v>
      </c>
      <c r="D60" s="78">
        <v>383</v>
      </c>
    </row>
    <row r="61" spans="1:5">
      <c r="A61" s="248" t="s">
        <v>154</v>
      </c>
      <c r="B61" s="248" t="s">
        <v>155</v>
      </c>
      <c r="C61" s="249">
        <f>SUM(C62:C70)</f>
        <v>1134848</v>
      </c>
      <c r="D61" s="249">
        <f>SUM(D62:D70)</f>
        <v>1162815</v>
      </c>
      <c r="E61" s="239"/>
    </row>
    <row r="62" spans="1:5">
      <c r="A62" s="77" t="s">
        <v>156</v>
      </c>
      <c r="B62" s="77" t="s">
        <v>157</v>
      </c>
      <c r="C62" s="78">
        <v>3319</v>
      </c>
      <c r="D62" s="78">
        <v>3576</v>
      </c>
      <c r="E62" s="239"/>
    </row>
    <row r="63" spans="1:5">
      <c r="A63" s="77" t="s">
        <v>158</v>
      </c>
      <c r="B63" s="77" t="s">
        <v>159</v>
      </c>
      <c r="C63" s="78">
        <v>83928</v>
      </c>
      <c r="D63" s="78">
        <v>193520</v>
      </c>
      <c r="E63" s="239"/>
    </row>
    <row r="64" spans="1:5">
      <c r="A64" s="77" t="s">
        <v>160</v>
      </c>
      <c r="B64" s="77" t="s">
        <v>161</v>
      </c>
      <c r="C64" s="78">
        <v>13308</v>
      </c>
      <c r="D64" s="78">
        <v>1128</v>
      </c>
      <c r="E64" s="239"/>
    </row>
    <row r="65" spans="1:6">
      <c r="A65" s="77" t="s">
        <v>162</v>
      </c>
      <c r="B65" s="77" t="s">
        <v>163</v>
      </c>
      <c r="C65" s="78">
        <v>60192</v>
      </c>
      <c r="D65" s="78">
        <v>57741</v>
      </c>
      <c r="E65" s="239"/>
    </row>
    <row r="66" spans="1:6">
      <c r="A66" s="77" t="s">
        <v>164</v>
      </c>
      <c r="B66" s="77" t="s">
        <v>165</v>
      </c>
      <c r="C66" s="78">
        <v>457094</v>
      </c>
      <c r="D66" s="78">
        <v>362719</v>
      </c>
    </row>
    <row r="67" spans="1:6">
      <c r="A67" s="77" t="s">
        <v>166</v>
      </c>
      <c r="B67" s="77" t="s">
        <v>167</v>
      </c>
      <c r="C67" s="78">
        <v>27182</v>
      </c>
      <c r="D67" s="78">
        <v>27872</v>
      </c>
    </row>
    <row r="68" spans="1:6">
      <c r="A68" s="77" t="s">
        <v>168</v>
      </c>
      <c r="B68" s="77" t="s">
        <v>169</v>
      </c>
      <c r="C68" s="78">
        <v>340845</v>
      </c>
      <c r="D68" s="78">
        <v>338205</v>
      </c>
    </row>
    <row r="69" spans="1:6">
      <c r="A69" s="250" t="s">
        <v>170</v>
      </c>
      <c r="B69" s="250" t="s">
        <v>171</v>
      </c>
      <c r="C69" s="78">
        <v>148980</v>
      </c>
      <c r="D69" s="78">
        <v>178054</v>
      </c>
    </row>
    <row r="70" spans="1:6">
      <c r="A70" s="250" t="s">
        <v>172</v>
      </c>
      <c r="B70" s="250" t="s">
        <v>173</v>
      </c>
      <c r="C70" s="78">
        <v>0</v>
      </c>
      <c r="D70" s="78">
        <v>0</v>
      </c>
    </row>
    <row r="71" spans="1:6">
      <c r="A71" s="248" t="s">
        <v>174</v>
      </c>
      <c r="B71" s="248" t="s">
        <v>175</v>
      </c>
      <c r="C71" s="249">
        <f>C49+C61</f>
        <v>2660007</v>
      </c>
      <c r="D71" s="249">
        <f t="shared" ref="D71" si="1">D49+D61</f>
        <v>2613500</v>
      </c>
      <c r="E71" s="239"/>
    </row>
    <row r="72" spans="1:6">
      <c r="A72" s="236" t="s">
        <v>466</v>
      </c>
      <c r="C72" s="251"/>
      <c r="D72" s="251"/>
      <c r="E72" s="239"/>
      <c r="F72" s="251"/>
    </row>
    <row r="73" spans="1:6">
      <c r="A73" s="313" t="s">
        <v>176</v>
      </c>
      <c r="B73" s="313" t="s">
        <v>177</v>
      </c>
      <c r="C73" s="119">
        <f>C48</f>
        <v>45473</v>
      </c>
      <c r="D73" s="119" t="str">
        <f>D48</f>
        <v>31.12.2023*</v>
      </c>
      <c r="E73" s="239"/>
    </row>
    <row r="74" spans="1:6">
      <c r="A74" s="248" t="s">
        <v>178</v>
      </c>
      <c r="B74" s="248" t="s">
        <v>179</v>
      </c>
      <c r="C74" s="249">
        <f>C75</f>
        <v>2484354</v>
      </c>
      <c r="D74" s="249">
        <f t="shared" ref="D74" si="2">D75</f>
        <v>2403223</v>
      </c>
      <c r="E74" s="239"/>
    </row>
    <row r="75" spans="1:6">
      <c r="A75" s="248" t="s">
        <v>180</v>
      </c>
      <c r="B75" s="248" t="s">
        <v>181</v>
      </c>
      <c r="C75" s="249">
        <f>SUM(C76:C83)</f>
        <v>2484354</v>
      </c>
      <c r="D75" s="249">
        <f t="shared" ref="D75" si="3">SUM(D76:D83)</f>
        <v>2403223</v>
      </c>
      <c r="E75" s="239"/>
    </row>
    <row r="76" spans="1:6">
      <c r="A76" s="77" t="s">
        <v>182</v>
      </c>
      <c r="B76" s="77" t="s">
        <v>183</v>
      </c>
      <c r="C76" s="78">
        <v>99911</v>
      </c>
      <c r="D76" s="78">
        <v>99911</v>
      </c>
      <c r="E76" s="239"/>
    </row>
    <row r="77" spans="1:6">
      <c r="A77" s="77" t="s">
        <v>184</v>
      </c>
      <c r="B77" s="77" t="s">
        <v>185</v>
      </c>
      <c r="C77" s="78">
        <v>2069034</v>
      </c>
      <c r="D77" s="78">
        <v>1714604</v>
      </c>
      <c r="E77" s="239"/>
    </row>
    <row r="78" spans="1:6">
      <c r="A78" s="77" t="s">
        <v>186</v>
      </c>
      <c r="B78" s="77" t="s">
        <v>187</v>
      </c>
      <c r="C78" s="78">
        <v>116700</v>
      </c>
      <c r="D78" s="78">
        <v>116700</v>
      </c>
      <c r="E78" s="239"/>
    </row>
    <row r="79" spans="1:6">
      <c r="A79" s="77" t="s">
        <v>188</v>
      </c>
      <c r="B79" s="77" t="s">
        <v>189</v>
      </c>
      <c r="C79" s="78">
        <v>0</v>
      </c>
      <c r="D79" s="78">
        <v>0</v>
      </c>
      <c r="E79" s="239"/>
    </row>
    <row r="80" spans="1:6">
      <c r="A80" s="77" t="s">
        <v>190</v>
      </c>
      <c r="B80" s="77" t="s">
        <v>191</v>
      </c>
      <c r="C80" s="78">
        <v>33443</v>
      </c>
      <c r="D80" s="78">
        <v>23169</v>
      </c>
      <c r="E80" s="239"/>
    </row>
    <row r="81" spans="1:5">
      <c r="A81" s="77" t="s">
        <v>192</v>
      </c>
      <c r="B81" s="77" t="s">
        <v>193</v>
      </c>
      <c r="C81" s="78">
        <v>-440</v>
      </c>
      <c r="D81" s="78">
        <v>-1202</v>
      </c>
      <c r="E81" s="239"/>
    </row>
    <row r="82" spans="1:5">
      <c r="A82" s="77" t="s">
        <v>194</v>
      </c>
      <c r="B82" s="77" t="s">
        <v>195</v>
      </c>
      <c r="C82" s="78">
        <v>-4300</v>
      </c>
      <c r="D82" s="78">
        <v>-30797</v>
      </c>
      <c r="E82" s="239"/>
    </row>
    <row r="83" spans="1:5">
      <c r="A83" s="77" t="s">
        <v>377</v>
      </c>
      <c r="B83" s="77" t="s">
        <v>197</v>
      </c>
      <c r="C83" s="78">
        <v>170006</v>
      </c>
      <c r="D83" s="78">
        <v>480838</v>
      </c>
      <c r="E83" s="239"/>
    </row>
    <row r="84" spans="1:5">
      <c r="A84" s="114" t="s">
        <v>412</v>
      </c>
      <c r="B84" s="114" t="s">
        <v>413</v>
      </c>
      <c r="C84" s="120">
        <v>0</v>
      </c>
      <c r="D84" s="120">
        <v>0</v>
      </c>
      <c r="E84" s="239"/>
    </row>
    <row r="85" spans="1:5">
      <c r="A85" s="248" t="s">
        <v>198</v>
      </c>
      <c r="B85" s="248" t="s">
        <v>199</v>
      </c>
      <c r="C85" s="249">
        <f>SUM(C86:C91)</f>
        <v>35890</v>
      </c>
      <c r="D85" s="249">
        <f>SUM(D86:D91)</f>
        <v>38774</v>
      </c>
      <c r="E85" s="239"/>
    </row>
    <row r="86" spans="1:5">
      <c r="A86" s="77" t="s">
        <v>200</v>
      </c>
      <c r="B86" s="77" t="s">
        <v>201</v>
      </c>
      <c r="C86" s="78">
        <v>18628</v>
      </c>
      <c r="D86" s="78">
        <v>20038</v>
      </c>
    </row>
    <row r="87" spans="1:5">
      <c r="A87" s="77" t="s">
        <v>202</v>
      </c>
      <c r="B87" s="77" t="s">
        <v>203</v>
      </c>
      <c r="C87" s="78">
        <v>2374</v>
      </c>
      <c r="D87" s="78">
        <v>2494</v>
      </c>
    </row>
    <row r="88" spans="1:5">
      <c r="A88" s="77" t="s">
        <v>204</v>
      </c>
      <c r="B88" s="77" t="s">
        <v>205</v>
      </c>
      <c r="C88" s="78">
        <v>0</v>
      </c>
      <c r="D88" s="78">
        <v>0</v>
      </c>
    </row>
    <row r="89" spans="1:5">
      <c r="A89" s="77" t="s">
        <v>206</v>
      </c>
      <c r="B89" s="77" t="s">
        <v>207</v>
      </c>
      <c r="C89" s="78">
        <v>1989</v>
      </c>
      <c r="D89" s="78">
        <v>2315</v>
      </c>
    </row>
    <row r="90" spans="1:5">
      <c r="A90" s="77" t="s">
        <v>468</v>
      </c>
      <c r="B90" s="77" t="s">
        <v>209</v>
      </c>
      <c r="C90" s="78">
        <v>518</v>
      </c>
      <c r="D90" s="78">
        <v>518</v>
      </c>
    </row>
    <row r="91" spans="1:5">
      <c r="A91" s="77" t="s">
        <v>210</v>
      </c>
      <c r="B91" s="77" t="s">
        <v>211</v>
      </c>
      <c r="C91" s="78">
        <v>12381</v>
      </c>
      <c r="D91" s="78">
        <v>13409</v>
      </c>
    </row>
    <row r="92" spans="1:5">
      <c r="A92" s="248" t="s">
        <v>212</v>
      </c>
      <c r="B92" s="248" t="s">
        <v>213</v>
      </c>
      <c r="C92" s="249">
        <f>SUM(C93:C100)</f>
        <v>139763</v>
      </c>
      <c r="D92" s="249">
        <f>SUM(D93:D100)</f>
        <v>171503</v>
      </c>
      <c r="E92" s="239"/>
    </row>
    <row r="93" spans="1:5">
      <c r="A93" s="77" t="s">
        <v>336</v>
      </c>
      <c r="B93" s="77" t="s">
        <v>337</v>
      </c>
      <c r="C93" s="78">
        <v>0</v>
      </c>
      <c r="D93" s="78">
        <v>0</v>
      </c>
    </row>
    <row r="94" spans="1:5">
      <c r="A94" s="77" t="s">
        <v>214</v>
      </c>
      <c r="B94" s="77" t="s">
        <v>215</v>
      </c>
      <c r="C94" s="78">
        <v>3867</v>
      </c>
      <c r="D94" s="78">
        <v>6884</v>
      </c>
    </row>
    <row r="95" spans="1:5">
      <c r="A95" s="77" t="s">
        <v>216</v>
      </c>
      <c r="B95" s="77" t="s">
        <v>217</v>
      </c>
      <c r="C95" s="78">
        <v>59081</v>
      </c>
      <c r="D95" s="78">
        <v>58835</v>
      </c>
    </row>
    <row r="96" spans="1:5">
      <c r="A96" s="77" t="s">
        <v>218</v>
      </c>
      <c r="B96" s="77" t="s">
        <v>219</v>
      </c>
      <c r="C96" s="78">
        <v>479</v>
      </c>
      <c r="D96" s="78">
        <v>462</v>
      </c>
    </row>
    <row r="97" spans="1:12">
      <c r="A97" s="77" t="s">
        <v>220</v>
      </c>
      <c r="B97" s="77" t="s">
        <v>221</v>
      </c>
      <c r="C97" s="78">
        <v>10757</v>
      </c>
      <c r="D97" s="78">
        <v>15201</v>
      </c>
    </row>
    <row r="98" spans="1:12">
      <c r="A98" s="77" t="s">
        <v>222</v>
      </c>
      <c r="B98" s="77" t="s">
        <v>223</v>
      </c>
      <c r="C98" s="78">
        <v>13823</v>
      </c>
      <c r="D98" s="78">
        <v>13170</v>
      </c>
    </row>
    <row r="99" spans="1:12">
      <c r="A99" s="77" t="s">
        <v>469</v>
      </c>
      <c r="B99" s="77" t="s">
        <v>224</v>
      </c>
      <c r="C99" s="78">
        <v>9428</v>
      </c>
      <c r="D99" s="78">
        <v>6743</v>
      </c>
    </row>
    <row r="100" spans="1:12">
      <c r="A100" s="77" t="s">
        <v>225</v>
      </c>
      <c r="B100" s="77" t="s">
        <v>226</v>
      </c>
      <c r="C100" s="78">
        <v>42328</v>
      </c>
      <c r="D100" s="78">
        <v>70208</v>
      </c>
    </row>
    <row r="101" spans="1:12">
      <c r="A101" s="248" t="s">
        <v>470</v>
      </c>
      <c r="B101" s="248" t="s">
        <v>228</v>
      </c>
      <c r="C101" s="249">
        <f>C92+C85+C75</f>
        <v>2660007</v>
      </c>
      <c r="D101" s="249">
        <f t="shared" ref="D101" si="4">D92+D85+D75</f>
        <v>2613500</v>
      </c>
      <c r="E101" s="239"/>
    </row>
    <row r="102" spans="1:12">
      <c r="A102" s="236" t="s">
        <v>466</v>
      </c>
      <c r="B102" s="236" t="s">
        <v>466</v>
      </c>
      <c r="E102" s="239"/>
    </row>
    <row r="103" spans="1:12">
      <c r="E103" s="239"/>
    </row>
    <row r="104" spans="1:12" ht="26">
      <c r="A104" s="237" t="s">
        <v>229</v>
      </c>
      <c r="B104" s="237" t="s">
        <v>230</v>
      </c>
      <c r="E104" s="239"/>
      <c r="F104" s="239"/>
      <c r="G104" s="240"/>
    </row>
    <row r="105" spans="1:12" ht="24">
      <c r="A105" s="313" t="s">
        <v>231</v>
      </c>
      <c r="B105" s="313" t="s">
        <v>232</v>
      </c>
      <c r="C105" s="113" t="str">
        <f>C6</f>
        <v>01.01.2024-30.06.2024</v>
      </c>
      <c r="D105" s="113" t="str">
        <f>D6</f>
        <v>01.01.2023-30.06.2023*</v>
      </c>
      <c r="E105" s="239"/>
      <c r="F105" s="239"/>
    </row>
    <row r="106" spans="1:12">
      <c r="A106" s="121" t="s">
        <v>233</v>
      </c>
      <c r="B106" s="121" t="s">
        <v>234</v>
      </c>
      <c r="C106" s="4"/>
      <c r="D106" s="4"/>
    </row>
    <row r="107" spans="1:12">
      <c r="A107" s="122" t="s">
        <v>397</v>
      </c>
      <c r="B107" s="122" t="s">
        <v>398</v>
      </c>
      <c r="C107" s="4">
        <f>C26</f>
        <v>170006</v>
      </c>
      <c r="D107" s="4">
        <f>D26</f>
        <v>90219</v>
      </c>
      <c r="I107" s="239"/>
      <c r="J107" s="239"/>
      <c r="K107" s="239"/>
      <c r="L107" s="239"/>
    </row>
    <row r="108" spans="1:12">
      <c r="A108" s="122" t="s">
        <v>235</v>
      </c>
      <c r="B108" s="122" t="s">
        <v>236</v>
      </c>
      <c r="C108" s="4">
        <f>SUM(C109:C119)</f>
        <v>102248</v>
      </c>
      <c r="D108" s="4">
        <f>SUM(D109:D119)</f>
        <v>22345</v>
      </c>
      <c r="I108" s="239"/>
      <c r="J108" s="239"/>
      <c r="K108" s="239"/>
      <c r="L108" s="239"/>
    </row>
    <row r="109" spans="1:12" ht="39">
      <c r="A109" s="178" t="s">
        <v>378</v>
      </c>
      <c r="B109" s="178" t="s">
        <v>379</v>
      </c>
      <c r="C109" s="80">
        <v>7082</v>
      </c>
      <c r="D109" s="80">
        <v>6611</v>
      </c>
      <c r="I109" s="239"/>
      <c r="J109" s="239"/>
      <c r="K109" s="239"/>
      <c r="L109" s="239"/>
    </row>
    <row r="110" spans="1:12">
      <c r="A110" s="81" t="s">
        <v>239</v>
      </c>
      <c r="B110" s="81" t="s">
        <v>240</v>
      </c>
      <c r="C110" s="80">
        <v>52735</v>
      </c>
      <c r="D110" s="80">
        <v>43213</v>
      </c>
      <c r="I110" s="239"/>
      <c r="J110" s="239"/>
      <c r="K110" s="239"/>
      <c r="L110" s="239"/>
    </row>
    <row r="111" spans="1:12">
      <c r="A111" s="81" t="s">
        <v>241</v>
      </c>
      <c r="B111" s="81" t="s">
        <v>416</v>
      </c>
      <c r="C111" s="80">
        <v>-8176</v>
      </c>
      <c r="D111" s="80">
        <v>18842</v>
      </c>
      <c r="I111" s="239"/>
      <c r="J111" s="239"/>
      <c r="K111" s="239"/>
      <c r="L111" s="239"/>
    </row>
    <row r="112" spans="1:12">
      <c r="A112" s="81" t="s">
        <v>243</v>
      </c>
      <c r="B112" s="81" t="s">
        <v>244</v>
      </c>
      <c r="C112" s="80">
        <v>-33912</v>
      </c>
      <c r="D112" s="80">
        <v>-25225</v>
      </c>
      <c r="I112" s="239"/>
      <c r="J112" s="239"/>
      <c r="K112" s="239"/>
      <c r="L112" s="239"/>
    </row>
    <row r="113" spans="1:12">
      <c r="A113" s="81" t="s">
        <v>417</v>
      </c>
      <c r="B113" s="81" t="s">
        <v>418</v>
      </c>
      <c r="C113" s="80">
        <v>5849</v>
      </c>
      <c r="D113" s="80">
        <v>-43042</v>
      </c>
      <c r="I113" s="239"/>
      <c r="J113" s="239"/>
      <c r="K113" s="239"/>
      <c r="L113" s="239"/>
    </row>
    <row r="114" spans="1:12">
      <c r="A114" s="81" t="s">
        <v>247</v>
      </c>
      <c r="B114" s="81" t="s">
        <v>248</v>
      </c>
      <c r="C114" s="80">
        <v>-28755</v>
      </c>
      <c r="D114" s="80">
        <v>-48707</v>
      </c>
      <c r="I114" s="239"/>
      <c r="J114" s="239"/>
      <c r="K114" s="239"/>
      <c r="L114" s="239"/>
    </row>
    <row r="115" spans="1:12">
      <c r="A115" s="81" t="s">
        <v>249</v>
      </c>
      <c r="B115" s="81" t="s">
        <v>250</v>
      </c>
      <c r="C115" s="80">
        <v>257</v>
      </c>
      <c r="D115" s="80">
        <v>4583</v>
      </c>
      <c r="I115" s="239"/>
      <c r="J115" s="239"/>
      <c r="K115" s="239"/>
      <c r="L115" s="239"/>
    </row>
    <row r="116" spans="1:12">
      <c r="A116" s="81" t="s">
        <v>251</v>
      </c>
      <c r="B116" s="81" t="s">
        <v>252</v>
      </c>
      <c r="C116" s="80">
        <v>106779</v>
      </c>
      <c r="D116" s="80">
        <v>78922</v>
      </c>
      <c r="I116" s="239"/>
      <c r="J116" s="239"/>
      <c r="K116" s="239"/>
      <c r="L116" s="239"/>
    </row>
    <row r="117" spans="1:12">
      <c r="A117" s="81" t="s">
        <v>253</v>
      </c>
      <c r="B117" s="81" t="s">
        <v>254</v>
      </c>
      <c r="C117" s="80">
        <v>-17008</v>
      </c>
      <c r="D117" s="80">
        <v>-15429</v>
      </c>
      <c r="I117" s="239"/>
      <c r="J117" s="239"/>
      <c r="K117" s="239"/>
      <c r="L117" s="239"/>
    </row>
    <row r="118" spans="1:12">
      <c r="A118" s="81" t="s">
        <v>255</v>
      </c>
      <c r="B118" s="81" t="s">
        <v>256</v>
      </c>
      <c r="C118" s="80">
        <v>5177</v>
      </c>
      <c r="D118" s="80">
        <v>-8112</v>
      </c>
      <c r="I118" s="239"/>
      <c r="J118" s="239"/>
      <c r="K118" s="239"/>
      <c r="L118" s="239"/>
    </row>
    <row r="119" spans="1:12">
      <c r="A119" s="81" t="s">
        <v>259</v>
      </c>
      <c r="B119" s="81" t="s">
        <v>260</v>
      </c>
      <c r="C119" s="80">
        <v>12220</v>
      </c>
      <c r="D119" s="80">
        <v>10689</v>
      </c>
      <c r="I119" s="239"/>
      <c r="J119" s="239"/>
      <c r="K119" s="239"/>
      <c r="L119" s="239"/>
    </row>
    <row r="120" spans="1:12">
      <c r="A120" s="122" t="s">
        <v>261</v>
      </c>
      <c r="B120" s="122" t="s">
        <v>262</v>
      </c>
      <c r="C120" s="4">
        <f>SUM(C107:C108)</f>
        <v>272254</v>
      </c>
      <c r="D120" s="4">
        <f>SUM(D107:D108)</f>
        <v>112564</v>
      </c>
      <c r="I120" s="239"/>
      <c r="J120" s="239"/>
      <c r="K120" s="239"/>
      <c r="L120" s="239"/>
    </row>
    <row r="121" spans="1:12">
      <c r="A121" s="81" t="s">
        <v>263</v>
      </c>
      <c r="B121" s="81" t="s">
        <v>380</v>
      </c>
      <c r="C121" s="80">
        <v>966</v>
      </c>
      <c r="D121" s="80">
        <v>13351</v>
      </c>
      <c r="I121" s="239"/>
      <c r="J121" s="239"/>
      <c r="K121" s="239"/>
      <c r="L121" s="239"/>
    </row>
    <row r="122" spans="1:12">
      <c r="A122" s="81" t="s">
        <v>265</v>
      </c>
      <c r="B122" s="81" t="s">
        <v>266</v>
      </c>
      <c r="C122" s="80">
        <v>3885</v>
      </c>
      <c r="D122" s="80">
        <v>15960</v>
      </c>
      <c r="I122" s="239"/>
      <c r="J122" s="239"/>
      <c r="K122" s="239"/>
      <c r="L122" s="239"/>
    </row>
    <row r="123" spans="1:12">
      <c r="A123" s="81" t="s">
        <v>267</v>
      </c>
      <c r="B123" s="81" t="s">
        <v>268</v>
      </c>
      <c r="C123" s="80">
        <v>-26176</v>
      </c>
      <c r="D123" s="80">
        <v>-20276</v>
      </c>
      <c r="I123" s="239"/>
      <c r="J123" s="239"/>
      <c r="K123" s="239"/>
      <c r="L123" s="239"/>
    </row>
    <row r="124" spans="1:12">
      <c r="A124" s="121" t="s">
        <v>269</v>
      </c>
      <c r="B124" s="121" t="s">
        <v>270</v>
      </c>
      <c r="C124" s="4">
        <f>SUM(C120:C123)</f>
        <v>250929</v>
      </c>
      <c r="D124" s="4">
        <f>SUM(D120:D123)</f>
        <v>121599</v>
      </c>
      <c r="I124" s="239"/>
      <c r="J124" s="239"/>
      <c r="K124" s="239"/>
      <c r="L124" s="239"/>
    </row>
    <row r="125" spans="1:12" ht="15" customHeight="1">
      <c r="A125" s="121" t="s">
        <v>271</v>
      </c>
      <c r="B125" s="121" t="s">
        <v>272</v>
      </c>
      <c r="C125" s="4"/>
      <c r="D125" s="4"/>
      <c r="I125" s="239"/>
      <c r="J125" s="239"/>
      <c r="K125" s="239"/>
      <c r="L125" s="239"/>
    </row>
    <row r="126" spans="1:12">
      <c r="A126" s="122" t="s">
        <v>273</v>
      </c>
      <c r="B126" s="122" t="s">
        <v>274</v>
      </c>
      <c r="C126" s="4">
        <f>SUM(C127:C138)</f>
        <v>491746</v>
      </c>
      <c r="D126" s="4">
        <f t="shared" ref="D126" si="5">SUM(D127:D138)</f>
        <v>420885</v>
      </c>
    </row>
    <row r="127" spans="1:12">
      <c r="A127" s="81" t="s">
        <v>275</v>
      </c>
      <c r="B127" s="81" t="s">
        <v>276</v>
      </c>
      <c r="C127" s="80">
        <v>167</v>
      </c>
      <c r="D127" s="80">
        <v>514</v>
      </c>
    </row>
    <row r="128" spans="1:12">
      <c r="A128" s="81" t="s">
        <v>277</v>
      </c>
      <c r="B128" s="81" t="s">
        <v>278</v>
      </c>
      <c r="C128" s="80">
        <v>0</v>
      </c>
      <c r="D128" s="80">
        <v>0</v>
      </c>
    </row>
    <row r="129" spans="1:9" ht="26">
      <c r="A129" s="178" t="s">
        <v>279</v>
      </c>
      <c r="B129" s="178" t="s">
        <v>280</v>
      </c>
      <c r="C129" s="80">
        <v>0</v>
      </c>
      <c r="D129" s="80">
        <v>0</v>
      </c>
    </row>
    <row r="130" spans="1:9">
      <c r="A130" s="81" t="s">
        <v>281</v>
      </c>
      <c r="B130" s="81" t="s">
        <v>282</v>
      </c>
      <c r="C130" s="80">
        <v>0</v>
      </c>
      <c r="D130" s="80">
        <v>0</v>
      </c>
    </row>
    <row r="131" spans="1:9">
      <c r="A131" s="81" t="s">
        <v>283</v>
      </c>
      <c r="B131" s="81" t="s">
        <v>284</v>
      </c>
      <c r="C131" s="80">
        <v>0</v>
      </c>
      <c r="D131" s="80">
        <v>0</v>
      </c>
    </row>
    <row r="132" spans="1:9">
      <c r="A132" s="81" t="s">
        <v>285</v>
      </c>
      <c r="B132" s="81" t="s">
        <v>286</v>
      </c>
      <c r="C132" s="80">
        <v>292</v>
      </c>
      <c r="D132" s="80">
        <v>0</v>
      </c>
    </row>
    <row r="133" spans="1:9">
      <c r="A133" s="81" t="s">
        <v>287</v>
      </c>
      <c r="B133" s="81" t="s">
        <v>288</v>
      </c>
      <c r="C133" s="80">
        <v>425613</v>
      </c>
      <c r="D133" s="80">
        <v>329970</v>
      </c>
    </row>
    <row r="134" spans="1:9">
      <c r="A134" s="81" t="s">
        <v>381</v>
      </c>
      <c r="B134" s="81" t="s">
        <v>382</v>
      </c>
      <c r="C134" s="80">
        <v>29353</v>
      </c>
      <c r="D134" s="80">
        <v>56411</v>
      </c>
    </row>
    <row r="135" spans="1:9">
      <c r="A135" s="81" t="s">
        <v>291</v>
      </c>
      <c r="B135" s="81" t="s">
        <v>292</v>
      </c>
      <c r="C135" s="80">
        <v>7536</v>
      </c>
      <c r="D135" s="80">
        <v>6479</v>
      </c>
    </row>
    <row r="136" spans="1:9">
      <c r="A136" s="81" t="s">
        <v>293</v>
      </c>
      <c r="B136" s="81" t="s">
        <v>294</v>
      </c>
      <c r="C136" s="80">
        <v>15865</v>
      </c>
      <c r="D136" s="80">
        <v>17195</v>
      </c>
    </row>
    <row r="137" spans="1:9">
      <c r="A137" s="81" t="s">
        <v>295</v>
      </c>
      <c r="B137" s="81" t="s">
        <v>296</v>
      </c>
      <c r="C137" s="80">
        <v>12784</v>
      </c>
      <c r="D137" s="80">
        <v>10273</v>
      </c>
    </row>
    <row r="138" spans="1:9">
      <c r="A138" s="81" t="s">
        <v>297</v>
      </c>
      <c r="B138" s="81" t="s">
        <v>298</v>
      </c>
      <c r="C138" s="80">
        <v>136</v>
      </c>
      <c r="D138" s="80">
        <v>43</v>
      </c>
      <c r="I138" s="239"/>
    </row>
    <row r="139" spans="1:9">
      <c r="A139" s="122" t="s">
        <v>299</v>
      </c>
      <c r="B139" s="122" t="s">
        <v>300</v>
      </c>
      <c r="C139" s="4">
        <f>SUM(C140:C155)</f>
        <v>669775</v>
      </c>
      <c r="D139" s="4">
        <f>SUM(D140:D155)</f>
        <v>569258</v>
      </c>
      <c r="I139" s="239"/>
    </row>
    <row r="140" spans="1:9">
      <c r="A140" s="81" t="s">
        <v>301</v>
      </c>
      <c r="B140" s="81" t="s">
        <v>302</v>
      </c>
      <c r="C140" s="80">
        <v>36731</v>
      </c>
      <c r="D140" s="80">
        <v>29696</v>
      </c>
      <c r="I140" s="239"/>
    </row>
    <row r="141" spans="1:9">
      <c r="A141" s="81" t="s">
        <v>136</v>
      </c>
      <c r="B141" s="81" t="s">
        <v>137</v>
      </c>
      <c r="C141" s="80">
        <v>107139</v>
      </c>
      <c r="D141" s="80">
        <v>162616</v>
      </c>
      <c r="I141" s="239"/>
    </row>
    <row r="142" spans="1:9">
      <c r="A142" s="81" t="s">
        <v>303</v>
      </c>
      <c r="B142" s="81" t="s">
        <v>304</v>
      </c>
      <c r="C142" s="80">
        <v>211</v>
      </c>
      <c r="D142" s="80">
        <v>380</v>
      </c>
      <c r="I142" s="239"/>
    </row>
    <row r="143" spans="1:9">
      <c r="A143" s="81" t="s">
        <v>305</v>
      </c>
      <c r="B143" s="81" t="s">
        <v>306</v>
      </c>
      <c r="C143" s="80">
        <v>0</v>
      </c>
      <c r="D143" s="80">
        <v>0</v>
      </c>
      <c r="I143" s="239"/>
    </row>
    <row r="144" spans="1:9">
      <c r="A144" s="81" t="s">
        <v>307</v>
      </c>
      <c r="B144" s="81" t="s">
        <v>308</v>
      </c>
      <c r="C144" s="80">
        <v>11</v>
      </c>
      <c r="D144" s="80">
        <v>98</v>
      </c>
      <c r="I144" s="239"/>
    </row>
    <row r="145" spans="1:9">
      <c r="A145" s="81" t="s">
        <v>309</v>
      </c>
      <c r="B145" s="81" t="s">
        <v>310</v>
      </c>
      <c r="C145" s="80">
        <v>0</v>
      </c>
      <c r="D145" s="80">
        <v>4215</v>
      </c>
      <c r="I145" s="239"/>
    </row>
    <row r="146" spans="1:9">
      <c r="A146" s="81" t="s">
        <v>311</v>
      </c>
      <c r="B146" s="81" t="s">
        <v>312</v>
      </c>
      <c r="C146" s="80">
        <v>0</v>
      </c>
      <c r="D146" s="80">
        <v>0</v>
      </c>
      <c r="I146" s="239"/>
    </row>
    <row r="147" spans="1:9" s="240" customFormat="1">
      <c r="A147" s="81" t="s">
        <v>313</v>
      </c>
      <c r="B147" s="81" t="s">
        <v>314</v>
      </c>
      <c r="C147" s="80">
        <v>0</v>
      </c>
      <c r="D147" s="80">
        <v>0</v>
      </c>
      <c r="E147" s="235"/>
      <c r="F147" s="235"/>
      <c r="G147" s="235"/>
      <c r="H147" s="235"/>
      <c r="I147" s="239"/>
    </row>
    <row r="148" spans="1:9" s="240" customFormat="1">
      <c r="A148" s="81" t="s">
        <v>315</v>
      </c>
      <c r="B148" s="81" t="s">
        <v>316</v>
      </c>
      <c r="C148" s="80">
        <v>3170</v>
      </c>
      <c r="D148" s="80">
        <v>3515</v>
      </c>
      <c r="E148" s="235"/>
      <c r="F148" s="235"/>
      <c r="G148" s="235"/>
      <c r="H148" s="235"/>
      <c r="I148" s="239"/>
    </row>
    <row r="149" spans="1:9" s="240" customFormat="1">
      <c r="A149" s="81" t="s">
        <v>317</v>
      </c>
      <c r="B149" s="81" t="s">
        <v>318</v>
      </c>
      <c r="C149" s="80">
        <v>0</v>
      </c>
      <c r="D149" s="80">
        <v>0</v>
      </c>
      <c r="F149" s="235"/>
      <c r="H149" s="235"/>
      <c r="I149" s="239"/>
    </row>
    <row r="150" spans="1:9">
      <c r="A150" s="81" t="s">
        <v>319</v>
      </c>
      <c r="B150" s="81" t="s">
        <v>320</v>
      </c>
      <c r="C150" s="80">
        <v>0</v>
      </c>
      <c r="D150" s="80">
        <v>0</v>
      </c>
      <c r="I150" s="239"/>
    </row>
    <row r="151" spans="1:9">
      <c r="A151" s="81" t="s">
        <v>321</v>
      </c>
      <c r="B151" s="81" t="s">
        <v>322</v>
      </c>
      <c r="C151" s="80">
        <v>426313</v>
      </c>
      <c r="D151" s="80">
        <v>309765</v>
      </c>
      <c r="I151" s="239"/>
    </row>
    <row r="152" spans="1:9">
      <c r="A152" s="81" t="s">
        <v>323</v>
      </c>
      <c r="B152" s="81" t="s">
        <v>324</v>
      </c>
      <c r="C152" s="80">
        <v>96200</v>
      </c>
      <c r="D152" s="80">
        <v>58973</v>
      </c>
      <c r="I152" s="239"/>
    </row>
    <row r="153" spans="1:9">
      <c r="A153" s="81" t="s">
        <v>419</v>
      </c>
      <c r="B153" s="81" t="s">
        <v>420</v>
      </c>
      <c r="C153" s="80">
        <v>0</v>
      </c>
      <c r="D153" s="80">
        <v>0</v>
      </c>
      <c r="I153" s="239"/>
    </row>
    <row r="154" spans="1:9">
      <c r="A154" s="81" t="s">
        <v>421</v>
      </c>
      <c r="B154" s="81" t="s">
        <v>422</v>
      </c>
      <c r="C154" s="80">
        <v>0</v>
      </c>
      <c r="D154" s="80">
        <v>0</v>
      </c>
      <c r="I154" s="239"/>
    </row>
    <row r="155" spans="1:9">
      <c r="A155" s="81" t="s">
        <v>423</v>
      </c>
      <c r="B155" s="81" t="s">
        <v>424</v>
      </c>
      <c r="C155" s="80">
        <v>0</v>
      </c>
      <c r="D155" s="80">
        <v>0</v>
      </c>
      <c r="I155" s="239"/>
    </row>
    <row r="156" spans="1:9">
      <c r="A156" s="121" t="s">
        <v>425</v>
      </c>
      <c r="B156" s="121" t="s">
        <v>331</v>
      </c>
      <c r="C156" s="4">
        <f>C126-C139</f>
        <v>-178029</v>
      </c>
      <c r="D156" s="4">
        <f>D126-D139</f>
        <v>-148373</v>
      </c>
      <c r="I156" s="239"/>
    </row>
    <row r="157" spans="1:9">
      <c r="A157" s="121" t="s">
        <v>332</v>
      </c>
      <c r="B157" s="121" t="s">
        <v>333</v>
      </c>
      <c r="C157" s="4"/>
      <c r="D157" s="4"/>
    </row>
    <row r="158" spans="1:9">
      <c r="A158" s="122" t="s">
        <v>273</v>
      </c>
      <c r="B158" s="122" t="s">
        <v>274</v>
      </c>
      <c r="C158" s="4">
        <f>SUM(C159:C162)</f>
        <v>9</v>
      </c>
      <c r="D158" s="4">
        <f t="shared" ref="D158" si="6">SUM(D159:D162)</f>
        <v>29</v>
      </c>
    </row>
    <row r="159" spans="1:9" ht="26">
      <c r="A159" s="178" t="s">
        <v>334</v>
      </c>
      <c r="B159" s="178" t="s">
        <v>335</v>
      </c>
      <c r="C159" s="80">
        <v>0</v>
      </c>
      <c r="D159" s="80">
        <v>0</v>
      </c>
    </row>
    <row r="160" spans="1:9">
      <c r="A160" s="81" t="s">
        <v>336</v>
      </c>
      <c r="B160" s="81" t="s">
        <v>337</v>
      </c>
      <c r="C160" s="80">
        <v>0</v>
      </c>
      <c r="D160" s="80">
        <v>0</v>
      </c>
    </row>
    <row r="161" spans="1:14">
      <c r="A161" s="81" t="s">
        <v>383</v>
      </c>
      <c r="B161" s="81" t="s">
        <v>339</v>
      </c>
      <c r="C161" s="80">
        <v>7</v>
      </c>
      <c r="D161" s="80">
        <v>28</v>
      </c>
    </row>
    <row r="162" spans="1:14">
      <c r="A162" s="81" t="s">
        <v>340</v>
      </c>
      <c r="B162" s="81" t="s">
        <v>341</v>
      </c>
      <c r="C162" s="80">
        <v>2</v>
      </c>
      <c r="D162" s="80">
        <v>1</v>
      </c>
    </row>
    <row r="163" spans="1:14">
      <c r="A163" s="122" t="s">
        <v>299</v>
      </c>
      <c r="B163" s="122" t="s">
        <v>300</v>
      </c>
      <c r="C163" s="4">
        <f>SUM(C164:C169)</f>
        <v>101983</v>
      </c>
      <c r="D163" s="4">
        <f t="shared" ref="D163" si="7">SUM(D164:D169)</f>
        <v>101746</v>
      </c>
    </row>
    <row r="164" spans="1:14">
      <c r="A164" s="81" t="s">
        <v>342</v>
      </c>
      <c r="B164" s="81" t="s">
        <v>312</v>
      </c>
      <c r="C164" s="80">
        <v>0</v>
      </c>
      <c r="D164" s="80">
        <v>0</v>
      </c>
      <c r="N164" s="236"/>
    </row>
    <row r="165" spans="1:14">
      <c r="A165" s="81" t="s">
        <v>343</v>
      </c>
      <c r="B165" s="81" t="s">
        <v>344</v>
      </c>
      <c r="C165" s="80">
        <v>0</v>
      </c>
      <c r="D165" s="80">
        <v>0</v>
      </c>
      <c r="N165" s="236"/>
    </row>
    <row r="166" spans="1:14">
      <c r="A166" s="81" t="s">
        <v>345</v>
      </c>
      <c r="B166" s="81" t="s">
        <v>346</v>
      </c>
      <c r="C166" s="80">
        <v>99911</v>
      </c>
      <c r="D166" s="80">
        <v>99911</v>
      </c>
      <c r="N166" s="236"/>
    </row>
    <row r="167" spans="1:14" ht="26">
      <c r="A167" s="178" t="s">
        <v>347</v>
      </c>
      <c r="B167" s="178" t="s">
        <v>348</v>
      </c>
      <c r="C167" s="80">
        <v>0</v>
      </c>
      <c r="D167" s="80">
        <v>0</v>
      </c>
      <c r="N167" s="236"/>
    </row>
    <row r="168" spans="1:14" ht="15" customHeight="1">
      <c r="A168" s="81" t="s">
        <v>349</v>
      </c>
      <c r="B168" s="81" t="s">
        <v>350</v>
      </c>
      <c r="C168" s="80">
        <v>1662</v>
      </c>
      <c r="D168" s="80">
        <v>1441</v>
      </c>
    </row>
    <row r="169" spans="1:14">
      <c r="A169" s="81" t="s">
        <v>351</v>
      </c>
      <c r="B169" s="81" t="s">
        <v>341</v>
      </c>
      <c r="C169" s="80">
        <v>410</v>
      </c>
      <c r="D169" s="80">
        <v>394</v>
      </c>
    </row>
    <row r="170" spans="1:14">
      <c r="A170" s="121" t="s">
        <v>352</v>
      </c>
      <c r="B170" s="121" t="s">
        <v>353</v>
      </c>
      <c r="C170" s="4">
        <f>C158-C163</f>
        <v>-101974</v>
      </c>
      <c r="D170" s="4">
        <f t="shared" ref="D170" si="8">D158-D163</f>
        <v>-101717</v>
      </c>
    </row>
    <row r="171" spans="1:14">
      <c r="A171" s="121" t="s">
        <v>354</v>
      </c>
      <c r="B171" s="121" t="s">
        <v>355</v>
      </c>
      <c r="C171" s="4">
        <f>C124+C156+C170</f>
        <v>-29074</v>
      </c>
      <c r="D171" s="4">
        <f>D124+D156+D170</f>
        <v>-128491</v>
      </c>
    </row>
    <row r="172" spans="1:14">
      <c r="A172" s="121" t="s">
        <v>356</v>
      </c>
      <c r="B172" s="121" t="s">
        <v>357</v>
      </c>
      <c r="C172" s="4">
        <f>C171</f>
        <v>-29074</v>
      </c>
      <c r="D172" s="4">
        <f t="shared" ref="D172" si="9">D171</f>
        <v>-128491</v>
      </c>
    </row>
    <row r="173" spans="1:14">
      <c r="A173" s="121" t="s">
        <v>358</v>
      </c>
      <c r="B173" s="121" t="s">
        <v>359</v>
      </c>
      <c r="C173" s="4">
        <v>178054</v>
      </c>
      <c r="D173" s="4">
        <v>277827</v>
      </c>
    </row>
    <row r="174" spans="1:14">
      <c r="A174" s="121" t="s">
        <v>360</v>
      </c>
      <c r="B174" s="121" t="s">
        <v>361</v>
      </c>
      <c r="C174" s="4">
        <f>C172+C173</f>
        <v>148980</v>
      </c>
      <c r="D174" s="4">
        <f t="shared" ref="D174" si="10">D172+D173</f>
        <v>149336</v>
      </c>
    </row>
    <row r="175" spans="1:14">
      <c r="A175" s="252" t="s">
        <v>466</v>
      </c>
      <c r="B175" s="236" t="s">
        <v>466</v>
      </c>
      <c r="C175" s="72"/>
      <c r="D175" s="72"/>
      <c r="E175" s="72"/>
      <c r="F175" s="72"/>
    </row>
    <row r="176" spans="1:14">
      <c r="A176" s="253"/>
      <c r="B176" s="71"/>
      <c r="C176" s="72"/>
      <c r="D176" s="72"/>
      <c r="E176" s="72"/>
      <c r="F176" s="72"/>
    </row>
    <row r="177" spans="1:21">
      <c r="A177" s="253"/>
      <c r="B177" s="71"/>
      <c r="C177" s="72"/>
      <c r="D177" s="72"/>
      <c r="E177" s="72"/>
      <c r="F177" s="72"/>
    </row>
    <row r="178" spans="1:21">
      <c r="A178" s="253"/>
      <c r="B178" s="71"/>
      <c r="C178" s="72"/>
      <c r="D178" s="72"/>
      <c r="E178" s="72"/>
      <c r="F178" s="72"/>
    </row>
    <row r="179" spans="1:21">
      <c r="A179" s="253"/>
      <c r="B179" s="71"/>
      <c r="C179" s="72"/>
      <c r="D179" s="72"/>
      <c r="E179" s="72"/>
      <c r="F179" s="72"/>
    </row>
    <row r="180" spans="1:21">
      <c r="A180" s="253"/>
      <c r="B180" s="71"/>
      <c r="C180" s="72"/>
      <c r="D180" s="72"/>
      <c r="E180" s="72"/>
      <c r="F180" s="72"/>
    </row>
    <row r="181" spans="1:21">
      <c r="A181" s="253"/>
      <c r="B181" s="71"/>
      <c r="C181" s="72"/>
      <c r="D181" s="72"/>
      <c r="E181" s="72"/>
      <c r="F181" s="72"/>
    </row>
    <row r="182" spans="1:21" s="240" customFormat="1">
      <c r="A182" s="254"/>
      <c r="B182" s="179"/>
      <c r="C182" s="180"/>
      <c r="D182" s="180"/>
      <c r="E182" s="180"/>
      <c r="F182" s="180"/>
    </row>
    <row r="183" spans="1:21">
      <c r="A183" s="253"/>
      <c r="B183" s="71"/>
      <c r="C183" s="72"/>
      <c r="D183" s="72"/>
      <c r="E183" s="72"/>
      <c r="F183" s="72"/>
    </row>
    <row r="184" spans="1:21" ht="60" customHeight="1">
      <c r="A184" s="205" t="s">
        <v>476</v>
      </c>
      <c r="B184" s="205" t="s">
        <v>427</v>
      </c>
      <c r="C184" s="383" t="str">
        <f>C6</f>
        <v>01.01.2024-30.06.2024</v>
      </c>
      <c r="D184" s="384"/>
      <c r="E184" s="384"/>
      <c r="F184" s="384"/>
      <c r="G184" s="239"/>
      <c r="H184" s="383" t="str">
        <f>D105</f>
        <v>01.01.2023-30.06.2023*</v>
      </c>
      <c r="I184" s="384"/>
      <c r="J184" s="384"/>
      <c r="K184" s="385"/>
      <c r="M184" s="239"/>
      <c r="N184" s="239"/>
      <c r="O184" s="239"/>
      <c r="P184" s="239"/>
      <c r="Q184" s="239"/>
      <c r="R184" s="239"/>
      <c r="S184" s="239"/>
      <c r="T184" s="239"/>
      <c r="U184" s="239"/>
    </row>
    <row r="185" spans="1:21" ht="52">
      <c r="A185" s="392" t="s">
        <v>477</v>
      </c>
      <c r="B185" s="387" t="s">
        <v>429</v>
      </c>
      <c r="C185" s="388" t="s">
        <v>430</v>
      </c>
      <c r="D185" s="388" t="s">
        <v>431</v>
      </c>
      <c r="E185" s="255" t="s">
        <v>478</v>
      </c>
      <c r="F185" s="255" t="s">
        <v>433</v>
      </c>
      <c r="H185" s="388" t="s">
        <v>430</v>
      </c>
      <c r="I185" s="388" t="s">
        <v>431</v>
      </c>
      <c r="J185" s="255" t="s">
        <v>478</v>
      </c>
      <c r="K185" s="255" t="s">
        <v>433</v>
      </c>
      <c r="M185" s="239"/>
      <c r="N185" s="239"/>
      <c r="O185" s="239"/>
      <c r="P185" s="239"/>
      <c r="Q185" s="239"/>
      <c r="R185" s="239"/>
      <c r="S185" s="239"/>
      <c r="T185" s="239"/>
      <c r="U185" s="239"/>
    </row>
    <row r="186" spans="1:21" ht="65">
      <c r="A186" s="392"/>
      <c r="B186" s="387"/>
      <c r="C186" s="389"/>
      <c r="D186" s="389"/>
      <c r="E186" s="255" t="s">
        <v>479</v>
      </c>
      <c r="F186" s="255" t="s">
        <v>435</v>
      </c>
      <c r="H186" s="389"/>
      <c r="I186" s="389"/>
      <c r="J186" s="255" t="s">
        <v>479</v>
      </c>
      <c r="K186" s="255" t="s">
        <v>435</v>
      </c>
      <c r="M186" s="239"/>
      <c r="N186" s="239"/>
      <c r="O186" s="239"/>
      <c r="P186" s="239"/>
      <c r="Q186" s="239"/>
      <c r="R186" s="239"/>
      <c r="S186" s="239"/>
      <c r="T186" s="239"/>
      <c r="U186" s="239"/>
    </row>
    <row r="187" spans="1:21">
      <c r="A187" s="82" t="s">
        <v>0</v>
      </c>
      <c r="B187" s="121" t="s">
        <v>1</v>
      </c>
      <c r="C187" s="123">
        <f>SUM(C188:C190)</f>
        <v>344946</v>
      </c>
      <c r="D187" s="123">
        <f t="shared" ref="D187:E187" si="11">SUM(D188:D190)</f>
        <v>87669</v>
      </c>
      <c r="E187" s="123">
        <f t="shared" si="11"/>
        <v>-7803</v>
      </c>
      <c r="F187" s="123">
        <f>SUM(C187:E187)</f>
        <v>424812</v>
      </c>
      <c r="H187" s="123">
        <f>SUM(H188:H190)</f>
        <v>244271</v>
      </c>
      <c r="I187" s="123">
        <f t="shared" ref="I187:J187" si="12">SUM(I188:I190)</f>
        <v>84522</v>
      </c>
      <c r="J187" s="123">
        <f t="shared" si="12"/>
        <v>-3579</v>
      </c>
      <c r="K187" s="123">
        <f>SUM(H187:J187)</f>
        <v>325214</v>
      </c>
      <c r="M187" s="239"/>
      <c r="N187" s="239"/>
      <c r="O187" s="239"/>
      <c r="P187" s="239"/>
      <c r="Q187" s="239"/>
      <c r="R187" s="239"/>
      <c r="S187" s="239"/>
      <c r="T187" s="239"/>
      <c r="U187" s="239"/>
    </row>
    <row r="188" spans="1:21">
      <c r="A188" s="84" t="s">
        <v>45</v>
      </c>
      <c r="B188" s="116" t="s">
        <v>46</v>
      </c>
      <c r="C188" s="78">
        <v>339667</v>
      </c>
      <c r="D188" s="78">
        <v>0</v>
      </c>
      <c r="E188" s="78">
        <v>3162</v>
      </c>
      <c r="F188" s="78">
        <f>SUM(C188:E188)</f>
        <v>342829</v>
      </c>
      <c r="H188" s="78">
        <v>236595</v>
      </c>
      <c r="I188" s="78">
        <v>0</v>
      </c>
      <c r="J188" s="78">
        <v>1489</v>
      </c>
      <c r="K188" s="78">
        <f>SUM(H188:J188)</f>
        <v>238084</v>
      </c>
      <c r="M188" s="239"/>
      <c r="N188" s="239"/>
      <c r="O188" s="239"/>
      <c r="P188" s="239"/>
      <c r="Q188" s="239"/>
      <c r="R188" s="239"/>
      <c r="S188" s="239"/>
      <c r="T188" s="239"/>
      <c r="U188" s="239"/>
    </row>
    <row r="189" spans="1:21">
      <c r="A189" s="84" t="s">
        <v>368</v>
      </c>
      <c r="B189" s="116" t="s">
        <v>369</v>
      </c>
      <c r="C189" s="78">
        <v>1487</v>
      </c>
      <c r="D189" s="78">
        <v>306</v>
      </c>
      <c r="E189" s="78">
        <v>-92</v>
      </c>
      <c r="F189" s="78">
        <f t="shared" ref="F189:F208" si="13">SUM(C189:E189)</f>
        <v>1701</v>
      </c>
      <c r="H189" s="78">
        <v>506</v>
      </c>
      <c r="I189" s="78">
        <v>439</v>
      </c>
      <c r="J189" s="78">
        <v>-146</v>
      </c>
      <c r="K189" s="78">
        <f t="shared" ref="K189:K208" si="14">SUM(H189:J189)</f>
        <v>799</v>
      </c>
      <c r="M189" s="239"/>
      <c r="N189" s="239"/>
      <c r="O189" s="239"/>
      <c r="P189" s="239"/>
      <c r="Q189" s="239"/>
      <c r="R189" s="239"/>
      <c r="S189" s="239"/>
      <c r="T189" s="239"/>
      <c r="U189" s="239"/>
    </row>
    <row r="190" spans="1:21">
      <c r="A190" s="84" t="s">
        <v>48</v>
      </c>
      <c r="B190" s="116" t="s">
        <v>436</v>
      </c>
      <c r="C190" s="78">
        <v>3792</v>
      </c>
      <c r="D190" s="78">
        <v>87363</v>
      </c>
      <c r="E190" s="78">
        <v>-10873</v>
      </c>
      <c r="F190" s="78">
        <f t="shared" si="13"/>
        <v>80282</v>
      </c>
      <c r="H190" s="78">
        <v>7170</v>
      </c>
      <c r="I190" s="78">
        <v>84083</v>
      </c>
      <c r="J190" s="78">
        <v>-4922</v>
      </c>
      <c r="K190" s="78">
        <f t="shared" si="14"/>
        <v>86331</v>
      </c>
      <c r="M190" s="239"/>
      <c r="N190" s="239"/>
      <c r="O190" s="239"/>
      <c r="P190" s="239"/>
      <c r="Q190" s="239"/>
      <c r="R190" s="239"/>
      <c r="S190" s="239"/>
      <c r="T190" s="239"/>
      <c r="U190" s="239"/>
    </row>
    <row r="191" spans="1:21">
      <c r="A191" s="82" t="s">
        <v>437</v>
      </c>
      <c r="B191" s="121" t="s">
        <v>438</v>
      </c>
      <c r="C191" s="123">
        <f>C192+C193</f>
        <v>69028</v>
      </c>
      <c r="D191" s="123">
        <f t="shared" ref="D191:E191" si="15">D192+D193</f>
        <v>63535</v>
      </c>
      <c r="E191" s="123">
        <f t="shared" si="15"/>
        <v>-7716</v>
      </c>
      <c r="F191" s="123">
        <f t="shared" si="13"/>
        <v>124847</v>
      </c>
      <c r="H191" s="123">
        <f>H192+H193</f>
        <v>50922</v>
      </c>
      <c r="I191" s="123">
        <f t="shared" ref="I191:J191" si="16">I192+I193</f>
        <v>59752</v>
      </c>
      <c r="J191" s="123">
        <f t="shared" si="16"/>
        <v>-3461</v>
      </c>
      <c r="K191" s="123">
        <f t="shared" si="14"/>
        <v>107213</v>
      </c>
      <c r="M191" s="239"/>
      <c r="N191" s="239"/>
      <c r="O191" s="239"/>
      <c r="P191" s="239"/>
      <c r="Q191" s="239"/>
      <c r="R191" s="239"/>
      <c r="S191" s="239"/>
      <c r="T191" s="239"/>
      <c r="U191" s="239"/>
    </row>
    <row r="192" spans="1:21">
      <c r="A192" s="84" t="s">
        <v>439</v>
      </c>
      <c r="B192" s="116" t="s">
        <v>440</v>
      </c>
      <c r="C192" s="78">
        <v>65689</v>
      </c>
      <c r="D192" s="78">
        <v>0</v>
      </c>
      <c r="E192" s="78">
        <v>-5</v>
      </c>
      <c r="F192" s="78">
        <f t="shared" si="13"/>
        <v>65684</v>
      </c>
      <c r="H192" s="78">
        <v>42725</v>
      </c>
      <c r="I192" s="78">
        <v>4</v>
      </c>
      <c r="J192" s="78">
        <v>-28</v>
      </c>
      <c r="K192" s="78">
        <f t="shared" si="14"/>
        <v>42701</v>
      </c>
      <c r="M192" s="239"/>
      <c r="N192" s="239"/>
      <c r="O192" s="239"/>
      <c r="P192" s="239"/>
      <c r="Q192" s="239"/>
      <c r="R192" s="239"/>
      <c r="S192" s="239"/>
      <c r="T192" s="239"/>
      <c r="U192" s="239"/>
    </row>
    <row r="193" spans="1:21">
      <c r="A193" s="84" t="s">
        <v>441</v>
      </c>
      <c r="B193" s="116" t="s">
        <v>442</v>
      </c>
      <c r="C193" s="78">
        <v>3339</v>
      </c>
      <c r="D193" s="78">
        <v>63535</v>
      </c>
      <c r="E193" s="78">
        <v>-7711</v>
      </c>
      <c r="F193" s="78">
        <f t="shared" si="13"/>
        <v>59163</v>
      </c>
      <c r="H193" s="78">
        <v>8197</v>
      </c>
      <c r="I193" s="78">
        <v>59748</v>
      </c>
      <c r="J193" s="78">
        <v>-3433</v>
      </c>
      <c r="K193" s="78">
        <f t="shared" si="14"/>
        <v>64512</v>
      </c>
      <c r="M193" s="239"/>
      <c r="N193" s="239"/>
      <c r="O193" s="239"/>
      <c r="P193" s="239"/>
      <c r="Q193" s="239"/>
      <c r="R193" s="239"/>
      <c r="S193" s="239"/>
      <c r="T193" s="239"/>
      <c r="U193" s="239"/>
    </row>
    <row r="194" spans="1:21">
      <c r="A194" s="85" t="s">
        <v>390</v>
      </c>
      <c r="B194" s="124" t="s">
        <v>391</v>
      </c>
      <c r="C194" s="123">
        <f>C187-C191</f>
        <v>275918</v>
      </c>
      <c r="D194" s="123">
        <f t="shared" ref="D194:E194" si="17">D187-D191</f>
        <v>24134</v>
      </c>
      <c r="E194" s="123">
        <f t="shared" si="17"/>
        <v>-87</v>
      </c>
      <c r="F194" s="123">
        <f t="shared" si="13"/>
        <v>299965</v>
      </c>
      <c r="H194" s="123">
        <f>H187-H191</f>
        <v>193349</v>
      </c>
      <c r="I194" s="123">
        <f t="shared" ref="I194:J194" si="18">I187-I191</f>
        <v>24770</v>
      </c>
      <c r="J194" s="123">
        <f t="shared" si="18"/>
        <v>-118</v>
      </c>
      <c r="K194" s="123">
        <f t="shared" si="14"/>
        <v>218001</v>
      </c>
      <c r="M194" s="239"/>
      <c r="N194" s="239"/>
      <c r="O194" s="239"/>
      <c r="P194" s="239"/>
      <c r="Q194" s="239"/>
      <c r="R194" s="239"/>
      <c r="S194" s="239"/>
      <c r="T194" s="239"/>
      <c r="U194" s="239"/>
    </row>
    <row r="195" spans="1:21">
      <c r="A195" s="83" t="s">
        <v>58</v>
      </c>
      <c r="B195" s="77" t="s">
        <v>59</v>
      </c>
      <c r="C195" s="78">
        <v>41077</v>
      </c>
      <c r="D195" s="78">
        <v>19858</v>
      </c>
      <c r="E195" s="78">
        <v>-60</v>
      </c>
      <c r="F195" s="78">
        <f t="shared" si="13"/>
        <v>60875</v>
      </c>
      <c r="H195" s="78">
        <v>64931</v>
      </c>
      <c r="I195" s="78">
        <v>20184</v>
      </c>
      <c r="J195" s="78">
        <v>-9</v>
      </c>
      <c r="K195" s="78">
        <f t="shared" si="14"/>
        <v>85106</v>
      </c>
      <c r="M195" s="239"/>
      <c r="N195" s="239"/>
      <c r="O195" s="239"/>
      <c r="P195" s="239"/>
      <c r="Q195" s="239"/>
      <c r="R195" s="239"/>
      <c r="S195" s="239"/>
      <c r="T195" s="239"/>
      <c r="U195" s="239"/>
    </row>
    <row r="196" spans="1:21">
      <c r="A196" s="77" t="s">
        <v>392</v>
      </c>
      <c r="B196" s="77" t="s">
        <v>61</v>
      </c>
      <c r="C196" s="78">
        <v>101214</v>
      </c>
      <c r="D196" s="78">
        <v>4865</v>
      </c>
      <c r="E196" s="78">
        <v>-45</v>
      </c>
      <c r="F196" s="78">
        <f t="shared" si="13"/>
        <v>106034</v>
      </c>
      <c r="H196" s="78">
        <v>56354</v>
      </c>
      <c r="I196" s="78">
        <v>3926</v>
      </c>
      <c r="J196" s="78">
        <v>-217</v>
      </c>
      <c r="K196" s="78">
        <f t="shared" si="14"/>
        <v>60063</v>
      </c>
      <c r="M196" s="239"/>
      <c r="N196" s="239"/>
      <c r="O196" s="239"/>
      <c r="P196" s="239"/>
      <c r="Q196" s="239"/>
      <c r="R196" s="239"/>
      <c r="S196" s="239"/>
      <c r="T196" s="239"/>
      <c r="U196" s="239"/>
    </row>
    <row r="197" spans="1:21">
      <c r="A197" s="77" t="s">
        <v>62</v>
      </c>
      <c r="B197" s="77" t="s">
        <v>63</v>
      </c>
      <c r="C197" s="78">
        <v>45918</v>
      </c>
      <c r="D197" s="78">
        <v>0</v>
      </c>
      <c r="E197" s="78">
        <v>0</v>
      </c>
      <c r="F197" s="78">
        <f t="shared" si="13"/>
        <v>45918</v>
      </c>
      <c r="H197" s="78">
        <v>3273</v>
      </c>
      <c r="I197" s="78">
        <v>0</v>
      </c>
      <c r="J197" s="78">
        <v>0</v>
      </c>
      <c r="K197" s="78">
        <f t="shared" si="14"/>
        <v>3273</v>
      </c>
      <c r="M197" s="239"/>
      <c r="N197" s="239"/>
      <c r="O197" s="239"/>
      <c r="P197" s="239"/>
      <c r="Q197" s="239"/>
      <c r="R197" s="239"/>
      <c r="S197" s="239"/>
      <c r="T197" s="239"/>
      <c r="U197" s="239"/>
    </row>
    <row r="198" spans="1:21">
      <c r="A198" s="77" t="s">
        <v>64</v>
      </c>
      <c r="B198" s="77" t="s">
        <v>65</v>
      </c>
      <c r="C198" s="78">
        <v>8991</v>
      </c>
      <c r="D198" s="78">
        <v>2081</v>
      </c>
      <c r="E198" s="78">
        <v>-676</v>
      </c>
      <c r="F198" s="78">
        <f t="shared" si="13"/>
        <v>10396</v>
      </c>
      <c r="H198" s="78">
        <v>34089</v>
      </c>
      <c r="I198" s="78">
        <v>691</v>
      </c>
      <c r="J198" s="78">
        <v>-1072</v>
      </c>
      <c r="K198" s="78">
        <f t="shared" si="14"/>
        <v>33708</v>
      </c>
      <c r="M198" s="239"/>
      <c r="N198" s="239"/>
      <c r="O198" s="239"/>
      <c r="P198" s="239"/>
      <c r="Q198" s="239"/>
      <c r="R198" s="239"/>
      <c r="S198" s="239"/>
      <c r="T198" s="239"/>
      <c r="U198" s="239"/>
    </row>
    <row r="199" spans="1:21">
      <c r="A199" s="83" t="s">
        <v>66</v>
      </c>
      <c r="B199" s="77" t="s">
        <v>67</v>
      </c>
      <c r="C199" s="78">
        <v>3452</v>
      </c>
      <c r="D199" s="78">
        <v>520</v>
      </c>
      <c r="E199" s="78">
        <v>-745</v>
      </c>
      <c r="F199" s="78">
        <f t="shared" si="13"/>
        <v>3227</v>
      </c>
      <c r="H199" s="78">
        <v>8946</v>
      </c>
      <c r="I199" s="78">
        <v>629</v>
      </c>
      <c r="J199" s="78">
        <v>-921</v>
      </c>
      <c r="K199" s="78">
        <f t="shared" si="14"/>
        <v>8654</v>
      </c>
      <c r="M199" s="239"/>
      <c r="N199" s="239"/>
      <c r="O199" s="239"/>
      <c r="P199" s="239"/>
      <c r="Q199" s="239"/>
      <c r="R199" s="239"/>
      <c r="S199" s="239"/>
      <c r="T199" s="239"/>
      <c r="U199" s="239"/>
    </row>
    <row r="200" spans="1:21">
      <c r="A200" s="83" t="s">
        <v>68</v>
      </c>
      <c r="B200" s="77" t="s">
        <v>443</v>
      </c>
      <c r="C200" s="78">
        <v>-2</v>
      </c>
      <c r="D200" s="78">
        <v>0</v>
      </c>
      <c r="E200" s="78">
        <v>0</v>
      </c>
      <c r="F200" s="78">
        <f t="shared" si="13"/>
        <v>-2</v>
      </c>
      <c r="H200" s="78">
        <v>4</v>
      </c>
      <c r="I200" s="78">
        <v>0</v>
      </c>
      <c r="J200" s="78">
        <v>0</v>
      </c>
      <c r="K200" s="78">
        <f t="shared" si="14"/>
        <v>4</v>
      </c>
      <c r="M200" s="239"/>
      <c r="N200" s="239"/>
      <c r="O200" s="239"/>
      <c r="P200" s="239"/>
      <c r="Q200" s="239"/>
      <c r="R200" s="239"/>
      <c r="S200" s="239"/>
      <c r="T200" s="239"/>
      <c r="U200" s="239"/>
    </row>
    <row r="201" spans="1:21">
      <c r="A201" s="85" t="s">
        <v>393</v>
      </c>
      <c r="B201" s="124" t="s">
        <v>394</v>
      </c>
      <c r="C201" s="123">
        <f>C194-C195-C196+C198-C199+C200</f>
        <v>139164</v>
      </c>
      <c r="D201" s="123">
        <f>D194-D195-D196+D198-D199+D200</f>
        <v>972</v>
      </c>
      <c r="E201" s="123">
        <f>E194-E195-E196+E198-E199+E200</f>
        <v>87</v>
      </c>
      <c r="F201" s="123">
        <f t="shared" si="13"/>
        <v>140223</v>
      </c>
      <c r="H201" s="123">
        <f>H194-H195-H196+H198-H199+H200</f>
        <v>97211</v>
      </c>
      <c r="I201" s="123">
        <f t="shared" ref="I201:J201" si="19">I194-I195-I196+I198-I199+I200</f>
        <v>722</v>
      </c>
      <c r="J201" s="123">
        <f t="shared" si="19"/>
        <v>-43</v>
      </c>
      <c r="K201" s="123">
        <f t="shared" si="14"/>
        <v>97890</v>
      </c>
      <c r="M201" s="239"/>
      <c r="N201" s="239"/>
      <c r="O201" s="239"/>
      <c r="P201" s="239"/>
      <c r="Q201" s="239"/>
      <c r="R201" s="239"/>
      <c r="S201" s="239"/>
      <c r="T201" s="239"/>
      <c r="U201" s="239"/>
    </row>
    <row r="202" spans="1:21">
      <c r="A202" s="83" t="s">
        <v>72</v>
      </c>
      <c r="B202" s="77" t="s">
        <v>73</v>
      </c>
      <c r="C202" s="78">
        <v>39944</v>
      </c>
      <c r="D202" s="78">
        <v>3521</v>
      </c>
      <c r="E202" s="78">
        <v>0</v>
      </c>
      <c r="F202" s="78">
        <f t="shared" si="13"/>
        <v>43465</v>
      </c>
      <c r="H202" s="78">
        <v>50828</v>
      </c>
      <c r="I202" s="78">
        <v>782</v>
      </c>
      <c r="J202" s="78">
        <v>0</v>
      </c>
      <c r="K202" s="78">
        <f t="shared" si="14"/>
        <v>51610</v>
      </c>
      <c r="M202" s="239"/>
      <c r="N202" s="239"/>
      <c r="O202" s="239"/>
      <c r="P202" s="239"/>
      <c r="Q202" s="239"/>
      <c r="R202" s="239"/>
      <c r="S202" s="239"/>
      <c r="T202" s="239"/>
      <c r="U202" s="239"/>
    </row>
    <row r="203" spans="1:21">
      <c r="A203" s="83" t="s">
        <v>74</v>
      </c>
      <c r="B203" s="77" t="s">
        <v>75</v>
      </c>
      <c r="C203" s="78">
        <v>5680</v>
      </c>
      <c r="D203" s="78">
        <v>3211</v>
      </c>
      <c r="E203" s="78">
        <v>-60</v>
      </c>
      <c r="F203" s="78">
        <f t="shared" si="13"/>
        <v>8831</v>
      </c>
      <c r="H203" s="78">
        <v>28482</v>
      </c>
      <c r="I203" s="78">
        <v>1577</v>
      </c>
      <c r="J203" s="78">
        <v>-89</v>
      </c>
      <c r="K203" s="78">
        <f t="shared" si="14"/>
        <v>29970</v>
      </c>
      <c r="M203" s="239"/>
      <c r="N203" s="239"/>
      <c r="O203" s="239"/>
      <c r="P203" s="239"/>
      <c r="Q203" s="239"/>
      <c r="R203" s="239"/>
      <c r="S203" s="239"/>
      <c r="T203" s="239"/>
      <c r="U203" s="239"/>
    </row>
    <row r="204" spans="1:21">
      <c r="A204" s="85" t="s">
        <v>444</v>
      </c>
      <c r="B204" s="124" t="s">
        <v>396</v>
      </c>
      <c r="C204" s="123">
        <f>C201+C202-C203</f>
        <v>173428</v>
      </c>
      <c r="D204" s="123">
        <f t="shared" ref="D204:E204" si="20">D201+D202-D203</f>
        <v>1282</v>
      </c>
      <c r="E204" s="123">
        <f t="shared" si="20"/>
        <v>147</v>
      </c>
      <c r="F204" s="123">
        <f t="shared" si="13"/>
        <v>174857</v>
      </c>
      <c r="H204" s="123">
        <f>H201+H202-H203</f>
        <v>119557</v>
      </c>
      <c r="I204" s="123">
        <f t="shared" ref="I204:J204" si="21">I201+I202-I203</f>
        <v>-73</v>
      </c>
      <c r="J204" s="123">
        <f t="shared" si="21"/>
        <v>46</v>
      </c>
      <c r="K204" s="123">
        <f t="shared" si="14"/>
        <v>119530</v>
      </c>
      <c r="M204" s="239"/>
      <c r="N204" s="239"/>
      <c r="O204" s="239"/>
      <c r="P204" s="239"/>
      <c r="Q204" s="239"/>
      <c r="R204" s="239"/>
      <c r="S204" s="239"/>
      <c r="T204" s="239"/>
      <c r="U204" s="239"/>
    </row>
    <row r="205" spans="1:21">
      <c r="A205" s="83" t="s">
        <v>263</v>
      </c>
      <c r="B205" s="77" t="s">
        <v>79</v>
      </c>
      <c r="C205" s="78">
        <v>4597</v>
      </c>
      <c r="D205" s="78">
        <v>251</v>
      </c>
      <c r="E205" s="78">
        <v>3</v>
      </c>
      <c r="F205" s="78">
        <f t="shared" si="13"/>
        <v>4851</v>
      </c>
      <c r="H205" s="78">
        <v>29189</v>
      </c>
      <c r="I205" s="78">
        <v>68</v>
      </c>
      <c r="J205" s="78">
        <v>54</v>
      </c>
      <c r="K205" s="78">
        <f t="shared" si="14"/>
        <v>29311</v>
      </c>
      <c r="M205" s="239"/>
      <c r="N205" s="239"/>
      <c r="O205" s="239"/>
      <c r="P205" s="239"/>
      <c r="Q205" s="239"/>
      <c r="R205" s="239"/>
      <c r="S205" s="239"/>
      <c r="T205" s="239"/>
      <c r="U205" s="239"/>
    </row>
    <row r="206" spans="1:21">
      <c r="A206" s="85" t="s">
        <v>397</v>
      </c>
      <c r="B206" s="124" t="s">
        <v>398</v>
      </c>
      <c r="C206" s="123">
        <f>C204-C205</f>
        <v>168831</v>
      </c>
      <c r="D206" s="123">
        <f t="shared" ref="D206:E206" si="22">D204-D205</f>
        <v>1031</v>
      </c>
      <c r="E206" s="123">
        <f t="shared" si="22"/>
        <v>144</v>
      </c>
      <c r="F206" s="123">
        <f t="shared" si="13"/>
        <v>170006</v>
      </c>
      <c r="H206" s="123">
        <f>H204-H205</f>
        <v>90368</v>
      </c>
      <c r="I206" s="123">
        <f t="shared" ref="I206:J206" si="23">I204-I205</f>
        <v>-141</v>
      </c>
      <c r="J206" s="123">
        <f t="shared" si="23"/>
        <v>-8</v>
      </c>
      <c r="K206" s="123">
        <f t="shared" si="14"/>
        <v>90219</v>
      </c>
      <c r="M206" s="239"/>
      <c r="N206" s="239"/>
      <c r="O206" s="239"/>
      <c r="P206" s="239"/>
      <c r="Q206" s="239"/>
      <c r="R206" s="239"/>
      <c r="S206" s="239"/>
      <c r="T206" s="239"/>
      <c r="U206" s="239"/>
    </row>
    <row r="207" spans="1:21">
      <c r="A207" s="83"/>
      <c r="B207" s="77"/>
      <c r="C207" s="78"/>
      <c r="D207" s="78"/>
      <c r="E207" s="78"/>
      <c r="F207" s="78">
        <f t="shared" si="13"/>
        <v>0</v>
      </c>
      <c r="H207" s="78"/>
      <c r="I207" s="78"/>
      <c r="J207" s="78"/>
      <c r="K207" s="78">
        <f t="shared" si="14"/>
        <v>0</v>
      </c>
      <c r="M207" s="239"/>
      <c r="N207" s="239"/>
      <c r="O207" s="239"/>
      <c r="P207" s="239"/>
      <c r="Q207" s="239"/>
      <c r="R207" s="239"/>
      <c r="S207" s="239"/>
      <c r="T207" s="239"/>
      <c r="U207" s="239"/>
    </row>
    <row r="208" spans="1:21">
      <c r="A208" s="85" t="s">
        <v>445</v>
      </c>
      <c r="B208" s="124" t="s">
        <v>446</v>
      </c>
      <c r="C208" s="123">
        <f>C206</f>
        <v>168831</v>
      </c>
      <c r="D208" s="123">
        <f t="shared" ref="D208:E208" si="24">D206</f>
        <v>1031</v>
      </c>
      <c r="E208" s="123">
        <f t="shared" si="24"/>
        <v>144</v>
      </c>
      <c r="F208" s="123">
        <f t="shared" si="13"/>
        <v>170006</v>
      </c>
      <c r="H208" s="123">
        <f>H206</f>
        <v>90368</v>
      </c>
      <c r="I208" s="123">
        <f t="shared" ref="I208:J208" si="25">I206</f>
        <v>-141</v>
      </c>
      <c r="J208" s="123">
        <f t="shared" si="25"/>
        <v>-8</v>
      </c>
      <c r="K208" s="123">
        <f t="shared" si="14"/>
        <v>90219</v>
      </c>
      <c r="M208" s="239"/>
      <c r="N208" s="239"/>
      <c r="O208" s="239"/>
      <c r="P208" s="239"/>
      <c r="Q208" s="239"/>
      <c r="R208" s="239"/>
      <c r="S208" s="239"/>
      <c r="T208" s="239"/>
      <c r="U208" s="239"/>
    </row>
    <row r="209" spans="1:22" s="236" customFormat="1">
      <c r="H209" s="236" t="s">
        <v>466</v>
      </c>
      <c r="M209" s="239"/>
      <c r="N209" s="239"/>
      <c r="O209" s="239"/>
      <c r="P209" s="239"/>
      <c r="Q209" s="239"/>
      <c r="R209" s="239"/>
      <c r="S209" s="239"/>
      <c r="T209" s="239"/>
      <c r="U209" s="239"/>
    </row>
    <row r="210" spans="1:22" s="236" customFormat="1">
      <c r="A210" s="256"/>
      <c r="R210" s="239"/>
      <c r="S210" s="239"/>
      <c r="T210" s="239"/>
      <c r="U210" s="239"/>
      <c r="V210" s="239"/>
    </row>
    <row r="211" spans="1:22" s="236" customFormat="1">
      <c r="A211" s="256"/>
      <c r="R211" s="239"/>
      <c r="S211" s="239"/>
      <c r="T211" s="239"/>
      <c r="U211" s="239"/>
      <c r="V211" s="239"/>
    </row>
    <row r="212" spans="1:22" ht="48" customHeight="1">
      <c r="A212" s="205" t="s">
        <v>447</v>
      </c>
      <c r="B212" s="205" t="s">
        <v>448</v>
      </c>
      <c r="C212" s="383">
        <f>C48</f>
        <v>45473</v>
      </c>
      <c r="D212" s="384"/>
      <c r="E212" s="384"/>
      <c r="F212" s="384"/>
      <c r="G212" s="239"/>
      <c r="H212" s="383" t="str">
        <f>D48</f>
        <v>31.12.2023*</v>
      </c>
      <c r="I212" s="384"/>
      <c r="J212" s="384"/>
      <c r="K212" s="384"/>
      <c r="M212" s="239"/>
      <c r="N212" s="239"/>
      <c r="O212" s="239"/>
      <c r="P212" s="239"/>
      <c r="R212" s="239"/>
      <c r="S212" s="239"/>
      <c r="T212" s="239"/>
      <c r="U212" s="239"/>
      <c r="V212" s="239"/>
    </row>
    <row r="213" spans="1:22" ht="52">
      <c r="A213" s="390" t="s">
        <v>126</v>
      </c>
      <c r="B213" s="390" t="s">
        <v>127</v>
      </c>
      <c r="C213" s="388" t="s">
        <v>430</v>
      </c>
      <c r="D213" s="388" t="s">
        <v>431</v>
      </c>
      <c r="E213" s="255" t="s">
        <v>478</v>
      </c>
      <c r="F213" s="255" t="s">
        <v>433</v>
      </c>
      <c r="H213" s="388" t="s">
        <v>430</v>
      </c>
      <c r="I213" s="388" t="s">
        <v>431</v>
      </c>
      <c r="J213" s="255" t="s">
        <v>478</v>
      </c>
      <c r="K213" s="255" t="s">
        <v>433</v>
      </c>
      <c r="M213" s="239"/>
      <c r="N213" s="239"/>
      <c r="O213" s="239"/>
      <c r="P213" s="239"/>
      <c r="R213" s="239"/>
      <c r="S213" s="239"/>
      <c r="T213" s="239"/>
      <c r="U213" s="239"/>
      <c r="V213" s="239"/>
    </row>
    <row r="214" spans="1:22" ht="65">
      <c r="A214" s="391"/>
      <c r="B214" s="391"/>
      <c r="C214" s="389"/>
      <c r="D214" s="389"/>
      <c r="E214" s="255" t="s">
        <v>479</v>
      </c>
      <c r="F214" s="255" t="s">
        <v>435</v>
      </c>
      <c r="H214" s="389"/>
      <c r="I214" s="389"/>
      <c r="J214" s="255" t="s">
        <v>479</v>
      </c>
      <c r="K214" s="255" t="s">
        <v>435</v>
      </c>
      <c r="M214" s="239"/>
      <c r="N214" s="239"/>
      <c r="O214" s="239"/>
      <c r="P214" s="239"/>
      <c r="R214" s="239"/>
      <c r="S214" s="239"/>
      <c r="T214" s="239"/>
      <c r="U214" s="239"/>
      <c r="V214" s="239"/>
    </row>
    <row r="215" spans="1:22">
      <c r="A215" s="121" t="s">
        <v>130</v>
      </c>
      <c r="B215" s="121" t="s">
        <v>131</v>
      </c>
      <c r="C215" s="125">
        <f>SUM(C216:C226)</f>
        <v>1497494</v>
      </c>
      <c r="D215" s="125">
        <f>SUM(D216:D226)</f>
        <v>44385</v>
      </c>
      <c r="E215" s="125">
        <f>SUM(E216:E226)</f>
        <v>-16720</v>
      </c>
      <c r="F215" s="125">
        <f>SUM(F216:F226)</f>
        <v>1525159</v>
      </c>
      <c r="H215" s="125">
        <f>SUM(H216:H226)</f>
        <v>1421258</v>
      </c>
      <c r="I215" s="125">
        <f t="shared" ref="I215:J215" si="26">SUM(I216:I226)</f>
        <v>46167</v>
      </c>
      <c r="J215" s="125">
        <f t="shared" si="26"/>
        <v>-16740</v>
      </c>
      <c r="K215" s="125">
        <f>SUM(K216:K226)</f>
        <v>1450685</v>
      </c>
      <c r="M215" s="239"/>
      <c r="N215" s="239"/>
      <c r="O215" s="239"/>
      <c r="P215" s="239"/>
      <c r="R215" s="239"/>
      <c r="S215" s="239"/>
      <c r="T215" s="239"/>
      <c r="U215" s="239"/>
      <c r="V215" s="239"/>
    </row>
    <row r="216" spans="1:22">
      <c r="A216" s="77" t="s">
        <v>132</v>
      </c>
      <c r="B216" s="77" t="s">
        <v>133</v>
      </c>
      <c r="C216" s="78">
        <v>217276</v>
      </c>
      <c r="D216" s="78">
        <v>2149</v>
      </c>
      <c r="E216" s="78">
        <v>-1138</v>
      </c>
      <c r="F216" s="78">
        <f>C216+D216+E216</f>
        <v>218287</v>
      </c>
      <c r="H216" s="78">
        <v>181955</v>
      </c>
      <c r="I216" s="78">
        <v>2404</v>
      </c>
      <c r="J216" s="78">
        <v>-1321</v>
      </c>
      <c r="K216" s="78">
        <f>H216+I216+J216</f>
        <v>183038</v>
      </c>
      <c r="M216" s="239"/>
      <c r="N216" s="239"/>
      <c r="O216" s="239"/>
      <c r="P216" s="239"/>
      <c r="R216" s="239"/>
      <c r="S216" s="239"/>
      <c r="T216" s="239"/>
      <c r="U216" s="239"/>
      <c r="V216" s="239"/>
    </row>
    <row r="217" spans="1:22">
      <c r="A217" s="77" t="s">
        <v>134</v>
      </c>
      <c r="B217" s="77" t="s">
        <v>449</v>
      </c>
      <c r="C217" s="78">
        <v>67481</v>
      </c>
      <c r="D217" s="78">
        <v>3856</v>
      </c>
      <c r="E217" s="78">
        <v>-368</v>
      </c>
      <c r="F217" s="78">
        <f t="shared" ref="F217:F236" si="27">C217+D217+E217</f>
        <v>70969</v>
      </c>
      <c r="H217" s="78">
        <v>67795</v>
      </c>
      <c r="I217" s="78">
        <v>2671</v>
      </c>
      <c r="J217" s="78">
        <v>-408</v>
      </c>
      <c r="K217" s="78">
        <f t="shared" ref="K217:K222" si="28">H217+I217+J217</f>
        <v>70058</v>
      </c>
      <c r="M217" s="239"/>
      <c r="N217" s="239"/>
      <c r="O217" s="239"/>
      <c r="P217" s="239"/>
      <c r="R217" s="239"/>
      <c r="S217" s="239"/>
      <c r="T217" s="239"/>
      <c r="U217" s="239"/>
      <c r="V217" s="239"/>
    </row>
    <row r="218" spans="1:22">
      <c r="A218" s="77" t="s">
        <v>136</v>
      </c>
      <c r="B218" s="77" t="s">
        <v>137</v>
      </c>
      <c r="C218" s="78">
        <v>583016</v>
      </c>
      <c r="D218" s="78">
        <v>3368</v>
      </c>
      <c r="E218" s="78">
        <v>246</v>
      </c>
      <c r="F218" s="78">
        <f t="shared" si="27"/>
        <v>586630</v>
      </c>
      <c r="H218" s="78">
        <v>524475</v>
      </c>
      <c r="I218" s="78">
        <v>2472</v>
      </c>
      <c r="J218" s="78">
        <v>235</v>
      </c>
      <c r="K218" s="78">
        <f t="shared" si="28"/>
        <v>527182</v>
      </c>
      <c r="M218" s="239"/>
      <c r="N218" s="239"/>
      <c r="O218" s="239"/>
      <c r="P218" s="239"/>
      <c r="R218" s="239"/>
      <c r="S218" s="239"/>
      <c r="T218" s="239"/>
      <c r="U218" s="239"/>
      <c r="V218" s="239"/>
    </row>
    <row r="219" spans="1:22">
      <c r="A219" s="77" t="s">
        <v>138</v>
      </c>
      <c r="B219" s="77" t="s">
        <v>139</v>
      </c>
      <c r="C219" s="78">
        <v>56438</v>
      </c>
      <c r="D219" s="78">
        <v>0</v>
      </c>
      <c r="E219" s="78">
        <v>0</v>
      </c>
      <c r="F219" s="78">
        <f t="shared" si="27"/>
        <v>56438</v>
      </c>
      <c r="H219" s="78">
        <v>56438</v>
      </c>
      <c r="I219" s="78">
        <v>0</v>
      </c>
      <c r="J219" s="78">
        <v>0</v>
      </c>
      <c r="K219" s="78">
        <f t="shared" si="28"/>
        <v>56438</v>
      </c>
      <c r="M219" s="239"/>
      <c r="N219" s="239"/>
      <c r="O219" s="239"/>
      <c r="P219" s="239"/>
      <c r="R219" s="239"/>
      <c r="S219" s="239"/>
      <c r="T219" s="239"/>
      <c r="U219" s="239"/>
      <c r="V219" s="239"/>
    </row>
    <row r="220" spans="1:22">
      <c r="A220" s="77" t="s">
        <v>140</v>
      </c>
      <c r="B220" s="77" t="s">
        <v>141</v>
      </c>
      <c r="C220" s="78">
        <v>33482</v>
      </c>
      <c r="D220" s="78">
        <v>0</v>
      </c>
      <c r="E220" s="78">
        <v>0</v>
      </c>
      <c r="F220" s="78">
        <f t="shared" si="27"/>
        <v>33482</v>
      </c>
      <c r="H220" s="78">
        <v>34245</v>
      </c>
      <c r="I220" s="78">
        <v>0</v>
      </c>
      <c r="J220" s="78">
        <v>0</v>
      </c>
      <c r="K220" s="78">
        <f t="shared" si="28"/>
        <v>34245</v>
      </c>
      <c r="M220" s="239"/>
      <c r="N220" s="239"/>
      <c r="O220" s="239"/>
      <c r="P220" s="239"/>
      <c r="R220" s="239"/>
      <c r="S220" s="239"/>
      <c r="T220" s="239"/>
      <c r="U220" s="239"/>
      <c r="V220" s="239"/>
    </row>
    <row r="221" spans="1:22">
      <c r="A221" s="77" t="s">
        <v>450</v>
      </c>
      <c r="B221" s="77" t="s">
        <v>451</v>
      </c>
      <c r="C221" s="78">
        <v>15445</v>
      </c>
      <c r="D221" s="78">
        <v>0</v>
      </c>
      <c r="E221" s="78">
        <v>-15445</v>
      </c>
      <c r="F221" s="78">
        <f t="shared" si="27"/>
        <v>0</v>
      </c>
      <c r="H221" s="78">
        <v>15226</v>
      </c>
      <c r="I221" s="78">
        <v>0</v>
      </c>
      <c r="J221" s="78">
        <v>-15226</v>
      </c>
      <c r="K221" s="78">
        <f t="shared" si="28"/>
        <v>0</v>
      </c>
      <c r="M221" s="239"/>
      <c r="N221" s="239"/>
      <c r="O221" s="239"/>
      <c r="P221" s="239"/>
      <c r="R221" s="239"/>
      <c r="S221" s="239"/>
      <c r="T221" s="239"/>
      <c r="U221" s="239"/>
      <c r="V221" s="239"/>
    </row>
    <row r="222" spans="1:22" s="240" customFormat="1">
      <c r="A222" s="77" t="s">
        <v>144</v>
      </c>
      <c r="B222" s="77" t="s">
        <v>145</v>
      </c>
      <c r="C222" s="78">
        <v>38793</v>
      </c>
      <c r="D222" s="78">
        <v>0</v>
      </c>
      <c r="E222" s="78">
        <v>0</v>
      </c>
      <c r="F222" s="78">
        <f t="shared" si="27"/>
        <v>38793</v>
      </c>
      <c r="H222" s="78">
        <v>38095</v>
      </c>
      <c r="I222" s="78">
        <v>0</v>
      </c>
      <c r="J222" s="78">
        <v>0</v>
      </c>
      <c r="K222" s="78">
        <f t="shared" si="28"/>
        <v>38095</v>
      </c>
      <c r="M222" s="239"/>
      <c r="N222" s="239"/>
      <c r="O222" s="239"/>
      <c r="P222" s="239"/>
      <c r="R222" s="239"/>
      <c r="S222" s="239"/>
      <c r="T222" s="239"/>
      <c r="U222" s="239"/>
      <c r="V222" s="239"/>
    </row>
    <row r="223" spans="1:22" s="240" customFormat="1">
      <c r="A223" s="77" t="s">
        <v>146</v>
      </c>
      <c r="B223" s="77" t="s">
        <v>147</v>
      </c>
      <c r="C223" s="78">
        <v>426048</v>
      </c>
      <c r="D223" s="78">
        <v>0</v>
      </c>
      <c r="E223" s="78">
        <v>0</v>
      </c>
      <c r="F223" s="78">
        <f>C223+D223+E223</f>
        <v>426048</v>
      </c>
      <c r="H223" s="78">
        <v>455907</v>
      </c>
      <c r="I223" s="78">
        <v>0</v>
      </c>
      <c r="J223" s="78">
        <v>0</v>
      </c>
      <c r="K223" s="78">
        <f>H223+I223+J223</f>
        <v>455907</v>
      </c>
      <c r="M223" s="239"/>
      <c r="N223" s="239"/>
      <c r="O223" s="239"/>
      <c r="P223" s="239"/>
      <c r="R223" s="239"/>
      <c r="S223" s="239"/>
      <c r="T223" s="239"/>
      <c r="U223" s="239"/>
      <c r="V223" s="239"/>
    </row>
    <row r="224" spans="1:22" s="257" customFormat="1">
      <c r="A224" s="77" t="s">
        <v>499</v>
      </c>
      <c r="B224" s="77" t="s">
        <v>149</v>
      </c>
      <c r="C224" s="78">
        <v>4569</v>
      </c>
      <c r="D224" s="78">
        <v>33056</v>
      </c>
      <c r="E224" s="78">
        <v>0</v>
      </c>
      <c r="F224" s="78">
        <f>C224+D224+E224</f>
        <v>37625</v>
      </c>
      <c r="H224" s="78">
        <v>4913</v>
      </c>
      <c r="I224" s="78">
        <v>36993</v>
      </c>
      <c r="J224" s="78">
        <v>0</v>
      </c>
      <c r="K224" s="78">
        <f>H224+I224+J224</f>
        <v>41906</v>
      </c>
      <c r="L224" s="240"/>
      <c r="M224" s="239"/>
      <c r="N224" s="239"/>
      <c r="O224" s="239"/>
      <c r="P224" s="239"/>
      <c r="R224" s="239"/>
      <c r="S224" s="239"/>
      <c r="T224" s="239"/>
      <c r="U224" s="239"/>
      <c r="V224" s="239"/>
    </row>
    <row r="225" spans="1:22" s="240" customFormat="1">
      <c r="A225" s="77" t="s">
        <v>500</v>
      </c>
      <c r="B225" s="77" t="s">
        <v>151</v>
      </c>
      <c r="C225" s="78">
        <v>54540</v>
      </c>
      <c r="D225" s="78">
        <v>1956</v>
      </c>
      <c r="E225" s="78">
        <v>-15</v>
      </c>
      <c r="F225" s="78">
        <f>C225+D225+E225</f>
        <v>56481</v>
      </c>
      <c r="H225" s="78">
        <v>41826</v>
      </c>
      <c r="I225" s="78">
        <v>1627</v>
      </c>
      <c r="J225" s="78">
        <v>-20</v>
      </c>
      <c r="K225" s="78">
        <f>H225+I225+J225</f>
        <v>43433</v>
      </c>
      <c r="M225" s="239"/>
      <c r="N225" s="239"/>
      <c r="O225" s="239"/>
      <c r="P225" s="239"/>
      <c r="R225" s="239"/>
      <c r="S225" s="239"/>
      <c r="T225" s="239"/>
      <c r="U225" s="239"/>
      <c r="V225" s="239"/>
    </row>
    <row r="226" spans="1:22" s="240" customFormat="1">
      <c r="A226" s="77" t="s">
        <v>152</v>
      </c>
      <c r="B226" s="77" t="s">
        <v>153</v>
      </c>
      <c r="C226" s="78">
        <v>406</v>
      </c>
      <c r="D226" s="78">
        <v>0</v>
      </c>
      <c r="E226" s="78">
        <v>0</v>
      </c>
      <c r="F226" s="78">
        <f>C226+D226+E226</f>
        <v>406</v>
      </c>
      <c r="H226" s="78">
        <v>383</v>
      </c>
      <c r="I226" s="78">
        <v>0</v>
      </c>
      <c r="J226" s="78">
        <v>0</v>
      </c>
      <c r="K226" s="78">
        <f>H226+I226+J226</f>
        <v>383</v>
      </c>
      <c r="M226" s="239"/>
      <c r="N226" s="239"/>
      <c r="O226" s="239"/>
      <c r="P226" s="239"/>
      <c r="R226" s="239"/>
      <c r="S226" s="239"/>
      <c r="T226" s="239"/>
      <c r="U226" s="239"/>
      <c r="V226" s="239"/>
    </row>
    <row r="227" spans="1:22">
      <c r="A227" s="121" t="s">
        <v>154</v>
      </c>
      <c r="B227" s="121" t="s">
        <v>155</v>
      </c>
      <c r="C227" s="125">
        <f>SUM(C228:C236)</f>
        <v>1077948</v>
      </c>
      <c r="D227" s="125">
        <f>SUM(D228:D236)</f>
        <v>60078</v>
      </c>
      <c r="E227" s="125">
        <f>SUM(E228:E236)</f>
        <v>-3178</v>
      </c>
      <c r="F227" s="125">
        <f>F228+F229+F230+F231+F232+F233+F234+F235+F236</f>
        <v>1134848</v>
      </c>
      <c r="H227" s="125">
        <f>SUM(H228:H236)</f>
        <v>1102799</v>
      </c>
      <c r="I227" s="125">
        <f>SUM(I228:I236)</f>
        <v>76195</v>
      </c>
      <c r="J227" s="125">
        <f>SUM(J228:J236)</f>
        <v>-16179</v>
      </c>
      <c r="K227" s="125">
        <f>SUM(K228:K236)</f>
        <v>1162815</v>
      </c>
      <c r="M227" s="239"/>
      <c r="N227" s="239"/>
      <c r="O227" s="239"/>
      <c r="P227" s="239"/>
      <c r="R227" s="239"/>
      <c r="S227" s="239"/>
      <c r="T227" s="239"/>
      <c r="U227" s="239"/>
      <c r="V227" s="239"/>
    </row>
    <row r="228" spans="1:22" s="240" customFormat="1">
      <c r="A228" s="77" t="s">
        <v>156</v>
      </c>
      <c r="B228" s="77" t="s">
        <v>157</v>
      </c>
      <c r="C228" s="78">
        <v>3319</v>
      </c>
      <c r="D228" s="78">
        <v>0</v>
      </c>
      <c r="E228" s="78">
        <v>0</v>
      </c>
      <c r="F228" s="78">
        <f t="shared" si="27"/>
        <v>3319</v>
      </c>
      <c r="H228" s="78">
        <v>3576</v>
      </c>
      <c r="I228" s="78">
        <v>0</v>
      </c>
      <c r="J228" s="78">
        <v>0</v>
      </c>
      <c r="K228" s="78">
        <f t="shared" ref="K228:K236" si="29">H228+I228+J228</f>
        <v>3576</v>
      </c>
      <c r="M228" s="239"/>
      <c r="N228" s="239"/>
      <c r="O228" s="239"/>
      <c r="P228" s="239"/>
      <c r="R228" s="239"/>
      <c r="S228" s="239"/>
      <c r="T228" s="239"/>
      <c r="U228" s="239"/>
      <c r="V228" s="239"/>
    </row>
    <row r="229" spans="1:22" s="240" customFormat="1">
      <c r="A229" s="77" t="s">
        <v>158</v>
      </c>
      <c r="B229" s="77" t="s">
        <v>159</v>
      </c>
      <c r="C229" s="78">
        <v>79299</v>
      </c>
      <c r="D229" s="78">
        <v>7807</v>
      </c>
      <c r="E229" s="78">
        <v>-3178</v>
      </c>
      <c r="F229" s="78">
        <f t="shared" si="27"/>
        <v>83928</v>
      </c>
      <c r="H229" s="78">
        <v>203783</v>
      </c>
      <c r="I229" s="78">
        <v>5916</v>
      </c>
      <c r="J229" s="78">
        <v>-16179</v>
      </c>
      <c r="K229" s="78">
        <f t="shared" si="29"/>
        <v>193520</v>
      </c>
      <c r="M229" s="239"/>
      <c r="N229" s="239"/>
      <c r="O229" s="239"/>
      <c r="P229" s="239"/>
      <c r="R229" s="239"/>
      <c r="S229" s="239"/>
      <c r="T229" s="239"/>
      <c r="U229" s="239"/>
      <c r="V229" s="239"/>
    </row>
    <row r="230" spans="1:22" s="240" customFormat="1">
      <c r="A230" s="77" t="s">
        <v>160</v>
      </c>
      <c r="B230" s="77" t="s">
        <v>161</v>
      </c>
      <c r="C230" s="78">
        <v>13308</v>
      </c>
      <c r="D230" s="78">
        <v>0</v>
      </c>
      <c r="E230" s="78">
        <v>0</v>
      </c>
      <c r="F230" s="78">
        <f t="shared" si="27"/>
        <v>13308</v>
      </c>
      <c r="H230" s="78">
        <v>1128</v>
      </c>
      <c r="I230" s="78">
        <v>0</v>
      </c>
      <c r="J230" s="78">
        <v>0</v>
      </c>
      <c r="K230" s="78">
        <f t="shared" si="29"/>
        <v>1128</v>
      </c>
      <c r="M230" s="239"/>
      <c r="N230" s="239"/>
      <c r="O230" s="239"/>
      <c r="P230" s="239"/>
      <c r="R230" s="239"/>
      <c r="S230" s="239"/>
      <c r="T230" s="239"/>
      <c r="U230" s="239"/>
      <c r="V230" s="239"/>
    </row>
    <row r="231" spans="1:22" s="240" customFormat="1">
      <c r="A231" s="77" t="s">
        <v>152</v>
      </c>
      <c r="B231" s="77" t="s">
        <v>163</v>
      </c>
      <c r="C231" s="78">
        <v>58065</v>
      </c>
      <c r="D231" s="78">
        <v>2127</v>
      </c>
      <c r="E231" s="78">
        <v>0</v>
      </c>
      <c r="F231" s="78">
        <f t="shared" si="27"/>
        <v>60192</v>
      </c>
      <c r="H231" s="78">
        <v>52228</v>
      </c>
      <c r="I231" s="78">
        <v>5513</v>
      </c>
      <c r="J231" s="78">
        <v>0</v>
      </c>
      <c r="K231" s="78">
        <f t="shared" si="29"/>
        <v>57741</v>
      </c>
      <c r="M231" s="239"/>
      <c r="N231" s="239"/>
      <c r="O231" s="239"/>
      <c r="P231" s="239"/>
      <c r="R231" s="239"/>
      <c r="S231" s="239"/>
      <c r="T231" s="239"/>
      <c r="U231" s="239"/>
      <c r="V231" s="239"/>
    </row>
    <row r="232" spans="1:22" s="240" customFormat="1">
      <c r="A232" s="77" t="s">
        <v>146</v>
      </c>
      <c r="B232" s="77" t="s">
        <v>165</v>
      </c>
      <c r="C232" s="78">
        <v>457016</v>
      </c>
      <c r="D232" s="78">
        <v>78</v>
      </c>
      <c r="E232" s="78">
        <v>0</v>
      </c>
      <c r="F232" s="78">
        <f t="shared" si="27"/>
        <v>457094</v>
      </c>
      <c r="H232" s="78">
        <v>362719</v>
      </c>
      <c r="I232" s="78">
        <v>0</v>
      </c>
      <c r="J232" s="78">
        <v>0</v>
      </c>
      <c r="K232" s="78">
        <f t="shared" si="29"/>
        <v>362719</v>
      </c>
      <c r="M232" s="239"/>
      <c r="N232" s="239"/>
      <c r="O232" s="239"/>
      <c r="P232" s="239"/>
      <c r="R232" s="239"/>
      <c r="S232" s="239"/>
      <c r="T232" s="239"/>
      <c r="U232" s="239"/>
      <c r="V232" s="239"/>
    </row>
    <row r="233" spans="1:22" s="240" customFormat="1">
      <c r="A233" s="77" t="s">
        <v>148</v>
      </c>
      <c r="B233" s="77" t="s">
        <v>167</v>
      </c>
      <c r="C233" s="78">
        <v>12248</v>
      </c>
      <c r="D233" s="78">
        <v>14934</v>
      </c>
      <c r="E233" s="78">
        <v>0</v>
      </c>
      <c r="F233" s="78">
        <f>C233+D233+E233</f>
        <v>27182</v>
      </c>
      <c r="H233" s="78">
        <v>10601</v>
      </c>
      <c r="I233" s="78">
        <v>17271</v>
      </c>
      <c r="J233" s="78">
        <v>0</v>
      </c>
      <c r="K233" s="78">
        <f t="shared" si="29"/>
        <v>27872</v>
      </c>
      <c r="M233" s="239"/>
      <c r="N233" s="239"/>
      <c r="O233" s="239"/>
      <c r="P233" s="239"/>
      <c r="T233" s="239"/>
      <c r="U233" s="239"/>
      <c r="V233" s="239"/>
    </row>
    <row r="234" spans="1:22" s="240" customFormat="1">
      <c r="A234" s="77" t="s">
        <v>170</v>
      </c>
      <c r="B234" s="77" t="s">
        <v>171</v>
      </c>
      <c r="C234" s="78">
        <v>113848</v>
      </c>
      <c r="D234" s="78">
        <v>35132</v>
      </c>
      <c r="E234" s="78">
        <v>0</v>
      </c>
      <c r="F234" s="78">
        <f>C234+D234+E234</f>
        <v>148980</v>
      </c>
      <c r="H234" s="78">
        <v>130559</v>
      </c>
      <c r="I234" s="78">
        <v>47495</v>
      </c>
      <c r="J234" s="78">
        <v>0</v>
      </c>
      <c r="K234" s="78">
        <f>H234+I234+J234</f>
        <v>178054</v>
      </c>
      <c r="M234" s="239"/>
      <c r="N234" s="239"/>
      <c r="O234" s="239"/>
      <c r="P234" s="239"/>
      <c r="R234" s="239"/>
      <c r="S234" s="239"/>
      <c r="T234" s="239"/>
      <c r="U234" s="239"/>
      <c r="V234" s="239"/>
    </row>
    <row r="235" spans="1:22">
      <c r="A235" s="77" t="s">
        <v>168</v>
      </c>
      <c r="B235" s="77" t="s">
        <v>169</v>
      </c>
      <c r="C235" s="78">
        <v>340845</v>
      </c>
      <c r="D235" s="78">
        <v>0</v>
      </c>
      <c r="E235" s="78">
        <v>0</v>
      </c>
      <c r="F235" s="78">
        <f>C235+D235+E235</f>
        <v>340845</v>
      </c>
      <c r="H235" s="78">
        <v>338205</v>
      </c>
      <c r="I235" s="78">
        <v>0</v>
      </c>
      <c r="J235" s="78">
        <v>0</v>
      </c>
      <c r="K235" s="78">
        <f>H235+I235+J235</f>
        <v>338205</v>
      </c>
      <c r="M235" s="239"/>
      <c r="N235" s="239"/>
      <c r="O235" s="239"/>
      <c r="P235" s="239"/>
      <c r="R235" s="239"/>
      <c r="S235" s="239"/>
      <c r="T235" s="239"/>
      <c r="U235" s="239"/>
      <c r="V235" s="239"/>
    </row>
    <row r="236" spans="1:22">
      <c r="A236" s="77" t="s">
        <v>172</v>
      </c>
      <c r="B236" s="77" t="s">
        <v>173</v>
      </c>
      <c r="C236" s="78">
        <v>0</v>
      </c>
      <c r="D236" s="78">
        <v>0</v>
      </c>
      <c r="E236" s="78">
        <v>0</v>
      </c>
      <c r="F236" s="78">
        <f t="shared" si="27"/>
        <v>0</v>
      </c>
      <c r="H236" s="78">
        <v>0</v>
      </c>
      <c r="I236" s="78">
        <v>0</v>
      </c>
      <c r="J236" s="78">
        <v>0</v>
      </c>
      <c r="K236" s="78">
        <f t="shared" si="29"/>
        <v>0</v>
      </c>
      <c r="M236" s="239"/>
      <c r="N236" s="239"/>
      <c r="O236" s="239"/>
      <c r="P236" s="239"/>
      <c r="R236" s="239"/>
      <c r="S236" s="239"/>
      <c r="T236" s="239"/>
      <c r="U236" s="239"/>
      <c r="V236" s="239"/>
    </row>
    <row r="237" spans="1:22">
      <c r="A237" s="121" t="s">
        <v>174</v>
      </c>
      <c r="B237" s="121" t="s">
        <v>175</v>
      </c>
      <c r="C237" s="125">
        <f>C215+C227</f>
        <v>2575442</v>
      </c>
      <c r="D237" s="125">
        <f>D215+D227</f>
        <v>104463</v>
      </c>
      <c r="E237" s="125">
        <f>E215+E227</f>
        <v>-19898</v>
      </c>
      <c r="F237" s="125">
        <f>F215+F227</f>
        <v>2660007</v>
      </c>
      <c r="H237" s="125">
        <f>H215+H227</f>
        <v>2524057</v>
      </c>
      <c r="I237" s="125">
        <f t="shared" ref="I237:J237" si="30">I215+I227</f>
        <v>122362</v>
      </c>
      <c r="J237" s="125">
        <f t="shared" si="30"/>
        <v>-32919</v>
      </c>
      <c r="K237" s="125">
        <f>K215+K227</f>
        <v>2613500</v>
      </c>
      <c r="M237" s="239"/>
      <c r="N237" s="239"/>
      <c r="O237" s="239"/>
      <c r="P237" s="239"/>
      <c r="R237" s="239"/>
      <c r="S237" s="239"/>
      <c r="T237" s="239"/>
      <c r="U237" s="239"/>
      <c r="V237" s="239"/>
    </row>
    <row r="238" spans="1:22">
      <c r="A238" s="253"/>
      <c r="H238" s="252" t="s">
        <v>466</v>
      </c>
      <c r="M238" s="239"/>
      <c r="N238" s="239"/>
      <c r="O238" s="239"/>
      <c r="P238" s="239"/>
      <c r="R238" s="239"/>
      <c r="S238" s="239"/>
      <c r="T238" s="239"/>
      <c r="U238" s="239"/>
      <c r="V238" s="239"/>
    </row>
    <row r="239" spans="1:22">
      <c r="A239" s="237"/>
      <c r="B239" s="237"/>
      <c r="C239" s="383">
        <f>C212</f>
        <v>45473</v>
      </c>
      <c r="D239" s="384"/>
      <c r="E239" s="384"/>
      <c r="F239" s="384"/>
      <c r="G239" s="239"/>
      <c r="H239" s="383" t="str">
        <f>H212</f>
        <v>31.12.2023*</v>
      </c>
      <c r="I239" s="384"/>
      <c r="J239" s="384"/>
      <c r="K239" s="384"/>
      <c r="M239" s="239"/>
      <c r="N239" s="239"/>
      <c r="O239" s="239"/>
      <c r="P239" s="239"/>
      <c r="R239" s="239"/>
      <c r="S239" s="239"/>
      <c r="T239" s="239"/>
      <c r="U239" s="239"/>
      <c r="V239" s="239"/>
    </row>
    <row r="240" spans="1:22" ht="52">
      <c r="A240" s="390" t="s">
        <v>452</v>
      </c>
      <c r="B240" s="390" t="s">
        <v>177</v>
      </c>
      <c r="C240" s="388" t="s">
        <v>430</v>
      </c>
      <c r="D240" s="388" t="s">
        <v>431</v>
      </c>
      <c r="E240" s="255" t="s">
        <v>478</v>
      </c>
      <c r="F240" s="255" t="s">
        <v>433</v>
      </c>
      <c r="G240" s="239"/>
      <c r="H240" s="388" t="s">
        <v>430</v>
      </c>
      <c r="I240" s="388" t="s">
        <v>431</v>
      </c>
      <c r="J240" s="255" t="s">
        <v>478</v>
      </c>
      <c r="K240" s="255" t="s">
        <v>433</v>
      </c>
      <c r="M240" s="239"/>
      <c r="N240" s="239"/>
      <c r="O240" s="239"/>
      <c r="P240" s="239"/>
      <c r="R240" s="239"/>
      <c r="S240" s="239"/>
      <c r="T240" s="239"/>
      <c r="U240" s="239"/>
      <c r="V240" s="239"/>
    </row>
    <row r="241" spans="1:22" ht="65">
      <c r="A241" s="391"/>
      <c r="B241" s="391"/>
      <c r="C241" s="389"/>
      <c r="D241" s="389"/>
      <c r="E241" s="255" t="s">
        <v>479</v>
      </c>
      <c r="F241" s="255" t="s">
        <v>435</v>
      </c>
      <c r="H241" s="389"/>
      <c r="I241" s="389"/>
      <c r="J241" s="255" t="s">
        <v>479</v>
      </c>
      <c r="K241" s="255" t="s">
        <v>435</v>
      </c>
      <c r="M241" s="239"/>
      <c r="N241" s="239"/>
      <c r="O241" s="239"/>
      <c r="P241" s="239"/>
      <c r="R241" s="239"/>
      <c r="S241" s="239"/>
      <c r="T241" s="239"/>
      <c r="U241" s="239"/>
      <c r="V241" s="239"/>
    </row>
    <row r="242" spans="1:22">
      <c r="A242" s="82" t="s">
        <v>178</v>
      </c>
      <c r="B242" s="121" t="s">
        <v>179</v>
      </c>
      <c r="C242" s="125">
        <f>C243</f>
        <v>2449708</v>
      </c>
      <c r="D242" s="125">
        <f>D243</f>
        <v>50070</v>
      </c>
      <c r="E242" s="125">
        <f>E243</f>
        <v>-15424</v>
      </c>
      <c r="F242" s="125">
        <f>F243</f>
        <v>2484354</v>
      </c>
      <c r="H242" s="125">
        <f>H243</f>
        <v>2369714</v>
      </c>
      <c r="I242" s="125">
        <f t="shared" ref="I242:K242" si="31">I243</f>
        <v>48837</v>
      </c>
      <c r="J242" s="125">
        <f t="shared" si="31"/>
        <v>-15328</v>
      </c>
      <c r="K242" s="125">
        <f t="shared" si="31"/>
        <v>2403223</v>
      </c>
      <c r="M242" s="239"/>
      <c r="N242" s="239"/>
      <c r="O242" s="239"/>
      <c r="P242" s="239"/>
      <c r="R242" s="239"/>
      <c r="S242" s="239"/>
      <c r="T242" s="239"/>
      <c r="U242" s="239"/>
      <c r="V242" s="239"/>
    </row>
    <row r="243" spans="1:22">
      <c r="A243" s="82" t="s">
        <v>480</v>
      </c>
      <c r="B243" s="121" t="s">
        <v>481</v>
      </c>
      <c r="C243" s="125">
        <f>SUM(C244:C251)</f>
        <v>2449708</v>
      </c>
      <c r="D243" s="125">
        <f>SUM(D244:D251)</f>
        <v>50070</v>
      </c>
      <c r="E243" s="125">
        <f>SUM(E244:E251)</f>
        <v>-15424</v>
      </c>
      <c r="F243" s="125">
        <f>SUM(F244:F251)</f>
        <v>2484354</v>
      </c>
      <c r="G243"/>
      <c r="H243" s="125">
        <f>SUM(H244:H251)</f>
        <v>2369714</v>
      </c>
      <c r="I243" s="125">
        <f>SUM(I244:I251)</f>
        <v>48837</v>
      </c>
      <c r="J243" s="125">
        <f>SUM(J244:J251)</f>
        <v>-15328</v>
      </c>
      <c r="K243" s="125">
        <f>SUM(K244:K251)</f>
        <v>2403223</v>
      </c>
      <c r="M243" s="239"/>
      <c r="N243" s="239"/>
      <c r="O243" s="239"/>
      <c r="P243" s="239"/>
      <c r="R243" s="239"/>
      <c r="S243" s="239"/>
      <c r="T243" s="239"/>
      <c r="U243" s="239"/>
      <c r="V243" s="239"/>
    </row>
    <row r="244" spans="1:22">
      <c r="A244" s="83" t="s">
        <v>182</v>
      </c>
      <c r="B244" s="77" t="s">
        <v>183</v>
      </c>
      <c r="C244" s="78">
        <v>99911</v>
      </c>
      <c r="D244" s="78">
        <v>136</v>
      </c>
      <c r="E244" s="78">
        <v>-136</v>
      </c>
      <c r="F244" s="78">
        <f t="shared" ref="F244:F251" si="32">C244+D244+E244</f>
        <v>99911</v>
      </c>
      <c r="G244"/>
      <c r="H244" s="78">
        <v>99911</v>
      </c>
      <c r="I244" s="78">
        <v>136</v>
      </c>
      <c r="J244" s="78">
        <v>-136</v>
      </c>
      <c r="K244" s="78">
        <f t="shared" ref="K244:K251" si="33">H244+I244+J244</f>
        <v>99911</v>
      </c>
      <c r="M244" s="239"/>
      <c r="N244" s="239"/>
      <c r="O244" s="239"/>
      <c r="P244" s="239"/>
      <c r="R244" s="239"/>
      <c r="S244" s="239"/>
      <c r="T244" s="239"/>
      <c r="U244" s="239"/>
      <c r="V244" s="239"/>
    </row>
    <row r="245" spans="1:22">
      <c r="A245" s="83" t="s">
        <v>453</v>
      </c>
      <c r="B245" s="77" t="s">
        <v>185</v>
      </c>
      <c r="C245" s="78">
        <v>2026046</v>
      </c>
      <c r="D245" s="78">
        <v>48503</v>
      </c>
      <c r="E245" s="78">
        <v>-5515</v>
      </c>
      <c r="F245" s="78">
        <f t="shared" si="32"/>
        <v>2069034</v>
      </c>
      <c r="G245"/>
      <c r="H245" s="78">
        <v>1681868</v>
      </c>
      <c r="I245" s="78">
        <v>38251</v>
      </c>
      <c r="J245" s="78">
        <v>-5515</v>
      </c>
      <c r="K245" s="78">
        <f t="shared" si="33"/>
        <v>1714604</v>
      </c>
      <c r="M245" s="239"/>
      <c r="N245" s="239"/>
      <c r="O245" s="239"/>
      <c r="P245" s="239"/>
      <c r="R245" s="239"/>
      <c r="S245" s="239"/>
      <c r="T245" s="239"/>
      <c r="U245" s="239"/>
      <c r="V245" s="239"/>
    </row>
    <row r="246" spans="1:22">
      <c r="A246" s="83" t="s">
        <v>186</v>
      </c>
      <c r="B246" s="77" t="s">
        <v>187</v>
      </c>
      <c r="C246" s="78">
        <v>116700</v>
      </c>
      <c r="D246" s="78">
        <v>0</v>
      </c>
      <c r="E246" s="78">
        <v>0</v>
      </c>
      <c r="F246" s="78">
        <f t="shared" si="32"/>
        <v>116700</v>
      </c>
      <c r="G246"/>
      <c r="H246" s="78">
        <v>116700</v>
      </c>
      <c r="I246" s="78">
        <v>0</v>
      </c>
      <c r="J246" s="78">
        <v>0</v>
      </c>
      <c r="K246" s="78">
        <f t="shared" si="33"/>
        <v>116700</v>
      </c>
      <c r="M246" s="239"/>
      <c r="N246" s="239"/>
      <c r="O246" s="239"/>
      <c r="P246" s="239"/>
      <c r="R246" s="239"/>
      <c r="S246" s="239"/>
      <c r="T246" s="239"/>
      <c r="U246" s="239"/>
      <c r="V246" s="239"/>
    </row>
    <row r="247" spans="1:22">
      <c r="A247" s="83" t="s">
        <v>188</v>
      </c>
      <c r="B247" s="77" t="s">
        <v>189</v>
      </c>
      <c r="C247" s="78">
        <v>0</v>
      </c>
      <c r="D247" s="78">
        <v>0</v>
      </c>
      <c r="E247" s="78">
        <v>0</v>
      </c>
      <c r="F247" s="78">
        <f t="shared" si="32"/>
        <v>0</v>
      </c>
      <c r="G247"/>
      <c r="H247" s="78">
        <v>0</v>
      </c>
      <c r="I247" s="78">
        <v>0</v>
      </c>
      <c r="J247" s="78">
        <v>0</v>
      </c>
      <c r="K247" s="78">
        <f t="shared" si="33"/>
        <v>0</v>
      </c>
      <c r="M247" s="239"/>
      <c r="N247" s="239"/>
      <c r="O247" s="239"/>
      <c r="P247" s="239"/>
      <c r="R247" s="239"/>
      <c r="S247" s="239"/>
      <c r="T247" s="239"/>
      <c r="U247" s="239"/>
      <c r="V247" s="239"/>
    </row>
    <row r="248" spans="1:22">
      <c r="A248" s="83" t="s">
        <v>190</v>
      </c>
      <c r="B248" s="77" t="s">
        <v>191</v>
      </c>
      <c r="C248" s="78">
        <v>34456</v>
      </c>
      <c r="D248" s="78">
        <v>744</v>
      </c>
      <c r="E248" s="78">
        <v>-1757</v>
      </c>
      <c r="F248" s="78">
        <f t="shared" si="32"/>
        <v>33443</v>
      </c>
      <c r="G248"/>
      <c r="H248" s="78">
        <v>24184</v>
      </c>
      <c r="I248" s="78">
        <v>525</v>
      </c>
      <c r="J248" s="78">
        <v>-1540</v>
      </c>
      <c r="K248" s="78">
        <f t="shared" si="33"/>
        <v>23169</v>
      </c>
      <c r="M248" s="239"/>
      <c r="N248" s="239"/>
      <c r="O248" s="239"/>
      <c r="P248" s="239"/>
      <c r="R248" s="239"/>
      <c r="S248" s="239"/>
      <c r="T248" s="239"/>
      <c r="U248" s="239"/>
      <c r="V248" s="239"/>
    </row>
    <row r="249" spans="1:22">
      <c r="A249" s="83" t="s">
        <v>192</v>
      </c>
      <c r="B249" s="77" t="s">
        <v>193</v>
      </c>
      <c r="C249" s="78">
        <v>-1389</v>
      </c>
      <c r="D249" s="78">
        <v>-65</v>
      </c>
      <c r="E249" s="78">
        <v>1014</v>
      </c>
      <c r="F249" s="78">
        <f t="shared" si="32"/>
        <v>-440</v>
      </c>
      <c r="G249"/>
      <c r="H249" s="78">
        <v>-2153</v>
      </c>
      <c r="I249" s="78">
        <v>-65</v>
      </c>
      <c r="J249" s="78">
        <v>1016</v>
      </c>
      <c r="K249" s="78">
        <f t="shared" si="33"/>
        <v>-1202</v>
      </c>
      <c r="M249" s="239"/>
      <c r="N249" s="239"/>
      <c r="O249" s="239"/>
      <c r="P249" s="239"/>
      <c r="R249" s="239"/>
      <c r="S249" s="239"/>
      <c r="T249" s="239"/>
      <c r="U249" s="239"/>
      <c r="V249" s="239"/>
    </row>
    <row r="250" spans="1:22">
      <c r="A250" s="83" t="s">
        <v>194</v>
      </c>
      <c r="B250" s="77" t="s">
        <v>195</v>
      </c>
      <c r="C250" s="78">
        <v>5153</v>
      </c>
      <c r="D250" s="78">
        <v>-279</v>
      </c>
      <c r="E250" s="78">
        <v>-9174</v>
      </c>
      <c r="F250" s="78">
        <f t="shared" si="32"/>
        <v>-4300</v>
      </c>
      <c r="G250"/>
      <c r="H250" s="78">
        <v>-21544</v>
      </c>
      <c r="I250" s="78">
        <v>2</v>
      </c>
      <c r="J250" s="78">
        <v>-9255</v>
      </c>
      <c r="K250" s="78">
        <f t="shared" si="33"/>
        <v>-30797</v>
      </c>
      <c r="M250" s="239"/>
      <c r="N250" s="239"/>
      <c r="O250" s="239"/>
      <c r="P250" s="239"/>
      <c r="R250" s="239"/>
      <c r="S250" s="239"/>
      <c r="T250" s="239"/>
      <c r="U250" s="239"/>
      <c r="V250" s="239"/>
    </row>
    <row r="251" spans="1:22">
      <c r="A251" s="83" t="s">
        <v>377</v>
      </c>
      <c r="B251" s="77" t="s">
        <v>197</v>
      </c>
      <c r="C251" s="78">
        <v>168831</v>
      </c>
      <c r="D251" s="78">
        <v>1031</v>
      </c>
      <c r="E251" s="78">
        <v>144</v>
      </c>
      <c r="F251" s="78">
        <f t="shared" si="32"/>
        <v>170006</v>
      </c>
      <c r="G251"/>
      <c r="H251" s="78">
        <v>470748</v>
      </c>
      <c r="I251" s="78">
        <v>9988</v>
      </c>
      <c r="J251" s="78">
        <v>102</v>
      </c>
      <c r="K251" s="78">
        <f t="shared" si="33"/>
        <v>480838</v>
      </c>
      <c r="M251" s="239"/>
      <c r="N251" s="239"/>
      <c r="O251" s="239"/>
      <c r="P251" s="239"/>
      <c r="R251" s="239"/>
      <c r="S251" s="239"/>
      <c r="T251" s="239"/>
      <c r="U251" s="239"/>
      <c r="V251" s="239"/>
    </row>
    <row r="252" spans="1:22">
      <c r="A252" s="121" t="s">
        <v>454</v>
      </c>
      <c r="B252" s="121" t="s">
        <v>482</v>
      </c>
      <c r="C252" s="125">
        <v>0</v>
      </c>
      <c r="D252" s="125">
        <v>0</v>
      </c>
      <c r="E252" s="125">
        <v>0</v>
      </c>
      <c r="F252" s="125">
        <v>0</v>
      </c>
      <c r="G252"/>
      <c r="H252" s="125">
        <v>0</v>
      </c>
      <c r="I252" s="125">
        <v>0</v>
      </c>
      <c r="J252" s="125">
        <v>0</v>
      </c>
      <c r="K252" s="125">
        <v>0</v>
      </c>
      <c r="M252" s="239"/>
      <c r="N252" s="239"/>
      <c r="O252" s="239"/>
      <c r="P252" s="239"/>
      <c r="R252" s="239"/>
      <c r="S252" s="239"/>
      <c r="T252" s="239"/>
      <c r="U252" s="239"/>
      <c r="V252" s="239"/>
    </row>
    <row r="253" spans="1:22">
      <c r="A253" s="82" t="s">
        <v>198</v>
      </c>
      <c r="B253" s="121" t="s">
        <v>199</v>
      </c>
      <c r="C253" s="125">
        <f>SUM(C254:C260)</f>
        <v>35869</v>
      </c>
      <c r="D253" s="125">
        <f>SUM(D254:D260)</f>
        <v>667</v>
      </c>
      <c r="E253" s="125">
        <f>SUM(E254:E260)</f>
        <v>-646</v>
      </c>
      <c r="F253" s="125">
        <f t="shared" ref="F253" si="34">SUM(F254:F260)</f>
        <v>35890</v>
      </c>
      <c r="G253"/>
      <c r="H253" s="125">
        <f>SUM(H254:H260)</f>
        <v>38753</v>
      </c>
      <c r="I253" s="125">
        <f>SUM(I254:I260)</f>
        <v>890</v>
      </c>
      <c r="J253" s="125">
        <f t="shared" ref="J253:K253" si="35">SUM(J254:J260)</f>
        <v>-869</v>
      </c>
      <c r="K253" s="125">
        <f t="shared" si="35"/>
        <v>38774</v>
      </c>
      <c r="M253" s="239"/>
      <c r="N253" s="239"/>
      <c r="O253" s="239"/>
      <c r="P253" s="239"/>
      <c r="R253" s="239"/>
      <c r="S253" s="239"/>
      <c r="T253" s="239"/>
      <c r="U253" s="239"/>
      <c r="V253" s="239"/>
    </row>
    <row r="254" spans="1:22">
      <c r="A254" s="83" t="s">
        <v>336</v>
      </c>
      <c r="B254" s="77" t="s">
        <v>337</v>
      </c>
      <c r="C254" s="78">
        <v>0</v>
      </c>
      <c r="D254" s="78">
        <v>0</v>
      </c>
      <c r="E254" s="78">
        <v>0</v>
      </c>
      <c r="F254" s="78">
        <f t="shared" ref="F254:F260" si="36">C254+D254+E254</f>
        <v>0</v>
      </c>
      <c r="G254"/>
      <c r="H254" s="78">
        <v>0</v>
      </c>
      <c r="I254" s="78">
        <v>0</v>
      </c>
      <c r="J254" s="78">
        <v>0</v>
      </c>
      <c r="K254" s="78">
        <f t="shared" ref="K254:K260" si="37">H254+I254+J254</f>
        <v>0</v>
      </c>
      <c r="M254" s="239"/>
      <c r="N254" s="239"/>
      <c r="O254" s="239"/>
      <c r="P254" s="239"/>
      <c r="R254" s="239"/>
      <c r="S254" s="239"/>
      <c r="T254" s="239"/>
      <c r="U254" s="239"/>
      <c r="V254" s="239"/>
    </row>
    <row r="255" spans="1:22" s="257" customFormat="1">
      <c r="A255" s="77" t="s">
        <v>200</v>
      </c>
      <c r="B255" s="77" t="s">
        <v>201</v>
      </c>
      <c r="C255" s="78">
        <v>18628</v>
      </c>
      <c r="D255" s="78">
        <v>646</v>
      </c>
      <c r="E255" s="78">
        <v>-646</v>
      </c>
      <c r="F255" s="78">
        <f t="shared" si="36"/>
        <v>18628</v>
      </c>
      <c r="G255"/>
      <c r="H255" s="78">
        <v>20038</v>
      </c>
      <c r="I255" s="78">
        <v>869</v>
      </c>
      <c r="J255" s="78">
        <v>-869</v>
      </c>
      <c r="K255" s="78">
        <f t="shared" si="37"/>
        <v>20038</v>
      </c>
      <c r="M255" s="239"/>
      <c r="N255" s="239"/>
      <c r="O255" s="239"/>
      <c r="P255" s="239"/>
      <c r="R255" s="239"/>
      <c r="S255" s="239"/>
      <c r="T255" s="239"/>
      <c r="U255" s="239"/>
      <c r="V255" s="239"/>
    </row>
    <row r="256" spans="1:22" s="257" customFormat="1">
      <c r="A256" s="83" t="s">
        <v>501</v>
      </c>
      <c r="B256" s="77" t="s">
        <v>203</v>
      </c>
      <c r="C256" s="78">
        <v>2374</v>
      </c>
      <c r="D256" s="78">
        <v>0</v>
      </c>
      <c r="E256" s="78">
        <v>0</v>
      </c>
      <c r="F256" s="78">
        <f t="shared" si="36"/>
        <v>2374</v>
      </c>
      <c r="G256"/>
      <c r="H256" s="78">
        <v>2494</v>
      </c>
      <c r="I256" s="78">
        <v>0</v>
      </c>
      <c r="J256" s="78">
        <v>0</v>
      </c>
      <c r="K256" s="78">
        <f t="shared" si="37"/>
        <v>2494</v>
      </c>
      <c r="M256" s="239"/>
      <c r="N256" s="239"/>
      <c r="O256" s="239"/>
      <c r="P256" s="239"/>
      <c r="R256" s="239"/>
      <c r="S256" s="239"/>
      <c r="T256" s="239"/>
      <c r="U256" s="239"/>
      <c r="V256" s="239"/>
    </row>
    <row r="257" spans="1:22" s="257" customFormat="1">
      <c r="A257" s="83" t="s">
        <v>502</v>
      </c>
      <c r="B257" s="77" t="s">
        <v>205</v>
      </c>
      <c r="C257" s="78">
        <v>0</v>
      </c>
      <c r="D257" s="78">
        <v>0</v>
      </c>
      <c r="E257" s="78">
        <v>0</v>
      </c>
      <c r="F257" s="78">
        <f t="shared" si="36"/>
        <v>0</v>
      </c>
      <c r="G257"/>
      <c r="H257" s="78">
        <v>0</v>
      </c>
      <c r="I257" s="78">
        <v>0</v>
      </c>
      <c r="J257" s="78">
        <v>0</v>
      </c>
      <c r="K257" s="78">
        <f t="shared" si="37"/>
        <v>0</v>
      </c>
      <c r="M257" s="239"/>
      <c r="N257" s="239"/>
      <c r="O257" s="239"/>
      <c r="P257" s="239"/>
      <c r="R257" s="239"/>
      <c r="S257" s="239"/>
      <c r="T257" s="239"/>
      <c r="U257" s="239"/>
      <c r="V257" s="239"/>
    </row>
    <row r="258" spans="1:22" s="257" customFormat="1">
      <c r="A258" s="83" t="s">
        <v>503</v>
      </c>
      <c r="B258" s="77" t="s">
        <v>207</v>
      </c>
      <c r="C258" s="78">
        <v>1989</v>
      </c>
      <c r="D258" s="78">
        <v>0</v>
      </c>
      <c r="E258" s="78">
        <v>0</v>
      </c>
      <c r="F258" s="78">
        <f t="shared" si="36"/>
        <v>1989</v>
      </c>
      <c r="G258"/>
      <c r="H258" s="78">
        <v>2315</v>
      </c>
      <c r="I258" s="78">
        <v>0</v>
      </c>
      <c r="J258" s="78">
        <v>0</v>
      </c>
      <c r="K258" s="78">
        <f t="shared" si="37"/>
        <v>2315</v>
      </c>
      <c r="M258" s="239"/>
      <c r="N258" s="239"/>
      <c r="O258" s="239"/>
      <c r="P258" s="239"/>
      <c r="R258" s="239"/>
      <c r="S258" s="239"/>
      <c r="T258" s="239"/>
      <c r="U258" s="239"/>
      <c r="V258" s="239"/>
    </row>
    <row r="259" spans="1:22" s="257" customFormat="1">
      <c r="A259" s="83" t="s">
        <v>483</v>
      </c>
      <c r="B259" s="77" t="s">
        <v>456</v>
      </c>
      <c r="C259" s="78">
        <v>497</v>
      </c>
      <c r="D259" s="78">
        <v>21</v>
      </c>
      <c r="E259" s="78">
        <v>0</v>
      </c>
      <c r="F259" s="78">
        <f t="shared" si="36"/>
        <v>518</v>
      </c>
      <c r="G259"/>
      <c r="H259" s="78">
        <v>497</v>
      </c>
      <c r="I259" s="78">
        <v>21</v>
      </c>
      <c r="J259" s="78">
        <v>0</v>
      </c>
      <c r="K259" s="78">
        <f t="shared" si="37"/>
        <v>518</v>
      </c>
      <c r="M259" s="239"/>
      <c r="N259" s="239"/>
      <c r="O259" s="239"/>
      <c r="P259" s="239"/>
      <c r="R259" s="239"/>
      <c r="S259" s="239"/>
      <c r="T259" s="239"/>
      <c r="U259" s="239"/>
      <c r="V259" s="239"/>
    </row>
    <row r="260" spans="1:22" s="257" customFormat="1">
      <c r="A260" s="83" t="s">
        <v>210</v>
      </c>
      <c r="B260" s="77" t="s">
        <v>211</v>
      </c>
      <c r="C260" s="78">
        <v>12381</v>
      </c>
      <c r="D260" s="78">
        <v>0</v>
      </c>
      <c r="E260" s="78">
        <v>0</v>
      </c>
      <c r="F260" s="78">
        <f t="shared" si="36"/>
        <v>12381</v>
      </c>
      <c r="G260"/>
      <c r="H260" s="78">
        <v>13409</v>
      </c>
      <c r="I260" s="78">
        <v>0</v>
      </c>
      <c r="J260" s="78">
        <v>0</v>
      </c>
      <c r="K260" s="78">
        <f t="shared" si="37"/>
        <v>13409</v>
      </c>
      <c r="M260" s="239"/>
      <c r="N260" s="239"/>
      <c r="O260" s="239"/>
      <c r="P260" s="239"/>
      <c r="R260" s="239"/>
      <c r="S260" s="239"/>
      <c r="T260" s="239"/>
      <c r="U260" s="239"/>
      <c r="V260" s="239"/>
    </row>
    <row r="261" spans="1:22">
      <c r="A261" s="82" t="s">
        <v>212</v>
      </c>
      <c r="B261" s="121" t="s">
        <v>213</v>
      </c>
      <c r="C261" s="125">
        <f>SUM(C262:C269)</f>
        <v>89865</v>
      </c>
      <c r="D261" s="125">
        <f>SUM(D262:D269)</f>
        <v>53726</v>
      </c>
      <c r="E261" s="125">
        <f>SUM(E262:E269)</f>
        <v>-3828</v>
      </c>
      <c r="F261" s="125">
        <f t="shared" ref="F261" si="38">SUM(F262:F269)</f>
        <v>139763</v>
      </c>
      <c r="G261"/>
      <c r="H261" s="125">
        <f>SUM(H262:H269)</f>
        <v>115590</v>
      </c>
      <c r="I261" s="125">
        <f t="shared" ref="I261:J261" si="39">SUM(I262:I269)</f>
        <v>72635</v>
      </c>
      <c r="J261" s="125">
        <f t="shared" si="39"/>
        <v>-16722</v>
      </c>
      <c r="K261" s="125">
        <f>SUM(K262:K269)</f>
        <v>171503</v>
      </c>
      <c r="M261" s="239"/>
      <c r="N261" s="239"/>
      <c r="O261" s="239"/>
      <c r="P261" s="239"/>
      <c r="R261" s="239"/>
      <c r="S261" s="239"/>
      <c r="T261" s="239"/>
      <c r="U261" s="239"/>
      <c r="V261" s="239"/>
    </row>
    <row r="262" spans="1:22" s="240" customFormat="1">
      <c r="A262" s="83" t="s">
        <v>336</v>
      </c>
      <c r="B262" s="77" t="s">
        <v>457</v>
      </c>
      <c r="C262" s="78">
        <v>0</v>
      </c>
      <c r="D262" s="78">
        <v>0</v>
      </c>
      <c r="E262" s="78">
        <v>0</v>
      </c>
      <c r="F262" s="78">
        <f t="shared" ref="F262:F269" si="40">C262+D262+E262</f>
        <v>0</v>
      </c>
      <c r="G262"/>
      <c r="H262" s="78">
        <v>0</v>
      </c>
      <c r="I262" s="78">
        <v>0</v>
      </c>
      <c r="J262" s="78">
        <v>0</v>
      </c>
      <c r="K262" s="78">
        <f t="shared" ref="K262:K269" si="41">H262+I262+J262</f>
        <v>0</v>
      </c>
      <c r="M262" s="239"/>
      <c r="N262" s="239"/>
      <c r="O262" s="239"/>
      <c r="P262" s="239"/>
      <c r="R262" s="239"/>
      <c r="S262" s="239"/>
      <c r="T262" s="239"/>
      <c r="U262" s="239"/>
      <c r="V262" s="239"/>
    </row>
    <row r="263" spans="1:22" s="240" customFormat="1">
      <c r="A263" s="83" t="s">
        <v>200</v>
      </c>
      <c r="B263" s="77" t="s">
        <v>215</v>
      </c>
      <c r="C263" s="78">
        <v>3867</v>
      </c>
      <c r="D263" s="78">
        <v>650</v>
      </c>
      <c r="E263" s="78">
        <v>-650</v>
      </c>
      <c r="F263" s="78">
        <f t="shared" si="40"/>
        <v>3867</v>
      </c>
      <c r="G263"/>
      <c r="H263" s="78">
        <v>6389</v>
      </c>
      <c r="I263" s="78">
        <v>1038</v>
      </c>
      <c r="J263" s="78">
        <v>-543</v>
      </c>
      <c r="K263" s="78">
        <f t="shared" si="41"/>
        <v>6884</v>
      </c>
      <c r="M263" s="239"/>
      <c r="N263" s="239"/>
      <c r="O263" s="239"/>
      <c r="P263" s="239"/>
      <c r="R263" s="239"/>
      <c r="S263" s="239"/>
      <c r="T263" s="239"/>
      <c r="U263" s="239"/>
      <c r="V263" s="239"/>
    </row>
    <row r="264" spans="1:22" s="240" customFormat="1">
      <c r="A264" s="83" t="s">
        <v>216</v>
      </c>
      <c r="B264" s="77" t="s">
        <v>217</v>
      </c>
      <c r="C264" s="78">
        <v>29683</v>
      </c>
      <c r="D264" s="78">
        <v>32468</v>
      </c>
      <c r="E264" s="78">
        <v>-3070</v>
      </c>
      <c r="F264" s="78">
        <f t="shared" si="40"/>
        <v>59081</v>
      </c>
      <c r="G264"/>
      <c r="H264" s="78">
        <v>24202</v>
      </c>
      <c r="I264" s="78">
        <v>50716</v>
      </c>
      <c r="J264" s="78">
        <v>-16083</v>
      </c>
      <c r="K264" s="78">
        <f t="shared" si="41"/>
        <v>58835</v>
      </c>
      <c r="M264" s="239"/>
      <c r="N264" s="239"/>
      <c r="O264" s="239"/>
      <c r="P264" s="239"/>
      <c r="R264" s="239"/>
      <c r="S264" s="239"/>
      <c r="T264" s="239"/>
      <c r="U264" s="239"/>
      <c r="V264" s="239"/>
    </row>
    <row r="265" spans="1:22" s="240" customFormat="1">
      <c r="A265" s="83" t="s">
        <v>218</v>
      </c>
      <c r="B265" s="77" t="s">
        <v>219</v>
      </c>
      <c r="C265" s="78">
        <v>0</v>
      </c>
      <c r="D265" s="78">
        <v>479</v>
      </c>
      <c r="E265" s="78">
        <v>0</v>
      </c>
      <c r="F265" s="78">
        <f t="shared" si="40"/>
        <v>479</v>
      </c>
      <c r="G265"/>
      <c r="H265" s="78">
        <v>0</v>
      </c>
      <c r="I265" s="78">
        <v>462</v>
      </c>
      <c r="J265" s="78">
        <v>0</v>
      </c>
      <c r="K265" s="78">
        <f t="shared" si="41"/>
        <v>462</v>
      </c>
      <c r="M265" s="239"/>
      <c r="N265" s="239"/>
      <c r="O265" s="239"/>
      <c r="P265" s="239"/>
      <c r="R265" s="239"/>
      <c r="S265" s="239"/>
      <c r="T265" s="239"/>
      <c r="U265" s="239"/>
      <c r="V265" s="239"/>
    </row>
    <row r="266" spans="1:22" s="240" customFormat="1">
      <c r="A266" s="83" t="s">
        <v>202</v>
      </c>
      <c r="B266" s="77" t="s">
        <v>221</v>
      </c>
      <c r="C266" s="78">
        <v>4672</v>
      </c>
      <c r="D266" s="78">
        <v>6085</v>
      </c>
      <c r="E266" s="78">
        <v>0</v>
      </c>
      <c r="F266" s="78">
        <f t="shared" si="40"/>
        <v>10757</v>
      </c>
      <c r="G266"/>
      <c r="H266" s="78">
        <v>7099</v>
      </c>
      <c r="I266" s="78">
        <v>8102</v>
      </c>
      <c r="J266" s="78">
        <v>0</v>
      </c>
      <c r="K266" s="78">
        <f t="shared" si="41"/>
        <v>15201</v>
      </c>
      <c r="M266" s="239"/>
      <c r="N266" s="239"/>
      <c r="O266" s="239"/>
      <c r="P266" s="239"/>
      <c r="R266" s="239"/>
      <c r="S266" s="239"/>
      <c r="T266" s="239"/>
      <c r="U266" s="239"/>
      <c r="V266" s="239"/>
    </row>
    <row r="267" spans="1:22" s="240" customFormat="1">
      <c r="A267" s="83" t="s">
        <v>206</v>
      </c>
      <c r="B267" s="77" t="s">
        <v>223</v>
      </c>
      <c r="C267" s="78">
        <v>6375</v>
      </c>
      <c r="D267" s="78">
        <v>7448</v>
      </c>
      <c r="E267" s="78">
        <v>0</v>
      </c>
      <c r="F267" s="78">
        <f t="shared" si="40"/>
        <v>13823</v>
      </c>
      <c r="G267"/>
      <c r="H267" s="78">
        <v>6887</v>
      </c>
      <c r="I267" s="78">
        <v>6283</v>
      </c>
      <c r="J267" s="78">
        <v>0</v>
      </c>
      <c r="K267" s="78">
        <f t="shared" si="41"/>
        <v>13170</v>
      </c>
      <c r="M267" s="239"/>
      <c r="N267" s="239"/>
      <c r="O267" s="239"/>
      <c r="P267" s="239"/>
      <c r="R267" s="239"/>
      <c r="S267" s="239"/>
      <c r="T267" s="239"/>
      <c r="U267" s="239"/>
      <c r="V267" s="239"/>
    </row>
    <row r="268" spans="1:22" s="240" customFormat="1">
      <c r="A268" s="83" t="s">
        <v>208</v>
      </c>
      <c r="B268" s="77" t="s">
        <v>458</v>
      </c>
      <c r="C268" s="78">
        <v>8968</v>
      </c>
      <c r="D268" s="78">
        <v>460</v>
      </c>
      <c r="E268" s="78">
        <v>0</v>
      </c>
      <c r="F268" s="78">
        <f t="shared" si="40"/>
        <v>9428</v>
      </c>
      <c r="G268"/>
      <c r="H268" s="78">
        <v>6414</v>
      </c>
      <c r="I268" s="78">
        <v>329</v>
      </c>
      <c r="J268" s="78">
        <v>0</v>
      </c>
      <c r="K268" s="78">
        <f t="shared" si="41"/>
        <v>6743</v>
      </c>
      <c r="M268" s="239"/>
      <c r="N268" s="239"/>
      <c r="O268" s="239"/>
      <c r="P268" s="239"/>
      <c r="R268" s="239"/>
      <c r="S268" s="239"/>
      <c r="T268" s="239"/>
      <c r="U268" s="239"/>
      <c r="V268" s="239"/>
    </row>
    <row r="269" spans="1:22">
      <c r="A269" s="83" t="s">
        <v>210</v>
      </c>
      <c r="B269" s="77" t="s">
        <v>226</v>
      </c>
      <c r="C269" s="78">
        <v>36300</v>
      </c>
      <c r="D269" s="78">
        <v>6136</v>
      </c>
      <c r="E269" s="78">
        <v>-108</v>
      </c>
      <c r="F269" s="78">
        <f t="shared" si="40"/>
        <v>42328</v>
      </c>
      <c r="G269"/>
      <c r="H269" s="78">
        <v>64599</v>
      </c>
      <c r="I269" s="78">
        <v>5705</v>
      </c>
      <c r="J269" s="78">
        <v>-96</v>
      </c>
      <c r="K269" s="78">
        <f t="shared" si="41"/>
        <v>70208</v>
      </c>
      <c r="M269" s="239"/>
      <c r="N269" s="239"/>
      <c r="O269" s="239"/>
      <c r="P269" s="239"/>
      <c r="R269" s="239"/>
      <c r="S269" s="239"/>
      <c r="T269" s="239"/>
      <c r="U269" s="239"/>
      <c r="V269" s="239"/>
    </row>
    <row r="270" spans="1:22">
      <c r="A270" s="82" t="s">
        <v>227</v>
      </c>
      <c r="B270" s="121" t="s">
        <v>228</v>
      </c>
      <c r="C270" s="125">
        <f>C261+C253+C242</f>
        <v>2575442</v>
      </c>
      <c r="D270" s="125">
        <f>D261+D253+D242</f>
        <v>104463</v>
      </c>
      <c r="E270" s="125">
        <f>E261+E253+E242</f>
        <v>-19898</v>
      </c>
      <c r="F270" s="125">
        <f>F261+F253+F242</f>
        <v>2660007</v>
      </c>
      <c r="G270"/>
      <c r="H270" s="125">
        <f>H261+H253+H242</f>
        <v>2524057</v>
      </c>
      <c r="I270" s="125">
        <f>I261+I253+I242</f>
        <v>122362</v>
      </c>
      <c r="J270" s="125">
        <f>J261+J253+J242</f>
        <v>-32919</v>
      </c>
      <c r="K270" s="125">
        <f>K261+K253+K242</f>
        <v>2613500</v>
      </c>
      <c r="M270" s="239"/>
      <c r="N270" s="239"/>
      <c r="O270" s="239"/>
      <c r="P270" s="239"/>
      <c r="R270" s="239"/>
      <c r="S270" s="239"/>
      <c r="T270" s="239"/>
      <c r="U270" s="239"/>
      <c r="V270" s="239"/>
    </row>
    <row r="271" spans="1:22">
      <c r="H271" s="252" t="s">
        <v>466</v>
      </c>
      <c r="M271" s="239"/>
      <c r="N271" s="239"/>
      <c r="O271" s="239"/>
      <c r="P271" s="239"/>
      <c r="Q271" s="239"/>
      <c r="R271" s="239"/>
      <c r="S271" s="239"/>
      <c r="T271" s="239"/>
      <c r="U271" s="239"/>
      <c r="V271" s="239"/>
    </row>
    <row r="272" spans="1:22">
      <c r="Q272" s="239"/>
      <c r="R272" s="239"/>
    </row>
    <row r="273" spans="1:18">
      <c r="O273" s="239"/>
      <c r="P273" s="239"/>
      <c r="Q273" s="239"/>
      <c r="R273" s="239"/>
    </row>
    <row r="274" spans="1:18">
      <c r="O274" s="239"/>
      <c r="P274" s="239"/>
      <c r="Q274" s="239"/>
      <c r="R274" s="239"/>
    </row>
    <row r="275" spans="1:18">
      <c r="O275" s="239"/>
      <c r="P275" s="239"/>
      <c r="Q275" s="239"/>
      <c r="R275" s="239"/>
    </row>
    <row r="276" spans="1:18">
      <c r="O276" s="239"/>
      <c r="P276" s="239"/>
      <c r="Q276" s="239"/>
      <c r="R276" s="239"/>
    </row>
    <row r="277" spans="1:18">
      <c r="A277" s="235"/>
      <c r="B277" s="235"/>
      <c r="O277" s="239"/>
      <c r="P277" s="239"/>
      <c r="Q277" s="239"/>
      <c r="R277" s="239"/>
    </row>
    <row r="278" spans="1:18">
      <c r="A278" s="235"/>
      <c r="B278" s="235"/>
      <c r="O278" s="239"/>
      <c r="P278" s="239"/>
      <c r="Q278" s="239"/>
      <c r="R278" s="239"/>
    </row>
    <row r="279" spans="1:18">
      <c r="A279" s="235"/>
      <c r="B279" s="235"/>
      <c r="O279" s="239"/>
      <c r="P279" s="239"/>
      <c r="Q279" s="239"/>
      <c r="R279" s="239"/>
    </row>
    <row r="280" spans="1:18">
      <c r="A280" s="235"/>
      <c r="B280" s="235"/>
      <c r="O280" s="239"/>
      <c r="P280" s="239"/>
      <c r="Q280" s="239"/>
      <c r="R280" s="239"/>
    </row>
    <row r="281" spans="1:18">
      <c r="A281" s="235"/>
      <c r="B281" s="235"/>
      <c r="O281" s="239"/>
      <c r="P281" s="239"/>
      <c r="Q281" s="239"/>
      <c r="R281" s="239"/>
    </row>
    <row r="282" spans="1:18">
      <c r="A282" s="235"/>
      <c r="B282" s="235"/>
      <c r="O282" s="239"/>
      <c r="P282" s="239"/>
      <c r="Q282" s="239"/>
      <c r="R282" s="239"/>
    </row>
    <row r="283" spans="1:18">
      <c r="A283" s="235"/>
      <c r="B283" s="235"/>
      <c r="O283" s="239"/>
      <c r="P283" s="239"/>
      <c r="Q283" s="239"/>
      <c r="R283" s="239"/>
    </row>
    <row r="284" spans="1:18">
      <c r="A284" s="235"/>
      <c r="B284" s="235"/>
      <c r="O284" s="239"/>
      <c r="P284" s="239"/>
      <c r="Q284" s="239"/>
      <c r="R284" s="239"/>
    </row>
    <row r="285" spans="1:18">
      <c r="A285" s="235"/>
      <c r="B285" s="235"/>
      <c r="O285" s="239"/>
      <c r="P285" s="239"/>
      <c r="Q285" s="239"/>
      <c r="R285" s="239"/>
    </row>
    <row r="286" spans="1:18">
      <c r="A286" s="235"/>
      <c r="B286" s="235"/>
      <c r="O286" s="239"/>
      <c r="P286" s="239"/>
      <c r="Q286" s="239"/>
      <c r="R286" s="239"/>
    </row>
    <row r="287" spans="1:18">
      <c r="A287" s="235"/>
      <c r="B287" s="235"/>
      <c r="O287" s="239"/>
      <c r="P287" s="239"/>
      <c r="Q287" s="239"/>
      <c r="R287" s="239"/>
    </row>
    <row r="288" spans="1:18">
      <c r="A288" s="235"/>
      <c r="B288" s="235"/>
      <c r="O288" s="239"/>
      <c r="P288" s="239"/>
      <c r="Q288" s="239"/>
      <c r="R288" s="239"/>
    </row>
    <row r="289" spans="1:18">
      <c r="A289" s="235"/>
      <c r="B289" s="235"/>
      <c r="O289" s="239"/>
      <c r="P289" s="239"/>
      <c r="Q289" s="239"/>
      <c r="R289" s="239"/>
    </row>
    <row r="290" spans="1:18">
      <c r="A290" s="235"/>
      <c r="B290" s="235"/>
      <c r="O290" s="239"/>
      <c r="P290" s="239"/>
      <c r="Q290" s="239"/>
      <c r="R290" s="239"/>
    </row>
    <row r="291" spans="1:18">
      <c r="A291" s="235"/>
      <c r="B291" s="235"/>
      <c r="O291" s="239"/>
      <c r="P291" s="239"/>
      <c r="Q291" s="239"/>
      <c r="R291" s="239"/>
    </row>
    <row r="292" spans="1:18">
      <c r="A292" s="235"/>
      <c r="B292" s="235"/>
      <c r="O292" s="239"/>
      <c r="P292" s="239"/>
      <c r="Q292" s="239"/>
      <c r="R292" s="239"/>
    </row>
    <row r="293" spans="1:18">
      <c r="A293" s="235"/>
      <c r="B293" s="235"/>
      <c r="O293" s="239"/>
      <c r="P293" s="239"/>
      <c r="Q293" s="239"/>
      <c r="R293" s="239"/>
    </row>
    <row r="294" spans="1:18">
      <c r="A294" s="235"/>
      <c r="B294" s="235"/>
      <c r="O294" s="239"/>
      <c r="P294" s="239"/>
      <c r="Q294" s="239"/>
      <c r="R294" s="239"/>
    </row>
    <row r="295" spans="1:18">
      <c r="A295" s="235"/>
      <c r="B295" s="235"/>
      <c r="O295" s="239"/>
      <c r="P295" s="239"/>
      <c r="Q295" s="239"/>
      <c r="R295" s="239"/>
    </row>
    <row r="296" spans="1:18">
      <c r="A296" s="235"/>
      <c r="B296" s="235"/>
      <c r="O296" s="239"/>
      <c r="P296" s="239"/>
      <c r="Q296" s="239"/>
      <c r="R296" s="239"/>
    </row>
    <row r="297" spans="1:18">
      <c r="A297" s="235"/>
      <c r="B297" s="235"/>
      <c r="O297" s="239"/>
      <c r="P297" s="239"/>
      <c r="Q297" s="239"/>
      <c r="R297" s="239"/>
    </row>
    <row r="298" spans="1:18">
      <c r="A298" s="235"/>
      <c r="B298" s="235"/>
      <c r="O298" s="239"/>
      <c r="P298" s="239"/>
      <c r="Q298" s="239"/>
      <c r="R298" s="239"/>
    </row>
    <row r="299" spans="1:18">
      <c r="A299" s="235"/>
      <c r="B299" s="235"/>
      <c r="O299" s="239"/>
      <c r="P299" s="239"/>
      <c r="Q299" s="239"/>
      <c r="R299" s="239"/>
    </row>
    <row r="300" spans="1:18">
      <c r="A300" s="235"/>
      <c r="B300" s="235"/>
      <c r="O300" s="239"/>
      <c r="P300" s="239"/>
      <c r="Q300" s="239"/>
      <c r="R300" s="239"/>
    </row>
    <row r="301" spans="1:18">
      <c r="A301" s="235"/>
      <c r="B301" s="235"/>
      <c r="O301" s="239"/>
      <c r="P301" s="239"/>
      <c r="Q301" s="239"/>
      <c r="R301" s="239"/>
    </row>
    <row r="302" spans="1:18">
      <c r="A302" s="235"/>
      <c r="B302" s="235"/>
      <c r="O302" s="239"/>
      <c r="P302" s="239"/>
      <c r="Q302" s="239"/>
      <c r="R302" s="239"/>
    </row>
    <row r="303" spans="1:18">
      <c r="A303" s="235"/>
      <c r="B303" s="235"/>
      <c r="O303" s="239"/>
      <c r="P303" s="239"/>
      <c r="Q303" s="239"/>
      <c r="R303" s="239"/>
    </row>
    <row r="304" spans="1:18">
      <c r="A304" s="235"/>
      <c r="B304" s="235"/>
      <c r="O304" s="239"/>
      <c r="P304" s="239"/>
      <c r="Q304" s="239"/>
      <c r="R304" s="239"/>
    </row>
    <row r="305" spans="1:18">
      <c r="O305" s="239"/>
      <c r="P305" s="239"/>
      <c r="Q305" s="239"/>
      <c r="R305" s="239"/>
    </row>
    <row r="306" spans="1:18">
      <c r="O306" s="239"/>
      <c r="P306" s="239"/>
      <c r="Q306" s="239"/>
      <c r="R306" s="239"/>
    </row>
    <row r="307" spans="1:18">
      <c r="O307" s="239"/>
      <c r="P307" s="239"/>
      <c r="Q307" s="239"/>
      <c r="R307" s="239"/>
    </row>
    <row r="308" spans="1:18">
      <c r="O308" s="239"/>
      <c r="P308" s="239"/>
      <c r="Q308" s="239"/>
      <c r="R308" s="239"/>
    </row>
    <row r="309" spans="1:18">
      <c r="A309" s="235"/>
      <c r="B309" s="235"/>
      <c r="O309" s="239"/>
      <c r="P309" s="239"/>
      <c r="Q309" s="239"/>
      <c r="R309" s="239"/>
    </row>
    <row r="310" spans="1:18">
      <c r="A310" s="235"/>
      <c r="B310" s="235"/>
      <c r="O310" s="239"/>
      <c r="P310" s="239"/>
      <c r="Q310" s="239"/>
      <c r="R310" s="239"/>
    </row>
    <row r="311" spans="1:18">
      <c r="A311" s="235"/>
      <c r="B311" s="235"/>
      <c r="O311" s="239"/>
      <c r="P311" s="239"/>
      <c r="Q311" s="239"/>
      <c r="R311" s="239"/>
    </row>
    <row r="312" spans="1:18">
      <c r="A312" s="235"/>
      <c r="B312" s="235"/>
      <c r="O312" s="239"/>
      <c r="P312" s="239"/>
      <c r="Q312" s="239"/>
      <c r="R312" s="239"/>
    </row>
    <row r="313" spans="1:18">
      <c r="A313" s="235"/>
      <c r="B313" s="235"/>
      <c r="O313" s="239"/>
      <c r="P313" s="239"/>
      <c r="Q313" s="239"/>
      <c r="R313" s="239"/>
    </row>
    <row r="314" spans="1:18">
      <c r="A314" s="235"/>
      <c r="B314" s="235"/>
      <c r="O314" s="239"/>
      <c r="P314" s="239"/>
      <c r="Q314" s="239"/>
      <c r="R314" s="239"/>
    </row>
    <row r="315" spans="1:18">
      <c r="O315" s="239"/>
      <c r="P315" s="239"/>
      <c r="Q315" s="239"/>
      <c r="R315" s="239"/>
    </row>
    <row r="316" spans="1:18">
      <c r="O316" s="239"/>
      <c r="P316" s="239"/>
      <c r="Q316" s="239"/>
      <c r="R316" s="239"/>
    </row>
    <row r="317" spans="1:18">
      <c r="O317" s="239"/>
      <c r="P317" s="239"/>
      <c r="Q317" s="239"/>
      <c r="R317" s="239"/>
    </row>
    <row r="318" spans="1:18">
      <c r="O318" s="239"/>
      <c r="P318" s="239"/>
      <c r="Q318" s="239"/>
      <c r="R318" s="239"/>
    </row>
    <row r="319" spans="1:18">
      <c r="O319" s="239"/>
      <c r="P319" s="239"/>
      <c r="Q319" s="239"/>
      <c r="R319" s="239"/>
    </row>
    <row r="320" spans="1:18">
      <c r="O320" s="239"/>
      <c r="P320" s="239"/>
      <c r="Q320" s="239"/>
      <c r="R320" s="239"/>
    </row>
    <row r="321" spans="15:18">
      <c r="O321" s="239"/>
      <c r="P321" s="239"/>
      <c r="Q321" s="239"/>
      <c r="R321" s="239"/>
    </row>
    <row r="322" spans="15:18">
      <c r="O322" s="239"/>
      <c r="P322" s="239"/>
      <c r="Q322" s="239"/>
      <c r="R322" s="239"/>
    </row>
    <row r="323" spans="15:18">
      <c r="O323" s="239"/>
      <c r="P323" s="239"/>
      <c r="Q323" s="239"/>
      <c r="R323" s="239"/>
    </row>
    <row r="324" spans="15:18">
      <c r="O324" s="239"/>
      <c r="P324" s="239"/>
      <c r="Q324" s="239"/>
      <c r="R324" s="239"/>
    </row>
    <row r="325" spans="15:18">
      <c r="O325" s="239"/>
      <c r="P325" s="239"/>
      <c r="Q325" s="239"/>
      <c r="R325" s="239"/>
    </row>
    <row r="326" spans="15:18">
      <c r="O326" s="239"/>
      <c r="P326" s="239"/>
      <c r="Q326" s="239"/>
      <c r="R326" s="239"/>
    </row>
    <row r="327" spans="15:18">
      <c r="O327" s="239"/>
      <c r="P327" s="239"/>
      <c r="Q327" s="239"/>
      <c r="R327" s="239"/>
    </row>
    <row r="328" spans="15:18">
      <c r="O328" s="239"/>
      <c r="P328" s="239"/>
      <c r="Q328" s="239"/>
      <c r="R328" s="239"/>
    </row>
    <row r="329" spans="15:18">
      <c r="O329" s="239"/>
      <c r="P329" s="239"/>
      <c r="Q329" s="239"/>
      <c r="R329" s="239"/>
    </row>
    <row r="330" spans="15:18">
      <c r="O330" s="239"/>
      <c r="P330" s="239"/>
      <c r="Q330" s="239"/>
      <c r="R330" s="239"/>
    </row>
    <row r="331" spans="15:18">
      <c r="O331" s="239"/>
      <c r="P331" s="239"/>
      <c r="Q331" s="239"/>
      <c r="R331" s="239"/>
    </row>
    <row r="332" spans="15:18">
      <c r="O332" s="239"/>
      <c r="P332" s="239"/>
      <c r="Q332" s="239"/>
      <c r="R332" s="239"/>
    </row>
    <row r="333" spans="15:18">
      <c r="O333" s="239"/>
      <c r="P333" s="239"/>
      <c r="Q333" s="239"/>
      <c r="R333" s="239"/>
    </row>
    <row r="334" spans="15:18">
      <c r="O334" s="239"/>
      <c r="P334" s="239"/>
      <c r="Q334" s="239"/>
      <c r="R334" s="239"/>
    </row>
    <row r="335" spans="15:18">
      <c r="O335" s="239"/>
      <c r="P335" s="239"/>
      <c r="Q335" s="239"/>
      <c r="R335" s="239"/>
    </row>
    <row r="370" spans="15:15">
      <c r="O370" s="235">
        <v>1.42</v>
      </c>
    </row>
  </sheetData>
  <mergeCells count="24">
    <mergeCell ref="C239:F239"/>
    <mergeCell ref="H239:K239"/>
    <mergeCell ref="A240:A241"/>
    <mergeCell ref="B240:B241"/>
    <mergeCell ref="C240:C241"/>
    <mergeCell ref="D240:D241"/>
    <mergeCell ref="H240:H241"/>
    <mergeCell ref="I240:I241"/>
    <mergeCell ref="C212:F212"/>
    <mergeCell ref="H212:K212"/>
    <mergeCell ref="A213:A214"/>
    <mergeCell ref="B213:B214"/>
    <mergeCell ref="C213:C214"/>
    <mergeCell ref="D213:D214"/>
    <mergeCell ref="H213:H214"/>
    <mergeCell ref="I213:I214"/>
    <mergeCell ref="C184:F184"/>
    <mergeCell ref="H184:K184"/>
    <mergeCell ref="A185:A186"/>
    <mergeCell ref="B185:B186"/>
    <mergeCell ref="C185:C186"/>
    <mergeCell ref="D185:D186"/>
    <mergeCell ref="H185:H186"/>
    <mergeCell ref="I185:I186"/>
  </mergeCells>
  <pageMargins left="0.7" right="0.7" top="0.75" bottom="0.75" header="0.3" footer="0.3"/>
  <pageSetup paperSize="9" orientation="portrait" r:id="rId1"/>
  <ignoredErrors>
    <ignoredError sqref="C75:D75 C243:E243 H243:J243" formulaRange="1"/>
    <ignoredError sqref="F227 K227 F261 K261"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EB129-7F6C-49D9-A57B-BC850D87622C}">
  <sheetPr>
    <tabColor theme="9" tint="0.39997558519241921"/>
  </sheetPr>
  <dimension ref="A1:IJP370"/>
  <sheetViews>
    <sheetView showGridLines="0" topLeftCell="A35" zoomScaleNormal="100" workbookViewId="0">
      <selection activeCell="G19" sqref="G19"/>
    </sheetView>
  </sheetViews>
  <sheetFormatPr baseColWidth="10" defaultColWidth="8.33203125" defaultRowHeight="15"/>
  <cols>
    <col min="1" max="2" width="54.33203125" style="212" customWidth="1"/>
    <col min="3" max="6" width="12.1640625" style="210" customWidth="1"/>
    <col min="7" max="7" width="22.6640625" style="210" customWidth="1"/>
    <col min="8" max="8" width="12.33203125" style="210" customWidth="1"/>
    <col min="9" max="9" width="18.5" style="210" customWidth="1"/>
    <col min="10" max="13" width="12.33203125" style="210" customWidth="1"/>
    <col min="14" max="14" width="7.6640625" style="210" customWidth="1"/>
    <col min="15" max="18" width="12.33203125" style="210" customWidth="1"/>
    <col min="19" max="19" width="8.33203125" style="210"/>
    <col min="20" max="20" width="12.83203125" style="210" customWidth="1"/>
    <col min="21" max="21" width="8.33203125" style="210"/>
    <col min="22" max="22" width="20.1640625" style="210" customWidth="1"/>
    <col min="23" max="16384" width="8.33203125" style="210"/>
  </cols>
  <sheetData>
    <row r="1" spans="1:6">
      <c r="A1" s="209" t="s">
        <v>507</v>
      </c>
      <c r="B1" s="210"/>
    </row>
    <row r="2" spans="1:6">
      <c r="A2" s="211" t="s">
        <v>508</v>
      </c>
      <c r="B2" s="210"/>
    </row>
    <row r="3" spans="1:6">
      <c r="A3" s="209"/>
    </row>
    <row r="4" spans="1:6">
      <c r="A4" s="209"/>
    </row>
    <row r="5" spans="1:6" ht="26">
      <c r="A5" s="213" t="s">
        <v>461</v>
      </c>
      <c r="B5" s="214" t="s">
        <v>39</v>
      </c>
    </row>
    <row r="6" spans="1:6" ht="24">
      <c r="A6" s="313" t="s">
        <v>462</v>
      </c>
      <c r="B6" s="313" t="s">
        <v>41</v>
      </c>
      <c r="C6" s="113" t="s">
        <v>487</v>
      </c>
      <c r="D6" s="113" t="s">
        <v>509</v>
      </c>
      <c r="E6" s="215"/>
      <c r="F6" s="215"/>
    </row>
    <row r="7" spans="1:6">
      <c r="A7" s="114" t="s">
        <v>44</v>
      </c>
      <c r="B7" s="114" t="s">
        <v>1</v>
      </c>
      <c r="C7" s="115">
        <v>226785</v>
      </c>
      <c r="D7" s="115">
        <v>174757</v>
      </c>
    </row>
    <row r="8" spans="1:6">
      <c r="A8" s="116" t="s">
        <v>45</v>
      </c>
      <c r="B8" s="116" t="s">
        <v>46</v>
      </c>
      <c r="C8" s="88">
        <v>185591</v>
      </c>
      <c r="D8" s="88">
        <v>130595</v>
      </c>
    </row>
    <row r="9" spans="1:6">
      <c r="A9" s="116" t="s">
        <v>368</v>
      </c>
      <c r="B9" s="116" t="s">
        <v>369</v>
      </c>
      <c r="C9" s="88">
        <v>628</v>
      </c>
      <c r="D9" s="88">
        <v>428</v>
      </c>
    </row>
    <row r="10" spans="1:6">
      <c r="A10" s="116" t="s">
        <v>48</v>
      </c>
      <c r="B10" s="116" t="s">
        <v>49</v>
      </c>
      <c r="C10" s="88">
        <v>40566</v>
      </c>
      <c r="D10" s="88">
        <v>43734</v>
      </c>
    </row>
    <row r="11" spans="1:6">
      <c r="A11" s="114" t="s">
        <v>370</v>
      </c>
      <c r="B11" s="114" t="s">
        <v>371</v>
      </c>
      <c r="C11" s="115">
        <v>62053</v>
      </c>
      <c r="D11" s="115">
        <v>54252</v>
      </c>
    </row>
    <row r="12" spans="1:6">
      <c r="A12" s="116" t="s">
        <v>372</v>
      </c>
      <c r="B12" s="116" t="s">
        <v>373</v>
      </c>
      <c r="C12" s="88">
        <v>31631</v>
      </c>
      <c r="D12" s="88">
        <v>21858</v>
      </c>
    </row>
    <row r="13" spans="1:6">
      <c r="A13" s="116" t="s">
        <v>54</v>
      </c>
      <c r="B13" s="116" t="s">
        <v>55</v>
      </c>
      <c r="C13" s="88">
        <v>30422</v>
      </c>
      <c r="D13" s="88">
        <v>32394</v>
      </c>
    </row>
    <row r="14" spans="1:6">
      <c r="A14" s="117" t="s">
        <v>390</v>
      </c>
      <c r="B14" s="117" t="s">
        <v>391</v>
      </c>
      <c r="C14" s="115">
        <v>164732</v>
      </c>
      <c r="D14" s="115">
        <v>120505</v>
      </c>
    </row>
    <row r="15" spans="1:6">
      <c r="A15" s="77" t="s">
        <v>58</v>
      </c>
      <c r="B15" s="77" t="s">
        <v>59</v>
      </c>
      <c r="C15" s="88">
        <v>31229</v>
      </c>
      <c r="D15" s="88">
        <v>39048</v>
      </c>
    </row>
    <row r="16" spans="1:6">
      <c r="A16" s="77" t="s">
        <v>392</v>
      </c>
      <c r="B16" s="77" t="s">
        <v>61</v>
      </c>
      <c r="C16" s="88">
        <v>54359</v>
      </c>
      <c r="D16" s="88">
        <v>30328</v>
      </c>
    </row>
    <row r="17" spans="1:14" s="216" customFormat="1">
      <c r="A17" s="89" t="s">
        <v>62</v>
      </c>
      <c r="B17" s="89" t="s">
        <v>63</v>
      </c>
      <c r="C17" s="91">
        <v>20643</v>
      </c>
      <c r="D17" s="91">
        <v>1430</v>
      </c>
      <c r="E17" s="92"/>
      <c r="F17" s="395" t="s">
        <v>510</v>
      </c>
      <c r="G17" s="395"/>
    </row>
    <row r="18" spans="1:14">
      <c r="A18" s="77" t="s">
        <v>64</v>
      </c>
      <c r="B18" s="77" t="s">
        <v>65</v>
      </c>
      <c r="C18" s="88">
        <v>3524</v>
      </c>
      <c r="D18" s="88">
        <v>25791</v>
      </c>
    </row>
    <row r="19" spans="1:14">
      <c r="A19" s="77" t="s">
        <v>66</v>
      </c>
      <c r="B19" s="77" t="s">
        <v>67</v>
      </c>
      <c r="C19" s="88">
        <v>1371</v>
      </c>
      <c r="D19" s="88">
        <v>5897</v>
      </c>
    </row>
    <row r="20" spans="1:14">
      <c r="A20" s="77" t="s">
        <v>68</v>
      </c>
      <c r="B20" s="77" t="s">
        <v>69</v>
      </c>
      <c r="C20" s="88">
        <v>-1</v>
      </c>
      <c r="D20" s="88">
        <v>2</v>
      </c>
    </row>
    <row r="21" spans="1:14">
      <c r="A21" s="117" t="s">
        <v>393</v>
      </c>
      <c r="B21" s="117" t="s">
        <v>394</v>
      </c>
      <c r="C21" s="115">
        <f>C14+C18-C15-C16-C19+C20</f>
        <v>81296</v>
      </c>
      <c r="D21" s="115">
        <f>D14+D18-D15-D16-D19+D20</f>
        <v>71025</v>
      </c>
    </row>
    <row r="22" spans="1:14">
      <c r="A22" s="77" t="s">
        <v>72</v>
      </c>
      <c r="B22" s="77" t="s">
        <v>73</v>
      </c>
      <c r="C22" s="88">
        <v>20107</v>
      </c>
      <c r="D22" s="88">
        <v>19286</v>
      </c>
    </row>
    <row r="23" spans="1:14">
      <c r="A23" s="77" t="s">
        <v>74</v>
      </c>
      <c r="B23" s="77" t="s">
        <v>75</v>
      </c>
      <c r="C23" s="88">
        <v>4213</v>
      </c>
      <c r="D23" s="88">
        <v>10461</v>
      </c>
    </row>
    <row r="24" spans="1:14">
      <c r="A24" s="117" t="s">
        <v>395</v>
      </c>
      <c r="B24" s="117" t="s">
        <v>396</v>
      </c>
      <c r="C24" s="115">
        <v>97190</v>
      </c>
      <c r="D24" s="115">
        <v>79850</v>
      </c>
    </row>
    <row r="25" spans="1:14">
      <c r="A25" s="77" t="s">
        <v>78</v>
      </c>
      <c r="B25" s="77" t="s">
        <v>79</v>
      </c>
      <c r="C25" s="88">
        <v>-2872</v>
      </c>
      <c r="D25" s="88">
        <v>10450</v>
      </c>
    </row>
    <row r="26" spans="1:14">
      <c r="A26" s="117" t="s">
        <v>397</v>
      </c>
      <c r="B26" s="117" t="s">
        <v>398</v>
      </c>
      <c r="C26" s="115">
        <f>C24-C25</f>
        <v>100062</v>
      </c>
      <c r="D26" s="115">
        <f>D24-D25</f>
        <v>69400</v>
      </c>
    </row>
    <row r="27" spans="1:14">
      <c r="A27" s="77"/>
      <c r="B27" s="77"/>
      <c r="C27" s="88">
        <v>0</v>
      </c>
      <c r="D27" s="88">
        <v>0</v>
      </c>
    </row>
    <row r="28" spans="1:14">
      <c r="A28" s="117" t="s">
        <v>399</v>
      </c>
      <c r="B28" s="117" t="s">
        <v>400</v>
      </c>
      <c r="C28" s="115">
        <v>100062</v>
      </c>
      <c r="D28" s="115">
        <v>69400</v>
      </c>
    </row>
    <row r="29" spans="1:14">
      <c r="A29" s="212" t="s">
        <v>466</v>
      </c>
      <c r="B29" s="69"/>
      <c r="C29" s="70"/>
      <c r="D29" s="70"/>
      <c r="L29" s="216"/>
      <c r="N29" s="216"/>
    </row>
    <row r="30" spans="1:14">
      <c r="B30" s="71"/>
      <c r="C30" s="72"/>
      <c r="D30" s="72"/>
    </row>
    <row r="31" spans="1:14">
      <c r="A31" s="217" t="s">
        <v>401</v>
      </c>
      <c r="B31" s="217" t="s">
        <v>402</v>
      </c>
      <c r="C31" s="218"/>
      <c r="D31" s="218"/>
    </row>
    <row r="32" spans="1:14">
      <c r="A32" s="219" t="s">
        <v>88</v>
      </c>
      <c r="B32" s="219" t="s">
        <v>89</v>
      </c>
      <c r="C32" s="220">
        <v>1.0015126362645634</v>
      </c>
      <c r="D32" s="220">
        <v>0.69136811498543738</v>
      </c>
    </row>
    <row r="33" spans="1:9">
      <c r="A33" s="221" t="s">
        <v>90</v>
      </c>
      <c r="B33" s="221" t="s">
        <v>91</v>
      </c>
      <c r="C33" s="220">
        <v>1.0012654505194483</v>
      </c>
      <c r="D33" s="220">
        <v>0.69136811498543738</v>
      </c>
    </row>
    <row r="34" spans="1:9">
      <c r="A34" s="209"/>
    </row>
    <row r="36" spans="1:9">
      <c r="A36" s="217" t="s">
        <v>397</v>
      </c>
      <c r="B36" s="217" t="s">
        <v>398</v>
      </c>
      <c r="C36" s="115">
        <f>C26</f>
        <v>100062</v>
      </c>
      <c r="D36" s="115">
        <f t="shared" ref="D36" si="0">D26</f>
        <v>69400</v>
      </c>
    </row>
    <row r="37" spans="1:9" ht="26">
      <c r="A37" s="259" t="s">
        <v>104</v>
      </c>
      <c r="B37" s="259" t="s">
        <v>105</v>
      </c>
      <c r="C37" s="115">
        <f>C38+C39</f>
        <v>-283</v>
      </c>
      <c r="D37" s="115">
        <f>D38+D39</f>
        <v>1737</v>
      </c>
    </row>
    <row r="38" spans="1:9">
      <c r="A38" s="222" t="s">
        <v>106</v>
      </c>
      <c r="B38" s="222" t="s">
        <v>107</v>
      </c>
      <c r="C38" s="118">
        <v>406</v>
      </c>
      <c r="D38" s="118">
        <v>-583</v>
      </c>
    </row>
    <row r="39" spans="1:9" ht="26">
      <c r="A39" s="223" t="s">
        <v>374</v>
      </c>
      <c r="B39" s="261" t="s">
        <v>109</v>
      </c>
      <c r="C39" s="118">
        <v>-689</v>
      </c>
      <c r="D39" s="118">
        <v>2320</v>
      </c>
      <c r="I39" s="216"/>
    </row>
    <row r="40" spans="1:9">
      <c r="A40" s="223" t="s">
        <v>403</v>
      </c>
      <c r="B40" s="222" t="s">
        <v>404</v>
      </c>
      <c r="C40" s="88"/>
      <c r="D40" s="88"/>
    </row>
    <row r="41" spans="1:9">
      <c r="A41" s="222" t="s">
        <v>110</v>
      </c>
      <c r="B41" s="222" t="s">
        <v>111</v>
      </c>
      <c r="C41" s="88"/>
      <c r="D41" s="88"/>
    </row>
    <row r="42" spans="1:9">
      <c r="A42" s="217" t="s">
        <v>405</v>
      </c>
      <c r="B42" s="217" t="s">
        <v>406</v>
      </c>
      <c r="C42" s="115">
        <f>C37+C36</f>
        <v>99779</v>
      </c>
      <c r="D42" s="115">
        <f>D37+D36</f>
        <v>71137</v>
      </c>
    </row>
    <row r="43" spans="1:9">
      <c r="A43" s="222" t="s">
        <v>407</v>
      </c>
      <c r="B43" s="222" t="s">
        <v>408</v>
      </c>
      <c r="C43" s="88"/>
      <c r="D43" s="88"/>
    </row>
    <row r="44" spans="1:9" ht="26">
      <c r="A44" s="217" t="s">
        <v>409</v>
      </c>
      <c r="B44" s="217" t="s">
        <v>410</v>
      </c>
      <c r="C44" s="115">
        <f>C42</f>
        <v>99779</v>
      </c>
      <c r="D44" s="115">
        <f>D42</f>
        <v>71137</v>
      </c>
    </row>
    <row r="45" spans="1:9">
      <c r="A45" s="212" t="s">
        <v>466</v>
      </c>
    </row>
    <row r="47" spans="1:9" ht="26">
      <c r="A47" s="213" t="s">
        <v>124</v>
      </c>
      <c r="B47" s="213" t="s">
        <v>125</v>
      </c>
    </row>
    <row r="48" spans="1:9">
      <c r="A48" s="313" t="s">
        <v>126</v>
      </c>
      <c r="B48" s="313" t="s">
        <v>127</v>
      </c>
      <c r="C48" s="119">
        <v>45382</v>
      </c>
      <c r="D48" s="119" t="s">
        <v>511</v>
      </c>
      <c r="E48" s="119" t="s">
        <v>512</v>
      </c>
    </row>
    <row r="49" spans="1:5">
      <c r="A49" s="224" t="s">
        <v>130</v>
      </c>
      <c r="B49" s="224" t="s">
        <v>131</v>
      </c>
      <c r="C49" s="225">
        <f>SUM(C50:C60)</f>
        <v>1471688</v>
      </c>
      <c r="D49" s="225">
        <f t="shared" ref="D49:E49" si="1">SUM(D50:D60)</f>
        <v>1450685</v>
      </c>
      <c r="E49" s="225">
        <f t="shared" si="1"/>
        <v>1212645</v>
      </c>
    </row>
    <row r="50" spans="1:5">
      <c r="A50" s="77" t="s">
        <v>132</v>
      </c>
      <c r="B50" s="77" t="s">
        <v>133</v>
      </c>
      <c r="C50" s="78">
        <v>201020</v>
      </c>
      <c r="D50" s="78">
        <v>183038</v>
      </c>
      <c r="E50" s="78">
        <v>154935</v>
      </c>
    </row>
    <row r="51" spans="1:5">
      <c r="A51" s="77" t="s">
        <v>134</v>
      </c>
      <c r="B51" s="77" t="s">
        <v>135</v>
      </c>
      <c r="C51" s="78">
        <v>70626</v>
      </c>
      <c r="D51" s="78">
        <v>70058</v>
      </c>
      <c r="E51" s="78">
        <v>68792</v>
      </c>
    </row>
    <row r="52" spans="1:5">
      <c r="A52" s="77" t="s">
        <v>136</v>
      </c>
      <c r="B52" s="77" t="s">
        <v>137</v>
      </c>
      <c r="C52" s="78">
        <v>555264</v>
      </c>
      <c r="D52" s="78">
        <v>527182</v>
      </c>
      <c r="E52" s="78">
        <v>548178</v>
      </c>
    </row>
    <row r="53" spans="1:5">
      <c r="A53" s="77" t="s">
        <v>138</v>
      </c>
      <c r="B53" s="77" t="s">
        <v>139</v>
      </c>
      <c r="C53" s="78">
        <v>56438</v>
      </c>
      <c r="D53" s="78">
        <v>56438</v>
      </c>
      <c r="E53" s="78">
        <v>56438</v>
      </c>
    </row>
    <row r="54" spans="1:5">
      <c r="A54" s="77" t="s">
        <v>140</v>
      </c>
      <c r="B54" s="77" t="s">
        <v>141</v>
      </c>
      <c r="C54" s="78">
        <v>33858</v>
      </c>
      <c r="D54" s="78">
        <v>34245</v>
      </c>
      <c r="E54" s="78">
        <v>42188</v>
      </c>
    </row>
    <row r="55" spans="1:5">
      <c r="A55" s="77" t="s">
        <v>142</v>
      </c>
      <c r="B55" s="77" t="s">
        <v>143</v>
      </c>
      <c r="C55" s="78">
        <v>0</v>
      </c>
      <c r="D55" s="78">
        <v>0</v>
      </c>
      <c r="E55" s="78">
        <v>0</v>
      </c>
    </row>
    <row r="56" spans="1:5">
      <c r="A56" s="77" t="s">
        <v>144</v>
      </c>
      <c r="B56" s="77" t="s">
        <v>145</v>
      </c>
      <c r="C56" s="78">
        <v>38409</v>
      </c>
      <c r="D56" s="78">
        <v>38095</v>
      </c>
      <c r="E56" s="78">
        <v>41394</v>
      </c>
    </row>
    <row r="57" spans="1:5">
      <c r="A57" s="77" t="s">
        <v>146</v>
      </c>
      <c r="B57" s="77" t="s">
        <v>147</v>
      </c>
      <c r="C57" s="78">
        <v>417019</v>
      </c>
      <c r="D57" s="78">
        <v>455907</v>
      </c>
      <c r="E57" s="78">
        <v>216098</v>
      </c>
    </row>
    <row r="58" spans="1:5">
      <c r="A58" s="77" t="s">
        <v>148</v>
      </c>
      <c r="B58" s="77" t="s">
        <v>149</v>
      </c>
      <c r="C58" s="78">
        <v>38739</v>
      </c>
      <c r="D58" s="78">
        <v>41906</v>
      </c>
      <c r="E58" s="78">
        <v>28898</v>
      </c>
    </row>
    <row r="59" spans="1:5">
      <c r="A59" s="77" t="s">
        <v>150</v>
      </c>
      <c r="B59" s="77" t="s">
        <v>151</v>
      </c>
      <c r="C59" s="78">
        <v>59935</v>
      </c>
      <c r="D59" s="78">
        <v>43433</v>
      </c>
      <c r="E59" s="78">
        <v>55334</v>
      </c>
    </row>
    <row r="60" spans="1:5">
      <c r="A60" s="77" t="s">
        <v>152</v>
      </c>
      <c r="B60" s="77" t="s">
        <v>153</v>
      </c>
      <c r="C60" s="78">
        <v>380</v>
      </c>
      <c r="D60" s="78">
        <v>383</v>
      </c>
      <c r="E60" s="78">
        <v>390</v>
      </c>
    </row>
    <row r="61" spans="1:5">
      <c r="A61" s="224" t="s">
        <v>154</v>
      </c>
      <c r="B61" s="224" t="s">
        <v>155</v>
      </c>
      <c r="C61" s="225">
        <f>SUM(C62:C70)</f>
        <v>1251531</v>
      </c>
      <c r="D61" s="225">
        <f t="shared" ref="D61:E61" si="2">SUM(D62:D70)</f>
        <v>1162815</v>
      </c>
      <c r="E61" s="225">
        <f t="shared" si="2"/>
        <v>1100850</v>
      </c>
    </row>
    <row r="62" spans="1:5">
      <c r="A62" s="77" t="s">
        <v>156</v>
      </c>
      <c r="B62" s="77" t="s">
        <v>157</v>
      </c>
      <c r="C62" s="78">
        <v>3260</v>
      </c>
      <c r="D62" s="78">
        <v>3576</v>
      </c>
      <c r="E62" s="78">
        <v>10365</v>
      </c>
    </row>
    <row r="63" spans="1:5">
      <c r="A63" s="77" t="s">
        <v>158</v>
      </c>
      <c r="B63" s="77" t="s">
        <v>159</v>
      </c>
      <c r="C63" s="78">
        <v>88035</v>
      </c>
      <c r="D63" s="78">
        <v>193520</v>
      </c>
      <c r="E63" s="78">
        <v>73738</v>
      </c>
    </row>
    <row r="64" spans="1:5">
      <c r="A64" s="77" t="s">
        <v>160</v>
      </c>
      <c r="B64" s="77" t="s">
        <v>161</v>
      </c>
      <c r="C64" s="78">
        <v>13948</v>
      </c>
      <c r="D64" s="78">
        <v>1128</v>
      </c>
      <c r="E64" s="78">
        <v>13434</v>
      </c>
    </row>
    <row r="65" spans="1:5">
      <c r="A65" s="77" t="s">
        <v>162</v>
      </c>
      <c r="B65" s="77" t="s">
        <v>163</v>
      </c>
      <c r="C65" s="78">
        <v>69614</v>
      </c>
      <c r="D65" s="78">
        <v>57741</v>
      </c>
      <c r="E65" s="78">
        <v>54390</v>
      </c>
    </row>
    <row r="66" spans="1:5">
      <c r="A66" s="77" t="s">
        <v>164</v>
      </c>
      <c r="B66" s="77" t="s">
        <v>165</v>
      </c>
      <c r="C66" s="78">
        <v>426029</v>
      </c>
      <c r="D66" s="78">
        <v>362719</v>
      </c>
      <c r="E66" s="78">
        <v>277203</v>
      </c>
    </row>
    <row r="67" spans="1:5">
      <c r="A67" s="77" t="s">
        <v>166</v>
      </c>
      <c r="B67" s="77" t="s">
        <v>167</v>
      </c>
      <c r="C67" s="78">
        <v>29906</v>
      </c>
      <c r="D67" s="78">
        <v>27872</v>
      </c>
      <c r="E67" s="78">
        <v>28099</v>
      </c>
    </row>
    <row r="68" spans="1:5">
      <c r="A68" s="77" t="s">
        <v>168</v>
      </c>
      <c r="B68" s="77" t="s">
        <v>169</v>
      </c>
      <c r="C68" s="78">
        <v>496977</v>
      </c>
      <c r="D68" s="78">
        <v>338205</v>
      </c>
      <c r="E68" s="78">
        <v>488883</v>
      </c>
    </row>
    <row r="69" spans="1:5">
      <c r="A69" s="226" t="s">
        <v>170</v>
      </c>
      <c r="B69" s="226" t="s">
        <v>171</v>
      </c>
      <c r="C69" s="78">
        <v>123762</v>
      </c>
      <c r="D69" s="78">
        <v>178054</v>
      </c>
      <c r="E69" s="78">
        <v>154738</v>
      </c>
    </row>
    <row r="70" spans="1:5">
      <c r="A70" s="226" t="s">
        <v>172</v>
      </c>
      <c r="B70" s="226" t="s">
        <v>173</v>
      </c>
      <c r="C70" s="78">
        <v>0</v>
      </c>
      <c r="D70" s="78">
        <v>0</v>
      </c>
      <c r="E70" s="78">
        <v>0</v>
      </c>
    </row>
    <row r="71" spans="1:5">
      <c r="A71" s="224" t="s">
        <v>174</v>
      </c>
      <c r="B71" s="224" t="s">
        <v>175</v>
      </c>
      <c r="C71" s="225">
        <f>C49+C61</f>
        <v>2723219</v>
      </c>
      <c r="D71" s="225">
        <f t="shared" ref="D71:E71" si="3">D49+D61</f>
        <v>2613500</v>
      </c>
      <c r="E71" s="225">
        <f t="shared" si="3"/>
        <v>2313495</v>
      </c>
    </row>
    <row r="72" spans="1:5">
      <c r="A72" s="212" t="s">
        <v>466</v>
      </c>
      <c r="C72" s="227"/>
      <c r="D72" s="227"/>
      <c r="E72" s="227"/>
    </row>
    <row r="73" spans="1:5">
      <c r="A73" s="313" t="s">
        <v>176</v>
      </c>
      <c r="B73" s="313" t="s">
        <v>177</v>
      </c>
      <c r="C73" s="119">
        <f>C48</f>
        <v>45382</v>
      </c>
      <c r="D73" s="119" t="str">
        <f>D48</f>
        <v>2023-12-31*</v>
      </c>
      <c r="E73" s="119" t="str">
        <f>E48</f>
        <v>2023-03-31*</v>
      </c>
    </row>
    <row r="74" spans="1:5">
      <c r="A74" s="224" t="s">
        <v>178</v>
      </c>
      <c r="B74" s="224" t="s">
        <v>179</v>
      </c>
      <c r="C74" s="225">
        <f>C75</f>
        <v>2507085</v>
      </c>
      <c r="D74" s="225">
        <f t="shared" ref="D74:E74" si="4">D75</f>
        <v>2403223</v>
      </c>
      <c r="E74" s="225">
        <f t="shared" si="4"/>
        <v>2103762</v>
      </c>
    </row>
    <row r="75" spans="1:5">
      <c r="A75" s="224" t="s">
        <v>513</v>
      </c>
      <c r="B75" s="224" t="s">
        <v>181</v>
      </c>
      <c r="C75" s="225">
        <f>SUM(C76:C83)</f>
        <v>2507085</v>
      </c>
      <c r="D75" s="225">
        <f t="shared" ref="D75:E75" si="5">SUM(D76:D83)</f>
        <v>2403223</v>
      </c>
      <c r="E75" s="225">
        <f t="shared" si="5"/>
        <v>2103762</v>
      </c>
    </row>
    <row r="76" spans="1:5">
      <c r="A76" s="77" t="s">
        <v>182</v>
      </c>
      <c r="B76" s="77" t="s">
        <v>183</v>
      </c>
      <c r="C76" s="78">
        <v>99911</v>
      </c>
      <c r="D76" s="78">
        <v>99911</v>
      </c>
      <c r="E76" s="78">
        <v>100771</v>
      </c>
    </row>
    <row r="77" spans="1:5">
      <c r="A77" s="77" t="s">
        <v>184</v>
      </c>
      <c r="B77" s="77" t="s">
        <v>185</v>
      </c>
      <c r="C77" s="78">
        <v>1714604</v>
      </c>
      <c r="D77" s="78">
        <v>1714604</v>
      </c>
      <c r="E77" s="78">
        <v>1567325</v>
      </c>
    </row>
    <row r="78" spans="1:5">
      <c r="A78" s="77" t="s">
        <v>186</v>
      </c>
      <c r="B78" s="77" t="s">
        <v>187</v>
      </c>
      <c r="C78" s="78">
        <v>116700</v>
      </c>
      <c r="D78" s="78">
        <v>116700</v>
      </c>
      <c r="E78" s="78">
        <v>116700</v>
      </c>
    </row>
    <row r="79" spans="1:5">
      <c r="A79" s="77" t="s">
        <v>188</v>
      </c>
      <c r="B79" s="77" t="s">
        <v>189</v>
      </c>
      <c r="C79" s="78">
        <v>0</v>
      </c>
      <c r="D79" s="78">
        <v>0</v>
      </c>
      <c r="E79" s="78">
        <v>-99993</v>
      </c>
    </row>
    <row r="80" spans="1:5">
      <c r="A80" s="77" t="s">
        <v>190</v>
      </c>
      <c r="B80" s="77" t="s">
        <v>191</v>
      </c>
      <c r="C80" s="78">
        <v>26563</v>
      </c>
      <c r="D80" s="78">
        <v>23169</v>
      </c>
      <c r="E80" s="78">
        <v>5734</v>
      </c>
    </row>
    <row r="81" spans="1:5">
      <c r="A81" s="77" t="s">
        <v>192</v>
      </c>
      <c r="B81" s="77" t="s">
        <v>193</v>
      </c>
      <c r="C81" s="78">
        <v>-796</v>
      </c>
      <c r="D81" s="78">
        <v>-1202</v>
      </c>
      <c r="E81" s="78">
        <v>1321</v>
      </c>
    </row>
    <row r="82" spans="1:5">
      <c r="A82" s="77" t="s">
        <v>514</v>
      </c>
      <c r="B82" s="77" t="s">
        <v>195</v>
      </c>
      <c r="C82" s="78">
        <v>450041</v>
      </c>
      <c r="D82" s="78">
        <v>-30797</v>
      </c>
      <c r="E82" s="78">
        <v>342504</v>
      </c>
    </row>
    <row r="83" spans="1:5">
      <c r="A83" s="77" t="s">
        <v>377</v>
      </c>
      <c r="B83" s="77" t="s">
        <v>197</v>
      </c>
      <c r="C83" s="78">
        <v>100062</v>
      </c>
      <c r="D83" s="78">
        <v>480838</v>
      </c>
      <c r="E83" s="78">
        <v>69400</v>
      </c>
    </row>
    <row r="84" spans="1:5">
      <c r="A84" s="114" t="s">
        <v>412</v>
      </c>
      <c r="B84" s="114" t="s">
        <v>413</v>
      </c>
      <c r="C84" s="120">
        <v>0</v>
      </c>
      <c r="D84" s="120">
        <v>0</v>
      </c>
      <c r="E84" s="120">
        <v>0</v>
      </c>
    </row>
    <row r="85" spans="1:5">
      <c r="A85" s="224" t="s">
        <v>198</v>
      </c>
      <c r="B85" s="224" t="s">
        <v>199</v>
      </c>
      <c r="C85" s="225">
        <f>SUM(C86:C91)</f>
        <v>35814</v>
      </c>
      <c r="D85" s="225">
        <f t="shared" ref="D85:E85" si="6">SUM(D86:D91)</f>
        <v>38774</v>
      </c>
      <c r="E85" s="225">
        <f t="shared" si="6"/>
        <v>32250</v>
      </c>
    </row>
    <row r="86" spans="1:5">
      <c r="A86" s="77" t="s">
        <v>200</v>
      </c>
      <c r="B86" s="77" t="s">
        <v>201</v>
      </c>
      <c r="C86" s="78">
        <v>17912</v>
      </c>
      <c r="D86" s="78">
        <v>20038</v>
      </c>
      <c r="E86" s="78">
        <v>18525</v>
      </c>
    </row>
    <row r="87" spans="1:5">
      <c r="A87" s="77" t="s">
        <v>202</v>
      </c>
      <c r="B87" s="77" t="s">
        <v>203</v>
      </c>
      <c r="C87" s="78">
        <v>2434</v>
      </c>
      <c r="D87" s="78">
        <v>2494</v>
      </c>
      <c r="E87" s="78">
        <v>2560</v>
      </c>
    </row>
    <row r="88" spans="1:5">
      <c r="A88" s="77" t="s">
        <v>204</v>
      </c>
      <c r="B88" s="77" t="s">
        <v>205</v>
      </c>
      <c r="C88" s="78">
        <v>0</v>
      </c>
      <c r="D88" s="78">
        <v>0</v>
      </c>
      <c r="E88" s="78">
        <v>49</v>
      </c>
    </row>
    <row r="89" spans="1:5">
      <c r="A89" s="77" t="s">
        <v>206</v>
      </c>
      <c r="B89" s="77" t="s">
        <v>207</v>
      </c>
      <c r="C89" s="78">
        <v>2153</v>
      </c>
      <c r="D89" s="78">
        <v>2315</v>
      </c>
      <c r="E89" s="78">
        <v>3212</v>
      </c>
    </row>
    <row r="90" spans="1:5">
      <c r="A90" s="77" t="s">
        <v>468</v>
      </c>
      <c r="B90" s="77" t="s">
        <v>209</v>
      </c>
      <c r="C90" s="78">
        <v>518</v>
      </c>
      <c r="D90" s="78">
        <v>518</v>
      </c>
      <c r="E90" s="78">
        <v>366</v>
      </c>
    </row>
    <row r="91" spans="1:5">
      <c r="A91" s="77" t="s">
        <v>210</v>
      </c>
      <c r="B91" s="77" t="s">
        <v>211</v>
      </c>
      <c r="C91" s="78">
        <v>12797</v>
      </c>
      <c r="D91" s="78">
        <v>13409</v>
      </c>
      <c r="E91" s="78">
        <v>7538</v>
      </c>
    </row>
    <row r="92" spans="1:5">
      <c r="A92" s="224" t="s">
        <v>212</v>
      </c>
      <c r="B92" s="224" t="s">
        <v>213</v>
      </c>
      <c r="C92" s="225">
        <f>SUM(C93:C100)</f>
        <v>180320</v>
      </c>
      <c r="D92" s="225">
        <f t="shared" ref="D92:E92" si="7">SUM(D93:D100)</f>
        <v>171503</v>
      </c>
      <c r="E92" s="225">
        <f t="shared" si="7"/>
        <v>177483</v>
      </c>
    </row>
    <row r="93" spans="1:5">
      <c r="A93" s="77" t="s">
        <v>336</v>
      </c>
      <c r="B93" s="77" t="s">
        <v>337</v>
      </c>
      <c r="C93" s="78">
        <v>0</v>
      </c>
      <c r="D93" s="78">
        <v>0</v>
      </c>
      <c r="E93" s="78">
        <v>0</v>
      </c>
    </row>
    <row r="94" spans="1:5">
      <c r="A94" s="77" t="s">
        <v>214</v>
      </c>
      <c r="B94" s="77" t="s">
        <v>215</v>
      </c>
      <c r="C94" s="78">
        <v>4904</v>
      </c>
      <c r="D94" s="78">
        <v>6884</v>
      </c>
      <c r="E94" s="78">
        <v>8771</v>
      </c>
    </row>
    <row r="95" spans="1:5">
      <c r="A95" s="77" t="s">
        <v>216</v>
      </c>
      <c r="B95" s="77" t="s">
        <v>217</v>
      </c>
      <c r="C95" s="78">
        <v>59445</v>
      </c>
      <c r="D95" s="78">
        <v>58835</v>
      </c>
      <c r="E95" s="78">
        <v>46001</v>
      </c>
    </row>
    <row r="96" spans="1:5">
      <c r="A96" s="77" t="s">
        <v>218</v>
      </c>
      <c r="B96" s="77" t="s">
        <v>219</v>
      </c>
      <c r="C96" s="78">
        <v>240</v>
      </c>
      <c r="D96" s="78">
        <v>462</v>
      </c>
      <c r="E96" s="78">
        <v>0</v>
      </c>
    </row>
    <row r="97" spans="1:5">
      <c r="A97" s="77" t="s">
        <v>220</v>
      </c>
      <c r="B97" s="77" t="s">
        <v>221</v>
      </c>
      <c r="C97" s="78">
        <v>10936</v>
      </c>
      <c r="D97" s="78">
        <v>15201</v>
      </c>
      <c r="E97" s="78">
        <v>9410</v>
      </c>
    </row>
    <row r="98" spans="1:5">
      <c r="A98" s="77" t="s">
        <v>222</v>
      </c>
      <c r="B98" s="77" t="s">
        <v>223</v>
      </c>
      <c r="C98" s="78">
        <v>12878</v>
      </c>
      <c r="D98" s="78">
        <v>13170</v>
      </c>
      <c r="E98" s="78">
        <v>15042</v>
      </c>
    </row>
    <row r="99" spans="1:5">
      <c r="A99" s="77" t="s">
        <v>469</v>
      </c>
      <c r="B99" s="77" t="s">
        <v>224</v>
      </c>
      <c r="C99" s="78">
        <v>8768</v>
      </c>
      <c r="D99" s="78">
        <v>6743</v>
      </c>
      <c r="E99" s="78">
        <v>7725</v>
      </c>
    </row>
    <row r="100" spans="1:5">
      <c r="A100" s="77" t="s">
        <v>225</v>
      </c>
      <c r="B100" s="77" t="s">
        <v>226</v>
      </c>
      <c r="C100" s="78">
        <v>83149</v>
      </c>
      <c r="D100" s="78">
        <v>70208</v>
      </c>
      <c r="E100" s="78">
        <v>90534</v>
      </c>
    </row>
    <row r="101" spans="1:5">
      <c r="A101" s="224" t="s">
        <v>470</v>
      </c>
      <c r="B101" s="224" t="s">
        <v>228</v>
      </c>
      <c r="C101" s="225">
        <f>C92+C85+C75</f>
        <v>2723219</v>
      </c>
      <c r="D101" s="225">
        <f t="shared" ref="D101:E101" si="8">D92+D85+D75</f>
        <v>2613500</v>
      </c>
      <c r="E101" s="225">
        <f t="shared" si="8"/>
        <v>2313495</v>
      </c>
    </row>
    <row r="102" spans="1:5">
      <c r="A102" s="212" t="s">
        <v>466</v>
      </c>
    </row>
    <row r="104" spans="1:5" ht="26">
      <c r="A104" s="213" t="s">
        <v>229</v>
      </c>
      <c r="B104" s="213" t="s">
        <v>230</v>
      </c>
    </row>
    <row r="105" spans="1:5" ht="24">
      <c r="A105" s="313" t="s">
        <v>231</v>
      </c>
      <c r="B105" s="313" t="s">
        <v>232</v>
      </c>
      <c r="C105" s="113" t="str">
        <f>C6</f>
        <v>01.01.2024-31.03.2024</v>
      </c>
      <c r="D105" s="113" t="str">
        <f>D6</f>
        <v>01.01.2023-31.03.2023*</v>
      </c>
    </row>
    <row r="106" spans="1:5">
      <c r="A106" s="121" t="s">
        <v>233</v>
      </c>
      <c r="B106" s="121" t="s">
        <v>234</v>
      </c>
      <c r="C106" s="4"/>
      <c r="D106" s="4"/>
    </row>
    <row r="107" spans="1:5">
      <c r="A107" s="122" t="s">
        <v>397</v>
      </c>
      <c r="B107" s="122" t="s">
        <v>398</v>
      </c>
      <c r="C107" s="4">
        <f>C26</f>
        <v>100062</v>
      </c>
      <c r="D107" s="4">
        <f>D26</f>
        <v>69400</v>
      </c>
    </row>
    <row r="108" spans="1:5">
      <c r="A108" s="122" t="s">
        <v>235</v>
      </c>
      <c r="B108" s="122" t="s">
        <v>236</v>
      </c>
      <c r="C108" s="4">
        <f>SUM(C109:C119)</f>
        <v>107999</v>
      </c>
      <c r="D108" s="4">
        <f t="shared" ref="D108" si="9">SUM(D109:D119)</f>
        <v>53914</v>
      </c>
    </row>
    <row r="109" spans="1:5" ht="26">
      <c r="A109" s="178" t="s">
        <v>378</v>
      </c>
      <c r="B109" s="178" t="s">
        <v>379</v>
      </c>
      <c r="C109" s="80">
        <v>3586</v>
      </c>
      <c r="D109" s="80">
        <v>3424</v>
      </c>
    </row>
    <row r="110" spans="1:5">
      <c r="A110" s="81" t="s">
        <v>239</v>
      </c>
      <c r="B110" s="81" t="s">
        <v>240</v>
      </c>
      <c r="C110" s="80">
        <v>26364</v>
      </c>
      <c r="D110" s="80">
        <v>21607</v>
      </c>
    </row>
    <row r="111" spans="1:5">
      <c r="A111" s="81" t="s">
        <v>241</v>
      </c>
      <c r="B111" s="81" t="s">
        <v>416</v>
      </c>
      <c r="C111" s="80">
        <v>-3716</v>
      </c>
      <c r="D111" s="80">
        <v>5965</v>
      </c>
    </row>
    <row r="112" spans="1:5">
      <c r="A112" s="81" t="s">
        <v>243</v>
      </c>
      <c r="B112" s="81" t="s">
        <v>244</v>
      </c>
      <c r="C112" s="80">
        <v>-16176</v>
      </c>
      <c r="D112" s="80">
        <v>-9607</v>
      </c>
    </row>
    <row r="113" spans="1:4">
      <c r="A113" s="81" t="s">
        <v>417</v>
      </c>
      <c r="B113" s="81" t="s">
        <v>418</v>
      </c>
      <c r="C113" s="80">
        <v>3394</v>
      </c>
      <c r="D113" s="80">
        <v>-27768</v>
      </c>
    </row>
    <row r="114" spans="1:4">
      <c r="A114" s="81" t="s">
        <v>247</v>
      </c>
      <c r="B114" s="81" t="s">
        <v>248</v>
      </c>
      <c r="C114" s="80">
        <v>11994</v>
      </c>
      <c r="D114" s="80">
        <v>862</v>
      </c>
    </row>
    <row r="115" spans="1:4">
      <c r="A115" s="81" t="s">
        <v>249</v>
      </c>
      <c r="B115" s="81" t="s">
        <v>250</v>
      </c>
      <c r="C115" s="80">
        <v>316</v>
      </c>
      <c r="D115" s="80">
        <v>2336</v>
      </c>
    </row>
    <row r="116" spans="1:4">
      <c r="A116" s="81" t="s">
        <v>251</v>
      </c>
      <c r="B116" s="81" t="s">
        <v>252</v>
      </c>
      <c r="C116" s="80">
        <v>92246</v>
      </c>
      <c r="D116" s="80">
        <v>87854</v>
      </c>
    </row>
    <row r="117" spans="1:4">
      <c r="A117" s="81" t="s">
        <v>253</v>
      </c>
      <c r="B117" s="81" t="s">
        <v>254</v>
      </c>
      <c r="C117" s="80">
        <v>-15361</v>
      </c>
      <c r="D117" s="80">
        <v>-21154</v>
      </c>
    </row>
    <row r="118" spans="1:4">
      <c r="A118" s="81" t="s">
        <v>255</v>
      </c>
      <c r="B118" s="81" t="s">
        <v>256</v>
      </c>
      <c r="C118" s="80">
        <v>618</v>
      </c>
      <c r="D118" s="80">
        <v>-10937</v>
      </c>
    </row>
    <row r="119" spans="1:4">
      <c r="A119" s="81" t="s">
        <v>259</v>
      </c>
      <c r="B119" s="81" t="s">
        <v>260</v>
      </c>
      <c r="C119" s="80">
        <v>4734</v>
      </c>
      <c r="D119" s="80">
        <v>1332</v>
      </c>
    </row>
    <row r="120" spans="1:4">
      <c r="A120" s="122" t="s">
        <v>261</v>
      </c>
      <c r="B120" s="122" t="s">
        <v>262</v>
      </c>
      <c r="C120" s="4">
        <f>SUM(C107:C108)</f>
        <v>208061</v>
      </c>
      <c r="D120" s="4">
        <f t="shared" ref="D120" si="10">SUM(D107:D108)</f>
        <v>123314</v>
      </c>
    </row>
    <row r="121" spans="1:4">
      <c r="A121" s="81" t="s">
        <v>263</v>
      </c>
      <c r="B121" s="81" t="s">
        <v>380</v>
      </c>
      <c r="C121" s="80">
        <v>-5348</v>
      </c>
      <c r="D121" s="80">
        <v>4379</v>
      </c>
    </row>
    <row r="122" spans="1:4">
      <c r="A122" s="81" t="s">
        <v>265</v>
      </c>
      <c r="B122" s="81" t="s">
        <v>266</v>
      </c>
      <c r="C122" s="80">
        <v>2476</v>
      </c>
      <c r="D122" s="80">
        <v>6071</v>
      </c>
    </row>
    <row r="123" spans="1:4">
      <c r="A123" s="81" t="s">
        <v>267</v>
      </c>
      <c r="B123" s="81" t="s">
        <v>268</v>
      </c>
      <c r="C123" s="80">
        <v>-24194</v>
      </c>
      <c r="D123" s="80">
        <v>-20675</v>
      </c>
    </row>
    <row r="124" spans="1:4">
      <c r="A124" s="121" t="s">
        <v>269</v>
      </c>
      <c r="B124" s="121" t="s">
        <v>270</v>
      </c>
      <c r="C124" s="4">
        <f>SUM(C120:C123)</f>
        <v>180995</v>
      </c>
      <c r="D124" s="4">
        <f t="shared" ref="D124" si="11">SUM(D120:D123)</f>
        <v>113089</v>
      </c>
    </row>
    <row r="125" spans="1:4" ht="15" customHeight="1">
      <c r="A125" s="121" t="s">
        <v>271</v>
      </c>
      <c r="B125" s="121" t="s">
        <v>272</v>
      </c>
      <c r="C125" s="4"/>
      <c r="D125" s="4"/>
    </row>
    <row r="126" spans="1:4">
      <c r="A126" s="210" t="s">
        <v>273</v>
      </c>
      <c r="B126" s="122" t="s">
        <v>274</v>
      </c>
      <c r="C126" s="4">
        <f>SUM(C127:C138)</f>
        <v>168704</v>
      </c>
      <c r="D126" s="4">
        <f t="shared" ref="D126" si="12">SUM(D127:D138)</f>
        <v>122963</v>
      </c>
    </row>
    <row r="127" spans="1:4">
      <c r="A127" s="81" t="s">
        <v>275</v>
      </c>
      <c r="B127" s="81" t="s">
        <v>276</v>
      </c>
      <c r="C127" s="80">
        <v>13</v>
      </c>
      <c r="D127" s="80">
        <v>492</v>
      </c>
    </row>
    <row r="128" spans="1:4">
      <c r="A128" s="81" t="s">
        <v>277</v>
      </c>
      <c r="B128" s="81" t="s">
        <v>278</v>
      </c>
      <c r="C128" s="80">
        <v>0</v>
      </c>
      <c r="D128" s="80">
        <v>0</v>
      </c>
    </row>
    <row r="129" spans="1:4">
      <c r="A129" s="81" t="s">
        <v>279</v>
      </c>
      <c r="B129" s="81" t="s">
        <v>280</v>
      </c>
      <c r="C129" s="80">
        <v>0</v>
      </c>
      <c r="D129" s="80">
        <v>0</v>
      </c>
    </row>
    <row r="130" spans="1:4">
      <c r="A130" s="81" t="s">
        <v>281</v>
      </c>
      <c r="B130" s="81" t="s">
        <v>282</v>
      </c>
      <c r="C130" s="80">
        <v>0</v>
      </c>
      <c r="D130" s="80">
        <v>0</v>
      </c>
    </row>
    <row r="131" spans="1:4">
      <c r="A131" s="81" t="s">
        <v>283</v>
      </c>
      <c r="B131" s="81" t="s">
        <v>284</v>
      </c>
      <c r="C131" s="80">
        <v>0</v>
      </c>
      <c r="D131" s="80">
        <v>0</v>
      </c>
    </row>
    <row r="132" spans="1:4">
      <c r="A132" s="81" t="s">
        <v>285</v>
      </c>
      <c r="B132" s="81" t="s">
        <v>286</v>
      </c>
      <c r="C132" s="80">
        <v>0</v>
      </c>
      <c r="D132" s="80">
        <v>0</v>
      </c>
    </row>
    <row r="133" spans="1:4">
      <c r="A133" s="81" t="s">
        <v>287</v>
      </c>
      <c r="B133" s="81" t="s">
        <v>288</v>
      </c>
      <c r="C133" s="80">
        <v>145154</v>
      </c>
      <c r="D133" s="80">
        <v>100900</v>
      </c>
    </row>
    <row r="134" spans="1:4">
      <c r="A134" s="81" t="s">
        <v>381</v>
      </c>
      <c r="B134" s="81" t="s">
        <v>382</v>
      </c>
      <c r="C134" s="80">
        <v>10000</v>
      </c>
      <c r="D134" s="80">
        <v>14474</v>
      </c>
    </row>
    <row r="135" spans="1:4">
      <c r="A135" s="81" t="s">
        <v>291</v>
      </c>
      <c r="B135" s="81" t="s">
        <v>292</v>
      </c>
      <c r="C135" s="80">
        <v>1618</v>
      </c>
      <c r="D135" s="80">
        <v>1259</v>
      </c>
    </row>
    <row r="136" spans="1:4">
      <c r="A136" s="81" t="s">
        <v>293</v>
      </c>
      <c r="B136" s="81" t="s">
        <v>294</v>
      </c>
      <c r="C136" s="80">
        <v>7392</v>
      </c>
      <c r="D136" s="80">
        <v>5831</v>
      </c>
    </row>
    <row r="137" spans="1:4">
      <c r="A137" s="81" t="s">
        <v>295</v>
      </c>
      <c r="B137" s="81" t="s">
        <v>296</v>
      </c>
      <c r="C137" s="80">
        <v>4450</v>
      </c>
      <c r="D137" s="80">
        <v>0</v>
      </c>
    </row>
    <row r="138" spans="1:4">
      <c r="A138" s="81" t="s">
        <v>297</v>
      </c>
      <c r="B138" s="81" t="s">
        <v>298</v>
      </c>
      <c r="C138" s="80">
        <v>77</v>
      </c>
      <c r="D138" s="80">
        <v>7</v>
      </c>
    </row>
    <row r="139" spans="1:4">
      <c r="A139" s="122" t="s">
        <v>299</v>
      </c>
      <c r="B139" s="122" t="s">
        <v>300</v>
      </c>
      <c r="C139" s="4">
        <f>SUM(C140:C155)</f>
        <v>402852</v>
      </c>
      <c r="D139" s="4">
        <f>SUM(D140:D155)</f>
        <v>358127</v>
      </c>
    </row>
    <row r="140" spans="1:4">
      <c r="A140" s="81" t="s">
        <v>301</v>
      </c>
      <c r="B140" s="81" t="s">
        <v>302</v>
      </c>
      <c r="C140" s="80">
        <v>13334</v>
      </c>
      <c r="D140" s="80">
        <v>21760</v>
      </c>
    </row>
    <row r="141" spans="1:4">
      <c r="A141" s="81" t="s">
        <v>136</v>
      </c>
      <c r="B141" s="81" t="s">
        <v>137</v>
      </c>
      <c r="C141" s="80">
        <v>50303</v>
      </c>
      <c r="D141" s="80">
        <v>70590</v>
      </c>
    </row>
    <row r="142" spans="1:4">
      <c r="A142" s="81" t="s">
        <v>303</v>
      </c>
      <c r="B142" s="81" t="s">
        <v>304</v>
      </c>
      <c r="C142" s="80">
        <v>147</v>
      </c>
      <c r="D142" s="80">
        <v>48</v>
      </c>
    </row>
    <row r="143" spans="1:4">
      <c r="A143" s="81" t="s">
        <v>305</v>
      </c>
      <c r="B143" s="81" t="s">
        <v>306</v>
      </c>
      <c r="C143" s="80">
        <v>0</v>
      </c>
      <c r="D143" s="80"/>
    </row>
    <row r="144" spans="1:4">
      <c r="A144" s="81" t="s">
        <v>307</v>
      </c>
      <c r="B144" s="81" t="s">
        <v>308</v>
      </c>
      <c r="C144" s="80">
        <v>0</v>
      </c>
      <c r="D144" s="80">
        <v>98</v>
      </c>
    </row>
    <row r="145" spans="1:6360">
      <c r="A145" s="81" t="s">
        <v>309</v>
      </c>
      <c r="B145" s="81" t="s">
        <v>310</v>
      </c>
      <c r="C145" s="80">
        <v>0</v>
      </c>
      <c r="D145" s="80">
        <v>1881</v>
      </c>
    </row>
    <row r="146" spans="1:6360">
      <c r="A146" s="81" t="s">
        <v>311</v>
      </c>
      <c r="B146" s="81" t="s">
        <v>312</v>
      </c>
      <c r="C146" s="80">
        <v>0</v>
      </c>
      <c r="D146" s="80">
        <v>0</v>
      </c>
    </row>
    <row r="147" spans="1:6360" s="216" customFormat="1">
      <c r="A147" s="81" t="s">
        <v>313</v>
      </c>
      <c r="B147" s="81" t="s">
        <v>314</v>
      </c>
      <c r="C147" s="80">
        <v>0</v>
      </c>
      <c r="D147" s="80">
        <v>0</v>
      </c>
      <c r="E147" s="210"/>
      <c r="F147" s="210"/>
      <c r="G147" s="210"/>
      <c r="H147" s="210"/>
      <c r="I147" s="210"/>
      <c r="J147" s="210"/>
      <c r="K147" s="210"/>
      <c r="L147" s="210"/>
      <c r="M147" s="210"/>
      <c r="N147" s="210"/>
      <c r="O147" s="210"/>
      <c r="P147" s="210"/>
      <c r="Q147" s="210"/>
      <c r="R147" s="210"/>
      <c r="S147" s="210"/>
      <c r="T147" s="210"/>
      <c r="U147" s="210"/>
      <c r="V147" s="210"/>
      <c r="W147" s="210"/>
      <c r="X147" s="210"/>
      <c r="Y147" s="210"/>
      <c r="Z147" s="210"/>
      <c r="AA147" s="210"/>
      <c r="AB147" s="210"/>
      <c r="AC147" s="210"/>
      <c r="AD147" s="210"/>
      <c r="AE147" s="210"/>
      <c r="AF147" s="210"/>
      <c r="AG147" s="210"/>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c r="BI147" s="210"/>
      <c r="BJ147" s="210"/>
      <c r="BK147" s="210"/>
      <c r="BL147" s="210"/>
      <c r="BM147" s="210"/>
      <c r="BN147" s="210"/>
      <c r="BO147" s="210"/>
      <c r="BP147" s="210"/>
      <c r="BQ147" s="210"/>
      <c r="BR147" s="210"/>
      <c r="BS147" s="210"/>
      <c r="BT147" s="210"/>
      <c r="BU147" s="210"/>
      <c r="BV147" s="210"/>
      <c r="BW147" s="210"/>
      <c r="BX147" s="210"/>
      <c r="BY147" s="210"/>
      <c r="BZ147" s="210"/>
      <c r="CA147" s="210"/>
      <c r="CB147" s="210"/>
      <c r="CC147" s="210"/>
      <c r="CD147" s="210"/>
      <c r="CE147" s="210"/>
      <c r="CF147" s="210"/>
      <c r="CG147" s="210"/>
      <c r="CH147" s="210"/>
      <c r="CI147" s="210"/>
      <c r="CJ147" s="210"/>
      <c r="CK147" s="210"/>
      <c r="CL147" s="210"/>
      <c r="CM147" s="210"/>
      <c r="CN147" s="210"/>
      <c r="CO147" s="210"/>
      <c r="CP147" s="210"/>
      <c r="CQ147" s="210"/>
      <c r="CR147" s="210"/>
      <c r="CS147" s="210"/>
      <c r="CT147" s="210"/>
      <c r="CU147" s="210"/>
      <c r="CV147" s="210"/>
      <c r="CW147" s="210"/>
      <c r="CX147" s="210"/>
      <c r="CY147" s="210"/>
      <c r="CZ147" s="210"/>
      <c r="DA147" s="210"/>
      <c r="DB147" s="210"/>
      <c r="DC147" s="210"/>
      <c r="DD147" s="210"/>
      <c r="DE147" s="210"/>
      <c r="DF147" s="210"/>
      <c r="DG147" s="210"/>
      <c r="DH147" s="210"/>
      <c r="DI147" s="210"/>
      <c r="DJ147" s="210"/>
      <c r="DK147" s="210"/>
      <c r="DL147" s="210"/>
      <c r="DM147" s="210"/>
      <c r="DN147" s="210"/>
      <c r="DO147" s="210"/>
      <c r="DP147" s="210"/>
      <c r="DQ147" s="210"/>
      <c r="DR147" s="210"/>
      <c r="DS147" s="210"/>
      <c r="DT147" s="210"/>
      <c r="DU147" s="210"/>
      <c r="DV147" s="210"/>
      <c r="DW147" s="210"/>
      <c r="DX147" s="210"/>
      <c r="DY147" s="210"/>
      <c r="DZ147" s="210"/>
      <c r="EA147" s="210"/>
      <c r="EB147" s="210"/>
      <c r="EC147" s="210"/>
      <c r="ED147" s="210"/>
      <c r="EE147" s="210"/>
      <c r="EF147" s="210"/>
      <c r="EG147" s="210"/>
      <c r="EH147" s="210"/>
      <c r="EI147" s="210"/>
      <c r="EJ147" s="210"/>
      <c r="EK147" s="210"/>
      <c r="EL147" s="210"/>
      <c r="EM147" s="210"/>
      <c r="EN147" s="210"/>
      <c r="EO147" s="210"/>
      <c r="EP147" s="210"/>
      <c r="EQ147" s="210"/>
      <c r="ER147" s="210"/>
      <c r="ES147" s="210"/>
      <c r="ET147" s="210"/>
      <c r="EU147" s="210"/>
      <c r="EV147" s="210"/>
      <c r="EW147" s="210"/>
      <c r="EX147" s="210"/>
      <c r="EY147" s="210"/>
      <c r="EZ147" s="210"/>
      <c r="FA147" s="210"/>
      <c r="FB147" s="210"/>
      <c r="FC147" s="210"/>
      <c r="FD147" s="210"/>
      <c r="FE147" s="210"/>
      <c r="FF147" s="210"/>
      <c r="FG147" s="210"/>
      <c r="FH147" s="210"/>
      <c r="FI147" s="210"/>
      <c r="FJ147" s="210"/>
      <c r="FK147" s="210"/>
      <c r="FL147" s="210"/>
      <c r="FM147" s="210"/>
      <c r="FN147" s="210"/>
      <c r="FO147" s="210"/>
      <c r="FP147" s="210"/>
      <c r="FQ147" s="210"/>
      <c r="FR147" s="210"/>
      <c r="FS147" s="210"/>
      <c r="FT147" s="210"/>
      <c r="FU147" s="210"/>
      <c r="FV147" s="210"/>
      <c r="FW147" s="210"/>
      <c r="FX147" s="210"/>
      <c r="FY147" s="210"/>
      <c r="FZ147" s="210"/>
      <c r="GA147" s="210"/>
      <c r="GB147" s="210"/>
      <c r="GC147" s="210"/>
      <c r="GD147" s="210"/>
      <c r="GE147" s="210"/>
      <c r="GF147" s="210"/>
      <c r="GG147" s="210"/>
      <c r="GH147" s="210"/>
      <c r="GI147" s="210"/>
      <c r="GJ147" s="210"/>
      <c r="GK147" s="210"/>
      <c r="GL147" s="210"/>
      <c r="GM147" s="210"/>
      <c r="GN147" s="210"/>
      <c r="GO147" s="210"/>
      <c r="GP147" s="210"/>
      <c r="GQ147" s="210"/>
      <c r="GR147" s="210"/>
      <c r="GS147" s="210"/>
      <c r="GT147" s="210"/>
      <c r="GU147" s="210"/>
      <c r="GV147" s="210"/>
      <c r="GW147" s="210"/>
      <c r="GX147" s="210"/>
      <c r="GY147" s="210"/>
      <c r="GZ147" s="210"/>
      <c r="HA147" s="210"/>
      <c r="HB147" s="210"/>
      <c r="HC147" s="210"/>
      <c r="HD147" s="210"/>
      <c r="HE147" s="210"/>
      <c r="HF147" s="210"/>
      <c r="HG147" s="210"/>
      <c r="HH147" s="210"/>
      <c r="HI147" s="210"/>
      <c r="HJ147" s="210"/>
      <c r="HK147" s="210"/>
      <c r="HL147" s="210"/>
      <c r="HM147" s="210"/>
      <c r="HN147" s="210"/>
      <c r="HO147" s="210"/>
      <c r="HP147" s="210"/>
      <c r="HQ147" s="210"/>
      <c r="HR147" s="210"/>
      <c r="HS147" s="210"/>
      <c r="HT147" s="210"/>
      <c r="HU147" s="210"/>
      <c r="HV147" s="210"/>
      <c r="HW147" s="210"/>
      <c r="HX147" s="210"/>
      <c r="HY147" s="210"/>
      <c r="HZ147" s="210"/>
      <c r="IA147" s="210"/>
      <c r="IB147" s="210"/>
      <c r="IC147" s="210"/>
      <c r="ID147" s="210"/>
      <c r="IE147" s="210"/>
      <c r="IF147" s="210"/>
      <c r="IG147" s="210"/>
      <c r="IH147" s="210"/>
      <c r="II147" s="210"/>
      <c r="IJ147" s="210"/>
      <c r="IK147" s="210"/>
      <c r="IL147" s="210"/>
      <c r="IM147" s="210"/>
      <c r="IN147" s="210"/>
      <c r="IO147" s="210"/>
      <c r="IP147" s="210"/>
      <c r="IQ147" s="210"/>
      <c r="IR147" s="210"/>
      <c r="IS147" s="210"/>
      <c r="IT147" s="210"/>
      <c r="IU147" s="210"/>
      <c r="IV147" s="210"/>
      <c r="IW147" s="210"/>
      <c r="IX147" s="210"/>
      <c r="IY147" s="210"/>
      <c r="IZ147" s="210"/>
      <c r="JA147" s="210"/>
      <c r="JB147" s="210"/>
      <c r="JC147" s="210"/>
      <c r="JD147" s="210"/>
      <c r="JE147" s="210"/>
      <c r="JF147" s="210"/>
      <c r="JG147" s="210"/>
      <c r="JH147" s="210"/>
      <c r="JI147" s="210"/>
      <c r="JJ147" s="210"/>
      <c r="JK147" s="210"/>
      <c r="JL147" s="210"/>
      <c r="JM147" s="210"/>
      <c r="JN147" s="210"/>
      <c r="JO147" s="210"/>
      <c r="JP147" s="210"/>
      <c r="JQ147" s="210"/>
      <c r="JR147" s="210"/>
      <c r="JS147" s="210"/>
      <c r="JT147" s="210"/>
      <c r="JU147" s="210"/>
      <c r="JV147" s="210"/>
      <c r="JW147" s="210"/>
      <c r="JX147" s="210"/>
      <c r="JY147" s="210"/>
      <c r="JZ147" s="210"/>
      <c r="KA147" s="210"/>
      <c r="KB147" s="210"/>
      <c r="KC147" s="210"/>
      <c r="KD147" s="210"/>
      <c r="KE147" s="210"/>
      <c r="KF147" s="210"/>
      <c r="KG147" s="210"/>
      <c r="KH147" s="210"/>
      <c r="KI147" s="210"/>
      <c r="KJ147" s="210"/>
      <c r="KK147" s="210"/>
      <c r="KL147" s="210"/>
      <c r="KM147" s="210"/>
      <c r="KN147" s="210"/>
      <c r="KO147" s="210"/>
      <c r="KP147" s="210"/>
      <c r="KQ147" s="210"/>
      <c r="KR147" s="210"/>
      <c r="KS147" s="210"/>
      <c r="KT147" s="210"/>
      <c r="KU147" s="210"/>
      <c r="KV147" s="210"/>
      <c r="KW147" s="210"/>
      <c r="KX147" s="210"/>
      <c r="KY147" s="210"/>
      <c r="KZ147" s="210"/>
      <c r="LA147" s="210"/>
      <c r="LB147" s="210"/>
      <c r="LC147" s="210"/>
      <c r="LD147" s="210"/>
      <c r="LE147" s="210"/>
      <c r="LF147" s="210"/>
      <c r="LG147" s="210"/>
      <c r="LH147" s="210"/>
      <c r="LI147" s="210"/>
      <c r="LJ147" s="210"/>
      <c r="LK147" s="210"/>
      <c r="LL147" s="210"/>
      <c r="LM147" s="210"/>
      <c r="LN147" s="210"/>
      <c r="LO147" s="210"/>
      <c r="LP147" s="210"/>
      <c r="LQ147" s="210"/>
      <c r="LR147" s="210"/>
      <c r="LS147" s="210"/>
      <c r="LT147" s="210"/>
      <c r="LU147" s="210"/>
      <c r="LV147" s="210"/>
      <c r="LW147" s="210"/>
      <c r="LX147" s="210"/>
      <c r="LY147" s="210"/>
      <c r="LZ147" s="210"/>
      <c r="MA147" s="210"/>
      <c r="MB147" s="210"/>
      <c r="MC147" s="210"/>
      <c r="MD147" s="210"/>
      <c r="ME147" s="210"/>
      <c r="MF147" s="210"/>
      <c r="MG147" s="210"/>
      <c r="MH147" s="210"/>
      <c r="MI147" s="210"/>
      <c r="MJ147" s="210"/>
      <c r="MK147" s="210"/>
      <c r="ML147" s="210"/>
      <c r="MM147" s="210"/>
      <c r="MN147" s="210"/>
      <c r="MO147" s="210"/>
      <c r="MP147" s="210"/>
      <c r="MQ147" s="210"/>
      <c r="MR147" s="210"/>
      <c r="MS147" s="210"/>
      <c r="MT147" s="210"/>
      <c r="MU147" s="210"/>
      <c r="MV147" s="210"/>
      <c r="MW147" s="210"/>
      <c r="MX147" s="210"/>
      <c r="MY147" s="210"/>
      <c r="MZ147" s="210"/>
      <c r="NA147" s="210"/>
      <c r="NB147" s="210"/>
      <c r="NC147" s="210"/>
      <c r="ND147" s="210"/>
      <c r="NE147" s="210"/>
      <c r="NF147" s="210"/>
      <c r="NG147" s="210"/>
      <c r="NH147" s="210"/>
      <c r="NI147" s="210"/>
      <c r="NJ147" s="210"/>
      <c r="NK147" s="210"/>
      <c r="NL147" s="210"/>
      <c r="NM147" s="210"/>
      <c r="NN147" s="210"/>
      <c r="NO147" s="210"/>
      <c r="NP147" s="210"/>
      <c r="NQ147" s="210"/>
      <c r="NR147" s="210"/>
      <c r="NS147" s="210"/>
      <c r="NT147" s="210"/>
      <c r="NU147" s="210"/>
      <c r="NV147" s="210"/>
      <c r="NW147" s="210"/>
      <c r="NX147" s="210"/>
      <c r="NY147" s="210"/>
      <c r="NZ147" s="210"/>
      <c r="OA147" s="210"/>
      <c r="OB147" s="210"/>
      <c r="OC147" s="210"/>
      <c r="OD147" s="210"/>
      <c r="OE147" s="210"/>
      <c r="OF147" s="210"/>
      <c r="OG147" s="210"/>
      <c r="OH147" s="210"/>
      <c r="OI147" s="210"/>
      <c r="OJ147" s="210"/>
      <c r="OK147" s="210"/>
      <c r="OL147" s="210"/>
      <c r="OM147" s="210"/>
      <c r="ON147" s="210"/>
      <c r="OO147" s="210"/>
      <c r="OP147" s="210"/>
      <c r="OQ147" s="210"/>
      <c r="OR147" s="210"/>
      <c r="OS147" s="210"/>
      <c r="OT147" s="210"/>
      <c r="OU147" s="210"/>
      <c r="OV147" s="210"/>
      <c r="OW147" s="210"/>
      <c r="OX147" s="210"/>
      <c r="OY147" s="210"/>
      <c r="OZ147" s="210"/>
      <c r="PA147" s="210"/>
      <c r="PB147" s="210"/>
      <c r="PC147" s="210"/>
      <c r="PD147" s="210"/>
      <c r="PE147" s="210"/>
      <c r="PF147" s="210"/>
      <c r="PG147" s="210"/>
      <c r="PH147" s="210"/>
      <c r="PI147" s="210"/>
      <c r="PJ147" s="210"/>
      <c r="PK147" s="210"/>
      <c r="PL147" s="210"/>
      <c r="PM147" s="210"/>
      <c r="PN147" s="210"/>
      <c r="PO147" s="210"/>
      <c r="PP147" s="210"/>
      <c r="PQ147" s="210"/>
      <c r="PR147" s="210"/>
      <c r="PS147" s="210"/>
      <c r="PT147" s="210"/>
      <c r="PU147" s="210"/>
      <c r="PV147" s="210"/>
      <c r="PW147" s="210"/>
      <c r="PX147" s="210"/>
      <c r="PY147" s="210"/>
      <c r="PZ147" s="210"/>
      <c r="QA147" s="210"/>
      <c r="QB147" s="210"/>
      <c r="QC147" s="210"/>
      <c r="QD147" s="210"/>
      <c r="QE147" s="210"/>
      <c r="QF147" s="210"/>
      <c r="QG147" s="210"/>
      <c r="QH147" s="210"/>
      <c r="QI147" s="210"/>
      <c r="QJ147" s="210"/>
      <c r="QK147" s="210"/>
      <c r="QL147" s="210"/>
      <c r="QM147" s="210"/>
      <c r="QN147" s="210"/>
      <c r="QO147" s="210"/>
      <c r="QP147" s="210"/>
      <c r="QQ147" s="210"/>
      <c r="QR147" s="210"/>
      <c r="QS147" s="210"/>
      <c r="QT147" s="210"/>
      <c r="QU147" s="210"/>
      <c r="QV147" s="210"/>
      <c r="QW147" s="210"/>
      <c r="QX147" s="210"/>
      <c r="QY147" s="210"/>
      <c r="QZ147" s="210"/>
      <c r="RA147" s="210"/>
      <c r="RB147" s="210"/>
      <c r="RC147" s="210"/>
      <c r="RD147" s="210"/>
      <c r="RE147" s="210"/>
      <c r="RF147" s="210"/>
      <c r="RG147" s="210"/>
      <c r="RH147" s="210"/>
      <c r="RI147" s="210"/>
      <c r="RJ147" s="210"/>
      <c r="RK147" s="210"/>
      <c r="RL147" s="210"/>
      <c r="RM147" s="210"/>
      <c r="RN147" s="210"/>
      <c r="RO147" s="210"/>
      <c r="RP147" s="210"/>
      <c r="RQ147" s="210"/>
      <c r="RR147" s="210"/>
      <c r="RS147" s="210"/>
      <c r="RT147" s="210"/>
      <c r="RU147" s="210"/>
      <c r="RV147" s="210"/>
      <c r="RW147" s="210"/>
      <c r="RX147" s="210"/>
      <c r="RY147" s="210"/>
      <c r="RZ147" s="210"/>
      <c r="SA147" s="210"/>
      <c r="SB147" s="210"/>
      <c r="SC147" s="210"/>
      <c r="SD147" s="210"/>
      <c r="SE147" s="210"/>
      <c r="SF147" s="210"/>
      <c r="SG147" s="210"/>
      <c r="SH147" s="210"/>
      <c r="SI147" s="210"/>
      <c r="SJ147" s="210"/>
      <c r="SK147" s="210"/>
      <c r="SL147" s="210"/>
      <c r="SM147" s="210"/>
      <c r="SN147" s="210"/>
      <c r="SO147" s="210"/>
      <c r="SP147" s="210"/>
      <c r="SQ147" s="210"/>
      <c r="SR147" s="210"/>
      <c r="SS147" s="210"/>
      <c r="ST147" s="210"/>
      <c r="SU147" s="210"/>
      <c r="SV147" s="210"/>
      <c r="SW147" s="210"/>
      <c r="SX147" s="210"/>
      <c r="SY147" s="210"/>
      <c r="SZ147" s="210"/>
      <c r="TA147" s="210"/>
      <c r="TB147" s="210"/>
      <c r="TC147" s="210"/>
      <c r="TD147" s="210"/>
      <c r="TE147" s="210"/>
      <c r="TF147" s="210"/>
      <c r="TG147" s="210"/>
      <c r="TH147" s="210"/>
      <c r="TI147" s="210"/>
      <c r="TJ147" s="210"/>
      <c r="TK147" s="210"/>
      <c r="TL147" s="210"/>
      <c r="TM147" s="210"/>
      <c r="TN147" s="210"/>
      <c r="TO147" s="210"/>
      <c r="TP147" s="210"/>
      <c r="TQ147" s="210"/>
      <c r="TR147" s="210"/>
      <c r="TS147" s="210"/>
      <c r="TT147" s="210"/>
      <c r="TU147" s="210"/>
      <c r="TV147" s="210"/>
      <c r="TW147" s="210"/>
      <c r="TX147" s="210"/>
      <c r="TY147" s="210"/>
      <c r="TZ147" s="210"/>
      <c r="UA147" s="210"/>
      <c r="UB147" s="210"/>
      <c r="UC147" s="210"/>
      <c r="UD147" s="210"/>
      <c r="UE147" s="210"/>
      <c r="UF147" s="210"/>
      <c r="UG147" s="210"/>
      <c r="UH147" s="210"/>
      <c r="UI147" s="210"/>
      <c r="UJ147" s="210"/>
      <c r="UK147" s="210"/>
      <c r="UL147" s="210"/>
      <c r="UM147" s="210"/>
      <c r="UN147" s="210"/>
      <c r="UO147" s="210"/>
      <c r="UP147" s="210"/>
      <c r="UQ147" s="210"/>
      <c r="UR147" s="210"/>
      <c r="US147" s="210"/>
      <c r="UT147" s="210"/>
      <c r="UU147" s="210"/>
      <c r="UV147" s="210"/>
      <c r="UW147" s="210"/>
      <c r="UX147" s="210"/>
      <c r="UY147" s="210"/>
      <c r="UZ147" s="210"/>
      <c r="VA147" s="210"/>
      <c r="VB147" s="210"/>
      <c r="VC147" s="210"/>
      <c r="VD147" s="210"/>
      <c r="VE147" s="210"/>
      <c r="VF147" s="210"/>
      <c r="VG147" s="210"/>
      <c r="VH147" s="210"/>
      <c r="VI147" s="210"/>
      <c r="VJ147" s="210"/>
      <c r="VK147" s="210"/>
      <c r="VL147" s="210"/>
      <c r="VM147" s="210"/>
      <c r="VN147" s="210"/>
      <c r="VO147" s="210"/>
      <c r="VP147" s="210"/>
      <c r="VQ147" s="210"/>
      <c r="VR147" s="210"/>
      <c r="VS147" s="210"/>
      <c r="VT147" s="210"/>
      <c r="VU147" s="210"/>
      <c r="VV147" s="210"/>
      <c r="VW147" s="210"/>
      <c r="VX147" s="210"/>
      <c r="VY147" s="210"/>
      <c r="VZ147" s="210"/>
      <c r="WA147" s="210"/>
      <c r="WB147" s="210"/>
      <c r="WC147" s="210"/>
      <c r="WD147" s="210"/>
      <c r="WE147" s="210"/>
      <c r="WF147" s="210"/>
      <c r="WG147" s="210"/>
      <c r="WH147" s="210"/>
      <c r="WI147" s="210"/>
      <c r="WJ147" s="210"/>
      <c r="WK147" s="210"/>
      <c r="WL147" s="210"/>
      <c r="WM147" s="210"/>
      <c r="WN147" s="210"/>
      <c r="WO147" s="210"/>
      <c r="WP147" s="210"/>
      <c r="WQ147" s="210"/>
      <c r="WR147" s="210"/>
      <c r="WS147" s="210"/>
      <c r="WT147" s="210"/>
      <c r="WU147" s="210"/>
      <c r="WV147" s="210"/>
      <c r="WW147" s="210"/>
      <c r="WX147" s="210"/>
      <c r="WY147" s="210"/>
      <c r="WZ147" s="210"/>
      <c r="XA147" s="210"/>
      <c r="XB147" s="210"/>
      <c r="XC147" s="210"/>
      <c r="XD147" s="210"/>
      <c r="XE147" s="210"/>
      <c r="XF147" s="210"/>
      <c r="XG147" s="210"/>
      <c r="XH147" s="210"/>
      <c r="XI147" s="210"/>
      <c r="XJ147" s="210"/>
      <c r="XK147" s="210"/>
      <c r="XL147" s="210"/>
      <c r="XM147" s="210"/>
      <c r="XN147" s="210"/>
      <c r="XO147" s="210"/>
      <c r="XP147" s="210"/>
      <c r="XQ147" s="210"/>
      <c r="XR147" s="210"/>
      <c r="XS147" s="210"/>
      <c r="XT147" s="210"/>
      <c r="XU147" s="210"/>
      <c r="XV147" s="210"/>
      <c r="XW147" s="210"/>
      <c r="XX147" s="210"/>
      <c r="XY147" s="210"/>
      <c r="XZ147" s="210"/>
      <c r="YA147" s="210"/>
      <c r="YB147" s="210"/>
      <c r="YC147" s="210"/>
      <c r="YD147" s="210"/>
      <c r="YE147" s="210"/>
      <c r="YF147" s="210"/>
      <c r="YG147" s="210"/>
      <c r="YH147" s="210"/>
      <c r="YI147" s="210"/>
      <c r="YJ147" s="210"/>
      <c r="YK147" s="210"/>
      <c r="YL147" s="210"/>
      <c r="YM147" s="210"/>
      <c r="YN147" s="210"/>
      <c r="YO147" s="210"/>
      <c r="YP147" s="210"/>
      <c r="YQ147" s="210"/>
      <c r="YR147" s="210"/>
      <c r="YS147" s="210"/>
      <c r="YT147" s="210"/>
      <c r="YU147" s="210"/>
      <c r="YV147" s="210"/>
      <c r="YW147" s="210"/>
      <c r="YX147" s="210"/>
      <c r="YY147" s="210"/>
      <c r="YZ147" s="210"/>
      <c r="ZA147" s="210"/>
      <c r="ZB147" s="210"/>
      <c r="ZC147" s="210"/>
      <c r="ZD147" s="210"/>
      <c r="ZE147" s="210"/>
      <c r="ZF147" s="210"/>
      <c r="ZG147" s="210"/>
      <c r="ZH147" s="210"/>
      <c r="ZI147" s="210"/>
      <c r="ZJ147" s="210"/>
      <c r="ZK147" s="210"/>
      <c r="ZL147" s="210"/>
      <c r="ZM147" s="210"/>
      <c r="ZN147" s="210"/>
      <c r="ZO147" s="210"/>
      <c r="ZP147" s="210"/>
      <c r="ZQ147" s="210"/>
      <c r="ZR147" s="210"/>
      <c r="ZS147" s="210"/>
      <c r="ZT147" s="210"/>
      <c r="ZU147" s="210"/>
      <c r="ZV147" s="210"/>
      <c r="ZW147" s="210"/>
      <c r="ZX147" s="210"/>
      <c r="ZY147" s="210"/>
      <c r="ZZ147" s="210"/>
      <c r="AAA147" s="210"/>
      <c r="AAB147" s="210"/>
      <c r="AAC147" s="210"/>
      <c r="AAD147" s="210"/>
      <c r="AAE147" s="210"/>
      <c r="AAF147" s="210"/>
      <c r="AAG147" s="210"/>
      <c r="AAH147" s="210"/>
      <c r="AAI147" s="210"/>
      <c r="AAJ147" s="210"/>
      <c r="AAK147" s="210"/>
      <c r="AAL147" s="210"/>
      <c r="AAM147" s="210"/>
      <c r="AAN147" s="210"/>
      <c r="AAO147" s="210"/>
      <c r="AAP147" s="210"/>
      <c r="AAQ147" s="210"/>
      <c r="AAR147" s="210"/>
      <c r="AAS147" s="210"/>
      <c r="AAT147" s="210"/>
      <c r="AAU147" s="210"/>
      <c r="AAV147" s="210"/>
      <c r="AAW147" s="210"/>
      <c r="AAX147" s="210"/>
      <c r="AAY147" s="210"/>
      <c r="AAZ147" s="210"/>
      <c r="ABA147" s="210"/>
      <c r="ABB147" s="210"/>
      <c r="ABC147" s="210"/>
      <c r="ABD147" s="210"/>
      <c r="ABE147" s="210"/>
      <c r="ABF147" s="210"/>
      <c r="ABG147" s="210"/>
      <c r="ABH147" s="210"/>
      <c r="ABI147" s="210"/>
      <c r="ABJ147" s="210"/>
      <c r="ABK147" s="210"/>
      <c r="ABL147" s="210"/>
      <c r="ABM147" s="210"/>
      <c r="ABN147" s="210"/>
      <c r="ABO147" s="210"/>
      <c r="ABP147" s="210"/>
      <c r="ABQ147" s="210"/>
      <c r="ABR147" s="210"/>
      <c r="ABS147" s="210"/>
      <c r="ABT147" s="210"/>
      <c r="ABU147" s="210"/>
      <c r="ABV147" s="210"/>
      <c r="ABW147" s="210"/>
      <c r="ABX147" s="210"/>
      <c r="ABY147" s="210"/>
      <c r="ABZ147" s="210"/>
      <c r="ACA147" s="210"/>
      <c r="ACB147" s="210"/>
      <c r="ACC147" s="210"/>
      <c r="ACD147" s="210"/>
      <c r="ACE147" s="210"/>
      <c r="ACF147" s="210"/>
      <c r="ACG147" s="210"/>
      <c r="ACH147" s="210"/>
      <c r="ACI147" s="210"/>
      <c r="ACJ147" s="210"/>
      <c r="ACK147" s="210"/>
      <c r="ACL147" s="210"/>
      <c r="ACM147" s="210"/>
      <c r="ACN147" s="210"/>
      <c r="ACO147" s="210"/>
      <c r="ACP147" s="210"/>
      <c r="ACQ147" s="210"/>
      <c r="ACR147" s="210"/>
      <c r="ACS147" s="210"/>
      <c r="ACT147" s="210"/>
      <c r="ACU147" s="210"/>
      <c r="ACV147" s="210"/>
      <c r="ACW147" s="210"/>
      <c r="ACX147" s="210"/>
      <c r="ACY147" s="210"/>
      <c r="ACZ147" s="210"/>
      <c r="ADA147" s="210"/>
      <c r="ADB147" s="210"/>
      <c r="ADC147" s="210"/>
      <c r="ADD147" s="210"/>
      <c r="ADE147" s="210"/>
      <c r="ADF147" s="210"/>
      <c r="ADG147" s="210"/>
      <c r="ADH147" s="210"/>
      <c r="ADI147" s="210"/>
      <c r="ADJ147" s="210"/>
      <c r="ADK147" s="210"/>
      <c r="ADL147" s="210"/>
      <c r="ADM147" s="210"/>
      <c r="ADN147" s="210"/>
      <c r="ADO147" s="210"/>
      <c r="ADP147" s="210"/>
      <c r="ADQ147" s="210"/>
      <c r="ADR147" s="210"/>
      <c r="ADS147" s="210"/>
      <c r="ADT147" s="210"/>
      <c r="ADU147" s="210"/>
      <c r="ADV147" s="210"/>
      <c r="ADW147" s="210"/>
      <c r="ADX147" s="210"/>
      <c r="ADY147" s="210"/>
      <c r="ADZ147" s="210"/>
      <c r="AEA147" s="210"/>
      <c r="AEB147" s="210"/>
      <c r="AEC147" s="210"/>
      <c r="AED147" s="210"/>
      <c r="AEE147" s="210"/>
      <c r="AEF147" s="210"/>
      <c r="AEG147" s="210"/>
      <c r="AEH147" s="210"/>
      <c r="AEI147" s="210"/>
      <c r="AEJ147" s="210"/>
      <c r="AEK147" s="210"/>
      <c r="AEL147" s="210"/>
      <c r="AEM147" s="210"/>
      <c r="AEN147" s="210"/>
      <c r="AEO147" s="210"/>
      <c r="AEP147" s="210"/>
      <c r="AEQ147" s="210"/>
      <c r="AER147" s="210"/>
      <c r="AES147" s="210"/>
      <c r="AET147" s="210"/>
      <c r="AEU147" s="210"/>
      <c r="AEV147" s="210"/>
      <c r="AEW147" s="210"/>
      <c r="AEX147" s="210"/>
      <c r="AEY147" s="210"/>
      <c r="AEZ147" s="210"/>
      <c r="AFA147" s="210"/>
      <c r="AFB147" s="210"/>
      <c r="AFC147" s="210"/>
      <c r="AFD147" s="210"/>
      <c r="AFE147" s="210"/>
      <c r="AFF147" s="210"/>
      <c r="AFG147" s="210"/>
      <c r="AFH147" s="210"/>
      <c r="AFI147" s="210"/>
      <c r="AFJ147" s="210"/>
      <c r="AFK147" s="210"/>
      <c r="AFL147" s="210"/>
      <c r="AFM147" s="210"/>
      <c r="AFN147" s="210"/>
      <c r="AFO147" s="210"/>
      <c r="AFP147" s="210"/>
      <c r="AFQ147" s="210"/>
      <c r="AFR147" s="210"/>
      <c r="AFS147" s="210"/>
      <c r="AFT147" s="210"/>
      <c r="AFU147" s="210"/>
      <c r="AFV147" s="210"/>
      <c r="AFW147" s="210"/>
      <c r="AFX147" s="210"/>
      <c r="AFY147" s="210"/>
      <c r="AFZ147" s="210"/>
      <c r="AGA147" s="210"/>
      <c r="AGB147" s="210"/>
      <c r="AGC147" s="210"/>
      <c r="AGD147" s="210"/>
      <c r="AGE147" s="210"/>
      <c r="AGF147" s="210"/>
      <c r="AGG147" s="210"/>
      <c r="AGH147" s="210"/>
      <c r="AGI147" s="210"/>
      <c r="AGJ147" s="210"/>
      <c r="AGK147" s="210"/>
      <c r="AGL147" s="210"/>
      <c r="AGM147" s="210"/>
      <c r="AGN147" s="210"/>
      <c r="AGO147" s="210"/>
      <c r="AGP147" s="210"/>
      <c r="AGQ147" s="210"/>
      <c r="AGR147" s="210"/>
      <c r="AGS147" s="210"/>
      <c r="AGT147" s="210"/>
      <c r="AGU147" s="210"/>
      <c r="AGV147" s="210"/>
      <c r="AGW147" s="210"/>
      <c r="AGX147" s="210"/>
      <c r="AGY147" s="210"/>
      <c r="AGZ147" s="210"/>
      <c r="AHA147" s="210"/>
      <c r="AHB147" s="210"/>
      <c r="AHC147" s="210"/>
      <c r="AHD147" s="210"/>
      <c r="AHE147" s="210"/>
      <c r="AHF147" s="210"/>
      <c r="AHG147" s="210"/>
      <c r="AHH147" s="210"/>
      <c r="AHI147" s="210"/>
      <c r="AHJ147" s="210"/>
      <c r="AHK147" s="210"/>
      <c r="AHL147" s="210"/>
      <c r="AHM147" s="210"/>
      <c r="AHN147" s="210"/>
      <c r="AHO147" s="210"/>
      <c r="AHP147" s="210"/>
      <c r="AHQ147" s="210"/>
      <c r="AHR147" s="210"/>
      <c r="AHS147" s="210"/>
      <c r="AHT147" s="210"/>
      <c r="AHU147" s="210"/>
      <c r="AHV147" s="210"/>
      <c r="AHW147" s="210"/>
      <c r="AHX147" s="210"/>
      <c r="AHY147" s="210"/>
      <c r="AHZ147" s="210"/>
      <c r="AIA147" s="210"/>
      <c r="AIB147" s="210"/>
      <c r="AIC147" s="210"/>
      <c r="AID147" s="210"/>
      <c r="AIE147" s="210"/>
      <c r="AIF147" s="210"/>
      <c r="AIG147" s="210"/>
      <c r="AIH147" s="210"/>
      <c r="AII147" s="210"/>
      <c r="AIJ147" s="210"/>
      <c r="AIK147" s="210"/>
      <c r="AIL147" s="210"/>
      <c r="AIM147" s="210"/>
      <c r="AIN147" s="210"/>
      <c r="AIO147" s="210"/>
      <c r="AIP147" s="210"/>
      <c r="AIQ147" s="210"/>
      <c r="AIR147" s="210"/>
      <c r="AIS147" s="210"/>
      <c r="AIT147" s="210"/>
      <c r="AIU147" s="210"/>
      <c r="AIV147" s="210"/>
      <c r="AIW147" s="210"/>
      <c r="AIX147" s="210"/>
      <c r="AIY147" s="210"/>
      <c r="AIZ147" s="210"/>
      <c r="AJA147" s="210"/>
      <c r="AJB147" s="210"/>
      <c r="AJC147" s="210"/>
      <c r="AJD147" s="210"/>
      <c r="AJE147" s="210"/>
      <c r="AJF147" s="210"/>
      <c r="AJG147" s="210"/>
      <c r="AJH147" s="210"/>
      <c r="AJI147" s="210"/>
      <c r="AJJ147" s="210"/>
      <c r="AJK147" s="210"/>
      <c r="AJL147" s="210"/>
      <c r="AJM147" s="210"/>
      <c r="AJN147" s="210"/>
      <c r="AJO147" s="210"/>
      <c r="AJP147" s="210"/>
      <c r="AJQ147" s="210"/>
      <c r="AJR147" s="210"/>
      <c r="AJS147" s="210"/>
      <c r="AJT147" s="210"/>
      <c r="AJU147" s="210"/>
      <c r="AJV147" s="210"/>
      <c r="AJW147" s="210"/>
      <c r="AJX147" s="210"/>
      <c r="AJY147" s="210"/>
      <c r="AJZ147" s="210"/>
      <c r="AKA147" s="210"/>
      <c r="AKB147" s="210"/>
      <c r="AKC147" s="210"/>
      <c r="AKD147" s="210"/>
      <c r="AKE147" s="210"/>
      <c r="AKF147" s="210"/>
      <c r="AKG147" s="210"/>
      <c r="AKH147" s="210"/>
      <c r="AKI147" s="210"/>
      <c r="AKJ147" s="210"/>
      <c r="AKK147" s="210"/>
      <c r="AKL147" s="210"/>
      <c r="AKM147" s="210"/>
      <c r="AKN147" s="210"/>
      <c r="AKO147" s="210"/>
      <c r="AKP147" s="210"/>
      <c r="AKQ147" s="210"/>
      <c r="AKR147" s="210"/>
      <c r="AKS147" s="210"/>
      <c r="AKT147" s="210"/>
      <c r="AKU147" s="210"/>
      <c r="AKV147" s="210"/>
      <c r="AKW147" s="210"/>
      <c r="AKX147" s="210"/>
      <c r="AKY147" s="210"/>
      <c r="AKZ147" s="210"/>
      <c r="ALA147" s="210"/>
      <c r="ALB147" s="210"/>
      <c r="ALC147" s="210"/>
      <c r="ALD147" s="210"/>
      <c r="ALE147" s="210"/>
      <c r="ALF147" s="210"/>
      <c r="ALG147" s="210"/>
      <c r="ALH147" s="210"/>
      <c r="ALI147" s="210"/>
      <c r="ALJ147" s="210"/>
      <c r="ALK147" s="210"/>
      <c r="ALL147" s="210"/>
      <c r="ALM147" s="210"/>
      <c r="ALN147" s="210"/>
      <c r="ALO147" s="210"/>
      <c r="ALP147" s="210"/>
      <c r="ALQ147" s="210"/>
      <c r="ALR147" s="210"/>
      <c r="ALS147" s="210"/>
      <c r="ALT147" s="210"/>
      <c r="ALU147" s="210"/>
      <c r="ALV147" s="210"/>
      <c r="ALW147" s="210"/>
      <c r="ALX147" s="210"/>
      <c r="ALY147" s="210"/>
      <c r="ALZ147" s="210"/>
      <c r="AMA147" s="210"/>
      <c r="AMB147" s="210"/>
      <c r="AMC147" s="210"/>
      <c r="AMD147" s="210"/>
      <c r="AME147" s="210"/>
      <c r="AMF147" s="210"/>
      <c r="AMG147" s="210"/>
      <c r="AMH147" s="210"/>
      <c r="AMI147" s="210"/>
      <c r="AMJ147" s="210"/>
      <c r="AMK147" s="210"/>
      <c r="AML147" s="210"/>
      <c r="AMM147" s="210"/>
      <c r="AMN147" s="210"/>
      <c r="AMO147" s="210"/>
      <c r="AMP147" s="210"/>
      <c r="AMQ147" s="210"/>
      <c r="AMR147" s="210"/>
      <c r="AMS147" s="210"/>
      <c r="AMT147" s="210"/>
      <c r="AMU147" s="210"/>
      <c r="AMV147" s="210"/>
      <c r="AMW147" s="210"/>
      <c r="AMX147" s="210"/>
      <c r="AMY147" s="210"/>
      <c r="AMZ147" s="210"/>
      <c r="ANA147" s="210"/>
      <c r="ANB147" s="210"/>
      <c r="ANC147" s="210"/>
      <c r="AND147" s="210"/>
      <c r="ANE147" s="210"/>
      <c r="ANF147" s="210"/>
      <c r="ANG147" s="210"/>
      <c r="ANH147" s="210"/>
      <c r="ANI147" s="210"/>
      <c r="ANJ147" s="210"/>
      <c r="ANK147" s="210"/>
      <c r="ANL147" s="210"/>
      <c r="ANM147" s="210"/>
      <c r="ANN147" s="210"/>
      <c r="ANO147" s="210"/>
      <c r="ANP147" s="210"/>
      <c r="ANQ147" s="210"/>
      <c r="ANR147" s="210"/>
      <c r="ANS147" s="210"/>
      <c r="ANT147" s="210"/>
      <c r="ANU147" s="210"/>
      <c r="ANV147" s="210"/>
      <c r="ANW147" s="210"/>
      <c r="ANX147" s="210"/>
      <c r="ANY147" s="210"/>
      <c r="ANZ147" s="210"/>
      <c r="AOA147" s="210"/>
      <c r="AOB147" s="210"/>
      <c r="AOC147" s="210"/>
      <c r="AOD147" s="210"/>
      <c r="AOE147" s="210"/>
      <c r="AOF147" s="210"/>
      <c r="AOG147" s="210"/>
      <c r="AOH147" s="210"/>
      <c r="AOI147" s="210"/>
      <c r="AOJ147" s="210"/>
      <c r="AOK147" s="210"/>
      <c r="AOL147" s="210"/>
      <c r="AOM147" s="210"/>
      <c r="AON147" s="210"/>
      <c r="AOO147" s="210"/>
      <c r="AOP147" s="210"/>
      <c r="AOQ147" s="210"/>
      <c r="AOR147" s="210"/>
      <c r="AOS147" s="210"/>
      <c r="AOT147" s="210"/>
      <c r="AOU147" s="210"/>
      <c r="AOV147" s="210"/>
      <c r="AOW147" s="210"/>
      <c r="AOX147" s="210"/>
      <c r="AOY147" s="210"/>
      <c r="AOZ147" s="210"/>
      <c r="APA147" s="210"/>
      <c r="APB147" s="210"/>
      <c r="APC147" s="210"/>
      <c r="APD147" s="210"/>
      <c r="APE147" s="210"/>
      <c r="APF147" s="210"/>
      <c r="APG147" s="210"/>
      <c r="APH147" s="210"/>
      <c r="API147" s="210"/>
      <c r="APJ147" s="210"/>
      <c r="APK147" s="210"/>
      <c r="APL147" s="210"/>
      <c r="APM147" s="210"/>
      <c r="APN147" s="210"/>
      <c r="APO147" s="210"/>
      <c r="APP147" s="210"/>
      <c r="APQ147" s="210"/>
      <c r="APR147" s="210"/>
      <c r="APS147" s="210"/>
      <c r="APT147" s="210"/>
      <c r="APU147" s="210"/>
      <c r="APV147" s="210"/>
      <c r="APW147" s="210"/>
      <c r="APX147" s="210"/>
      <c r="APY147" s="210"/>
      <c r="APZ147" s="210"/>
      <c r="AQA147" s="210"/>
      <c r="AQB147" s="210"/>
      <c r="AQC147" s="210"/>
      <c r="AQD147" s="210"/>
      <c r="AQE147" s="210"/>
      <c r="AQF147" s="210"/>
      <c r="AQG147" s="210"/>
      <c r="AQH147" s="210"/>
      <c r="AQI147" s="210"/>
      <c r="AQJ147" s="210"/>
      <c r="AQK147" s="210"/>
      <c r="AQL147" s="210"/>
      <c r="AQM147" s="210"/>
      <c r="AQN147" s="210"/>
      <c r="AQO147" s="210"/>
      <c r="AQP147" s="210"/>
      <c r="AQQ147" s="210"/>
      <c r="AQR147" s="210"/>
      <c r="AQS147" s="210"/>
      <c r="AQT147" s="210"/>
      <c r="AQU147" s="210"/>
      <c r="AQV147" s="210"/>
      <c r="AQW147" s="210"/>
      <c r="AQX147" s="210"/>
      <c r="AQY147" s="210"/>
      <c r="AQZ147" s="210"/>
      <c r="ARA147" s="210"/>
      <c r="ARB147" s="210"/>
      <c r="ARC147" s="210"/>
      <c r="ARD147" s="210"/>
      <c r="ARE147" s="210"/>
      <c r="ARF147" s="210"/>
      <c r="ARG147" s="210"/>
      <c r="ARH147" s="210"/>
      <c r="ARI147" s="210"/>
      <c r="ARJ147" s="210"/>
      <c r="ARK147" s="210"/>
      <c r="ARL147" s="210"/>
      <c r="ARM147" s="210"/>
      <c r="ARN147" s="210"/>
      <c r="ARO147" s="210"/>
      <c r="ARP147" s="210"/>
      <c r="ARQ147" s="210"/>
      <c r="ARR147" s="210"/>
      <c r="ARS147" s="210"/>
      <c r="ART147" s="210"/>
      <c r="ARU147" s="210"/>
      <c r="ARV147" s="210"/>
      <c r="ARW147" s="210"/>
      <c r="ARX147" s="210"/>
      <c r="ARY147" s="210"/>
      <c r="ARZ147" s="210"/>
      <c r="ASA147" s="210"/>
      <c r="ASB147" s="210"/>
      <c r="ASC147" s="210"/>
      <c r="ASD147" s="210"/>
      <c r="ASE147" s="210"/>
      <c r="ASF147" s="210"/>
      <c r="ASG147" s="210"/>
      <c r="ASH147" s="210"/>
      <c r="ASI147" s="210"/>
      <c r="ASJ147" s="210"/>
      <c r="ASK147" s="210"/>
      <c r="ASL147" s="210"/>
      <c r="ASM147" s="210"/>
      <c r="ASN147" s="210"/>
      <c r="ASO147" s="210"/>
      <c r="ASP147" s="210"/>
      <c r="ASQ147" s="210"/>
      <c r="ASR147" s="210"/>
      <c r="ASS147" s="210"/>
      <c r="AST147" s="210"/>
      <c r="ASU147" s="210"/>
      <c r="ASV147" s="210"/>
      <c r="ASW147" s="210"/>
      <c r="ASX147" s="210"/>
      <c r="ASY147" s="210"/>
      <c r="ASZ147" s="210"/>
      <c r="ATA147" s="210"/>
      <c r="ATB147" s="210"/>
      <c r="ATC147" s="210"/>
      <c r="ATD147" s="210"/>
      <c r="ATE147" s="210"/>
      <c r="ATF147" s="210"/>
      <c r="ATG147" s="210"/>
      <c r="ATH147" s="210"/>
      <c r="ATI147" s="210"/>
      <c r="ATJ147" s="210"/>
      <c r="ATK147" s="210"/>
      <c r="ATL147" s="210"/>
      <c r="ATM147" s="210"/>
      <c r="ATN147" s="210"/>
      <c r="ATO147" s="210"/>
      <c r="ATP147" s="210"/>
      <c r="ATQ147" s="210"/>
      <c r="ATR147" s="210"/>
      <c r="ATS147" s="210"/>
      <c r="ATT147" s="210"/>
      <c r="ATU147" s="210"/>
      <c r="ATV147" s="210"/>
      <c r="ATW147" s="210"/>
      <c r="ATX147" s="210"/>
      <c r="ATY147" s="210"/>
      <c r="ATZ147" s="210"/>
      <c r="AUA147" s="210"/>
      <c r="AUB147" s="210"/>
      <c r="AUC147" s="210"/>
      <c r="AUD147" s="210"/>
      <c r="AUE147" s="210"/>
      <c r="AUF147" s="210"/>
      <c r="AUG147" s="210"/>
      <c r="AUH147" s="210"/>
      <c r="AUI147" s="210"/>
      <c r="AUJ147" s="210"/>
      <c r="AUK147" s="210"/>
      <c r="AUL147" s="210"/>
      <c r="AUM147" s="210"/>
      <c r="AUN147" s="210"/>
      <c r="AUO147" s="210"/>
      <c r="AUP147" s="210"/>
      <c r="AUQ147" s="210"/>
      <c r="AUR147" s="210"/>
      <c r="AUS147" s="210"/>
      <c r="AUT147" s="210"/>
      <c r="AUU147" s="210"/>
      <c r="AUV147" s="210"/>
      <c r="AUW147" s="210"/>
      <c r="AUX147" s="210"/>
      <c r="AUY147" s="210"/>
      <c r="AUZ147" s="210"/>
      <c r="AVA147" s="210"/>
      <c r="AVB147" s="210"/>
      <c r="AVC147" s="210"/>
      <c r="AVD147" s="210"/>
      <c r="AVE147" s="210"/>
      <c r="AVF147" s="210"/>
      <c r="AVG147" s="210"/>
      <c r="AVH147" s="210"/>
      <c r="AVI147" s="210"/>
      <c r="AVJ147" s="210"/>
      <c r="AVK147" s="210"/>
      <c r="AVL147" s="210"/>
      <c r="AVM147" s="210"/>
      <c r="AVN147" s="210"/>
      <c r="AVO147" s="210"/>
      <c r="AVP147" s="210"/>
      <c r="AVQ147" s="210"/>
      <c r="AVR147" s="210"/>
      <c r="AVS147" s="210"/>
      <c r="AVT147" s="210"/>
      <c r="AVU147" s="210"/>
      <c r="AVV147" s="210"/>
      <c r="AVW147" s="210"/>
      <c r="AVX147" s="210"/>
      <c r="AVY147" s="210"/>
      <c r="AVZ147" s="210"/>
      <c r="AWA147" s="210"/>
      <c r="AWB147" s="210"/>
      <c r="AWC147" s="210"/>
      <c r="AWD147" s="210"/>
      <c r="AWE147" s="210"/>
      <c r="AWF147" s="210"/>
      <c r="AWG147" s="210"/>
      <c r="AWH147" s="210"/>
      <c r="AWI147" s="210"/>
      <c r="AWJ147" s="210"/>
      <c r="AWK147" s="210"/>
      <c r="AWL147" s="210"/>
      <c r="AWM147" s="210"/>
      <c r="AWN147" s="210"/>
      <c r="AWO147" s="210"/>
      <c r="AWP147" s="210"/>
      <c r="AWQ147" s="210"/>
      <c r="AWR147" s="210"/>
      <c r="AWS147" s="210"/>
      <c r="AWT147" s="210"/>
      <c r="AWU147" s="210"/>
      <c r="AWV147" s="210"/>
      <c r="AWW147" s="210"/>
      <c r="AWX147" s="210"/>
      <c r="AWY147" s="210"/>
      <c r="AWZ147" s="210"/>
      <c r="AXA147" s="210"/>
      <c r="AXB147" s="210"/>
      <c r="AXC147" s="210"/>
      <c r="AXD147" s="210"/>
      <c r="AXE147" s="210"/>
      <c r="AXF147" s="210"/>
      <c r="AXG147" s="210"/>
      <c r="AXH147" s="210"/>
      <c r="AXI147" s="210"/>
      <c r="AXJ147" s="210"/>
      <c r="AXK147" s="210"/>
      <c r="AXL147" s="210"/>
      <c r="AXM147" s="210"/>
      <c r="AXN147" s="210"/>
      <c r="AXO147" s="210"/>
      <c r="AXP147" s="210"/>
      <c r="AXQ147" s="210"/>
      <c r="AXR147" s="210"/>
      <c r="AXS147" s="210"/>
      <c r="AXT147" s="210"/>
      <c r="AXU147" s="210"/>
      <c r="AXV147" s="210"/>
      <c r="AXW147" s="210"/>
      <c r="AXX147" s="210"/>
      <c r="AXY147" s="210"/>
      <c r="AXZ147" s="210"/>
      <c r="AYA147" s="210"/>
      <c r="AYB147" s="210"/>
      <c r="AYC147" s="210"/>
      <c r="AYD147" s="210"/>
      <c r="AYE147" s="210"/>
      <c r="AYF147" s="210"/>
      <c r="AYG147" s="210"/>
      <c r="AYH147" s="210"/>
      <c r="AYI147" s="210"/>
      <c r="AYJ147" s="210"/>
      <c r="AYK147" s="210"/>
      <c r="AYL147" s="210"/>
      <c r="AYM147" s="210"/>
      <c r="AYN147" s="210"/>
      <c r="AYO147" s="210"/>
      <c r="AYP147" s="210"/>
      <c r="AYQ147" s="210"/>
      <c r="AYR147" s="210"/>
      <c r="AYS147" s="210"/>
      <c r="AYT147" s="210"/>
      <c r="AYU147" s="210"/>
      <c r="AYV147" s="210"/>
      <c r="AYW147" s="210"/>
      <c r="AYX147" s="210"/>
      <c r="AYY147" s="210"/>
      <c r="AYZ147" s="210"/>
      <c r="AZA147" s="210"/>
      <c r="AZB147" s="210"/>
      <c r="AZC147" s="210"/>
      <c r="AZD147" s="210"/>
      <c r="AZE147" s="210"/>
      <c r="AZF147" s="210"/>
      <c r="AZG147" s="210"/>
      <c r="AZH147" s="210"/>
      <c r="AZI147" s="210"/>
      <c r="AZJ147" s="210"/>
      <c r="AZK147" s="210"/>
      <c r="AZL147" s="210"/>
      <c r="AZM147" s="210"/>
      <c r="AZN147" s="210"/>
      <c r="AZO147" s="210"/>
      <c r="AZP147" s="210"/>
      <c r="AZQ147" s="210"/>
      <c r="AZR147" s="210"/>
      <c r="AZS147" s="210"/>
      <c r="AZT147" s="210"/>
      <c r="AZU147" s="210"/>
      <c r="AZV147" s="210"/>
      <c r="AZW147" s="210"/>
      <c r="AZX147" s="210"/>
      <c r="AZY147" s="210"/>
      <c r="AZZ147" s="210"/>
      <c r="BAA147" s="210"/>
      <c r="BAB147" s="210"/>
      <c r="BAC147" s="210"/>
      <c r="BAD147" s="210"/>
      <c r="BAE147" s="210"/>
      <c r="BAF147" s="210"/>
      <c r="BAG147" s="210"/>
      <c r="BAH147" s="210"/>
      <c r="BAI147" s="210"/>
      <c r="BAJ147" s="210"/>
      <c r="BAK147" s="210"/>
      <c r="BAL147" s="210"/>
      <c r="BAM147" s="210"/>
      <c r="BAN147" s="210"/>
      <c r="BAO147" s="210"/>
      <c r="BAP147" s="210"/>
      <c r="BAQ147" s="210"/>
      <c r="BAR147" s="210"/>
      <c r="BAS147" s="210"/>
      <c r="BAT147" s="210"/>
      <c r="BAU147" s="210"/>
      <c r="BAV147" s="210"/>
      <c r="BAW147" s="210"/>
      <c r="BAX147" s="210"/>
      <c r="BAY147" s="210"/>
      <c r="BAZ147" s="210"/>
      <c r="BBA147" s="210"/>
      <c r="BBB147" s="210"/>
      <c r="BBC147" s="210"/>
      <c r="BBD147" s="210"/>
      <c r="BBE147" s="210"/>
      <c r="BBF147" s="210"/>
      <c r="BBG147" s="210"/>
      <c r="BBH147" s="210"/>
      <c r="BBI147" s="210"/>
      <c r="BBJ147" s="210"/>
      <c r="BBK147" s="210"/>
      <c r="BBL147" s="210"/>
      <c r="BBM147" s="210"/>
      <c r="BBN147" s="210"/>
      <c r="BBO147" s="210"/>
      <c r="BBP147" s="210"/>
      <c r="BBQ147" s="210"/>
      <c r="BBR147" s="210"/>
      <c r="BBS147" s="210"/>
      <c r="BBT147" s="210"/>
      <c r="BBU147" s="210"/>
      <c r="BBV147" s="210"/>
      <c r="BBW147" s="210"/>
      <c r="BBX147" s="210"/>
      <c r="BBY147" s="210"/>
      <c r="BBZ147" s="210"/>
      <c r="BCA147" s="210"/>
      <c r="BCB147" s="210"/>
      <c r="BCC147" s="210"/>
      <c r="BCD147" s="210"/>
      <c r="BCE147" s="210"/>
      <c r="BCF147" s="210"/>
      <c r="BCG147" s="210"/>
      <c r="BCH147" s="210"/>
      <c r="BCI147" s="210"/>
      <c r="BCJ147" s="210"/>
      <c r="BCK147" s="210"/>
      <c r="BCL147" s="210"/>
      <c r="BCM147" s="210"/>
      <c r="BCN147" s="210"/>
      <c r="BCO147" s="210"/>
      <c r="BCP147" s="210"/>
      <c r="BCQ147" s="210"/>
      <c r="BCR147" s="210"/>
      <c r="BCS147" s="210"/>
      <c r="BCT147" s="210"/>
      <c r="BCU147" s="210"/>
      <c r="BCV147" s="210"/>
      <c r="BCW147" s="210"/>
      <c r="BCX147" s="210"/>
      <c r="BCY147" s="210"/>
      <c r="BCZ147" s="210"/>
      <c r="BDA147" s="210"/>
      <c r="BDB147" s="210"/>
      <c r="BDC147" s="210"/>
      <c r="BDD147" s="210"/>
      <c r="BDE147" s="210"/>
      <c r="BDF147" s="210"/>
      <c r="BDG147" s="210"/>
      <c r="BDH147" s="210"/>
      <c r="BDI147" s="210"/>
      <c r="BDJ147" s="210"/>
      <c r="BDK147" s="210"/>
      <c r="BDL147" s="210"/>
      <c r="BDM147" s="210"/>
      <c r="BDN147" s="210"/>
      <c r="BDO147" s="210"/>
      <c r="BDP147" s="210"/>
      <c r="BDQ147" s="210"/>
      <c r="BDR147" s="210"/>
      <c r="BDS147" s="210"/>
      <c r="BDT147" s="210"/>
      <c r="BDU147" s="210"/>
      <c r="BDV147" s="210"/>
      <c r="BDW147" s="210"/>
      <c r="BDX147" s="210"/>
      <c r="BDY147" s="210"/>
      <c r="BDZ147" s="210"/>
      <c r="BEA147" s="210"/>
      <c r="BEB147" s="210"/>
      <c r="BEC147" s="210"/>
      <c r="BED147" s="210"/>
      <c r="BEE147" s="210"/>
      <c r="BEF147" s="210"/>
      <c r="BEG147" s="210"/>
      <c r="BEH147" s="210"/>
      <c r="BEI147" s="210"/>
      <c r="BEJ147" s="210"/>
      <c r="BEK147" s="210"/>
      <c r="BEL147" s="210"/>
      <c r="BEM147" s="210"/>
      <c r="BEN147" s="210"/>
      <c r="BEO147" s="210"/>
      <c r="BEP147" s="210"/>
      <c r="BEQ147" s="210"/>
      <c r="BER147" s="210"/>
      <c r="BES147" s="210"/>
      <c r="BET147" s="210"/>
      <c r="BEU147" s="210"/>
      <c r="BEV147" s="210"/>
      <c r="BEW147" s="210"/>
      <c r="BEX147" s="210"/>
      <c r="BEY147" s="210"/>
      <c r="BEZ147" s="210"/>
      <c r="BFA147" s="210"/>
      <c r="BFB147" s="210"/>
      <c r="BFC147" s="210"/>
      <c r="BFD147" s="210"/>
      <c r="BFE147" s="210"/>
      <c r="BFF147" s="210"/>
      <c r="BFG147" s="210"/>
      <c r="BFH147" s="210"/>
      <c r="BFI147" s="210"/>
      <c r="BFJ147" s="210"/>
      <c r="BFK147" s="210"/>
      <c r="BFL147" s="210"/>
      <c r="BFM147" s="210"/>
      <c r="BFN147" s="210"/>
      <c r="BFO147" s="210"/>
      <c r="BFP147" s="210"/>
      <c r="BFQ147" s="210"/>
      <c r="BFR147" s="210"/>
      <c r="BFS147" s="210"/>
      <c r="BFT147" s="210"/>
      <c r="BFU147" s="210"/>
      <c r="BFV147" s="210"/>
      <c r="BFW147" s="210"/>
      <c r="BFX147" s="210"/>
      <c r="BFY147" s="210"/>
      <c r="BFZ147" s="210"/>
      <c r="BGA147" s="210"/>
      <c r="BGB147" s="210"/>
      <c r="BGC147" s="210"/>
      <c r="BGD147" s="210"/>
      <c r="BGE147" s="210"/>
      <c r="BGF147" s="210"/>
      <c r="BGG147" s="210"/>
      <c r="BGH147" s="210"/>
      <c r="BGI147" s="210"/>
      <c r="BGJ147" s="210"/>
      <c r="BGK147" s="210"/>
      <c r="BGL147" s="210"/>
      <c r="BGM147" s="210"/>
      <c r="BGN147" s="210"/>
      <c r="BGO147" s="210"/>
      <c r="BGP147" s="210"/>
      <c r="BGQ147" s="210"/>
      <c r="BGR147" s="210"/>
      <c r="BGS147" s="210"/>
      <c r="BGT147" s="210"/>
      <c r="BGU147" s="210"/>
      <c r="BGV147" s="210"/>
      <c r="BGW147" s="210"/>
      <c r="BGX147" s="210"/>
      <c r="BGY147" s="210"/>
      <c r="BGZ147" s="210"/>
      <c r="BHA147" s="210"/>
      <c r="BHB147" s="210"/>
      <c r="BHC147" s="210"/>
      <c r="BHD147" s="210"/>
      <c r="BHE147" s="210"/>
      <c r="BHF147" s="210"/>
      <c r="BHG147" s="210"/>
      <c r="BHH147" s="210"/>
      <c r="BHI147" s="210"/>
      <c r="BHJ147" s="210"/>
      <c r="BHK147" s="210"/>
      <c r="BHL147" s="210"/>
      <c r="BHM147" s="210"/>
      <c r="BHN147" s="210"/>
      <c r="BHO147" s="210"/>
      <c r="BHP147" s="210"/>
      <c r="BHQ147" s="210"/>
      <c r="BHR147" s="210"/>
      <c r="BHS147" s="210"/>
      <c r="BHT147" s="210"/>
      <c r="BHU147" s="210"/>
      <c r="BHV147" s="210"/>
      <c r="BHW147" s="210"/>
      <c r="BHX147" s="210"/>
      <c r="BHY147" s="210"/>
      <c r="BHZ147" s="210"/>
      <c r="BIA147" s="210"/>
      <c r="BIB147" s="210"/>
      <c r="BIC147" s="210"/>
      <c r="BID147" s="210"/>
      <c r="BIE147" s="210"/>
      <c r="BIF147" s="210"/>
      <c r="BIG147" s="210"/>
      <c r="BIH147" s="210"/>
      <c r="BII147" s="210"/>
      <c r="BIJ147" s="210"/>
      <c r="BIK147" s="210"/>
      <c r="BIL147" s="210"/>
      <c r="BIM147" s="210"/>
      <c r="BIN147" s="210"/>
      <c r="BIO147" s="210"/>
      <c r="BIP147" s="210"/>
      <c r="BIQ147" s="210"/>
      <c r="BIR147" s="210"/>
      <c r="BIS147" s="210"/>
      <c r="BIT147" s="210"/>
      <c r="BIU147" s="210"/>
      <c r="BIV147" s="210"/>
      <c r="BIW147" s="210"/>
      <c r="BIX147" s="210"/>
      <c r="BIY147" s="210"/>
      <c r="BIZ147" s="210"/>
      <c r="BJA147" s="210"/>
      <c r="BJB147" s="210"/>
      <c r="BJC147" s="210"/>
      <c r="BJD147" s="210"/>
      <c r="BJE147" s="210"/>
      <c r="BJF147" s="210"/>
      <c r="BJG147" s="210"/>
      <c r="BJH147" s="210"/>
      <c r="BJI147" s="210"/>
      <c r="BJJ147" s="210"/>
      <c r="BJK147" s="210"/>
      <c r="BJL147" s="210"/>
      <c r="BJM147" s="210"/>
      <c r="BJN147" s="210"/>
      <c r="BJO147" s="210"/>
      <c r="BJP147" s="210"/>
      <c r="BJQ147" s="210"/>
      <c r="BJR147" s="210"/>
      <c r="BJS147" s="210"/>
      <c r="BJT147" s="210"/>
      <c r="BJU147" s="210"/>
      <c r="BJV147" s="210"/>
      <c r="BJW147" s="210"/>
      <c r="BJX147" s="210"/>
      <c r="BJY147" s="210"/>
      <c r="BJZ147" s="210"/>
      <c r="BKA147" s="210"/>
      <c r="BKB147" s="210"/>
      <c r="BKC147" s="210"/>
      <c r="BKD147" s="210"/>
      <c r="BKE147" s="210"/>
      <c r="BKF147" s="210"/>
      <c r="BKG147" s="210"/>
      <c r="BKH147" s="210"/>
      <c r="BKI147" s="210"/>
      <c r="BKJ147" s="210"/>
      <c r="BKK147" s="210"/>
      <c r="BKL147" s="210"/>
      <c r="BKM147" s="210"/>
      <c r="BKN147" s="210"/>
      <c r="BKO147" s="210"/>
      <c r="BKP147" s="210"/>
      <c r="BKQ147" s="210"/>
      <c r="BKR147" s="210"/>
      <c r="BKS147" s="210"/>
      <c r="BKT147" s="210"/>
      <c r="BKU147" s="210"/>
      <c r="BKV147" s="210"/>
      <c r="BKW147" s="210"/>
      <c r="BKX147" s="210"/>
      <c r="BKY147" s="210"/>
      <c r="BKZ147" s="210"/>
      <c r="BLA147" s="210"/>
      <c r="BLB147" s="210"/>
      <c r="BLC147" s="210"/>
      <c r="BLD147" s="210"/>
      <c r="BLE147" s="210"/>
      <c r="BLF147" s="210"/>
      <c r="BLG147" s="210"/>
      <c r="BLH147" s="210"/>
      <c r="BLI147" s="210"/>
      <c r="BLJ147" s="210"/>
      <c r="BLK147" s="210"/>
      <c r="BLL147" s="210"/>
      <c r="BLM147" s="210"/>
      <c r="BLN147" s="210"/>
      <c r="BLO147" s="210"/>
      <c r="BLP147" s="210"/>
      <c r="BLQ147" s="210"/>
      <c r="BLR147" s="210"/>
      <c r="BLS147" s="210"/>
      <c r="BLT147" s="210"/>
      <c r="BLU147" s="210"/>
      <c r="BLV147" s="210"/>
      <c r="BLW147" s="210"/>
      <c r="BLX147" s="210"/>
      <c r="BLY147" s="210"/>
      <c r="BLZ147" s="210"/>
      <c r="BMA147" s="210"/>
      <c r="BMB147" s="210"/>
      <c r="BMC147" s="210"/>
      <c r="BMD147" s="210"/>
      <c r="BME147" s="210"/>
      <c r="BMF147" s="210"/>
      <c r="BMG147" s="210"/>
      <c r="BMH147" s="210"/>
      <c r="BMI147" s="210"/>
      <c r="BMJ147" s="210"/>
      <c r="BMK147" s="210"/>
      <c r="BML147" s="210"/>
      <c r="BMM147" s="210"/>
      <c r="BMN147" s="210"/>
      <c r="BMO147" s="210"/>
      <c r="BMP147" s="210"/>
      <c r="BMQ147" s="210"/>
      <c r="BMR147" s="210"/>
      <c r="BMS147" s="210"/>
      <c r="BMT147" s="210"/>
      <c r="BMU147" s="210"/>
      <c r="BMV147" s="210"/>
      <c r="BMW147" s="210"/>
      <c r="BMX147" s="210"/>
      <c r="BMY147" s="210"/>
      <c r="BMZ147" s="210"/>
      <c r="BNA147" s="210"/>
      <c r="BNB147" s="210"/>
      <c r="BNC147" s="210"/>
      <c r="BND147" s="210"/>
      <c r="BNE147" s="210"/>
      <c r="BNF147" s="210"/>
      <c r="BNG147" s="210"/>
      <c r="BNH147" s="210"/>
      <c r="BNI147" s="210"/>
      <c r="BNJ147" s="210"/>
      <c r="BNK147" s="210"/>
      <c r="BNL147" s="210"/>
      <c r="BNM147" s="210"/>
      <c r="BNN147" s="210"/>
      <c r="BNO147" s="210"/>
      <c r="BNP147" s="210"/>
      <c r="BNQ147" s="210"/>
      <c r="BNR147" s="210"/>
      <c r="BNS147" s="210"/>
      <c r="BNT147" s="210"/>
      <c r="BNU147" s="210"/>
      <c r="BNV147" s="210"/>
      <c r="BNW147" s="210"/>
      <c r="BNX147" s="210"/>
      <c r="BNY147" s="210"/>
      <c r="BNZ147" s="210"/>
      <c r="BOA147" s="210"/>
      <c r="BOB147" s="210"/>
      <c r="BOC147" s="210"/>
      <c r="BOD147" s="210"/>
      <c r="BOE147" s="210"/>
      <c r="BOF147" s="210"/>
      <c r="BOG147" s="210"/>
      <c r="BOH147" s="210"/>
      <c r="BOI147" s="210"/>
      <c r="BOJ147" s="210"/>
      <c r="BOK147" s="210"/>
      <c r="BOL147" s="210"/>
      <c r="BOM147" s="210"/>
      <c r="BON147" s="210"/>
      <c r="BOO147" s="210"/>
      <c r="BOP147" s="210"/>
      <c r="BOQ147" s="210"/>
      <c r="BOR147" s="210"/>
      <c r="BOS147" s="210"/>
      <c r="BOT147" s="210"/>
      <c r="BOU147" s="210"/>
      <c r="BOV147" s="210"/>
      <c r="BOW147" s="210"/>
      <c r="BOX147" s="210"/>
      <c r="BOY147" s="210"/>
      <c r="BOZ147" s="210"/>
      <c r="BPA147" s="210"/>
      <c r="BPB147" s="210"/>
      <c r="BPC147" s="210"/>
      <c r="BPD147" s="210"/>
      <c r="BPE147" s="210"/>
      <c r="BPF147" s="210"/>
      <c r="BPG147" s="210"/>
      <c r="BPH147" s="210"/>
      <c r="BPI147" s="210"/>
      <c r="BPJ147" s="210"/>
      <c r="BPK147" s="210"/>
      <c r="BPL147" s="210"/>
      <c r="BPM147" s="210"/>
      <c r="BPN147" s="210"/>
      <c r="BPO147" s="210"/>
      <c r="BPP147" s="210"/>
      <c r="BPQ147" s="210"/>
      <c r="BPR147" s="210"/>
      <c r="BPS147" s="210"/>
      <c r="BPT147" s="210"/>
      <c r="BPU147" s="210"/>
      <c r="BPV147" s="210"/>
      <c r="BPW147" s="210"/>
      <c r="BPX147" s="210"/>
      <c r="BPY147" s="210"/>
      <c r="BPZ147" s="210"/>
      <c r="BQA147" s="210"/>
      <c r="BQB147" s="210"/>
      <c r="BQC147" s="210"/>
      <c r="BQD147" s="210"/>
      <c r="BQE147" s="210"/>
      <c r="BQF147" s="210"/>
      <c r="BQG147" s="210"/>
      <c r="BQH147" s="210"/>
      <c r="BQI147" s="210"/>
      <c r="BQJ147" s="210"/>
      <c r="BQK147" s="210"/>
      <c r="BQL147" s="210"/>
      <c r="BQM147" s="210"/>
      <c r="BQN147" s="210"/>
      <c r="BQO147" s="210"/>
      <c r="BQP147" s="210"/>
      <c r="BQQ147" s="210"/>
      <c r="BQR147" s="210"/>
      <c r="BQS147" s="210"/>
      <c r="BQT147" s="210"/>
      <c r="BQU147" s="210"/>
      <c r="BQV147" s="210"/>
      <c r="BQW147" s="210"/>
      <c r="BQX147" s="210"/>
      <c r="BQY147" s="210"/>
      <c r="BQZ147" s="210"/>
      <c r="BRA147" s="210"/>
      <c r="BRB147" s="210"/>
      <c r="BRC147" s="210"/>
      <c r="BRD147" s="210"/>
      <c r="BRE147" s="210"/>
      <c r="BRF147" s="210"/>
      <c r="BRG147" s="210"/>
      <c r="BRH147" s="210"/>
      <c r="BRI147" s="210"/>
      <c r="BRJ147" s="210"/>
      <c r="BRK147" s="210"/>
      <c r="BRL147" s="210"/>
      <c r="BRM147" s="210"/>
      <c r="BRN147" s="210"/>
      <c r="BRO147" s="210"/>
      <c r="BRP147" s="210"/>
      <c r="BRQ147" s="210"/>
      <c r="BRR147" s="210"/>
      <c r="BRS147" s="210"/>
      <c r="BRT147" s="210"/>
      <c r="BRU147" s="210"/>
      <c r="BRV147" s="210"/>
      <c r="BRW147" s="210"/>
      <c r="BRX147" s="210"/>
      <c r="BRY147" s="210"/>
      <c r="BRZ147" s="210"/>
      <c r="BSA147" s="210"/>
      <c r="BSB147" s="210"/>
      <c r="BSC147" s="210"/>
      <c r="BSD147" s="210"/>
      <c r="BSE147" s="210"/>
      <c r="BSF147" s="210"/>
      <c r="BSG147" s="210"/>
      <c r="BSH147" s="210"/>
      <c r="BSI147" s="210"/>
      <c r="BSJ147" s="210"/>
      <c r="BSK147" s="210"/>
      <c r="BSL147" s="210"/>
      <c r="BSM147" s="210"/>
      <c r="BSN147" s="210"/>
      <c r="BSO147" s="210"/>
      <c r="BSP147" s="210"/>
      <c r="BSQ147" s="210"/>
      <c r="BSR147" s="210"/>
      <c r="BSS147" s="210"/>
      <c r="BST147" s="210"/>
      <c r="BSU147" s="210"/>
      <c r="BSV147" s="210"/>
      <c r="BSW147" s="210"/>
      <c r="BSX147" s="210"/>
      <c r="BSY147" s="210"/>
      <c r="BSZ147" s="210"/>
      <c r="BTA147" s="210"/>
      <c r="BTB147" s="210"/>
      <c r="BTC147" s="210"/>
      <c r="BTD147" s="210"/>
      <c r="BTE147" s="210"/>
      <c r="BTF147" s="210"/>
      <c r="BTG147" s="210"/>
      <c r="BTH147" s="210"/>
      <c r="BTI147" s="210"/>
      <c r="BTJ147" s="210"/>
      <c r="BTK147" s="210"/>
      <c r="BTL147" s="210"/>
      <c r="BTM147" s="210"/>
      <c r="BTN147" s="210"/>
      <c r="BTO147" s="210"/>
      <c r="BTP147" s="210"/>
      <c r="BTQ147" s="210"/>
      <c r="BTR147" s="210"/>
      <c r="BTS147" s="210"/>
      <c r="BTT147" s="210"/>
      <c r="BTU147" s="210"/>
      <c r="BTV147" s="210"/>
      <c r="BTW147" s="210"/>
      <c r="BTX147" s="210"/>
      <c r="BTY147" s="210"/>
      <c r="BTZ147" s="210"/>
      <c r="BUA147" s="210"/>
      <c r="BUB147" s="210"/>
      <c r="BUC147" s="210"/>
      <c r="BUD147" s="210"/>
      <c r="BUE147" s="210"/>
      <c r="BUF147" s="210"/>
      <c r="BUG147" s="210"/>
      <c r="BUH147" s="210"/>
      <c r="BUI147" s="210"/>
      <c r="BUJ147" s="210"/>
      <c r="BUK147" s="210"/>
      <c r="BUL147" s="210"/>
      <c r="BUM147" s="210"/>
      <c r="BUN147" s="210"/>
      <c r="BUO147" s="210"/>
      <c r="BUP147" s="210"/>
      <c r="BUQ147" s="210"/>
      <c r="BUR147" s="210"/>
      <c r="BUS147" s="210"/>
      <c r="BUT147" s="210"/>
      <c r="BUU147" s="210"/>
      <c r="BUV147" s="210"/>
      <c r="BUW147" s="210"/>
      <c r="BUX147" s="210"/>
      <c r="BUY147" s="210"/>
      <c r="BUZ147" s="210"/>
      <c r="BVA147" s="210"/>
      <c r="BVB147" s="210"/>
      <c r="BVC147" s="210"/>
      <c r="BVD147" s="210"/>
      <c r="BVE147" s="210"/>
      <c r="BVF147" s="210"/>
      <c r="BVG147" s="210"/>
      <c r="BVH147" s="210"/>
      <c r="BVI147" s="210"/>
      <c r="BVJ147" s="210"/>
      <c r="BVK147" s="210"/>
      <c r="BVL147" s="210"/>
      <c r="BVM147" s="210"/>
      <c r="BVN147" s="210"/>
      <c r="BVO147" s="210"/>
      <c r="BVP147" s="210"/>
      <c r="BVQ147" s="210"/>
      <c r="BVR147" s="210"/>
      <c r="BVS147" s="210"/>
      <c r="BVT147" s="210"/>
      <c r="BVU147" s="210"/>
      <c r="BVV147" s="210"/>
      <c r="BVW147" s="210"/>
      <c r="BVX147" s="210"/>
      <c r="BVY147" s="210"/>
      <c r="BVZ147" s="210"/>
      <c r="BWA147" s="210"/>
      <c r="BWB147" s="210"/>
      <c r="BWC147" s="210"/>
      <c r="BWD147" s="210"/>
      <c r="BWE147" s="210"/>
      <c r="BWF147" s="210"/>
      <c r="BWG147" s="210"/>
      <c r="BWH147" s="210"/>
      <c r="BWI147" s="210"/>
      <c r="BWJ147" s="210"/>
      <c r="BWK147" s="210"/>
      <c r="BWL147" s="210"/>
      <c r="BWM147" s="210"/>
      <c r="BWN147" s="210"/>
      <c r="BWO147" s="210"/>
      <c r="BWP147" s="210"/>
      <c r="BWQ147" s="210"/>
      <c r="BWR147" s="210"/>
      <c r="BWS147" s="210"/>
      <c r="BWT147" s="210"/>
      <c r="BWU147" s="210"/>
      <c r="BWV147" s="210"/>
      <c r="BWW147" s="210"/>
      <c r="BWX147" s="210"/>
      <c r="BWY147" s="210"/>
      <c r="BWZ147" s="210"/>
      <c r="BXA147" s="210"/>
      <c r="BXB147" s="210"/>
      <c r="BXC147" s="210"/>
      <c r="BXD147" s="210"/>
      <c r="BXE147" s="210"/>
      <c r="BXF147" s="210"/>
      <c r="BXG147" s="210"/>
      <c r="BXH147" s="210"/>
      <c r="BXI147" s="210"/>
      <c r="BXJ147" s="210"/>
      <c r="BXK147" s="210"/>
      <c r="BXL147" s="210"/>
      <c r="BXM147" s="210"/>
      <c r="BXN147" s="210"/>
      <c r="BXO147" s="210"/>
      <c r="BXP147" s="210"/>
      <c r="BXQ147" s="210"/>
      <c r="BXR147" s="210"/>
      <c r="BXS147" s="210"/>
      <c r="BXT147" s="210"/>
      <c r="BXU147" s="210"/>
      <c r="BXV147" s="210"/>
      <c r="BXW147" s="210"/>
      <c r="BXX147" s="210"/>
      <c r="BXY147" s="210"/>
      <c r="BXZ147" s="210"/>
      <c r="BYA147" s="210"/>
      <c r="BYB147" s="210"/>
      <c r="BYC147" s="210"/>
      <c r="BYD147" s="210"/>
      <c r="BYE147" s="210"/>
      <c r="BYF147" s="210"/>
      <c r="BYG147" s="210"/>
      <c r="BYH147" s="210"/>
      <c r="BYI147" s="210"/>
      <c r="BYJ147" s="210"/>
      <c r="BYK147" s="210"/>
      <c r="BYL147" s="210"/>
      <c r="BYM147" s="210"/>
      <c r="BYN147" s="210"/>
      <c r="BYO147" s="210"/>
      <c r="BYP147" s="210"/>
      <c r="BYQ147" s="210"/>
      <c r="BYR147" s="210"/>
      <c r="BYS147" s="210"/>
      <c r="BYT147" s="210"/>
      <c r="BYU147" s="210"/>
      <c r="BYV147" s="210"/>
      <c r="BYW147" s="210"/>
      <c r="BYX147" s="210"/>
      <c r="BYY147" s="210"/>
      <c r="BYZ147" s="210"/>
      <c r="BZA147" s="210"/>
      <c r="BZB147" s="210"/>
      <c r="BZC147" s="210"/>
      <c r="BZD147" s="210"/>
      <c r="BZE147" s="210"/>
      <c r="BZF147" s="210"/>
      <c r="BZG147" s="210"/>
      <c r="BZH147" s="210"/>
      <c r="BZI147" s="210"/>
      <c r="BZJ147" s="210"/>
      <c r="BZK147" s="210"/>
      <c r="BZL147" s="210"/>
      <c r="BZM147" s="210"/>
      <c r="BZN147" s="210"/>
      <c r="BZO147" s="210"/>
      <c r="BZP147" s="210"/>
      <c r="BZQ147" s="210"/>
      <c r="BZR147" s="210"/>
      <c r="BZS147" s="210"/>
      <c r="BZT147" s="210"/>
      <c r="BZU147" s="210"/>
      <c r="BZV147" s="210"/>
      <c r="BZW147" s="210"/>
      <c r="BZX147" s="210"/>
      <c r="BZY147" s="210"/>
      <c r="BZZ147" s="210"/>
      <c r="CAA147" s="210"/>
      <c r="CAB147" s="210"/>
      <c r="CAC147" s="210"/>
      <c r="CAD147" s="210"/>
      <c r="CAE147" s="210"/>
      <c r="CAF147" s="210"/>
      <c r="CAG147" s="210"/>
      <c r="CAH147" s="210"/>
      <c r="CAI147" s="210"/>
      <c r="CAJ147" s="210"/>
      <c r="CAK147" s="210"/>
      <c r="CAL147" s="210"/>
      <c r="CAM147" s="210"/>
      <c r="CAN147" s="210"/>
      <c r="CAO147" s="210"/>
      <c r="CAP147" s="210"/>
      <c r="CAQ147" s="210"/>
      <c r="CAR147" s="210"/>
      <c r="CAS147" s="210"/>
      <c r="CAT147" s="210"/>
      <c r="CAU147" s="210"/>
      <c r="CAV147" s="210"/>
      <c r="CAW147" s="210"/>
      <c r="CAX147" s="210"/>
      <c r="CAY147" s="210"/>
      <c r="CAZ147" s="210"/>
      <c r="CBA147" s="210"/>
      <c r="CBB147" s="210"/>
      <c r="CBC147" s="210"/>
      <c r="CBD147" s="210"/>
      <c r="CBE147" s="210"/>
      <c r="CBF147" s="210"/>
      <c r="CBG147" s="210"/>
      <c r="CBH147" s="210"/>
      <c r="CBI147" s="210"/>
      <c r="CBJ147" s="210"/>
      <c r="CBK147" s="210"/>
      <c r="CBL147" s="210"/>
      <c r="CBM147" s="210"/>
      <c r="CBN147" s="210"/>
      <c r="CBO147" s="210"/>
      <c r="CBP147" s="210"/>
      <c r="CBQ147" s="210"/>
      <c r="CBR147" s="210"/>
      <c r="CBS147" s="210"/>
      <c r="CBT147" s="210"/>
      <c r="CBU147" s="210"/>
      <c r="CBV147" s="210"/>
      <c r="CBW147" s="210"/>
      <c r="CBX147" s="210"/>
      <c r="CBY147" s="210"/>
      <c r="CBZ147" s="210"/>
      <c r="CCA147" s="210"/>
      <c r="CCB147" s="210"/>
      <c r="CCC147" s="210"/>
      <c r="CCD147" s="210"/>
      <c r="CCE147" s="210"/>
      <c r="CCF147" s="210"/>
      <c r="CCG147" s="210"/>
      <c r="CCH147" s="210"/>
      <c r="CCI147" s="210"/>
      <c r="CCJ147" s="210"/>
      <c r="CCK147" s="210"/>
      <c r="CCL147" s="210"/>
      <c r="CCM147" s="210"/>
      <c r="CCN147" s="210"/>
      <c r="CCO147" s="210"/>
      <c r="CCP147" s="210"/>
      <c r="CCQ147" s="210"/>
      <c r="CCR147" s="210"/>
      <c r="CCS147" s="210"/>
      <c r="CCT147" s="210"/>
      <c r="CCU147" s="210"/>
      <c r="CCV147" s="210"/>
      <c r="CCW147" s="210"/>
      <c r="CCX147" s="210"/>
      <c r="CCY147" s="210"/>
      <c r="CCZ147" s="210"/>
      <c r="CDA147" s="210"/>
      <c r="CDB147" s="210"/>
      <c r="CDC147" s="210"/>
      <c r="CDD147" s="210"/>
      <c r="CDE147" s="210"/>
      <c r="CDF147" s="210"/>
      <c r="CDG147" s="210"/>
      <c r="CDH147" s="210"/>
      <c r="CDI147" s="210"/>
      <c r="CDJ147" s="210"/>
      <c r="CDK147" s="210"/>
      <c r="CDL147" s="210"/>
      <c r="CDM147" s="210"/>
      <c r="CDN147" s="210"/>
      <c r="CDO147" s="210"/>
      <c r="CDP147" s="210"/>
      <c r="CDQ147" s="210"/>
      <c r="CDR147" s="210"/>
      <c r="CDS147" s="210"/>
      <c r="CDT147" s="210"/>
      <c r="CDU147" s="210"/>
      <c r="CDV147" s="210"/>
      <c r="CDW147" s="210"/>
      <c r="CDX147" s="210"/>
      <c r="CDY147" s="210"/>
      <c r="CDZ147" s="210"/>
      <c r="CEA147" s="210"/>
      <c r="CEB147" s="210"/>
      <c r="CEC147" s="210"/>
      <c r="CED147" s="210"/>
      <c r="CEE147" s="210"/>
      <c r="CEF147" s="210"/>
      <c r="CEG147" s="210"/>
      <c r="CEH147" s="210"/>
      <c r="CEI147" s="210"/>
      <c r="CEJ147" s="210"/>
      <c r="CEK147" s="210"/>
      <c r="CEL147" s="210"/>
      <c r="CEM147" s="210"/>
      <c r="CEN147" s="210"/>
      <c r="CEO147" s="210"/>
      <c r="CEP147" s="210"/>
      <c r="CEQ147" s="210"/>
      <c r="CER147" s="210"/>
      <c r="CES147" s="210"/>
      <c r="CET147" s="210"/>
      <c r="CEU147" s="210"/>
      <c r="CEV147" s="210"/>
      <c r="CEW147" s="210"/>
      <c r="CEX147" s="210"/>
      <c r="CEY147" s="210"/>
      <c r="CEZ147" s="210"/>
      <c r="CFA147" s="210"/>
      <c r="CFB147" s="210"/>
      <c r="CFC147" s="210"/>
      <c r="CFD147" s="210"/>
      <c r="CFE147" s="210"/>
      <c r="CFF147" s="210"/>
      <c r="CFG147" s="210"/>
      <c r="CFH147" s="210"/>
      <c r="CFI147" s="210"/>
      <c r="CFJ147" s="210"/>
      <c r="CFK147" s="210"/>
      <c r="CFL147" s="210"/>
      <c r="CFM147" s="210"/>
      <c r="CFN147" s="210"/>
      <c r="CFO147" s="210"/>
      <c r="CFP147" s="210"/>
      <c r="CFQ147" s="210"/>
      <c r="CFR147" s="210"/>
      <c r="CFS147" s="210"/>
      <c r="CFT147" s="210"/>
      <c r="CFU147" s="210"/>
      <c r="CFV147" s="210"/>
      <c r="CFW147" s="210"/>
      <c r="CFX147" s="210"/>
      <c r="CFY147" s="210"/>
      <c r="CFZ147" s="210"/>
      <c r="CGA147" s="210"/>
      <c r="CGB147" s="210"/>
      <c r="CGC147" s="210"/>
      <c r="CGD147" s="210"/>
      <c r="CGE147" s="210"/>
      <c r="CGF147" s="210"/>
      <c r="CGG147" s="210"/>
      <c r="CGH147" s="210"/>
      <c r="CGI147" s="210"/>
      <c r="CGJ147" s="210"/>
      <c r="CGK147" s="210"/>
      <c r="CGL147" s="210"/>
      <c r="CGM147" s="210"/>
      <c r="CGN147" s="210"/>
      <c r="CGO147" s="210"/>
      <c r="CGP147" s="210"/>
      <c r="CGQ147" s="210"/>
      <c r="CGR147" s="210"/>
      <c r="CGS147" s="210"/>
      <c r="CGT147" s="210"/>
      <c r="CGU147" s="210"/>
      <c r="CGV147" s="210"/>
      <c r="CGW147" s="210"/>
      <c r="CGX147" s="210"/>
      <c r="CGY147" s="210"/>
      <c r="CGZ147" s="210"/>
      <c r="CHA147" s="210"/>
      <c r="CHB147" s="210"/>
      <c r="CHC147" s="210"/>
      <c r="CHD147" s="210"/>
      <c r="CHE147" s="210"/>
      <c r="CHF147" s="210"/>
      <c r="CHG147" s="210"/>
      <c r="CHH147" s="210"/>
      <c r="CHI147" s="210"/>
      <c r="CHJ147" s="210"/>
      <c r="CHK147" s="210"/>
      <c r="CHL147" s="210"/>
      <c r="CHM147" s="210"/>
      <c r="CHN147" s="210"/>
      <c r="CHO147" s="210"/>
      <c r="CHP147" s="210"/>
      <c r="CHQ147" s="210"/>
      <c r="CHR147" s="210"/>
      <c r="CHS147" s="210"/>
      <c r="CHT147" s="210"/>
      <c r="CHU147" s="210"/>
      <c r="CHV147" s="210"/>
      <c r="CHW147" s="210"/>
      <c r="CHX147" s="210"/>
      <c r="CHY147" s="210"/>
      <c r="CHZ147" s="210"/>
      <c r="CIA147" s="210"/>
      <c r="CIB147" s="210"/>
      <c r="CIC147" s="210"/>
      <c r="CID147" s="210"/>
      <c r="CIE147" s="210"/>
      <c r="CIF147" s="210"/>
      <c r="CIG147" s="210"/>
      <c r="CIH147" s="210"/>
      <c r="CII147" s="210"/>
      <c r="CIJ147" s="210"/>
      <c r="CIK147" s="210"/>
      <c r="CIL147" s="210"/>
      <c r="CIM147" s="210"/>
      <c r="CIN147" s="210"/>
      <c r="CIO147" s="210"/>
      <c r="CIP147" s="210"/>
      <c r="CIQ147" s="210"/>
      <c r="CIR147" s="210"/>
      <c r="CIS147" s="210"/>
      <c r="CIT147" s="210"/>
      <c r="CIU147" s="210"/>
      <c r="CIV147" s="210"/>
      <c r="CIW147" s="210"/>
      <c r="CIX147" s="210"/>
      <c r="CIY147" s="210"/>
      <c r="CIZ147" s="210"/>
      <c r="CJA147" s="210"/>
      <c r="CJB147" s="210"/>
      <c r="CJC147" s="210"/>
      <c r="CJD147" s="210"/>
      <c r="CJE147" s="210"/>
      <c r="CJF147" s="210"/>
      <c r="CJG147" s="210"/>
      <c r="CJH147" s="210"/>
      <c r="CJI147" s="210"/>
      <c r="CJJ147" s="210"/>
      <c r="CJK147" s="210"/>
      <c r="CJL147" s="210"/>
      <c r="CJM147" s="210"/>
      <c r="CJN147" s="210"/>
      <c r="CJO147" s="210"/>
      <c r="CJP147" s="210"/>
      <c r="CJQ147" s="210"/>
      <c r="CJR147" s="210"/>
      <c r="CJS147" s="210"/>
      <c r="CJT147" s="210"/>
      <c r="CJU147" s="210"/>
      <c r="CJV147" s="210"/>
      <c r="CJW147" s="210"/>
      <c r="CJX147" s="210"/>
      <c r="CJY147" s="210"/>
      <c r="CJZ147" s="210"/>
      <c r="CKA147" s="210"/>
      <c r="CKB147" s="210"/>
      <c r="CKC147" s="210"/>
      <c r="CKD147" s="210"/>
      <c r="CKE147" s="210"/>
      <c r="CKF147" s="210"/>
      <c r="CKG147" s="210"/>
      <c r="CKH147" s="210"/>
      <c r="CKI147" s="210"/>
      <c r="CKJ147" s="210"/>
      <c r="CKK147" s="210"/>
      <c r="CKL147" s="210"/>
      <c r="CKM147" s="210"/>
      <c r="CKN147" s="210"/>
      <c r="CKO147" s="210"/>
      <c r="CKP147" s="210"/>
      <c r="CKQ147" s="210"/>
      <c r="CKR147" s="210"/>
      <c r="CKS147" s="210"/>
      <c r="CKT147" s="210"/>
      <c r="CKU147" s="210"/>
      <c r="CKV147" s="210"/>
      <c r="CKW147" s="210"/>
      <c r="CKX147" s="210"/>
      <c r="CKY147" s="210"/>
      <c r="CKZ147" s="210"/>
      <c r="CLA147" s="210"/>
      <c r="CLB147" s="210"/>
      <c r="CLC147" s="210"/>
      <c r="CLD147" s="210"/>
      <c r="CLE147" s="210"/>
      <c r="CLF147" s="210"/>
      <c r="CLG147" s="210"/>
      <c r="CLH147" s="210"/>
      <c r="CLI147" s="210"/>
      <c r="CLJ147" s="210"/>
      <c r="CLK147" s="210"/>
      <c r="CLL147" s="210"/>
      <c r="CLM147" s="210"/>
      <c r="CLN147" s="210"/>
      <c r="CLO147" s="210"/>
      <c r="CLP147" s="210"/>
      <c r="CLQ147" s="210"/>
      <c r="CLR147" s="210"/>
      <c r="CLS147" s="210"/>
      <c r="CLT147" s="210"/>
      <c r="CLU147" s="210"/>
      <c r="CLV147" s="210"/>
      <c r="CLW147" s="210"/>
      <c r="CLX147" s="210"/>
      <c r="CLY147" s="210"/>
      <c r="CLZ147" s="210"/>
      <c r="CMA147" s="210"/>
      <c r="CMB147" s="210"/>
      <c r="CMC147" s="210"/>
      <c r="CMD147" s="210"/>
      <c r="CME147" s="210"/>
      <c r="CMF147" s="210"/>
      <c r="CMG147" s="210"/>
      <c r="CMH147" s="210"/>
      <c r="CMI147" s="210"/>
      <c r="CMJ147" s="210"/>
      <c r="CMK147" s="210"/>
      <c r="CML147" s="210"/>
      <c r="CMM147" s="210"/>
      <c r="CMN147" s="210"/>
      <c r="CMO147" s="210"/>
      <c r="CMP147" s="210"/>
      <c r="CMQ147" s="210"/>
      <c r="CMR147" s="210"/>
      <c r="CMS147" s="210"/>
      <c r="CMT147" s="210"/>
      <c r="CMU147" s="210"/>
      <c r="CMV147" s="210"/>
      <c r="CMW147" s="210"/>
      <c r="CMX147" s="210"/>
      <c r="CMY147" s="210"/>
      <c r="CMZ147" s="210"/>
      <c r="CNA147" s="210"/>
      <c r="CNB147" s="210"/>
      <c r="CNC147" s="210"/>
      <c r="CND147" s="210"/>
      <c r="CNE147" s="210"/>
      <c r="CNF147" s="210"/>
      <c r="CNG147" s="210"/>
      <c r="CNH147" s="210"/>
      <c r="CNI147" s="210"/>
      <c r="CNJ147" s="210"/>
      <c r="CNK147" s="210"/>
      <c r="CNL147" s="210"/>
      <c r="CNM147" s="210"/>
      <c r="CNN147" s="210"/>
      <c r="CNO147" s="210"/>
      <c r="CNP147" s="210"/>
      <c r="CNQ147" s="210"/>
      <c r="CNR147" s="210"/>
      <c r="CNS147" s="210"/>
      <c r="CNT147" s="210"/>
      <c r="CNU147" s="210"/>
      <c r="CNV147" s="210"/>
      <c r="CNW147" s="210"/>
      <c r="CNX147" s="210"/>
      <c r="CNY147" s="210"/>
      <c r="CNZ147" s="210"/>
      <c r="COA147" s="210"/>
      <c r="COB147" s="210"/>
      <c r="COC147" s="210"/>
      <c r="COD147" s="210"/>
      <c r="COE147" s="210"/>
      <c r="COF147" s="210"/>
      <c r="COG147" s="210"/>
      <c r="COH147" s="210"/>
      <c r="COI147" s="210"/>
      <c r="COJ147" s="210"/>
      <c r="COK147" s="210"/>
      <c r="COL147" s="210"/>
      <c r="COM147" s="210"/>
      <c r="CON147" s="210"/>
      <c r="COO147" s="210"/>
      <c r="COP147" s="210"/>
      <c r="COQ147" s="210"/>
      <c r="COR147" s="210"/>
      <c r="COS147" s="210"/>
      <c r="COT147" s="210"/>
      <c r="COU147" s="210"/>
      <c r="COV147" s="210"/>
      <c r="COW147" s="210"/>
      <c r="COX147" s="210"/>
      <c r="COY147" s="210"/>
      <c r="COZ147" s="210"/>
      <c r="CPA147" s="210"/>
      <c r="CPB147" s="210"/>
      <c r="CPC147" s="210"/>
      <c r="CPD147" s="210"/>
      <c r="CPE147" s="210"/>
      <c r="CPF147" s="210"/>
      <c r="CPG147" s="210"/>
      <c r="CPH147" s="210"/>
      <c r="CPI147" s="210"/>
      <c r="CPJ147" s="210"/>
      <c r="CPK147" s="210"/>
      <c r="CPL147" s="210"/>
      <c r="CPM147" s="210"/>
      <c r="CPN147" s="210"/>
      <c r="CPO147" s="210"/>
      <c r="CPP147" s="210"/>
      <c r="CPQ147" s="210"/>
      <c r="CPR147" s="210"/>
      <c r="CPS147" s="210"/>
      <c r="CPT147" s="210"/>
      <c r="CPU147" s="210"/>
      <c r="CPV147" s="210"/>
      <c r="CPW147" s="210"/>
      <c r="CPX147" s="210"/>
      <c r="CPY147" s="210"/>
      <c r="CPZ147" s="210"/>
      <c r="CQA147" s="210"/>
      <c r="CQB147" s="210"/>
      <c r="CQC147" s="210"/>
      <c r="CQD147" s="210"/>
      <c r="CQE147" s="210"/>
      <c r="CQF147" s="210"/>
      <c r="CQG147" s="210"/>
      <c r="CQH147" s="210"/>
      <c r="CQI147" s="210"/>
      <c r="CQJ147" s="210"/>
      <c r="CQK147" s="210"/>
      <c r="CQL147" s="210"/>
      <c r="CQM147" s="210"/>
      <c r="CQN147" s="210"/>
      <c r="CQO147" s="210"/>
      <c r="CQP147" s="210"/>
      <c r="CQQ147" s="210"/>
      <c r="CQR147" s="210"/>
      <c r="CQS147" s="210"/>
      <c r="CQT147" s="210"/>
      <c r="CQU147" s="210"/>
      <c r="CQV147" s="210"/>
      <c r="CQW147" s="210"/>
      <c r="CQX147" s="210"/>
      <c r="CQY147" s="210"/>
      <c r="CQZ147" s="210"/>
      <c r="CRA147" s="210"/>
      <c r="CRB147" s="210"/>
      <c r="CRC147" s="210"/>
      <c r="CRD147" s="210"/>
      <c r="CRE147" s="210"/>
      <c r="CRF147" s="210"/>
      <c r="CRG147" s="210"/>
      <c r="CRH147" s="210"/>
      <c r="CRI147" s="210"/>
      <c r="CRJ147" s="210"/>
      <c r="CRK147" s="210"/>
      <c r="CRL147" s="210"/>
      <c r="CRM147" s="210"/>
      <c r="CRN147" s="210"/>
      <c r="CRO147" s="210"/>
      <c r="CRP147" s="210"/>
      <c r="CRQ147" s="210"/>
      <c r="CRR147" s="210"/>
      <c r="CRS147" s="210"/>
      <c r="CRT147" s="210"/>
      <c r="CRU147" s="210"/>
      <c r="CRV147" s="210"/>
      <c r="CRW147" s="210"/>
      <c r="CRX147" s="210"/>
      <c r="CRY147" s="210"/>
      <c r="CRZ147" s="210"/>
      <c r="CSA147" s="210"/>
      <c r="CSB147" s="210"/>
      <c r="CSC147" s="210"/>
      <c r="CSD147" s="210"/>
      <c r="CSE147" s="210"/>
      <c r="CSF147" s="210"/>
      <c r="CSG147" s="210"/>
      <c r="CSH147" s="210"/>
      <c r="CSI147" s="210"/>
      <c r="CSJ147" s="210"/>
      <c r="CSK147" s="210"/>
      <c r="CSL147" s="210"/>
      <c r="CSM147" s="210"/>
      <c r="CSN147" s="210"/>
      <c r="CSO147" s="210"/>
      <c r="CSP147" s="210"/>
      <c r="CSQ147" s="210"/>
      <c r="CSR147" s="210"/>
      <c r="CSS147" s="210"/>
      <c r="CST147" s="210"/>
      <c r="CSU147" s="210"/>
      <c r="CSV147" s="210"/>
      <c r="CSW147" s="210"/>
      <c r="CSX147" s="210"/>
      <c r="CSY147" s="210"/>
      <c r="CSZ147" s="210"/>
      <c r="CTA147" s="210"/>
      <c r="CTB147" s="210"/>
      <c r="CTC147" s="210"/>
      <c r="CTD147" s="210"/>
      <c r="CTE147" s="210"/>
      <c r="CTF147" s="210"/>
      <c r="CTG147" s="210"/>
      <c r="CTH147" s="210"/>
      <c r="CTI147" s="210"/>
      <c r="CTJ147" s="210"/>
      <c r="CTK147" s="210"/>
      <c r="CTL147" s="210"/>
      <c r="CTM147" s="210"/>
      <c r="CTN147" s="210"/>
      <c r="CTO147" s="210"/>
      <c r="CTP147" s="210"/>
      <c r="CTQ147" s="210"/>
      <c r="CTR147" s="210"/>
      <c r="CTS147" s="210"/>
      <c r="CTT147" s="210"/>
      <c r="CTU147" s="210"/>
      <c r="CTV147" s="210"/>
      <c r="CTW147" s="210"/>
      <c r="CTX147" s="210"/>
      <c r="CTY147" s="210"/>
      <c r="CTZ147" s="210"/>
      <c r="CUA147" s="210"/>
      <c r="CUB147" s="210"/>
      <c r="CUC147" s="210"/>
      <c r="CUD147" s="210"/>
      <c r="CUE147" s="210"/>
      <c r="CUF147" s="210"/>
      <c r="CUG147" s="210"/>
      <c r="CUH147" s="210"/>
      <c r="CUI147" s="210"/>
      <c r="CUJ147" s="210"/>
      <c r="CUK147" s="210"/>
      <c r="CUL147" s="210"/>
      <c r="CUM147" s="210"/>
      <c r="CUN147" s="210"/>
      <c r="CUO147" s="210"/>
      <c r="CUP147" s="210"/>
      <c r="CUQ147" s="210"/>
      <c r="CUR147" s="210"/>
      <c r="CUS147" s="210"/>
      <c r="CUT147" s="210"/>
      <c r="CUU147" s="210"/>
      <c r="CUV147" s="210"/>
      <c r="CUW147" s="210"/>
      <c r="CUX147" s="210"/>
      <c r="CUY147" s="210"/>
      <c r="CUZ147" s="210"/>
      <c r="CVA147" s="210"/>
      <c r="CVB147" s="210"/>
      <c r="CVC147" s="210"/>
      <c r="CVD147" s="210"/>
      <c r="CVE147" s="210"/>
      <c r="CVF147" s="210"/>
      <c r="CVG147" s="210"/>
      <c r="CVH147" s="210"/>
      <c r="CVI147" s="210"/>
      <c r="CVJ147" s="210"/>
      <c r="CVK147" s="210"/>
      <c r="CVL147" s="210"/>
      <c r="CVM147" s="210"/>
      <c r="CVN147" s="210"/>
      <c r="CVO147" s="210"/>
      <c r="CVP147" s="210"/>
      <c r="CVQ147" s="210"/>
      <c r="CVR147" s="210"/>
      <c r="CVS147" s="210"/>
      <c r="CVT147" s="210"/>
      <c r="CVU147" s="210"/>
      <c r="CVV147" s="210"/>
      <c r="CVW147" s="210"/>
      <c r="CVX147" s="210"/>
      <c r="CVY147" s="210"/>
      <c r="CVZ147" s="210"/>
      <c r="CWA147" s="210"/>
      <c r="CWB147" s="210"/>
      <c r="CWC147" s="210"/>
      <c r="CWD147" s="210"/>
      <c r="CWE147" s="210"/>
      <c r="CWF147" s="210"/>
      <c r="CWG147" s="210"/>
      <c r="CWH147" s="210"/>
      <c r="CWI147" s="210"/>
      <c r="CWJ147" s="210"/>
      <c r="CWK147" s="210"/>
      <c r="CWL147" s="210"/>
      <c r="CWM147" s="210"/>
      <c r="CWN147" s="210"/>
      <c r="CWO147" s="210"/>
      <c r="CWP147" s="210"/>
      <c r="CWQ147" s="210"/>
      <c r="CWR147" s="210"/>
      <c r="CWS147" s="210"/>
      <c r="CWT147" s="210"/>
      <c r="CWU147" s="210"/>
      <c r="CWV147" s="210"/>
      <c r="CWW147" s="210"/>
      <c r="CWX147" s="210"/>
      <c r="CWY147" s="210"/>
      <c r="CWZ147" s="210"/>
      <c r="CXA147" s="210"/>
      <c r="CXB147" s="210"/>
      <c r="CXC147" s="210"/>
      <c r="CXD147" s="210"/>
      <c r="CXE147" s="210"/>
      <c r="CXF147" s="210"/>
      <c r="CXG147" s="210"/>
      <c r="CXH147" s="210"/>
      <c r="CXI147" s="210"/>
      <c r="CXJ147" s="210"/>
      <c r="CXK147" s="210"/>
      <c r="CXL147" s="210"/>
      <c r="CXM147" s="210"/>
      <c r="CXN147" s="210"/>
      <c r="CXO147" s="210"/>
      <c r="CXP147" s="210"/>
      <c r="CXQ147" s="210"/>
      <c r="CXR147" s="210"/>
      <c r="CXS147" s="210"/>
      <c r="CXT147" s="210"/>
      <c r="CXU147" s="210"/>
      <c r="CXV147" s="210"/>
      <c r="CXW147" s="210"/>
      <c r="CXX147" s="210"/>
      <c r="CXY147" s="210"/>
      <c r="CXZ147" s="210"/>
      <c r="CYA147" s="210"/>
      <c r="CYB147" s="210"/>
      <c r="CYC147" s="210"/>
      <c r="CYD147" s="210"/>
      <c r="CYE147" s="210"/>
      <c r="CYF147" s="210"/>
      <c r="CYG147" s="210"/>
      <c r="CYH147" s="210"/>
      <c r="CYI147" s="210"/>
      <c r="CYJ147" s="210"/>
      <c r="CYK147" s="210"/>
      <c r="CYL147" s="210"/>
      <c r="CYM147" s="210"/>
      <c r="CYN147" s="210"/>
      <c r="CYO147" s="210"/>
      <c r="CYP147" s="210"/>
      <c r="CYQ147" s="210"/>
      <c r="CYR147" s="210"/>
      <c r="CYS147" s="210"/>
      <c r="CYT147" s="210"/>
      <c r="CYU147" s="210"/>
      <c r="CYV147" s="210"/>
      <c r="CYW147" s="210"/>
      <c r="CYX147" s="210"/>
      <c r="CYY147" s="210"/>
      <c r="CYZ147" s="210"/>
      <c r="CZA147" s="210"/>
      <c r="CZB147" s="210"/>
      <c r="CZC147" s="210"/>
      <c r="CZD147" s="210"/>
      <c r="CZE147" s="210"/>
      <c r="CZF147" s="210"/>
      <c r="CZG147" s="210"/>
      <c r="CZH147" s="210"/>
      <c r="CZI147" s="210"/>
      <c r="CZJ147" s="210"/>
      <c r="CZK147" s="210"/>
      <c r="CZL147" s="210"/>
      <c r="CZM147" s="210"/>
      <c r="CZN147" s="210"/>
      <c r="CZO147" s="210"/>
      <c r="CZP147" s="210"/>
      <c r="CZQ147" s="210"/>
      <c r="CZR147" s="210"/>
      <c r="CZS147" s="210"/>
      <c r="CZT147" s="210"/>
      <c r="CZU147" s="210"/>
      <c r="CZV147" s="210"/>
      <c r="CZW147" s="210"/>
      <c r="CZX147" s="210"/>
      <c r="CZY147" s="210"/>
      <c r="CZZ147" s="210"/>
      <c r="DAA147" s="210"/>
      <c r="DAB147" s="210"/>
      <c r="DAC147" s="210"/>
      <c r="DAD147" s="210"/>
      <c r="DAE147" s="210"/>
      <c r="DAF147" s="210"/>
      <c r="DAG147" s="210"/>
      <c r="DAH147" s="210"/>
      <c r="DAI147" s="210"/>
      <c r="DAJ147" s="210"/>
      <c r="DAK147" s="210"/>
      <c r="DAL147" s="210"/>
      <c r="DAM147" s="210"/>
      <c r="DAN147" s="210"/>
      <c r="DAO147" s="210"/>
      <c r="DAP147" s="210"/>
      <c r="DAQ147" s="210"/>
      <c r="DAR147" s="210"/>
      <c r="DAS147" s="210"/>
      <c r="DAT147" s="210"/>
      <c r="DAU147" s="210"/>
      <c r="DAV147" s="210"/>
      <c r="DAW147" s="210"/>
      <c r="DAX147" s="210"/>
      <c r="DAY147" s="210"/>
      <c r="DAZ147" s="210"/>
      <c r="DBA147" s="210"/>
      <c r="DBB147" s="210"/>
      <c r="DBC147" s="210"/>
      <c r="DBD147" s="210"/>
      <c r="DBE147" s="210"/>
      <c r="DBF147" s="210"/>
      <c r="DBG147" s="210"/>
      <c r="DBH147" s="210"/>
      <c r="DBI147" s="210"/>
      <c r="DBJ147" s="210"/>
      <c r="DBK147" s="210"/>
      <c r="DBL147" s="210"/>
      <c r="DBM147" s="210"/>
      <c r="DBN147" s="210"/>
      <c r="DBO147" s="210"/>
      <c r="DBP147" s="210"/>
      <c r="DBQ147" s="210"/>
      <c r="DBR147" s="210"/>
      <c r="DBS147" s="210"/>
      <c r="DBT147" s="210"/>
      <c r="DBU147" s="210"/>
      <c r="DBV147" s="210"/>
      <c r="DBW147" s="210"/>
      <c r="DBX147" s="210"/>
      <c r="DBY147" s="210"/>
      <c r="DBZ147" s="210"/>
      <c r="DCA147" s="210"/>
      <c r="DCB147" s="210"/>
      <c r="DCC147" s="210"/>
      <c r="DCD147" s="210"/>
      <c r="DCE147" s="210"/>
      <c r="DCF147" s="210"/>
      <c r="DCG147" s="210"/>
      <c r="DCH147" s="210"/>
      <c r="DCI147" s="210"/>
      <c r="DCJ147" s="210"/>
      <c r="DCK147" s="210"/>
      <c r="DCL147" s="210"/>
      <c r="DCM147" s="210"/>
      <c r="DCN147" s="210"/>
      <c r="DCO147" s="210"/>
      <c r="DCP147" s="210"/>
      <c r="DCQ147" s="210"/>
      <c r="DCR147" s="210"/>
      <c r="DCS147" s="210"/>
      <c r="DCT147" s="210"/>
      <c r="DCU147" s="210"/>
      <c r="DCV147" s="210"/>
      <c r="DCW147" s="210"/>
      <c r="DCX147" s="210"/>
      <c r="DCY147" s="210"/>
      <c r="DCZ147" s="210"/>
      <c r="DDA147" s="210"/>
      <c r="DDB147" s="210"/>
      <c r="DDC147" s="210"/>
      <c r="DDD147" s="210"/>
      <c r="DDE147" s="210"/>
      <c r="DDF147" s="210"/>
      <c r="DDG147" s="210"/>
      <c r="DDH147" s="210"/>
      <c r="DDI147" s="210"/>
      <c r="DDJ147" s="210"/>
      <c r="DDK147" s="210"/>
      <c r="DDL147" s="210"/>
      <c r="DDM147" s="210"/>
      <c r="DDN147" s="210"/>
      <c r="DDO147" s="210"/>
      <c r="DDP147" s="210"/>
      <c r="DDQ147" s="210"/>
      <c r="DDR147" s="210"/>
      <c r="DDS147" s="210"/>
      <c r="DDT147" s="210"/>
      <c r="DDU147" s="210"/>
      <c r="DDV147" s="210"/>
      <c r="DDW147" s="210"/>
      <c r="DDX147" s="210"/>
      <c r="DDY147" s="210"/>
      <c r="DDZ147" s="210"/>
      <c r="DEA147" s="210"/>
      <c r="DEB147" s="210"/>
      <c r="DEC147" s="210"/>
      <c r="DED147" s="210"/>
      <c r="DEE147" s="210"/>
      <c r="DEF147" s="210"/>
      <c r="DEG147" s="210"/>
      <c r="DEH147" s="210"/>
      <c r="DEI147" s="210"/>
      <c r="DEJ147" s="210"/>
      <c r="DEK147" s="210"/>
      <c r="DEL147" s="210"/>
      <c r="DEM147" s="210"/>
      <c r="DEN147" s="210"/>
      <c r="DEO147" s="210"/>
      <c r="DEP147" s="210"/>
      <c r="DEQ147" s="210"/>
      <c r="DER147" s="210"/>
      <c r="DES147" s="210"/>
      <c r="DET147" s="210"/>
      <c r="DEU147" s="210"/>
      <c r="DEV147" s="210"/>
      <c r="DEW147" s="210"/>
      <c r="DEX147" s="210"/>
      <c r="DEY147" s="210"/>
      <c r="DEZ147" s="210"/>
      <c r="DFA147" s="210"/>
      <c r="DFB147" s="210"/>
      <c r="DFC147" s="210"/>
      <c r="DFD147" s="210"/>
      <c r="DFE147" s="210"/>
      <c r="DFF147" s="210"/>
      <c r="DFG147" s="210"/>
      <c r="DFH147" s="210"/>
      <c r="DFI147" s="210"/>
      <c r="DFJ147" s="210"/>
      <c r="DFK147" s="210"/>
      <c r="DFL147" s="210"/>
      <c r="DFM147" s="210"/>
      <c r="DFN147" s="210"/>
      <c r="DFO147" s="210"/>
      <c r="DFP147" s="210"/>
      <c r="DFQ147" s="210"/>
      <c r="DFR147" s="210"/>
      <c r="DFS147" s="210"/>
      <c r="DFT147" s="210"/>
      <c r="DFU147" s="210"/>
      <c r="DFV147" s="210"/>
      <c r="DFW147" s="210"/>
      <c r="DFX147" s="210"/>
      <c r="DFY147" s="210"/>
      <c r="DFZ147" s="210"/>
      <c r="DGA147" s="210"/>
      <c r="DGB147" s="210"/>
      <c r="DGC147" s="210"/>
      <c r="DGD147" s="210"/>
      <c r="DGE147" s="210"/>
      <c r="DGF147" s="210"/>
      <c r="DGG147" s="210"/>
      <c r="DGH147" s="210"/>
      <c r="DGI147" s="210"/>
      <c r="DGJ147" s="210"/>
      <c r="DGK147" s="210"/>
      <c r="DGL147" s="210"/>
      <c r="DGM147" s="210"/>
      <c r="DGN147" s="210"/>
      <c r="DGO147" s="210"/>
      <c r="DGP147" s="210"/>
      <c r="DGQ147" s="210"/>
      <c r="DGR147" s="210"/>
      <c r="DGS147" s="210"/>
      <c r="DGT147" s="210"/>
      <c r="DGU147" s="210"/>
      <c r="DGV147" s="210"/>
      <c r="DGW147" s="210"/>
      <c r="DGX147" s="210"/>
      <c r="DGY147" s="210"/>
      <c r="DGZ147" s="210"/>
      <c r="DHA147" s="210"/>
      <c r="DHB147" s="210"/>
      <c r="DHC147" s="210"/>
      <c r="DHD147" s="210"/>
      <c r="DHE147" s="210"/>
      <c r="DHF147" s="210"/>
      <c r="DHG147" s="210"/>
      <c r="DHH147" s="210"/>
      <c r="DHI147" s="210"/>
      <c r="DHJ147" s="210"/>
      <c r="DHK147" s="210"/>
      <c r="DHL147" s="210"/>
      <c r="DHM147" s="210"/>
      <c r="DHN147" s="210"/>
      <c r="DHO147" s="210"/>
      <c r="DHP147" s="210"/>
      <c r="DHQ147" s="210"/>
      <c r="DHR147" s="210"/>
      <c r="DHS147" s="210"/>
      <c r="DHT147" s="210"/>
      <c r="DHU147" s="210"/>
      <c r="DHV147" s="210"/>
      <c r="DHW147" s="210"/>
      <c r="DHX147" s="210"/>
      <c r="DHY147" s="210"/>
      <c r="DHZ147" s="210"/>
      <c r="DIA147" s="210"/>
      <c r="DIB147" s="210"/>
      <c r="DIC147" s="210"/>
      <c r="DID147" s="210"/>
      <c r="DIE147" s="210"/>
      <c r="DIF147" s="210"/>
      <c r="DIG147" s="210"/>
      <c r="DIH147" s="210"/>
      <c r="DII147" s="210"/>
      <c r="DIJ147" s="210"/>
      <c r="DIK147" s="210"/>
      <c r="DIL147" s="210"/>
      <c r="DIM147" s="210"/>
      <c r="DIN147" s="210"/>
      <c r="DIO147" s="210"/>
      <c r="DIP147" s="210"/>
      <c r="DIQ147" s="210"/>
      <c r="DIR147" s="210"/>
      <c r="DIS147" s="210"/>
      <c r="DIT147" s="210"/>
      <c r="DIU147" s="210"/>
      <c r="DIV147" s="210"/>
      <c r="DIW147" s="210"/>
      <c r="DIX147" s="210"/>
      <c r="DIY147" s="210"/>
      <c r="DIZ147" s="210"/>
      <c r="DJA147" s="210"/>
      <c r="DJB147" s="210"/>
      <c r="DJC147" s="210"/>
      <c r="DJD147" s="210"/>
      <c r="DJE147" s="210"/>
      <c r="DJF147" s="210"/>
      <c r="DJG147" s="210"/>
      <c r="DJH147" s="210"/>
      <c r="DJI147" s="210"/>
      <c r="DJJ147" s="210"/>
      <c r="DJK147" s="210"/>
      <c r="DJL147" s="210"/>
      <c r="DJM147" s="210"/>
      <c r="DJN147" s="210"/>
      <c r="DJO147" s="210"/>
      <c r="DJP147" s="210"/>
      <c r="DJQ147" s="210"/>
      <c r="DJR147" s="210"/>
      <c r="DJS147" s="210"/>
      <c r="DJT147" s="210"/>
      <c r="DJU147" s="210"/>
      <c r="DJV147" s="210"/>
      <c r="DJW147" s="210"/>
      <c r="DJX147" s="210"/>
      <c r="DJY147" s="210"/>
      <c r="DJZ147" s="210"/>
      <c r="DKA147" s="210"/>
      <c r="DKB147" s="210"/>
      <c r="DKC147" s="210"/>
      <c r="DKD147" s="210"/>
      <c r="DKE147" s="210"/>
      <c r="DKF147" s="210"/>
      <c r="DKG147" s="210"/>
      <c r="DKH147" s="210"/>
      <c r="DKI147" s="210"/>
      <c r="DKJ147" s="210"/>
      <c r="DKK147" s="210"/>
      <c r="DKL147" s="210"/>
      <c r="DKM147" s="210"/>
      <c r="DKN147" s="210"/>
      <c r="DKO147" s="210"/>
      <c r="DKP147" s="210"/>
      <c r="DKQ147" s="210"/>
      <c r="DKR147" s="210"/>
      <c r="DKS147" s="210"/>
      <c r="DKT147" s="210"/>
      <c r="DKU147" s="210"/>
      <c r="DKV147" s="210"/>
      <c r="DKW147" s="210"/>
      <c r="DKX147" s="210"/>
      <c r="DKY147" s="210"/>
      <c r="DKZ147" s="210"/>
      <c r="DLA147" s="210"/>
      <c r="DLB147" s="210"/>
      <c r="DLC147" s="210"/>
      <c r="DLD147" s="210"/>
      <c r="DLE147" s="210"/>
      <c r="DLF147" s="210"/>
      <c r="DLG147" s="210"/>
      <c r="DLH147" s="210"/>
      <c r="DLI147" s="210"/>
      <c r="DLJ147" s="210"/>
      <c r="DLK147" s="210"/>
      <c r="DLL147" s="210"/>
      <c r="DLM147" s="210"/>
      <c r="DLN147" s="210"/>
      <c r="DLO147" s="210"/>
      <c r="DLP147" s="210"/>
      <c r="DLQ147" s="210"/>
      <c r="DLR147" s="210"/>
      <c r="DLS147" s="210"/>
      <c r="DLT147" s="210"/>
      <c r="DLU147" s="210"/>
      <c r="DLV147" s="210"/>
      <c r="DLW147" s="210"/>
      <c r="DLX147" s="210"/>
      <c r="DLY147" s="210"/>
      <c r="DLZ147" s="210"/>
      <c r="DMA147" s="210"/>
      <c r="DMB147" s="210"/>
      <c r="DMC147" s="210"/>
      <c r="DMD147" s="210"/>
      <c r="DME147" s="210"/>
      <c r="DMF147" s="210"/>
      <c r="DMG147" s="210"/>
      <c r="DMH147" s="210"/>
      <c r="DMI147" s="210"/>
      <c r="DMJ147" s="210"/>
      <c r="DMK147" s="210"/>
      <c r="DML147" s="210"/>
      <c r="DMM147" s="210"/>
      <c r="DMN147" s="210"/>
      <c r="DMO147" s="210"/>
      <c r="DMP147" s="210"/>
      <c r="DMQ147" s="210"/>
      <c r="DMR147" s="210"/>
      <c r="DMS147" s="210"/>
      <c r="DMT147" s="210"/>
      <c r="DMU147" s="210"/>
      <c r="DMV147" s="210"/>
      <c r="DMW147" s="210"/>
      <c r="DMX147" s="210"/>
      <c r="DMY147" s="210"/>
      <c r="DMZ147" s="210"/>
      <c r="DNA147" s="210"/>
      <c r="DNB147" s="210"/>
      <c r="DNC147" s="210"/>
      <c r="DND147" s="210"/>
      <c r="DNE147" s="210"/>
      <c r="DNF147" s="210"/>
      <c r="DNG147" s="210"/>
      <c r="DNH147" s="210"/>
      <c r="DNI147" s="210"/>
      <c r="DNJ147" s="210"/>
      <c r="DNK147" s="210"/>
      <c r="DNL147" s="210"/>
      <c r="DNM147" s="210"/>
      <c r="DNN147" s="210"/>
      <c r="DNO147" s="210"/>
      <c r="DNP147" s="210"/>
      <c r="DNQ147" s="210"/>
      <c r="DNR147" s="210"/>
      <c r="DNS147" s="210"/>
      <c r="DNT147" s="210"/>
      <c r="DNU147" s="210"/>
      <c r="DNV147" s="210"/>
      <c r="DNW147" s="210"/>
      <c r="DNX147" s="210"/>
      <c r="DNY147" s="210"/>
      <c r="DNZ147" s="210"/>
      <c r="DOA147" s="210"/>
      <c r="DOB147" s="210"/>
      <c r="DOC147" s="210"/>
      <c r="DOD147" s="210"/>
      <c r="DOE147" s="210"/>
      <c r="DOF147" s="210"/>
      <c r="DOG147" s="210"/>
      <c r="DOH147" s="210"/>
      <c r="DOI147" s="210"/>
      <c r="DOJ147" s="210"/>
      <c r="DOK147" s="210"/>
      <c r="DOL147" s="210"/>
      <c r="DOM147" s="210"/>
      <c r="DON147" s="210"/>
      <c r="DOO147" s="210"/>
      <c r="DOP147" s="210"/>
      <c r="DOQ147" s="210"/>
      <c r="DOR147" s="210"/>
      <c r="DOS147" s="210"/>
      <c r="DOT147" s="210"/>
      <c r="DOU147" s="210"/>
      <c r="DOV147" s="210"/>
      <c r="DOW147" s="210"/>
      <c r="DOX147" s="210"/>
      <c r="DOY147" s="210"/>
      <c r="DOZ147" s="210"/>
      <c r="DPA147" s="210"/>
      <c r="DPB147" s="210"/>
      <c r="DPC147" s="210"/>
      <c r="DPD147" s="210"/>
      <c r="DPE147" s="210"/>
      <c r="DPF147" s="210"/>
      <c r="DPG147" s="210"/>
      <c r="DPH147" s="210"/>
      <c r="DPI147" s="210"/>
      <c r="DPJ147" s="210"/>
      <c r="DPK147" s="210"/>
      <c r="DPL147" s="210"/>
      <c r="DPM147" s="210"/>
      <c r="DPN147" s="210"/>
      <c r="DPO147" s="210"/>
      <c r="DPP147" s="210"/>
      <c r="DPQ147" s="210"/>
      <c r="DPR147" s="210"/>
      <c r="DPS147" s="210"/>
      <c r="DPT147" s="210"/>
      <c r="DPU147" s="210"/>
      <c r="DPV147" s="210"/>
      <c r="DPW147" s="210"/>
      <c r="DPX147" s="210"/>
      <c r="DPY147" s="210"/>
      <c r="DPZ147" s="210"/>
      <c r="DQA147" s="210"/>
      <c r="DQB147" s="210"/>
      <c r="DQC147" s="210"/>
      <c r="DQD147" s="210"/>
      <c r="DQE147" s="210"/>
      <c r="DQF147" s="210"/>
      <c r="DQG147" s="210"/>
      <c r="DQH147" s="210"/>
      <c r="DQI147" s="210"/>
      <c r="DQJ147" s="210"/>
      <c r="DQK147" s="210"/>
      <c r="DQL147" s="210"/>
      <c r="DQM147" s="210"/>
      <c r="DQN147" s="210"/>
      <c r="DQO147" s="210"/>
      <c r="DQP147" s="210"/>
      <c r="DQQ147" s="210"/>
      <c r="DQR147" s="210"/>
      <c r="DQS147" s="210"/>
      <c r="DQT147" s="210"/>
      <c r="DQU147" s="210"/>
      <c r="DQV147" s="210"/>
      <c r="DQW147" s="210"/>
      <c r="DQX147" s="210"/>
      <c r="DQY147" s="210"/>
      <c r="DQZ147" s="210"/>
      <c r="DRA147" s="210"/>
      <c r="DRB147" s="210"/>
      <c r="DRC147" s="210"/>
      <c r="DRD147" s="210"/>
      <c r="DRE147" s="210"/>
      <c r="DRF147" s="210"/>
      <c r="DRG147" s="210"/>
      <c r="DRH147" s="210"/>
      <c r="DRI147" s="210"/>
      <c r="DRJ147" s="210"/>
      <c r="DRK147" s="210"/>
      <c r="DRL147" s="210"/>
      <c r="DRM147" s="210"/>
      <c r="DRN147" s="210"/>
      <c r="DRO147" s="210"/>
      <c r="DRP147" s="210"/>
      <c r="DRQ147" s="210"/>
      <c r="DRR147" s="210"/>
      <c r="DRS147" s="210"/>
      <c r="DRT147" s="210"/>
      <c r="DRU147" s="210"/>
      <c r="DRV147" s="210"/>
      <c r="DRW147" s="210"/>
      <c r="DRX147" s="210"/>
      <c r="DRY147" s="210"/>
      <c r="DRZ147" s="210"/>
      <c r="DSA147" s="210"/>
      <c r="DSB147" s="210"/>
      <c r="DSC147" s="210"/>
      <c r="DSD147" s="210"/>
      <c r="DSE147" s="210"/>
      <c r="DSF147" s="210"/>
      <c r="DSG147" s="210"/>
      <c r="DSH147" s="210"/>
      <c r="DSI147" s="210"/>
      <c r="DSJ147" s="210"/>
      <c r="DSK147" s="210"/>
      <c r="DSL147" s="210"/>
      <c r="DSM147" s="210"/>
      <c r="DSN147" s="210"/>
      <c r="DSO147" s="210"/>
      <c r="DSP147" s="210"/>
      <c r="DSQ147" s="210"/>
      <c r="DSR147" s="210"/>
      <c r="DSS147" s="210"/>
      <c r="DST147" s="210"/>
      <c r="DSU147" s="210"/>
      <c r="DSV147" s="210"/>
      <c r="DSW147" s="210"/>
      <c r="DSX147" s="210"/>
      <c r="DSY147" s="210"/>
      <c r="DSZ147" s="210"/>
      <c r="DTA147" s="210"/>
      <c r="DTB147" s="210"/>
      <c r="DTC147" s="210"/>
      <c r="DTD147" s="210"/>
      <c r="DTE147" s="210"/>
      <c r="DTF147" s="210"/>
      <c r="DTG147" s="210"/>
      <c r="DTH147" s="210"/>
      <c r="DTI147" s="210"/>
      <c r="DTJ147" s="210"/>
      <c r="DTK147" s="210"/>
      <c r="DTL147" s="210"/>
      <c r="DTM147" s="210"/>
      <c r="DTN147" s="210"/>
      <c r="DTO147" s="210"/>
      <c r="DTP147" s="210"/>
      <c r="DTQ147" s="210"/>
      <c r="DTR147" s="210"/>
      <c r="DTS147" s="210"/>
      <c r="DTT147" s="210"/>
      <c r="DTU147" s="210"/>
      <c r="DTV147" s="210"/>
      <c r="DTW147" s="210"/>
      <c r="DTX147" s="210"/>
      <c r="DTY147" s="210"/>
      <c r="DTZ147" s="210"/>
      <c r="DUA147" s="210"/>
      <c r="DUB147" s="210"/>
      <c r="DUC147" s="210"/>
      <c r="DUD147" s="210"/>
      <c r="DUE147" s="210"/>
      <c r="DUF147" s="210"/>
      <c r="DUG147" s="210"/>
      <c r="DUH147" s="210"/>
      <c r="DUI147" s="210"/>
      <c r="DUJ147" s="210"/>
      <c r="DUK147" s="210"/>
      <c r="DUL147" s="210"/>
      <c r="DUM147" s="210"/>
      <c r="DUN147" s="210"/>
      <c r="DUO147" s="210"/>
      <c r="DUP147" s="210"/>
      <c r="DUQ147" s="210"/>
      <c r="DUR147" s="210"/>
      <c r="DUS147" s="210"/>
      <c r="DUT147" s="210"/>
      <c r="DUU147" s="210"/>
      <c r="DUV147" s="210"/>
      <c r="DUW147" s="210"/>
      <c r="DUX147" s="210"/>
      <c r="DUY147" s="210"/>
      <c r="DUZ147" s="210"/>
      <c r="DVA147" s="210"/>
      <c r="DVB147" s="210"/>
      <c r="DVC147" s="210"/>
      <c r="DVD147" s="210"/>
      <c r="DVE147" s="210"/>
      <c r="DVF147" s="210"/>
      <c r="DVG147" s="210"/>
      <c r="DVH147" s="210"/>
      <c r="DVI147" s="210"/>
      <c r="DVJ147" s="210"/>
      <c r="DVK147" s="210"/>
      <c r="DVL147" s="210"/>
      <c r="DVM147" s="210"/>
      <c r="DVN147" s="210"/>
      <c r="DVO147" s="210"/>
      <c r="DVP147" s="210"/>
      <c r="DVQ147" s="210"/>
      <c r="DVR147" s="210"/>
      <c r="DVS147" s="210"/>
      <c r="DVT147" s="210"/>
      <c r="DVU147" s="210"/>
      <c r="DVV147" s="210"/>
      <c r="DVW147" s="210"/>
      <c r="DVX147" s="210"/>
      <c r="DVY147" s="210"/>
      <c r="DVZ147" s="210"/>
      <c r="DWA147" s="210"/>
      <c r="DWB147" s="210"/>
      <c r="DWC147" s="210"/>
      <c r="DWD147" s="210"/>
      <c r="DWE147" s="210"/>
      <c r="DWF147" s="210"/>
      <c r="DWG147" s="210"/>
      <c r="DWH147" s="210"/>
      <c r="DWI147" s="210"/>
      <c r="DWJ147" s="210"/>
      <c r="DWK147" s="210"/>
      <c r="DWL147" s="210"/>
      <c r="DWM147" s="210"/>
      <c r="DWN147" s="210"/>
      <c r="DWO147" s="210"/>
      <c r="DWP147" s="210"/>
      <c r="DWQ147" s="210"/>
      <c r="DWR147" s="210"/>
      <c r="DWS147" s="210"/>
      <c r="DWT147" s="210"/>
      <c r="DWU147" s="210"/>
      <c r="DWV147" s="210"/>
      <c r="DWW147" s="210"/>
      <c r="DWX147" s="210"/>
      <c r="DWY147" s="210"/>
      <c r="DWZ147" s="210"/>
      <c r="DXA147" s="210"/>
      <c r="DXB147" s="210"/>
      <c r="DXC147" s="210"/>
      <c r="DXD147" s="210"/>
      <c r="DXE147" s="210"/>
      <c r="DXF147" s="210"/>
      <c r="DXG147" s="210"/>
      <c r="DXH147" s="210"/>
      <c r="DXI147" s="210"/>
      <c r="DXJ147" s="210"/>
      <c r="DXK147" s="210"/>
      <c r="DXL147" s="210"/>
      <c r="DXM147" s="210"/>
      <c r="DXN147" s="210"/>
      <c r="DXO147" s="210"/>
      <c r="DXP147" s="210"/>
      <c r="DXQ147" s="210"/>
      <c r="DXR147" s="210"/>
      <c r="DXS147" s="210"/>
      <c r="DXT147" s="210"/>
      <c r="DXU147" s="210"/>
      <c r="DXV147" s="210"/>
      <c r="DXW147" s="210"/>
      <c r="DXX147" s="210"/>
      <c r="DXY147" s="210"/>
      <c r="DXZ147" s="210"/>
      <c r="DYA147" s="210"/>
      <c r="DYB147" s="210"/>
      <c r="DYC147" s="210"/>
      <c r="DYD147" s="210"/>
      <c r="DYE147" s="210"/>
      <c r="DYF147" s="210"/>
      <c r="DYG147" s="210"/>
      <c r="DYH147" s="210"/>
      <c r="DYI147" s="210"/>
      <c r="DYJ147" s="210"/>
      <c r="DYK147" s="210"/>
      <c r="DYL147" s="210"/>
      <c r="DYM147" s="210"/>
      <c r="DYN147" s="210"/>
      <c r="DYO147" s="210"/>
      <c r="DYP147" s="210"/>
      <c r="DYQ147" s="210"/>
      <c r="DYR147" s="210"/>
      <c r="DYS147" s="210"/>
      <c r="DYT147" s="210"/>
      <c r="DYU147" s="210"/>
      <c r="DYV147" s="210"/>
      <c r="DYW147" s="210"/>
      <c r="DYX147" s="210"/>
      <c r="DYY147" s="210"/>
      <c r="DYZ147" s="210"/>
      <c r="DZA147" s="210"/>
      <c r="DZB147" s="210"/>
      <c r="DZC147" s="210"/>
      <c r="DZD147" s="210"/>
      <c r="DZE147" s="210"/>
      <c r="DZF147" s="210"/>
      <c r="DZG147" s="210"/>
      <c r="DZH147" s="210"/>
      <c r="DZI147" s="210"/>
      <c r="DZJ147" s="210"/>
      <c r="DZK147" s="210"/>
      <c r="DZL147" s="210"/>
      <c r="DZM147" s="210"/>
      <c r="DZN147" s="210"/>
      <c r="DZO147" s="210"/>
      <c r="DZP147" s="210"/>
      <c r="DZQ147" s="210"/>
      <c r="DZR147" s="210"/>
      <c r="DZS147" s="210"/>
      <c r="DZT147" s="210"/>
      <c r="DZU147" s="210"/>
      <c r="DZV147" s="210"/>
      <c r="DZW147" s="210"/>
      <c r="DZX147" s="210"/>
      <c r="DZY147" s="210"/>
      <c r="DZZ147" s="210"/>
      <c r="EAA147" s="210"/>
      <c r="EAB147" s="210"/>
      <c r="EAC147" s="210"/>
      <c r="EAD147" s="210"/>
      <c r="EAE147" s="210"/>
      <c r="EAF147" s="210"/>
      <c r="EAG147" s="210"/>
      <c r="EAH147" s="210"/>
      <c r="EAI147" s="210"/>
      <c r="EAJ147" s="210"/>
      <c r="EAK147" s="210"/>
      <c r="EAL147" s="210"/>
      <c r="EAM147" s="210"/>
      <c r="EAN147" s="210"/>
      <c r="EAO147" s="210"/>
      <c r="EAP147" s="210"/>
      <c r="EAQ147" s="210"/>
      <c r="EAR147" s="210"/>
      <c r="EAS147" s="210"/>
      <c r="EAT147" s="210"/>
      <c r="EAU147" s="210"/>
      <c r="EAV147" s="210"/>
      <c r="EAW147" s="210"/>
      <c r="EAX147" s="210"/>
      <c r="EAY147" s="210"/>
      <c r="EAZ147" s="210"/>
      <c r="EBA147" s="210"/>
      <c r="EBB147" s="210"/>
      <c r="EBC147" s="210"/>
      <c r="EBD147" s="210"/>
      <c r="EBE147" s="210"/>
      <c r="EBF147" s="210"/>
      <c r="EBG147" s="210"/>
      <c r="EBH147" s="210"/>
      <c r="EBI147" s="210"/>
      <c r="EBJ147" s="210"/>
      <c r="EBK147" s="210"/>
      <c r="EBL147" s="210"/>
      <c r="EBM147" s="210"/>
      <c r="EBN147" s="210"/>
      <c r="EBO147" s="210"/>
      <c r="EBP147" s="210"/>
      <c r="EBQ147" s="210"/>
      <c r="EBR147" s="210"/>
      <c r="EBS147" s="210"/>
      <c r="EBT147" s="210"/>
      <c r="EBU147" s="210"/>
      <c r="EBV147" s="210"/>
      <c r="EBW147" s="210"/>
      <c r="EBX147" s="210"/>
      <c r="EBY147" s="210"/>
      <c r="EBZ147" s="210"/>
      <c r="ECA147" s="210"/>
      <c r="ECB147" s="210"/>
      <c r="ECC147" s="210"/>
      <c r="ECD147" s="210"/>
      <c r="ECE147" s="210"/>
      <c r="ECF147" s="210"/>
      <c r="ECG147" s="210"/>
      <c r="ECH147" s="210"/>
      <c r="ECI147" s="210"/>
      <c r="ECJ147" s="210"/>
      <c r="ECK147" s="210"/>
      <c r="ECL147" s="210"/>
      <c r="ECM147" s="210"/>
      <c r="ECN147" s="210"/>
      <c r="ECO147" s="210"/>
      <c r="ECP147" s="210"/>
      <c r="ECQ147" s="210"/>
      <c r="ECR147" s="210"/>
      <c r="ECS147" s="210"/>
      <c r="ECT147" s="210"/>
      <c r="ECU147" s="210"/>
      <c r="ECV147" s="210"/>
      <c r="ECW147" s="210"/>
      <c r="ECX147" s="210"/>
      <c r="ECY147" s="210"/>
      <c r="ECZ147" s="210"/>
      <c r="EDA147" s="210"/>
      <c r="EDB147" s="210"/>
      <c r="EDC147" s="210"/>
      <c r="EDD147" s="210"/>
      <c r="EDE147" s="210"/>
      <c r="EDF147" s="210"/>
      <c r="EDG147" s="210"/>
      <c r="EDH147" s="210"/>
      <c r="EDI147" s="210"/>
      <c r="EDJ147" s="210"/>
      <c r="EDK147" s="210"/>
      <c r="EDL147" s="210"/>
      <c r="EDM147" s="210"/>
      <c r="EDN147" s="210"/>
      <c r="EDO147" s="210"/>
      <c r="EDP147" s="210"/>
      <c r="EDQ147" s="210"/>
      <c r="EDR147" s="210"/>
      <c r="EDS147" s="210"/>
      <c r="EDT147" s="210"/>
      <c r="EDU147" s="210"/>
      <c r="EDV147" s="210"/>
      <c r="EDW147" s="210"/>
      <c r="EDX147" s="210"/>
      <c r="EDY147" s="210"/>
      <c r="EDZ147" s="210"/>
      <c r="EEA147" s="210"/>
      <c r="EEB147" s="210"/>
      <c r="EEC147" s="210"/>
      <c r="EED147" s="210"/>
      <c r="EEE147" s="210"/>
      <c r="EEF147" s="210"/>
      <c r="EEG147" s="210"/>
      <c r="EEH147" s="210"/>
      <c r="EEI147" s="210"/>
      <c r="EEJ147" s="210"/>
      <c r="EEK147" s="210"/>
      <c r="EEL147" s="210"/>
      <c r="EEM147" s="210"/>
      <c r="EEN147" s="210"/>
      <c r="EEO147" s="210"/>
      <c r="EEP147" s="210"/>
      <c r="EEQ147" s="210"/>
      <c r="EER147" s="210"/>
      <c r="EES147" s="210"/>
      <c r="EET147" s="210"/>
      <c r="EEU147" s="210"/>
      <c r="EEV147" s="210"/>
      <c r="EEW147" s="210"/>
      <c r="EEX147" s="210"/>
      <c r="EEY147" s="210"/>
      <c r="EEZ147" s="210"/>
      <c r="EFA147" s="210"/>
      <c r="EFB147" s="210"/>
      <c r="EFC147" s="210"/>
      <c r="EFD147" s="210"/>
      <c r="EFE147" s="210"/>
      <c r="EFF147" s="210"/>
      <c r="EFG147" s="210"/>
      <c r="EFH147" s="210"/>
      <c r="EFI147" s="210"/>
      <c r="EFJ147" s="210"/>
      <c r="EFK147" s="210"/>
      <c r="EFL147" s="210"/>
      <c r="EFM147" s="210"/>
      <c r="EFN147" s="210"/>
      <c r="EFO147" s="210"/>
      <c r="EFP147" s="210"/>
      <c r="EFQ147" s="210"/>
      <c r="EFR147" s="210"/>
      <c r="EFS147" s="210"/>
      <c r="EFT147" s="210"/>
      <c r="EFU147" s="210"/>
      <c r="EFV147" s="210"/>
      <c r="EFW147" s="210"/>
      <c r="EFX147" s="210"/>
      <c r="EFY147" s="210"/>
      <c r="EFZ147" s="210"/>
      <c r="EGA147" s="210"/>
      <c r="EGB147" s="210"/>
      <c r="EGC147" s="210"/>
      <c r="EGD147" s="210"/>
      <c r="EGE147" s="210"/>
      <c r="EGF147" s="210"/>
      <c r="EGG147" s="210"/>
      <c r="EGH147" s="210"/>
      <c r="EGI147" s="210"/>
      <c r="EGJ147" s="210"/>
      <c r="EGK147" s="210"/>
      <c r="EGL147" s="210"/>
      <c r="EGM147" s="210"/>
      <c r="EGN147" s="210"/>
      <c r="EGO147" s="210"/>
      <c r="EGP147" s="210"/>
      <c r="EGQ147" s="210"/>
      <c r="EGR147" s="210"/>
      <c r="EGS147" s="210"/>
      <c r="EGT147" s="210"/>
      <c r="EGU147" s="210"/>
      <c r="EGV147" s="210"/>
      <c r="EGW147" s="210"/>
      <c r="EGX147" s="210"/>
      <c r="EGY147" s="210"/>
      <c r="EGZ147" s="210"/>
      <c r="EHA147" s="210"/>
      <c r="EHB147" s="210"/>
      <c r="EHC147" s="210"/>
      <c r="EHD147" s="210"/>
      <c r="EHE147" s="210"/>
      <c r="EHF147" s="210"/>
      <c r="EHG147" s="210"/>
      <c r="EHH147" s="210"/>
      <c r="EHI147" s="210"/>
      <c r="EHJ147" s="210"/>
      <c r="EHK147" s="210"/>
      <c r="EHL147" s="210"/>
      <c r="EHM147" s="210"/>
      <c r="EHN147" s="210"/>
      <c r="EHO147" s="210"/>
      <c r="EHP147" s="210"/>
      <c r="EHQ147" s="210"/>
      <c r="EHR147" s="210"/>
      <c r="EHS147" s="210"/>
      <c r="EHT147" s="210"/>
      <c r="EHU147" s="210"/>
      <c r="EHV147" s="210"/>
      <c r="EHW147" s="210"/>
      <c r="EHX147" s="210"/>
      <c r="EHY147" s="210"/>
      <c r="EHZ147" s="210"/>
      <c r="EIA147" s="210"/>
      <c r="EIB147" s="210"/>
      <c r="EIC147" s="210"/>
      <c r="EID147" s="210"/>
      <c r="EIE147" s="210"/>
      <c r="EIF147" s="210"/>
      <c r="EIG147" s="210"/>
      <c r="EIH147" s="210"/>
      <c r="EII147" s="210"/>
      <c r="EIJ147" s="210"/>
      <c r="EIK147" s="210"/>
      <c r="EIL147" s="210"/>
      <c r="EIM147" s="210"/>
      <c r="EIN147" s="210"/>
      <c r="EIO147" s="210"/>
      <c r="EIP147" s="210"/>
      <c r="EIQ147" s="210"/>
      <c r="EIR147" s="210"/>
      <c r="EIS147" s="210"/>
      <c r="EIT147" s="210"/>
      <c r="EIU147" s="210"/>
      <c r="EIV147" s="210"/>
      <c r="EIW147" s="210"/>
      <c r="EIX147" s="210"/>
      <c r="EIY147" s="210"/>
      <c r="EIZ147" s="210"/>
      <c r="EJA147" s="210"/>
      <c r="EJB147" s="210"/>
      <c r="EJC147" s="210"/>
      <c r="EJD147" s="210"/>
      <c r="EJE147" s="210"/>
      <c r="EJF147" s="210"/>
      <c r="EJG147" s="210"/>
      <c r="EJH147" s="210"/>
      <c r="EJI147" s="210"/>
      <c r="EJJ147" s="210"/>
      <c r="EJK147" s="210"/>
      <c r="EJL147" s="210"/>
      <c r="EJM147" s="210"/>
      <c r="EJN147" s="210"/>
      <c r="EJO147" s="210"/>
      <c r="EJP147" s="210"/>
      <c r="EJQ147" s="210"/>
      <c r="EJR147" s="210"/>
      <c r="EJS147" s="210"/>
      <c r="EJT147" s="210"/>
      <c r="EJU147" s="210"/>
      <c r="EJV147" s="210"/>
      <c r="EJW147" s="210"/>
      <c r="EJX147" s="210"/>
      <c r="EJY147" s="210"/>
      <c r="EJZ147" s="210"/>
      <c r="EKA147" s="210"/>
      <c r="EKB147" s="210"/>
      <c r="EKC147" s="210"/>
      <c r="EKD147" s="210"/>
      <c r="EKE147" s="210"/>
      <c r="EKF147" s="210"/>
      <c r="EKG147" s="210"/>
      <c r="EKH147" s="210"/>
      <c r="EKI147" s="210"/>
      <c r="EKJ147" s="210"/>
      <c r="EKK147" s="210"/>
      <c r="EKL147" s="210"/>
      <c r="EKM147" s="210"/>
      <c r="EKN147" s="210"/>
      <c r="EKO147" s="210"/>
      <c r="EKP147" s="210"/>
      <c r="EKQ147" s="210"/>
      <c r="EKR147" s="210"/>
      <c r="EKS147" s="210"/>
      <c r="EKT147" s="210"/>
      <c r="EKU147" s="210"/>
      <c r="EKV147" s="210"/>
      <c r="EKW147" s="210"/>
      <c r="EKX147" s="210"/>
      <c r="EKY147" s="210"/>
      <c r="EKZ147" s="210"/>
      <c r="ELA147" s="210"/>
      <c r="ELB147" s="210"/>
      <c r="ELC147" s="210"/>
      <c r="ELD147" s="210"/>
      <c r="ELE147" s="210"/>
      <c r="ELF147" s="210"/>
      <c r="ELG147" s="210"/>
      <c r="ELH147" s="210"/>
      <c r="ELI147" s="210"/>
      <c r="ELJ147" s="210"/>
      <c r="ELK147" s="210"/>
      <c r="ELL147" s="210"/>
      <c r="ELM147" s="210"/>
      <c r="ELN147" s="210"/>
      <c r="ELO147" s="210"/>
      <c r="ELP147" s="210"/>
      <c r="ELQ147" s="210"/>
      <c r="ELR147" s="210"/>
      <c r="ELS147" s="210"/>
      <c r="ELT147" s="210"/>
      <c r="ELU147" s="210"/>
      <c r="ELV147" s="210"/>
      <c r="ELW147" s="210"/>
      <c r="ELX147" s="210"/>
      <c r="ELY147" s="210"/>
      <c r="ELZ147" s="210"/>
      <c r="EMA147" s="210"/>
      <c r="EMB147" s="210"/>
      <c r="EMC147" s="210"/>
      <c r="EMD147" s="210"/>
      <c r="EME147" s="210"/>
      <c r="EMF147" s="210"/>
      <c r="EMG147" s="210"/>
      <c r="EMH147" s="210"/>
      <c r="EMI147" s="210"/>
      <c r="EMJ147" s="210"/>
      <c r="EMK147" s="210"/>
      <c r="EML147" s="210"/>
      <c r="EMM147" s="210"/>
      <c r="EMN147" s="210"/>
      <c r="EMO147" s="210"/>
      <c r="EMP147" s="210"/>
      <c r="EMQ147" s="210"/>
      <c r="EMR147" s="210"/>
      <c r="EMS147" s="210"/>
      <c r="EMT147" s="210"/>
      <c r="EMU147" s="210"/>
      <c r="EMV147" s="210"/>
      <c r="EMW147" s="210"/>
      <c r="EMX147" s="210"/>
      <c r="EMY147" s="210"/>
      <c r="EMZ147" s="210"/>
      <c r="ENA147" s="210"/>
      <c r="ENB147" s="210"/>
      <c r="ENC147" s="210"/>
      <c r="END147" s="210"/>
      <c r="ENE147" s="210"/>
      <c r="ENF147" s="210"/>
      <c r="ENG147" s="210"/>
      <c r="ENH147" s="210"/>
      <c r="ENI147" s="210"/>
      <c r="ENJ147" s="210"/>
      <c r="ENK147" s="210"/>
      <c r="ENL147" s="210"/>
      <c r="ENM147" s="210"/>
      <c r="ENN147" s="210"/>
      <c r="ENO147" s="210"/>
      <c r="ENP147" s="210"/>
      <c r="ENQ147" s="210"/>
      <c r="ENR147" s="210"/>
      <c r="ENS147" s="210"/>
      <c r="ENT147" s="210"/>
      <c r="ENU147" s="210"/>
      <c r="ENV147" s="210"/>
      <c r="ENW147" s="210"/>
      <c r="ENX147" s="210"/>
      <c r="ENY147" s="210"/>
      <c r="ENZ147" s="210"/>
      <c r="EOA147" s="210"/>
      <c r="EOB147" s="210"/>
      <c r="EOC147" s="210"/>
      <c r="EOD147" s="210"/>
      <c r="EOE147" s="210"/>
      <c r="EOF147" s="210"/>
      <c r="EOG147" s="210"/>
      <c r="EOH147" s="210"/>
      <c r="EOI147" s="210"/>
      <c r="EOJ147" s="210"/>
      <c r="EOK147" s="210"/>
      <c r="EOL147" s="210"/>
      <c r="EOM147" s="210"/>
      <c r="EON147" s="210"/>
      <c r="EOO147" s="210"/>
      <c r="EOP147" s="210"/>
      <c r="EOQ147" s="210"/>
      <c r="EOR147" s="210"/>
      <c r="EOS147" s="210"/>
      <c r="EOT147" s="210"/>
      <c r="EOU147" s="210"/>
      <c r="EOV147" s="210"/>
      <c r="EOW147" s="210"/>
      <c r="EOX147" s="210"/>
      <c r="EOY147" s="210"/>
      <c r="EOZ147" s="210"/>
      <c r="EPA147" s="210"/>
      <c r="EPB147" s="210"/>
      <c r="EPC147" s="210"/>
      <c r="EPD147" s="210"/>
      <c r="EPE147" s="210"/>
      <c r="EPF147" s="210"/>
      <c r="EPG147" s="210"/>
      <c r="EPH147" s="210"/>
      <c r="EPI147" s="210"/>
      <c r="EPJ147" s="210"/>
      <c r="EPK147" s="210"/>
      <c r="EPL147" s="210"/>
      <c r="EPM147" s="210"/>
      <c r="EPN147" s="210"/>
      <c r="EPO147" s="210"/>
      <c r="EPP147" s="210"/>
      <c r="EPQ147" s="210"/>
      <c r="EPR147" s="210"/>
      <c r="EPS147" s="210"/>
      <c r="EPT147" s="210"/>
      <c r="EPU147" s="210"/>
      <c r="EPV147" s="210"/>
      <c r="EPW147" s="210"/>
      <c r="EPX147" s="210"/>
      <c r="EPY147" s="210"/>
      <c r="EPZ147" s="210"/>
      <c r="EQA147" s="210"/>
      <c r="EQB147" s="210"/>
      <c r="EQC147" s="210"/>
      <c r="EQD147" s="210"/>
      <c r="EQE147" s="210"/>
      <c r="EQF147" s="210"/>
      <c r="EQG147" s="210"/>
      <c r="EQH147" s="210"/>
      <c r="EQI147" s="210"/>
      <c r="EQJ147" s="210"/>
      <c r="EQK147" s="210"/>
      <c r="EQL147" s="210"/>
      <c r="EQM147" s="210"/>
      <c r="EQN147" s="210"/>
      <c r="EQO147" s="210"/>
      <c r="EQP147" s="210"/>
      <c r="EQQ147" s="210"/>
      <c r="EQR147" s="210"/>
      <c r="EQS147" s="210"/>
      <c r="EQT147" s="210"/>
      <c r="EQU147" s="210"/>
      <c r="EQV147" s="210"/>
      <c r="EQW147" s="210"/>
      <c r="EQX147" s="210"/>
      <c r="EQY147" s="210"/>
      <c r="EQZ147" s="210"/>
      <c r="ERA147" s="210"/>
      <c r="ERB147" s="210"/>
      <c r="ERC147" s="210"/>
      <c r="ERD147" s="210"/>
      <c r="ERE147" s="210"/>
      <c r="ERF147" s="210"/>
      <c r="ERG147" s="210"/>
      <c r="ERH147" s="210"/>
      <c r="ERI147" s="210"/>
      <c r="ERJ147" s="210"/>
      <c r="ERK147" s="210"/>
      <c r="ERL147" s="210"/>
      <c r="ERM147" s="210"/>
      <c r="ERN147" s="210"/>
      <c r="ERO147" s="210"/>
      <c r="ERP147" s="210"/>
      <c r="ERQ147" s="210"/>
      <c r="ERR147" s="210"/>
      <c r="ERS147" s="210"/>
      <c r="ERT147" s="210"/>
      <c r="ERU147" s="210"/>
      <c r="ERV147" s="210"/>
      <c r="ERW147" s="210"/>
      <c r="ERX147" s="210"/>
      <c r="ERY147" s="210"/>
      <c r="ERZ147" s="210"/>
      <c r="ESA147" s="210"/>
      <c r="ESB147" s="210"/>
      <c r="ESC147" s="210"/>
      <c r="ESD147" s="210"/>
      <c r="ESE147" s="210"/>
      <c r="ESF147" s="210"/>
      <c r="ESG147" s="210"/>
      <c r="ESH147" s="210"/>
      <c r="ESI147" s="210"/>
      <c r="ESJ147" s="210"/>
      <c r="ESK147" s="210"/>
      <c r="ESL147" s="210"/>
      <c r="ESM147" s="210"/>
      <c r="ESN147" s="210"/>
      <c r="ESO147" s="210"/>
      <c r="ESP147" s="210"/>
      <c r="ESQ147" s="210"/>
      <c r="ESR147" s="210"/>
      <c r="ESS147" s="210"/>
      <c r="EST147" s="210"/>
      <c r="ESU147" s="210"/>
      <c r="ESV147" s="210"/>
      <c r="ESW147" s="210"/>
      <c r="ESX147" s="210"/>
      <c r="ESY147" s="210"/>
      <c r="ESZ147" s="210"/>
      <c r="ETA147" s="210"/>
      <c r="ETB147" s="210"/>
      <c r="ETC147" s="210"/>
      <c r="ETD147" s="210"/>
      <c r="ETE147" s="210"/>
      <c r="ETF147" s="210"/>
      <c r="ETG147" s="210"/>
      <c r="ETH147" s="210"/>
      <c r="ETI147" s="210"/>
      <c r="ETJ147" s="210"/>
      <c r="ETK147" s="210"/>
      <c r="ETL147" s="210"/>
      <c r="ETM147" s="210"/>
      <c r="ETN147" s="210"/>
      <c r="ETO147" s="210"/>
      <c r="ETP147" s="210"/>
      <c r="ETQ147" s="210"/>
      <c r="ETR147" s="210"/>
      <c r="ETS147" s="210"/>
      <c r="ETT147" s="210"/>
      <c r="ETU147" s="210"/>
      <c r="ETV147" s="210"/>
      <c r="ETW147" s="210"/>
      <c r="ETX147" s="210"/>
      <c r="ETY147" s="210"/>
      <c r="ETZ147" s="210"/>
      <c r="EUA147" s="210"/>
      <c r="EUB147" s="210"/>
      <c r="EUC147" s="210"/>
      <c r="EUD147" s="210"/>
      <c r="EUE147" s="210"/>
      <c r="EUF147" s="210"/>
      <c r="EUG147" s="210"/>
      <c r="EUH147" s="210"/>
      <c r="EUI147" s="210"/>
      <c r="EUJ147" s="210"/>
      <c r="EUK147" s="210"/>
      <c r="EUL147" s="210"/>
      <c r="EUM147" s="210"/>
      <c r="EUN147" s="210"/>
      <c r="EUO147" s="210"/>
      <c r="EUP147" s="210"/>
      <c r="EUQ147" s="210"/>
      <c r="EUR147" s="210"/>
      <c r="EUS147" s="210"/>
      <c r="EUT147" s="210"/>
      <c r="EUU147" s="210"/>
      <c r="EUV147" s="210"/>
      <c r="EUW147" s="210"/>
      <c r="EUX147" s="210"/>
      <c r="EUY147" s="210"/>
      <c r="EUZ147" s="210"/>
      <c r="EVA147" s="210"/>
      <c r="EVB147" s="210"/>
      <c r="EVC147" s="210"/>
      <c r="EVD147" s="210"/>
      <c r="EVE147" s="210"/>
      <c r="EVF147" s="210"/>
      <c r="EVG147" s="210"/>
      <c r="EVH147" s="210"/>
      <c r="EVI147" s="210"/>
      <c r="EVJ147" s="210"/>
      <c r="EVK147" s="210"/>
      <c r="EVL147" s="210"/>
      <c r="EVM147" s="210"/>
      <c r="EVN147" s="210"/>
      <c r="EVO147" s="210"/>
      <c r="EVP147" s="210"/>
      <c r="EVQ147" s="210"/>
      <c r="EVR147" s="210"/>
      <c r="EVS147" s="210"/>
      <c r="EVT147" s="210"/>
      <c r="EVU147" s="210"/>
      <c r="EVV147" s="210"/>
      <c r="EVW147" s="210"/>
      <c r="EVX147" s="210"/>
      <c r="EVY147" s="210"/>
      <c r="EVZ147" s="210"/>
      <c r="EWA147" s="210"/>
      <c r="EWB147" s="210"/>
      <c r="EWC147" s="210"/>
      <c r="EWD147" s="210"/>
      <c r="EWE147" s="210"/>
      <c r="EWF147" s="210"/>
      <c r="EWG147" s="210"/>
      <c r="EWH147" s="210"/>
      <c r="EWI147" s="210"/>
      <c r="EWJ147" s="210"/>
      <c r="EWK147" s="210"/>
      <c r="EWL147" s="210"/>
      <c r="EWM147" s="210"/>
      <c r="EWN147" s="210"/>
      <c r="EWO147" s="210"/>
      <c r="EWP147" s="210"/>
      <c r="EWQ147" s="210"/>
      <c r="EWR147" s="210"/>
      <c r="EWS147" s="210"/>
      <c r="EWT147" s="210"/>
      <c r="EWU147" s="210"/>
      <c r="EWV147" s="210"/>
      <c r="EWW147" s="210"/>
      <c r="EWX147" s="210"/>
      <c r="EWY147" s="210"/>
      <c r="EWZ147" s="210"/>
      <c r="EXA147" s="210"/>
      <c r="EXB147" s="210"/>
      <c r="EXC147" s="210"/>
      <c r="EXD147" s="210"/>
      <c r="EXE147" s="210"/>
      <c r="EXF147" s="210"/>
      <c r="EXG147" s="210"/>
      <c r="EXH147" s="210"/>
      <c r="EXI147" s="210"/>
      <c r="EXJ147" s="210"/>
      <c r="EXK147" s="210"/>
      <c r="EXL147" s="210"/>
      <c r="EXM147" s="210"/>
      <c r="EXN147" s="210"/>
      <c r="EXO147" s="210"/>
      <c r="EXP147" s="210"/>
      <c r="EXQ147" s="210"/>
      <c r="EXR147" s="210"/>
      <c r="EXS147" s="210"/>
      <c r="EXT147" s="210"/>
      <c r="EXU147" s="210"/>
      <c r="EXV147" s="210"/>
      <c r="EXW147" s="210"/>
      <c r="EXX147" s="210"/>
      <c r="EXY147" s="210"/>
      <c r="EXZ147" s="210"/>
      <c r="EYA147" s="210"/>
      <c r="EYB147" s="210"/>
      <c r="EYC147" s="210"/>
      <c r="EYD147" s="210"/>
      <c r="EYE147" s="210"/>
      <c r="EYF147" s="210"/>
      <c r="EYG147" s="210"/>
      <c r="EYH147" s="210"/>
      <c r="EYI147" s="210"/>
      <c r="EYJ147" s="210"/>
      <c r="EYK147" s="210"/>
      <c r="EYL147" s="210"/>
      <c r="EYM147" s="210"/>
      <c r="EYN147" s="210"/>
      <c r="EYO147" s="210"/>
      <c r="EYP147" s="210"/>
      <c r="EYQ147" s="210"/>
      <c r="EYR147" s="210"/>
      <c r="EYS147" s="210"/>
      <c r="EYT147" s="210"/>
      <c r="EYU147" s="210"/>
      <c r="EYV147" s="210"/>
      <c r="EYW147" s="210"/>
      <c r="EYX147" s="210"/>
      <c r="EYY147" s="210"/>
      <c r="EYZ147" s="210"/>
      <c r="EZA147" s="210"/>
      <c r="EZB147" s="210"/>
      <c r="EZC147" s="210"/>
      <c r="EZD147" s="210"/>
      <c r="EZE147" s="210"/>
      <c r="EZF147" s="210"/>
      <c r="EZG147" s="210"/>
      <c r="EZH147" s="210"/>
      <c r="EZI147" s="210"/>
      <c r="EZJ147" s="210"/>
      <c r="EZK147" s="210"/>
      <c r="EZL147" s="210"/>
      <c r="EZM147" s="210"/>
      <c r="EZN147" s="210"/>
      <c r="EZO147" s="210"/>
      <c r="EZP147" s="210"/>
      <c r="EZQ147" s="210"/>
      <c r="EZR147" s="210"/>
      <c r="EZS147" s="210"/>
      <c r="EZT147" s="210"/>
      <c r="EZU147" s="210"/>
      <c r="EZV147" s="210"/>
      <c r="EZW147" s="210"/>
      <c r="EZX147" s="210"/>
      <c r="EZY147" s="210"/>
      <c r="EZZ147" s="210"/>
      <c r="FAA147" s="210"/>
      <c r="FAB147" s="210"/>
      <c r="FAC147" s="210"/>
      <c r="FAD147" s="210"/>
      <c r="FAE147" s="210"/>
      <c r="FAF147" s="210"/>
      <c r="FAG147" s="210"/>
      <c r="FAH147" s="210"/>
      <c r="FAI147" s="210"/>
      <c r="FAJ147" s="210"/>
      <c r="FAK147" s="210"/>
      <c r="FAL147" s="210"/>
      <c r="FAM147" s="210"/>
      <c r="FAN147" s="210"/>
      <c r="FAO147" s="210"/>
      <c r="FAP147" s="210"/>
      <c r="FAQ147" s="210"/>
      <c r="FAR147" s="210"/>
      <c r="FAS147" s="210"/>
      <c r="FAT147" s="210"/>
      <c r="FAU147" s="210"/>
      <c r="FAV147" s="210"/>
      <c r="FAW147" s="210"/>
      <c r="FAX147" s="210"/>
      <c r="FAY147" s="210"/>
      <c r="FAZ147" s="210"/>
      <c r="FBA147" s="210"/>
      <c r="FBB147" s="210"/>
      <c r="FBC147" s="210"/>
      <c r="FBD147" s="210"/>
      <c r="FBE147" s="210"/>
      <c r="FBF147" s="210"/>
      <c r="FBG147" s="210"/>
      <c r="FBH147" s="210"/>
      <c r="FBI147" s="210"/>
      <c r="FBJ147" s="210"/>
      <c r="FBK147" s="210"/>
      <c r="FBL147" s="210"/>
      <c r="FBM147" s="210"/>
      <c r="FBN147" s="210"/>
      <c r="FBO147" s="210"/>
      <c r="FBP147" s="210"/>
      <c r="FBQ147" s="210"/>
      <c r="FBR147" s="210"/>
      <c r="FBS147" s="210"/>
      <c r="FBT147" s="210"/>
      <c r="FBU147" s="210"/>
      <c r="FBV147" s="210"/>
      <c r="FBW147" s="210"/>
      <c r="FBX147" s="210"/>
      <c r="FBY147" s="210"/>
      <c r="FBZ147" s="210"/>
      <c r="FCA147" s="210"/>
      <c r="FCB147" s="210"/>
      <c r="FCC147" s="210"/>
      <c r="FCD147" s="210"/>
      <c r="FCE147" s="210"/>
      <c r="FCF147" s="210"/>
      <c r="FCG147" s="210"/>
      <c r="FCH147" s="210"/>
      <c r="FCI147" s="210"/>
      <c r="FCJ147" s="210"/>
      <c r="FCK147" s="210"/>
      <c r="FCL147" s="210"/>
      <c r="FCM147" s="210"/>
      <c r="FCN147" s="210"/>
      <c r="FCO147" s="210"/>
      <c r="FCP147" s="210"/>
      <c r="FCQ147" s="210"/>
      <c r="FCR147" s="210"/>
      <c r="FCS147" s="210"/>
      <c r="FCT147" s="210"/>
      <c r="FCU147" s="210"/>
      <c r="FCV147" s="210"/>
      <c r="FCW147" s="210"/>
      <c r="FCX147" s="210"/>
      <c r="FCY147" s="210"/>
      <c r="FCZ147" s="210"/>
      <c r="FDA147" s="210"/>
      <c r="FDB147" s="210"/>
      <c r="FDC147" s="210"/>
      <c r="FDD147" s="210"/>
      <c r="FDE147" s="210"/>
      <c r="FDF147" s="210"/>
      <c r="FDG147" s="210"/>
      <c r="FDH147" s="210"/>
      <c r="FDI147" s="210"/>
      <c r="FDJ147" s="210"/>
      <c r="FDK147" s="210"/>
      <c r="FDL147" s="210"/>
      <c r="FDM147" s="210"/>
      <c r="FDN147" s="210"/>
      <c r="FDO147" s="210"/>
      <c r="FDP147" s="210"/>
      <c r="FDQ147" s="210"/>
      <c r="FDR147" s="210"/>
      <c r="FDS147" s="210"/>
      <c r="FDT147" s="210"/>
      <c r="FDU147" s="210"/>
      <c r="FDV147" s="210"/>
      <c r="FDW147" s="210"/>
      <c r="FDX147" s="210"/>
      <c r="FDY147" s="210"/>
      <c r="FDZ147" s="210"/>
      <c r="FEA147" s="210"/>
      <c r="FEB147" s="210"/>
      <c r="FEC147" s="210"/>
      <c r="FED147" s="210"/>
      <c r="FEE147" s="210"/>
      <c r="FEF147" s="210"/>
      <c r="FEG147" s="210"/>
      <c r="FEH147" s="210"/>
      <c r="FEI147" s="210"/>
      <c r="FEJ147" s="210"/>
      <c r="FEK147" s="210"/>
      <c r="FEL147" s="210"/>
      <c r="FEM147" s="210"/>
      <c r="FEN147" s="210"/>
      <c r="FEO147" s="210"/>
      <c r="FEP147" s="210"/>
      <c r="FEQ147" s="210"/>
      <c r="FER147" s="210"/>
      <c r="FES147" s="210"/>
      <c r="FET147" s="210"/>
      <c r="FEU147" s="210"/>
      <c r="FEV147" s="210"/>
      <c r="FEW147" s="210"/>
      <c r="FEX147" s="210"/>
      <c r="FEY147" s="210"/>
      <c r="FEZ147" s="210"/>
      <c r="FFA147" s="210"/>
      <c r="FFB147" s="210"/>
      <c r="FFC147" s="210"/>
      <c r="FFD147" s="210"/>
      <c r="FFE147" s="210"/>
      <c r="FFF147" s="210"/>
      <c r="FFG147" s="210"/>
      <c r="FFH147" s="210"/>
      <c r="FFI147" s="210"/>
      <c r="FFJ147" s="210"/>
      <c r="FFK147" s="210"/>
      <c r="FFL147" s="210"/>
      <c r="FFM147" s="210"/>
      <c r="FFN147" s="210"/>
      <c r="FFO147" s="210"/>
      <c r="FFP147" s="210"/>
      <c r="FFQ147" s="210"/>
      <c r="FFR147" s="210"/>
      <c r="FFS147" s="210"/>
      <c r="FFT147" s="210"/>
      <c r="FFU147" s="210"/>
      <c r="FFV147" s="210"/>
      <c r="FFW147" s="210"/>
      <c r="FFX147" s="210"/>
      <c r="FFY147" s="210"/>
      <c r="FFZ147" s="210"/>
      <c r="FGA147" s="210"/>
      <c r="FGB147" s="210"/>
      <c r="FGC147" s="210"/>
      <c r="FGD147" s="210"/>
      <c r="FGE147" s="210"/>
      <c r="FGF147" s="210"/>
      <c r="FGG147" s="210"/>
      <c r="FGH147" s="210"/>
      <c r="FGI147" s="210"/>
      <c r="FGJ147" s="210"/>
      <c r="FGK147" s="210"/>
      <c r="FGL147" s="210"/>
      <c r="FGM147" s="210"/>
      <c r="FGN147" s="210"/>
      <c r="FGO147" s="210"/>
      <c r="FGP147" s="210"/>
      <c r="FGQ147" s="210"/>
      <c r="FGR147" s="210"/>
      <c r="FGS147" s="210"/>
      <c r="FGT147" s="210"/>
      <c r="FGU147" s="210"/>
      <c r="FGV147" s="210"/>
      <c r="FGW147" s="210"/>
      <c r="FGX147" s="210"/>
      <c r="FGY147" s="210"/>
      <c r="FGZ147" s="210"/>
      <c r="FHA147" s="210"/>
      <c r="FHB147" s="210"/>
      <c r="FHC147" s="210"/>
      <c r="FHD147" s="210"/>
      <c r="FHE147" s="210"/>
      <c r="FHF147" s="210"/>
      <c r="FHG147" s="210"/>
      <c r="FHH147" s="210"/>
      <c r="FHI147" s="210"/>
      <c r="FHJ147" s="210"/>
      <c r="FHK147" s="210"/>
      <c r="FHL147" s="210"/>
      <c r="FHM147" s="210"/>
      <c r="FHN147" s="210"/>
      <c r="FHO147" s="210"/>
      <c r="FHP147" s="210"/>
      <c r="FHQ147" s="210"/>
      <c r="FHR147" s="210"/>
      <c r="FHS147" s="210"/>
      <c r="FHT147" s="210"/>
      <c r="FHU147" s="210"/>
      <c r="FHV147" s="210"/>
      <c r="FHW147" s="210"/>
      <c r="FHX147" s="210"/>
      <c r="FHY147" s="210"/>
      <c r="FHZ147" s="210"/>
      <c r="FIA147" s="210"/>
      <c r="FIB147" s="210"/>
      <c r="FIC147" s="210"/>
      <c r="FID147" s="210"/>
      <c r="FIE147" s="210"/>
      <c r="FIF147" s="210"/>
      <c r="FIG147" s="210"/>
      <c r="FIH147" s="210"/>
      <c r="FII147" s="210"/>
      <c r="FIJ147" s="210"/>
      <c r="FIK147" s="210"/>
      <c r="FIL147" s="210"/>
      <c r="FIM147" s="210"/>
      <c r="FIN147" s="210"/>
      <c r="FIO147" s="210"/>
      <c r="FIP147" s="210"/>
      <c r="FIQ147" s="210"/>
      <c r="FIR147" s="210"/>
      <c r="FIS147" s="210"/>
      <c r="FIT147" s="210"/>
      <c r="FIU147" s="210"/>
      <c r="FIV147" s="210"/>
      <c r="FIW147" s="210"/>
      <c r="FIX147" s="210"/>
      <c r="FIY147" s="210"/>
      <c r="FIZ147" s="210"/>
      <c r="FJA147" s="210"/>
      <c r="FJB147" s="210"/>
      <c r="FJC147" s="210"/>
      <c r="FJD147" s="210"/>
      <c r="FJE147" s="210"/>
      <c r="FJF147" s="210"/>
      <c r="FJG147" s="210"/>
      <c r="FJH147" s="210"/>
      <c r="FJI147" s="210"/>
      <c r="FJJ147" s="210"/>
      <c r="FJK147" s="210"/>
      <c r="FJL147" s="210"/>
      <c r="FJM147" s="210"/>
      <c r="FJN147" s="210"/>
      <c r="FJO147" s="210"/>
      <c r="FJP147" s="210"/>
      <c r="FJQ147" s="210"/>
      <c r="FJR147" s="210"/>
      <c r="FJS147" s="210"/>
      <c r="FJT147" s="210"/>
      <c r="FJU147" s="210"/>
      <c r="FJV147" s="210"/>
      <c r="FJW147" s="210"/>
      <c r="FJX147" s="210"/>
      <c r="FJY147" s="210"/>
      <c r="FJZ147" s="210"/>
      <c r="FKA147" s="210"/>
      <c r="FKB147" s="210"/>
      <c r="FKC147" s="210"/>
      <c r="FKD147" s="210"/>
      <c r="FKE147" s="210"/>
      <c r="FKF147" s="210"/>
      <c r="FKG147" s="210"/>
      <c r="FKH147" s="210"/>
      <c r="FKI147" s="210"/>
      <c r="FKJ147" s="210"/>
      <c r="FKK147" s="210"/>
      <c r="FKL147" s="210"/>
      <c r="FKM147" s="210"/>
      <c r="FKN147" s="210"/>
      <c r="FKO147" s="210"/>
      <c r="FKP147" s="210"/>
      <c r="FKQ147" s="210"/>
      <c r="FKR147" s="210"/>
      <c r="FKS147" s="210"/>
      <c r="FKT147" s="210"/>
      <c r="FKU147" s="210"/>
      <c r="FKV147" s="210"/>
      <c r="FKW147" s="210"/>
      <c r="FKX147" s="210"/>
      <c r="FKY147" s="210"/>
      <c r="FKZ147" s="210"/>
      <c r="FLA147" s="210"/>
      <c r="FLB147" s="210"/>
      <c r="FLC147" s="210"/>
      <c r="FLD147" s="210"/>
      <c r="FLE147" s="210"/>
      <c r="FLF147" s="210"/>
      <c r="FLG147" s="210"/>
      <c r="FLH147" s="210"/>
      <c r="FLI147" s="210"/>
      <c r="FLJ147" s="210"/>
      <c r="FLK147" s="210"/>
      <c r="FLL147" s="210"/>
      <c r="FLM147" s="210"/>
      <c r="FLN147" s="210"/>
      <c r="FLO147" s="210"/>
      <c r="FLP147" s="210"/>
      <c r="FLQ147" s="210"/>
      <c r="FLR147" s="210"/>
      <c r="FLS147" s="210"/>
      <c r="FLT147" s="210"/>
      <c r="FLU147" s="210"/>
      <c r="FLV147" s="210"/>
      <c r="FLW147" s="210"/>
      <c r="FLX147" s="210"/>
      <c r="FLY147" s="210"/>
      <c r="FLZ147" s="210"/>
      <c r="FMA147" s="210"/>
      <c r="FMB147" s="210"/>
      <c r="FMC147" s="210"/>
      <c r="FMD147" s="210"/>
      <c r="FME147" s="210"/>
      <c r="FMF147" s="210"/>
      <c r="FMG147" s="210"/>
      <c r="FMH147" s="210"/>
      <c r="FMI147" s="210"/>
      <c r="FMJ147" s="210"/>
      <c r="FMK147" s="210"/>
      <c r="FML147" s="210"/>
      <c r="FMM147" s="210"/>
      <c r="FMN147" s="210"/>
      <c r="FMO147" s="210"/>
      <c r="FMP147" s="210"/>
      <c r="FMQ147" s="210"/>
      <c r="FMR147" s="210"/>
      <c r="FMS147" s="210"/>
      <c r="FMT147" s="210"/>
      <c r="FMU147" s="210"/>
      <c r="FMV147" s="210"/>
      <c r="FMW147" s="210"/>
      <c r="FMX147" s="210"/>
      <c r="FMY147" s="210"/>
      <c r="FMZ147" s="210"/>
      <c r="FNA147" s="210"/>
      <c r="FNB147" s="210"/>
      <c r="FNC147" s="210"/>
      <c r="FND147" s="210"/>
      <c r="FNE147" s="210"/>
      <c r="FNF147" s="210"/>
      <c r="FNG147" s="210"/>
      <c r="FNH147" s="210"/>
      <c r="FNI147" s="210"/>
      <c r="FNJ147" s="210"/>
      <c r="FNK147" s="210"/>
      <c r="FNL147" s="210"/>
      <c r="FNM147" s="210"/>
      <c r="FNN147" s="210"/>
      <c r="FNO147" s="210"/>
      <c r="FNP147" s="210"/>
      <c r="FNQ147" s="210"/>
      <c r="FNR147" s="210"/>
      <c r="FNS147" s="210"/>
      <c r="FNT147" s="210"/>
      <c r="FNU147" s="210"/>
      <c r="FNV147" s="210"/>
      <c r="FNW147" s="210"/>
      <c r="FNX147" s="210"/>
      <c r="FNY147" s="210"/>
      <c r="FNZ147" s="210"/>
      <c r="FOA147" s="210"/>
      <c r="FOB147" s="210"/>
      <c r="FOC147" s="210"/>
      <c r="FOD147" s="210"/>
      <c r="FOE147" s="210"/>
      <c r="FOF147" s="210"/>
      <c r="FOG147" s="210"/>
      <c r="FOH147" s="210"/>
      <c r="FOI147" s="210"/>
      <c r="FOJ147" s="210"/>
      <c r="FOK147" s="210"/>
      <c r="FOL147" s="210"/>
      <c r="FOM147" s="210"/>
      <c r="FON147" s="210"/>
      <c r="FOO147" s="210"/>
      <c r="FOP147" s="210"/>
      <c r="FOQ147" s="210"/>
      <c r="FOR147" s="210"/>
      <c r="FOS147" s="210"/>
      <c r="FOT147" s="210"/>
      <c r="FOU147" s="210"/>
      <c r="FOV147" s="210"/>
      <c r="FOW147" s="210"/>
      <c r="FOX147" s="210"/>
      <c r="FOY147" s="210"/>
      <c r="FOZ147" s="210"/>
      <c r="FPA147" s="210"/>
      <c r="FPB147" s="210"/>
      <c r="FPC147" s="210"/>
      <c r="FPD147" s="210"/>
      <c r="FPE147" s="210"/>
      <c r="FPF147" s="210"/>
      <c r="FPG147" s="210"/>
      <c r="FPH147" s="210"/>
      <c r="FPI147" s="210"/>
      <c r="FPJ147" s="210"/>
      <c r="FPK147" s="210"/>
      <c r="FPL147" s="210"/>
      <c r="FPM147" s="210"/>
      <c r="FPN147" s="210"/>
      <c r="FPO147" s="210"/>
      <c r="FPP147" s="210"/>
      <c r="FPQ147" s="210"/>
      <c r="FPR147" s="210"/>
      <c r="FPS147" s="210"/>
      <c r="FPT147" s="210"/>
      <c r="FPU147" s="210"/>
      <c r="FPV147" s="210"/>
      <c r="FPW147" s="210"/>
      <c r="FPX147" s="210"/>
      <c r="FPY147" s="210"/>
      <c r="FPZ147" s="210"/>
      <c r="FQA147" s="210"/>
      <c r="FQB147" s="210"/>
      <c r="FQC147" s="210"/>
      <c r="FQD147" s="210"/>
      <c r="FQE147" s="210"/>
      <c r="FQF147" s="210"/>
      <c r="FQG147" s="210"/>
      <c r="FQH147" s="210"/>
      <c r="FQI147" s="210"/>
      <c r="FQJ147" s="210"/>
      <c r="FQK147" s="210"/>
      <c r="FQL147" s="210"/>
      <c r="FQM147" s="210"/>
      <c r="FQN147" s="210"/>
      <c r="FQO147" s="210"/>
      <c r="FQP147" s="210"/>
      <c r="FQQ147" s="210"/>
      <c r="FQR147" s="210"/>
      <c r="FQS147" s="210"/>
      <c r="FQT147" s="210"/>
      <c r="FQU147" s="210"/>
      <c r="FQV147" s="210"/>
      <c r="FQW147" s="210"/>
      <c r="FQX147" s="210"/>
      <c r="FQY147" s="210"/>
      <c r="FQZ147" s="210"/>
      <c r="FRA147" s="210"/>
      <c r="FRB147" s="210"/>
      <c r="FRC147" s="210"/>
      <c r="FRD147" s="210"/>
      <c r="FRE147" s="210"/>
      <c r="FRF147" s="210"/>
      <c r="FRG147" s="210"/>
      <c r="FRH147" s="210"/>
      <c r="FRI147" s="210"/>
      <c r="FRJ147" s="210"/>
      <c r="FRK147" s="210"/>
      <c r="FRL147" s="210"/>
      <c r="FRM147" s="210"/>
      <c r="FRN147" s="210"/>
      <c r="FRO147" s="210"/>
      <c r="FRP147" s="210"/>
      <c r="FRQ147" s="210"/>
      <c r="FRR147" s="210"/>
      <c r="FRS147" s="210"/>
      <c r="FRT147" s="210"/>
      <c r="FRU147" s="210"/>
      <c r="FRV147" s="210"/>
      <c r="FRW147" s="210"/>
      <c r="FRX147" s="210"/>
      <c r="FRY147" s="210"/>
      <c r="FRZ147" s="210"/>
      <c r="FSA147" s="210"/>
      <c r="FSB147" s="210"/>
      <c r="FSC147" s="210"/>
      <c r="FSD147" s="210"/>
      <c r="FSE147" s="210"/>
      <c r="FSF147" s="210"/>
      <c r="FSG147" s="210"/>
      <c r="FSH147" s="210"/>
      <c r="FSI147" s="210"/>
      <c r="FSJ147" s="210"/>
      <c r="FSK147" s="210"/>
      <c r="FSL147" s="210"/>
      <c r="FSM147" s="210"/>
      <c r="FSN147" s="210"/>
      <c r="FSO147" s="210"/>
      <c r="FSP147" s="210"/>
      <c r="FSQ147" s="210"/>
      <c r="FSR147" s="210"/>
      <c r="FSS147" s="210"/>
      <c r="FST147" s="210"/>
      <c r="FSU147" s="210"/>
      <c r="FSV147" s="210"/>
      <c r="FSW147" s="210"/>
      <c r="FSX147" s="210"/>
      <c r="FSY147" s="210"/>
      <c r="FSZ147" s="210"/>
      <c r="FTA147" s="210"/>
      <c r="FTB147" s="210"/>
      <c r="FTC147" s="210"/>
      <c r="FTD147" s="210"/>
      <c r="FTE147" s="210"/>
      <c r="FTF147" s="210"/>
      <c r="FTG147" s="210"/>
      <c r="FTH147" s="210"/>
      <c r="FTI147" s="210"/>
      <c r="FTJ147" s="210"/>
      <c r="FTK147" s="210"/>
      <c r="FTL147" s="210"/>
      <c r="FTM147" s="210"/>
      <c r="FTN147" s="210"/>
      <c r="FTO147" s="210"/>
      <c r="FTP147" s="210"/>
      <c r="FTQ147" s="210"/>
      <c r="FTR147" s="210"/>
      <c r="FTS147" s="210"/>
      <c r="FTT147" s="210"/>
      <c r="FTU147" s="210"/>
      <c r="FTV147" s="210"/>
      <c r="FTW147" s="210"/>
      <c r="FTX147" s="210"/>
      <c r="FTY147" s="210"/>
      <c r="FTZ147" s="210"/>
      <c r="FUA147" s="210"/>
      <c r="FUB147" s="210"/>
      <c r="FUC147" s="210"/>
      <c r="FUD147" s="210"/>
      <c r="FUE147" s="210"/>
      <c r="FUF147" s="210"/>
      <c r="FUG147" s="210"/>
      <c r="FUH147" s="210"/>
      <c r="FUI147" s="210"/>
      <c r="FUJ147" s="210"/>
      <c r="FUK147" s="210"/>
      <c r="FUL147" s="210"/>
      <c r="FUM147" s="210"/>
      <c r="FUN147" s="210"/>
      <c r="FUO147" s="210"/>
      <c r="FUP147" s="210"/>
      <c r="FUQ147" s="210"/>
      <c r="FUR147" s="210"/>
      <c r="FUS147" s="210"/>
      <c r="FUT147" s="210"/>
      <c r="FUU147" s="210"/>
      <c r="FUV147" s="210"/>
      <c r="FUW147" s="210"/>
      <c r="FUX147" s="210"/>
      <c r="FUY147" s="210"/>
      <c r="FUZ147" s="210"/>
      <c r="FVA147" s="210"/>
      <c r="FVB147" s="210"/>
      <c r="FVC147" s="210"/>
      <c r="FVD147" s="210"/>
      <c r="FVE147" s="210"/>
      <c r="FVF147" s="210"/>
      <c r="FVG147" s="210"/>
      <c r="FVH147" s="210"/>
      <c r="FVI147" s="210"/>
      <c r="FVJ147" s="210"/>
      <c r="FVK147" s="210"/>
      <c r="FVL147" s="210"/>
      <c r="FVM147" s="210"/>
      <c r="FVN147" s="210"/>
      <c r="FVO147" s="210"/>
      <c r="FVP147" s="210"/>
      <c r="FVQ147" s="210"/>
      <c r="FVR147" s="210"/>
      <c r="FVS147" s="210"/>
      <c r="FVT147" s="210"/>
      <c r="FVU147" s="210"/>
      <c r="FVV147" s="210"/>
      <c r="FVW147" s="210"/>
      <c r="FVX147" s="210"/>
      <c r="FVY147" s="210"/>
      <c r="FVZ147" s="210"/>
      <c r="FWA147" s="210"/>
      <c r="FWB147" s="210"/>
      <c r="FWC147" s="210"/>
      <c r="FWD147" s="210"/>
      <c r="FWE147" s="210"/>
      <c r="FWF147" s="210"/>
      <c r="FWG147" s="210"/>
      <c r="FWH147" s="210"/>
      <c r="FWI147" s="210"/>
      <c r="FWJ147" s="210"/>
      <c r="FWK147" s="210"/>
      <c r="FWL147" s="210"/>
      <c r="FWM147" s="210"/>
      <c r="FWN147" s="210"/>
      <c r="FWO147" s="210"/>
      <c r="FWP147" s="210"/>
      <c r="FWQ147" s="210"/>
      <c r="FWR147" s="210"/>
      <c r="FWS147" s="210"/>
      <c r="FWT147" s="210"/>
      <c r="FWU147" s="210"/>
      <c r="FWV147" s="210"/>
      <c r="FWW147" s="210"/>
      <c r="FWX147" s="210"/>
      <c r="FWY147" s="210"/>
      <c r="FWZ147" s="210"/>
      <c r="FXA147" s="210"/>
      <c r="FXB147" s="210"/>
      <c r="FXC147" s="210"/>
      <c r="FXD147" s="210"/>
      <c r="FXE147" s="210"/>
      <c r="FXF147" s="210"/>
      <c r="FXG147" s="210"/>
      <c r="FXH147" s="210"/>
      <c r="FXI147" s="210"/>
      <c r="FXJ147" s="210"/>
      <c r="FXK147" s="210"/>
      <c r="FXL147" s="210"/>
      <c r="FXM147" s="210"/>
      <c r="FXN147" s="210"/>
      <c r="FXO147" s="210"/>
      <c r="FXP147" s="210"/>
      <c r="FXQ147" s="210"/>
      <c r="FXR147" s="210"/>
      <c r="FXS147" s="210"/>
      <c r="FXT147" s="210"/>
      <c r="FXU147" s="210"/>
      <c r="FXV147" s="210"/>
      <c r="FXW147" s="210"/>
      <c r="FXX147" s="210"/>
      <c r="FXY147" s="210"/>
      <c r="FXZ147" s="210"/>
      <c r="FYA147" s="210"/>
      <c r="FYB147" s="210"/>
      <c r="FYC147" s="210"/>
      <c r="FYD147" s="210"/>
      <c r="FYE147" s="210"/>
      <c r="FYF147" s="210"/>
      <c r="FYG147" s="210"/>
      <c r="FYH147" s="210"/>
      <c r="FYI147" s="210"/>
      <c r="FYJ147" s="210"/>
      <c r="FYK147" s="210"/>
      <c r="FYL147" s="210"/>
      <c r="FYM147" s="210"/>
      <c r="FYN147" s="210"/>
      <c r="FYO147" s="210"/>
      <c r="FYP147" s="210"/>
      <c r="FYQ147" s="210"/>
      <c r="FYR147" s="210"/>
      <c r="FYS147" s="210"/>
      <c r="FYT147" s="210"/>
      <c r="FYU147" s="210"/>
      <c r="FYV147" s="210"/>
      <c r="FYW147" s="210"/>
      <c r="FYX147" s="210"/>
      <c r="FYY147" s="210"/>
      <c r="FYZ147" s="210"/>
      <c r="FZA147" s="210"/>
      <c r="FZB147" s="210"/>
      <c r="FZC147" s="210"/>
      <c r="FZD147" s="210"/>
      <c r="FZE147" s="210"/>
      <c r="FZF147" s="210"/>
      <c r="FZG147" s="210"/>
      <c r="FZH147" s="210"/>
      <c r="FZI147" s="210"/>
      <c r="FZJ147" s="210"/>
      <c r="FZK147" s="210"/>
      <c r="FZL147" s="210"/>
      <c r="FZM147" s="210"/>
      <c r="FZN147" s="210"/>
      <c r="FZO147" s="210"/>
      <c r="FZP147" s="210"/>
      <c r="FZQ147" s="210"/>
      <c r="FZR147" s="210"/>
      <c r="FZS147" s="210"/>
      <c r="FZT147" s="210"/>
      <c r="FZU147" s="210"/>
      <c r="FZV147" s="210"/>
      <c r="FZW147" s="210"/>
      <c r="FZX147" s="210"/>
      <c r="FZY147" s="210"/>
      <c r="FZZ147" s="210"/>
      <c r="GAA147" s="210"/>
      <c r="GAB147" s="210"/>
      <c r="GAC147" s="210"/>
      <c r="GAD147" s="210"/>
      <c r="GAE147" s="210"/>
      <c r="GAF147" s="210"/>
      <c r="GAG147" s="210"/>
      <c r="GAH147" s="210"/>
      <c r="GAI147" s="210"/>
      <c r="GAJ147" s="210"/>
      <c r="GAK147" s="210"/>
      <c r="GAL147" s="210"/>
      <c r="GAM147" s="210"/>
      <c r="GAN147" s="210"/>
      <c r="GAO147" s="210"/>
      <c r="GAP147" s="210"/>
      <c r="GAQ147" s="210"/>
      <c r="GAR147" s="210"/>
      <c r="GAS147" s="210"/>
      <c r="GAT147" s="210"/>
      <c r="GAU147" s="210"/>
      <c r="GAV147" s="210"/>
      <c r="GAW147" s="210"/>
      <c r="GAX147" s="210"/>
      <c r="GAY147" s="210"/>
      <c r="GAZ147" s="210"/>
      <c r="GBA147" s="210"/>
      <c r="GBB147" s="210"/>
      <c r="GBC147" s="210"/>
      <c r="GBD147" s="210"/>
      <c r="GBE147" s="210"/>
      <c r="GBF147" s="210"/>
      <c r="GBG147" s="210"/>
      <c r="GBH147" s="210"/>
      <c r="GBI147" s="210"/>
      <c r="GBJ147" s="210"/>
      <c r="GBK147" s="210"/>
      <c r="GBL147" s="210"/>
      <c r="GBM147" s="210"/>
      <c r="GBN147" s="210"/>
      <c r="GBO147" s="210"/>
      <c r="GBP147" s="210"/>
      <c r="GBQ147" s="210"/>
      <c r="GBR147" s="210"/>
      <c r="GBS147" s="210"/>
      <c r="GBT147" s="210"/>
      <c r="GBU147" s="210"/>
      <c r="GBV147" s="210"/>
      <c r="GBW147" s="210"/>
      <c r="GBX147" s="210"/>
      <c r="GBY147" s="210"/>
      <c r="GBZ147" s="210"/>
      <c r="GCA147" s="210"/>
      <c r="GCB147" s="210"/>
      <c r="GCC147" s="210"/>
      <c r="GCD147" s="210"/>
      <c r="GCE147" s="210"/>
      <c r="GCF147" s="210"/>
      <c r="GCG147" s="210"/>
      <c r="GCH147" s="210"/>
      <c r="GCI147" s="210"/>
      <c r="GCJ147" s="210"/>
      <c r="GCK147" s="210"/>
      <c r="GCL147" s="210"/>
      <c r="GCM147" s="210"/>
      <c r="GCN147" s="210"/>
      <c r="GCO147" s="210"/>
      <c r="GCP147" s="210"/>
      <c r="GCQ147" s="210"/>
      <c r="GCR147" s="210"/>
      <c r="GCS147" s="210"/>
      <c r="GCT147" s="210"/>
      <c r="GCU147" s="210"/>
      <c r="GCV147" s="210"/>
      <c r="GCW147" s="210"/>
      <c r="GCX147" s="210"/>
      <c r="GCY147" s="210"/>
      <c r="GCZ147" s="210"/>
      <c r="GDA147" s="210"/>
      <c r="GDB147" s="210"/>
      <c r="GDC147" s="210"/>
      <c r="GDD147" s="210"/>
      <c r="GDE147" s="210"/>
      <c r="GDF147" s="210"/>
      <c r="GDG147" s="210"/>
      <c r="GDH147" s="210"/>
      <c r="GDI147" s="210"/>
      <c r="GDJ147" s="210"/>
      <c r="GDK147" s="210"/>
      <c r="GDL147" s="210"/>
      <c r="GDM147" s="210"/>
      <c r="GDN147" s="210"/>
      <c r="GDO147" s="210"/>
      <c r="GDP147" s="210"/>
      <c r="GDQ147" s="210"/>
      <c r="GDR147" s="210"/>
      <c r="GDS147" s="210"/>
      <c r="GDT147" s="210"/>
      <c r="GDU147" s="210"/>
      <c r="GDV147" s="210"/>
      <c r="GDW147" s="210"/>
      <c r="GDX147" s="210"/>
      <c r="GDY147" s="210"/>
      <c r="GDZ147" s="210"/>
      <c r="GEA147" s="210"/>
      <c r="GEB147" s="210"/>
      <c r="GEC147" s="210"/>
      <c r="GED147" s="210"/>
      <c r="GEE147" s="210"/>
      <c r="GEF147" s="210"/>
      <c r="GEG147" s="210"/>
      <c r="GEH147" s="210"/>
      <c r="GEI147" s="210"/>
      <c r="GEJ147" s="210"/>
      <c r="GEK147" s="210"/>
      <c r="GEL147" s="210"/>
      <c r="GEM147" s="210"/>
      <c r="GEN147" s="210"/>
      <c r="GEO147" s="210"/>
      <c r="GEP147" s="210"/>
      <c r="GEQ147" s="210"/>
      <c r="GER147" s="210"/>
      <c r="GES147" s="210"/>
      <c r="GET147" s="210"/>
      <c r="GEU147" s="210"/>
      <c r="GEV147" s="210"/>
      <c r="GEW147" s="210"/>
      <c r="GEX147" s="210"/>
      <c r="GEY147" s="210"/>
      <c r="GEZ147" s="210"/>
      <c r="GFA147" s="210"/>
      <c r="GFB147" s="210"/>
      <c r="GFC147" s="210"/>
      <c r="GFD147" s="210"/>
      <c r="GFE147" s="210"/>
      <c r="GFF147" s="210"/>
      <c r="GFG147" s="210"/>
      <c r="GFH147" s="210"/>
      <c r="GFI147" s="210"/>
      <c r="GFJ147" s="210"/>
      <c r="GFK147" s="210"/>
      <c r="GFL147" s="210"/>
      <c r="GFM147" s="210"/>
      <c r="GFN147" s="210"/>
      <c r="GFO147" s="210"/>
      <c r="GFP147" s="210"/>
      <c r="GFQ147" s="210"/>
      <c r="GFR147" s="210"/>
      <c r="GFS147" s="210"/>
      <c r="GFT147" s="210"/>
      <c r="GFU147" s="210"/>
      <c r="GFV147" s="210"/>
      <c r="GFW147" s="210"/>
      <c r="GFX147" s="210"/>
      <c r="GFY147" s="210"/>
      <c r="GFZ147" s="210"/>
      <c r="GGA147" s="210"/>
      <c r="GGB147" s="210"/>
      <c r="GGC147" s="210"/>
      <c r="GGD147" s="210"/>
      <c r="GGE147" s="210"/>
      <c r="GGF147" s="210"/>
      <c r="GGG147" s="210"/>
      <c r="GGH147" s="210"/>
      <c r="GGI147" s="210"/>
      <c r="GGJ147" s="210"/>
      <c r="GGK147" s="210"/>
      <c r="GGL147" s="210"/>
      <c r="GGM147" s="210"/>
      <c r="GGN147" s="210"/>
      <c r="GGO147" s="210"/>
      <c r="GGP147" s="210"/>
      <c r="GGQ147" s="210"/>
      <c r="GGR147" s="210"/>
      <c r="GGS147" s="210"/>
      <c r="GGT147" s="210"/>
      <c r="GGU147" s="210"/>
      <c r="GGV147" s="210"/>
      <c r="GGW147" s="210"/>
      <c r="GGX147" s="210"/>
      <c r="GGY147" s="210"/>
      <c r="GGZ147" s="210"/>
      <c r="GHA147" s="210"/>
      <c r="GHB147" s="210"/>
      <c r="GHC147" s="210"/>
      <c r="GHD147" s="210"/>
      <c r="GHE147" s="210"/>
      <c r="GHF147" s="210"/>
      <c r="GHG147" s="210"/>
      <c r="GHH147" s="210"/>
      <c r="GHI147" s="210"/>
      <c r="GHJ147" s="210"/>
      <c r="GHK147" s="210"/>
      <c r="GHL147" s="210"/>
      <c r="GHM147" s="210"/>
      <c r="GHN147" s="210"/>
      <c r="GHO147" s="210"/>
      <c r="GHP147" s="210"/>
      <c r="GHQ147" s="210"/>
      <c r="GHR147" s="210"/>
      <c r="GHS147" s="210"/>
      <c r="GHT147" s="210"/>
      <c r="GHU147" s="210"/>
      <c r="GHV147" s="210"/>
      <c r="GHW147" s="210"/>
      <c r="GHX147" s="210"/>
      <c r="GHY147" s="210"/>
      <c r="GHZ147" s="210"/>
      <c r="GIA147" s="210"/>
      <c r="GIB147" s="210"/>
      <c r="GIC147" s="210"/>
      <c r="GID147" s="210"/>
      <c r="GIE147" s="210"/>
      <c r="GIF147" s="210"/>
      <c r="GIG147" s="210"/>
      <c r="GIH147" s="210"/>
      <c r="GII147" s="210"/>
      <c r="GIJ147" s="210"/>
      <c r="GIK147" s="210"/>
      <c r="GIL147" s="210"/>
      <c r="GIM147" s="210"/>
      <c r="GIN147" s="210"/>
      <c r="GIO147" s="210"/>
      <c r="GIP147" s="210"/>
      <c r="GIQ147" s="210"/>
      <c r="GIR147" s="210"/>
      <c r="GIS147" s="210"/>
      <c r="GIT147" s="210"/>
      <c r="GIU147" s="210"/>
      <c r="GIV147" s="210"/>
      <c r="GIW147" s="210"/>
      <c r="GIX147" s="210"/>
      <c r="GIY147" s="210"/>
      <c r="GIZ147" s="210"/>
      <c r="GJA147" s="210"/>
      <c r="GJB147" s="210"/>
      <c r="GJC147" s="210"/>
      <c r="GJD147" s="210"/>
      <c r="GJE147" s="210"/>
      <c r="GJF147" s="210"/>
      <c r="GJG147" s="210"/>
      <c r="GJH147" s="210"/>
      <c r="GJI147" s="210"/>
      <c r="GJJ147" s="210"/>
      <c r="GJK147" s="210"/>
      <c r="GJL147" s="210"/>
      <c r="GJM147" s="210"/>
      <c r="GJN147" s="210"/>
      <c r="GJO147" s="210"/>
      <c r="GJP147" s="210"/>
      <c r="GJQ147" s="210"/>
      <c r="GJR147" s="210"/>
      <c r="GJS147" s="210"/>
      <c r="GJT147" s="210"/>
      <c r="GJU147" s="210"/>
      <c r="GJV147" s="210"/>
      <c r="GJW147" s="210"/>
      <c r="GJX147" s="210"/>
      <c r="GJY147" s="210"/>
      <c r="GJZ147" s="210"/>
      <c r="GKA147" s="210"/>
      <c r="GKB147" s="210"/>
      <c r="GKC147" s="210"/>
      <c r="GKD147" s="210"/>
      <c r="GKE147" s="210"/>
      <c r="GKF147" s="210"/>
      <c r="GKG147" s="210"/>
      <c r="GKH147" s="210"/>
      <c r="GKI147" s="210"/>
      <c r="GKJ147" s="210"/>
      <c r="GKK147" s="210"/>
      <c r="GKL147" s="210"/>
      <c r="GKM147" s="210"/>
      <c r="GKN147" s="210"/>
      <c r="GKO147" s="210"/>
      <c r="GKP147" s="210"/>
      <c r="GKQ147" s="210"/>
      <c r="GKR147" s="210"/>
      <c r="GKS147" s="210"/>
      <c r="GKT147" s="210"/>
      <c r="GKU147" s="210"/>
      <c r="GKV147" s="210"/>
      <c r="GKW147" s="210"/>
      <c r="GKX147" s="210"/>
      <c r="GKY147" s="210"/>
      <c r="GKZ147" s="210"/>
      <c r="GLA147" s="210"/>
      <c r="GLB147" s="210"/>
      <c r="GLC147" s="210"/>
      <c r="GLD147" s="210"/>
      <c r="GLE147" s="210"/>
      <c r="GLF147" s="210"/>
      <c r="GLG147" s="210"/>
      <c r="GLH147" s="210"/>
      <c r="GLI147" s="210"/>
      <c r="GLJ147" s="210"/>
      <c r="GLK147" s="210"/>
      <c r="GLL147" s="210"/>
      <c r="GLM147" s="210"/>
      <c r="GLN147" s="210"/>
      <c r="GLO147" s="210"/>
      <c r="GLP147" s="210"/>
      <c r="GLQ147" s="210"/>
      <c r="GLR147" s="210"/>
      <c r="GLS147" s="210"/>
      <c r="GLT147" s="210"/>
      <c r="GLU147" s="210"/>
      <c r="GLV147" s="210"/>
      <c r="GLW147" s="210"/>
      <c r="GLX147" s="210"/>
      <c r="GLY147" s="210"/>
      <c r="GLZ147" s="210"/>
      <c r="GMA147" s="210"/>
      <c r="GMB147" s="210"/>
      <c r="GMC147" s="210"/>
      <c r="GMD147" s="210"/>
      <c r="GME147" s="210"/>
      <c r="GMF147" s="210"/>
      <c r="GMG147" s="210"/>
      <c r="GMH147" s="210"/>
      <c r="GMI147" s="210"/>
      <c r="GMJ147" s="210"/>
      <c r="GMK147" s="210"/>
      <c r="GML147" s="210"/>
      <c r="GMM147" s="210"/>
      <c r="GMN147" s="210"/>
      <c r="GMO147" s="210"/>
      <c r="GMP147" s="210"/>
      <c r="GMQ147" s="210"/>
      <c r="GMR147" s="210"/>
      <c r="GMS147" s="210"/>
      <c r="GMT147" s="210"/>
      <c r="GMU147" s="210"/>
      <c r="GMV147" s="210"/>
      <c r="GMW147" s="210"/>
      <c r="GMX147" s="210"/>
      <c r="GMY147" s="210"/>
      <c r="GMZ147" s="210"/>
      <c r="GNA147" s="210"/>
      <c r="GNB147" s="210"/>
      <c r="GNC147" s="210"/>
      <c r="GND147" s="210"/>
      <c r="GNE147" s="210"/>
      <c r="GNF147" s="210"/>
      <c r="GNG147" s="210"/>
      <c r="GNH147" s="210"/>
      <c r="GNI147" s="210"/>
      <c r="GNJ147" s="210"/>
      <c r="GNK147" s="210"/>
      <c r="GNL147" s="210"/>
      <c r="GNM147" s="210"/>
      <c r="GNN147" s="210"/>
      <c r="GNO147" s="210"/>
      <c r="GNP147" s="210"/>
      <c r="GNQ147" s="210"/>
      <c r="GNR147" s="210"/>
      <c r="GNS147" s="210"/>
      <c r="GNT147" s="210"/>
      <c r="GNU147" s="210"/>
      <c r="GNV147" s="210"/>
      <c r="GNW147" s="210"/>
      <c r="GNX147" s="210"/>
      <c r="GNY147" s="210"/>
      <c r="GNZ147" s="210"/>
      <c r="GOA147" s="210"/>
      <c r="GOB147" s="210"/>
      <c r="GOC147" s="210"/>
      <c r="GOD147" s="210"/>
      <c r="GOE147" s="210"/>
      <c r="GOF147" s="210"/>
      <c r="GOG147" s="210"/>
      <c r="GOH147" s="210"/>
      <c r="GOI147" s="210"/>
      <c r="GOJ147" s="210"/>
      <c r="GOK147" s="210"/>
      <c r="GOL147" s="210"/>
      <c r="GOM147" s="210"/>
      <c r="GON147" s="210"/>
      <c r="GOO147" s="210"/>
      <c r="GOP147" s="210"/>
      <c r="GOQ147" s="210"/>
      <c r="GOR147" s="210"/>
      <c r="GOS147" s="210"/>
      <c r="GOT147" s="210"/>
      <c r="GOU147" s="210"/>
      <c r="GOV147" s="210"/>
      <c r="GOW147" s="210"/>
      <c r="GOX147" s="210"/>
      <c r="GOY147" s="210"/>
      <c r="GOZ147" s="210"/>
      <c r="GPA147" s="210"/>
      <c r="GPB147" s="210"/>
      <c r="GPC147" s="210"/>
      <c r="GPD147" s="210"/>
      <c r="GPE147" s="210"/>
      <c r="GPF147" s="210"/>
      <c r="GPG147" s="210"/>
      <c r="GPH147" s="210"/>
      <c r="GPI147" s="210"/>
      <c r="GPJ147" s="210"/>
      <c r="GPK147" s="210"/>
      <c r="GPL147" s="210"/>
      <c r="GPM147" s="210"/>
      <c r="GPN147" s="210"/>
      <c r="GPO147" s="210"/>
      <c r="GPP147" s="210"/>
      <c r="GPQ147" s="210"/>
      <c r="GPR147" s="210"/>
      <c r="GPS147" s="210"/>
      <c r="GPT147" s="210"/>
      <c r="GPU147" s="210"/>
      <c r="GPV147" s="210"/>
      <c r="GPW147" s="210"/>
      <c r="GPX147" s="210"/>
      <c r="GPY147" s="210"/>
      <c r="GPZ147" s="210"/>
      <c r="GQA147" s="210"/>
      <c r="GQB147" s="210"/>
      <c r="GQC147" s="210"/>
      <c r="GQD147" s="210"/>
      <c r="GQE147" s="210"/>
      <c r="GQF147" s="210"/>
      <c r="GQG147" s="210"/>
      <c r="GQH147" s="210"/>
      <c r="GQI147" s="210"/>
      <c r="GQJ147" s="210"/>
      <c r="GQK147" s="210"/>
      <c r="GQL147" s="210"/>
      <c r="GQM147" s="210"/>
      <c r="GQN147" s="210"/>
      <c r="GQO147" s="210"/>
      <c r="GQP147" s="210"/>
      <c r="GQQ147" s="210"/>
      <c r="GQR147" s="210"/>
      <c r="GQS147" s="210"/>
      <c r="GQT147" s="210"/>
      <c r="GQU147" s="210"/>
      <c r="GQV147" s="210"/>
      <c r="GQW147" s="210"/>
      <c r="GQX147" s="210"/>
      <c r="GQY147" s="210"/>
      <c r="GQZ147" s="210"/>
      <c r="GRA147" s="210"/>
      <c r="GRB147" s="210"/>
      <c r="GRC147" s="210"/>
      <c r="GRD147" s="210"/>
      <c r="GRE147" s="210"/>
      <c r="GRF147" s="210"/>
      <c r="GRG147" s="210"/>
      <c r="GRH147" s="210"/>
      <c r="GRI147" s="210"/>
      <c r="GRJ147" s="210"/>
      <c r="GRK147" s="210"/>
      <c r="GRL147" s="210"/>
      <c r="GRM147" s="210"/>
      <c r="GRN147" s="210"/>
      <c r="GRO147" s="210"/>
      <c r="GRP147" s="210"/>
      <c r="GRQ147" s="210"/>
      <c r="GRR147" s="210"/>
      <c r="GRS147" s="210"/>
      <c r="GRT147" s="210"/>
      <c r="GRU147" s="210"/>
      <c r="GRV147" s="210"/>
      <c r="GRW147" s="210"/>
      <c r="GRX147" s="210"/>
      <c r="GRY147" s="210"/>
      <c r="GRZ147" s="210"/>
      <c r="GSA147" s="210"/>
      <c r="GSB147" s="210"/>
      <c r="GSC147" s="210"/>
      <c r="GSD147" s="210"/>
      <c r="GSE147" s="210"/>
      <c r="GSF147" s="210"/>
      <c r="GSG147" s="210"/>
      <c r="GSH147" s="210"/>
      <c r="GSI147" s="210"/>
      <c r="GSJ147" s="210"/>
      <c r="GSK147" s="210"/>
      <c r="GSL147" s="210"/>
      <c r="GSM147" s="210"/>
      <c r="GSN147" s="210"/>
      <c r="GSO147" s="210"/>
      <c r="GSP147" s="210"/>
      <c r="GSQ147" s="210"/>
      <c r="GSR147" s="210"/>
      <c r="GSS147" s="210"/>
      <c r="GST147" s="210"/>
      <c r="GSU147" s="210"/>
      <c r="GSV147" s="210"/>
      <c r="GSW147" s="210"/>
      <c r="GSX147" s="210"/>
      <c r="GSY147" s="210"/>
      <c r="GSZ147" s="210"/>
      <c r="GTA147" s="210"/>
      <c r="GTB147" s="210"/>
      <c r="GTC147" s="210"/>
      <c r="GTD147" s="210"/>
      <c r="GTE147" s="210"/>
      <c r="GTF147" s="210"/>
      <c r="GTG147" s="210"/>
      <c r="GTH147" s="210"/>
      <c r="GTI147" s="210"/>
      <c r="GTJ147" s="210"/>
      <c r="GTK147" s="210"/>
      <c r="GTL147" s="210"/>
      <c r="GTM147" s="210"/>
      <c r="GTN147" s="210"/>
      <c r="GTO147" s="210"/>
      <c r="GTP147" s="210"/>
      <c r="GTQ147" s="210"/>
      <c r="GTR147" s="210"/>
      <c r="GTS147" s="210"/>
      <c r="GTT147" s="210"/>
      <c r="GTU147" s="210"/>
      <c r="GTV147" s="210"/>
      <c r="GTW147" s="210"/>
      <c r="GTX147" s="210"/>
      <c r="GTY147" s="210"/>
      <c r="GTZ147" s="210"/>
      <c r="GUA147" s="210"/>
      <c r="GUB147" s="210"/>
      <c r="GUC147" s="210"/>
      <c r="GUD147" s="210"/>
      <c r="GUE147" s="210"/>
      <c r="GUF147" s="210"/>
      <c r="GUG147" s="210"/>
      <c r="GUH147" s="210"/>
      <c r="GUI147" s="210"/>
      <c r="GUJ147" s="210"/>
      <c r="GUK147" s="210"/>
      <c r="GUL147" s="210"/>
      <c r="GUM147" s="210"/>
      <c r="GUN147" s="210"/>
      <c r="GUO147" s="210"/>
      <c r="GUP147" s="210"/>
      <c r="GUQ147" s="210"/>
      <c r="GUR147" s="210"/>
      <c r="GUS147" s="210"/>
      <c r="GUT147" s="210"/>
      <c r="GUU147" s="210"/>
      <c r="GUV147" s="210"/>
      <c r="GUW147" s="210"/>
      <c r="GUX147" s="210"/>
      <c r="GUY147" s="210"/>
      <c r="GUZ147" s="210"/>
      <c r="GVA147" s="210"/>
      <c r="GVB147" s="210"/>
      <c r="GVC147" s="210"/>
      <c r="GVD147" s="210"/>
      <c r="GVE147" s="210"/>
      <c r="GVF147" s="210"/>
      <c r="GVG147" s="210"/>
      <c r="GVH147" s="210"/>
      <c r="GVI147" s="210"/>
      <c r="GVJ147" s="210"/>
      <c r="GVK147" s="210"/>
      <c r="GVL147" s="210"/>
      <c r="GVM147" s="210"/>
      <c r="GVN147" s="210"/>
      <c r="GVO147" s="210"/>
      <c r="GVP147" s="210"/>
      <c r="GVQ147" s="210"/>
      <c r="GVR147" s="210"/>
      <c r="GVS147" s="210"/>
      <c r="GVT147" s="210"/>
      <c r="GVU147" s="210"/>
      <c r="GVV147" s="210"/>
      <c r="GVW147" s="210"/>
      <c r="GVX147" s="210"/>
      <c r="GVY147" s="210"/>
      <c r="GVZ147" s="210"/>
      <c r="GWA147" s="210"/>
      <c r="GWB147" s="210"/>
      <c r="GWC147" s="210"/>
      <c r="GWD147" s="210"/>
      <c r="GWE147" s="210"/>
      <c r="GWF147" s="210"/>
      <c r="GWG147" s="210"/>
      <c r="GWH147" s="210"/>
      <c r="GWI147" s="210"/>
      <c r="GWJ147" s="210"/>
      <c r="GWK147" s="210"/>
      <c r="GWL147" s="210"/>
      <c r="GWM147" s="210"/>
      <c r="GWN147" s="210"/>
      <c r="GWO147" s="210"/>
      <c r="GWP147" s="210"/>
      <c r="GWQ147" s="210"/>
      <c r="GWR147" s="210"/>
      <c r="GWS147" s="210"/>
      <c r="GWT147" s="210"/>
      <c r="GWU147" s="210"/>
      <c r="GWV147" s="210"/>
      <c r="GWW147" s="210"/>
      <c r="GWX147" s="210"/>
      <c r="GWY147" s="210"/>
      <c r="GWZ147" s="210"/>
      <c r="GXA147" s="210"/>
      <c r="GXB147" s="210"/>
      <c r="GXC147" s="210"/>
      <c r="GXD147" s="210"/>
      <c r="GXE147" s="210"/>
      <c r="GXF147" s="210"/>
      <c r="GXG147" s="210"/>
      <c r="GXH147" s="210"/>
      <c r="GXI147" s="210"/>
      <c r="GXJ147" s="210"/>
      <c r="GXK147" s="210"/>
      <c r="GXL147" s="210"/>
      <c r="GXM147" s="210"/>
      <c r="GXN147" s="210"/>
      <c r="GXO147" s="210"/>
      <c r="GXP147" s="210"/>
      <c r="GXQ147" s="210"/>
      <c r="GXR147" s="210"/>
      <c r="GXS147" s="210"/>
      <c r="GXT147" s="210"/>
      <c r="GXU147" s="210"/>
      <c r="GXV147" s="210"/>
      <c r="GXW147" s="210"/>
      <c r="GXX147" s="210"/>
      <c r="GXY147" s="210"/>
      <c r="GXZ147" s="210"/>
      <c r="GYA147" s="210"/>
      <c r="GYB147" s="210"/>
      <c r="GYC147" s="210"/>
      <c r="GYD147" s="210"/>
      <c r="GYE147" s="210"/>
      <c r="GYF147" s="210"/>
      <c r="GYG147" s="210"/>
      <c r="GYH147" s="210"/>
      <c r="GYI147" s="210"/>
      <c r="GYJ147" s="210"/>
      <c r="GYK147" s="210"/>
      <c r="GYL147" s="210"/>
      <c r="GYM147" s="210"/>
      <c r="GYN147" s="210"/>
      <c r="GYO147" s="210"/>
      <c r="GYP147" s="210"/>
      <c r="GYQ147" s="210"/>
      <c r="GYR147" s="210"/>
      <c r="GYS147" s="210"/>
      <c r="GYT147" s="210"/>
      <c r="GYU147" s="210"/>
      <c r="GYV147" s="210"/>
      <c r="GYW147" s="210"/>
      <c r="GYX147" s="210"/>
      <c r="GYY147" s="210"/>
      <c r="GYZ147" s="210"/>
      <c r="GZA147" s="210"/>
      <c r="GZB147" s="210"/>
      <c r="GZC147" s="210"/>
      <c r="GZD147" s="210"/>
      <c r="GZE147" s="210"/>
      <c r="GZF147" s="210"/>
      <c r="GZG147" s="210"/>
      <c r="GZH147" s="210"/>
      <c r="GZI147" s="210"/>
      <c r="GZJ147" s="210"/>
      <c r="GZK147" s="210"/>
      <c r="GZL147" s="210"/>
      <c r="GZM147" s="210"/>
      <c r="GZN147" s="210"/>
      <c r="GZO147" s="210"/>
      <c r="GZP147" s="210"/>
      <c r="GZQ147" s="210"/>
      <c r="GZR147" s="210"/>
      <c r="GZS147" s="210"/>
      <c r="GZT147" s="210"/>
      <c r="GZU147" s="210"/>
      <c r="GZV147" s="210"/>
      <c r="GZW147" s="210"/>
      <c r="GZX147" s="210"/>
      <c r="GZY147" s="210"/>
      <c r="GZZ147" s="210"/>
      <c r="HAA147" s="210"/>
      <c r="HAB147" s="210"/>
      <c r="HAC147" s="210"/>
      <c r="HAD147" s="210"/>
      <c r="HAE147" s="210"/>
      <c r="HAF147" s="210"/>
      <c r="HAG147" s="210"/>
      <c r="HAH147" s="210"/>
      <c r="HAI147" s="210"/>
      <c r="HAJ147" s="210"/>
      <c r="HAK147" s="210"/>
      <c r="HAL147" s="210"/>
      <c r="HAM147" s="210"/>
      <c r="HAN147" s="210"/>
      <c r="HAO147" s="210"/>
      <c r="HAP147" s="210"/>
      <c r="HAQ147" s="210"/>
      <c r="HAR147" s="210"/>
      <c r="HAS147" s="210"/>
      <c r="HAT147" s="210"/>
      <c r="HAU147" s="210"/>
      <c r="HAV147" s="210"/>
      <c r="HAW147" s="210"/>
      <c r="HAX147" s="210"/>
      <c r="HAY147" s="210"/>
      <c r="HAZ147" s="210"/>
      <c r="HBA147" s="210"/>
      <c r="HBB147" s="210"/>
      <c r="HBC147" s="210"/>
      <c r="HBD147" s="210"/>
      <c r="HBE147" s="210"/>
      <c r="HBF147" s="210"/>
      <c r="HBG147" s="210"/>
      <c r="HBH147" s="210"/>
      <c r="HBI147" s="210"/>
      <c r="HBJ147" s="210"/>
      <c r="HBK147" s="210"/>
      <c r="HBL147" s="210"/>
      <c r="HBM147" s="210"/>
      <c r="HBN147" s="210"/>
      <c r="HBO147" s="210"/>
      <c r="HBP147" s="210"/>
      <c r="HBQ147" s="210"/>
      <c r="HBR147" s="210"/>
      <c r="HBS147" s="210"/>
      <c r="HBT147" s="210"/>
      <c r="HBU147" s="210"/>
      <c r="HBV147" s="210"/>
      <c r="HBW147" s="210"/>
      <c r="HBX147" s="210"/>
      <c r="HBY147" s="210"/>
      <c r="HBZ147" s="210"/>
      <c r="HCA147" s="210"/>
      <c r="HCB147" s="210"/>
      <c r="HCC147" s="210"/>
      <c r="HCD147" s="210"/>
      <c r="HCE147" s="210"/>
      <c r="HCF147" s="210"/>
      <c r="HCG147" s="210"/>
      <c r="HCH147" s="210"/>
      <c r="HCI147" s="210"/>
      <c r="HCJ147" s="210"/>
      <c r="HCK147" s="210"/>
      <c r="HCL147" s="210"/>
      <c r="HCM147" s="210"/>
      <c r="HCN147" s="210"/>
      <c r="HCO147" s="210"/>
      <c r="HCP147" s="210"/>
      <c r="HCQ147" s="210"/>
      <c r="HCR147" s="210"/>
      <c r="HCS147" s="210"/>
      <c r="HCT147" s="210"/>
      <c r="HCU147" s="210"/>
      <c r="HCV147" s="210"/>
      <c r="HCW147" s="210"/>
      <c r="HCX147" s="210"/>
      <c r="HCY147" s="210"/>
      <c r="HCZ147" s="210"/>
      <c r="HDA147" s="210"/>
      <c r="HDB147" s="210"/>
      <c r="HDC147" s="210"/>
      <c r="HDD147" s="210"/>
      <c r="HDE147" s="210"/>
      <c r="HDF147" s="210"/>
      <c r="HDG147" s="210"/>
      <c r="HDH147" s="210"/>
      <c r="HDI147" s="210"/>
      <c r="HDJ147" s="210"/>
      <c r="HDK147" s="210"/>
      <c r="HDL147" s="210"/>
      <c r="HDM147" s="210"/>
      <c r="HDN147" s="210"/>
      <c r="HDO147" s="210"/>
      <c r="HDP147" s="210"/>
      <c r="HDQ147" s="210"/>
      <c r="HDR147" s="210"/>
      <c r="HDS147" s="210"/>
      <c r="HDT147" s="210"/>
      <c r="HDU147" s="210"/>
      <c r="HDV147" s="210"/>
      <c r="HDW147" s="210"/>
      <c r="HDX147" s="210"/>
      <c r="HDY147" s="210"/>
      <c r="HDZ147" s="210"/>
      <c r="HEA147" s="210"/>
      <c r="HEB147" s="210"/>
      <c r="HEC147" s="210"/>
      <c r="HED147" s="210"/>
      <c r="HEE147" s="210"/>
      <c r="HEF147" s="210"/>
      <c r="HEG147" s="210"/>
      <c r="HEH147" s="210"/>
      <c r="HEI147" s="210"/>
      <c r="HEJ147" s="210"/>
      <c r="HEK147" s="210"/>
      <c r="HEL147" s="210"/>
      <c r="HEM147" s="210"/>
      <c r="HEN147" s="210"/>
      <c r="HEO147" s="210"/>
      <c r="HEP147" s="210"/>
      <c r="HEQ147" s="210"/>
      <c r="HER147" s="210"/>
      <c r="HES147" s="210"/>
      <c r="HET147" s="210"/>
      <c r="HEU147" s="210"/>
      <c r="HEV147" s="210"/>
      <c r="HEW147" s="210"/>
      <c r="HEX147" s="210"/>
      <c r="HEY147" s="210"/>
      <c r="HEZ147" s="210"/>
      <c r="HFA147" s="210"/>
      <c r="HFB147" s="210"/>
      <c r="HFC147" s="210"/>
      <c r="HFD147" s="210"/>
      <c r="HFE147" s="210"/>
      <c r="HFF147" s="210"/>
      <c r="HFG147" s="210"/>
      <c r="HFH147" s="210"/>
      <c r="HFI147" s="210"/>
      <c r="HFJ147" s="210"/>
      <c r="HFK147" s="210"/>
      <c r="HFL147" s="210"/>
      <c r="HFM147" s="210"/>
      <c r="HFN147" s="210"/>
      <c r="HFO147" s="210"/>
      <c r="HFP147" s="210"/>
      <c r="HFQ147" s="210"/>
      <c r="HFR147" s="210"/>
      <c r="HFS147" s="210"/>
      <c r="HFT147" s="210"/>
      <c r="HFU147" s="210"/>
      <c r="HFV147" s="210"/>
      <c r="HFW147" s="210"/>
      <c r="HFX147" s="210"/>
      <c r="HFY147" s="210"/>
      <c r="HFZ147" s="210"/>
      <c r="HGA147" s="210"/>
      <c r="HGB147" s="210"/>
      <c r="HGC147" s="210"/>
      <c r="HGD147" s="210"/>
      <c r="HGE147" s="210"/>
      <c r="HGF147" s="210"/>
      <c r="HGG147" s="210"/>
      <c r="HGH147" s="210"/>
      <c r="HGI147" s="210"/>
      <c r="HGJ147" s="210"/>
      <c r="HGK147" s="210"/>
      <c r="HGL147" s="210"/>
      <c r="HGM147" s="210"/>
      <c r="HGN147" s="210"/>
      <c r="HGO147" s="210"/>
      <c r="HGP147" s="210"/>
      <c r="HGQ147" s="210"/>
      <c r="HGR147" s="210"/>
      <c r="HGS147" s="210"/>
      <c r="HGT147" s="210"/>
      <c r="HGU147" s="210"/>
      <c r="HGV147" s="210"/>
      <c r="HGW147" s="210"/>
      <c r="HGX147" s="210"/>
      <c r="HGY147" s="210"/>
      <c r="HGZ147" s="210"/>
      <c r="HHA147" s="210"/>
      <c r="HHB147" s="210"/>
      <c r="HHC147" s="210"/>
      <c r="HHD147" s="210"/>
      <c r="HHE147" s="210"/>
      <c r="HHF147" s="210"/>
      <c r="HHG147" s="210"/>
      <c r="HHH147" s="210"/>
      <c r="HHI147" s="210"/>
      <c r="HHJ147" s="210"/>
      <c r="HHK147" s="210"/>
      <c r="HHL147" s="210"/>
      <c r="HHM147" s="210"/>
      <c r="HHN147" s="210"/>
      <c r="HHO147" s="210"/>
      <c r="HHP147" s="210"/>
      <c r="HHQ147" s="210"/>
      <c r="HHR147" s="210"/>
      <c r="HHS147" s="210"/>
      <c r="HHT147" s="210"/>
      <c r="HHU147" s="210"/>
      <c r="HHV147" s="210"/>
      <c r="HHW147" s="210"/>
      <c r="HHX147" s="210"/>
      <c r="HHY147" s="210"/>
      <c r="HHZ147" s="210"/>
      <c r="HIA147" s="210"/>
      <c r="HIB147" s="210"/>
      <c r="HIC147" s="210"/>
      <c r="HID147" s="210"/>
      <c r="HIE147" s="210"/>
      <c r="HIF147" s="210"/>
      <c r="HIG147" s="210"/>
      <c r="HIH147" s="210"/>
      <c r="HII147" s="210"/>
      <c r="HIJ147" s="210"/>
      <c r="HIK147" s="210"/>
      <c r="HIL147" s="210"/>
      <c r="HIM147" s="210"/>
      <c r="HIN147" s="210"/>
      <c r="HIO147" s="210"/>
      <c r="HIP147" s="210"/>
      <c r="HIQ147" s="210"/>
      <c r="HIR147" s="210"/>
      <c r="HIS147" s="210"/>
      <c r="HIT147" s="210"/>
      <c r="HIU147" s="210"/>
      <c r="HIV147" s="210"/>
      <c r="HIW147" s="210"/>
      <c r="HIX147" s="210"/>
      <c r="HIY147" s="210"/>
      <c r="HIZ147" s="210"/>
      <c r="HJA147" s="210"/>
      <c r="HJB147" s="210"/>
      <c r="HJC147" s="210"/>
      <c r="HJD147" s="210"/>
      <c r="HJE147" s="210"/>
      <c r="HJF147" s="210"/>
      <c r="HJG147" s="210"/>
      <c r="HJH147" s="210"/>
      <c r="HJI147" s="210"/>
      <c r="HJJ147" s="210"/>
      <c r="HJK147" s="210"/>
      <c r="HJL147" s="210"/>
      <c r="HJM147" s="210"/>
      <c r="HJN147" s="210"/>
      <c r="HJO147" s="210"/>
      <c r="HJP147" s="210"/>
      <c r="HJQ147" s="210"/>
      <c r="HJR147" s="210"/>
      <c r="HJS147" s="210"/>
      <c r="HJT147" s="210"/>
      <c r="HJU147" s="210"/>
      <c r="HJV147" s="210"/>
      <c r="HJW147" s="210"/>
      <c r="HJX147" s="210"/>
      <c r="HJY147" s="210"/>
      <c r="HJZ147" s="210"/>
      <c r="HKA147" s="210"/>
      <c r="HKB147" s="210"/>
      <c r="HKC147" s="210"/>
      <c r="HKD147" s="210"/>
      <c r="HKE147" s="210"/>
      <c r="HKF147" s="210"/>
      <c r="HKG147" s="210"/>
      <c r="HKH147" s="210"/>
      <c r="HKI147" s="210"/>
      <c r="HKJ147" s="210"/>
      <c r="HKK147" s="210"/>
      <c r="HKL147" s="210"/>
      <c r="HKM147" s="210"/>
      <c r="HKN147" s="210"/>
      <c r="HKO147" s="210"/>
      <c r="HKP147" s="210"/>
      <c r="HKQ147" s="210"/>
      <c r="HKR147" s="210"/>
      <c r="HKS147" s="210"/>
      <c r="HKT147" s="210"/>
      <c r="HKU147" s="210"/>
      <c r="HKV147" s="210"/>
      <c r="HKW147" s="210"/>
      <c r="HKX147" s="210"/>
      <c r="HKY147" s="210"/>
      <c r="HKZ147" s="210"/>
      <c r="HLA147" s="210"/>
      <c r="HLB147" s="210"/>
      <c r="HLC147" s="210"/>
      <c r="HLD147" s="210"/>
      <c r="HLE147" s="210"/>
      <c r="HLF147" s="210"/>
      <c r="HLG147" s="210"/>
      <c r="HLH147" s="210"/>
      <c r="HLI147" s="210"/>
      <c r="HLJ147" s="210"/>
      <c r="HLK147" s="210"/>
      <c r="HLL147" s="210"/>
      <c r="HLM147" s="210"/>
      <c r="HLN147" s="210"/>
      <c r="HLO147" s="210"/>
      <c r="HLP147" s="210"/>
      <c r="HLQ147" s="210"/>
      <c r="HLR147" s="210"/>
      <c r="HLS147" s="210"/>
      <c r="HLT147" s="210"/>
      <c r="HLU147" s="210"/>
      <c r="HLV147" s="210"/>
      <c r="HLW147" s="210"/>
      <c r="HLX147" s="210"/>
      <c r="HLY147" s="210"/>
      <c r="HLZ147" s="210"/>
      <c r="HMA147" s="210"/>
      <c r="HMB147" s="210"/>
      <c r="HMC147" s="210"/>
      <c r="HMD147" s="210"/>
      <c r="HME147" s="210"/>
      <c r="HMF147" s="210"/>
      <c r="HMG147" s="210"/>
      <c r="HMH147" s="210"/>
      <c r="HMI147" s="210"/>
      <c r="HMJ147" s="210"/>
      <c r="HMK147" s="210"/>
      <c r="HML147" s="210"/>
      <c r="HMM147" s="210"/>
      <c r="HMN147" s="210"/>
      <c r="HMO147" s="210"/>
      <c r="HMP147" s="210"/>
      <c r="HMQ147" s="210"/>
      <c r="HMR147" s="210"/>
      <c r="HMS147" s="210"/>
      <c r="HMT147" s="210"/>
      <c r="HMU147" s="210"/>
      <c r="HMV147" s="210"/>
      <c r="HMW147" s="210"/>
      <c r="HMX147" s="210"/>
      <c r="HMY147" s="210"/>
      <c r="HMZ147" s="210"/>
      <c r="HNA147" s="210"/>
      <c r="HNB147" s="210"/>
      <c r="HNC147" s="210"/>
      <c r="HND147" s="210"/>
      <c r="HNE147" s="210"/>
      <c r="HNF147" s="210"/>
      <c r="HNG147" s="210"/>
      <c r="HNH147" s="210"/>
      <c r="HNI147" s="210"/>
      <c r="HNJ147" s="210"/>
      <c r="HNK147" s="210"/>
      <c r="HNL147" s="210"/>
      <c r="HNM147" s="210"/>
      <c r="HNN147" s="210"/>
      <c r="HNO147" s="210"/>
      <c r="HNP147" s="210"/>
      <c r="HNQ147" s="210"/>
      <c r="HNR147" s="210"/>
      <c r="HNS147" s="210"/>
      <c r="HNT147" s="210"/>
      <c r="HNU147" s="210"/>
      <c r="HNV147" s="210"/>
      <c r="HNW147" s="210"/>
      <c r="HNX147" s="210"/>
      <c r="HNY147" s="210"/>
      <c r="HNZ147" s="210"/>
      <c r="HOA147" s="210"/>
      <c r="HOB147" s="210"/>
      <c r="HOC147" s="210"/>
      <c r="HOD147" s="210"/>
      <c r="HOE147" s="210"/>
      <c r="HOF147" s="210"/>
      <c r="HOG147" s="210"/>
      <c r="HOH147" s="210"/>
      <c r="HOI147" s="210"/>
      <c r="HOJ147" s="210"/>
      <c r="HOK147" s="210"/>
      <c r="HOL147" s="210"/>
      <c r="HOM147" s="210"/>
      <c r="HON147" s="210"/>
      <c r="HOO147" s="210"/>
      <c r="HOP147" s="210"/>
      <c r="HOQ147" s="210"/>
      <c r="HOR147" s="210"/>
      <c r="HOS147" s="210"/>
      <c r="HOT147" s="210"/>
      <c r="HOU147" s="210"/>
      <c r="HOV147" s="210"/>
      <c r="HOW147" s="210"/>
      <c r="HOX147" s="210"/>
      <c r="HOY147" s="210"/>
      <c r="HOZ147" s="210"/>
      <c r="HPA147" s="210"/>
      <c r="HPB147" s="210"/>
      <c r="HPC147" s="210"/>
      <c r="HPD147" s="210"/>
      <c r="HPE147" s="210"/>
      <c r="HPF147" s="210"/>
      <c r="HPG147" s="210"/>
      <c r="HPH147" s="210"/>
      <c r="HPI147" s="210"/>
      <c r="HPJ147" s="210"/>
      <c r="HPK147" s="210"/>
      <c r="HPL147" s="210"/>
      <c r="HPM147" s="210"/>
      <c r="HPN147" s="210"/>
      <c r="HPO147" s="210"/>
      <c r="HPP147" s="210"/>
      <c r="HPQ147" s="210"/>
      <c r="HPR147" s="210"/>
      <c r="HPS147" s="210"/>
      <c r="HPT147" s="210"/>
      <c r="HPU147" s="210"/>
      <c r="HPV147" s="210"/>
      <c r="HPW147" s="210"/>
      <c r="HPX147" s="210"/>
      <c r="HPY147" s="210"/>
      <c r="HPZ147" s="210"/>
      <c r="HQA147" s="210"/>
      <c r="HQB147" s="210"/>
      <c r="HQC147" s="210"/>
      <c r="HQD147" s="210"/>
      <c r="HQE147" s="210"/>
      <c r="HQF147" s="210"/>
      <c r="HQG147" s="210"/>
      <c r="HQH147" s="210"/>
      <c r="HQI147" s="210"/>
      <c r="HQJ147" s="210"/>
      <c r="HQK147" s="210"/>
      <c r="HQL147" s="210"/>
      <c r="HQM147" s="210"/>
      <c r="HQN147" s="210"/>
      <c r="HQO147" s="210"/>
      <c r="HQP147" s="210"/>
      <c r="HQQ147" s="210"/>
      <c r="HQR147" s="210"/>
      <c r="HQS147" s="210"/>
      <c r="HQT147" s="210"/>
      <c r="HQU147" s="210"/>
      <c r="HQV147" s="210"/>
      <c r="HQW147" s="210"/>
      <c r="HQX147" s="210"/>
      <c r="HQY147" s="210"/>
      <c r="HQZ147" s="210"/>
      <c r="HRA147" s="210"/>
      <c r="HRB147" s="210"/>
      <c r="HRC147" s="210"/>
      <c r="HRD147" s="210"/>
      <c r="HRE147" s="210"/>
      <c r="HRF147" s="210"/>
      <c r="HRG147" s="210"/>
      <c r="HRH147" s="210"/>
      <c r="HRI147" s="210"/>
      <c r="HRJ147" s="210"/>
      <c r="HRK147" s="210"/>
      <c r="HRL147" s="210"/>
      <c r="HRM147" s="210"/>
      <c r="HRN147" s="210"/>
      <c r="HRO147" s="210"/>
      <c r="HRP147" s="210"/>
      <c r="HRQ147" s="210"/>
      <c r="HRR147" s="210"/>
      <c r="HRS147" s="210"/>
      <c r="HRT147" s="210"/>
      <c r="HRU147" s="210"/>
      <c r="HRV147" s="210"/>
      <c r="HRW147" s="210"/>
      <c r="HRX147" s="210"/>
      <c r="HRY147" s="210"/>
      <c r="HRZ147" s="210"/>
      <c r="HSA147" s="210"/>
      <c r="HSB147" s="210"/>
      <c r="HSC147" s="210"/>
      <c r="HSD147" s="210"/>
      <c r="HSE147" s="210"/>
      <c r="HSF147" s="210"/>
      <c r="HSG147" s="210"/>
      <c r="HSH147" s="210"/>
      <c r="HSI147" s="210"/>
      <c r="HSJ147" s="210"/>
      <c r="HSK147" s="210"/>
      <c r="HSL147" s="210"/>
      <c r="HSM147" s="210"/>
      <c r="HSN147" s="210"/>
      <c r="HSO147" s="210"/>
      <c r="HSP147" s="210"/>
      <c r="HSQ147" s="210"/>
      <c r="HSR147" s="210"/>
      <c r="HSS147" s="210"/>
      <c r="HST147" s="210"/>
      <c r="HSU147" s="210"/>
      <c r="HSV147" s="210"/>
      <c r="HSW147" s="210"/>
      <c r="HSX147" s="210"/>
      <c r="HSY147" s="210"/>
      <c r="HSZ147" s="210"/>
      <c r="HTA147" s="210"/>
      <c r="HTB147" s="210"/>
      <c r="HTC147" s="210"/>
      <c r="HTD147" s="210"/>
      <c r="HTE147" s="210"/>
      <c r="HTF147" s="210"/>
      <c r="HTG147" s="210"/>
      <c r="HTH147" s="210"/>
      <c r="HTI147" s="210"/>
      <c r="HTJ147" s="210"/>
      <c r="HTK147" s="210"/>
      <c r="HTL147" s="210"/>
      <c r="HTM147" s="210"/>
      <c r="HTN147" s="210"/>
      <c r="HTO147" s="210"/>
      <c r="HTP147" s="210"/>
      <c r="HTQ147" s="210"/>
      <c r="HTR147" s="210"/>
      <c r="HTS147" s="210"/>
      <c r="HTT147" s="210"/>
      <c r="HTU147" s="210"/>
      <c r="HTV147" s="210"/>
      <c r="HTW147" s="210"/>
      <c r="HTX147" s="210"/>
      <c r="HTY147" s="210"/>
      <c r="HTZ147" s="210"/>
      <c r="HUA147" s="210"/>
      <c r="HUB147" s="210"/>
      <c r="HUC147" s="210"/>
      <c r="HUD147" s="210"/>
      <c r="HUE147" s="210"/>
      <c r="HUF147" s="210"/>
      <c r="HUG147" s="210"/>
      <c r="HUH147" s="210"/>
      <c r="HUI147" s="210"/>
      <c r="HUJ147" s="210"/>
      <c r="HUK147" s="210"/>
      <c r="HUL147" s="210"/>
      <c r="HUM147" s="210"/>
      <c r="HUN147" s="210"/>
      <c r="HUO147" s="210"/>
      <c r="HUP147" s="210"/>
      <c r="HUQ147" s="210"/>
      <c r="HUR147" s="210"/>
      <c r="HUS147" s="210"/>
      <c r="HUT147" s="210"/>
      <c r="HUU147" s="210"/>
      <c r="HUV147" s="210"/>
      <c r="HUW147" s="210"/>
      <c r="HUX147" s="210"/>
      <c r="HUY147" s="210"/>
      <c r="HUZ147" s="210"/>
      <c r="HVA147" s="210"/>
      <c r="HVB147" s="210"/>
      <c r="HVC147" s="210"/>
      <c r="HVD147" s="210"/>
      <c r="HVE147" s="210"/>
      <c r="HVF147" s="210"/>
      <c r="HVG147" s="210"/>
      <c r="HVH147" s="210"/>
      <c r="HVI147" s="210"/>
      <c r="HVJ147" s="210"/>
      <c r="HVK147" s="210"/>
      <c r="HVL147" s="210"/>
      <c r="HVM147" s="210"/>
      <c r="HVN147" s="210"/>
      <c r="HVO147" s="210"/>
      <c r="HVP147" s="210"/>
      <c r="HVQ147" s="210"/>
      <c r="HVR147" s="210"/>
      <c r="HVS147" s="210"/>
      <c r="HVT147" s="210"/>
      <c r="HVU147" s="210"/>
      <c r="HVV147" s="210"/>
      <c r="HVW147" s="210"/>
      <c r="HVX147" s="210"/>
      <c r="HVY147" s="210"/>
      <c r="HVZ147" s="210"/>
      <c r="HWA147" s="210"/>
      <c r="HWB147" s="210"/>
      <c r="HWC147" s="210"/>
      <c r="HWD147" s="210"/>
      <c r="HWE147" s="210"/>
      <c r="HWF147" s="210"/>
      <c r="HWG147" s="210"/>
      <c r="HWH147" s="210"/>
      <c r="HWI147" s="210"/>
      <c r="HWJ147" s="210"/>
      <c r="HWK147" s="210"/>
      <c r="HWL147" s="210"/>
      <c r="HWM147" s="210"/>
      <c r="HWN147" s="210"/>
      <c r="HWO147" s="210"/>
      <c r="HWP147" s="210"/>
      <c r="HWQ147" s="210"/>
      <c r="HWR147" s="210"/>
      <c r="HWS147" s="210"/>
      <c r="HWT147" s="210"/>
      <c r="HWU147" s="210"/>
      <c r="HWV147" s="210"/>
      <c r="HWW147" s="210"/>
      <c r="HWX147" s="210"/>
      <c r="HWY147" s="210"/>
      <c r="HWZ147" s="210"/>
      <c r="HXA147" s="210"/>
      <c r="HXB147" s="210"/>
      <c r="HXC147" s="210"/>
      <c r="HXD147" s="210"/>
      <c r="HXE147" s="210"/>
      <c r="HXF147" s="210"/>
      <c r="HXG147" s="210"/>
      <c r="HXH147" s="210"/>
      <c r="HXI147" s="210"/>
      <c r="HXJ147" s="210"/>
      <c r="HXK147" s="210"/>
      <c r="HXL147" s="210"/>
      <c r="HXM147" s="210"/>
      <c r="HXN147" s="210"/>
      <c r="HXO147" s="210"/>
      <c r="HXP147" s="210"/>
      <c r="HXQ147" s="210"/>
      <c r="HXR147" s="210"/>
      <c r="HXS147" s="210"/>
      <c r="HXT147" s="210"/>
      <c r="HXU147" s="210"/>
      <c r="HXV147" s="210"/>
      <c r="HXW147" s="210"/>
      <c r="HXX147" s="210"/>
      <c r="HXY147" s="210"/>
      <c r="HXZ147" s="210"/>
      <c r="HYA147" s="210"/>
      <c r="HYB147" s="210"/>
      <c r="HYC147" s="210"/>
      <c r="HYD147" s="210"/>
      <c r="HYE147" s="210"/>
      <c r="HYF147" s="210"/>
      <c r="HYG147" s="210"/>
      <c r="HYH147" s="210"/>
      <c r="HYI147" s="210"/>
      <c r="HYJ147" s="210"/>
      <c r="HYK147" s="210"/>
      <c r="HYL147" s="210"/>
      <c r="HYM147" s="210"/>
      <c r="HYN147" s="210"/>
      <c r="HYO147" s="210"/>
      <c r="HYP147" s="210"/>
      <c r="HYQ147" s="210"/>
      <c r="HYR147" s="210"/>
      <c r="HYS147" s="210"/>
      <c r="HYT147" s="210"/>
      <c r="HYU147" s="210"/>
      <c r="HYV147" s="210"/>
      <c r="HYW147" s="210"/>
      <c r="HYX147" s="210"/>
      <c r="HYY147" s="210"/>
      <c r="HYZ147" s="210"/>
      <c r="HZA147" s="210"/>
      <c r="HZB147" s="210"/>
      <c r="HZC147" s="210"/>
      <c r="HZD147" s="210"/>
      <c r="HZE147" s="210"/>
      <c r="HZF147" s="210"/>
      <c r="HZG147" s="210"/>
      <c r="HZH147" s="210"/>
      <c r="HZI147" s="210"/>
      <c r="HZJ147" s="210"/>
      <c r="HZK147" s="210"/>
      <c r="HZL147" s="210"/>
      <c r="HZM147" s="210"/>
      <c r="HZN147" s="210"/>
      <c r="HZO147" s="210"/>
      <c r="HZP147" s="210"/>
      <c r="HZQ147" s="210"/>
      <c r="HZR147" s="210"/>
      <c r="HZS147" s="210"/>
      <c r="HZT147" s="210"/>
      <c r="HZU147" s="210"/>
      <c r="HZV147" s="210"/>
      <c r="HZW147" s="210"/>
      <c r="HZX147" s="210"/>
      <c r="HZY147" s="210"/>
      <c r="HZZ147" s="210"/>
      <c r="IAA147" s="210"/>
      <c r="IAB147" s="210"/>
      <c r="IAC147" s="210"/>
      <c r="IAD147" s="210"/>
      <c r="IAE147" s="210"/>
      <c r="IAF147" s="210"/>
      <c r="IAG147" s="210"/>
      <c r="IAH147" s="210"/>
      <c r="IAI147" s="210"/>
      <c r="IAJ147" s="210"/>
      <c r="IAK147" s="210"/>
      <c r="IAL147" s="210"/>
      <c r="IAM147" s="210"/>
      <c r="IAN147" s="210"/>
      <c r="IAO147" s="210"/>
      <c r="IAP147" s="210"/>
      <c r="IAQ147" s="210"/>
      <c r="IAR147" s="210"/>
      <c r="IAS147" s="210"/>
      <c r="IAT147" s="210"/>
      <c r="IAU147" s="210"/>
      <c r="IAV147" s="210"/>
      <c r="IAW147" s="210"/>
      <c r="IAX147" s="210"/>
      <c r="IAY147" s="210"/>
      <c r="IAZ147" s="210"/>
      <c r="IBA147" s="210"/>
      <c r="IBB147" s="210"/>
      <c r="IBC147" s="210"/>
      <c r="IBD147" s="210"/>
      <c r="IBE147" s="210"/>
      <c r="IBF147" s="210"/>
      <c r="IBG147" s="210"/>
      <c r="IBH147" s="210"/>
      <c r="IBI147" s="210"/>
      <c r="IBJ147" s="210"/>
      <c r="IBK147" s="210"/>
      <c r="IBL147" s="210"/>
      <c r="IBM147" s="210"/>
      <c r="IBN147" s="210"/>
      <c r="IBO147" s="210"/>
      <c r="IBP147" s="210"/>
      <c r="IBQ147" s="210"/>
      <c r="IBR147" s="210"/>
      <c r="IBS147" s="210"/>
      <c r="IBT147" s="210"/>
      <c r="IBU147" s="210"/>
      <c r="IBV147" s="210"/>
      <c r="IBW147" s="210"/>
      <c r="IBX147" s="210"/>
      <c r="IBY147" s="210"/>
      <c r="IBZ147" s="210"/>
      <c r="ICA147" s="210"/>
      <c r="ICB147" s="210"/>
      <c r="ICC147" s="210"/>
      <c r="ICD147" s="210"/>
      <c r="ICE147" s="210"/>
      <c r="ICF147" s="210"/>
      <c r="ICG147" s="210"/>
      <c r="ICH147" s="210"/>
      <c r="ICI147" s="210"/>
      <c r="ICJ147" s="210"/>
      <c r="ICK147" s="210"/>
      <c r="ICL147" s="210"/>
      <c r="ICM147" s="210"/>
      <c r="ICN147" s="210"/>
      <c r="ICO147" s="210"/>
      <c r="ICP147" s="210"/>
      <c r="ICQ147" s="210"/>
      <c r="ICR147" s="210"/>
      <c r="ICS147" s="210"/>
      <c r="ICT147" s="210"/>
      <c r="ICU147" s="210"/>
      <c r="ICV147" s="210"/>
      <c r="ICW147" s="210"/>
      <c r="ICX147" s="210"/>
      <c r="ICY147" s="210"/>
      <c r="ICZ147" s="210"/>
      <c r="IDA147" s="210"/>
      <c r="IDB147" s="210"/>
      <c r="IDC147" s="210"/>
      <c r="IDD147" s="210"/>
      <c r="IDE147" s="210"/>
      <c r="IDF147" s="210"/>
      <c r="IDG147" s="210"/>
      <c r="IDH147" s="210"/>
      <c r="IDI147" s="210"/>
      <c r="IDJ147" s="210"/>
      <c r="IDK147" s="210"/>
      <c r="IDL147" s="210"/>
      <c r="IDM147" s="210"/>
      <c r="IDN147" s="210"/>
      <c r="IDO147" s="210"/>
      <c r="IDP147" s="210"/>
      <c r="IDQ147" s="210"/>
      <c r="IDR147" s="210"/>
      <c r="IDS147" s="210"/>
      <c r="IDT147" s="210"/>
      <c r="IDU147" s="210"/>
      <c r="IDV147" s="210"/>
      <c r="IDW147" s="210"/>
      <c r="IDX147" s="210"/>
      <c r="IDY147" s="210"/>
      <c r="IDZ147" s="210"/>
      <c r="IEA147" s="210"/>
      <c r="IEB147" s="210"/>
      <c r="IEC147" s="210"/>
      <c r="IED147" s="210"/>
      <c r="IEE147" s="210"/>
      <c r="IEF147" s="210"/>
      <c r="IEG147" s="210"/>
      <c r="IEH147" s="210"/>
      <c r="IEI147" s="210"/>
      <c r="IEJ147" s="210"/>
      <c r="IEK147" s="210"/>
      <c r="IEL147" s="210"/>
      <c r="IEM147" s="210"/>
      <c r="IEN147" s="210"/>
      <c r="IEO147" s="210"/>
      <c r="IEP147" s="210"/>
      <c r="IEQ147" s="210"/>
      <c r="IER147" s="210"/>
      <c r="IES147" s="210"/>
      <c r="IET147" s="210"/>
      <c r="IEU147" s="210"/>
      <c r="IEV147" s="210"/>
      <c r="IEW147" s="210"/>
      <c r="IEX147" s="210"/>
      <c r="IEY147" s="210"/>
      <c r="IEZ147" s="210"/>
      <c r="IFA147" s="210"/>
      <c r="IFB147" s="210"/>
      <c r="IFC147" s="210"/>
      <c r="IFD147" s="210"/>
      <c r="IFE147" s="210"/>
      <c r="IFF147" s="210"/>
      <c r="IFG147" s="210"/>
      <c r="IFH147" s="210"/>
      <c r="IFI147" s="210"/>
      <c r="IFJ147" s="210"/>
      <c r="IFK147" s="210"/>
      <c r="IFL147" s="210"/>
      <c r="IFM147" s="210"/>
      <c r="IFN147" s="210"/>
      <c r="IFO147" s="210"/>
      <c r="IFP147" s="210"/>
      <c r="IFQ147" s="210"/>
      <c r="IFR147" s="210"/>
      <c r="IFS147" s="210"/>
      <c r="IFT147" s="210"/>
      <c r="IFU147" s="210"/>
      <c r="IFV147" s="210"/>
      <c r="IFW147" s="210"/>
      <c r="IFX147" s="210"/>
      <c r="IFY147" s="210"/>
      <c r="IFZ147" s="210"/>
      <c r="IGA147" s="210"/>
      <c r="IGB147" s="210"/>
      <c r="IGC147" s="210"/>
      <c r="IGD147" s="210"/>
      <c r="IGE147" s="210"/>
      <c r="IGF147" s="210"/>
      <c r="IGG147" s="210"/>
      <c r="IGH147" s="210"/>
      <c r="IGI147" s="210"/>
      <c r="IGJ147" s="210"/>
      <c r="IGK147" s="210"/>
      <c r="IGL147" s="210"/>
      <c r="IGM147" s="210"/>
      <c r="IGN147" s="210"/>
      <c r="IGO147" s="210"/>
      <c r="IGP147" s="210"/>
      <c r="IGQ147" s="210"/>
      <c r="IGR147" s="210"/>
      <c r="IGS147" s="210"/>
      <c r="IGT147" s="210"/>
      <c r="IGU147" s="210"/>
      <c r="IGV147" s="210"/>
      <c r="IGW147" s="210"/>
      <c r="IGX147" s="210"/>
      <c r="IGY147" s="210"/>
      <c r="IGZ147" s="210"/>
      <c r="IHA147" s="210"/>
      <c r="IHB147" s="210"/>
      <c r="IHC147" s="210"/>
      <c r="IHD147" s="210"/>
      <c r="IHE147" s="210"/>
      <c r="IHF147" s="210"/>
      <c r="IHG147" s="210"/>
      <c r="IHH147" s="210"/>
      <c r="IHI147" s="210"/>
      <c r="IHJ147" s="210"/>
      <c r="IHK147" s="210"/>
      <c r="IHL147" s="210"/>
      <c r="IHM147" s="210"/>
      <c r="IHN147" s="210"/>
      <c r="IHO147" s="210"/>
      <c r="IHP147" s="210"/>
      <c r="IHQ147" s="210"/>
      <c r="IHR147" s="210"/>
      <c r="IHS147" s="210"/>
      <c r="IHT147" s="210"/>
      <c r="IHU147" s="210"/>
      <c r="IHV147" s="210"/>
      <c r="IHW147" s="210"/>
      <c r="IHX147" s="210"/>
      <c r="IHY147" s="210"/>
      <c r="IHZ147" s="210"/>
      <c r="IIA147" s="210"/>
      <c r="IIB147" s="210"/>
      <c r="IIC147" s="210"/>
      <c r="IID147" s="210"/>
      <c r="IIE147" s="210"/>
      <c r="IIF147" s="210"/>
      <c r="IIG147" s="210"/>
      <c r="IIH147" s="210"/>
      <c r="III147" s="210"/>
      <c r="IIJ147" s="210"/>
      <c r="IIK147" s="210"/>
      <c r="IIL147" s="210"/>
      <c r="IIM147" s="210"/>
      <c r="IIN147" s="210"/>
      <c r="IIO147" s="210"/>
      <c r="IIP147" s="210"/>
      <c r="IIQ147" s="210"/>
      <c r="IIR147" s="210"/>
      <c r="IIS147" s="210"/>
      <c r="IIT147" s="210"/>
      <c r="IIU147" s="210"/>
      <c r="IIV147" s="210"/>
      <c r="IIW147" s="210"/>
      <c r="IIX147" s="210"/>
      <c r="IIY147" s="210"/>
      <c r="IIZ147" s="210"/>
      <c r="IJA147" s="210"/>
      <c r="IJB147" s="210"/>
      <c r="IJC147" s="210"/>
      <c r="IJD147" s="210"/>
      <c r="IJE147" s="210"/>
      <c r="IJF147" s="210"/>
      <c r="IJG147" s="210"/>
      <c r="IJH147" s="210"/>
      <c r="IJI147" s="210"/>
      <c r="IJJ147" s="210"/>
      <c r="IJK147" s="210"/>
      <c r="IJL147" s="210"/>
      <c r="IJM147" s="210"/>
      <c r="IJN147" s="210"/>
      <c r="IJO147" s="210"/>
      <c r="IJP147" s="210"/>
    </row>
    <row r="148" spans="1:6360" s="216" customFormat="1">
      <c r="A148" s="81" t="s">
        <v>315</v>
      </c>
      <c r="B148" s="81" t="s">
        <v>316</v>
      </c>
      <c r="C148" s="80">
        <v>3168</v>
      </c>
      <c r="D148" s="80">
        <v>440</v>
      </c>
      <c r="E148" s="210"/>
      <c r="F148" s="210"/>
      <c r="G148" s="210"/>
      <c r="H148" s="210"/>
      <c r="I148" s="210"/>
      <c r="J148" s="210"/>
      <c r="K148" s="210"/>
      <c r="L148" s="210"/>
      <c r="M148" s="210"/>
      <c r="N148" s="210"/>
      <c r="O148" s="210"/>
      <c r="P148" s="210"/>
      <c r="Q148" s="210"/>
      <c r="R148" s="210"/>
      <c r="S148" s="210"/>
      <c r="T148" s="210"/>
      <c r="U148" s="210"/>
      <c r="V148" s="210"/>
      <c r="W148" s="210"/>
      <c r="X148" s="210"/>
      <c r="Y148" s="210"/>
      <c r="Z148" s="210"/>
      <c r="AA148" s="210"/>
      <c r="AB148" s="210"/>
      <c r="AC148" s="210"/>
      <c r="AD148" s="210"/>
      <c r="AE148" s="210"/>
      <c r="AF148" s="210"/>
      <c r="AG148" s="210"/>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c r="BI148" s="210"/>
      <c r="BJ148" s="210"/>
      <c r="BK148" s="210"/>
      <c r="BL148" s="210"/>
      <c r="BM148" s="210"/>
      <c r="BN148" s="210"/>
      <c r="BO148" s="210"/>
      <c r="BP148" s="210"/>
      <c r="BQ148" s="210"/>
      <c r="BR148" s="210"/>
      <c r="BS148" s="210"/>
      <c r="BT148" s="210"/>
      <c r="BU148" s="210"/>
      <c r="BV148" s="210"/>
      <c r="BW148" s="210"/>
      <c r="BX148" s="210"/>
      <c r="BY148" s="210"/>
      <c r="BZ148" s="210"/>
      <c r="CA148" s="210"/>
      <c r="CB148" s="210"/>
      <c r="CC148" s="210"/>
      <c r="CD148" s="210"/>
      <c r="CE148" s="210"/>
      <c r="CF148" s="210"/>
      <c r="CG148" s="210"/>
      <c r="CH148" s="210"/>
      <c r="CI148" s="210"/>
      <c r="CJ148" s="210"/>
      <c r="CK148" s="210"/>
      <c r="CL148" s="210"/>
      <c r="CM148" s="210"/>
      <c r="CN148" s="210"/>
      <c r="CO148" s="210"/>
      <c r="CP148" s="210"/>
      <c r="CQ148" s="210"/>
      <c r="CR148" s="210"/>
      <c r="CS148" s="210"/>
      <c r="CT148" s="210"/>
      <c r="CU148" s="210"/>
      <c r="CV148" s="210"/>
      <c r="CW148" s="210"/>
      <c r="CX148" s="210"/>
      <c r="CY148" s="210"/>
      <c r="CZ148" s="210"/>
      <c r="DA148" s="210"/>
      <c r="DB148" s="210"/>
      <c r="DC148" s="210"/>
      <c r="DD148" s="210"/>
      <c r="DE148" s="210"/>
      <c r="DF148" s="210"/>
      <c r="DG148" s="210"/>
      <c r="DH148" s="210"/>
      <c r="DI148" s="210"/>
      <c r="DJ148" s="210"/>
      <c r="DK148" s="210"/>
      <c r="DL148" s="210"/>
      <c r="DM148" s="210"/>
      <c r="DN148" s="210"/>
      <c r="DO148" s="210"/>
      <c r="DP148" s="210"/>
      <c r="DQ148" s="210"/>
      <c r="DR148" s="210"/>
      <c r="DS148" s="210"/>
      <c r="DT148" s="210"/>
      <c r="DU148" s="210"/>
      <c r="DV148" s="210"/>
      <c r="DW148" s="210"/>
      <c r="DX148" s="210"/>
      <c r="DY148" s="210"/>
      <c r="DZ148" s="210"/>
      <c r="EA148" s="210"/>
      <c r="EB148" s="210"/>
      <c r="EC148" s="210"/>
      <c r="ED148" s="210"/>
      <c r="EE148" s="210"/>
      <c r="EF148" s="210"/>
      <c r="EG148" s="210"/>
      <c r="EH148" s="210"/>
      <c r="EI148" s="210"/>
      <c r="EJ148" s="210"/>
      <c r="EK148" s="210"/>
      <c r="EL148" s="210"/>
      <c r="EM148" s="210"/>
      <c r="EN148" s="210"/>
      <c r="EO148" s="210"/>
      <c r="EP148" s="210"/>
      <c r="EQ148" s="210"/>
      <c r="ER148" s="210"/>
      <c r="ES148" s="210"/>
      <c r="ET148" s="210"/>
      <c r="EU148" s="210"/>
      <c r="EV148" s="210"/>
      <c r="EW148" s="210"/>
      <c r="EX148" s="210"/>
      <c r="EY148" s="210"/>
      <c r="EZ148" s="210"/>
      <c r="FA148" s="210"/>
      <c r="FB148" s="210"/>
      <c r="FC148" s="210"/>
      <c r="FD148" s="210"/>
      <c r="FE148" s="210"/>
      <c r="FF148" s="210"/>
      <c r="FG148" s="210"/>
      <c r="FH148" s="210"/>
      <c r="FI148" s="210"/>
      <c r="FJ148" s="210"/>
      <c r="FK148" s="210"/>
      <c r="FL148" s="210"/>
      <c r="FM148" s="210"/>
      <c r="FN148" s="210"/>
      <c r="FO148" s="210"/>
      <c r="FP148" s="210"/>
      <c r="FQ148" s="210"/>
      <c r="FR148" s="210"/>
      <c r="FS148" s="210"/>
      <c r="FT148" s="210"/>
      <c r="FU148" s="210"/>
      <c r="FV148" s="210"/>
      <c r="FW148" s="210"/>
      <c r="FX148" s="210"/>
      <c r="FY148" s="210"/>
      <c r="FZ148" s="210"/>
      <c r="GA148" s="210"/>
      <c r="GB148" s="210"/>
      <c r="GC148" s="210"/>
      <c r="GD148" s="210"/>
      <c r="GE148" s="210"/>
      <c r="GF148" s="210"/>
      <c r="GG148" s="210"/>
      <c r="GH148" s="210"/>
      <c r="GI148" s="210"/>
      <c r="GJ148" s="210"/>
      <c r="GK148" s="210"/>
      <c r="GL148" s="210"/>
      <c r="GM148" s="210"/>
      <c r="GN148" s="210"/>
      <c r="GO148" s="210"/>
      <c r="GP148" s="210"/>
      <c r="GQ148" s="210"/>
      <c r="GR148" s="210"/>
      <c r="GS148" s="210"/>
      <c r="GT148" s="210"/>
      <c r="GU148" s="210"/>
      <c r="GV148" s="210"/>
      <c r="GW148" s="210"/>
      <c r="GX148" s="210"/>
      <c r="GY148" s="210"/>
      <c r="GZ148" s="210"/>
      <c r="HA148" s="210"/>
      <c r="HB148" s="210"/>
      <c r="HC148" s="210"/>
      <c r="HD148" s="210"/>
      <c r="HE148" s="210"/>
      <c r="HF148" s="210"/>
      <c r="HG148" s="210"/>
      <c r="HH148" s="210"/>
      <c r="HI148" s="210"/>
      <c r="HJ148" s="210"/>
      <c r="HK148" s="210"/>
      <c r="HL148" s="210"/>
      <c r="HM148" s="210"/>
      <c r="HN148" s="210"/>
      <c r="HO148" s="210"/>
      <c r="HP148" s="210"/>
      <c r="HQ148" s="210"/>
      <c r="HR148" s="210"/>
      <c r="HS148" s="210"/>
      <c r="HT148" s="210"/>
      <c r="HU148" s="210"/>
      <c r="HV148" s="210"/>
      <c r="HW148" s="210"/>
      <c r="HX148" s="210"/>
      <c r="HY148" s="210"/>
      <c r="HZ148" s="210"/>
      <c r="IA148" s="210"/>
      <c r="IB148" s="210"/>
      <c r="IC148" s="210"/>
      <c r="ID148" s="210"/>
      <c r="IE148" s="210"/>
      <c r="IF148" s="210"/>
      <c r="IG148" s="210"/>
      <c r="IH148" s="210"/>
      <c r="II148" s="210"/>
      <c r="IJ148" s="210"/>
      <c r="IK148" s="210"/>
      <c r="IL148" s="210"/>
      <c r="IM148" s="210"/>
      <c r="IN148" s="210"/>
      <c r="IO148" s="210"/>
      <c r="IP148" s="210"/>
      <c r="IQ148" s="210"/>
      <c r="IR148" s="210"/>
      <c r="IS148" s="210"/>
      <c r="IT148" s="210"/>
      <c r="IU148" s="210"/>
      <c r="IV148" s="210"/>
      <c r="IW148" s="210"/>
      <c r="IX148" s="210"/>
      <c r="IY148" s="210"/>
      <c r="IZ148" s="210"/>
      <c r="JA148" s="210"/>
      <c r="JB148" s="210"/>
      <c r="JC148" s="210"/>
      <c r="JD148" s="210"/>
      <c r="JE148" s="210"/>
      <c r="JF148" s="210"/>
      <c r="JG148" s="210"/>
      <c r="JH148" s="210"/>
      <c r="JI148" s="210"/>
      <c r="JJ148" s="210"/>
      <c r="JK148" s="210"/>
      <c r="JL148" s="210"/>
      <c r="JM148" s="210"/>
      <c r="JN148" s="210"/>
      <c r="JO148" s="210"/>
      <c r="JP148" s="210"/>
      <c r="JQ148" s="210"/>
      <c r="JR148" s="210"/>
      <c r="JS148" s="210"/>
      <c r="JT148" s="210"/>
      <c r="JU148" s="210"/>
      <c r="JV148" s="210"/>
      <c r="JW148" s="210"/>
      <c r="JX148" s="210"/>
      <c r="JY148" s="210"/>
      <c r="JZ148" s="210"/>
      <c r="KA148" s="210"/>
      <c r="KB148" s="210"/>
      <c r="KC148" s="210"/>
      <c r="KD148" s="210"/>
      <c r="KE148" s="210"/>
      <c r="KF148" s="210"/>
      <c r="KG148" s="210"/>
      <c r="KH148" s="210"/>
      <c r="KI148" s="210"/>
      <c r="KJ148" s="210"/>
      <c r="KK148" s="210"/>
      <c r="KL148" s="210"/>
      <c r="KM148" s="210"/>
      <c r="KN148" s="210"/>
      <c r="KO148" s="210"/>
      <c r="KP148" s="210"/>
      <c r="KQ148" s="210"/>
      <c r="KR148" s="210"/>
      <c r="KS148" s="210"/>
      <c r="KT148" s="210"/>
      <c r="KU148" s="210"/>
      <c r="KV148" s="210"/>
      <c r="KW148" s="210"/>
      <c r="KX148" s="210"/>
      <c r="KY148" s="210"/>
      <c r="KZ148" s="210"/>
      <c r="LA148" s="210"/>
      <c r="LB148" s="210"/>
      <c r="LC148" s="210"/>
      <c r="LD148" s="210"/>
      <c r="LE148" s="210"/>
      <c r="LF148" s="210"/>
      <c r="LG148" s="210"/>
      <c r="LH148" s="210"/>
      <c r="LI148" s="210"/>
      <c r="LJ148" s="210"/>
      <c r="LK148" s="210"/>
      <c r="LL148" s="210"/>
      <c r="LM148" s="210"/>
      <c r="LN148" s="210"/>
      <c r="LO148" s="210"/>
      <c r="LP148" s="210"/>
      <c r="LQ148" s="210"/>
      <c r="LR148" s="210"/>
      <c r="LS148" s="210"/>
      <c r="LT148" s="210"/>
      <c r="LU148" s="210"/>
      <c r="LV148" s="210"/>
      <c r="LW148" s="210"/>
      <c r="LX148" s="210"/>
      <c r="LY148" s="210"/>
      <c r="LZ148" s="210"/>
      <c r="MA148" s="210"/>
      <c r="MB148" s="210"/>
      <c r="MC148" s="210"/>
      <c r="MD148" s="210"/>
      <c r="ME148" s="210"/>
      <c r="MF148" s="210"/>
      <c r="MG148" s="210"/>
      <c r="MH148" s="210"/>
      <c r="MI148" s="210"/>
      <c r="MJ148" s="210"/>
      <c r="MK148" s="210"/>
      <c r="ML148" s="210"/>
      <c r="MM148" s="210"/>
      <c r="MN148" s="210"/>
      <c r="MO148" s="210"/>
      <c r="MP148" s="210"/>
      <c r="MQ148" s="210"/>
      <c r="MR148" s="210"/>
      <c r="MS148" s="210"/>
      <c r="MT148" s="210"/>
      <c r="MU148" s="210"/>
      <c r="MV148" s="210"/>
      <c r="MW148" s="210"/>
      <c r="MX148" s="210"/>
      <c r="MY148" s="210"/>
      <c r="MZ148" s="210"/>
      <c r="NA148" s="210"/>
      <c r="NB148" s="210"/>
      <c r="NC148" s="210"/>
      <c r="ND148" s="210"/>
      <c r="NE148" s="210"/>
      <c r="NF148" s="210"/>
      <c r="NG148" s="210"/>
      <c r="NH148" s="210"/>
      <c r="NI148" s="210"/>
      <c r="NJ148" s="210"/>
      <c r="NK148" s="210"/>
      <c r="NL148" s="210"/>
      <c r="NM148" s="210"/>
      <c r="NN148" s="210"/>
      <c r="NO148" s="210"/>
      <c r="NP148" s="210"/>
      <c r="NQ148" s="210"/>
      <c r="NR148" s="210"/>
      <c r="NS148" s="210"/>
      <c r="NT148" s="210"/>
      <c r="NU148" s="210"/>
      <c r="NV148" s="210"/>
      <c r="NW148" s="210"/>
      <c r="NX148" s="210"/>
      <c r="NY148" s="210"/>
      <c r="NZ148" s="210"/>
      <c r="OA148" s="210"/>
      <c r="OB148" s="210"/>
      <c r="OC148" s="210"/>
      <c r="OD148" s="210"/>
      <c r="OE148" s="210"/>
      <c r="OF148" s="210"/>
      <c r="OG148" s="210"/>
      <c r="OH148" s="210"/>
      <c r="OI148" s="210"/>
      <c r="OJ148" s="210"/>
      <c r="OK148" s="210"/>
      <c r="OL148" s="210"/>
      <c r="OM148" s="210"/>
      <c r="ON148" s="210"/>
      <c r="OO148" s="210"/>
      <c r="OP148" s="210"/>
      <c r="OQ148" s="210"/>
      <c r="OR148" s="210"/>
      <c r="OS148" s="210"/>
      <c r="OT148" s="210"/>
      <c r="OU148" s="210"/>
      <c r="OV148" s="210"/>
      <c r="OW148" s="210"/>
      <c r="OX148" s="210"/>
      <c r="OY148" s="210"/>
      <c r="OZ148" s="210"/>
      <c r="PA148" s="210"/>
      <c r="PB148" s="210"/>
      <c r="PC148" s="210"/>
      <c r="PD148" s="210"/>
      <c r="PE148" s="210"/>
      <c r="PF148" s="210"/>
      <c r="PG148" s="210"/>
      <c r="PH148" s="210"/>
      <c r="PI148" s="210"/>
      <c r="PJ148" s="210"/>
      <c r="PK148" s="210"/>
      <c r="PL148" s="210"/>
      <c r="PM148" s="210"/>
      <c r="PN148" s="210"/>
      <c r="PO148" s="210"/>
      <c r="PP148" s="210"/>
      <c r="PQ148" s="210"/>
      <c r="PR148" s="210"/>
      <c r="PS148" s="210"/>
      <c r="PT148" s="210"/>
      <c r="PU148" s="210"/>
      <c r="PV148" s="210"/>
      <c r="PW148" s="210"/>
      <c r="PX148" s="210"/>
      <c r="PY148" s="210"/>
      <c r="PZ148" s="210"/>
      <c r="QA148" s="210"/>
      <c r="QB148" s="210"/>
      <c r="QC148" s="210"/>
      <c r="QD148" s="210"/>
      <c r="QE148" s="210"/>
      <c r="QF148" s="210"/>
      <c r="QG148" s="210"/>
      <c r="QH148" s="210"/>
      <c r="QI148" s="210"/>
      <c r="QJ148" s="210"/>
      <c r="QK148" s="210"/>
      <c r="QL148" s="210"/>
      <c r="QM148" s="210"/>
      <c r="QN148" s="210"/>
      <c r="QO148" s="210"/>
      <c r="QP148" s="210"/>
      <c r="QQ148" s="210"/>
      <c r="QR148" s="210"/>
      <c r="QS148" s="210"/>
      <c r="QT148" s="210"/>
      <c r="QU148" s="210"/>
      <c r="QV148" s="210"/>
      <c r="QW148" s="210"/>
      <c r="QX148" s="210"/>
      <c r="QY148" s="210"/>
      <c r="QZ148" s="210"/>
      <c r="RA148" s="210"/>
      <c r="RB148" s="210"/>
      <c r="RC148" s="210"/>
      <c r="RD148" s="210"/>
      <c r="RE148" s="210"/>
      <c r="RF148" s="210"/>
      <c r="RG148" s="210"/>
      <c r="RH148" s="210"/>
      <c r="RI148" s="210"/>
      <c r="RJ148" s="210"/>
      <c r="RK148" s="210"/>
      <c r="RL148" s="210"/>
      <c r="RM148" s="210"/>
      <c r="RN148" s="210"/>
      <c r="RO148" s="210"/>
      <c r="RP148" s="210"/>
      <c r="RQ148" s="210"/>
      <c r="RR148" s="210"/>
      <c r="RS148" s="210"/>
      <c r="RT148" s="210"/>
      <c r="RU148" s="210"/>
      <c r="RV148" s="210"/>
      <c r="RW148" s="210"/>
      <c r="RX148" s="210"/>
      <c r="RY148" s="210"/>
      <c r="RZ148" s="210"/>
      <c r="SA148" s="210"/>
      <c r="SB148" s="210"/>
      <c r="SC148" s="210"/>
      <c r="SD148" s="210"/>
      <c r="SE148" s="210"/>
      <c r="SF148" s="210"/>
      <c r="SG148" s="210"/>
      <c r="SH148" s="210"/>
      <c r="SI148" s="210"/>
      <c r="SJ148" s="210"/>
      <c r="SK148" s="210"/>
      <c r="SL148" s="210"/>
      <c r="SM148" s="210"/>
      <c r="SN148" s="210"/>
      <c r="SO148" s="210"/>
      <c r="SP148" s="210"/>
      <c r="SQ148" s="210"/>
      <c r="SR148" s="210"/>
      <c r="SS148" s="210"/>
      <c r="ST148" s="210"/>
      <c r="SU148" s="210"/>
      <c r="SV148" s="210"/>
      <c r="SW148" s="210"/>
      <c r="SX148" s="210"/>
      <c r="SY148" s="210"/>
      <c r="SZ148" s="210"/>
      <c r="TA148" s="210"/>
      <c r="TB148" s="210"/>
      <c r="TC148" s="210"/>
      <c r="TD148" s="210"/>
      <c r="TE148" s="210"/>
      <c r="TF148" s="210"/>
      <c r="TG148" s="210"/>
      <c r="TH148" s="210"/>
      <c r="TI148" s="210"/>
      <c r="TJ148" s="210"/>
      <c r="TK148" s="210"/>
      <c r="TL148" s="210"/>
      <c r="TM148" s="210"/>
      <c r="TN148" s="210"/>
      <c r="TO148" s="210"/>
      <c r="TP148" s="210"/>
      <c r="TQ148" s="210"/>
      <c r="TR148" s="210"/>
      <c r="TS148" s="210"/>
      <c r="TT148" s="210"/>
      <c r="TU148" s="210"/>
      <c r="TV148" s="210"/>
      <c r="TW148" s="210"/>
      <c r="TX148" s="210"/>
      <c r="TY148" s="210"/>
      <c r="TZ148" s="210"/>
      <c r="UA148" s="210"/>
      <c r="UB148" s="210"/>
      <c r="UC148" s="210"/>
      <c r="UD148" s="210"/>
      <c r="UE148" s="210"/>
      <c r="UF148" s="210"/>
      <c r="UG148" s="210"/>
      <c r="UH148" s="210"/>
      <c r="UI148" s="210"/>
      <c r="UJ148" s="210"/>
      <c r="UK148" s="210"/>
      <c r="UL148" s="210"/>
      <c r="UM148" s="210"/>
      <c r="UN148" s="210"/>
      <c r="UO148" s="210"/>
      <c r="UP148" s="210"/>
      <c r="UQ148" s="210"/>
      <c r="UR148" s="210"/>
      <c r="US148" s="210"/>
      <c r="UT148" s="210"/>
      <c r="UU148" s="210"/>
      <c r="UV148" s="210"/>
      <c r="UW148" s="210"/>
      <c r="UX148" s="210"/>
      <c r="UY148" s="210"/>
      <c r="UZ148" s="210"/>
      <c r="VA148" s="210"/>
      <c r="VB148" s="210"/>
      <c r="VC148" s="210"/>
      <c r="VD148" s="210"/>
      <c r="VE148" s="210"/>
      <c r="VF148" s="210"/>
      <c r="VG148" s="210"/>
      <c r="VH148" s="210"/>
      <c r="VI148" s="210"/>
      <c r="VJ148" s="210"/>
      <c r="VK148" s="210"/>
      <c r="VL148" s="210"/>
      <c r="VM148" s="210"/>
      <c r="VN148" s="210"/>
      <c r="VO148" s="210"/>
      <c r="VP148" s="210"/>
      <c r="VQ148" s="210"/>
      <c r="VR148" s="210"/>
      <c r="VS148" s="210"/>
      <c r="VT148" s="210"/>
      <c r="VU148" s="210"/>
      <c r="VV148" s="210"/>
      <c r="VW148" s="210"/>
      <c r="VX148" s="210"/>
      <c r="VY148" s="210"/>
      <c r="VZ148" s="210"/>
      <c r="WA148" s="210"/>
      <c r="WB148" s="210"/>
      <c r="WC148" s="210"/>
      <c r="WD148" s="210"/>
      <c r="WE148" s="210"/>
      <c r="WF148" s="210"/>
      <c r="WG148" s="210"/>
      <c r="WH148" s="210"/>
      <c r="WI148" s="210"/>
      <c r="WJ148" s="210"/>
      <c r="WK148" s="210"/>
      <c r="WL148" s="210"/>
      <c r="WM148" s="210"/>
      <c r="WN148" s="210"/>
      <c r="WO148" s="210"/>
      <c r="WP148" s="210"/>
      <c r="WQ148" s="210"/>
      <c r="WR148" s="210"/>
      <c r="WS148" s="210"/>
      <c r="WT148" s="210"/>
      <c r="WU148" s="210"/>
      <c r="WV148" s="210"/>
      <c r="WW148" s="210"/>
      <c r="WX148" s="210"/>
      <c r="WY148" s="210"/>
      <c r="WZ148" s="210"/>
      <c r="XA148" s="210"/>
      <c r="XB148" s="210"/>
      <c r="XC148" s="210"/>
      <c r="XD148" s="210"/>
      <c r="XE148" s="210"/>
      <c r="XF148" s="210"/>
      <c r="XG148" s="210"/>
      <c r="XH148" s="210"/>
      <c r="XI148" s="210"/>
      <c r="XJ148" s="210"/>
      <c r="XK148" s="210"/>
      <c r="XL148" s="210"/>
      <c r="XM148" s="210"/>
      <c r="XN148" s="210"/>
      <c r="XO148" s="210"/>
      <c r="XP148" s="210"/>
      <c r="XQ148" s="210"/>
      <c r="XR148" s="210"/>
      <c r="XS148" s="210"/>
      <c r="XT148" s="210"/>
      <c r="XU148" s="210"/>
      <c r="XV148" s="210"/>
      <c r="XW148" s="210"/>
      <c r="XX148" s="210"/>
      <c r="XY148" s="210"/>
      <c r="XZ148" s="210"/>
      <c r="YA148" s="210"/>
      <c r="YB148" s="210"/>
      <c r="YC148" s="210"/>
      <c r="YD148" s="210"/>
      <c r="YE148" s="210"/>
      <c r="YF148" s="210"/>
      <c r="YG148" s="210"/>
      <c r="YH148" s="210"/>
      <c r="YI148" s="210"/>
      <c r="YJ148" s="210"/>
      <c r="YK148" s="210"/>
      <c r="YL148" s="210"/>
      <c r="YM148" s="210"/>
      <c r="YN148" s="210"/>
      <c r="YO148" s="210"/>
      <c r="YP148" s="210"/>
      <c r="YQ148" s="210"/>
      <c r="YR148" s="210"/>
      <c r="YS148" s="210"/>
      <c r="YT148" s="210"/>
      <c r="YU148" s="210"/>
      <c r="YV148" s="210"/>
      <c r="YW148" s="210"/>
      <c r="YX148" s="210"/>
      <c r="YY148" s="210"/>
      <c r="YZ148" s="210"/>
      <c r="ZA148" s="210"/>
      <c r="ZB148" s="210"/>
      <c r="ZC148" s="210"/>
      <c r="ZD148" s="210"/>
      <c r="ZE148" s="210"/>
      <c r="ZF148" s="210"/>
      <c r="ZG148" s="210"/>
      <c r="ZH148" s="210"/>
      <c r="ZI148" s="210"/>
      <c r="ZJ148" s="210"/>
      <c r="ZK148" s="210"/>
      <c r="ZL148" s="210"/>
      <c r="ZM148" s="210"/>
      <c r="ZN148" s="210"/>
      <c r="ZO148" s="210"/>
      <c r="ZP148" s="210"/>
      <c r="ZQ148" s="210"/>
      <c r="ZR148" s="210"/>
      <c r="ZS148" s="210"/>
      <c r="ZT148" s="210"/>
      <c r="ZU148" s="210"/>
      <c r="ZV148" s="210"/>
      <c r="ZW148" s="210"/>
      <c r="ZX148" s="210"/>
      <c r="ZY148" s="210"/>
      <c r="ZZ148" s="210"/>
      <c r="AAA148" s="210"/>
      <c r="AAB148" s="210"/>
      <c r="AAC148" s="210"/>
      <c r="AAD148" s="210"/>
      <c r="AAE148" s="210"/>
      <c r="AAF148" s="210"/>
      <c r="AAG148" s="210"/>
      <c r="AAH148" s="210"/>
      <c r="AAI148" s="210"/>
      <c r="AAJ148" s="210"/>
      <c r="AAK148" s="210"/>
      <c r="AAL148" s="210"/>
      <c r="AAM148" s="210"/>
      <c r="AAN148" s="210"/>
      <c r="AAO148" s="210"/>
      <c r="AAP148" s="210"/>
      <c r="AAQ148" s="210"/>
      <c r="AAR148" s="210"/>
      <c r="AAS148" s="210"/>
      <c r="AAT148" s="210"/>
      <c r="AAU148" s="210"/>
      <c r="AAV148" s="210"/>
      <c r="AAW148" s="210"/>
      <c r="AAX148" s="210"/>
      <c r="AAY148" s="210"/>
      <c r="AAZ148" s="210"/>
      <c r="ABA148" s="210"/>
      <c r="ABB148" s="210"/>
      <c r="ABC148" s="210"/>
      <c r="ABD148" s="210"/>
      <c r="ABE148" s="210"/>
      <c r="ABF148" s="210"/>
      <c r="ABG148" s="210"/>
      <c r="ABH148" s="210"/>
      <c r="ABI148" s="210"/>
      <c r="ABJ148" s="210"/>
      <c r="ABK148" s="210"/>
      <c r="ABL148" s="210"/>
      <c r="ABM148" s="210"/>
      <c r="ABN148" s="210"/>
      <c r="ABO148" s="210"/>
      <c r="ABP148" s="210"/>
      <c r="ABQ148" s="210"/>
      <c r="ABR148" s="210"/>
      <c r="ABS148" s="210"/>
      <c r="ABT148" s="210"/>
      <c r="ABU148" s="210"/>
      <c r="ABV148" s="210"/>
      <c r="ABW148" s="210"/>
      <c r="ABX148" s="210"/>
      <c r="ABY148" s="210"/>
      <c r="ABZ148" s="210"/>
      <c r="ACA148" s="210"/>
      <c r="ACB148" s="210"/>
      <c r="ACC148" s="210"/>
      <c r="ACD148" s="210"/>
      <c r="ACE148" s="210"/>
      <c r="ACF148" s="210"/>
      <c r="ACG148" s="210"/>
      <c r="ACH148" s="210"/>
      <c r="ACI148" s="210"/>
      <c r="ACJ148" s="210"/>
      <c r="ACK148" s="210"/>
      <c r="ACL148" s="210"/>
      <c r="ACM148" s="210"/>
      <c r="ACN148" s="210"/>
      <c r="ACO148" s="210"/>
      <c r="ACP148" s="210"/>
      <c r="ACQ148" s="210"/>
      <c r="ACR148" s="210"/>
      <c r="ACS148" s="210"/>
      <c r="ACT148" s="210"/>
      <c r="ACU148" s="210"/>
      <c r="ACV148" s="210"/>
      <c r="ACW148" s="210"/>
      <c r="ACX148" s="210"/>
      <c r="ACY148" s="210"/>
      <c r="ACZ148" s="210"/>
      <c r="ADA148" s="210"/>
      <c r="ADB148" s="210"/>
      <c r="ADC148" s="210"/>
      <c r="ADD148" s="210"/>
      <c r="ADE148" s="210"/>
      <c r="ADF148" s="210"/>
      <c r="ADG148" s="210"/>
      <c r="ADH148" s="210"/>
      <c r="ADI148" s="210"/>
      <c r="ADJ148" s="210"/>
      <c r="ADK148" s="210"/>
      <c r="ADL148" s="210"/>
      <c r="ADM148" s="210"/>
      <c r="ADN148" s="210"/>
      <c r="ADO148" s="210"/>
      <c r="ADP148" s="210"/>
      <c r="ADQ148" s="210"/>
      <c r="ADR148" s="210"/>
      <c r="ADS148" s="210"/>
      <c r="ADT148" s="210"/>
      <c r="ADU148" s="210"/>
      <c r="ADV148" s="210"/>
      <c r="ADW148" s="210"/>
      <c r="ADX148" s="210"/>
      <c r="ADY148" s="210"/>
      <c r="ADZ148" s="210"/>
      <c r="AEA148" s="210"/>
      <c r="AEB148" s="210"/>
      <c r="AEC148" s="210"/>
      <c r="AED148" s="210"/>
      <c r="AEE148" s="210"/>
      <c r="AEF148" s="210"/>
      <c r="AEG148" s="210"/>
      <c r="AEH148" s="210"/>
      <c r="AEI148" s="210"/>
      <c r="AEJ148" s="210"/>
      <c r="AEK148" s="210"/>
      <c r="AEL148" s="210"/>
      <c r="AEM148" s="210"/>
      <c r="AEN148" s="210"/>
      <c r="AEO148" s="210"/>
      <c r="AEP148" s="210"/>
      <c r="AEQ148" s="210"/>
      <c r="AER148" s="210"/>
      <c r="AES148" s="210"/>
      <c r="AET148" s="210"/>
      <c r="AEU148" s="210"/>
      <c r="AEV148" s="210"/>
      <c r="AEW148" s="210"/>
      <c r="AEX148" s="210"/>
      <c r="AEY148" s="210"/>
      <c r="AEZ148" s="210"/>
      <c r="AFA148" s="210"/>
      <c r="AFB148" s="210"/>
      <c r="AFC148" s="210"/>
      <c r="AFD148" s="210"/>
      <c r="AFE148" s="210"/>
      <c r="AFF148" s="210"/>
      <c r="AFG148" s="210"/>
      <c r="AFH148" s="210"/>
      <c r="AFI148" s="210"/>
      <c r="AFJ148" s="210"/>
      <c r="AFK148" s="210"/>
      <c r="AFL148" s="210"/>
      <c r="AFM148" s="210"/>
      <c r="AFN148" s="210"/>
      <c r="AFO148" s="210"/>
      <c r="AFP148" s="210"/>
      <c r="AFQ148" s="210"/>
      <c r="AFR148" s="210"/>
      <c r="AFS148" s="210"/>
      <c r="AFT148" s="210"/>
      <c r="AFU148" s="210"/>
      <c r="AFV148" s="210"/>
      <c r="AFW148" s="210"/>
      <c r="AFX148" s="210"/>
      <c r="AFY148" s="210"/>
      <c r="AFZ148" s="210"/>
      <c r="AGA148" s="210"/>
      <c r="AGB148" s="210"/>
      <c r="AGC148" s="210"/>
      <c r="AGD148" s="210"/>
      <c r="AGE148" s="210"/>
      <c r="AGF148" s="210"/>
      <c r="AGG148" s="210"/>
      <c r="AGH148" s="210"/>
      <c r="AGI148" s="210"/>
      <c r="AGJ148" s="210"/>
      <c r="AGK148" s="210"/>
      <c r="AGL148" s="210"/>
      <c r="AGM148" s="210"/>
      <c r="AGN148" s="210"/>
      <c r="AGO148" s="210"/>
      <c r="AGP148" s="210"/>
      <c r="AGQ148" s="210"/>
      <c r="AGR148" s="210"/>
      <c r="AGS148" s="210"/>
      <c r="AGT148" s="210"/>
      <c r="AGU148" s="210"/>
      <c r="AGV148" s="210"/>
      <c r="AGW148" s="210"/>
      <c r="AGX148" s="210"/>
      <c r="AGY148" s="210"/>
      <c r="AGZ148" s="210"/>
      <c r="AHA148" s="210"/>
      <c r="AHB148" s="210"/>
      <c r="AHC148" s="210"/>
      <c r="AHD148" s="210"/>
      <c r="AHE148" s="210"/>
      <c r="AHF148" s="210"/>
      <c r="AHG148" s="210"/>
      <c r="AHH148" s="210"/>
      <c r="AHI148" s="210"/>
      <c r="AHJ148" s="210"/>
      <c r="AHK148" s="210"/>
      <c r="AHL148" s="210"/>
      <c r="AHM148" s="210"/>
      <c r="AHN148" s="210"/>
      <c r="AHO148" s="210"/>
      <c r="AHP148" s="210"/>
      <c r="AHQ148" s="210"/>
      <c r="AHR148" s="210"/>
      <c r="AHS148" s="210"/>
      <c r="AHT148" s="210"/>
      <c r="AHU148" s="210"/>
      <c r="AHV148" s="210"/>
      <c r="AHW148" s="210"/>
      <c r="AHX148" s="210"/>
      <c r="AHY148" s="210"/>
      <c r="AHZ148" s="210"/>
      <c r="AIA148" s="210"/>
      <c r="AIB148" s="210"/>
      <c r="AIC148" s="210"/>
      <c r="AID148" s="210"/>
      <c r="AIE148" s="210"/>
      <c r="AIF148" s="210"/>
      <c r="AIG148" s="210"/>
      <c r="AIH148" s="210"/>
      <c r="AII148" s="210"/>
      <c r="AIJ148" s="210"/>
      <c r="AIK148" s="210"/>
      <c r="AIL148" s="210"/>
      <c r="AIM148" s="210"/>
      <c r="AIN148" s="210"/>
      <c r="AIO148" s="210"/>
      <c r="AIP148" s="210"/>
      <c r="AIQ148" s="210"/>
      <c r="AIR148" s="210"/>
      <c r="AIS148" s="210"/>
      <c r="AIT148" s="210"/>
      <c r="AIU148" s="210"/>
      <c r="AIV148" s="210"/>
      <c r="AIW148" s="210"/>
      <c r="AIX148" s="210"/>
      <c r="AIY148" s="210"/>
      <c r="AIZ148" s="210"/>
      <c r="AJA148" s="210"/>
      <c r="AJB148" s="210"/>
      <c r="AJC148" s="210"/>
      <c r="AJD148" s="210"/>
      <c r="AJE148" s="210"/>
      <c r="AJF148" s="210"/>
      <c r="AJG148" s="210"/>
      <c r="AJH148" s="210"/>
      <c r="AJI148" s="210"/>
      <c r="AJJ148" s="210"/>
      <c r="AJK148" s="210"/>
      <c r="AJL148" s="210"/>
      <c r="AJM148" s="210"/>
      <c r="AJN148" s="210"/>
      <c r="AJO148" s="210"/>
      <c r="AJP148" s="210"/>
      <c r="AJQ148" s="210"/>
      <c r="AJR148" s="210"/>
      <c r="AJS148" s="210"/>
      <c r="AJT148" s="210"/>
      <c r="AJU148" s="210"/>
      <c r="AJV148" s="210"/>
      <c r="AJW148" s="210"/>
      <c r="AJX148" s="210"/>
      <c r="AJY148" s="210"/>
      <c r="AJZ148" s="210"/>
      <c r="AKA148" s="210"/>
      <c r="AKB148" s="210"/>
      <c r="AKC148" s="210"/>
      <c r="AKD148" s="210"/>
      <c r="AKE148" s="210"/>
      <c r="AKF148" s="210"/>
      <c r="AKG148" s="210"/>
      <c r="AKH148" s="210"/>
      <c r="AKI148" s="210"/>
      <c r="AKJ148" s="210"/>
      <c r="AKK148" s="210"/>
      <c r="AKL148" s="210"/>
      <c r="AKM148" s="210"/>
      <c r="AKN148" s="210"/>
      <c r="AKO148" s="210"/>
      <c r="AKP148" s="210"/>
      <c r="AKQ148" s="210"/>
      <c r="AKR148" s="210"/>
      <c r="AKS148" s="210"/>
      <c r="AKT148" s="210"/>
      <c r="AKU148" s="210"/>
      <c r="AKV148" s="210"/>
      <c r="AKW148" s="210"/>
      <c r="AKX148" s="210"/>
      <c r="AKY148" s="210"/>
      <c r="AKZ148" s="210"/>
      <c r="ALA148" s="210"/>
      <c r="ALB148" s="210"/>
      <c r="ALC148" s="210"/>
      <c r="ALD148" s="210"/>
      <c r="ALE148" s="210"/>
      <c r="ALF148" s="210"/>
      <c r="ALG148" s="210"/>
      <c r="ALH148" s="210"/>
      <c r="ALI148" s="210"/>
      <c r="ALJ148" s="210"/>
      <c r="ALK148" s="210"/>
      <c r="ALL148" s="210"/>
      <c r="ALM148" s="210"/>
      <c r="ALN148" s="210"/>
      <c r="ALO148" s="210"/>
      <c r="ALP148" s="210"/>
      <c r="ALQ148" s="210"/>
      <c r="ALR148" s="210"/>
      <c r="ALS148" s="210"/>
      <c r="ALT148" s="210"/>
      <c r="ALU148" s="210"/>
      <c r="ALV148" s="210"/>
      <c r="ALW148" s="210"/>
      <c r="ALX148" s="210"/>
      <c r="ALY148" s="210"/>
      <c r="ALZ148" s="210"/>
      <c r="AMA148" s="210"/>
      <c r="AMB148" s="210"/>
      <c r="AMC148" s="210"/>
      <c r="AMD148" s="210"/>
      <c r="AME148" s="210"/>
      <c r="AMF148" s="210"/>
      <c r="AMG148" s="210"/>
      <c r="AMH148" s="210"/>
      <c r="AMI148" s="210"/>
      <c r="AMJ148" s="210"/>
      <c r="AMK148" s="210"/>
      <c r="AML148" s="210"/>
      <c r="AMM148" s="210"/>
      <c r="AMN148" s="210"/>
      <c r="AMO148" s="210"/>
      <c r="AMP148" s="210"/>
      <c r="AMQ148" s="210"/>
      <c r="AMR148" s="210"/>
      <c r="AMS148" s="210"/>
      <c r="AMT148" s="210"/>
      <c r="AMU148" s="210"/>
      <c r="AMV148" s="210"/>
      <c r="AMW148" s="210"/>
      <c r="AMX148" s="210"/>
      <c r="AMY148" s="210"/>
      <c r="AMZ148" s="210"/>
      <c r="ANA148" s="210"/>
      <c r="ANB148" s="210"/>
      <c r="ANC148" s="210"/>
      <c r="AND148" s="210"/>
      <c r="ANE148" s="210"/>
      <c r="ANF148" s="210"/>
      <c r="ANG148" s="210"/>
      <c r="ANH148" s="210"/>
      <c r="ANI148" s="210"/>
      <c r="ANJ148" s="210"/>
      <c r="ANK148" s="210"/>
      <c r="ANL148" s="210"/>
      <c r="ANM148" s="210"/>
      <c r="ANN148" s="210"/>
      <c r="ANO148" s="210"/>
      <c r="ANP148" s="210"/>
      <c r="ANQ148" s="210"/>
      <c r="ANR148" s="210"/>
      <c r="ANS148" s="210"/>
      <c r="ANT148" s="210"/>
      <c r="ANU148" s="210"/>
      <c r="ANV148" s="210"/>
      <c r="ANW148" s="210"/>
      <c r="ANX148" s="210"/>
      <c r="ANY148" s="210"/>
      <c r="ANZ148" s="210"/>
      <c r="AOA148" s="210"/>
      <c r="AOB148" s="210"/>
      <c r="AOC148" s="210"/>
      <c r="AOD148" s="210"/>
      <c r="AOE148" s="210"/>
      <c r="AOF148" s="210"/>
      <c r="AOG148" s="210"/>
      <c r="AOH148" s="210"/>
      <c r="AOI148" s="210"/>
      <c r="AOJ148" s="210"/>
      <c r="AOK148" s="210"/>
      <c r="AOL148" s="210"/>
      <c r="AOM148" s="210"/>
      <c r="AON148" s="210"/>
      <c r="AOO148" s="210"/>
      <c r="AOP148" s="210"/>
      <c r="AOQ148" s="210"/>
      <c r="AOR148" s="210"/>
      <c r="AOS148" s="210"/>
      <c r="AOT148" s="210"/>
      <c r="AOU148" s="210"/>
      <c r="AOV148" s="210"/>
      <c r="AOW148" s="210"/>
      <c r="AOX148" s="210"/>
      <c r="AOY148" s="210"/>
      <c r="AOZ148" s="210"/>
      <c r="APA148" s="210"/>
      <c r="APB148" s="210"/>
      <c r="APC148" s="210"/>
      <c r="APD148" s="210"/>
      <c r="APE148" s="210"/>
      <c r="APF148" s="210"/>
      <c r="APG148" s="210"/>
      <c r="APH148" s="210"/>
      <c r="API148" s="210"/>
      <c r="APJ148" s="210"/>
      <c r="APK148" s="210"/>
      <c r="APL148" s="210"/>
      <c r="APM148" s="210"/>
      <c r="APN148" s="210"/>
      <c r="APO148" s="210"/>
      <c r="APP148" s="210"/>
      <c r="APQ148" s="210"/>
      <c r="APR148" s="210"/>
      <c r="APS148" s="210"/>
      <c r="APT148" s="210"/>
      <c r="APU148" s="210"/>
      <c r="APV148" s="210"/>
      <c r="APW148" s="210"/>
      <c r="APX148" s="210"/>
      <c r="APY148" s="210"/>
      <c r="APZ148" s="210"/>
      <c r="AQA148" s="210"/>
      <c r="AQB148" s="210"/>
      <c r="AQC148" s="210"/>
      <c r="AQD148" s="210"/>
      <c r="AQE148" s="210"/>
      <c r="AQF148" s="210"/>
      <c r="AQG148" s="210"/>
      <c r="AQH148" s="210"/>
      <c r="AQI148" s="210"/>
      <c r="AQJ148" s="210"/>
      <c r="AQK148" s="210"/>
      <c r="AQL148" s="210"/>
      <c r="AQM148" s="210"/>
      <c r="AQN148" s="210"/>
      <c r="AQO148" s="210"/>
      <c r="AQP148" s="210"/>
      <c r="AQQ148" s="210"/>
      <c r="AQR148" s="210"/>
      <c r="AQS148" s="210"/>
      <c r="AQT148" s="210"/>
      <c r="AQU148" s="210"/>
      <c r="AQV148" s="210"/>
      <c r="AQW148" s="210"/>
      <c r="AQX148" s="210"/>
      <c r="AQY148" s="210"/>
      <c r="AQZ148" s="210"/>
      <c r="ARA148" s="210"/>
      <c r="ARB148" s="210"/>
      <c r="ARC148" s="210"/>
      <c r="ARD148" s="210"/>
      <c r="ARE148" s="210"/>
      <c r="ARF148" s="210"/>
      <c r="ARG148" s="210"/>
      <c r="ARH148" s="210"/>
      <c r="ARI148" s="210"/>
      <c r="ARJ148" s="210"/>
      <c r="ARK148" s="210"/>
      <c r="ARL148" s="210"/>
      <c r="ARM148" s="210"/>
      <c r="ARN148" s="210"/>
      <c r="ARO148" s="210"/>
      <c r="ARP148" s="210"/>
      <c r="ARQ148" s="210"/>
      <c r="ARR148" s="210"/>
      <c r="ARS148" s="210"/>
      <c r="ART148" s="210"/>
      <c r="ARU148" s="210"/>
      <c r="ARV148" s="210"/>
      <c r="ARW148" s="210"/>
      <c r="ARX148" s="210"/>
      <c r="ARY148" s="210"/>
      <c r="ARZ148" s="210"/>
      <c r="ASA148" s="210"/>
      <c r="ASB148" s="210"/>
      <c r="ASC148" s="210"/>
      <c r="ASD148" s="210"/>
      <c r="ASE148" s="210"/>
      <c r="ASF148" s="210"/>
      <c r="ASG148" s="210"/>
      <c r="ASH148" s="210"/>
      <c r="ASI148" s="210"/>
      <c r="ASJ148" s="210"/>
      <c r="ASK148" s="210"/>
      <c r="ASL148" s="210"/>
      <c r="ASM148" s="210"/>
      <c r="ASN148" s="210"/>
      <c r="ASO148" s="210"/>
      <c r="ASP148" s="210"/>
      <c r="ASQ148" s="210"/>
      <c r="ASR148" s="210"/>
      <c r="ASS148" s="210"/>
      <c r="AST148" s="210"/>
      <c r="ASU148" s="210"/>
      <c r="ASV148" s="210"/>
      <c r="ASW148" s="210"/>
      <c r="ASX148" s="210"/>
      <c r="ASY148" s="210"/>
      <c r="ASZ148" s="210"/>
      <c r="ATA148" s="210"/>
      <c r="ATB148" s="210"/>
      <c r="ATC148" s="210"/>
      <c r="ATD148" s="210"/>
      <c r="ATE148" s="210"/>
      <c r="ATF148" s="210"/>
      <c r="ATG148" s="210"/>
      <c r="ATH148" s="210"/>
      <c r="ATI148" s="210"/>
      <c r="ATJ148" s="210"/>
      <c r="ATK148" s="210"/>
      <c r="ATL148" s="210"/>
      <c r="ATM148" s="210"/>
      <c r="ATN148" s="210"/>
      <c r="ATO148" s="210"/>
      <c r="ATP148" s="210"/>
      <c r="ATQ148" s="210"/>
      <c r="ATR148" s="210"/>
      <c r="ATS148" s="210"/>
      <c r="ATT148" s="210"/>
      <c r="ATU148" s="210"/>
      <c r="ATV148" s="210"/>
      <c r="ATW148" s="210"/>
      <c r="ATX148" s="210"/>
      <c r="ATY148" s="210"/>
      <c r="ATZ148" s="210"/>
      <c r="AUA148" s="210"/>
      <c r="AUB148" s="210"/>
      <c r="AUC148" s="210"/>
      <c r="AUD148" s="210"/>
      <c r="AUE148" s="210"/>
      <c r="AUF148" s="210"/>
      <c r="AUG148" s="210"/>
      <c r="AUH148" s="210"/>
      <c r="AUI148" s="210"/>
      <c r="AUJ148" s="210"/>
      <c r="AUK148" s="210"/>
      <c r="AUL148" s="210"/>
      <c r="AUM148" s="210"/>
      <c r="AUN148" s="210"/>
      <c r="AUO148" s="210"/>
      <c r="AUP148" s="210"/>
      <c r="AUQ148" s="210"/>
      <c r="AUR148" s="210"/>
      <c r="AUS148" s="210"/>
      <c r="AUT148" s="210"/>
      <c r="AUU148" s="210"/>
      <c r="AUV148" s="210"/>
      <c r="AUW148" s="210"/>
      <c r="AUX148" s="210"/>
      <c r="AUY148" s="210"/>
      <c r="AUZ148" s="210"/>
      <c r="AVA148" s="210"/>
      <c r="AVB148" s="210"/>
      <c r="AVC148" s="210"/>
      <c r="AVD148" s="210"/>
      <c r="AVE148" s="210"/>
      <c r="AVF148" s="210"/>
      <c r="AVG148" s="210"/>
      <c r="AVH148" s="210"/>
      <c r="AVI148" s="210"/>
      <c r="AVJ148" s="210"/>
      <c r="AVK148" s="210"/>
      <c r="AVL148" s="210"/>
      <c r="AVM148" s="210"/>
      <c r="AVN148" s="210"/>
      <c r="AVO148" s="210"/>
      <c r="AVP148" s="210"/>
      <c r="AVQ148" s="210"/>
      <c r="AVR148" s="210"/>
      <c r="AVS148" s="210"/>
      <c r="AVT148" s="210"/>
      <c r="AVU148" s="210"/>
      <c r="AVV148" s="210"/>
      <c r="AVW148" s="210"/>
      <c r="AVX148" s="210"/>
      <c r="AVY148" s="210"/>
      <c r="AVZ148" s="210"/>
      <c r="AWA148" s="210"/>
      <c r="AWB148" s="210"/>
      <c r="AWC148" s="210"/>
      <c r="AWD148" s="210"/>
      <c r="AWE148" s="210"/>
      <c r="AWF148" s="210"/>
      <c r="AWG148" s="210"/>
      <c r="AWH148" s="210"/>
      <c r="AWI148" s="210"/>
      <c r="AWJ148" s="210"/>
      <c r="AWK148" s="210"/>
      <c r="AWL148" s="210"/>
      <c r="AWM148" s="210"/>
      <c r="AWN148" s="210"/>
      <c r="AWO148" s="210"/>
      <c r="AWP148" s="210"/>
      <c r="AWQ148" s="210"/>
      <c r="AWR148" s="210"/>
      <c r="AWS148" s="210"/>
      <c r="AWT148" s="210"/>
      <c r="AWU148" s="210"/>
      <c r="AWV148" s="210"/>
      <c r="AWW148" s="210"/>
      <c r="AWX148" s="210"/>
      <c r="AWY148" s="210"/>
      <c r="AWZ148" s="210"/>
      <c r="AXA148" s="210"/>
      <c r="AXB148" s="210"/>
      <c r="AXC148" s="210"/>
      <c r="AXD148" s="210"/>
      <c r="AXE148" s="210"/>
      <c r="AXF148" s="210"/>
      <c r="AXG148" s="210"/>
      <c r="AXH148" s="210"/>
      <c r="AXI148" s="210"/>
      <c r="AXJ148" s="210"/>
      <c r="AXK148" s="210"/>
      <c r="AXL148" s="210"/>
      <c r="AXM148" s="210"/>
      <c r="AXN148" s="210"/>
      <c r="AXO148" s="210"/>
      <c r="AXP148" s="210"/>
      <c r="AXQ148" s="210"/>
      <c r="AXR148" s="210"/>
      <c r="AXS148" s="210"/>
      <c r="AXT148" s="210"/>
      <c r="AXU148" s="210"/>
      <c r="AXV148" s="210"/>
      <c r="AXW148" s="210"/>
      <c r="AXX148" s="210"/>
      <c r="AXY148" s="210"/>
      <c r="AXZ148" s="210"/>
      <c r="AYA148" s="210"/>
      <c r="AYB148" s="210"/>
      <c r="AYC148" s="210"/>
      <c r="AYD148" s="210"/>
      <c r="AYE148" s="210"/>
      <c r="AYF148" s="210"/>
      <c r="AYG148" s="210"/>
      <c r="AYH148" s="210"/>
      <c r="AYI148" s="210"/>
      <c r="AYJ148" s="210"/>
      <c r="AYK148" s="210"/>
      <c r="AYL148" s="210"/>
      <c r="AYM148" s="210"/>
      <c r="AYN148" s="210"/>
      <c r="AYO148" s="210"/>
      <c r="AYP148" s="210"/>
      <c r="AYQ148" s="210"/>
      <c r="AYR148" s="210"/>
      <c r="AYS148" s="210"/>
      <c r="AYT148" s="210"/>
      <c r="AYU148" s="210"/>
      <c r="AYV148" s="210"/>
      <c r="AYW148" s="210"/>
      <c r="AYX148" s="210"/>
      <c r="AYY148" s="210"/>
      <c r="AYZ148" s="210"/>
      <c r="AZA148" s="210"/>
      <c r="AZB148" s="210"/>
      <c r="AZC148" s="210"/>
      <c r="AZD148" s="210"/>
      <c r="AZE148" s="210"/>
      <c r="AZF148" s="210"/>
      <c r="AZG148" s="210"/>
      <c r="AZH148" s="210"/>
      <c r="AZI148" s="210"/>
      <c r="AZJ148" s="210"/>
      <c r="AZK148" s="210"/>
      <c r="AZL148" s="210"/>
      <c r="AZM148" s="210"/>
      <c r="AZN148" s="210"/>
      <c r="AZO148" s="210"/>
      <c r="AZP148" s="210"/>
      <c r="AZQ148" s="210"/>
      <c r="AZR148" s="210"/>
      <c r="AZS148" s="210"/>
      <c r="AZT148" s="210"/>
      <c r="AZU148" s="210"/>
      <c r="AZV148" s="210"/>
      <c r="AZW148" s="210"/>
      <c r="AZX148" s="210"/>
      <c r="AZY148" s="210"/>
      <c r="AZZ148" s="210"/>
      <c r="BAA148" s="210"/>
      <c r="BAB148" s="210"/>
      <c r="BAC148" s="210"/>
      <c r="BAD148" s="210"/>
      <c r="BAE148" s="210"/>
      <c r="BAF148" s="210"/>
      <c r="BAG148" s="210"/>
      <c r="BAH148" s="210"/>
      <c r="BAI148" s="210"/>
      <c r="BAJ148" s="210"/>
      <c r="BAK148" s="210"/>
      <c r="BAL148" s="210"/>
      <c r="BAM148" s="210"/>
      <c r="BAN148" s="210"/>
      <c r="BAO148" s="210"/>
      <c r="BAP148" s="210"/>
      <c r="BAQ148" s="210"/>
      <c r="BAR148" s="210"/>
      <c r="BAS148" s="210"/>
      <c r="BAT148" s="210"/>
      <c r="BAU148" s="210"/>
      <c r="BAV148" s="210"/>
      <c r="BAW148" s="210"/>
      <c r="BAX148" s="210"/>
      <c r="BAY148" s="210"/>
      <c r="BAZ148" s="210"/>
      <c r="BBA148" s="210"/>
      <c r="BBB148" s="210"/>
      <c r="BBC148" s="210"/>
      <c r="BBD148" s="210"/>
      <c r="BBE148" s="210"/>
      <c r="BBF148" s="210"/>
      <c r="BBG148" s="210"/>
      <c r="BBH148" s="210"/>
      <c r="BBI148" s="210"/>
      <c r="BBJ148" s="210"/>
      <c r="BBK148" s="210"/>
      <c r="BBL148" s="210"/>
      <c r="BBM148" s="210"/>
      <c r="BBN148" s="210"/>
      <c r="BBO148" s="210"/>
      <c r="BBP148" s="210"/>
      <c r="BBQ148" s="210"/>
      <c r="BBR148" s="210"/>
      <c r="BBS148" s="210"/>
      <c r="BBT148" s="210"/>
      <c r="BBU148" s="210"/>
      <c r="BBV148" s="210"/>
      <c r="BBW148" s="210"/>
      <c r="BBX148" s="210"/>
      <c r="BBY148" s="210"/>
      <c r="BBZ148" s="210"/>
      <c r="BCA148" s="210"/>
      <c r="BCB148" s="210"/>
      <c r="BCC148" s="210"/>
      <c r="BCD148" s="210"/>
      <c r="BCE148" s="210"/>
      <c r="BCF148" s="210"/>
      <c r="BCG148" s="210"/>
      <c r="BCH148" s="210"/>
      <c r="BCI148" s="210"/>
      <c r="BCJ148" s="210"/>
      <c r="BCK148" s="210"/>
      <c r="BCL148" s="210"/>
      <c r="BCM148" s="210"/>
      <c r="BCN148" s="210"/>
      <c r="BCO148" s="210"/>
      <c r="BCP148" s="210"/>
      <c r="BCQ148" s="210"/>
      <c r="BCR148" s="210"/>
      <c r="BCS148" s="210"/>
      <c r="BCT148" s="210"/>
      <c r="BCU148" s="210"/>
      <c r="BCV148" s="210"/>
      <c r="BCW148" s="210"/>
      <c r="BCX148" s="210"/>
      <c r="BCY148" s="210"/>
      <c r="BCZ148" s="210"/>
      <c r="BDA148" s="210"/>
      <c r="BDB148" s="210"/>
      <c r="BDC148" s="210"/>
      <c r="BDD148" s="210"/>
      <c r="BDE148" s="210"/>
      <c r="BDF148" s="210"/>
      <c r="BDG148" s="210"/>
      <c r="BDH148" s="210"/>
      <c r="BDI148" s="210"/>
      <c r="BDJ148" s="210"/>
      <c r="BDK148" s="210"/>
      <c r="BDL148" s="210"/>
      <c r="BDM148" s="210"/>
      <c r="BDN148" s="210"/>
      <c r="BDO148" s="210"/>
      <c r="BDP148" s="210"/>
      <c r="BDQ148" s="210"/>
      <c r="BDR148" s="210"/>
      <c r="BDS148" s="210"/>
      <c r="BDT148" s="210"/>
      <c r="BDU148" s="210"/>
      <c r="BDV148" s="210"/>
      <c r="BDW148" s="210"/>
      <c r="BDX148" s="210"/>
      <c r="BDY148" s="210"/>
      <c r="BDZ148" s="210"/>
      <c r="BEA148" s="210"/>
      <c r="BEB148" s="210"/>
      <c r="BEC148" s="210"/>
      <c r="BED148" s="210"/>
      <c r="BEE148" s="210"/>
      <c r="BEF148" s="210"/>
      <c r="BEG148" s="210"/>
      <c r="BEH148" s="210"/>
      <c r="BEI148" s="210"/>
      <c r="BEJ148" s="210"/>
      <c r="BEK148" s="210"/>
      <c r="BEL148" s="210"/>
      <c r="BEM148" s="210"/>
      <c r="BEN148" s="210"/>
      <c r="BEO148" s="210"/>
      <c r="BEP148" s="210"/>
      <c r="BEQ148" s="210"/>
      <c r="BER148" s="210"/>
      <c r="BES148" s="210"/>
      <c r="BET148" s="210"/>
      <c r="BEU148" s="210"/>
      <c r="BEV148" s="210"/>
      <c r="BEW148" s="210"/>
      <c r="BEX148" s="210"/>
      <c r="BEY148" s="210"/>
      <c r="BEZ148" s="210"/>
      <c r="BFA148" s="210"/>
      <c r="BFB148" s="210"/>
      <c r="BFC148" s="210"/>
      <c r="BFD148" s="210"/>
      <c r="BFE148" s="210"/>
      <c r="BFF148" s="210"/>
      <c r="BFG148" s="210"/>
      <c r="BFH148" s="210"/>
      <c r="BFI148" s="210"/>
      <c r="BFJ148" s="210"/>
      <c r="BFK148" s="210"/>
      <c r="BFL148" s="210"/>
      <c r="BFM148" s="210"/>
      <c r="BFN148" s="210"/>
      <c r="BFO148" s="210"/>
      <c r="BFP148" s="210"/>
      <c r="BFQ148" s="210"/>
      <c r="BFR148" s="210"/>
      <c r="BFS148" s="210"/>
      <c r="BFT148" s="210"/>
      <c r="BFU148" s="210"/>
      <c r="BFV148" s="210"/>
      <c r="BFW148" s="210"/>
      <c r="BFX148" s="210"/>
      <c r="BFY148" s="210"/>
      <c r="BFZ148" s="210"/>
      <c r="BGA148" s="210"/>
      <c r="BGB148" s="210"/>
      <c r="BGC148" s="210"/>
      <c r="BGD148" s="210"/>
      <c r="BGE148" s="210"/>
      <c r="BGF148" s="210"/>
      <c r="BGG148" s="210"/>
      <c r="BGH148" s="210"/>
      <c r="BGI148" s="210"/>
      <c r="BGJ148" s="210"/>
      <c r="BGK148" s="210"/>
      <c r="BGL148" s="210"/>
      <c r="BGM148" s="210"/>
      <c r="BGN148" s="210"/>
      <c r="BGO148" s="210"/>
      <c r="BGP148" s="210"/>
      <c r="BGQ148" s="210"/>
      <c r="BGR148" s="210"/>
      <c r="BGS148" s="210"/>
      <c r="BGT148" s="210"/>
      <c r="BGU148" s="210"/>
      <c r="BGV148" s="210"/>
      <c r="BGW148" s="210"/>
      <c r="BGX148" s="210"/>
      <c r="BGY148" s="210"/>
      <c r="BGZ148" s="210"/>
      <c r="BHA148" s="210"/>
      <c r="BHB148" s="210"/>
      <c r="BHC148" s="210"/>
      <c r="BHD148" s="210"/>
      <c r="BHE148" s="210"/>
      <c r="BHF148" s="210"/>
      <c r="BHG148" s="210"/>
      <c r="BHH148" s="210"/>
      <c r="BHI148" s="210"/>
      <c r="BHJ148" s="210"/>
      <c r="BHK148" s="210"/>
      <c r="BHL148" s="210"/>
      <c r="BHM148" s="210"/>
      <c r="BHN148" s="210"/>
      <c r="BHO148" s="210"/>
      <c r="BHP148" s="210"/>
      <c r="BHQ148" s="210"/>
      <c r="BHR148" s="210"/>
      <c r="BHS148" s="210"/>
      <c r="BHT148" s="210"/>
      <c r="BHU148" s="210"/>
      <c r="BHV148" s="210"/>
      <c r="BHW148" s="210"/>
      <c r="BHX148" s="210"/>
      <c r="BHY148" s="210"/>
      <c r="BHZ148" s="210"/>
      <c r="BIA148" s="210"/>
      <c r="BIB148" s="210"/>
      <c r="BIC148" s="210"/>
      <c r="BID148" s="210"/>
      <c r="BIE148" s="210"/>
      <c r="BIF148" s="210"/>
      <c r="BIG148" s="210"/>
      <c r="BIH148" s="210"/>
      <c r="BII148" s="210"/>
      <c r="BIJ148" s="210"/>
      <c r="BIK148" s="210"/>
      <c r="BIL148" s="210"/>
      <c r="BIM148" s="210"/>
      <c r="BIN148" s="210"/>
      <c r="BIO148" s="210"/>
      <c r="BIP148" s="210"/>
      <c r="BIQ148" s="210"/>
      <c r="BIR148" s="210"/>
      <c r="BIS148" s="210"/>
      <c r="BIT148" s="210"/>
      <c r="BIU148" s="210"/>
      <c r="BIV148" s="210"/>
      <c r="BIW148" s="210"/>
      <c r="BIX148" s="210"/>
      <c r="BIY148" s="210"/>
      <c r="BIZ148" s="210"/>
      <c r="BJA148" s="210"/>
      <c r="BJB148" s="210"/>
      <c r="BJC148" s="210"/>
      <c r="BJD148" s="210"/>
      <c r="BJE148" s="210"/>
      <c r="BJF148" s="210"/>
      <c r="BJG148" s="210"/>
      <c r="BJH148" s="210"/>
      <c r="BJI148" s="210"/>
      <c r="BJJ148" s="210"/>
      <c r="BJK148" s="210"/>
      <c r="BJL148" s="210"/>
      <c r="BJM148" s="210"/>
      <c r="BJN148" s="210"/>
      <c r="BJO148" s="210"/>
      <c r="BJP148" s="210"/>
      <c r="BJQ148" s="210"/>
      <c r="BJR148" s="210"/>
      <c r="BJS148" s="210"/>
      <c r="BJT148" s="210"/>
      <c r="BJU148" s="210"/>
      <c r="BJV148" s="210"/>
      <c r="BJW148" s="210"/>
      <c r="BJX148" s="210"/>
      <c r="BJY148" s="210"/>
      <c r="BJZ148" s="210"/>
      <c r="BKA148" s="210"/>
      <c r="BKB148" s="210"/>
      <c r="BKC148" s="210"/>
      <c r="BKD148" s="210"/>
      <c r="BKE148" s="210"/>
      <c r="BKF148" s="210"/>
      <c r="BKG148" s="210"/>
      <c r="BKH148" s="210"/>
      <c r="BKI148" s="210"/>
      <c r="BKJ148" s="210"/>
      <c r="BKK148" s="210"/>
      <c r="BKL148" s="210"/>
      <c r="BKM148" s="210"/>
      <c r="BKN148" s="210"/>
      <c r="BKO148" s="210"/>
      <c r="BKP148" s="210"/>
      <c r="BKQ148" s="210"/>
      <c r="BKR148" s="210"/>
      <c r="BKS148" s="210"/>
      <c r="BKT148" s="210"/>
      <c r="BKU148" s="210"/>
      <c r="BKV148" s="210"/>
      <c r="BKW148" s="210"/>
      <c r="BKX148" s="210"/>
      <c r="BKY148" s="210"/>
      <c r="BKZ148" s="210"/>
      <c r="BLA148" s="210"/>
      <c r="BLB148" s="210"/>
      <c r="BLC148" s="210"/>
      <c r="BLD148" s="210"/>
      <c r="BLE148" s="210"/>
      <c r="BLF148" s="210"/>
      <c r="BLG148" s="210"/>
      <c r="BLH148" s="210"/>
      <c r="BLI148" s="210"/>
      <c r="BLJ148" s="210"/>
      <c r="BLK148" s="210"/>
      <c r="BLL148" s="210"/>
      <c r="BLM148" s="210"/>
      <c r="BLN148" s="210"/>
      <c r="BLO148" s="210"/>
      <c r="BLP148" s="210"/>
      <c r="BLQ148" s="210"/>
      <c r="BLR148" s="210"/>
      <c r="BLS148" s="210"/>
      <c r="BLT148" s="210"/>
      <c r="BLU148" s="210"/>
      <c r="BLV148" s="210"/>
      <c r="BLW148" s="210"/>
      <c r="BLX148" s="210"/>
      <c r="BLY148" s="210"/>
      <c r="BLZ148" s="210"/>
      <c r="BMA148" s="210"/>
      <c r="BMB148" s="210"/>
      <c r="BMC148" s="210"/>
      <c r="BMD148" s="210"/>
      <c r="BME148" s="210"/>
      <c r="BMF148" s="210"/>
      <c r="BMG148" s="210"/>
      <c r="BMH148" s="210"/>
      <c r="BMI148" s="210"/>
      <c r="BMJ148" s="210"/>
      <c r="BMK148" s="210"/>
      <c r="BML148" s="210"/>
      <c r="BMM148" s="210"/>
      <c r="BMN148" s="210"/>
      <c r="BMO148" s="210"/>
      <c r="BMP148" s="210"/>
      <c r="BMQ148" s="210"/>
      <c r="BMR148" s="210"/>
      <c r="BMS148" s="210"/>
      <c r="BMT148" s="210"/>
      <c r="BMU148" s="210"/>
      <c r="BMV148" s="210"/>
      <c r="BMW148" s="210"/>
      <c r="BMX148" s="210"/>
      <c r="BMY148" s="210"/>
      <c r="BMZ148" s="210"/>
      <c r="BNA148" s="210"/>
      <c r="BNB148" s="210"/>
      <c r="BNC148" s="210"/>
      <c r="BND148" s="210"/>
      <c r="BNE148" s="210"/>
      <c r="BNF148" s="210"/>
      <c r="BNG148" s="210"/>
      <c r="BNH148" s="210"/>
      <c r="BNI148" s="210"/>
      <c r="BNJ148" s="210"/>
      <c r="BNK148" s="210"/>
      <c r="BNL148" s="210"/>
      <c r="BNM148" s="210"/>
      <c r="BNN148" s="210"/>
      <c r="BNO148" s="210"/>
      <c r="BNP148" s="210"/>
      <c r="BNQ148" s="210"/>
      <c r="BNR148" s="210"/>
      <c r="BNS148" s="210"/>
      <c r="BNT148" s="210"/>
      <c r="BNU148" s="210"/>
      <c r="BNV148" s="210"/>
      <c r="BNW148" s="210"/>
      <c r="BNX148" s="210"/>
      <c r="BNY148" s="210"/>
      <c r="BNZ148" s="210"/>
      <c r="BOA148" s="210"/>
      <c r="BOB148" s="210"/>
      <c r="BOC148" s="210"/>
      <c r="BOD148" s="210"/>
      <c r="BOE148" s="210"/>
      <c r="BOF148" s="210"/>
      <c r="BOG148" s="210"/>
      <c r="BOH148" s="210"/>
      <c r="BOI148" s="210"/>
      <c r="BOJ148" s="210"/>
      <c r="BOK148" s="210"/>
      <c r="BOL148" s="210"/>
      <c r="BOM148" s="210"/>
      <c r="BON148" s="210"/>
      <c r="BOO148" s="210"/>
      <c r="BOP148" s="210"/>
      <c r="BOQ148" s="210"/>
      <c r="BOR148" s="210"/>
      <c r="BOS148" s="210"/>
      <c r="BOT148" s="210"/>
      <c r="BOU148" s="210"/>
      <c r="BOV148" s="210"/>
      <c r="BOW148" s="210"/>
      <c r="BOX148" s="210"/>
      <c r="BOY148" s="210"/>
      <c r="BOZ148" s="210"/>
      <c r="BPA148" s="210"/>
      <c r="BPB148" s="210"/>
      <c r="BPC148" s="210"/>
      <c r="BPD148" s="210"/>
      <c r="BPE148" s="210"/>
      <c r="BPF148" s="210"/>
      <c r="BPG148" s="210"/>
      <c r="BPH148" s="210"/>
      <c r="BPI148" s="210"/>
      <c r="BPJ148" s="210"/>
      <c r="BPK148" s="210"/>
      <c r="BPL148" s="210"/>
      <c r="BPM148" s="210"/>
      <c r="BPN148" s="210"/>
      <c r="BPO148" s="210"/>
      <c r="BPP148" s="210"/>
      <c r="BPQ148" s="210"/>
      <c r="BPR148" s="210"/>
      <c r="BPS148" s="210"/>
      <c r="BPT148" s="210"/>
      <c r="BPU148" s="210"/>
      <c r="BPV148" s="210"/>
      <c r="BPW148" s="210"/>
      <c r="BPX148" s="210"/>
      <c r="BPY148" s="210"/>
      <c r="BPZ148" s="210"/>
      <c r="BQA148" s="210"/>
      <c r="BQB148" s="210"/>
      <c r="BQC148" s="210"/>
      <c r="BQD148" s="210"/>
      <c r="BQE148" s="210"/>
      <c r="BQF148" s="210"/>
      <c r="BQG148" s="210"/>
      <c r="BQH148" s="210"/>
      <c r="BQI148" s="210"/>
      <c r="BQJ148" s="210"/>
      <c r="BQK148" s="210"/>
      <c r="BQL148" s="210"/>
      <c r="BQM148" s="210"/>
      <c r="BQN148" s="210"/>
      <c r="BQO148" s="210"/>
      <c r="BQP148" s="210"/>
      <c r="BQQ148" s="210"/>
      <c r="BQR148" s="210"/>
      <c r="BQS148" s="210"/>
      <c r="BQT148" s="210"/>
      <c r="BQU148" s="210"/>
      <c r="BQV148" s="210"/>
      <c r="BQW148" s="210"/>
      <c r="BQX148" s="210"/>
      <c r="BQY148" s="210"/>
      <c r="BQZ148" s="210"/>
      <c r="BRA148" s="210"/>
      <c r="BRB148" s="210"/>
      <c r="BRC148" s="210"/>
      <c r="BRD148" s="210"/>
      <c r="BRE148" s="210"/>
      <c r="BRF148" s="210"/>
      <c r="BRG148" s="210"/>
      <c r="BRH148" s="210"/>
      <c r="BRI148" s="210"/>
      <c r="BRJ148" s="210"/>
      <c r="BRK148" s="210"/>
      <c r="BRL148" s="210"/>
      <c r="BRM148" s="210"/>
      <c r="BRN148" s="210"/>
      <c r="BRO148" s="210"/>
      <c r="BRP148" s="210"/>
      <c r="BRQ148" s="210"/>
      <c r="BRR148" s="210"/>
      <c r="BRS148" s="210"/>
      <c r="BRT148" s="210"/>
      <c r="BRU148" s="210"/>
      <c r="BRV148" s="210"/>
      <c r="BRW148" s="210"/>
      <c r="BRX148" s="210"/>
      <c r="BRY148" s="210"/>
      <c r="BRZ148" s="210"/>
      <c r="BSA148" s="210"/>
      <c r="BSB148" s="210"/>
      <c r="BSC148" s="210"/>
      <c r="BSD148" s="210"/>
      <c r="BSE148" s="210"/>
      <c r="BSF148" s="210"/>
      <c r="BSG148" s="210"/>
      <c r="BSH148" s="210"/>
      <c r="BSI148" s="210"/>
      <c r="BSJ148" s="210"/>
      <c r="BSK148" s="210"/>
      <c r="BSL148" s="210"/>
      <c r="BSM148" s="210"/>
      <c r="BSN148" s="210"/>
      <c r="BSO148" s="210"/>
      <c r="BSP148" s="210"/>
      <c r="BSQ148" s="210"/>
      <c r="BSR148" s="210"/>
      <c r="BSS148" s="210"/>
      <c r="BST148" s="210"/>
      <c r="BSU148" s="210"/>
      <c r="BSV148" s="210"/>
      <c r="BSW148" s="210"/>
      <c r="BSX148" s="210"/>
      <c r="BSY148" s="210"/>
      <c r="BSZ148" s="210"/>
      <c r="BTA148" s="210"/>
      <c r="BTB148" s="210"/>
      <c r="BTC148" s="210"/>
      <c r="BTD148" s="210"/>
      <c r="BTE148" s="210"/>
      <c r="BTF148" s="210"/>
      <c r="BTG148" s="210"/>
      <c r="BTH148" s="210"/>
      <c r="BTI148" s="210"/>
      <c r="BTJ148" s="210"/>
      <c r="BTK148" s="210"/>
      <c r="BTL148" s="210"/>
      <c r="BTM148" s="210"/>
      <c r="BTN148" s="210"/>
      <c r="BTO148" s="210"/>
      <c r="BTP148" s="210"/>
      <c r="BTQ148" s="210"/>
      <c r="BTR148" s="210"/>
      <c r="BTS148" s="210"/>
      <c r="BTT148" s="210"/>
      <c r="BTU148" s="210"/>
      <c r="BTV148" s="210"/>
      <c r="BTW148" s="210"/>
      <c r="BTX148" s="210"/>
      <c r="BTY148" s="210"/>
      <c r="BTZ148" s="210"/>
      <c r="BUA148" s="210"/>
      <c r="BUB148" s="210"/>
      <c r="BUC148" s="210"/>
      <c r="BUD148" s="210"/>
      <c r="BUE148" s="210"/>
      <c r="BUF148" s="210"/>
      <c r="BUG148" s="210"/>
      <c r="BUH148" s="210"/>
      <c r="BUI148" s="210"/>
      <c r="BUJ148" s="210"/>
      <c r="BUK148" s="210"/>
      <c r="BUL148" s="210"/>
      <c r="BUM148" s="210"/>
      <c r="BUN148" s="210"/>
      <c r="BUO148" s="210"/>
      <c r="BUP148" s="210"/>
      <c r="BUQ148" s="210"/>
      <c r="BUR148" s="210"/>
      <c r="BUS148" s="210"/>
      <c r="BUT148" s="210"/>
      <c r="BUU148" s="210"/>
      <c r="BUV148" s="210"/>
      <c r="BUW148" s="210"/>
      <c r="BUX148" s="210"/>
      <c r="BUY148" s="210"/>
      <c r="BUZ148" s="210"/>
      <c r="BVA148" s="210"/>
      <c r="BVB148" s="210"/>
      <c r="BVC148" s="210"/>
      <c r="BVD148" s="210"/>
      <c r="BVE148" s="210"/>
      <c r="BVF148" s="210"/>
      <c r="BVG148" s="210"/>
      <c r="BVH148" s="210"/>
      <c r="BVI148" s="210"/>
      <c r="BVJ148" s="210"/>
      <c r="BVK148" s="210"/>
      <c r="BVL148" s="210"/>
      <c r="BVM148" s="210"/>
      <c r="BVN148" s="210"/>
      <c r="BVO148" s="210"/>
      <c r="BVP148" s="210"/>
      <c r="BVQ148" s="210"/>
      <c r="BVR148" s="210"/>
      <c r="BVS148" s="210"/>
      <c r="BVT148" s="210"/>
      <c r="BVU148" s="210"/>
      <c r="BVV148" s="210"/>
      <c r="BVW148" s="210"/>
      <c r="BVX148" s="210"/>
      <c r="BVY148" s="210"/>
      <c r="BVZ148" s="210"/>
      <c r="BWA148" s="210"/>
      <c r="BWB148" s="210"/>
      <c r="BWC148" s="210"/>
      <c r="BWD148" s="210"/>
      <c r="BWE148" s="210"/>
      <c r="BWF148" s="210"/>
      <c r="BWG148" s="210"/>
      <c r="BWH148" s="210"/>
      <c r="BWI148" s="210"/>
      <c r="BWJ148" s="210"/>
      <c r="BWK148" s="210"/>
      <c r="BWL148" s="210"/>
      <c r="BWM148" s="210"/>
      <c r="BWN148" s="210"/>
      <c r="BWO148" s="210"/>
      <c r="BWP148" s="210"/>
      <c r="BWQ148" s="210"/>
      <c r="BWR148" s="210"/>
      <c r="BWS148" s="210"/>
      <c r="BWT148" s="210"/>
      <c r="BWU148" s="210"/>
      <c r="BWV148" s="210"/>
      <c r="BWW148" s="210"/>
      <c r="BWX148" s="210"/>
      <c r="BWY148" s="210"/>
      <c r="BWZ148" s="210"/>
      <c r="BXA148" s="210"/>
      <c r="BXB148" s="210"/>
      <c r="BXC148" s="210"/>
      <c r="BXD148" s="210"/>
      <c r="BXE148" s="210"/>
      <c r="BXF148" s="210"/>
      <c r="BXG148" s="210"/>
      <c r="BXH148" s="210"/>
      <c r="BXI148" s="210"/>
      <c r="BXJ148" s="210"/>
      <c r="BXK148" s="210"/>
      <c r="BXL148" s="210"/>
      <c r="BXM148" s="210"/>
      <c r="BXN148" s="210"/>
      <c r="BXO148" s="210"/>
      <c r="BXP148" s="210"/>
      <c r="BXQ148" s="210"/>
      <c r="BXR148" s="210"/>
      <c r="BXS148" s="210"/>
      <c r="BXT148" s="210"/>
      <c r="BXU148" s="210"/>
      <c r="BXV148" s="210"/>
      <c r="BXW148" s="210"/>
      <c r="BXX148" s="210"/>
      <c r="BXY148" s="210"/>
      <c r="BXZ148" s="210"/>
      <c r="BYA148" s="210"/>
      <c r="BYB148" s="210"/>
      <c r="BYC148" s="210"/>
      <c r="BYD148" s="210"/>
      <c r="BYE148" s="210"/>
      <c r="BYF148" s="210"/>
      <c r="BYG148" s="210"/>
      <c r="BYH148" s="210"/>
      <c r="BYI148" s="210"/>
      <c r="BYJ148" s="210"/>
      <c r="BYK148" s="210"/>
      <c r="BYL148" s="210"/>
      <c r="BYM148" s="210"/>
      <c r="BYN148" s="210"/>
      <c r="BYO148" s="210"/>
      <c r="BYP148" s="210"/>
      <c r="BYQ148" s="210"/>
      <c r="BYR148" s="210"/>
      <c r="BYS148" s="210"/>
      <c r="BYT148" s="210"/>
      <c r="BYU148" s="210"/>
      <c r="BYV148" s="210"/>
      <c r="BYW148" s="210"/>
      <c r="BYX148" s="210"/>
      <c r="BYY148" s="210"/>
      <c r="BYZ148" s="210"/>
      <c r="BZA148" s="210"/>
      <c r="BZB148" s="210"/>
      <c r="BZC148" s="210"/>
      <c r="BZD148" s="210"/>
      <c r="BZE148" s="210"/>
      <c r="BZF148" s="210"/>
      <c r="BZG148" s="210"/>
      <c r="BZH148" s="210"/>
      <c r="BZI148" s="210"/>
      <c r="BZJ148" s="210"/>
      <c r="BZK148" s="210"/>
      <c r="BZL148" s="210"/>
      <c r="BZM148" s="210"/>
      <c r="BZN148" s="210"/>
      <c r="BZO148" s="210"/>
      <c r="BZP148" s="210"/>
      <c r="BZQ148" s="210"/>
      <c r="BZR148" s="210"/>
      <c r="BZS148" s="210"/>
      <c r="BZT148" s="210"/>
      <c r="BZU148" s="210"/>
      <c r="BZV148" s="210"/>
      <c r="BZW148" s="210"/>
      <c r="BZX148" s="210"/>
      <c r="BZY148" s="210"/>
      <c r="BZZ148" s="210"/>
      <c r="CAA148" s="210"/>
      <c r="CAB148" s="210"/>
      <c r="CAC148" s="210"/>
      <c r="CAD148" s="210"/>
      <c r="CAE148" s="210"/>
      <c r="CAF148" s="210"/>
      <c r="CAG148" s="210"/>
      <c r="CAH148" s="210"/>
      <c r="CAI148" s="210"/>
      <c r="CAJ148" s="210"/>
      <c r="CAK148" s="210"/>
      <c r="CAL148" s="210"/>
      <c r="CAM148" s="210"/>
      <c r="CAN148" s="210"/>
      <c r="CAO148" s="210"/>
      <c r="CAP148" s="210"/>
      <c r="CAQ148" s="210"/>
      <c r="CAR148" s="210"/>
      <c r="CAS148" s="210"/>
      <c r="CAT148" s="210"/>
      <c r="CAU148" s="210"/>
      <c r="CAV148" s="210"/>
      <c r="CAW148" s="210"/>
      <c r="CAX148" s="210"/>
      <c r="CAY148" s="210"/>
      <c r="CAZ148" s="210"/>
      <c r="CBA148" s="210"/>
      <c r="CBB148" s="210"/>
      <c r="CBC148" s="210"/>
      <c r="CBD148" s="210"/>
      <c r="CBE148" s="210"/>
      <c r="CBF148" s="210"/>
      <c r="CBG148" s="210"/>
      <c r="CBH148" s="210"/>
      <c r="CBI148" s="210"/>
      <c r="CBJ148" s="210"/>
      <c r="CBK148" s="210"/>
      <c r="CBL148" s="210"/>
      <c r="CBM148" s="210"/>
      <c r="CBN148" s="210"/>
      <c r="CBO148" s="210"/>
      <c r="CBP148" s="210"/>
      <c r="CBQ148" s="210"/>
      <c r="CBR148" s="210"/>
      <c r="CBS148" s="210"/>
      <c r="CBT148" s="210"/>
      <c r="CBU148" s="210"/>
      <c r="CBV148" s="210"/>
      <c r="CBW148" s="210"/>
      <c r="CBX148" s="210"/>
      <c r="CBY148" s="210"/>
      <c r="CBZ148" s="210"/>
      <c r="CCA148" s="210"/>
      <c r="CCB148" s="210"/>
      <c r="CCC148" s="210"/>
      <c r="CCD148" s="210"/>
      <c r="CCE148" s="210"/>
      <c r="CCF148" s="210"/>
      <c r="CCG148" s="210"/>
      <c r="CCH148" s="210"/>
      <c r="CCI148" s="210"/>
      <c r="CCJ148" s="210"/>
      <c r="CCK148" s="210"/>
      <c r="CCL148" s="210"/>
      <c r="CCM148" s="210"/>
      <c r="CCN148" s="210"/>
      <c r="CCO148" s="210"/>
      <c r="CCP148" s="210"/>
      <c r="CCQ148" s="210"/>
      <c r="CCR148" s="210"/>
      <c r="CCS148" s="210"/>
      <c r="CCT148" s="210"/>
      <c r="CCU148" s="210"/>
      <c r="CCV148" s="210"/>
      <c r="CCW148" s="210"/>
      <c r="CCX148" s="210"/>
      <c r="CCY148" s="210"/>
      <c r="CCZ148" s="210"/>
      <c r="CDA148" s="210"/>
      <c r="CDB148" s="210"/>
      <c r="CDC148" s="210"/>
      <c r="CDD148" s="210"/>
      <c r="CDE148" s="210"/>
      <c r="CDF148" s="210"/>
      <c r="CDG148" s="210"/>
      <c r="CDH148" s="210"/>
      <c r="CDI148" s="210"/>
      <c r="CDJ148" s="210"/>
      <c r="CDK148" s="210"/>
      <c r="CDL148" s="210"/>
      <c r="CDM148" s="210"/>
      <c r="CDN148" s="210"/>
      <c r="CDO148" s="210"/>
      <c r="CDP148" s="210"/>
      <c r="CDQ148" s="210"/>
      <c r="CDR148" s="210"/>
      <c r="CDS148" s="210"/>
      <c r="CDT148" s="210"/>
      <c r="CDU148" s="210"/>
      <c r="CDV148" s="210"/>
      <c r="CDW148" s="210"/>
      <c r="CDX148" s="210"/>
      <c r="CDY148" s="210"/>
      <c r="CDZ148" s="210"/>
      <c r="CEA148" s="210"/>
      <c r="CEB148" s="210"/>
      <c r="CEC148" s="210"/>
      <c r="CED148" s="210"/>
      <c r="CEE148" s="210"/>
      <c r="CEF148" s="210"/>
      <c r="CEG148" s="210"/>
      <c r="CEH148" s="210"/>
      <c r="CEI148" s="210"/>
      <c r="CEJ148" s="210"/>
      <c r="CEK148" s="210"/>
      <c r="CEL148" s="210"/>
      <c r="CEM148" s="210"/>
      <c r="CEN148" s="210"/>
      <c r="CEO148" s="210"/>
      <c r="CEP148" s="210"/>
      <c r="CEQ148" s="210"/>
      <c r="CER148" s="210"/>
      <c r="CES148" s="210"/>
      <c r="CET148" s="210"/>
      <c r="CEU148" s="210"/>
      <c r="CEV148" s="210"/>
      <c r="CEW148" s="210"/>
      <c r="CEX148" s="210"/>
      <c r="CEY148" s="210"/>
      <c r="CEZ148" s="210"/>
      <c r="CFA148" s="210"/>
      <c r="CFB148" s="210"/>
      <c r="CFC148" s="210"/>
      <c r="CFD148" s="210"/>
      <c r="CFE148" s="210"/>
      <c r="CFF148" s="210"/>
      <c r="CFG148" s="210"/>
      <c r="CFH148" s="210"/>
      <c r="CFI148" s="210"/>
      <c r="CFJ148" s="210"/>
      <c r="CFK148" s="210"/>
      <c r="CFL148" s="210"/>
      <c r="CFM148" s="210"/>
      <c r="CFN148" s="210"/>
      <c r="CFO148" s="210"/>
      <c r="CFP148" s="210"/>
      <c r="CFQ148" s="210"/>
      <c r="CFR148" s="210"/>
      <c r="CFS148" s="210"/>
      <c r="CFT148" s="210"/>
      <c r="CFU148" s="210"/>
      <c r="CFV148" s="210"/>
      <c r="CFW148" s="210"/>
      <c r="CFX148" s="210"/>
      <c r="CFY148" s="210"/>
      <c r="CFZ148" s="210"/>
      <c r="CGA148" s="210"/>
      <c r="CGB148" s="210"/>
      <c r="CGC148" s="210"/>
      <c r="CGD148" s="210"/>
      <c r="CGE148" s="210"/>
      <c r="CGF148" s="210"/>
      <c r="CGG148" s="210"/>
      <c r="CGH148" s="210"/>
      <c r="CGI148" s="210"/>
      <c r="CGJ148" s="210"/>
      <c r="CGK148" s="210"/>
      <c r="CGL148" s="210"/>
      <c r="CGM148" s="210"/>
      <c r="CGN148" s="210"/>
      <c r="CGO148" s="210"/>
      <c r="CGP148" s="210"/>
      <c r="CGQ148" s="210"/>
      <c r="CGR148" s="210"/>
      <c r="CGS148" s="210"/>
      <c r="CGT148" s="210"/>
      <c r="CGU148" s="210"/>
      <c r="CGV148" s="210"/>
      <c r="CGW148" s="210"/>
      <c r="CGX148" s="210"/>
      <c r="CGY148" s="210"/>
      <c r="CGZ148" s="210"/>
      <c r="CHA148" s="210"/>
      <c r="CHB148" s="210"/>
      <c r="CHC148" s="210"/>
      <c r="CHD148" s="210"/>
      <c r="CHE148" s="210"/>
      <c r="CHF148" s="210"/>
      <c r="CHG148" s="210"/>
      <c r="CHH148" s="210"/>
      <c r="CHI148" s="210"/>
      <c r="CHJ148" s="210"/>
      <c r="CHK148" s="210"/>
      <c r="CHL148" s="210"/>
      <c r="CHM148" s="210"/>
      <c r="CHN148" s="210"/>
      <c r="CHO148" s="210"/>
      <c r="CHP148" s="210"/>
      <c r="CHQ148" s="210"/>
      <c r="CHR148" s="210"/>
      <c r="CHS148" s="210"/>
      <c r="CHT148" s="210"/>
      <c r="CHU148" s="210"/>
      <c r="CHV148" s="210"/>
      <c r="CHW148" s="210"/>
      <c r="CHX148" s="210"/>
      <c r="CHY148" s="210"/>
      <c r="CHZ148" s="210"/>
      <c r="CIA148" s="210"/>
      <c r="CIB148" s="210"/>
      <c r="CIC148" s="210"/>
      <c r="CID148" s="210"/>
      <c r="CIE148" s="210"/>
      <c r="CIF148" s="210"/>
      <c r="CIG148" s="210"/>
      <c r="CIH148" s="210"/>
      <c r="CII148" s="210"/>
      <c r="CIJ148" s="210"/>
      <c r="CIK148" s="210"/>
      <c r="CIL148" s="210"/>
      <c r="CIM148" s="210"/>
      <c r="CIN148" s="210"/>
      <c r="CIO148" s="210"/>
      <c r="CIP148" s="210"/>
      <c r="CIQ148" s="210"/>
      <c r="CIR148" s="210"/>
      <c r="CIS148" s="210"/>
      <c r="CIT148" s="210"/>
      <c r="CIU148" s="210"/>
      <c r="CIV148" s="210"/>
      <c r="CIW148" s="210"/>
      <c r="CIX148" s="210"/>
      <c r="CIY148" s="210"/>
      <c r="CIZ148" s="210"/>
      <c r="CJA148" s="210"/>
      <c r="CJB148" s="210"/>
      <c r="CJC148" s="210"/>
      <c r="CJD148" s="210"/>
      <c r="CJE148" s="210"/>
      <c r="CJF148" s="210"/>
      <c r="CJG148" s="210"/>
      <c r="CJH148" s="210"/>
      <c r="CJI148" s="210"/>
      <c r="CJJ148" s="210"/>
      <c r="CJK148" s="210"/>
      <c r="CJL148" s="210"/>
      <c r="CJM148" s="210"/>
      <c r="CJN148" s="210"/>
      <c r="CJO148" s="210"/>
      <c r="CJP148" s="210"/>
      <c r="CJQ148" s="210"/>
      <c r="CJR148" s="210"/>
      <c r="CJS148" s="210"/>
      <c r="CJT148" s="210"/>
      <c r="CJU148" s="210"/>
      <c r="CJV148" s="210"/>
      <c r="CJW148" s="210"/>
      <c r="CJX148" s="210"/>
      <c r="CJY148" s="210"/>
      <c r="CJZ148" s="210"/>
      <c r="CKA148" s="210"/>
      <c r="CKB148" s="210"/>
      <c r="CKC148" s="210"/>
      <c r="CKD148" s="210"/>
      <c r="CKE148" s="210"/>
      <c r="CKF148" s="210"/>
      <c r="CKG148" s="210"/>
      <c r="CKH148" s="210"/>
      <c r="CKI148" s="210"/>
      <c r="CKJ148" s="210"/>
      <c r="CKK148" s="210"/>
      <c r="CKL148" s="210"/>
      <c r="CKM148" s="210"/>
      <c r="CKN148" s="210"/>
      <c r="CKO148" s="210"/>
      <c r="CKP148" s="210"/>
      <c r="CKQ148" s="210"/>
      <c r="CKR148" s="210"/>
      <c r="CKS148" s="210"/>
      <c r="CKT148" s="210"/>
      <c r="CKU148" s="210"/>
      <c r="CKV148" s="210"/>
      <c r="CKW148" s="210"/>
      <c r="CKX148" s="210"/>
      <c r="CKY148" s="210"/>
      <c r="CKZ148" s="210"/>
      <c r="CLA148" s="210"/>
      <c r="CLB148" s="210"/>
      <c r="CLC148" s="210"/>
      <c r="CLD148" s="210"/>
      <c r="CLE148" s="210"/>
      <c r="CLF148" s="210"/>
      <c r="CLG148" s="210"/>
      <c r="CLH148" s="210"/>
      <c r="CLI148" s="210"/>
      <c r="CLJ148" s="210"/>
      <c r="CLK148" s="210"/>
      <c r="CLL148" s="210"/>
      <c r="CLM148" s="210"/>
      <c r="CLN148" s="210"/>
      <c r="CLO148" s="210"/>
      <c r="CLP148" s="210"/>
      <c r="CLQ148" s="210"/>
      <c r="CLR148" s="210"/>
      <c r="CLS148" s="210"/>
      <c r="CLT148" s="210"/>
      <c r="CLU148" s="210"/>
      <c r="CLV148" s="210"/>
      <c r="CLW148" s="210"/>
      <c r="CLX148" s="210"/>
      <c r="CLY148" s="210"/>
      <c r="CLZ148" s="210"/>
      <c r="CMA148" s="210"/>
      <c r="CMB148" s="210"/>
      <c r="CMC148" s="210"/>
      <c r="CMD148" s="210"/>
      <c r="CME148" s="210"/>
      <c r="CMF148" s="210"/>
      <c r="CMG148" s="210"/>
      <c r="CMH148" s="210"/>
      <c r="CMI148" s="210"/>
      <c r="CMJ148" s="210"/>
      <c r="CMK148" s="210"/>
      <c r="CML148" s="210"/>
      <c r="CMM148" s="210"/>
      <c r="CMN148" s="210"/>
      <c r="CMO148" s="210"/>
      <c r="CMP148" s="210"/>
      <c r="CMQ148" s="210"/>
      <c r="CMR148" s="210"/>
      <c r="CMS148" s="210"/>
      <c r="CMT148" s="210"/>
      <c r="CMU148" s="210"/>
      <c r="CMV148" s="210"/>
      <c r="CMW148" s="210"/>
      <c r="CMX148" s="210"/>
      <c r="CMY148" s="210"/>
      <c r="CMZ148" s="210"/>
      <c r="CNA148" s="210"/>
      <c r="CNB148" s="210"/>
      <c r="CNC148" s="210"/>
      <c r="CND148" s="210"/>
      <c r="CNE148" s="210"/>
      <c r="CNF148" s="210"/>
      <c r="CNG148" s="210"/>
      <c r="CNH148" s="210"/>
      <c r="CNI148" s="210"/>
      <c r="CNJ148" s="210"/>
      <c r="CNK148" s="210"/>
      <c r="CNL148" s="210"/>
      <c r="CNM148" s="210"/>
      <c r="CNN148" s="210"/>
      <c r="CNO148" s="210"/>
      <c r="CNP148" s="210"/>
      <c r="CNQ148" s="210"/>
      <c r="CNR148" s="210"/>
      <c r="CNS148" s="210"/>
      <c r="CNT148" s="210"/>
      <c r="CNU148" s="210"/>
      <c r="CNV148" s="210"/>
      <c r="CNW148" s="210"/>
      <c r="CNX148" s="210"/>
      <c r="CNY148" s="210"/>
      <c r="CNZ148" s="210"/>
      <c r="COA148" s="210"/>
      <c r="COB148" s="210"/>
      <c r="COC148" s="210"/>
      <c r="COD148" s="210"/>
      <c r="COE148" s="210"/>
      <c r="COF148" s="210"/>
      <c r="COG148" s="210"/>
      <c r="COH148" s="210"/>
      <c r="COI148" s="210"/>
      <c r="COJ148" s="210"/>
      <c r="COK148" s="210"/>
      <c r="COL148" s="210"/>
      <c r="COM148" s="210"/>
      <c r="CON148" s="210"/>
      <c r="COO148" s="210"/>
      <c r="COP148" s="210"/>
      <c r="COQ148" s="210"/>
      <c r="COR148" s="210"/>
      <c r="COS148" s="210"/>
      <c r="COT148" s="210"/>
      <c r="COU148" s="210"/>
      <c r="COV148" s="210"/>
      <c r="COW148" s="210"/>
      <c r="COX148" s="210"/>
      <c r="COY148" s="210"/>
      <c r="COZ148" s="210"/>
      <c r="CPA148" s="210"/>
      <c r="CPB148" s="210"/>
      <c r="CPC148" s="210"/>
      <c r="CPD148" s="210"/>
      <c r="CPE148" s="210"/>
      <c r="CPF148" s="210"/>
      <c r="CPG148" s="210"/>
      <c r="CPH148" s="210"/>
      <c r="CPI148" s="210"/>
      <c r="CPJ148" s="210"/>
      <c r="CPK148" s="210"/>
      <c r="CPL148" s="210"/>
      <c r="CPM148" s="210"/>
      <c r="CPN148" s="210"/>
      <c r="CPO148" s="210"/>
      <c r="CPP148" s="210"/>
      <c r="CPQ148" s="210"/>
      <c r="CPR148" s="210"/>
      <c r="CPS148" s="210"/>
      <c r="CPT148" s="210"/>
      <c r="CPU148" s="210"/>
      <c r="CPV148" s="210"/>
      <c r="CPW148" s="210"/>
      <c r="CPX148" s="210"/>
      <c r="CPY148" s="210"/>
      <c r="CPZ148" s="210"/>
      <c r="CQA148" s="210"/>
      <c r="CQB148" s="210"/>
      <c r="CQC148" s="210"/>
      <c r="CQD148" s="210"/>
      <c r="CQE148" s="210"/>
      <c r="CQF148" s="210"/>
      <c r="CQG148" s="210"/>
      <c r="CQH148" s="210"/>
      <c r="CQI148" s="210"/>
      <c r="CQJ148" s="210"/>
      <c r="CQK148" s="210"/>
      <c r="CQL148" s="210"/>
      <c r="CQM148" s="210"/>
      <c r="CQN148" s="210"/>
      <c r="CQO148" s="210"/>
      <c r="CQP148" s="210"/>
      <c r="CQQ148" s="210"/>
      <c r="CQR148" s="210"/>
      <c r="CQS148" s="210"/>
      <c r="CQT148" s="210"/>
      <c r="CQU148" s="210"/>
      <c r="CQV148" s="210"/>
      <c r="CQW148" s="210"/>
      <c r="CQX148" s="210"/>
      <c r="CQY148" s="210"/>
      <c r="CQZ148" s="210"/>
      <c r="CRA148" s="210"/>
      <c r="CRB148" s="210"/>
      <c r="CRC148" s="210"/>
      <c r="CRD148" s="210"/>
      <c r="CRE148" s="210"/>
      <c r="CRF148" s="210"/>
      <c r="CRG148" s="210"/>
      <c r="CRH148" s="210"/>
      <c r="CRI148" s="210"/>
      <c r="CRJ148" s="210"/>
      <c r="CRK148" s="210"/>
      <c r="CRL148" s="210"/>
      <c r="CRM148" s="210"/>
      <c r="CRN148" s="210"/>
      <c r="CRO148" s="210"/>
      <c r="CRP148" s="210"/>
      <c r="CRQ148" s="210"/>
      <c r="CRR148" s="210"/>
      <c r="CRS148" s="210"/>
      <c r="CRT148" s="210"/>
      <c r="CRU148" s="210"/>
      <c r="CRV148" s="210"/>
      <c r="CRW148" s="210"/>
      <c r="CRX148" s="210"/>
      <c r="CRY148" s="210"/>
      <c r="CRZ148" s="210"/>
      <c r="CSA148" s="210"/>
      <c r="CSB148" s="210"/>
      <c r="CSC148" s="210"/>
      <c r="CSD148" s="210"/>
      <c r="CSE148" s="210"/>
      <c r="CSF148" s="210"/>
      <c r="CSG148" s="210"/>
      <c r="CSH148" s="210"/>
      <c r="CSI148" s="210"/>
      <c r="CSJ148" s="210"/>
      <c r="CSK148" s="210"/>
      <c r="CSL148" s="210"/>
      <c r="CSM148" s="210"/>
      <c r="CSN148" s="210"/>
      <c r="CSO148" s="210"/>
      <c r="CSP148" s="210"/>
      <c r="CSQ148" s="210"/>
      <c r="CSR148" s="210"/>
      <c r="CSS148" s="210"/>
      <c r="CST148" s="210"/>
      <c r="CSU148" s="210"/>
      <c r="CSV148" s="210"/>
      <c r="CSW148" s="210"/>
      <c r="CSX148" s="210"/>
      <c r="CSY148" s="210"/>
      <c r="CSZ148" s="210"/>
      <c r="CTA148" s="210"/>
      <c r="CTB148" s="210"/>
      <c r="CTC148" s="210"/>
      <c r="CTD148" s="210"/>
      <c r="CTE148" s="210"/>
      <c r="CTF148" s="210"/>
      <c r="CTG148" s="210"/>
      <c r="CTH148" s="210"/>
      <c r="CTI148" s="210"/>
      <c r="CTJ148" s="210"/>
      <c r="CTK148" s="210"/>
      <c r="CTL148" s="210"/>
      <c r="CTM148" s="210"/>
      <c r="CTN148" s="210"/>
      <c r="CTO148" s="210"/>
      <c r="CTP148" s="210"/>
      <c r="CTQ148" s="210"/>
      <c r="CTR148" s="210"/>
      <c r="CTS148" s="210"/>
      <c r="CTT148" s="210"/>
      <c r="CTU148" s="210"/>
      <c r="CTV148" s="210"/>
      <c r="CTW148" s="210"/>
      <c r="CTX148" s="210"/>
      <c r="CTY148" s="210"/>
      <c r="CTZ148" s="210"/>
      <c r="CUA148" s="210"/>
      <c r="CUB148" s="210"/>
      <c r="CUC148" s="210"/>
      <c r="CUD148" s="210"/>
      <c r="CUE148" s="210"/>
      <c r="CUF148" s="210"/>
      <c r="CUG148" s="210"/>
      <c r="CUH148" s="210"/>
      <c r="CUI148" s="210"/>
      <c r="CUJ148" s="210"/>
      <c r="CUK148" s="210"/>
      <c r="CUL148" s="210"/>
      <c r="CUM148" s="210"/>
      <c r="CUN148" s="210"/>
      <c r="CUO148" s="210"/>
      <c r="CUP148" s="210"/>
      <c r="CUQ148" s="210"/>
      <c r="CUR148" s="210"/>
      <c r="CUS148" s="210"/>
      <c r="CUT148" s="210"/>
      <c r="CUU148" s="210"/>
      <c r="CUV148" s="210"/>
      <c r="CUW148" s="210"/>
      <c r="CUX148" s="210"/>
      <c r="CUY148" s="210"/>
      <c r="CUZ148" s="210"/>
      <c r="CVA148" s="210"/>
      <c r="CVB148" s="210"/>
      <c r="CVC148" s="210"/>
      <c r="CVD148" s="210"/>
      <c r="CVE148" s="210"/>
      <c r="CVF148" s="210"/>
      <c r="CVG148" s="210"/>
      <c r="CVH148" s="210"/>
      <c r="CVI148" s="210"/>
      <c r="CVJ148" s="210"/>
      <c r="CVK148" s="210"/>
      <c r="CVL148" s="210"/>
      <c r="CVM148" s="210"/>
      <c r="CVN148" s="210"/>
      <c r="CVO148" s="210"/>
      <c r="CVP148" s="210"/>
      <c r="CVQ148" s="210"/>
      <c r="CVR148" s="210"/>
      <c r="CVS148" s="210"/>
      <c r="CVT148" s="210"/>
      <c r="CVU148" s="210"/>
      <c r="CVV148" s="210"/>
      <c r="CVW148" s="210"/>
      <c r="CVX148" s="210"/>
      <c r="CVY148" s="210"/>
      <c r="CVZ148" s="210"/>
      <c r="CWA148" s="210"/>
      <c r="CWB148" s="210"/>
      <c r="CWC148" s="210"/>
      <c r="CWD148" s="210"/>
      <c r="CWE148" s="210"/>
      <c r="CWF148" s="210"/>
      <c r="CWG148" s="210"/>
      <c r="CWH148" s="210"/>
      <c r="CWI148" s="210"/>
      <c r="CWJ148" s="210"/>
      <c r="CWK148" s="210"/>
      <c r="CWL148" s="210"/>
      <c r="CWM148" s="210"/>
      <c r="CWN148" s="210"/>
      <c r="CWO148" s="210"/>
      <c r="CWP148" s="210"/>
      <c r="CWQ148" s="210"/>
      <c r="CWR148" s="210"/>
      <c r="CWS148" s="210"/>
      <c r="CWT148" s="210"/>
      <c r="CWU148" s="210"/>
      <c r="CWV148" s="210"/>
      <c r="CWW148" s="210"/>
      <c r="CWX148" s="210"/>
      <c r="CWY148" s="210"/>
      <c r="CWZ148" s="210"/>
      <c r="CXA148" s="210"/>
      <c r="CXB148" s="210"/>
      <c r="CXC148" s="210"/>
      <c r="CXD148" s="210"/>
      <c r="CXE148" s="210"/>
      <c r="CXF148" s="210"/>
      <c r="CXG148" s="210"/>
      <c r="CXH148" s="210"/>
      <c r="CXI148" s="210"/>
      <c r="CXJ148" s="210"/>
      <c r="CXK148" s="210"/>
      <c r="CXL148" s="210"/>
      <c r="CXM148" s="210"/>
      <c r="CXN148" s="210"/>
      <c r="CXO148" s="210"/>
      <c r="CXP148" s="210"/>
      <c r="CXQ148" s="210"/>
      <c r="CXR148" s="210"/>
      <c r="CXS148" s="210"/>
      <c r="CXT148" s="210"/>
      <c r="CXU148" s="210"/>
      <c r="CXV148" s="210"/>
      <c r="CXW148" s="210"/>
      <c r="CXX148" s="210"/>
      <c r="CXY148" s="210"/>
      <c r="CXZ148" s="210"/>
      <c r="CYA148" s="210"/>
      <c r="CYB148" s="210"/>
      <c r="CYC148" s="210"/>
      <c r="CYD148" s="210"/>
      <c r="CYE148" s="210"/>
      <c r="CYF148" s="210"/>
      <c r="CYG148" s="210"/>
      <c r="CYH148" s="210"/>
      <c r="CYI148" s="210"/>
      <c r="CYJ148" s="210"/>
      <c r="CYK148" s="210"/>
      <c r="CYL148" s="210"/>
      <c r="CYM148" s="210"/>
      <c r="CYN148" s="210"/>
      <c r="CYO148" s="210"/>
      <c r="CYP148" s="210"/>
      <c r="CYQ148" s="210"/>
      <c r="CYR148" s="210"/>
      <c r="CYS148" s="210"/>
      <c r="CYT148" s="210"/>
      <c r="CYU148" s="210"/>
      <c r="CYV148" s="210"/>
      <c r="CYW148" s="210"/>
      <c r="CYX148" s="210"/>
      <c r="CYY148" s="210"/>
      <c r="CYZ148" s="210"/>
      <c r="CZA148" s="210"/>
      <c r="CZB148" s="210"/>
      <c r="CZC148" s="210"/>
      <c r="CZD148" s="210"/>
      <c r="CZE148" s="210"/>
      <c r="CZF148" s="210"/>
      <c r="CZG148" s="210"/>
      <c r="CZH148" s="210"/>
      <c r="CZI148" s="210"/>
      <c r="CZJ148" s="210"/>
      <c r="CZK148" s="210"/>
      <c r="CZL148" s="210"/>
      <c r="CZM148" s="210"/>
      <c r="CZN148" s="210"/>
      <c r="CZO148" s="210"/>
      <c r="CZP148" s="210"/>
      <c r="CZQ148" s="210"/>
      <c r="CZR148" s="210"/>
      <c r="CZS148" s="210"/>
      <c r="CZT148" s="210"/>
      <c r="CZU148" s="210"/>
      <c r="CZV148" s="210"/>
      <c r="CZW148" s="210"/>
      <c r="CZX148" s="210"/>
      <c r="CZY148" s="210"/>
      <c r="CZZ148" s="210"/>
      <c r="DAA148" s="210"/>
      <c r="DAB148" s="210"/>
      <c r="DAC148" s="210"/>
      <c r="DAD148" s="210"/>
      <c r="DAE148" s="210"/>
      <c r="DAF148" s="210"/>
      <c r="DAG148" s="210"/>
      <c r="DAH148" s="210"/>
      <c r="DAI148" s="210"/>
      <c r="DAJ148" s="210"/>
      <c r="DAK148" s="210"/>
      <c r="DAL148" s="210"/>
      <c r="DAM148" s="210"/>
      <c r="DAN148" s="210"/>
      <c r="DAO148" s="210"/>
      <c r="DAP148" s="210"/>
      <c r="DAQ148" s="210"/>
      <c r="DAR148" s="210"/>
      <c r="DAS148" s="210"/>
      <c r="DAT148" s="210"/>
      <c r="DAU148" s="210"/>
      <c r="DAV148" s="210"/>
      <c r="DAW148" s="210"/>
      <c r="DAX148" s="210"/>
      <c r="DAY148" s="210"/>
      <c r="DAZ148" s="210"/>
      <c r="DBA148" s="210"/>
      <c r="DBB148" s="210"/>
      <c r="DBC148" s="210"/>
      <c r="DBD148" s="210"/>
      <c r="DBE148" s="210"/>
      <c r="DBF148" s="210"/>
      <c r="DBG148" s="210"/>
      <c r="DBH148" s="210"/>
      <c r="DBI148" s="210"/>
      <c r="DBJ148" s="210"/>
      <c r="DBK148" s="210"/>
      <c r="DBL148" s="210"/>
      <c r="DBM148" s="210"/>
      <c r="DBN148" s="210"/>
      <c r="DBO148" s="210"/>
      <c r="DBP148" s="210"/>
      <c r="DBQ148" s="210"/>
      <c r="DBR148" s="210"/>
      <c r="DBS148" s="210"/>
      <c r="DBT148" s="210"/>
      <c r="DBU148" s="210"/>
      <c r="DBV148" s="210"/>
      <c r="DBW148" s="210"/>
      <c r="DBX148" s="210"/>
      <c r="DBY148" s="210"/>
      <c r="DBZ148" s="210"/>
      <c r="DCA148" s="210"/>
      <c r="DCB148" s="210"/>
      <c r="DCC148" s="210"/>
      <c r="DCD148" s="210"/>
      <c r="DCE148" s="210"/>
      <c r="DCF148" s="210"/>
      <c r="DCG148" s="210"/>
      <c r="DCH148" s="210"/>
      <c r="DCI148" s="210"/>
      <c r="DCJ148" s="210"/>
      <c r="DCK148" s="210"/>
      <c r="DCL148" s="210"/>
      <c r="DCM148" s="210"/>
      <c r="DCN148" s="210"/>
      <c r="DCO148" s="210"/>
      <c r="DCP148" s="210"/>
      <c r="DCQ148" s="210"/>
      <c r="DCR148" s="210"/>
      <c r="DCS148" s="210"/>
      <c r="DCT148" s="210"/>
      <c r="DCU148" s="210"/>
      <c r="DCV148" s="210"/>
      <c r="DCW148" s="210"/>
      <c r="DCX148" s="210"/>
      <c r="DCY148" s="210"/>
      <c r="DCZ148" s="210"/>
      <c r="DDA148" s="210"/>
      <c r="DDB148" s="210"/>
      <c r="DDC148" s="210"/>
      <c r="DDD148" s="210"/>
      <c r="DDE148" s="210"/>
      <c r="DDF148" s="210"/>
      <c r="DDG148" s="210"/>
      <c r="DDH148" s="210"/>
      <c r="DDI148" s="210"/>
      <c r="DDJ148" s="210"/>
      <c r="DDK148" s="210"/>
      <c r="DDL148" s="210"/>
      <c r="DDM148" s="210"/>
      <c r="DDN148" s="210"/>
      <c r="DDO148" s="210"/>
      <c r="DDP148" s="210"/>
      <c r="DDQ148" s="210"/>
      <c r="DDR148" s="210"/>
      <c r="DDS148" s="210"/>
      <c r="DDT148" s="210"/>
      <c r="DDU148" s="210"/>
      <c r="DDV148" s="210"/>
      <c r="DDW148" s="210"/>
      <c r="DDX148" s="210"/>
      <c r="DDY148" s="210"/>
      <c r="DDZ148" s="210"/>
      <c r="DEA148" s="210"/>
      <c r="DEB148" s="210"/>
      <c r="DEC148" s="210"/>
      <c r="DED148" s="210"/>
      <c r="DEE148" s="210"/>
      <c r="DEF148" s="210"/>
      <c r="DEG148" s="210"/>
      <c r="DEH148" s="210"/>
      <c r="DEI148" s="210"/>
      <c r="DEJ148" s="210"/>
      <c r="DEK148" s="210"/>
      <c r="DEL148" s="210"/>
      <c r="DEM148" s="210"/>
      <c r="DEN148" s="210"/>
      <c r="DEO148" s="210"/>
      <c r="DEP148" s="210"/>
      <c r="DEQ148" s="210"/>
      <c r="DER148" s="210"/>
      <c r="DES148" s="210"/>
      <c r="DET148" s="210"/>
      <c r="DEU148" s="210"/>
      <c r="DEV148" s="210"/>
      <c r="DEW148" s="210"/>
      <c r="DEX148" s="210"/>
      <c r="DEY148" s="210"/>
      <c r="DEZ148" s="210"/>
      <c r="DFA148" s="210"/>
      <c r="DFB148" s="210"/>
      <c r="DFC148" s="210"/>
      <c r="DFD148" s="210"/>
      <c r="DFE148" s="210"/>
      <c r="DFF148" s="210"/>
      <c r="DFG148" s="210"/>
      <c r="DFH148" s="210"/>
      <c r="DFI148" s="210"/>
      <c r="DFJ148" s="210"/>
      <c r="DFK148" s="210"/>
      <c r="DFL148" s="210"/>
      <c r="DFM148" s="210"/>
      <c r="DFN148" s="210"/>
      <c r="DFO148" s="210"/>
      <c r="DFP148" s="210"/>
      <c r="DFQ148" s="210"/>
      <c r="DFR148" s="210"/>
      <c r="DFS148" s="210"/>
      <c r="DFT148" s="210"/>
      <c r="DFU148" s="210"/>
      <c r="DFV148" s="210"/>
      <c r="DFW148" s="210"/>
      <c r="DFX148" s="210"/>
      <c r="DFY148" s="210"/>
      <c r="DFZ148" s="210"/>
      <c r="DGA148" s="210"/>
      <c r="DGB148" s="210"/>
      <c r="DGC148" s="210"/>
      <c r="DGD148" s="210"/>
      <c r="DGE148" s="210"/>
      <c r="DGF148" s="210"/>
      <c r="DGG148" s="210"/>
      <c r="DGH148" s="210"/>
      <c r="DGI148" s="210"/>
      <c r="DGJ148" s="210"/>
      <c r="DGK148" s="210"/>
      <c r="DGL148" s="210"/>
      <c r="DGM148" s="210"/>
      <c r="DGN148" s="210"/>
      <c r="DGO148" s="210"/>
      <c r="DGP148" s="210"/>
      <c r="DGQ148" s="210"/>
      <c r="DGR148" s="210"/>
      <c r="DGS148" s="210"/>
      <c r="DGT148" s="210"/>
      <c r="DGU148" s="210"/>
      <c r="DGV148" s="210"/>
      <c r="DGW148" s="210"/>
      <c r="DGX148" s="210"/>
      <c r="DGY148" s="210"/>
      <c r="DGZ148" s="210"/>
      <c r="DHA148" s="210"/>
      <c r="DHB148" s="210"/>
      <c r="DHC148" s="210"/>
      <c r="DHD148" s="210"/>
      <c r="DHE148" s="210"/>
      <c r="DHF148" s="210"/>
      <c r="DHG148" s="210"/>
      <c r="DHH148" s="210"/>
      <c r="DHI148" s="210"/>
      <c r="DHJ148" s="210"/>
      <c r="DHK148" s="210"/>
      <c r="DHL148" s="210"/>
      <c r="DHM148" s="210"/>
      <c r="DHN148" s="210"/>
      <c r="DHO148" s="210"/>
      <c r="DHP148" s="210"/>
      <c r="DHQ148" s="210"/>
      <c r="DHR148" s="210"/>
      <c r="DHS148" s="210"/>
      <c r="DHT148" s="210"/>
      <c r="DHU148" s="210"/>
      <c r="DHV148" s="210"/>
      <c r="DHW148" s="210"/>
      <c r="DHX148" s="210"/>
      <c r="DHY148" s="210"/>
      <c r="DHZ148" s="210"/>
      <c r="DIA148" s="210"/>
      <c r="DIB148" s="210"/>
      <c r="DIC148" s="210"/>
      <c r="DID148" s="210"/>
      <c r="DIE148" s="210"/>
      <c r="DIF148" s="210"/>
      <c r="DIG148" s="210"/>
      <c r="DIH148" s="210"/>
      <c r="DII148" s="210"/>
      <c r="DIJ148" s="210"/>
      <c r="DIK148" s="210"/>
      <c r="DIL148" s="210"/>
      <c r="DIM148" s="210"/>
      <c r="DIN148" s="210"/>
      <c r="DIO148" s="210"/>
      <c r="DIP148" s="210"/>
      <c r="DIQ148" s="210"/>
      <c r="DIR148" s="210"/>
      <c r="DIS148" s="210"/>
      <c r="DIT148" s="210"/>
      <c r="DIU148" s="210"/>
      <c r="DIV148" s="210"/>
      <c r="DIW148" s="210"/>
      <c r="DIX148" s="210"/>
      <c r="DIY148" s="210"/>
      <c r="DIZ148" s="210"/>
      <c r="DJA148" s="210"/>
      <c r="DJB148" s="210"/>
      <c r="DJC148" s="210"/>
      <c r="DJD148" s="210"/>
      <c r="DJE148" s="210"/>
      <c r="DJF148" s="210"/>
      <c r="DJG148" s="210"/>
      <c r="DJH148" s="210"/>
      <c r="DJI148" s="210"/>
      <c r="DJJ148" s="210"/>
      <c r="DJK148" s="210"/>
      <c r="DJL148" s="210"/>
      <c r="DJM148" s="210"/>
      <c r="DJN148" s="210"/>
      <c r="DJO148" s="210"/>
      <c r="DJP148" s="210"/>
      <c r="DJQ148" s="210"/>
      <c r="DJR148" s="210"/>
      <c r="DJS148" s="210"/>
      <c r="DJT148" s="210"/>
      <c r="DJU148" s="210"/>
      <c r="DJV148" s="210"/>
      <c r="DJW148" s="210"/>
      <c r="DJX148" s="210"/>
      <c r="DJY148" s="210"/>
      <c r="DJZ148" s="210"/>
      <c r="DKA148" s="210"/>
      <c r="DKB148" s="210"/>
      <c r="DKC148" s="210"/>
      <c r="DKD148" s="210"/>
      <c r="DKE148" s="210"/>
      <c r="DKF148" s="210"/>
      <c r="DKG148" s="210"/>
      <c r="DKH148" s="210"/>
      <c r="DKI148" s="210"/>
      <c r="DKJ148" s="210"/>
      <c r="DKK148" s="210"/>
      <c r="DKL148" s="210"/>
      <c r="DKM148" s="210"/>
      <c r="DKN148" s="210"/>
      <c r="DKO148" s="210"/>
      <c r="DKP148" s="210"/>
      <c r="DKQ148" s="210"/>
      <c r="DKR148" s="210"/>
      <c r="DKS148" s="210"/>
      <c r="DKT148" s="210"/>
      <c r="DKU148" s="210"/>
      <c r="DKV148" s="210"/>
      <c r="DKW148" s="210"/>
      <c r="DKX148" s="210"/>
      <c r="DKY148" s="210"/>
      <c r="DKZ148" s="210"/>
      <c r="DLA148" s="210"/>
      <c r="DLB148" s="210"/>
      <c r="DLC148" s="210"/>
      <c r="DLD148" s="210"/>
      <c r="DLE148" s="210"/>
      <c r="DLF148" s="210"/>
      <c r="DLG148" s="210"/>
      <c r="DLH148" s="210"/>
      <c r="DLI148" s="210"/>
      <c r="DLJ148" s="210"/>
      <c r="DLK148" s="210"/>
      <c r="DLL148" s="210"/>
      <c r="DLM148" s="210"/>
      <c r="DLN148" s="210"/>
      <c r="DLO148" s="210"/>
      <c r="DLP148" s="210"/>
      <c r="DLQ148" s="210"/>
      <c r="DLR148" s="210"/>
      <c r="DLS148" s="210"/>
      <c r="DLT148" s="210"/>
      <c r="DLU148" s="210"/>
      <c r="DLV148" s="210"/>
      <c r="DLW148" s="210"/>
      <c r="DLX148" s="210"/>
      <c r="DLY148" s="210"/>
      <c r="DLZ148" s="210"/>
      <c r="DMA148" s="210"/>
      <c r="DMB148" s="210"/>
      <c r="DMC148" s="210"/>
      <c r="DMD148" s="210"/>
      <c r="DME148" s="210"/>
      <c r="DMF148" s="210"/>
      <c r="DMG148" s="210"/>
      <c r="DMH148" s="210"/>
      <c r="DMI148" s="210"/>
      <c r="DMJ148" s="210"/>
      <c r="DMK148" s="210"/>
      <c r="DML148" s="210"/>
      <c r="DMM148" s="210"/>
      <c r="DMN148" s="210"/>
      <c r="DMO148" s="210"/>
      <c r="DMP148" s="210"/>
      <c r="DMQ148" s="210"/>
      <c r="DMR148" s="210"/>
      <c r="DMS148" s="210"/>
      <c r="DMT148" s="210"/>
      <c r="DMU148" s="210"/>
      <c r="DMV148" s="210"/>
      <c r="DMW148" s="210"/>
      <c r="DMX148" s="210"/>
      <c r="DMY148" s="210"/>
      <c r="DMZ148" s="210"/>
      <c r="DNA148" s="210"/>
      <c r="DNB148" s="210"/>
      <c r="DNC148" s="210"/>
      <c r="DND148" s="210"/>
      <c r="DNE148" s="210"/>
      <c r="DNF148" s="210"/>
      <c r="DNG148" s="210"/>
      <c r="DNH148" s="210"/>
      <c r="DNI148" s="210"/>
      <c r="DNJ148" s="210"/>
      <c r="DNK148" s="210"/>
      <c r="DNL148" s="210"/>
      <c r="DNM148" s="210"/>
      <c r="DNN148" s="210"/>
      <c r="DNO148" s="210"/>
      <c r="DNP148" s="210"/>
      <c r="DNQ148" s="210"/>
      <c r="DNR148" s="210"/>
      <c r="DNS148" s="210"/>
      <c r="DNT148" s="210"/>
      <c r="DNU148" s="210"/>
      <c r="DNV148" s="210"/>
      <c r="DNW148" s="210"/>
      <c r="DNX148" s="210"/>
      <c r="DNY148" s="210"/>
      <c r="DNZ148" s="210"/>
      <c r="DOA148" s="210"/>
      <c r="DOB148" s="210"/>
      <c r="DOC148" s="210"/>
      <c r="DOD148" s="210"/>
      <c r="DOE148" s="210"/>
      <c r="DOF148" s="210"/>
      <c r="DOG148" s="210"/>
      <c r="DOH148" s="210"/>
      <c r="DOI148" s="210"/>
      <c r="DOJ148" s="210"/>
      <c r="DOK148" s="210"/>
      <c r="DOL148" s="210"/>
      <c r="DOM148" s="210"/>
      <c r="DON148" s="210"/>
      <c r="DOO148" s="210"/>
      <c r="DOP148" s="210"/>
      <c r="DOQ148" s="210"/>
      <c r="DOR148" s="210"/>
      <c r="DOS148" s="210"/>
      <c r="DOT148" s="210"/>
      <c r="DOU148" s="210"/>
      <c r="DOV148" s="210"/>
      <c r="DOW148" s="210"/>
      <c r="DOX148" s="210"/>
      <c r="DOY148" s="210"/>
      <c r="DOZ148" s="210"/>
      <c r="DPA148" s="210"/>
      <c r="DPB148" s="210"/>
      <c r="DPC148" s="210"/>
      <c r="DPD148" s="210"/>
      <c r="DPE148" s="210"/>
      <c r="DPF148" s="210"/>
      <c r="DPG148" s="210"/>
      <c r="DPH148" s="210"/>
      <c r="DPI148" s="210"/>
      <c r="DPJ148" s="210"/>
      <c r="DPK148" s="210"/>
      <c r="DPL148" s="210"/>
      <c r="DPM148" s="210"/>
      <c r="DPN148" s="210"/>
      <c r="DPO148" s="210"/>
      <c r="DPP148" s="210"/>
      <c r="DPQ148" s="210"/>
      <c r="DPR148" s="210"/>
      <c r="DPS148" s="210"/>
      <c r="DPT148" s="210"/>
      <c r="DPU148" s="210"/>
      <c r="DPV148" s="210"/>
      <c r="DPW148" s="210"/>
      <c r="DPX148" s="210"/>
      <c r="DPY148" s="210"/>
      <c r="DPZ148" s="210"/>
      <c r="DQA148" s="210"/>
      <c r="DQB148" s="210"/>
      <c r="DQC148" s="210"/>
      <c r="DQD148" s="210"/>
      <c r="DQE148" s="210"/>
      <c r="DQF148" s="210"/>
      <c r="DQG148" s="210"/>
      <c r="DQH148" s="210"/>
      <c r="DQI148" s="210"/>
      <c r="DQJ148" s="210"/>
      <c r="DQK148" s="210"/>
      <c r="DQL148" s="210"/>
      <c r="DQM148" s="210"/>
      <c r="DQN148" s="210"/>
      <c r="DQO148" s="210"/>
      <c r="DQP148" s="210"/>
      <c r="DQQ148" s="210"/>
      <c r="DQR148" s="210"/>
      <c r="DQS148" s="210"/>
      <c r="DQT148" s="210"/>
      <c r="DQU148" s="210"/>
      <c r="DQV148" s="210"/>
      <c r="DQW148" s="210"/>
      <c r="DQX148" s="210"/>
      <c r="DQY148" s="210"/>
      <c r="DQZ148" s="210"/>
      <c r="DRA148" s="210"/>
      <c r="DRB148" s="210"/>
      <c r="DRC148" s="210"/>
      <c r="DRD148" s="210"/>
      <c r="DRE148" s="210"/>
      <c r="DRF148" s="210"/>
      <c r="DRG148" s="210"/>
      <c r="DRH148" s="210"/>
      <c r="DRI148" s="210"/>
      <c r="DRJ148" s="210"/>
      <c r="DRK148" s="210"/>
      <c r="DRL148" s="210"/>
      <c r="DRM148" s="210"/>
      <c r="DRN148" s="210"/>
      <c r="DRO148" s="210"/>
      <c r="DRP148" s="210"/>
      <c r="DRQ148" s="210"/>
      <c r="DRR148" s="210"/>
      <c r="DRS148" s="210"/>
      <c r="DRT148" s="210"/>
      <c r="DRU148" s="210"/>
      <c r="DRV148" s="210"/>
      <c r="DRW148" s="210"/>
      <c r="DRX148" s="210"/>
      <c r="DRY148" s="210"/>
      <c r="DRZ148" s="210"/>
      <c r="DSA148" s="210"/>
      <c r="DSB148" s="210"/>
      <c r="DSC148" s="210"/>
      <c r="DSD148" s="210"/>
      <c r="DSE148" s="210"/>
      <c r="DSF148" s="210"/>
      <c r="DSG148" s="210"/>
      <c r="DSH148" s="210"/>
      <c r="DSI148" s="210"/>
      <c r="DSJ148" s="210"/>
      <c r="DSK148" s="210"/>
      <c r="DSL148" s="210"/>
      <c r="DSM148" s="210"/>
      <c r="DSN148" s="210"/>
      <c r="DSO148" s="210"/>
      <c r="DSP148" s="210"/>
      <c r="DSQ148" s="210"/>
      <c r="DSR148" s="210"/>
      <c r="DSS148" s="210"/>
      <c r="DST148" s="210"/>
      <c r="DSU148" s="210"/>
      <c r="DSV148" s="210"/>
      <c r="DSW148" s="210"/>
      <c r="DSX148" s="210"/>
      <c r="DSY148" s="210"/>
      <c r="DSZ148" s="210"/>
      <c r="DTA148" s="210"/>
      <c r="DTB148" s="210"/>
      <c r="DTC148" s="210"/>
      <c r="DTD148" s="210"/>
      <c r="DTE148" s="210"/>
      <c r="DTF148" s="210"/>
      <c r="DTG148" s="210"/>
      <c r="DTH148" s="210"/>
      <c r="DTI148" s="210"/>
      <c r="DTJ148" s="210"/>
      <c r="DTK148" s="210"/>
      <c r="DTL148" s="210"/>
      <c r="DTM148" s="210"/>
      <c r="DTN148" s="210"/>
      <c r="DTO148" s="210"/>
      <c r="DTP148" s="210"/>
      <c r="DTQ148" s="210"/>
      <c r="DTR148" s="210"/>
      <c r="DTS148" s="210"/>
      <c r="DTT148" s="210"/>
      <c r="DTU148" s="210"/>
      <c r="DTV148" s="210"/>
      <c r="DTW148" s="210"/>
      <c r="DTX148" s="210"/>
      <c r="DTY148" s="210"/>
      <c r="DTZ148" s="210"/>
      <c r="DUA148" s="210"/>
      <c r="DUB148" s="210"/>
      <c r="DUC148" s="210"/>
      <c r="DUD148" s="210"/>
      <c r="DUE148" s="210"/>
      <c r="DUF148" s="210"/>
      <c r="DUG148" s="210"/>
      <c r="DUH148" s="210"/>
      <c r="DUI148" s="210"/>
      <c r="DUJ148" s="210"/>
      <c r="DUK148" s="210"/>
      <c r="DUL148" s="210"/>
      <c r="DUM148" s="210"/>
      <c r="DUN148" s="210"/>
      <c r="DUO148" s="210"/>
      <c r="DUP148" s="210"/>
      <c r="DUQ148" s="210"/>
      <c r="DUR148" s="210"/>
      <c r="DUS148" s="210"/>
      <c r="DUT148" s="210"/>
      <c r="DUU148" s="210"/>
      <c r="DUV148" s="210"/>
      <c r="DUW148" s="210"/>
      <c r="DUX148" s="210"/>
      <c r="DUY148" s="210"/>
      <c r="DUZ148" s="210"/>
      <c r="DVA148" s="210"/>
      <c r="DVB148" s="210"/>
      <c r="DVC148" s="210"/>
      <c r="DVD148" s="210"/>
      <c r="DVE148" s="210"/>
      <c r="DVF148" s="210"/>
      <c r="DVG148" s="210"/>
      <c r="DVH148" s="210"/>
      <c r="DVI148" s="210"/>
      <c r="DVJ148" s="210"/>
      <c r="DVK148" s="210"/>
      <c r="DVL148" s="210"/>
      <c r="DVM148" s="210"/>
      <c r="DVN148" s="210"/>
      <c r="DVO148" s="210"/>
      <c r="DVP148" s="210"/>
      <c r="DVQ148" s="210"/>
      <c r="DVR148" s="210"/>
      <c r="DVS148" s="210"/>
      <c r="DVT148" s="210"/>
      <c r="DVU148" s="210"/>
      <c r="DVV148" s="210"/>
      <c r="DVW148" s="210"/>
      <c r="DVX148" s="210"/>
      <c r="DVY148" s="210"/>
      <c r="DVZ148" s="210"/>
      <c r="DWA148" s="210"/>
      <c r="DWB148" s="210"/>
      <c r="DWC148" s="210"/>
      <c r="DWD148" s="210"/>
      <c r="DWE148" s="210"/>
      <c r="DWF148" s="210"/>
      <c r="DWG148" s="210"/>
      <c r="DWH148" s="210"/>
      <c r="DWI148" s="210"/>
      <c r="DWJ148" s="210"/>
      <c r="DWK148" s="210"/>
      <c r="DWL148" s="210"/>
      <c r="DWM148" s="210"/>
      <c r="DWN148" s="210"/>
      <c r="DWO148" s="210"/>
      <c r="DWP148" s="210"/>
      <c r="DWQ148" s="210"/>
      <c r="DWR148" s="210"/>
      <c r="DWS148" s="210"/>
      <c r="DWT148" s="210"/>
      <c r="DWU148" s="210"/>
      <c r="DWV148" s="210"/>
      <c r="DWW148" s="210"/>
      <c r="DWX148" s="210"/>
      <c r="DWY148" s="210"/>
      <c r="DWZ148" s="210"/>
      <c r="DXA148" s="210"/>
      <c r="DXB148" s="210"/>
      <c r="DXC148" s="210"/>
      <c r="DXD148" s="210"/>
      <c r="DXE148" s="210"/>
      <c r="DXF148" s="210"/>
      <c r="DXG148" s="210"/>
      <c r="DXH148" s="210"/>
      <c r="DXI148" s="210"/>
      <c r="DXJ148" s="210"/>
      <c r="DXK148" s="210"/>
      <c r="DXL148" s="210"/>
      <c r="DXM148" s="210"/>
      <c r="DXN148" s="210"/>
      <c r="DXO148" s="210"/>
      <c r="DXP148" s="210"/>
      <c r="DXQ148" s="210"/>
      <c r="DXR148" s="210"/>
      <c r="DXS148" s="210"/>
      <c r="DXT148" s="210"/>
      <c r="DXU148" s="210"/>
      <c r="DXV148" s="210"/>
      <c r="DXW148" s="210"/>
      <c r="DXX148" s="210"/>
      <c r="DXY148" s="210"/>
      <c r="DXZ148" s="210"/>
      <c r="DYA148" s="210"/>
      <c r="DYB148" s="210"/>
      <c r="DYC148" s="210"/>
      <c r="DYD148" s="210"/>
      <c r="DYE148" s="210"/>
      <c r="DYF148" s="210"/>
      <c r="DYG148" s="210"/>
      <c r="DYH148" s="210"/>
      <c r="DYI148" s="210"/>
      <c r="DYJ148" s="210"/>
      <c r="DYK148" s="210"/>
      <c r="DYL148" s="210"/>
      <c r="DYM148" s="210"/>
      <c r="DYN148" s="210"/>
      <c r="DYO148" s="210"/>
      <c r="DYP148" s="210"/>
      <c r="DYQ148" s="210"/>
      <c r="DYR148" s="210"/>
      <c r="DYS148" s="210"/>
      <c r="DYT148" s="210"/>
      <c r="DYU148" s="210"/>
      <c r="DYV148" s="210"/>
      <c r="DYW148" s="210"/>
      <c r="DYX148" s="210"/>
      <c r="DYY148" s="210"/>
      <c r="DYZ148" s="210"/>
      <c r="DZA148" s="210"/>
      <c r="DZB148" s="210"/>
      <c r="DZC148" s="210"/>
      <c r="DZD148" s="210"/>
      <c r="DZE148" s="210"/>
      <c r="DZF148" s="210"/>
      <c r="DZG148" s="210"/>
      <c r="DZH148" s="210"/>
      <c r="DZI148" s="210"/>
      <c r="DZJ148" s="210"/>
      <c r="DZK148" s="210"/>
      <c r="DZL148" s="210"/>
      <c r="DZM148" s="210"/>
      <c r="DZN148" s="210"/>
      <c r="DZO148" s="210"/>
      <c r="DZP148" s="210"/>
      <c r="DZQ148" s="210"/>
      <c r="DZR148" s="210"/>
      <c r="DZS148" s="210"/>
      <c r="DZT148" s="210"/>
      <c r="DZU148" s="210"/>
      <c r="DZV148" s="210"/>
      <c r="DZW148" s="210"/>
      <c r="DZX148" s="210"/>
      <c r="DZY148" s="210"/>
      <c r="DZZ148" s="210"/>
      <c r="EAA148" s="210"/>
      <c r="EAB148" s="210"/>
      <c r="EAC148" s="210"/>
      <c r="EAD148" s="210"/>
      <c r="EAE148" s="210"/>
      <c r="EAF148" s="210"/>
      <c r="EAG148" s="210"/>
      <c r="EAH148" s="210"/>
      <c r="EAI148" s="210"/>
      <c r="EAJ148" s="210"/>
      <c r="EAK148" s="210"/>
      <c r="EAL148" s="210"/>
      <c r="EAM148" s="210"/>
      <c r="EAN148" s="210"/>
      <c r="EAO148" s="210"/>
      <c r="EAP148" s="210"/>
      <c r="EAQ148" s="210"/>
      <c r="EAR148" s="210"/>
      <c r="EAS148" s="210"/>
      <c r="EAT148" s="210"/>
      <c r="EAU148" s="210"/>
      <c r="EAV148" s="210"/>
      <c r="EAW148" s="210"/>
      <c r="EAX148" s="210"/>
      <c r="EAY148" s="210"/>
      <c r="EAZ148" s="210"/>
      <c r="EBA148" s="210"/>
      <c r="EBB148" s="210"/>
      <c r="EBC148" s="210"/>
      <c r="EBD148" s="210"/>
      <c r="EBE148" s="210"/>
      <c r="EBF148" s="210"/>
      <c r="EBG148" s="210"/>
      <c r="EBH148" s="210"/>
      <c r="EBI148" s="210"/>
      <c r="EBJ148" s="210"/>
      <c r="EBK148" s="210"/>
      <c r="EBL148" s="210"/>
      <c r="EBM148" s="210"/>
      <c r="EBN148" s="210"/>
      <c r="EBO148" s="210"/>
      <c r="EBP148" s="210"/>
      <c r="EBQ148" s="210"/>
      <c r="EBR148" s="210"/>
      <c r="EBS148" s="210"/>
      <c r="EBT148" s="210"/>
      <c r="EBU148" s="210"/>
      <c r="EBV148" s="210"/>
      <c r="EBW148" s="210"/>
      <c r="EBX148" s="210"/>
      <c r="EBY148" s="210"/>
      <c r="EBZ148" s="210"/>
      <c r="ECA148" s="210"/>
      <c r="ECB148" s="210"/>
      <c r="ECC148" s="210"/>
      <c r="ECD148" s="210"/>
      <c r="ECE148" s="210"/>
      <c r="ECF148" s="210"/>
      <c r="ECG148" s="210"/>
      <c r="ECH148" s="210"/>
      <c r="ECI148" s="210"/>
      <c r="ECJ148" s="210"/>
      <c r="ECK148" s="210"/>
      <c r="ECL148" s="210"/>
      <c r="ECM148" s="210"/>
      <c r="ECN148" s="210"/>
      <c r="ECO148" s="210"/>
      <c r="ECP148" s="210"/>
      <c r="ECQ148" s="210"/>
      <c r="ECR148" s="210"/>
      <c r="ECS148" s="210"/>
      <c r="ECT148" s="210"/>
      <c r="ECU148" s="210"/>
      <c r="ECV148" s="210"/>
      <c r="ECW148" s="210"/>
      <c r="ECX148" s="210"/>
      <c r="ECY148" s="210"/>
      <c r="ECZ148" s="210"/>
      <c r="EDA148" s="210"/>
      <c r="EDB148" s="210"/>
      <c r="EDC148" s="210"/>
      <c r="EDD148" s="210"/>
      <c r="EDE148" s="210"/>
      <c r="EDF148" s="210"/>
      <c r="EDG148" s="210"/>
      <c r="EDH148" s="210"/>
      <c r="EDI148" s="210"/>
      <c r="EDJ148" s="210"/>
      <c r="EDK148" s="210"/>
      <c r="EDL148" s="210"/>
      <c r="EDM148" s="210"/>
      <c r="EDN148" s="210"/>
      <c r="EDO148" s="210"/>
      <c r="EDP148" s="210"/>
      <c r="EDQ148" s="210"/>
      <c r="EDR148" s="210"/>
      <c r="EDS148" s="210"/>
      <c r="EDT148" s="210"/>
      <c r="EDU148" s="210"/>
      <c r="EDV148" s="210"/>
      <c r="EDW148" s="210"/>
      <c r="EDX148" s="210"/>
      <c r="EDY148" s="210"/>
      <c r="EDZ148" s="210"/>
      <c r="EEA148" s="210"/>
      <c r="EEB148" s="210"/>
      <c r="EEC148" s="210"/>
      <c r="EED148" s="210"/>
      <c r="EEE148" s="210"/>
      <c r="EEF148" s="210"/>
      <c r="EEG148" s="210"/>
      <c r="EEH148" s="210"/>
      <c r="EEI148" s="210"/>
      <c r="EEJ148" s="210"/>
      <c r="EEK148" s="210"/>
      <c r="EEL148" s="210"/>
      <c r="EEM148" s="210"/>
      <c r="EEN148" s="210"/>
      <c r="EEO148" s="210"/>
      <c r="EEP148" s="210"/>
      <c r="EEQ148" s="210"/>
      <c r="EER148" s="210"/>
      <c r="EES148" s="210"/>
      <c r="EET148" s="210"/>
      <c r="EEU148" s="210"/>
      <c r="EEV148" s="210"/>
      <c r="EEW148" s="210"/>
      <c r="EEX148" s="210"/>
      <c r="EEY148" s="210"/>
      <c r="EEZ148" s="210"/>
      <c r="EFA148" s="210"/>
      <c r="EFB148" s="210"/>
      <c r="EFC148" s="210"/>
      <c r="EFD148" s="210"/>
      <c r="EFE148" s="210"/>
      <c r="EFF148" s="210"/>
      <c r="EFG148" s="210"/>
      <c r="EFH148" s="210"/>
      <c r="EFI148" s="210"/>
      <c r="EFJ148" s="210"/>
      <c r="EFK148" s="210"/>
      <c r="EFL148" s="210"/>
      <c r="EFM148" s="210"/>
      <c r="EFN148" s="210"/>
      <c r="EFO148" s="210"/>
      <c r="EFP148" s="210"/>
      <c r="EFQ148" s="210"/>
      <c r="EFR148" s="210"/>
      <c r="EFS148" s="210"/>
      <c r="EFT148" s="210"/>
      <c r="EFU148" s="210"/>
      <c r="EFV148" s="210"/>
      <c r="EFW148" s="210"/>
      <c r="EFX148" s="210"/>
      <c r="EFY148" s="210"/>
      <c r="EFZ148" s="210"/>
      <c r="EGA148" s="210"/>
      <c r="EGB148" s="210"/>
      <c r="EGC148" s="210"/>
      <c r="EGD148" s="210"/>
      <c r="EGE148" s="210"/>
      <c r="EGF148" s="210"/>
      <c r="EGG148" s="210"/>
      <c r="EGH148" s="210"/>
      <c r="EGI148" s="210"/>
      <c r="EGJ148" s="210"/>
      <c r="EGK148" s="210"/>
      <c r="EGL148" s="210"/>
      <c r="EGM148" s="210"/>
      <c r="EGN148" s="210"/>
      <c r="EGO148" s="210"/>
      <c r="EGP148" s="210"/>
      <c r="EGQ148" s="210"/>
      <c r="EGR148" s="210"/>
      <c r="EGS148" s="210"/>
      <c r="EGT148" s="210"/>
      <c r="EGU148" s="210"/>
      <c r="EGV148" s="210"/>
      <c r="EGW148" s="210"/>
      <c r="EGX148" s="210"/>
      <c r="EGY148" s="210"/>
      <c r="EGZ148" s="210"/>
      <c r="EHA148" s="210"/>
      <c r="EHB148" s="210"/>
      <c r="EHC148" s="210"/>
      <c r="EHD148" s="210"/>
      <c r="EHE148" s="210"/>
      <c r="EHF148" s="210"/>
      <c r="EHG148" s="210"/>
      <c r="EHH148" s="210"/>
      <c r="EHI148" s="210"/>
      <c r="EHJ148" s="210"/>
      <c r="EHK148" s="210"/>
      <c r="EHL148" s="210"/>
      <c r="EHM148" s="210"/>
      <c r="EHN148" s="210"/>
      <c r="EHO148" s="210"/>
      <c r="EHP148" s="210"/>
      <c r="EHQ148" s="210"/>
      <c r="EHR148" s="210"/>
      <c r="EHS148" s="210"/>
      <c r="EHT148" s="210"/>
      <c r="EHU148" s="210"/>
      <c r="EHV148" s="210"/>
      <c r="EHW148" s="210"/>
      <c r="EHX148" s="210"/>
      <c r="EHY148" s="210"/>
      <c r="EHZ148" s="210"/>
      <c r="EIA148" s="210"/>
      <c r="EIB148" s="210"/>
      <c r="EIC148" s="210"/>
      <c r="EID148" s="210"/>
      <c r="EIE148" s="210"/>
      <c r="EIF148" s="210"/>
      <c r="EIG148" s="210"/>
      <c r="EIH148" s="210"/>
      <c r="EII148" s="210"/>
      <c r="EIJ148" s="210"/>
      <c r="EIK148" s="210"/>
      <c r="EIL148" s="210"/>
      <c r="EIM148" s="210"/>
      <c r="EIN148" s="210"/>
      <c r="EIO148" s="210"/>
      <c r="EIP148" s="210"/>
      <c r="EIQ148" s="210"/>
      <c r="EIR148" s="210"/>
      <c r="EIS148" s="210"/>
      <c r="EIT148" s="210"/>
      <c r="EIU148" s="210"/>
      <c r="EIV148" s="210"/>
      <c r="EIW148" s="210"/>
      <c r="EIX148" s="210"/>
      <c r="EIY148" s="210"/>
      <c r="EIZ148" s="210"/>
      <c r="EJA148" s="210"/>
      <c r="EJB148" s="210"/>
      <c r="EJC148" s="210"/>
      <c r="EJD148" s="210"/>
      <c r="EJE148" s="210"/>
      <c r="EJF148" s="210"/>
      <c r="EJG148" s="210"/>
      <c r="EJH148" s="210"/>
      <c r="EJI148" s="210"/>
      <c r="EJJ148" s="210"/>
      <c r="EJK148" s="210"/>
      <c r="EJL148" s="210"/>
      <c r="EJM148" s="210"/>
      <c r="EJN148" s="210"/>
      <c r="EJO148" s="210"/>
      <c r="EJP148" s="210"/>
      <c r="EJQ148" s="210"/>
      <c r="EJR148" s="210"/>
      <c r="EJS148" s="210"/>
      <c r="EJT148" s="210"/>
      <c r="EJU148" s="210"/>
      <c r="EJV148" s="210"/>
      <c r="EJW148" s="210"/>
      <c r="EJX148" s="210"/>
      <c r="EJY148" s="210"/>
      <c r="EJZ148" s="210"/>
      <c r="EKA148" s="210"/>
      <c r="EKB148" s="210"/>
      <c r="EKC148" s="210"/>
      <c r="EKD148" s="210"/>
      <c r="EKE148" s="210"/>
      <c r="EKF148" s="210"/>
      <c r="EKG148" s="210"/>
      <c r="EKH148" s="210"/>
      <c r="EKI148" s="210"/>
      <c r="EKJ148" s="210"/>
      <c r="EKK148" s="210"/>
      <c r="EKL148" s="210"/>
      <c r="EKM148" s="210"/>
      <c r="EKN148" s="210"/>
      <c r="EKO148" s="210"/>
      <c r="EKP148" s="210"/>
      <c r="EKQ148" s="210"/>
      <c r="EKR148" s="210"/>
      <c r="EKS148" s="210"/>
      <c r="EKT148" s="210"/>
      <c r="EKU148" s="210"/>
      <c r="EKV148" s="210"/>
      <c r="EKW148" s="210"/>
      <c r="EKX148" s="210"/>
      <c r="EKY148" s="210"/>
      <c r="EKZ148" s="210"/>
      <c r="ELA148" s="210"/>
      <c r="ELB148" s="210"/>
      <c r="ELC148" s="210"/>
      <c r="ELD148" s="210"/>
      <c r="ELE148" s="210"/>
      <c r="ELF148" s="210"/>
      <c r="ELG148" s="210"/>
      <c r="ELH148" s="210"/>
      <c r="ELI148" s="210"/>
      <c r="ELJ148" s="210"/>
      <c r="ELK148" s="210"/>
      <c r="ELL148" s="210"/>
      <c r="ELM148" s="210"/>
      <c r="ELN148" s="210"/>
      <c r="ELO148" s="210"/>
      <c r="ELP148" s="210"/>
      <c r="ELQ148" s="210"/>
      <c r="ELR148" s="210"/>
      <c r="ELS148" s="210"/>
      <c r="ELT148" s="210"/>
      <c r="ELU148" s="210"/>
      <c r="ELV148" s="210"/>
      <c r="ELW148" s="210"/>
      <c r="ELX148" s="210"/>
      <c r="ELY148" s="210"/>
      <c r="ELZ148" s="210"/>
      <c r="EMA148" s="210"/>
      <c r="EMB148" s="210"/>
      <c r="EMC148" s="210"/>
      <c r="EMD148" s="210"/>
      <c r="EME148" s="210"/>
      <c r="EMF148" s="210"/>
      <c r="EMG148" s="210"/>
      <c r="EMH148" s="210"/>
      <c r="EMI148" s="210"/>
      <c r="EMJ148" s="210"/>
      <c r="EMK148" s="210"/>
      <c r="EML148" s="210"/>
      <c r="EMM148" s="210"/>
      <c r="EMN148" s="210"/>
      <c r="EMO148" s="210"/>
      <c r="EMP148" s="210"/>
      <c r="EMQ148" s="210"/>
      <c r="EMR148" s="210"/>
      <c r="EMS148" s="210"/>
      <c r="EMT148" s="210"/>
      <c r="EMU148" s="210"/>
      <c r="EMV148" s="210"/>
      <c r="EMW148" s="210"/>
      <c r="EMX148" s="210"/>
      <c r="EMY148" s="210"/>
      <c r="EMZ148" s="210"/>
      <c r="ENA148" s="210"/>
      <c r="ENB148" s="210"/>
      <c r="ENC148" s="210"/>
      <c r="END148" s="210"/>
      <c r="ENE148" s="210"/>
      <c r="ENF148" s="210"/>
      <c r="ENG148" s="210"/>
      <c r="ENH148" s="210"/>
      <c r="ENI148" s="210"/>
      <c r="ENJ148" s="210"/>
      <c r="ENK148" s="210"/>
      <c r="ENL148" s="210"/>
      <c r="ENM148" s="210"/>
      <c r="ENN148" s="210"/>
      <c r="ENO148" s="210"/>
      <c r="ENP148" s="210"/>
      <c r="ENQ148" s="210"/>
      <c r="ENR148" s="210"/>
      <c r="ENS148" s="210"/>
      <c r="ENT148" s="210"/>
      <c r="ENU148" s="210"/>
      <c r="ENV148" s="210"/>
      <c r="ENW148" s="210"/>
      <c r="ENX148" s="210"/>
      <c r="ENY148" s="210"/>
      <c r="ENZ148" s="210"/>
      <c r="EOA148" s="210"/>
      <c r="EOB148" s="210"/>
      <c r="EOC148" s="210"/>
      <c r="EOD148" s="210"/>
      <c r="EOE148" s="210"/>
      <c r="EOF148" s="210"/>
      <c r="EOG148" s="210"/>
      <c r="EOH148" s="210"/>
      <c r="EOI148" s="210"/>
      <c r="EOJ148" s="210"/>
      <c r="EOK148" s="210"/>
      <c r="EOL148" s="210"/>
      <c r="EOM148" s="210"/>
      <c r="EON148" s="210"/>
      <c r="EOO148" s="210"/>
      <c r="EOP148" s="210"/>
      <c r="EOQ148" s="210"/>
      <c r="EOR148" s="210"/>
      <c r="EOS148" s="210"/>
      <c r="EOT148" s="210"/>
      <c r="EOU148" s="210"/>
      <c r="EOV148" s="210"/>
      <c r="EOW148" s="210"/>
      <c r="EOX148" s="210"/>
      <c r="EOY148" s="210"/>
      <c r="EOZ148" s="210"/>
      <c r="EPA148" s="210"/>
      <c r="EPB148" s="210"/>
      <c r="EPC148" s="210"/>
      <c r="EPD148" s="210"/>
      <c r="EPE148" s="210"/>
      <c r="EPF148" s="210"/>
      <c r="EPG148" s="210"/>
      <c r="EPH148" s="210"/>
      <c r="EPI148" s="210"/>
      <c r="EPJ148" s="210"/>
      <c r="EPK148" s="210"/>
      <c r="EPL148" s="210"/>
      <c r="EPM148" s="210"/>
      <c r="EPN148" s="210"/>
      <c r="EPO148" s="210"/>
      <c r="EPP148" s="210"/>
      <c r="EPQ148" s="210"/>
      <c r="EPR148" s="210"/>
      <c r="EPS148" s="210"/>
      <c r="EPT148" s="210"/>
      <c r="EPU148" s="210"/>
      <c r="EPV148" s="210"/>
      <c r="EPW148" s="210"/>
      <c r="EPX148" s="210"/>
      <c r="EPY148" s="210"/>
      <c r="EPZ148" s="210"/>
      <c r="EQA148" s="210"/>
      <c r="EQB148" s="210"/>
      <c r="EQC148" s="210"/>
      <c r="EQD148" s="210"/>
      <c r="EQE148" s="210"/>
      <c r="EQF148" s="210"/>
      <c r="EQG148" s="210"/>
      <c r="EQH148" s="210"/>
      <c r="EQI148" s="210"/>
      <c r="EQJ148" s="210"/>
      <c r="EQK148" s="210"/>
      <c r="EQL148" s="210"/>
      <c r="EQM148" s="210"/>
      <c r="EQN148" s="210"/>
      <c r="EQO148" s="210"/>
      <c r="EQP148" s="210"/>
      <c r="EQQ148" s="210"/>
      <c r="EQR148" s="210"/>
      <c r="EQS148" s="210"/>
      <c r="EQT148" s="210"/>
      <c r="EQU148" s="210"/>
      <c r="EQV148" s="210"/>
      <c r="EQW148" s="210"/>
      <c r="EQX148" s="210"/>
      <c r="EQY148" s="210"/>
      <c r="EQZ148" s="210"/>
      <c r="ERA148" s="210"/>
      <c r="ERB148" s="210"/>
      <c r="ERC148" s="210"/>
      <c r="ERD148" s="210"/>
      <c r="ERE148" s="210"/>
      <c r="ERF148" s="210"/>
      <c r="ERG148" s="210"/>
      <c r="ERH148" s="210"/>
      <c r="ERI148" s="210"/>
      <c r="ERJ148" s="210"/>
      <c r="ERK148" s="210"/>
      <c r="ERL148" s="210"/>
      <c r="ERM148" s="210"/>
      <c r="ERN148" s="210"/>
      <c r="ERO148" s="210"/>
      <c r="ERP148" s="210"/>
      <c r="ERQ148" s="210"/>
      <c r="ERR148" s="210"/>
      <c r="ERS148" s="210"/>
      <c r="ERT148" s="210"/>
      <c r="ERU148" s="210"/>
      <c r="ERV148" s="210"/>
      <c r="ERW148" s="210"/>
      <c r="ERX148" s="210"/>
      <c r="ERY148" s="210"/>
      <c r="ERZ148" s="210"/>
      <c r="ESA148" s="210"/>
      <c r="ESB148" s="210"/>
      <c r="ESC148" s="210"/>
      <c r="ESD148" s="210"/>
      <c r="ESE148" s="210"/>
      <c r="ESF148" s="210"/>
      <c r="ESG148" s="210"/>
      <c r="ESH148" s="210"/>
      <c r="ESI148" s="210"/>
      <c r="ESJ148" s="210"/>
      <c r="ESK148" s="210"/>
      <c r="ESL148" s="210"/>
      <c r="ESM148" s="210"/>
      <c r="ESN148" s="210"/>
      <c r="ESO148" s="210"/>
      <c r="ESP148" s="210"/>
      <c r="ESQ148" s="210"/>
      <c r="ESR148" s="210"/>
      <c r="ESS148" s="210"/>
      <c r="EST148" s="210"/>
      <c r="ESU148" s="210"/>
      <c r="ESV148" s="210"/>
      <c r="ESW148" s="210"/>
      <c r="ESX148" s="210"/>
      <c r="ESY148" s="210"/>
      <c r="ESZ148" s="210"/>
      <c r="ETA148" s="210"/>
      <c r="ETB148" s="210"/>
      <c r="ETC148" s="210"/>
      <c r="ETD148" s="210"/>
      <c r="ETE148" s="210"/>
      <c r="ETF148" s="210"/>
      <c r="ETG148" s="210"/>
      <c r="ETH148" s="210"/>
      <c r="ETI148" s="210"/>
      <c r="ETJ148" s="210"/>
      <c r="ETK148" s="210"/>
      <c r="ETL148" s="210"/>
      <c r="ETM148" s="210"/>
      <c r="ETN148" s="210"/>
      <c r="ETO148" s="210"/>
      <c r="ETP148" s="210"/>
      <c r="ETQ148" s="210"/>
      <c r="ETR148" s="210"/>
      <c r="ETS148" s="210"/>
      <c r="ETT148" s="210"/>
      <c r="ETU148" s="210"/>
      <c r="ETV148" s="210"/>
      <c r="ETW148" s="210"/>
      <c r="ETX148" s="210"/>
      <c r="ETY148" s="210"/>
      <c r="ETZ148" s="210"/>
      <c r="EUA148" s="210"/>
      <c r="EUB148" s="210"/>
      <c r="EUC148" s="210"/>
      <c r="EUD148" s="210"/>
      <c r="EUE148" s="210"/>
      <c r="EUF148" s="210"/>
      <c r="EUG148" s="210"/>
      <c r="EUH148" s="210"/>
      <c r="EUI148" s="210"/>
      <c r="EUJ148" s="210"/>
      <c r="EUK148" s="210"/>
      <c r="EUL148" s="210"/>
      <c r="EUM148" s="210"/>
      <c r="EUN148" s="210"/>
      <c r="EUO148" s="210"/>
      <c r="EUP148" s="210"/>
      <c r="EUQ148" s="210"/>
      <c r="EUR148" s="210"/>
      <c r="EUS148" s="210"/>
      <c r="EUT148" s="210"/>
      <c r="EUU148" s="210"/>
      <c r="EUV148" s="210"/>
      <c r="EUW148" s="210"/>
      <c r="EUX148" s="210"/>
      <c r="EUY148" s="210"/>
      <c r="EUZ148" s="210"/>
      <c r="EVA148" s="210"/>
      <c r="EVB148" s="210"/>
      <c r="EVC148" s="210"/>
      <c r="EVD148" s="210"/>
      <c r="EVE148" s="210"/>
      <c r="EVF148" s="210"/>
      <c r="EVG148" s="210"/>
      <c r="EVH148" s="210"/>
      <c r="EVI148" s="210"/>
      <c r="EVJ148" s="210"/>
      <c r="EVK148" s="210"/>
      <c r="EVL148" s="210"/>
      <c r="EVM148" s="210"/>
      <c r="EVN148" s="210"/>
      <c r="EVO148" s="210"/>
      <c r="EVP148" s="210"/>
      <c r="EVQ148" s="210"/>
      <c r="EVR148" s="210"/>
      <c r="EVS148" s="210"/>
      <c r="EVT148" s="210"/>
      <c r="EVU148" s="210"/>
      <c r="EVV148" s="210"/>
      <c r="EVW148" s="210"/>
      <c r="EVX148" s="210"/>
      <c r="EVY148" s="210"/>
      <c r="EVZ148" s="210"/>
      <c r="EWA148" s="210"/>
      <c r="EWB148" s="210"/>
      <c r="EWC148" s="210"/>
      <c r="EWD148" s="210"/>
      <c r="EWE148" s="210"/>
      <c r="EWF148" s="210"/>
      <c r="EWG148" s="210"/>
      <c r="EWH148" s="210"/>
      <c r="EWI148" s="210"/>
      <c r="EWJ148" s="210"/>
      <c r="EWK148" s="210"/>
      <c r="EWL148" s="210"/>
      <c r="EWM148" s="210"/>
      <c r="EWN148" s="210"/>
      <c r="EWO148" s="210"/>
      <c r="EWP148" s="210"/>
      <c r="EWQ148" s="210"/>
      <c r="EWR148" s="210"/>
      <c r="EWS148" s="210"/>
      <c r="EWT148" s="210"/>
      <c r="EWU148" s="210"/>
      <c r="EWV148" s="210"/>
      <c r="EWW148" s="210"/>
      <c r="EWX148" s="210"/>
      <c r="EWY148" s="210"/>
      <c r="EWZ148" s="210"/>
      <c r="EXA148" s="210"/>
      <c r="EXB148" s="210"/>
      <c r="EXC148" s="210"/>
      <c r="EXD148" s="210"/>
      <c r="EXE148" s="210"/>
      <c r="EXF148" s="210"/>
      <c r="EXG148" s="210"/>
      <c r="EXH148" s="210"/>
      <c r="EXI148" s="210"/>
      <c r="EXJ148" s="210"/>
      <c r="EXK148" s="210"/>
      <c r="EXL148" s="210"/>
      <c r="EXM148" s="210"/>
      <c r="EXN148" s="210"/>
      <c r="EXO148" s="210"/>
      <c r="EXP148" s="210"/>
      <c r="EXQ148" s="210"/>
      <c r="EXR148" s="210"/>
      <c r="EXS148" s="210"/>
      <c r="EXT148" s="210"/>
      <c r="EXU148" s="210"/>
      <c r="EXV148" s="210"/>
      <c r="EXW148" s="210"/>
      <c r="EXX148" s="210"/>
      <c r="EXY148" s="210"/>
      <c r="EXZ148" s="210"/>
      <c r="EYA148" s="210"/>
      <c r="EYB148" s="210"/>
      <c r="EYC148" s="210"/>
      <c r="EYD148" s="210"/>
      <c r="EYE148" s="210"/>
      <c r="EYF148" s="210"/>
      <c r="EYG148" s="210"/>
      <c r="EYH148" s="210"/>
      <c r="EYI148" s="210"/>
      <c r="EYJ148" s="210"/>
      <c r="EYK148" s="210"/>
      <c r="EYL148" s="210"/>
      <c r="EYM148" s="210"/>
      <c r="EYN148" s="210"/>
      <c r="EYO148" s="210"/>
      <c r="EYP148" s="210"/>
      <c r="EYQ148" s="210"/>
      <c r="EYR148" s="210"/>
      <c r="EYS148" s="210"/>
      <c r="EYT148" s="210"/>
      <c r="EYU148" s="210"/>
      <c r="EYV148" s="210"/>
      <c r="EYW148" s="210"/>
      <c r="EYX148" s="210"/>
      <c r="EYY148" s="210"/>
      <c r="EYZ148" s="210"/>
      <c r="EZA148" s="210"/>
      <c r="EZB148" s="210"/>
      <c r="EZC148" s="210"/>
      <c r="EZD148" s="210"/>
      <c r="EZE148" s="210"/>
      <c r="EZF148" s="210"/>
      <c r="EZG148" s="210"/>
      <c r="EZH148" s="210"/>
      <c r="EZI148" s="210"/>
      <c r="EZJ148" s="210"/>
      <c r="EZK148" s="210"/>
      <c r="EZL148" s="210"/>
      <c r="EZM148" s="210"/>
      <c r="EZN148" s="210"/>
      <c r="EZO148" s="210"/>
      <c r="EZP148" s="210"/>
      <c r="EZQ148" s="210"/>
      <c r="EZR148" s="210"/>
      <c r="EZS148" s="210"/>
      <c r="EZT148" s="210"/>
      <c r="EZU148" s="210"/>
      <c r="EZV148" s="210"/>
      <c r="EZW148" s="210"/>
      <c r="EZX148" s="210"/>
      <c r="EZY148" s="210"/>
      <c r="EZZ148" s="210"/>
      <c r="FAA148" s="210"/>
      <c r="FAB148" s="210"/>
      <c r="FAC148" s="210"/>
      <c r="FAD148" s="210"/>
      <c r="FAE148" s="210"/>
      <c r="FAF148" s="210"/>
      <c r="FAG148" s="210"/>
      <c r="FAH148" s="210"/>
      <c r="FAI148" s="210"/>
      <c r="FAJ148" s="210"/>
      <c r="FAK148" s="210"/>
      <c r="FAL148" s="210"/>
      <c r="FAM148" s="210"/>
      <c r="FAN148" s="210"/>
      <c r="FAO148" s="210"/>
      <c r="FAP148" s="210"/>
      <c r="FAQ148" s="210"/>
      <c r="FAR148" s="210"/>
      <c r="FAS148" s="210"/>
      <c r="FAT148" s="210"/>
      <c r="FAU148" s="210"/>
      <c r="FAV148" s="210"/>
      <c r="FAW148" s="210"/>
      <c r="FAX148" s="210"/>
      <c r="FAY148" s="210"/>
      <c r="FAZ148" s="210"/>
      <c r="FBA148" s="210"/>
      <c r="FBB148" s="210"/>
      <c r="FBC148" s="210"/>
      <c r="FBD148" s="210"/>
      <c r="FBE148" s="210"/>
      <c r="FBF148" s="210"/>
      <c r="FBG148" s="210"/>
      <c r="FBH148" s="210"/>
      <c r="FBI148" s="210"/>
      <c r="FBJ148" s="210"/>
      <c r="FBK148" s="210"/>
      <c r="FBL148" s="210"/>
      <c r="FBM148" s="210"/>
      <c r="FBN148" s="210"/>
      <c r="FBO148" s="210"/>
      <c r="FBP148" s="210"/>
      <c r="FBQ148" s="210"/>
      <c r="FBR148" s="210"/>
      <c r="FBS148" s="210"/>
      <c r="FBT148" s="210"/>
      <c r="FBU148" s="210"/>
      <c r="FBV148" s="210"/>
      <c r="FBW148" s="210"/>
      <c r="FBX148" s="210"/>
      <c r="FBY148" s="210"/>
      <c r="FBZ148" s="210"/>
      <c r="FCA148" s="210"/>
      <c r="FCB148" s="210"/>
      <c r="FCC148" s="210"/>
      <c r="FCD148" s="210"/>
      <c r="FCE148" s="210"/>
      <c r="FCF148" s="210"/>
      <c r="FCG148" s="210"/>
      <c r="FCH148" s="210"/>
      <c r="FCI148" s="210"/>
      <c r="FCJ148" s="210"/>
      <c r="FCK148" s="210"/>
      <c r="FCL148" s="210"/>
      <c r="FCM148" s="210"/>
      <c r="FCN148" s="210"/>
      <c r="FCO148" s="210"/>
      <c r="FCP148" s="210"/>
      <c r="FCQ148" s="210"/>
      <c r="FCR148" s="210"/>
      <c r="FCS148" s="210"/>
      <c r="FCT148" s="210"/>
      <c r="FCU148" s="210"/>
      <c r="FCV148" s="210"/>
      <c r="FCW148" s="210"/>
      <c r="FCX148" s="210"/>
      <c r="FCY148" s="210"/>
      <c r="FCZ148" s="210"/>
      <c r="FDA148" s="210"/>
      <c r="FDB148" s="210"/>
      <c r="FDC148" s="210"/>
      <c r="FDD148" s="210"/>
      <c r="FDE148" s="210"/>
      <c r="FDF148" s="210"/>
      <c r="FDG148" s="210"/>
      <c r="FDH148" s="210"/>
      <c r="FDI148" s="210"/>
      <c r="FDJ148" s="210"/>
      <c r="FDK148" s="210"/>
      <c r="FDL148" s="210"/>
      <c r="FDM148" s="210"/>
      <c r="FDN148" s="210"/>
      <c r="FDO148" s="210"/>
      <c r="FDP148" s="210"/>
      <c r="FDQ148" s="210"/>
      <c r="FDR148" s="210"/>
      <c r="FDS148" s="210"/>
      <c r="FDT148" s="210"/>
      <c r="FDU148" s="210"/>
      <c r="FDV148" s="210"/>
      <c r="FDW148" s="210"/>
      <c r="FDX148" s="210"/>
      <c r="FDY148" s="210"/>
      <c r="FDZ148" s="210"/>
      <c r="FEA148" s="210"/>
      <c r="FEB148" s="210"/>
      <c r="FEC148" s="210"/>
      <c r="FED148" s="210"/>
      <c r="FEE148" s="210"/>
      <c r="FEF148" s="210"/>
      <c r="FEG148" s="210"/>
      <c r="FEH148" s="210"/>
      <c r="FEI148" s="210"/>
      <c r="FEJ148" s="210"/>
      <c r="FEK148" s="210"/>
      <c r="FEL148" s="210"/>
      <c r="FEM148" s="210"/>
      <c r="FEN148" s="210"/>
      <c r="FEO148" s="210"/>
      <c r="FEP148" s="210"/>
      <c r="FEQ148" s="210"/>
      <c r="FER148" s="210"/>
      <c r="FES148" s="210"/>
      <c r="FET148" s="210"/>
      <c r="FEU148" s="210"/>
      <c r="FEV148" s="210"/>
      <c r="FEW148" s="210"/>
      <c r="FEX148" s="210"/>
      <c r="FEY148" s="210"/>
      <c r="FEZ148" s="210"/>
      <c r="FFA148" s="210"/>
      <c r="FFB148" s="210"/>
      <c r="FFC148" s="210"/>
      <c r="FFD148" s="210"/>
      <c r="FFE148" s="210"/>
      <c r="FFF148" s="210"/>
      <c r="FFG148" s="210"/>
      <c r="FFH148" s="210"/>
      <c r="FFI148" s="210"/>
      <c r="FFJ148" s="210"/>
      <c r="FFK148" s="210"/>
      <c r="FFL148" s="210"/>
      <c r="FFM148" s="210"/>
      <c r="FFN148" s="210"/>
      <c r="FFO148" s="210"/>
      <c r="FFP148" s="210"/>
      <c r="FFQ148" s="210"/>
      <c r="FFR148" s="210"/>
      <c r="FFS148" s="210"/>
      <c r="FFT148" s="210"/>
      <c r="FFU148" s="210"/>
      <c r="FFV148" s="210"/>
      <c r="FFW148" s="210"/>
      <c r="FFX148" s="210"/>
      <c r="FFY148" s="210"/>
      <c r="FFZ148" s="210"/>
      <c r="FGA148" s="210"/>
      <c r="FGB148" s="210"/>
      <c r="FGC148" s="210"/>
      <c r="FGD148" s="210"/>
      <c r="FGE148" s="210"/>
      <c r="FGF148" s="210"/>
      <c r="FGG148" s="210"/>
      <c r="FGH148" s="210"/>
      <c r="FGI148" s="210"/>
      <c r="FGJ148" s="210"/>
      <c r="FGK148" s="210"/>
      <c r="FGL148" s="210"/>
      <c r="FGM148" s="210"/>
      <c r="FGN148" s="210"/>
      <c r="FGO148" s="210"/>
      <c r="FGP148" s="210"/>
      <c r="FGQ148" s="210"/>
      <c r="FGR148" s="210"/>
      <c r="FGS148" s="210"/>
      <c r="FGT148" s="210"/>
      <c r="FGU148" s="210"/>
      <c r="FGV148" s="210"/>
      <c r="FGW148" s="210"/>
      <c r="FGX148" s="210"/>
      <c r="FGY148" s="210"/>
      <c r="FGZ148" s="210"/>
      <c r="FHA148" s="210"/>
      <c r="FHB148" s="210"/>
      <c r="FHC148" s="210"/>
      <c r="FHD148" s="210"/>
      <c r="FHE148" s="210"/>
      <c r="FHF148" s="210"/>
      <c r="FHG148" s="210"/>
      <c r="FHH148" s="210"/>
      <c r="FHI148" s="210"/>
      <c r="FHJ148" s="210"/>
      <c r="FHK148" s="210"/>
      <c r="FHL148" s="210"/>
      <c r="FHM148" s="210"/>
      <c r="FHN148" s="210"/>
      <c r="FHO148" s="210"/>
      <c r="FHP148" s="210"/>
      <c r="FHQ148" s="210"/>
      <c r="FHR148" s="210"/>
      <c r="FHS148" s="210"/>
      <c r="FHT148" s="210"/>
      <c r="FHU148" s="210"/>
      <c r="FHV148" s="210"/>
      <c r="FHW148" s="210"/>
      <c r="FHX148" s="210"/>
      <c r="FHY148" s="210"/>
      <c r="FHZ148" s="210"/>
      <c r="FIA148" s="210"/>
      <c r="FIB148" s="210"/>
      <c r="FIC148" s="210"/>
      <c r="FID148" s="210"/>
      <c r="FIE148" s="210"/>
      <c r="FIF148" s="210"/>
      <c r="FIG148" s="210"/>
      <c r="FIH148" s="210"/>
      <c r="FII148" s="210"/>
      <c r="FIJ148" s="210"/>
      <c r="FIK148" s="210"/>
      <c r="FIL148" s="210"/>
      <c r="FIM148" s="210"/>
      <c r="FIN148" s="210"/>
      <c r="FIO148" s="210"/>
      <c r="FIP148" s="210"/>
      <c r="FIQ148" s="210"/>
      <c r="FIR148" s="210"/>
      <c r="FIS148" s="210"/>
      <c r="FIT148" s="210"/>
      <c r="FIU148" s="210"/>
      <c r="FIV148" s="210"/>
      <c r="FIW148" s="210"/>
      <c r="FIX148" s="210"/>
      <c r="FIY148" s="210"/>
      <c r="FIZ148" s="210"/>
      <c r="FJA148" s="210"/>
      <c r="FJB148" s="210"/>
      <c r="FJC148" s="210"/>
      <c r="FJD148" s="210"/>
      <c r="FJE148" s="210"/>
      <c r="FJF148" s="210"/>
      <c r="FJG148" s="210"/>
      <c r="FJH148" s="210"/>
      <c r="FJI148" s="210"/>
      <c r="FJJ148" s="210"/>
      <c r="FJK148" s="210"/>
      <c r="FJL148" s="210"/>
      <c r="FJM148" s="210"/>
      <c r="FJN148" s="210"/>
      <c r="FJO148" s="210"/>
      <c r="FJP148" s="210"/>
      <c r="FJQ148" s="210"/>
      <c r="FJR148" s="210"/>
      <c r="FJS148" s="210"/>
      <c r="FJT148" s="210"/>
      <c r="FJU148" s="210"/>
      <c r="FJV148" s="210"/>
      <c r="FJW148" s="210"/>
      <c r="FJX148" s="210"/>
      <c r="FJY148" s="210"/>
      <c r="FJZ148" s="210"/>
      <c r="FKA148" s="210"/>
      <c r="FKB148" s="210"/>
      <c r="FKC148" s="210"/>
      <c r="FKD148" s="210"/>
      <c r="FKE148" s="210"/>
      <c r="FKF148" s="210"/>
      <c r="FKG148" s="210"/>
      <c r="FKH148" s="210"/>
      <c r="FKI148" s="210"/>
      <c r="FKJ148" s="210"/>
      <c r="FKK148" s="210"/>
      <c r="FKL148" s="210"/>
      <c r="FKM148" s="210"/>
      <c r="FKN148" s="210"/>
      <c r="FKO148" s="210"/>
      <c r="FKP148" s="210"/>
      <c r="FKQ148" s="210"/>
      <c r="FKR148" s="210"/>
      <c r="FKS148" s="210"/>
      <c r="FKT148" s="210"/>
      <c r="FKU148" s="210"/>
      <c r="FKV148" s="210"/>
      <c r="FKW148" s="210"/>
      <c r="FKX148" s="210"/>
      <c r="FKY148" s="210"/>
      <c r="FKZ148" s="210"/>
      <c r="FLA148" s="210"/>
      <c r="FLB148" s="210"/>
      <c r="FLC148" s="210"/>
      <c r="FLD148" s="210"/>
      <c r="FLE148" s="210"/>
      <c r="FLF148" s="210"/>
      <c r="FLG148" s="210"/>
      <c r="FLH148" s="210"/>
      <c r="FLI148" s="210"/>
      <c r="FLJ148" s="210"/>
      <c r="FLK148" s="210"/>
      <c r="FLL148" s="210"/>
      <c r="FLM148" s="210"/>
      <c r="FLN148" s="210"/>
      <c r="FLO148" s="210"/>
      <c r="FLP148" s="210"/>
      <c r="FLQ148" s="210"/>
      <c r="FLR148" s="210"/>
      <c r="FLS148" s="210"/>
      <c r="FLT148" s="210"/>
      <c r="FLU148" s="210"/>
      <c r="FLV148" s="210"/>
      <c r="FLW148" s="210"/>
      <c r="FLX148" s="210"/>
      <c r="FLY148" s="210"/>
      <c r="FLZ148" s="210"/>
      <c r="FMA148" s="210"/>
      <c r="FMB148" s="210"/>
      <c r="FMC148" s="210"/>
      <c r="FMD148" s="210"/>
      <c r="FME148" s="210"/>
      <c r="FMF148" s="210"/>
      <c r="FMG148" s="210"/>
      <c r="FMH148" s="210"/>
      <c r="FMI148" s="210"/>
      <c r="FMJ148" s="210"/>
      <c r="FMK148" s="210"/>
      <c r="FML148" s="210"/>
      <c r="FMM148" s="210"/>
      <c r="FMN148" s="210"/>
      <c r="FMO148" s="210"/>
      <c r="FMP148" s="210"/>
      <c r="FMQ148" s="210"/>
      <c r="FMR148" s="210"/>
      <c r="FMS148" s="210"/>
      <c r="FMT148" s="210"/>
      <c r="FMU148" s="210"/>
      <c r="FMV148" s="210"/>
      <c r="FMW148" s="210"/>
      <c r="FMX148" s="210"/>
      <c r="FMY148" s="210"/>
      <c r="FMZ148" s="210"/>
      <c r="FNA148" s="210"/>
      <c r="FNB148" s="210"/>
      <c r="FNC148" s="210"/>
      <c r="FND148" s="210"/>
      <c r="FNE148" s="210"/>
      <c r="FNF148" s="210"/>
      <c r="FNG148" s="210"/>
      <c r="FNH148" s="210"/>
      <c r="FNI148" s="210"/>
      <c r="FNJ148" s="210"/>
      <c r="FNK148" s="210"/>
      <c r="FNL148" s="210"/>
      <c r="FNM148" s="210"/>
      <c r="FNN148" s="210"/>
      <c r="FNO148" s="210"/>
      <c r="FNP148" s="210"/>
      <c r="FNQ148" s="210"/>
      <c r="FNR148" s="210"/>
      <c r="FNS148" s="210"/>
      <c r="FNT148" s="210"/>
      <c r="FNU148" s="210"/>
      <c r="FNV148" s="210"/>
      <c r="FNW148" s="210"/>
      <c r="FNX148" s="210"/>
      <c r="FNY148" s="210"/>
      <c r="FNZ148" s="210"/>
      <c r="FOA148" s="210"/>
      <c r="FOB148" s="210"/>
      <c r="FOC148" s="210"/>
      <c r="FOD148" s="210"/>
      <c r="FOE148" s="210"/>
      <c r="FOF148" s="210"/>
      <c r="FOG148" s="210"/>
      <c r="FOH148" s="210"/>
      <c r="FOI148" s="210"/>
      <c r="FOJ148" s="210"/>
      <c r="FOK148" s="210"/>
      <c r="FOL148" s="210"/>
      <c r="FOM148" s="210"/>
      <c r="FON148" s="210"/>
      <c r="FOO148" s="210"/>
      <c r="FOP148" s="210"/>
      <c r="FOQ148" s="210"/>
      <c r="FOR148" s="210"/>
      <c r="FOS148" s="210"/>
      <c r="FOT148" s="210"/>
      <c r="FOU148" s="210"/>
      <c r="FOV148" s="210"/>
      <c r="FOW148" s="210"/>
      <c r="FOX148" s="210"/>
      <c r="FOY148" s="210"/>
      <c r="FOZ148" s="210"/>
      <c r="FPA148" s="210"/>
      <c r="FPB148" s="210"/>
      <c r="FPC148" s="210"/>
      <c r="FPD148" s="210"/>
      <c r="FPE148" s="210"/>
      <c r="FPF148" s="210"/>
      <c r="FPG148" s="210"/>
      <c r="FPH148" s="210"/>
      <c r="FPI148" s="210"/>
      <c r="FPJ148" s="210"/>
      <c r="FPK148" s="210"/>
      <c r="FPL148" s="210"/>
      <c r="FPM148" s="210"/>
      <c r="FPN148" s="210"/>
      <c r="FPO148" s="210"/>
      <c r="FPP148" s="210"/>
      <c r="FPQ148" s="210"/>
      <c r="FPR148" s="210"/>
      <c r="FPS148" s="210"/>
      <c r="FPT148" s="210"/>
      <c r="FPU148" s="210"/>
      <c r="FPV148" s="210"/>
      <c r="FPW148" s="210"/>
      <c r="FPX148" s="210"/>
      <c r="FPY148" s="210"/>
      <c r="FPZ148" s="210"/>
      <c r="FQA148" s="210"/>
      <c r="FQB148" s="210"/>
      <c r="FQC148" s="210"/>
      <c r="FQD148" s="210"/>
      <c r="FQE148" s="210"/>
      <c r="FQF148" s="210"/>
      <c r="FQG148" s="210"/>
      <c r="FQH148" s="210"/>
      <c r="FQI148" s="210"/>
      <c r="FQJ148" s="210"/>
      <c r="FQK148" s="210"/>
      <c r="FQL148" s="210"/>
      <c r="FQM148" s="210"/>
      <c r="FQN148" s="210"/>
      <c r="FQO148" s="210"/>
      <c r="FQP148" s="210"/>
      <c r="FQQ148" s="210"/>
      <c r="FQR148" s="210"/>
      <c r="FQS148" s="210"/>
      <c r="FQT148" s="210"/>
      <c r="FQU148" s="210"/>
      <c r="FQV148" s="210"/>
      <c r="FQW148" s="210"/>
      <c r="FQX148" s="210"/>
      <c r="FQY148" s="210"/>
      <c r="FQZ148" s="210"/>
      <c r="FRA148" s="210"/>
      <c r="FRB148" s="210"/>
      <c r="FRC148" s="210"/>
      <c r="FRD148" s="210"/>
      <c r="FRE148" s="210"/>
      <c r="FRF148" s="210"/>
      <c r="FRG148" s="210"/>
      <c r="FRH148" s="210"/>
      <c r="FRI148" s="210"/>
      <c r="FRJ148" s="210"/>
      <c r="FRK148" s="210"/>
      <c r="FRL148" s="210"/>
      <c r="FRM148" s="210"/>
      <c r="FRN148" s="210"/>
      <c r="FRO148" s="210"/>
      <c r="FRP148" s="210"/>
      <c r="FRQ148" s="210"/>
      <c r="FRR148" s="210"/>
      <c r="FRS148" s="210"/>
      <c r="FRT148" s="210"/>
      <c r="FRU148" s="210"/>
      <c r="FRV148" s="210"/>
      <c r="FRW148" s="210"/>
      <c r="FRX148" s="210"/>
      <c r="FRY148" s="210"/>
      <c r="FRZ148" s="210"/>
      <c r="FSA148" s="210"/>
      <c r="FSB148" s="210"/>
      <c r="FSC148" s="210"/>
      <c r="FSD148" s="210"/>
      <c r="FSE148" s="210"/>
      <c r="FSF148" s="210"/>
      <c r="FSG148" s="210"/>
      <c r="FSH148" s="210"/>
      <c r="FSI148" s="210"/>
      <c r="FSJ148" s="210"/>
      <c r="FSK148" s="210"/>
      <c r="FSL148" s="210"/>
      <c r="FSM148" s="210"/>
      <c r="FSN148" s="210"/>
      <c r="FSO148" s="210"/>
      <c r="FSP148" s="210"/>
      <c r="FSQ148" s="210"/>
      <c r="FSR148" s="210"/>
      <c r="FSS148" s="210"/>
      <c r="FST148" s="210"/>
      <c r="FSU148" s="210"/>
      <c r="FSV148" s="210"/>
      <c r="FSW148" s="210"/>
      <c r="FSX148" s="210"/>
      <c r="FSY148" s="210"/>
      <c r="FSZ148" s="210"/>
      <c r="FTA148" s="210"/>
      <c r="FTB148" s="210"/>
      <c r="FTC148" s="210"/>
      <c r="FTD148" s="210"/>
      <c r="FTE148" s="210"/>
      <c r="FTF148" s="210"/>
      <c r="FTG148" s="210"/>
      <c r="FTH148" s="210"/>
      <c r="FTI148" s="210"/>
      <c r="FTJ148" s="210"/>
      <c r="FTK148" s="210"/>
      <c r="FTL148" s="210"/>
      <c r="FTM148" s="210"/>
      <c r="FTN148" s="210"/>
      <c r="FTO148" s="210"/>
      <c r="FTP148" s="210"/>
      <c r="FTQ148" s="210"/>
      <c r="FTR148" s="210"/>
      <c r="FTS148" s="210"/>
      <c r="FTT148" s="210"/>
      <c r="FTU148" s="210"/>
      <c r="FTV148" s="210"/>
      <c r="FTW148" s="210"/>
      <c r="FTX148" s="210"/>
      <c r="FTY148" s="210"/>
      <c r="FTZ148" s="210"/>
      <c r="FUA148" s="210"/>
      <c r="FUB148" s="210"/>
      <c r="FUC148" s="210"/>
      <c r="FUD148" s="210"/>
      <c r="FUE148" s="210"/>
      <c r="FUF148" s="210"/>
      <c r="FUG148" s="210"/>
      <c r="FUH148" s="210"/>
      <c r="FUI148" s="210"/>
      <c r="FUJ148" s="210"/>
      <c r="FUK148" s="210"/>
      <c r="FUL148" s="210"/>
      <c r="FUM148" s="210"/>
      <c r="FUN148" s="210"/>
      <c r="FUO148" s="210"/>
      <c r="FUP148" s="210"/>
      <c r="FUQ148" s="210"/>
      <c r="FUR148" s="210"/>
      <c r="FUS148" s="210"/>
      <c r="FUT148" s="210"/>
      <c r="FUU148" s="210"/>
      <c r="FUV148" s="210"/>
      <c r="FUW148" s="210"/>
      <c r="FUX148" s="210"/>
      <c r="FUY148" s="210"/>
      <c r="FUZ148" s="210"/>
      <c r="FVA148" s="210"/>
      <c r="FVB148" s="210"/>
      <c r="FVC148" s="210"/>
      <c r="FVD148" s="210"/>
      <c r="FVE148" s="210"/>
      <c r="FVF148" s="210"/>
      <c r="FVG148" s="210"/>
      <c r="FVH148" s="210"/>
      <c r="FVI148" s="210"/>
      <c r="FVJ148" s="210"/>
      <c r="FVK148" s="210"/>
      <c r="FVL148" s="210"/>
      <c r="FVM148" s="210"/>
      <c r="FVN148" s="210"/>
      <c r="FVO148" s="210"/>
      <c r="FVP148" s="210"/>
      <c r="FVQ148" s="210"/>
      <c r="FVR148" s="210"/>
      <c r="FVS148" s="210"/>
      <c r="FVT148" s="210"/>
      <c r="FVU148" s="210"/>
      <c r="FVV148" s="210"/>
      <c r="FVW148" s="210"/>
      <c r="FVX148" s="210"/>
      <c r="FVY148" s="210"/>
      <c r="FVZ148" s="210"/>
      <c r="FWA148" s="210"/>
      <c r="FWB148" s="210"/>
      <c r="FWC148" s="210"/>
      <c r="FWD148" s="210"/>
      <c r="FWE148" s="210"/>
      <c r="FWF148" s="210"/>
      <c r="FWG148" s="210"/>
      <c r="FWH148" s="210"/>
      <c r="FWI148" s="210"/>
      <c r="FWJ148" s="210"/>
      <c r="FWK148" s="210"/>
      <c r="FWL148" s="210"/>
      <c r="FWM148" s="210"/>
      <c r="FWN148" s="210"/>
      <c r="FWO148" s="210"/>
      <c r="FWP148" s="210"/>
      <c r="FWQ148" s="210"/>
      <c r="FWR148" s="210"/>
      <c r="FWS148" s="210"/>
      <c r="FWT148" s="210"/>
      <c r="FWU148" s="210"/>
      <c r="FWV148" s="210"/>
      <c r="FWW148" s="210"/>
      <c r="FWX148" s="210"/>
      <c r="FWY148" s="210"/>
      <c r="FWZ148" s="210"/>
      <c r="FXA148" s="210"/>
      <c r="FXB148" s="210"/>
      <c r="FXC148" s="210"/>
      <c r="FXD148" s="210"/>
      <c r="FXE148" s="210"/>
      <c r="FXF148" s="210"/>
      <c r="FXG148" s="210"/>
      <c r="FXH148" s="210"/>
      <c r="FXI148" s="210"/>
      <c r="FXJ148" s="210"/>
      <c r="FXK148" s="210"/>
      <c r="FXL148" s="210"/>
      <c r="FXM148" s="210"/>
      <c r="FXN148" s="210"/>
      <c r="FXO148" s="210"/>
      <c r="FXP148" s="210"/>
      <c r="FXQ148" s="210"/>
      <c r="FXR148" s="210"/>
      <c r="FXS148" s="210"/>
      <c r="FXT148" s="210"/>
      <c r="FXU148" s="210"/>
      <c r="FXV148" s="210"/>
      <c r="FXW148" s="210"/>
      <c r="FXX148" s="210"/>
      <c r="FXY148" s="210"/>
      <c r="FXZ148" s="210"/>
      <c r="FYA148" s="210"/>
      <c r="FYB148" s="210"/>
      <c r="FYC148" s="210"/>
      <c r="FYD148" s="210"/>
      <c r="FYE148" s="210"/>
      <c r="FYF148" s="210"/>
      <c r="FYG148" s="210"/>
      <c r="FYH148" s="210"/>
      <c r="FYI148" s="210"/>
      <c r="FYJ148" s="210"/>
      <c r="FYK148" s="210"/>
      <c r="FYL148" s="210"/>
      <c r="FYM148" s="210"/>
      <c r="FYN148" s="210"/>
      <c r="FYO148" s="210"/>
      <c r="FYP148" s="210"/>
      <c r="FYQ148" s="210"/>
      <c r="FYR148" s="210"/>
      <c r="FYS148" s="210"/>
      <c r="FYT148" s="210"/>
      <c r="FYU148" s="210"/>
      <c r="FYV148" s="210"/>
      <c r="FYW148" s="210"/>
      <c r="FYX148" s="210"/>
      <c r="FYY148" s="210"/>
      <c r="FYZ148" s="210"/>
      <c r="FZA148" s="210"/>
      <c r="FZB148" s="210"/>
      <c r="FZC148" s="210"/>
      <c r="FZD148" s="210"/>
      <c r="FZE148" s="210"/>
      <c r="FZF148" s="210"/>
      <c r="FZG148" s="210"/>
      <c r="FZH148" s="210"/>
      <c r="FZI148" s="210"/>
      <c r="FZJ148" s="210"/>
      <c r="FZK148" s="210"/>
      <c r="FZL148" s="210"/>
      <c r="FZM148" s="210"/>
      <c r="FZN148" s="210"/>
      <c r="FZO148" s="210"/>
      <c r="FZP148" s="210"/>
      <c r="FZQ148" s="210"/>
      <c r="FZR148" s="210"/>
      <c r="FZS148" s="210"/>
      <c r="FZT148" s="210"/>
      <c r="FZU148" s="210"/>
      <c r="FZV148" s="210"/>
      <c r="FZW148" s="210"/>
      <c r="FZX148" s="210"/>
      <c r="FZY148" s="210"/>
      <c r="FZZ148" s="210"/>
      <c r="GAA148" s="210"/>
      <c r="GAB148" s="210"/>
      <c r="GAC148" s="210"/>
      <c r="GAD148" s="210"/>
      <c r="GAE148" s="210"/>
      <c r="GAF148" s="210"/>
      <c r="GAG148" s="210"/>
      <c r="GAH148" s="210"/>
      <c r="GAI148" s="210"/>
      <c r="GAJ148" s="210"/>
      <c r="GAK148" s="210"/>
      <c r="GAL148" s="210"/>
      <c r="GAM148" s="210"/>
      <c r="GAN148" s="210"/>
      <c r="GAO148" s="210"/>
      <c r="GAP148" s="210"/>
      <c r="GAQ148" s="210"/>
      <c r="GAR148" s="210"/>
      <c r="GAS148" s="210"/>
      <c r="GAT148" s="210"/>
      <c r="GAU148" s="210"/>
      <c r="GAV148" s="210"/>
      <c r="GAW148" s="210"/>
      <c r="GAX148" s="210"/>
      <c r="GAY148" s="210"/>
      <c r="GAZ148" s="210"/>
      <c r="GBA148" s="210"/>
      <c r="GBB148" s="210"/>
      <c r="GBC148" s="210"/>
      <c r="GBD148" s="210"/>
      <c r="GBE148" s="210"/>
      <c r="GBF148" s="210"/>
      <c r="GBG148" s="210"/>
      <c r="GBH148" s="210"/>
      <c r="GBI148" s="210"/>
      <c r="GBJ148" s="210"/>
      <c r="GBK148" s="210"/>
      <c r="GBL148" s="210"/>
      <c r="GBM148" s="210"/>
      <c r="GBN148" s="210"/>
      <c r="GBO148" s="210"/>
      <c r="GBP148" s="210"/>
      <c r="GBQ148" s="210"/>
      <c r="GBR148" s="210"/>
      <c r="GBS148" s="210"/>
      <c r="GBT148" s="210"/>
      <c r="GBU148" s="210"/>
      <c r="GBV148" s="210"/>
      <c r="GBW148" s="210"/>
      <c r="GBX148" s="210"/>
      <c r="GBY148" s="210"/>
      <c r="GBZ148" s="210"/>
      <c r="GCA148" s="210"/>
      <c r="GCB148" s="210"/>
      <c r="GCC148" s="210"/>
      <c r="GCD148" s="210"/>
      <c r="GCE148" s="210"/>
      <c r="GCF148" s="210"/>
      <c r="GCG148" s="210"/>
      <c r="GCH148" s="210"/>
      <c r="GCI148" s="210"/>
      <c r="GCJ148" s="210"/>
      <c r="GCK148" s="210"/>
      <c r="GCL148" s="210"/>
      <c r="GCM148" s="210"/>
      <c r="GCN148" s="210"/>
      <c r="GCO148" s="210"/>
      <c r="GCP148" s="210"/>
      <c r="GCQ148" s="210"/>
      <c r="GCR148" s="210"/>
      <c r="GCS148" s="210"/>
      <c r="GCT148" s="210"/>
      <c r="GCU148" s="210"/>
      <c r="GCV148" s="210"/>
      <c r="GCW148" s="210"/>
      <c r="GCX148" s="210"/>
      <c r="GCY148" s="210"/>
      <c r="GCZ148" s="210"/>
      <c r="GDA148" s="210"/>
      <c r="GDB148" s="210"/>
      <c r="GDC148" s="210"/>
      <c r="GDD148" s="210"/>
      <c r="GDE148" s="210"/>
      <c r="GDF148" s="210"/>
      <c r="GDG148" s="210"/>
      <c r="GDH148" s="210"/>
      <c r="GDI148" s="210"/>
      <c r="GDJ148" s="210"/>
      <c r="GDK148" s="210"/>
      <c r="GDL148" s="210"/>
      <c r="GDM148" s="210"/>
      <c r="GDN148" s="210"/>
      <c r="GDO148" s="210"/>
      <c r="GDP148" s="210"/>
      <c r="GDQ148" s="210"/>
      <c r="GDR148" s="210"/>
      <c r="GDS148" s="210"/>
      <c r="GDT148" s="210"/>
      <c r="GDU148" s="210"/>
      <c r="GDV148" s="210"/>
      <c r="GDW148" s="210"/>
      <c r="GDX148" s="210"/>
      <c r="GDY148" s="210"/>
      <c r="GDZ148" s="210"/>
      <c r="GEA148" s="210"/>
      <c r="GEB148" s="210"/>
      <c r="GEC148" s="210"/>
      <c r="GED148" s="210"/>
      <c r="GEE148" s="210"/>
      <c r="GEF148" s="210"/>
      <c r="GEG148" s="210"/>
      <c r="GEH148" s="210"/>
      <c r="GEI148" s="210"/>
      <c r="GEJ148" s="210"/>
      <c r="GEK148" s="210"/>
      <c r="GEL148" s="210"/>
      <c r="GEM148" s="210"/>
      <c r="GEN148" s="210"/>
      <c r="GEO148" s="210"/>
      <c r="GEP148" s="210"/>
      <c r="GEQ148" s="210"/>
      <c r="GER148" s="210"/>
      <c r="GES148" s="210"/>
      <c r="GET148" s="210"/>
      <c r="GEU148" s="210"/>
      <c r="GEV148" s="210"/>
      <c r="GEW148" s="210"/>
      <c r="GEX148" s="210"/>
      <c r="GEY148" s="210"/>
      <c r="GEZ148" s="210"/>
      <c r="GFA148" s="210"/>
      <c r="GFB148" s="210"/>
      <c r="GFC148" s="210"/>
      <c r="GFD148" s="210"/>
      <c r="GFE148" s="210"/>
      <c r="GFF148" s="210"/>
      <c r="GFG148" s="210"/>
      <c r="GFH148" s="210"/>
      <c r="GFI148" s="210"/>
      <c r="GFJ148" s="210"/>
      <c r="GFK148" s="210"/>
      <c r="GFL148" s="210"/>
      <c r="GFM148" s="210"/>
      <c r="GFN148" s="210"/>
      <c r="GFO148" s="210"/>
      <c r="GFP148" s="210"/>
      <c r="GFQ148" s="210"/>
      <c r="GFR148" s="210"/>
      <c r="GFS148" s="210"/>
      <c r="GFT148" s="210"/>
      <c r="GFU148" s="210"/>
      <c r="GFV148" s="210"/>
      <c r="GFW148" s="210"/>
      <c r="GFX148" s="210"/>
      <c r="GFY148" s="210"/>
      <c r="GFZ148" s="210"/>
      <c r="GGA148" s="210"/>
      <c r="GGB148" s="210"/>
      <c r="GGC148" s="210"/>
      <c r="GGD148" s="210"/>
      <c r="GGE148" s="210"/>
      <c r="GGF148" s="210"/>
      <c r="GGG148" s="210"/>
      <c r="GGH148" s="210"/>
      <c r="GGI148" s="210"/>
      <c r="GGJ148" s="210"/>
      <c r="GGK148" s="210"/>
      <c r="GGL148" s="210"/>
      <c r="GGM148" s="210"/>
      <c r="GGN148" s="210"/>
      <c r="GGO148" s="210"/>
      <c r="GGP148" s="210"/>
      <c r="GGQ148" s="210"/>
      <c r="GGR148" s="210"/>
      <c r="GGS148" s="210"/>
      <c r="GGT148" s="210"/>
      <c r="GGU148" s="210"/>
      <c r="GGV148" s="210"/>
      <c r="GGW148" s="210"/>
      <c r="GGX148" s="210"/>
      <c r="GGY148" s="210"/>
      <c r="GGZ148" s="210"/>
      <c r="GHA148" s="210"/>
      <c r="GHB148" s="210"/>
      <c r="GHC148" s="210"/>
      <c r="GHD148" s="210"/>
      <c r="GHE148" s="210"/>
      <c r="GHF148" s="210"/>
      <c r="GHG148" s="210"/>
      <c r="GHH148" s="210"/>
      <c r="GHI148" s="210"/>
      <c r="GHJ148" s="210"/>
      <c r="GHK148" s="210"/>
      <c r="GHL148" s="210"/>
      <c r="GHM148" s="210"/>
      <c r="GHN148" s="210"/>
      <c r="GHO148" s="210"/>
      <c r="GHP148" s="210"/>
      <c r="GHQ148" s="210"/>
      <c r="GHR148" s="210"/>
      <c r="GHS148" s="210"/>
      <c r="GHT148" s="210"/>
      <c r="GHU148" s="210"/>
      <c r="GHV148" s="210"/>
      <c r="GHW148" s="210"/>
      <c r="GHX148" s="210"/>
      <c r="GHY148" s="210"/>
      <c r="GHZ148" s="210"/>
      <c r="GIA148" s="210"/>
      <c r="GIB148" s="210"/>
      <c r="GIC148" s="210"/>
      <c r="GID148" s="210"/>
      <c r="GIE148" s="210"/>
      <c r="GIF148" s="210"/>
      <c r="GIG148" s="210"/>
      <c r="GIH148" s="210"/>
      <c r="GII148" s="210"/>
      <c r="GIJ148" s="210"/>
      <c r="GIK148" s="210"/>
      <c r="GIL148" s="210"/>
      <c r="GIM148" s="210"/>
      <c r="GIN148" s="210"/>
      <c r="GIO148" s="210"/>
      <c r="GIP148" s="210"/>
      <c r="GIQ148" s="210"/>
      <c r="GIR148" s="210"/>
      <c r="GIS148" s="210"/>
      <c r="GIT148" s="210"/>
      <c r="GIU148" s="210"/>
      <c r="GIV148" s="210"/>
      <c r="GIW148" s="210"/>
      <c r="GIX148" s="210"/>
      <c r="GIY148" s="210"/>
      <c r="GIZ148" s="210"/>
      <c r="GJA148" s="210"/>
      <c r="GJB148" s="210"/>
      <c r="GJC148" s="210"/>
      <c r="GJD148" s="210"/>
      <c r="GJE148" s="210"/>
      <c r="GJF148" s="210"/>
      <c r="GJG148" s="210"/>
      <c r="GJH148" s="210"/>
      <c r="GJI148" s="210"/>
      <c r="GJJ148" s="210"/>
      <c r="GJK148" s="210"/>
      <c r="GJL148" s="210"/>
      <c r="GJM148" s="210"/>
      <c r="GJN148" s="210"/>
      <c r="GJO148" s="210"/>
      <c r="GJP148" s="210"/>
      <c r="GJQ148" s="210"/>
      <c r="GJR148" s="210"/>
      <c r="GJS148" s="210"/>
      <c r="GJT148" s="210"/>
      <c r="GJU148" s="210"/>
      <c r="GJV148" s="210"/>
      <c r="GJW148" s="210"/>
      <c r="GJX148" s="210"/>
      <c r="GJY148" s="210"/>
      <c r="GJZ148" s="210"/>
      <c r="GKA148" s="210"/>
      <c r="GKB148" s="210"/>
      <c r="GKC148" s="210"/>
      <c r="GKD148" s="210"/>
      <c r="GKE148" s="210"/>
      <c r="GKF148" s="210"/>
      <c r="GKG148" s="210"/>
      <c r="GKH148" s="210"/>
      <c r="GKI148" s="210"/>
      <c r="GKJ148" s="210"/>
      <c r="GKK148" s="210"/>
      <c r="GKL148" s="210"/>
      <c r="GKM148" s="210"/>
      <c r="GKN148" s="210"/>
      <c r="GKO148" s="210"/>
      <c r="GKP148" s="210"/>
      <c r="GKQ148" s="210"/>
      <c r="GKR148" s="210"/>
      <c r="GKS148" s="210"/>
      <c r="GKT148" s="210"/>
      <c r="GKU148" s="210"/>
      <c r="GKV148" s="210"/>
      <c r="GKW148" s="210"/>
      <c r="GKX148" s="210"/>
      <c r="GKY148" s="210"/>
      <c r="GKZ148" s="210"/>
      <c r="GLA148" s="210"/>
      <c r="GLB148" s="210"/>
      <c r="GLC148" s="210"/>
      <c r="GLD148" s="210"/>
      <c r="GLE148" s="210"/>
      <c r="GLF148" s="210"/>
      <c r="GLG148" s="210"/>
      <c r="GLH148" s="210"/>
      <c r="GLI148" s="210"/>
      <c r="GLJ148" s="210"/>
      <c r="GLK148" s="210"/>
      <c r="GLL148" s="210"/>
      <c r="GLM148" s="210"/>
      <c r="GLN148" s="210"/>
      <c r="GLO148" s="210"/>
      <c r="GLP148" s="210"/>
      <c r="GLQ148" s="210"/>
      <c r="GLR148" s="210"/>
      <c r="GLS148" s="210"/>
      <c r="GLT148" s="210"/>
      <c r="GLU148" s="210"/>
      <c r="GLV148" s="210"/>
      <c r="GLW148" s="210"/>
      <c r="GLX148" s="210"/>
      <c r="GLY148" s="210"/>
      <c r="GLZ148" s="210"/>
      <c r="GMA148" s="210"/>
      <c r="GMB148" s="210"/>
      <c r="GMC148" s="210"/>
      <c r="GMD148" s="210"/>
      <c r="GME148" s="210"/>
      <c r="GMF148" s="210"/>
      <c r="GMG148" s="210"/>
      <c r="GMH148" s="210"/>
      <c r="GMI148" s="210"/>
      <c r="GMJ148" s="210"/>
      <c r="GMK148" s="210"/>
      <c r="GML148" s="210"/>
      <c r="GMM148" s="210"/>
      <c r="GMN148" s="210"/>
      <c r="GMO148" s="210"/>
      <c r="GMP148" s="210"/>
      <c r="GMQ148" s="210"/>
      <c r="GMR148" s="210"/>
      <c r="GMS148" s="210"/>
      <c r="GMT148" s="210"/>
      <c r="GMU148" s="210"/>
      <c r="GMV148" s="210"/>
      <c r="GMW148" s="210"/>
      <c r="GMX148" s="210"/>
      <c r="GMY148" s="210"/>
      <c r="GMZ148" s="210"/>
      <c r="GNA148" s="210"/>
      <c r="GNB148" s="210"/>
      <c r="GNC148" s="210"/>
      <c r="GND148" s="210"/>
      <c r="GNE148" s="210"/>
      <c r="GNF148" s="210"/>
      <c r="GNG148" s="210"/>
      <c r="GNH148" s="210"/>
      <c r="GNI148" s="210"/>
      <c r="GNJ148" s="210"/>
      <c r="GNK148" s="210"/>
      <c r="GNL148" s="210"/>
      <c r="GNM148" s="210"/>
      <c r="GNN148" s="210"/>
      <c r="GNO148" s="210"/>
      <c r="GNP148" s="210"/>
      <c r="GNQ148" s="210"/>
      <c r="GNR148" s="210"/>
      <c r="GNS148" s="210"/>
      <c r="GNT148" s="210"/>
      <c r="GNU148" s="210"/>
      <c r="GNV148" s="210"/>
      <c r="GNW148" s="210"/>
      <c r="GNX148" s="210"/>
      <c r="GNY148" s="210"/>
      <c r="GNZ148" s="210"/>
      <c r="GOA148" s="210"/>
      <c r="GOB148" s="210"/>
      <c r="GOC148" s="210"/>
      <c r="GOD148" s="210"/>
      <c r="GOE148" s="210"/>
      <c r="GOF148" s="210"/>
      <c r="GOG148" s="210"/>
      <c r="GOH148" s="210"/>
      <c r="GOI148" s="210"/>
      <c r="GOJ148" s="210"/>
      <c r="GOK148" s="210"/>
      <c r="GOL148" s="210"/>
      <c r="GOM148" s="210"/>
      <c r="GON148" s="210"/>
      <c r="GOO148" s="210"/>
      <c r="GOP148" s="210"/>
      <c r="GOQ148" s="210"/>
      <c r="GOR148" s="210"/>
      <c r="GOS148" s="210"/>
      <c r="GOT148" s="210"/>
      <c r="GOU148" s="210"/>
      <c r="GOV148" s="210"/>
      <c r="GOW148" s="210"/>
      <c r="GOX148" s="210"/>
      <c r="GOY148" s="210"/>
      <c r="GOZ148" s="210"/>
      <c r="GPA148" s="210"/>
      <c r="GPB148" s="210"/>
      <c r="GPC148" s="210"/>
      <c r="GPD148" s="210"/>
      <c r="GPE148" s="210"/>
      <c r="GPF148" s="210"/>
      <c r="GPG148" s="210"/>
      <c r="GPH148" s="210"/>
      <c r="GPI148" s="210"/>
      <c r="GPJ148" s="210"/>
      <c r="GPK148" s="210"/>
      <c r="GPL148" s="210"/>
      <c r="GPM148" s="210"/>
      <c r="GPN148" s="210"/>
      <c r="GPO148" s="210"/>
      <c r="GPP148" s="210"/>
      <c r="GPQ148" s="210"/>
      <c r="GPR148" s="210"/>
      <c r="GPS148" s="210"/>
      <c r="GPT148" s="210"/>
      <c r="GPU148" s="210"/>
      <c r="GPV148" s="210"/>
      <c r="GPW148" s="210"/>
      <c r="GPX148" s="210"/>
      <c r="GPY148" s="210"/>
      <c r="GPZ148" s="210"/>
      <c r="GQA148" s="210"/>
      <c r="GQB148" s="210"/>
      <c r="GQC148" s="210"/>
      <c r="GQD148" s="210"/>
      <c r="GQE148" s="210"/>
      <c r="GQF148" s="210"/>
      <c r="GQG148" s="210"/>
      <c r="GQH148" s="210"/>
      <c r="GQI148" s="210"/>
      <c r="GQJ148" s="210"/>
      <c r="GQK148" s="210"/>
      <c r="GQL148" s="210"/>
      <c r="GQM148" s="210"/>
      <c r="GQN148" s="210"/>
      <c r="GQO148" s="210"/>
      <c r="GQP148" s="210"/>
      <c r="GQQ148" s="210"/>
      <c r="GQR148" s="210"/>
      <c r="GQS148" s="210"/>
      <c r="GQT148" s="210"/>
      <c r="GQU148" s="210"/>
      <c r="GQV148" s="210"/>
      <c r="GQW148" s="210"/>
      <c r="GQX148" s="210"/>
      <c r="GQY148" s="210"/>
      <c r="GQZ148" s="210"/>
      <c r="GRA148" s="210"/>
      <c r="GRB148" s="210"/>
      <c r="GRC148" s="210"/>
      <c r="GRD148" s="210"/>
      <c r="GRE148" s="210"/>
      <c r="GRF148" s="210"/>
      <c r="GRG148" s="210"/>
      <c r="GRH148" s="210"/>
      <c r="GRI148" s="210"/>
      <c r="GRJ148" s="210"/>
      <c r="GRK148" s="210"/>
      <c r="GRL148" s="210"/>
      <c r="GRM148" s="210"/>
      <c r="GRN148" s="210"/>
      <c r="GRO148" s="210"/>
      <c r="GRP148" s="210"/>
      <c r="GRQ148" s="210"/>
      <c r="GRR148" s="210"/>
      <c r="GRS148" s="210"/>
      <c r="GRT148" s="210"/>
      <c r="GRU148" s="210"/>
      <c r="GRV148" s="210"/>
      <c r="GRW148" s="210"/>
      <c r="GRX148" s="210"/>
      <c r="GRY148" s="210"/>
      <c r="GRZ148" s="210"/>
      <c r="GSA148" s="210"/>
      <c r="GSB148" s="210"/>
      <c r="GSC148" s="210"/>
      <c r="GSD148" s="210"/>
      <c r="GSE148" s="210"/>
      <c r="GSF148" s="210"/>
      <c r="GSG148" s="210"/>
      <c r="GSH148" s="210"/>
      <c r="GSI148" s="210"/>
      <c r="GSJ148" s="210"/>
      <c r="GSK148" s="210"/>
      <c r="GSL148" s="210"/>
      <c r="GSM148" s="210"/>
      <c r="GSN148" s="210"/>
      <c r="GSO148" s="210"/>
      <c r="GSP148" s="210"/>
      <c r="GSQ148" s="210"/>
      <c r="GSR148" s="210"/>
      <c r="GSS148" s="210"/>
      <c r="GST148" s="210"/>
      <c r="GSU148" s="210"/>
      <c r="GSV148" s="210"/>
      <c r="GSW148" s="210"/>
      <c r="GSX148" s="210"/>
      <c r="GSY148" s="210"/>
      <c r="GSZ148" s="210"/>
      <c r="GTA148" s="210"/>
      <c r="GTB148" s="210"/>
      <c r="GTC148" s="210"/>
      <c r="GTD148" s="210"/>
      <c r="GTE148" s="210"/>
      <c r="GTF148" s="210"/>
      <c r="GTG148" s="210"/>
      <c r="GTH148" s="210"/>
      <c r="GTI148" s="210"/>
      <c r="GTJ148" s="210"/>
      <c r="GTK148" s="210"/>
      <c r="GTL148" s="210"/>
      <c r="GTM148" s="210"/>
      <c r="GTN148" s="210"/>
      <c r="GTO148" s="210"/>
      <c r="GTP148" s="210"/>
      <c r="GTQ148" s="210"/>
      <c r="GTR148" s="210"/>
      <c r="GTS148" s="210"/>
      <c r="GTT148" s="210"/>
      <c r="GTU148" s="210"/>
      <c r="GTV148" s="210"/>
      <c r="GTW148" s="210"/>
      <c r="GTX148" s="210"/>
      <c r="GTY148" s="210"/>
      <c r="GTZ148" s="210"/>
      <c r="GUA148" s="210"/>
      <c r="GUB148" s="210"/>
      <c r="GUC148" s="210"/>
      <c r="GUD148" s="210"/>
      <c r="GUE148" s="210"/>
      <c r="GUF148" s="210"/>
      <c r="GUG148" s="210"/>
      <c r="GUH148" s="210"/>
      <c r="GUI148" s="210"/>
      <c r="GUJ148" s="210"/>
      <c r="GUK148" s="210"/>
      <c r="GUL148" s="210"/>
      <c r="GUM148" s="210"/>
      <c r="GUN148" s="210"/>
      <c r="GUO148" s="210"/>
      <c r="GUP148" s="210"/>
      <c r="GUQ148" s="210"/>
      <c r="GUR148" s="210"/>
      <c r="GUS148" s="210"/>
      <c r="GUT148" s="210"/>
      <c r="GUU148" s="210"/>
      <c r="GUV148" s="210"/>
      <c r="GUW148" s="210"/>
      <c r="GUX148" s="210"/>
      <c r="GUY148" s="210"/>
      <c r="GUZ148" s="210"/>
      <c r="GVA148" s="210"/>
      <c r="GVB148" s="210"/>
      <c r="GVC148" s="210"/>
      <c r="GVD148" s="210"/>
      <c r="GVE148" s="210"/>
      <c r="GVF148" s="210"/>
      <c r="GVG148" s="210"/>
      <c r="GVH148" s="210"/>
      <c r="GVI148" s="210"/>
      <c r="GVJ148" s="210"/>
      <c r="GVK148" s="210"/>
      <c r="GVL148" s="210"/>
      <c r="GVM148" s="210"/>
      <c r="GVN148" s="210"/>
      <c r="GVO148" s="210"/>
      <c r="GVP148" s="210"/>
      <c r="GVQ148" s="210"/>
      <c r="GVR148" s="210"/>
      <c r="GVS148" s="210"/>
      <c r="GVT148" s="210"/>
      <c r="GVU148" s="210"/>
      <c r="GVV148" s="210"/>
      <c r="GVW148" s="210"/>
      <c r="GVX148" s="210"/>
      <c r="GVY148" s="210"/>
      <c r="GVZ148" s="210"/>
      <c r="GWA148" s="210"/>
      <c r="GWB148" s="210"/>
      <c r="GWC148" s="210"/>
      <c r="GWD148" s="210"/>
      <c r="GWE148" s="210"/>
      <c r="GWF148" s="210"/>
      <c r="GWG148" s="210"/>
      <c r="GWH148" s="210"/>
      <c r="GWI148" s="210"/>
      <c r="GWJ148" s="210"/>
      <c r="GWK148" s="210"/>
      <c r="GWL148" s="210"/>
      <c r="GWM148" s="210"/>
      <c r="GWN148" s="210"/>
      <c r="GWO148" s="210"/>
      <c r="GWP148" s="210"/>
      <c r="GWQ148" s="210"/>
      <c r="GWR148" s="210"/>
      <c r="GWS148" s="210"/>
      <c r="GWT148" s="210"/>
      <c r="GWU148" s="210"/>
      <c r="GWV148" s="210"/>
      <c r="GWW148" s="210"/>
      <c r="GWX148" s="210"/>
      <c r="GWY148" s="210"/>
      <c r="GWZ148" s="210"/>
      <c r="GXA148" s="210"/>
      <c r="GXB148" s="210"/>
      <c r="GXC148" s="210"/>
      <c r="GXD148" s="210"/>
      <c r="GXE148" s="210"/>
      <c r="GXF148" s="210"/>
      <c r="GXG148" s="210"/>
      <c r="GXH148" s="210"/>
      <c r="GXI148" s="210"/>
      <c r="GXJ148" s="210"/>
      <c r="GXK148" s="210"/>
      <c r="GXL148" s="210"/>
      <c r="GXM148" s="210"/>
      <c r="GXN148" s="210"/>
      <c r="GXO148" s="210"/>
      <c r="GXP148" s="210"/>
      <c r="GXQ148" s="210"/>
      <c r="GXR148" s="210"/>
      <c r="GXS148" s="210"/>
      <c r="GXT148" s="210"/>
      <c r="GXU148" s="210"/>
      <c r="GXV148" s="210"/>
      <c r="GXW148" s="210"/>
      <c r="GXX148" s="210"/>
      <c r="GXY148" s="210"/>
      <c r="GXZ148" s="210"/>
      <c r="GYA148" s="210"/>
      <c r="GYB148" s="210"/>
      <c r="GYC148" s="210"/>
      <c r="GYD148" s="210"/>
      <c r="GYE148" s="210"/>
      <c r="GYF148" s="210"/>
      <c r="GYG148" s="210"/>
      <c r="GYH148" s="210"/>
      <c r="GYI148" s="210"/>
      <c r="GYJ148" s="210"/>
      <c r="GYK148" s="210"/>
      <c r="GYL148" s="210"/>
      <c r="GYM148" s="210"/>
      <c r="GYN148" s="210"/>
      <c r="GYO148" s="210"/>
      <c r="GYP148" s="210"/>
      <c r="GYQ148" s="210"/>
      <c r="GYR148" s="210"/>
      <c r="GYS148" s="210"/>
      <c r="GYT148" s="210"/>
      <c r="GYU148" s="210"/>
      <c r="GYV148" s="210"/>
      <c r="GYW148" s="210"/>
      <c r="GYX148" s="210"/>
      <c r="GYY148" s="210"/>
      <c r="GYZ148" s="210"/>
      <c r="GZA148" s="210"/>
      <c r="GZB148" s="210"/>
      <c r="GZC148" s="210"/>
      <c r="GZD148" s="210"/>
      <c r="GZE148" s="210"/>
      <c r="GZF148" s="210"/>
      <c r="GZG148" s="210"/>
      <c r="GZH148" s="210"/>
      <c r="GZI148" s="210"/>
      <c r="GZJ148" s="210"/>
      <c r="GZK148" s="210"/>
      <c r="GZL148" s="210"/>
      <c r="GZM148" s="210"/>
      <c r="GZN148" s="210"/>
      <c r="GZO148" s="210"/>
      <c r="GZP148" s="210"/>
      <c r="GZQ148" s="210"/>
      <c r="GZR148" s="210"/>
      <c r="GZS148" s="210"/>
      <c r="GZT148" s="210"/>
      <c r="GZU148" s="210"/>
      <c r="GZV148" s="210"/>
      <c r="GZW148" s="210"/>
      <c r="GZX148" s="210"/>
      <c r="GZY148" s="210"/>
      <c r="GZZ148" s="210"/>
      <c r="HAA148" s="210"/>
      <c r="HAB148" s="210"/>
      <c r="HAC148" s="210"/>
      <c r="HAD148" s="210"/>
      <c r="HAE148" s="210"/>
      <c r="HAF148" s="210"/>
      <c r="HAG148" s="210"/>
      <c r="HAH148" s="210"/>
      <c r="HAI148" s="210"/>
      <c r="HAJ148" s="210"/>
      <c r="HAK148" s="210"/>
      <c r="HAL148" s="210"/>
      <c r="HAM148" s="210"/>
      <c r="HAN148" s="210"/>
      <c r="HAO148" s="210"/>
      <c r="HAP148" s="210"/>
      <c r="HAQ148" s="210"/>
      <c r="HAR148" s="210"/>
      <c r="HAS148" s="210"/>
      <c r="HAT148" s="210"/>
      <c r="HAU148" s="210"/>
      <c r="HAV148" s="210"/>
      <c r="HAW148" s="210"/>
      <c r="HAX148" s="210"/>
      <c r="HAY148" s="210"/>
      <c r="HAZ148" s="210"/>
      <c r="HBA148" s="210"/>
      <c r="HBB148" s="210"/>
      <c r="HBC148" s="210"/>
      <c r="HBD148" s="210"/>
      <c r="HBE148" s="210"/>
      <c r="HBF148" s="210"/>
      <c r="HBG148" s="210"/>
      <c r="HBH148" s="210"/>
      <c r="HBI148" s="210"/>
      <c r="HBJ148" s="210"/>
      <c r="HBK148" s="210"/>
      <c r="HBL148" s="210"/>
      <c r="HBM148" s="210"/>
      <c r="HBN148" s="210"/>
      <c r="HBO148" s="210"/>
      <c r="HBP148" s="210"/>
      <c r="HBQ148" s="210"/>
      <c r="HBR148" s="210"/>
      <c r="HBS148" s="210"/>
      <c r="HBT148" s="210"/>
      <c r="HBU148" s="210"/>
      <c r="HBV148" s="210"/>
      <c r="HBW148" s="210"/>
      <c r="HBX148" s="210"/>
      <c r="HBY148" s="210"/>
      <c r="HBZ148" s="210"/>
      <c r="HCA148" s="210"/>
      <c r="HCB148" s="210"/>
      <c r="HCC148" s="210"/>
      <c r="HCD148" s="210"/>
      <c r="HCE148" s="210"/>
      <c r="HCF148" s="210"/>
      <c r="HCG148" s="210"/>
      <c r="HCH148" s="210"/>
      <c r="HCI148" s="210"/>
      <c r="HCJ148" s="210"/>
      <c r="HCK148" s="210"/>
      <c r="HCL148" s="210"/>
      <c r="HCM148" s="210"/>
      <c r="HCN148" s="210"/>
      <c r="HCO148" s="210"/>
      <c r="HCP148" s="210"/>
      <c r="HCQ148" s="210"/>
      <c r="HCR148" s="210"/>
      <c r="HCS148" s="210"/>
      <c r="HCT148" s="210"/>
      <c r="HCU148" s="210"/>
      <c r="HCV148" s="210"/>
      <c r="HCW148" s="210"/>
      <c r="HCX148" s="210"/>
      <c r="HCY148" s="210"/>
      <c r="HCZ148" s="210"/>
      <c r="HDA148" s="210"/>
      <c r="HDB148" s="210"/>
      <c r="HDC148" s="210"/>
      <c r="HDD148" s="210"/>
      <c r="HDE148" s="210"/>
      <c r="HDF148" s="210"/>
      <c r="HDG148" s="210"/>
      <c r="HDH148" s="210"/>
      <c r="HDI148" s="210"/>
      <c r="HDJ148" s="210"/>
      <c r="HDK148" s="210"/>
      <c r="HDL148" s="210"/>
      <c r="HDM148" s="210"/>
      <c r="HDN148" s="210"/>
      <c r="HDO148" s="210"/>
      <c r="HDP148" s="210"/>
      <c r="HDQ148" s="210"/>
      <c r="HDR148" s="210"/>
      <c r="HDS148" s="210"/>
      <c r="HDT148" s="210"/>
      <c r="HDU148" s="210"/>
      <c r="HDV148" s="210"/>
      <c r="HDW148" s="210"/>
      <c r="HDX148" s="210"/>
      <c r="HDY148" s="210"/>
      <c r="HDZ148" s="210"/>
      <c r="HEA148" s="210"/>
      <c r="HEB148" s="210"/>
      <c r="HEC148" s="210"/>
      <c r="HED148" s="210"/>
      <c r="HEE148" s="210"/>
      <c r="HEF148" s="210"/>
      <c r="HEG148" s="210"/>
      <c r="HEH148" s="210"/>
      <c r="HEI148" s="210"/>
      <c r="HEJ148" s="210"/>
      <c r="HEK148" s="210"/>
      <c r="HEL148" s="210"/>
      <c r="HEM148" s="210"/>
      <c r="HEN148" s="210"/>
      <c r="HEO148" s="210"/>
      <c r="HEP148" s="210"/>
      <c r="HEQ148" s="210"/>
      <c r="HER148" s="210"/>
      <c r="HES148" s="210"/>
      <c r="HET148" s="210"/>
      <c r="HEU148" s="210"/>
      <c r="HEV148" s="210"/>
      <c r="HEW148" s="210"/>
      <c r="HEX148" s="210"/>
      <c r="HEY148" s="210"/>
      <c r="HEZ148" s="210"/>
      <c r="HFA148" s="210"/>
      <c r="HFB148" s="210"/>
      <c r="HFC148" s="210"/>
      <c r="HFD148" s="210"/>
      <c r="HFE148" s="210"/>
      <c r="HFF148" s="210"/>
      <c r="HFG148" s="210"/>
      <c r="HFH148" s="210"/>
      <c r="HFI148" s="210"/>
      <c r="HFJ148" s="210"/>
      <c r="HFK148" s="210"/>
      <c r="HFL148" s="210"/>
      <c r="HFM148" s="210"/>
      <c r="HFN148" s="210"/>
      <c r="HFO148" s="210"/>
      <c r="HFP148" s="210"/>
      <c r="HFQ148" s="210"/>
      <c r="HFR148" s="210"/>
      <c r="HFS148" s="210"/>
      <c r="HFT148" s="210"/>
      <c r="HFU148" s="210"/>
      <c r="HFV148" s="210"/>
      <c r="HFW148" s="210"/>
      <c r="HFX148" s="210"/>
      <c r="HFY148" s="210"/>
      <c r="HFZ148" s="210"/>
      <c r="HGA148" s="210"/>
      <c r="HGB148" s="210"/>
      <c r="HGC148" s="210"/>
      <c r="HGD148" s="210"/>
      <c r="HGE148" s="210"/>
      <c r="HGF148" s="210"/>
      <c r="HGG148" s="210"/>
      <c r="HGH148" s="210"/>
      <c r="HGI148" s="210"/>
      <c r="HGJ148" s="210"/>
      <c r="HGK148" s="210"/>
      <c r="HGL148" s="210"/>
      <c r="HGM148" s="210"/>
      <c r="HGN148" s="210"/>
      <c r="HGO148" s="210"/>
      <c r="HGP148" s="210"/>
      <c r="HGQ148" s="210"/>
      <c r="HGR148" s="210"/>
      <c r="HGS148" s="210"/>
      <c r="HGT148" s="210"/>
      <c r="HGU148" s="210"/>
      <c r="HGV148" s="210"/>
      <c r="HGW148" s="210"/>
      <c r="HGX148" s="210"/>
      <c r="HGY148" s="210"/>
      <c r="HGZ148" s="210"/>
      <c r="HHA148" s="210"/>
      <c r="HHB148" s="210"/>
      <c r="HHC148" s="210"/>
      <c r="HHD148" s="210"/>
      <c r="HHE148" s="210"/>
      <c r="HHF148" s="210"/>
      <c r="HHG148" s="210"/>
      <c r="HHH148" s="210"/>
      <c r="HHI148" s="210"/>
      <c r="HHJ148" s="210"/>
      <c r="HHK148" s="210"/>
      <c r="HHL148" s="210"/>
      <c r="HHM148" s="210"/>
      <c r="HHN148" s="210"/>
      <c r="HHO148" s="210"/>
      <c r="HHP148" s="210"/>
      <c r="HHQ148" s="210"/>
      <c r="HHR148" s="210"/>
      <c r="HHS148" s="210"/>
      <c r="HHT148" s="210"/>
      <c r="HHU148" s="210"/>
      <c r="HHV148" s="210"/>
      <c r="HHW148" s="210"/>
      <c r="HHX148" s="210"/>
      <c r="HHY148" s="210"/>
      <c r="HHZ148" s="210"/>
      <c r="HIA148" s="210"/>
      <c r="HIB148" s="210"/>
      <c r="HIC148" s="210"/>
      <c r="HID148" s="210"/>
      <c r="HIE148" s="210"/>
      <c r="HIF148" s="210"/>
      <c r="HIG148" s="210"/>
      <c r="HIH148" s="210"/>
      <c r="HII148" s="210"/>
      <c r="HIJ148" s="210"/>
      <c r="HIK148" s="210"/>
      <c r="HIL148" s="210"/>
      <c r="HIM148" s="210"/>
      <c r="HIN148" s="210"/>
      <c r="HIO148" s="210"/>
      <c r="HIP148" s="210"/>
      <c r="HIQ148" s="210"/>
      <c r="HIR148" s="210"/>
      <c r="HIS148" s="210"/>
      <c r="HIT148" s="210"/>
      <c r="HIU148" s="210"/>
      <c r="HIV148" s="210"/>
      <c r="HIW148" s="210"/>
      <c r="HIX148" s="210"/>
      <c r="HIY148" s="210"/>
      <c r="HIZ148" s="210"/>
      <c r="HJA148" s="210"/>
      <c r="HJB148" s="210"/>
      <c r="HJC148" s="210"/>
      <c r="HJD148" s="210"/>
      <c r="HJE148" s="210"/>
      <c r="HJF148" s="210"/>
      <c r="HJG148" s="210"/>
      <c r="HJH148" s="210"/>
      <c r="HJI148" s="210"/>
      <c r="HJJ148" s="210"/>
      <c r="HJK148" s="210"/>
      <c r="HJL148" s="210"/>
      <c r="HJM148" s="210"/>
      <c r="HJN148" s="210"/>
      <c r="HJO148" s="210"/>
      <c r="HJP148" s="210"/>
      <c r="HJQ148" s="210"/>
      <c r="HJR148" s="210"/>
      <c r="HJS148" s="210"/>
      <c r="HJT148" s="210"/>
      <c r="HJU148" s="210"/>
      <c r="HJV148" s="210"/>
      <c r="HJW148" s="210"/>
      <c r="HJX148" s="210"/>
      <c r="HJY148" s="210"/>
      <c r="HJZ148" s="210"/>
      <c r="HKA148" s="210"/>
      <c r="HKB148" s="210"/>
      <c r="HKC148" s="210"/>
      <c r="HKD148" s="210"/>
      <c r="HKE148" s="210"/>
      <c r="HKF148" s="210"/>
      <c r="HKG148" s="210"/>
      <c r="HKH148" s="210"/>
      <c r="HKI148" s="210"/>
      <c r="HKJ148" s="210"/>
      <c r="HKK148" s="210"/>
      <c r="HKL148" s="210"/>
      <c r="HKM148" s="210"/>
      <c r="HKN148" s="210"/>
      <c r="HKO148" s="210"/>
      <c r="HKP148" s="210"/>
      <c r="HKQ148" s="210"/>
      <c r="HKR148" s="210"/>
      <c r="HKS148" s="210"/>
      <c r="HKT148" s="210"/>
      <c r="HKU148" s="210"/>
      <c r="HKV148" s="210"/>
      <c r="HKW148" s="210"/>
      <c r="HKX148" s="210"/>
      <c r="HKY148" s="210"/>
      <c r="HKZ148" s="210"/>
      <c r="HLA148" s="210"/>
      <c r="HLB148" s="210"/>
      <c r="HLC148" s="210"/>
      <c r="HLD148" s="210"/>
      <c r="HLE148" s="210"/>
      <c r="HLF148" s="210"/>
      <c r="HLG148" s="210"/>
      <c r="HLH148" s="210"/>
      <c r="HLI148" s="210"/>
      <c r="HLJ148" s="210"/>
      <c r="HLK148" s="210"/>
      <c r="HLL148" s="210"/>
      <c r="HLM148" s="210"/>
      <c r="HLN148" s="210"/>
      <c r="HLO148" s="210"/>
      <c r="HLP148" s="210"/>
      <c r="HLQ148" s="210"/>
      <c r="HLR148" s="210"/>
      <c r="HLS148" s="210"/>
      <c r="HLT148" s="210"/>
      <c r="HLU148" s="210"/>
      <c r="HLV148" s="210"/>
      <c r="HLW148" s="210"/>
      <c r="HLX148" s="210"/>
      <c r="HLY148" s="210"/>
      <c r="HLZ148" s="210"/>
      <c r="HMA148" s="210"/>
      <c r="HMB148" s="210"/>
      <c r="HMC148" s="210"/>
      <c r="HMD148" s="210"/>
      <c r="HME148" s="210"/>
      <c r="HMF148" s="210"/>
      <c r="HMG148" s="210"/>
      <c r="HMH148" s="210"/>
      <c r="HMI148" s="210"/>
      <c r="HMJ148" s="210"/>
      <c r="HMK148" s="210"/>
      <c r="HML148" s="210"/>
      <c r="HMM148" s="210"/>
      <c r="HMN148" s="210"/>
      <c r="HMO148" s="210"/>
      <c r="HMP148" s="210"/>
      <c r="HMQ148" s="210"/>
      <c r="HMR148" s="210"/>
      <c r="HMS148" s="210"/>
      <c r="HMT148" s="210"/>
      <c r="HMU148" s="210"/>
      <c r="HMV148" s="210"/>
      <c r="HMW148" s="210"/>
      <c r="HMX148" s="210"/>
      <c r="HMY148" s="210"/>
      <c r="HMZ148" s="210"/>
      <c r="HNA148" s="210"/>
      <c r="HNB148" s="210"/>
      <c r="HNC148" s="210"/>
      <c r="HND148" s="210"/>
      <c r="HNE148" s="210"/>
      <c r="HNF148" s="210"/>
      <c r="HNG148" s="210"/>
      <c r="HNH148" s="210"/>
      <c r="HNI148" s="210"/>
      <c r="HNJ148" s="210"/>
      <c r="HNK148" s="210"/>
      <c r="HNL148" s="210"/>
      <c r="HNM148" s="210"/>
      <c r="HNN148" s="210"/>
      <c r="HNO148" s="210"/>
      <c r="HNP148" s="210"/>
      <c r="HNQ148" s="210"/>
      <c r="HNR148" s="210"/>
      <c r="HNS148" s="210"/>
      <c r="HNT148" s="210"/>
      <c r="HNU148" s="210"/>
      <c r="HNV148" s="210"/>
      <c r="HNW148" s="210"/>
      <c r="HNX148" s="210"/>
      <c r="HNY148" s="210"/>
      <c r="HNZ148" s="210"/>
      <c r="HOA148" s="210"/>
      <c r="HOB148" s="210"/>
      <c r="HOC148" s="210"/>
      <c r="HOD148" s="210"/>
      <c r="HOE148" s="210"/>
      <c r="HOF148" s="210"/>
      <c r="HOG148" s="210"/>
      <c r="HOH148" s="210"/>
      <c r="HOI148" s="210"/>
      <c r="HOJ148" s="210"/>
      <c r="HOK148" s="210"/>
      <c r="HOL148" s="210"/>
      <c r="HOM148" s="210"/>
      <c r="HON148" s="210"/>
      <c r="HOO148" s="210"/>
      <c r="HOP148" s="210"/>
      <c r="HOQ148" s="210"/>
      <c r="HOR148" s="210"/>
      <c r="HOS148" s="210"/>
      <c r="HOT148" s="210"/>
      <c r="HOU148" s="210"/>
      <c r="HOV148" s="210"/>
      <c r="HOW148" s="210"/>
      <c r="HOX148" s="210"/>
      <c r="HOY148" s="210"/>
      <c r="HOZ148" s="210"/>
      <c r="HPA148" s="210"/>
      <c r="HPB148" s="210"/>
      <c r="HPC148" s="210"/>
      <c r="HPD148" s="210"/>
      <c r="HPE148" s="210"/>
      <c r="HPF148" s="210"/>
      <c r="HPG148" s="210"/>
      <c r="HPH148" s="210"/>
      <c r="HPI148" s="210"/>
      <c r="HPJ148" s="210"/>
      <c r="HPK148" s="210"/>
      <c r="HPL148" s="210"/>
      <c r="HPM148" s="210"/>
      <c r="HPN148" s="210"/>
      <c r="HPO148" s="210"/>
      <c r="HPP148" s="210"/>
      <c r="HPQ148" s="210"/>
      <c r="HPR148" s="210"/>
      <c r="HPS148" s="210"/>
      <c r="HPT148" s="210"/>
      <c r="HPU148" s="210"/>
      <c r="HPV148" s="210"/>
      <c r="HPW148" s="210"/>
      <c r="HPX148" s="210"/>
      <c r="HPY148" s="210"/>
      <c r="HPZ148" s="210"/>
      <c r="HQA148" s="210"/>
      <c r="HQB148" s="210"/>
      <c r="HQC148" s="210"/>
      <c r="HQD148" s="210"/>
      <c r="HQE148" s="210"/>
      <c r="HQF148" s="210"/>
      <c r="HQG148" s="210"/>
      <c r="HQH148" s="210"/>
      <c r="HQI148" s="210"/>
      <c r="HQJ148" s="210"/>
      <c r="HQK148" s="210"/>
      <c r="HQL148" s="210"/>
      <c r="HQM148" s="210"/>
      <c r="HQN148" s="210"/>
      <c r="HQO148" s="210"/>
      <c r="HQP148" s="210"/>
      <c r="HQQ148" s="210"/>
      <c r="HQR148" s="210"/>
      <c r="HQS148" s="210"/>
      <c r="HQT148" s="210"/>
      <c r="HQU148" s="210"/>
      <c r="HQV148" s="210"/>
      <c r="HQW148" s="210"/>
      <c r="HQX148" s="210"/>
      <c r="HQY148" s="210"/>
      <c r="HQZ148" s="210"/>
      <c r="HRA148" s="210"/>
      <c r="HRB148" s="210"/>
      <c r="HRC148" s="210"/>
      <c r="HRD148" s="210"/>
      <c r="HRE148" s="210"/>
      <c r="HRF148" s="210"/>
      <c r="HRG148" s="210"/>
      <c r="HRH148" s="210"/>
      <c r="HRI148" s="210"/>
      <c r="HRJ148" s="210"/>
      <c r="HRK148" s="210"/>
      <c r="HRL148" s="210"/>
      <c r="HRM148" s="210"/>
      <c r="HRN148" s="210"/>
      <c r="HRO148" s="210"/>
      <c r="HRP148" s="210"/>
      <c r="HRQ148" s="210"/>
      <c r="HRR148" s="210"/>
      <c r="HRS148" s="210"/>
      <c r="HRT148" s="210"/>
      <c r="HRU148" s="210"/>
      <c r="HRV148" s="210"/>
      <c r="HRW148" s="210"/>
      <c r="HRX148" s="210"/>
      <c r="HRY148" s="210"/>
      <c r="HRZ148" s="210"/>
      <c r="HSA148" s="210"/>
      <c r="HSB148" s="210"/>
      <c r="HSC148" s="210"/>
      <c r="HSD148" s="210"/>
      <c r="HSE148" s="210"/>
      <c r="HSF148" s="210"/>
      <c r="HSG148" s="210"/>
      <c r="HSH148" s="210"/>
      <c r="HSI148" s="210"/>
      <c r="HSJ148" s="210"/>
      <c r="HSK148" s="210"/>
      <c r="HSL148" s="210"/>
      <c r="HSM148" s="210"/>
      <c r="HSN148" s="210"/>
      <c r="HSO148" s="210"/>
      <c r="HSP148" s="210"/>
      <c r="HSQ148" s="210"/>
      <c r="HSR148" s="210"/>
      <c r="HSS148" s="210"/>
      <c r="HST148" s="210"/>
      <c r="HSU148" s="210"/>
      <c r="HSV148" s="210"/>
      <c r="HSW148" s="210"/>
      <c r="HSX148" s="210"/>
      <c r="HSY148" s="210"/>
      <c r="HSZ148" s="210"/>
      <c r="HTA148" s="210"/>
      <c r="HTB148" s="210"/>
      <c r="HTC148" s="210"/>
      <c r="HTD148" s="210"/>
      <c r="HTE148" s="210"/>
      <c r="HTF148" s="210"/>
      <c r="HTG148" s="210"/>
      <c r="HTH148" s="210"/>
      <c r="HTI148" s="210"/>
      <c r="HTJ148" s="210"/>
      <c r="HTK148" s="210"/>
      <c r="HTL148" s="210"/>
      <c r="HTM148" s="210"/>
      <c r="HTN148" s="210"/>
      <c r="HTO148" s="210"/>
      <c r="HTP148" s="210"/>
      <c r="HTQ148" s="210"/>
      <c r="HTR148" s="210"/>
      <c r="HTS148" s="210"/>
      <c r="HTT148" s="210"/>
      <c r="HTU148" s="210"/>
      <c r="HTV148" s="210"/>
      <c r="HTW148" s="210"/>
      <c r="HTX148" s="210"/>
      <c r="HTY148" s="210"/>
      <c r="HTZ148" s="210"/>
      <c r="HUA148" s="210"/>
      <c r="HUB148" s="210"/>
      <c r="HUC148" s="210"/>
      <c r="HUD148" s="210"/>
      <c r="HUE148" s="210"/>
      <c r="HUF148" s="210"/>
      <c r="HUG148" s="210"/>
      <c r="HUH148" s="210"/>
      <c r="HUI148" s="210"/>
      <c r="HUJ148" s="210"/>
      <c r="HUK148" s="210"/>
      <c r="HUL148" s="210"/>
      <c r="HUM148" s="210"/>
      <c r="HUN148" s="210"/>
      <c r="HUO148" s="210"/>
      <c r="HUP148" s="210"/>
      <c r="HUQ148" s="210"/>
      <c r="HUR148" s="210"/>
      <c r="HUS148" s="210"/>
      <c r="HUT148" s="210"/>
      <c r="HUU148" s="210"/>
      <c r="HUV148" s="210"/>
      <c r="HUW148" s="210"/>
      <c r="HUX148" s="210"/>
      <c r="HUY148" s="210"/>
      <c r="HUZ148" s="210"/>
      <c r="HVA148" s="210"/>
      <c r="HVB148" s="210"/>
      <c r="HVC148" s="210"/>
      <c r="HVD148" s="210"/>
      <c r="HVE148" s="210"/>
      <c r="HVF148" s="210"/>
      <c r="HVG148" s="210"/>
      <c r="HVH148" s="210"/>
      <c r="HVI148" s="210"/>
      <c r="HVJ148" s="210"/>
      <c r="HVK148" s="210"/>
      <c r="HVL148" s="210"/>
      <c r="HVM148" s="210"/>
      <c r="HVN148" s="210"/>
      <c r="HVO148" s="210"/>
      <c r="HVP148" s="210"/>
      <c r="HVQ148" s="210"/>
      <c r="HVR148" s="210"/>
      <c r="HVS148" s="210"/>
      <c r="HVT148" s="210"/>
      <c r="HVU148" s="210"/>
      <c r="HVV148" s="210"/>
      <c r="HVW148" s="210"/>
      <c r="HVX148" s="210"/>
      <c r="HVY148" s="210"/>
      <c r="HVZ148" s="210"/>
      <c r="HWA148" s="210"/>
      <c r="HWB148" s="210"/>
      <c r="HWC148" s="210"/>
      <c r="HWD148" s="210"/>
      <c r="HWE148" s="210"/>
      <c r="HWF148" s="210"/>
      <c r="HWG148" s="210"/>
      <c r="HWH148" s="210"/>
      <c r="HWI148" s="210"/>
      <c r="HWJ148" s="210"/>
      <c r="HWK148" s="210"/>
      <c r="HWL148" s="210"/>
      <c r="HWM148" s="210"/>
      <c r="HWN148" s="210"/>
      <c r="HWO148" s="210"/>
      <c r="HWP148" s="210"/>
      <c r="HWQ148" s="210"/>
      <c r="HWR148" s="210"/>
      <c r="HWS148" s="210"/>
      <c r="HWT148" s="210"/>
      <c r="HWU148" s="210"/>
      <c r="HWV148" s="210"/>
      <c r="HWW148" s="210"/>
      <c r="HWX148" s="210"/>
      <c r="HWY148" s="210"/>
      <c r="HWZ148" s="210"/>
      <c r="HXA148" s="210"/>
      <c r="HXB148" s="210"/>
      <c r="HXC148" s="210"/>
      <c r="HXD148" s="210"/>
      <c r="HXE148" s="210"/>
      <c r="HXF148" s="210"/>
      <c r="HXG148" s="210"/>
      <c r="HXH148" s="210"/>
      <c r="HXI148" s="210"/>
      <c r="HXJ148" s="210"/>
      <c r="HXK148" s="210"/>
      <c r="HXL148" s="210"/>
      <c r="HXM148" s="210"/>
      <c r="HXN148" s="210"/>
      <c r="HXO148" s="210"/>
      <c r="HXP148" s="210"/>
      <c r="HXQ148" s="210"/>
      <c r="HXR148" s="210"/>
      <c r="HXS148" s="210"/>
      <c r="HXT148" s="210"/>
      <c r="HXU148" s="210"/>
      <c r="HXV148" s="210"/>
      <c r="HXW148" s="210"/>
      <c r="HXX148" s="210"/>
      <c r="HXY148" s="210"/>
      <c r="HXZ148" s="210"/>
      <c r="HYA148" s="210"/>
      <c r="HYB148" s="210"/>
      <c r="HYC148" s="210"/>
      <c r="HYD148" s="210"/>
      <c r="HYE148" s="210"/>
      <c r="HYF148" s="210"/>
      <c r="HYG148" s="210"/>
      <c r="HYH148" s="210"/>
      <c r="HYI148" s="210"/>
      <c r="HYJ148" s="210"/>
      <c r="HYK148" s="210"/>
      <c r="HYL148" s="210"/>
      <c r="HYM148" s="210"/>
      <c r="HYN148" s="210"/>
      <c r="HYO148" s="210"/>
      <c r="HYP148" s="210"/>
      <c r="HYQ148" s="210"/>
      <c r="HYR148" s="210"/>
      <c r="HYS148" s="210"/>
      <c r="HYT148" s="210"/>
      <c r="HYU148" s="210"/>
      <c r="HYV148" s="210"/>
      <c r="HYW148" s="210"/>
      <c r="HYX148" s="210"/>
      <c r="HYY148" s="210"/>
      <c r="HYZ148" s="210"/>
      <c r="HZA148" s="210"/>
      <c r="HZB148" s="210"/>
      <c r="HZC148" s="210"/>
      <c r="HZD148" s="210"/>
      <c r="HZE148" s="210"/>
      <c r="HZF148" s="210"/>
      <c r="HZG148" s="210"/>
      <c r="HZH148" s="210"/>
      <c r="HZI148" s="210"/>
      <c r="HZJ148" s="210"/>
      <c r="HZK148" s="210"/>
      <c r="HZL148" s="210"/>
      <c r="HZM148" s="210"/>
      <c r="HZN148" s="210"/>
      <c r="HZO148" s="210"/>
      <c r="HZP148" s="210"/>
      <c r="HZQ148" s="210"/>
      <c r="HZR148" s="210"/>
      <c r="HZS148" s="210"/>
      <c r="HZT148" s="210"/>
      <c r="HZU148" s="210"/>
      <c r="HZV148" s="210"/>
      <c r="HZW148" s="210"/>
      <c r="HZX148" s="210"/>
      <c r="HZY148" s="210"/>
      <c r="HZZ148" s="210"/>
      <c r="IAA148" s="210"/>
      <c r="IAB148" s="210"/>
      <c r="IAC148" s="210"/>
      <c r="IAD148" s="210"/>
      <c r="IAE148" s="210"/>
      <c r="IAF148" s="210"/>
      <c r="IAG148" s="210"/>
      <c r="IAH148" s="210"/>
      <c r="IAI148" s="210"/>
      <c r="IAJ148" s="210"/>
      <c r="IAK148" s="210"/>
      <c r="IAL148" s="210"/>
      <c r="IAM148" s="210"/>
      <c r="IAN148" s="210"/>
      <c r="IAO148" s="210"/>
      <c r="IAP148" s="210"/>
      <c r="IAQ148" s="210"/>
      <c r="IAR148" s="210"/>
      <c r="IAS148" s="210"/>
      <c r="IAT148" s="210"/>
      <c r="IAU148" s="210"/>
      <c r="IAV148" s="210"/>
      <c r="IAW148" s="210"/>
      <c r="IAX148" s="210"/>
      <c r="IAY148" s="210"/>
      <c r="IAZ148" s="210"/>
      <c r="IBA148" s="210"/>
      <c r="IBB148" s="210"/>
      <c r="IBC148" s="210"/>
      <c r="IBD148" s="210"/>
      <c r="IBE148" s="210"/>
      <c r="IBF148" s="210"/>
      <c r="IBG148" s="210"/>
      <c r="IBH148" s="210"/>
      <c r="IBI148" s="210"/>
      <c r="IBJ148" s="210"/>
      <c r="IBK148" s="210"/>
      <c r="IBL148" s="210"/>
      <c r="IBM148" s="210"/>
      <c r="IBN148" s="210"/>
      <c r="IBO148" s="210"/>
      <c r="IBP148" s="210"/>
      <c r="IBQ148" s="210"/>
      <c r="IBR148" s="210"/>
      <c r="IBS148" s="210"/>
      <c r="IBT148" s="210"/>
      <c r="IBU148" s="210"/>
      <c r="IBV148" s="210"/>
      <c r="IBW148" s="210"/>
      <c r="IBX148" s="210"/>
      <c r="IBY148" s="210"/>
      <c r="IBZ148" s="210"/>
      <c r="ICA148" s="210"/>
      <c r="ICB148" s="210"/>
      <c r="ICC148" s="210"/>
      <c r="ICD148" s="210"/>
      <c r="ICE148" s="210"/>
      <c r="ICF148" s="210"/>
      <c r="ICG148" s="210"/>
      <c r="ICH148" s="210"/>
      <c r="ICI148" s="210"/>
      <c r="ICJ148" s="210"/>
      <c r="ICK148" s="210"/>
      <c r="ICL148" s="210"/>
      <c r="ICM148" s="210"/>
      <c r="ICN148" s="210"/>
      <c r="ICO148" s="210"/>
      <c r="ICP148" s="210"/>
      <c r="ICQ148" s="210"/>
      <c r="ICR148" s="210"/>
      <c r="ICS148" s="210"/>
      <c r="ICT148" s="210"/>
      <c r="ICU148" s="210"/>
      <c r="ICV148" s="210"/>
      <c r="ICW148" s="210"/>
      <c r="ICX148" s="210"/>
      <c r="ICY148" s="210"/>
      <c r="ICZ148" s="210"/>
      <c r="IDA148" s="210"/>
      <c r="IDB148" s="210"/>
      <c r="IDC148" s="210"/>
      <c r="IDD148" s="210"/>
      <c r="IDE148" s="210"/>
      <c r="IDF148" s="210"/>
      <c r="IDG148" s="210"/>
      <c r="IDH148" s="210"/>
      <c r="IDI148" s="210"/>
      <c r="IDJ148" s="210"/>
      <c r="IDK148" s="210"/>
      <c r="IDL148" s="210"/>
      <c r="IDM148" s="210"/>
      <c r="IDN148" s="210"/>
      <c r="IDO148" s="210"/>
      <c r="IDP148" s="210"/>
      <c r="IDQ148" s="210"/>
      <c r="IDR148" s="210"/>
      <c r="IDS148" s="210"/>
      <c r="IDT148" s="210"/>
      <c r="IDU148" s="210"/>
      <c r="IDV148" s="210"/>
      <c r="IDW148" s="210"/>
      <c r="IDX148" s="210"/>
      <c r="IDY148" s="210"/>
      <c r="IDZ148" s="210"/>
      <c r="IEA148" s="210"/>
      <c r="IEB148" s="210"/>
      <c r="IEC148" s="210"/>
      <c r="IED148" s="210"/>
      <c r="IEE148" s="210"/>
      <c r="IEF148" s="210"/>
      <c r="IEG148" s="210"/>
      <c r="IEH148" s="210"/>
      <c r="IEI148" s="210"/>
      <c r="IEJ148" s="210"/>
      <c r="IEK148" s="210"/>
      <c r="IEL148" s="210"/>
      <c r="IEM148" s="210"/>
      <c r="IEN148" s="210"/>
      <c r="IEO148" s="210"/>
      <c r="IEP148" s="210"/>
      <c r="IEQ148" s="210"/>
      <c r="IER148" s="210"/>
      <c r="IES148" s="210"/>
      <c r="IET148" s="210"/>
      <c r="IEU148" s="210"/>
      <c r="IEV148" s="210"/>
      <c r="IEW148" s="210"/>
      <c r="IEX148" s="210"/>
      <c r="IEY148" s="210"/>
      <c r="IEZ148" s="210"/>
      <c r="IFA148" s="210"/>
      <c r="IFB148" s="210"/>
      <c r="IFC148" s="210"/>
      <c r="IFD148" s="210"/>
      <c r="IFE148" s="210"/>
      <c r="IFF148" s="210"/>
      <c r="IFG148" s="210"/>
      <c r="IFH148" s="210"/>
      <c r="IFI148" s="210"/>
      <c r="IFJ148" s="210"/>
      <c r="IFK148" s="210"/>
      <c r="IFL148" s="210"/>
      <c r="IFM148" s="210"/>
      <c r="IFN148" s="210"/>
      <c r="IFO148" s="210"/>
      <c r="IFP148" s="210"/>
      <c r="IFQ148" s="210"/>
      <c r="IFR148" s="210"/>
      <c r="IFS148" s="210"/>
      <c r="IFT148" s="210"/>
      <c r="IFU148" s="210"/>
      <c r="IFV148" s="210"/>
      <c r="IFW148" s="210"/>
      <c r="IFX148" s="210"/>
      <c r="IFY148" s="210"/>
      <c r="IFZ148" s="210"/>
      <c r="IGA148" s="210"/>
      <c r="IGB148" s="210"/>
      <c r="IGC148" s="210"/>
      <c r="IGD148" s="210"/>
      <c r="IGE148" s="210"/>
      <c r="IGF148" s="210"/>
      <c r="IGG148" s="210"/>
      <c r="IGH148" s="210"/>
      <c r="IGI148" s="210"/>
      <c r="IGJ148" s="210"/>
      <c r="IGK148" s="210"/>
      <c r="IGL148" s="210"/>
      <c r="IGM148" s="210"/>
      <c r="IGN148" s="210"/>
      <c r="IGO148" s="210"/>
      <c r="IGP148" s="210"/>
      <c r="IGQ148" s="210"/>
      <c r="IGR148" s="210"/>
      <c r="IGS148" s="210"/>
      <c r="IGT148" s="210"/>
      <c r="IGU148" s="210"/>
      <c r="IGV148" s="210"/>
      <c r="IGW148" s="210"/>
      <c r="IGX148" s="210"/>
      <c r="IGY148" s="210"/>
      <c r="IGZ148" s="210"/>
      <c r="IHA148" s="210"/>
      <c r="IHB148" s="210"/>
      <c r="IHC148" s="210"/>
      <c r="IHD148" s="210"/>
      <c r="IHE148" s="210"/>
      <c r="IHF148" s="210"/>
      <c r="IHG148" s="210"/>
      <c r="IHH148" s="210"/>
      <c r="IHI148" s="210"/>
      <c r="IHJ148" s="210"/>
      <c r="IHK148" s="210"/>
      <c r="IHL148" s="210"/>
      <c r="IHM148" s="210"/>
      <c r="IHN148" s="210"/>
      <c r="IHO148" s="210"/>
      <c r="IHP148" s="210"/>
      <c r="IHQ148" s="210"/>
      <c r="IHR148" s="210"/>
      <c r="IHS148" s="210"/>
      <c r="IHT148" s="210"/>
      <c r="IHU148" s="210"/>
      <c r="IHV148" s="210"/>
      <c r="IHW148" s="210"/>
      <c r="IHX148" s="210"/>
      <c r="IHY148" s="210"/>
      <c r="IHZ148" s="210"/>
      <c r="IIA148" s="210"/>
      <c r="IIB148" s="210"/>
      <c r="IIC148" s="210"/>
      <c r="IID148" s="210"/>
      <c r="IIE148" s="210"/>
      <c r="IIF148" s="210"/>
      <c r="IIG148" s="210"/>
      <c r="IIH148" s="210"/>
      <c r="III148" s="210"/>
      <c r="IIJ148" s="210"/>
      <c r="IIK148" s="210"/>
      <c r="IIL148" s="210"/>
      <c r="IIM148" s="210"/>
      <c r="IIN148" s="210"/>
      <c r="IIO148" s="210"/>
      <c r="IIP148" s="210"/>
      <c r="IIQ148" s="210"/>
      <c r="IIR148" s="210"/>
      <c r="IIS148" s="210"/>
      <c r="IIT148" s="210"/>
      <c r="IIU148" s="210"/>
      <c r="IIV148" s="210"/>
      <c r="IIW148" s="210"/>
      <c r="IIX148" s="210"/>
      <c r="IIY148" s="210"/>
      <c r="IIZ148" s="210"/>
      <c r="IJA148" s="210"/>
      <c r="IJB148" s="210"/>
      <c r="IJC148" s="210"/>
      <c r="IJD148" s="210"/>
      <c r="IJE148" s="210"/>
      <c r="IJF148" s="210"/>
      <c r="IJG148" s="210"/>
      <c r="IJH148" s="210"/>
      <c r="IJI148" s="210"/>
      <c r="IJJ148" s="210"/>
      <c r="IJK148" s="210"/>
      <c r="IJL148" s="210"/>
      <c r="IJM148" s="210"/>
      <c r="IJN148" s="210"/>
      <c r="IJO148" s="210"/>
      <c r="IJP148" s="210"/>
    </row>
    <row r="149" spans="1:6360" s="216" customFormat="1">
      <c r="A149" s="81" t="s">
        <v>317</v>
      </c>
      <c r="B149" s="81" t="s">
        <v>318</v>
      </c>
      <c r="C149" s="80">
        <v>0</v>
      </c>
      <c r="D149" s="80">
        <v>0</v>
      </c>
      <c r="F149" s="210"/>
      <c r="H149" s="210"/>
      <c r="I149" s="210"/>
      <c r="J149" s="210"/>
      <c r="K149" s="210"/>
      <c r="L149" s="210"/>
      <c r="M149" s="210"/>
      <c r="N149" s="210"/>
      <c r="O149" s="210"/>
      <c r="P149" s="210"/>
      <c r="Q149" s="210"/>
      <c r="R149" s="210"/>
      <c r="S149" s="210"/>
      <c r="T149" s="210"/>
      <c r="U149" s="210"/>
      <c r="V149" s="210"/>
      <c r="W149" s="210"/>
      <c r="X149" s="210"/>
      <c r="Y149" s="210"/>
      <c r="Z149" s="210"/>
      <c r="AA149" s="210"/>
      <c r="AB149" s="210"/>
      <c r="AC149" s="210"/>
      <c r="AD149" s="210"/>
      <c r="AE149" s="210"/>
      <c r="AF149" s="210"/>
      <c r="AG149" s="210"/>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c r="BI149" s="210"/>
      <c r="BJ149" s="210"/>
      <c r="BK149" s="210"/>
      <c r="BL149" s="210"/>
      <c r="BM149" s="210"/>
      <c r="BN149" s="210"/>
      <c r="BO149" s="210"/>
      <c r="BP149" s="210"/>
      <c r="BQ149" s="210"/>
      <c r="BR149" s="210"/>
      <c r="BS149" s="210"/>
      <c r="BT149" s="210"/>
      <c r="BU149" s="210"/>
      <c r="BV149" s="210"/>
      <c r="BW149" s="210"/>
      <c r="BX149" s="210"/>
      <c r="BY149" s="210"/>
      <c r="BZ149" s="210"/>
      <c r="CA149" s="210"/>
      <c r="CB149" s="210"/>
      <c r="CC149" s="210"/>
      <c r="CD149" s="210"/>
      <c r="CE149" s="210"/>
      <c r="CF149" s="210"/>
      <c r="CG149" s="210"/>
      <c r="CH149" s="210"/>
      <c r="CI149" s="210"/>
      <c r="CJ149" s="210"/>
      <c r="CK149" s="210"/>
      <c r="CL149" s="210"/>
      <c r="CM149" s="210"/>
      <c r="CN149" s="210"/>
      <c r="CO149" s="210"/>
      <c r="CP149" s="210"/>
      <c r="CQ149" s="210"/>
      <c r="CR149" s="210"/>
      <c r="CS149" s="210"/>
      <c r="CT149" s="210"/>
      <c r="CU149" s="210"/>
      <c r="CV149" s="210"/>
      <c r="CW149" s="210"/>
      <c r="CX149" s="210"/>
      <c r="CY149" s="210"/>
      <c r="CZ149" s="210"/>
      <c r="DA149" s="210"/>
      <c r="DB149" s="210"/>
      <c r="DC149" s="210"/>
      <c r="DD149" s="210"/>
      <c r="DE149" s="210"/>
      <c r="DF149" s="210"/>
      <c r="DG149" s="210"/>
      <c r="DH149" s="210"/>
      <c r="DI149" s="210"/>
      <c r="DJ149" s="210"/>
      <c r="DK149" s="210"/>
      <c r="DL149" s="210"/>
      <c r="DM149" s="210"/>
      <c r="DN149" s="210"/>
      <c r="DO149" s="210"/>
      <c r="DP149" s="210"/>
      <c r="DQ149" s="210"/>
      <c r="DR149" s="210"/>
      <c r="DS149" s="210"/>
      <c r="DT149" s="210"/>
      <c r="DU149" s="210"/>
      <c r="DV149" s="210"/>
      <c r="DW149" s="210"/>
      <c r="DX149" s="210"/>
      <c r="DY149" s="210"/>
      <c r="DZ149" s="210"/>
      <c r="EA149" s="210"/>
      <c r="EB149" s="210"/>
      <c r="EC149" s="210"/>
      <c r="ED149" s="210"/>
      <c r="EE149" s="210"/>
      <c r="EF149" s="210"/>
      <c r="EG149" s="210"/>
      <c r="EH149" s="210"/>
      <c r="EI149" s="210"/>
      <c r="EJ149" s="210"/>
      <c r="EK149" s="210"/>
      <c r="EL149" s="210"/>
      <c r="EM149" s="210"/>
      <c r="EN149" s="210"/>
      <c r="EO149" s="210"/>
      <c r="EP149" s="210"/>
      <c r="EQ149" s="210"/>
      <c r="ER149" s="210"/>
      <c r="ES149" s="210"/>
      <c r="ET149" s="210"/>
      <c r="EU149" s="210"/>
      <c r="EV149" s="210"/>
      <c r="EW149" s="210"/>
      <c r="EX149" s="210"/>
      <c r="EY149" s="210"/>
      <c r="EZ149" s="210"/>
      <c r="FA149" s="210"/>
      <c r="FB149" s="210"/>
      <c r="FC149" s="210"/>
      <c r="FD149" s="210"/>
      <c r="FE149" s="210"/>
      <c r="FF149" s="210"/>
      <c r="FG149" s="210"/>
      <c r="FH149" s="210"/>
      <c r="FI149" s="210"/>
      <c r="FJ149" s="210"/>
      <c r="FK149" s="210"/>
      <c r="FL149" s="210"/>
      <c r="FM149" s="210"/>
      <c r="FN149" s="210"/>
      <c r="FO149" s="210"/>
      <c r="FP149" s="210"/>
      <c r="FQ149" s="210"/>
      <c r="FR149" s="210"/>
      <c r="FS149" s="210"/>
      <c r="FT149" s="210"/>
      <c r="FU149" s="210"/>
      <c r="FV149" s="210"/>
      <c r="FW149" s="210"/>
      <c r="FX149" s="210"/>
      <c r="FY149" s="210"/>
      <c r="FZ149" s="210"/>
      <c r="GA149" s="210"/>
      <c r="GB149" s="210"/>
      <c r="GC149" s="210"/>
      <c r="GD149" s="210"/>
      <c r="GE149" s="210"/>
      <c r="GF149" s="210"/>
      <c r="GG149" s="210"/>
      <c r="GH149" s="210"/>
      <c r="GI149" s="210"/>
      <c r="GJ149" s="210"/>
      <c r="GK149" s="210"/>
      <c r="GL149" s="210"/>
      <c r="GM149" s="210"/>
      <c r="GN149" s="210"/>
      <c r="GO149" s="210"/>
      <c r="GP149" s="210"/>
      <c r="GQ149" s="210"/>
      <c r="GR149" s="210"/>
      <c r="GS149" s="210"/>
      <c r="GT149" s="210"/>
      <c r="GU149" s="210"/>
      <c r="GV149" s="210"/>
      <c r="GW149" s="210"/>
      <c r="GX149" s="210"/>
      <c r="GY149" s="210"/>
      <c r="GZ149" s="210"/>
      <c r="HA149" s="210"/>
      <c r="HB149" s="210"/>
      <c r="HC149" s="210"/>
      <c r="HD149" s="210"/>
      <c r="HE149" s="210"/>
      <c r="HF149" s="210"/>
      <c r="HG149" s="210"/>
      <c r="HH149" s="210"/>
      <c r="HI149" s="210"/>
      <c r="HJ149" s="210"/>
      <c r="HK149" s="210"/>
      <c r="HL149" s="210"/>
      <c r="HM149" s="210"/>
      <c r="HN149" s="210"/>
      <c r="HO149" s="210"/>
      <c r="HP149" s="210"/>
      <c r="HQ149" s="210"/>
      <c r="HR149" s="210"/>
      <c r="HS149" s="210"/>
      <c r="HT149" s="210"/>
      <c r="HU149" s="210"/>
      <c r="HV149" s="210"/>
      <c r="HW149" s="210"/>
      <c r="HX149" s="210"/>
      <c r="HY149" s="210"/>
      <c r="HZ149" s="210"/>
      <c r="IA149" s="210"/>
      <c r="IB149" s="210"/>
      <c r="IC149" s="210"/>
      <c r="ID149" s="210"/>
      <c r="IE149" s="210"/>
      <c r="IF149" s="210"/>
      <c r="IG149" s="210"/>
      <c r="IH149" s="210"/>
      <c r="II149" s="210"/>
      <c r="IJ149" s="210"/>
      <c r="IK149" s="210"/>
      <c r="IL149" s="210"/>
      <c r="IM149" s="210"/>
      <c r="IN149" s="210"/>
      <c r="IO149" s="210"/>
      <c r="IP149" s="210"/>
      <c r="IQ149" s="210"/>
      <c r="IR149" s="210"/>
      <c r="IS149" s="210"/>
      <c r="IT149" s="210"/>
      <c r="IU149" s="210"/>
      <c r="IV149" s="210"/>
      <c r="IW149" s="210"/>
      <c r="IX149" s="210"/>
      <c r="IY149" s="210"/>
      <c r="IZ149" s="210"/>
      <c r="JA149" s="210"/>
      <c r="JB149" s="210"/>
      <c r="JC149" s="210"/>
      <c r="JD149" s="210"/>
      <c r="JE149" s="210"/>
      <c r="JF149" s="210"/>
      <c r="JG149" s="210"/>
      <c r="JH149" s="210"/>
      <c r="JI149" s="210"/>
      <c r="JJ149" s="210"/>
      <c r="JK149" s="210"/>
      <c r="JL149" s="210"/>
      <c r="JM149" s="210"/>
      <c r="JN149" s="210"/>
      <c r="JO149" s="210"/>
      <c r="JP149" s="210"/>
      <c r="JQ149" s="210"/>
      <c r="JR149" s="210"/>
      <c r="JS149" s="210"/>
      <c r="JT149" s="210"/>
      <c r="JU149" s="210"/>
      <c r="JV149" s="210"/>
      <c r="JW149" s="210"/>
      <c r="JX149" s="210"/>
      <c r="JY149" s="210"/>
      <c r="JZ149" s="210"/>
      <c r="KA149" s="210"/>
      <c r="KB149" s="210"/>
      <c r="KC149" s="210"/>
      <c r="KD149" s="210"/>
      <c r="KE149" s="210"/>
      <c r="KF149" s="210"/>
      <c r="KG149" s="210"/>
      <c r="KH149" s="210"/>
      <c r="KI149" s="210"/>
      <c r="KJ149" s="210"/>
      <c r="KK149" s="210"/>
      <c r="KL149" s="210"/>
      <c r="KM149" s="210"/>
      <c r="KN149" s="210"/>
      <c r="KO149" s="210"/>
      <c r="KP149" s="210"/>
      <c r="KQ149" s="210"/>
      <c r="KR149" s="210"/>
      <c r="KS149" s="210"/>
      <c r="KT149" s="210"/>
      <c r="KU149" s="210"/>
      <c r="KV149" s="210"/>
      <c r="KW149" s="210"/>
      <c r="KX149" s="210"/>
      <c r="KY149" s="210"/>
      <c r="KZ149" s="210"/>
      <c r="LA149" s="210"/>
      <c r="LB149" s="210"/>
      <c r="LC149" s="210"/>
      <c r="LD149" s="210"/>
      <c r="LE149" s="210"/>
      <c r="LF149" s="210"/>
      <c r="LG149" s="210"/>
      <c r="LH149" s="210"/>
      <c r="LI149" s="210"/>
      <c r="LJ149" s="210"/>
      <c r="LK149" s="210"/>
      <c r="LL149" s="210"/>
      <c r="LM149" s="210"/>
      <c r="LN149" s="210"/>
      <c r="LO149" s="210"/>
      <c r="LP149" s="210"/>
      <c r="LQ149" s="210"/>
      <c r="LR149" s="210"/>
      <c r="LS149" s="210"/>
      <c r="LT149" s="210"/>
      <c r="LU149" s="210"/>
      <c r="LV149" s="210"/>
      <c r="LW149" s="210"/>
      <c r="LX149" s="210"/>
      <c r="LY149" s="210"/>
      <c r="LZ149" s="210"/>
      <c r="MA149" s="210"/>
      <c r="MB149" s="210"/>
      <c r="MC149" s="210"/>
      <c r="MD149" s="210"/>
      <c r="ME149" s="210"/>
      <c r="MF149" s="210"/>
      <c r="MG149" s="210"/>
      <c r="MH149" s="210"/>
      <c r="MI149" s="210"/>
      <c r="MJ149" s="210"/>
      <c r="MK149" s="210"/>
      <c r="ML149" s="210"/>
      <c r="MM149" s="210"/>
      <c r="MN149" s="210"/>
      <c r="MO149" s="210"/>
      <c r="MP149" s="210"/>
      <c r="MQ149" s="210"/>
      <c r="MR149" s="210"/>
      <c r="MS149" s="210"/>
      <c r="MT149" s="210"/>
      <c r="MU149" s="210"/>
      <c r="MV149" s="210"/>
      <c r="MW149" s="210"/>
      <c r="MX149" s="210"/>
      <c r="MY149" s="210"/>
      <c r="MZ149" s="210"/>
      <c r="NA149" s="210"/>
      <c r="NB149" s="210"/>
      <c r="NC149" s="210"/>
      <c r="ND149" s="210"/>
      <c r="NE149" s="210"/>
      <c r="NF149" s="210"/>
      <c r="NG149" s="210"/>
      <c r="NH149" s="210"/>
      <c r="NI149" s="210"/>
      <c r="NJ149" s="210"/>
      <c r="NK149" s="210"/>
      <c r="NL149" s="210"/>
      <c r="NM149" s="210"/>
      <c r="NN149" s="210"/>
      <c r="NO149" s="210"/>
      <c r="NP149" s="210"/>
      <c r="NQ149" s="210"/>
      <c r="NR149" s="210"/>
      <c r="NS149" s="210"/>
      <c r="NT149" s="210"/>
      <c r="NU149" s="210"/>
      <c r="NV149" s="210"/>
      <c r="NW149" s="210"/>
      <c r="NX149" s="210"/>
      <c r="NY149" s="210"/>
      <c r="NZ149" s="210"/>
      <c r="OA149" s="210"/>
      <c r="OB149" s="210"/>
      <c r="OC149" s="210"/>
      <c r="OD149" s="210"/>
      <c r="OE149" s="210"/>
      <c r="OF149" s="210"/>
      <c r="OG149" s="210"/>
      <c r="OH149" s="210"/>
      <c r="OI149" s="210"/>
      <c r="OJ149" s="210"/>
      <c r="OK149" s="210"/>
      <c r="OL149" s="210"/>
      <c r="OM149" s="210"/>
      <c r="ON149" s="210"/>
      <c r="OO149" s="210"/>
      <c r="OP149" s="210"/>
      <c r="OQ149" s="210"/>
      <c r="OR149" s="210"/>
      <c r="OS149" s="210"/>
      <c r="OT149" s="210"/>
      <c r="OU149" s="210"/>
      <c r="OV149" s="210"/>
      <c r="OW149" s="210"/>
      <c r="OX149" s="210"/>
      <c r="OY149" s="210"/>
      <c r="OZ149" s="210"/>
      <c r="PA149" s="210"/>
      <c r="PB149" s="210"/>
      <c r="PC149" s="210"/>
      <c r="PD149" s="210"/>
      <c r="PE149" s="210"/>
      <c r="PF149" s="210"/>
      <c r="PG149" s="210"/>
      <c r="PH149" s="210"/>
      <c r="PI149" s="210"/>
      <c r="PJ149" s="210"/>
      <c r="PK149" s="210"/>
      <c r="PL149" s="210"/>
      <c r="PM149" s="210"/>
      <c r="PN149" s="210"/>
      <c r="PO149" s="210"/>
      <c r="PP149" s="210"/>
      <c r="PQ149" s="210"/>
      <c r="PR149" s="210"/>
      <c r="PS149" s="210"/>
      <c r="PT149" s="210"/>
      <c r="PU149" s="210"/>
      <c r="PV149" s="210"/>
      <c r="PW149" s="210"/>
      <c r="PX149" s="210"/>
      <c r="PY149" s="210"/>
      <c r="PZ149" s="210"/>
      <c r="QA149" s="210"/>
      <c r="QB149" s="210"/>
      <c r="QC149" s="210"/>
      <c r="QD149" s="210"/>
      <c r="QE149" s="210"/>
      <c r="QF149" s="210"/>
      <c r="QG149" s="210"/>
      <c r="QH149" s="210"/>
      <c r="QI149" s="210"/>
      <c r="QJ149" s="210"/>
      <c r="QK149" s="210"/>
      <c r="QL149" s="210"/>
      <c r="QM149" s="210"/>
      <c r="QN149" s="210"/>
      <c r="QO149" s="210"/>
      <c r="QP149" s="210"/>
      <c r="QQ149" s="210"/>
      <c r="QR149" s="210"/>
      <c r="QS149" s="210"/>
      <c r="QT149" s="210"/>
      <c r="QU149" s="210"/>
      <c r="QV149" s="210"/>
      <c r="QW149" s="210"/>
      <c r="QX149" s="210"/>
      <c r="QY149" s="210"/>
      <c r="QZ149" s="210"/>
      <c r="RA149" s="210"/>
      <c r="RB149" s="210"/>
      <c r="RC149" s="210"/>
      <c r="RD149" s="210"/>
      <c r="RE149" s="210"/>
      <c r="RF149" s="210"/>
      <c r="RG149" s="210"/>
      <c r="RH149" s="210"/>
      <c r="RI149" s="210"/>
      <c r="RJ149" s="210"/>
      <c r="RK149" s="210"/>
      <c r="RL149" s="210"/>
      <c r="RM149" s="210"/>
      <c r="RN149" s="210"/>
      <c r="RO149" s="210"/>
      <c r="RP149" s="210"/>
      <c r="RQ149" s="210"/>
      <c r="RR149" s="210"/>
      <c r="RS149" s="210"/>
      <c r="RT149" s="210"/>
      <c r="RU149" s="210"/>
      <c r="RV149" s="210"/>
      <c r="RW149" s="210"/>
      <c r="RX149" s="210"/>
      <c r="RY149" s="210"/>
      <c r="RZ149" s="210"/>
      <c r="SA149" s="210"/>
      <c r="SB149" s="210"/>
      <c r="SC149" s="210"/>
      <c r="SD149" s="210"/>
      <c r="SE149" s="210"/>
      <c r="SF149" s="210"/>
      <c r="SG149" s="210"/>
      <c r="SH149" s="210"/>
      <c r="SI149" s="210"/>
      <c r="SJ149" s="210"/>
      <c r="SK149" s="210"/>
      <c r="SL149" s="210"/>
      <c r="SM149" s="210"/>
      <c r="SN149" s="210"/>
      <c r="SO149" s="210"/>
      <c r="SP149" s="210"/>
      <c r="SQ149" s="210"/>
      <c r="SR149" s="210"/>
      <c r="SS149" s="210"/>
      <c r="ST149" s="210"/>
      <c r="SU149" s="210"/>
      <c r="SV149" s="210"/>
      <c r="SW149" s="210"/>
      <c r="SX149" s="210"/>
      <c r="SY149" s="210"/>
      <c r="SZ149" s="210"/>
      <c r="TA149" s="210"/>
      <c r="TB149" s="210"/>
      <c r="TC149" s="210"/>
      <c r="TD149" s="210"/>
      <c r="TE149" s="210"/>
      <c r="TF149" s="210"/>
      <c r="TG149" s="210"/>
      <c r="TH149" s="210"/>
      <c r="TI149" s="210"/>
      <c r="TJ149" s="210"/>
      <c r="TK149" s="210"/>
      <c r="TL149" s="210"/>
      <c r="TM149" s="210"/>
      <c r="TN149" s="210"/>
      <c r="TO149" s="210"/>
      <c r="TP149" s="210"/>
      <c r="TQ149" s="210"/>
      <c r="TR149" s="210"/>
      <c r="TS149" s="210"/>
      <c r="TT149" s="210"/>
      <c r="TU149" s="210"/>
      <c r="TV149" s="210"/>
      <c r="TW149" s="210"/>
      <c r="TX149" s="210"/>
      <c r="TY149" s="210"/>
      <c r="TZ149" s="210"/>
      <c r="UA149" s="210"/>
      <c r="UB149" s="210"/>
      <c r="UC149" s="210"/>
      <c r="UD149" s="210"/>
      <c r="UE149" s="210"/>
      <c r="UF149" s="210"/>
      <c r="UG149" s="210"/>
      <c r="UH149" s="210"/>
      <c r="UI149" s="210"/>
      <c r="UJ149" s="210"/>
      <c r="UK149" s="210"/>
      <c r="UL149" s="210"/>
      <c r="UM149" s="210"/>
      <c r="UN149" s="210"/>
      <c r="UO149" s="210"/>
      <c r="UP149" s="210"/>
      <c r="UQ149" s="210"/>
      <c r="UR149" s="210"/>
      <c r="US149" s="210"/>
      <c r="UT149" s="210"/>
      <c r="UU149" s="210"/>
      <c r="UV149" s="210"/>
      <c r="UW149" s="210"/>
      <c r="UX149" s="210"/>
      <c r="UY149" s="210"/>
      <c r="UZ149" s="210"/>
      <c r="VA149" s="210"/>
      <c r="VB149" s="210"/>
      <c r="VC149" s="210"/>
      <c r="VD149" s="210"/>
      <c r="VE149" s="210"/>
      <c r="VF149" s="210"/>
      <c r="VG149" s="210"/>
      <c r="VH149" s="210"/>
      <c r="VI149" s="210"/>
      <c r="VJ149" s="210"/>
      <c r="VK149" s="210"/>
      <c r="VL149" s="210"/>
      <c r="VM149" s="210"/>
      <c r="VN149" s="210"/>
      <c r="VO149" s="210"/>
      <c r="VP149" s="210"/>
      <c r="VQ149" s="210"/>
      <c r="VR149" s="210"/>
      <c r="VS149" s="210"/>
      <c r="VT149" s="210"/>
      <c r="VU149" s="210"/>
      <c r="VV149" s="210"/>
      <c r="VW149" s="210"/>
      <c r="VX149" s="210"/>
      <c r="VY149" s="210"/>
      <c r="VZ149" s="210"/>
      <c r="WA149" s="210"/>
      <c r="WB149" s="210"/>
      <c r="WC149" s="210"/>
      <c r="WD149" s="210"/>
      <c r="WE149" s="210"/>
      <c r="WF149" s="210"/>
      <c r="WG149" s="210"/>
      <c r="WH149" s="210"/>
      <c r="WI149" s="210"/>
      <c r="WJ149" s="210"/>
      <c r="WK149" s="210"/>
      <c r="WL149" s="210"/>
      <c r="WM149" s="210"/>
      <c r="WN149" s="210"/>
      <c r="WO149" s="210"/>
      <c r="WP149" s="210"/>
      <c r="WQ149" s="210"/>
      <c r="WR149" s="210"/>
      <c r="WS149" s="210"/>
      <c r="WT149" s="210"/>
      <c r="WU149" s="210"/>
      <c r="WV149" s="210"/>
      <c r="WW149" s="210"/>
      <c r="WX149" s="210"/>
      <c r="WY149" s="210"/>
      <c r="WZ149" s="210"/>
      <c r="XA149" s="210"/>
      <c r="XB149" s="210"/>
      <c r="XC149" s="210"/>
      <c r="XD149" s="210"/>
      <c r="XE149" s="210"/>
      <c r="XF149" s="210"/>
      <c r="XG149" s="210"/>
      <c r="XH149" s="210"/>
      <c r="XI149" s="210"/>
      <c r="XJ149" s="210"/>
      <c r="XK149" s="210"/>
      <c r="XL149" s="210"/>
      <c r="XM149" s="210"/>
      <c r="XN149" s="210"/>
      <c r="XO149" s="210"/>
      <c r="XP149" s="210"/>
      <c r="XQ149" s="210"/>
      <c r="XR149" s="210"/>
      <c r="XS149" s="210"/>
      <c r="XT149" s="210"/>
      <c r="XU149" s="210"/>
      <c r="XV149" s="210"/>
      <c r="XW149" s="210"/>
      <c r="XX149" s="210"/>
      <c r="XY149" s="210"/>
      <c r="XZ149" s="210"/>
      <c r="YA149" s="210"/>
      <c r="YB149" s="210"/>
      <c r="YC149" s="210"/>
      <c r="YD149" s="210"/>
      <c r="YE149" s="210"/>
      <c r="YF149" s="210"/>
      <c r="YG149" s="210"/>
      <c r="YH149" s="210"/>
      <c r="YI149" s="210"/>
      <c r="YJ149" s="210"/>
      <c r="YK149" s="210"/>
      <c r="YL149" s="210"/>
      <c r="YM149" s="210"/>
      <c r="YN149" s="210"/>
      <c r="YO149" s="210"/>
      <c r="YP149" s="210"/>
      <c r="YQ149" s="210"/>
      <c r="YR149" s="210"/>
      <c r="YS149" s="210"/>
      <c r="YT149" s="210"/>
      <c r="YU149" s="210"/>
      <c r="YV149" s="210"/>
      <c r="YW149" s="210"/>
      <c r="YX149" s="210"/>
      <c r="YY149" s="210"/>
      <c r="YZ149" s="210"/>
      <c r="ZA149" s="210"/>
      <c r="ZB149" s="210"/>
      <c r="ZC149" s="210"/>
      <c r="ZD149" s="210"/>
      <c r="ZE149" s="210"/>
      <c r="ZF149" s="210"/>
      <c r="ZG149" s="210"/>
      <c r="ZH149" s="210"/>
      <c r="ZI149" s="210"/>
      <c r="ZJ149" s="210"/>
      <c r="ZK149" s="210"/>
      <c r="ZL149" s="210"/>
      <c r="ZM149" s="210"/>
      <c r="ZN149" s="210"/>
      <c r="ZO149" s="210"/>
      <c r="ZP149" s="210"/>
      <c r="ZQ149" s="210"/>
      <c r="ZR149" s="210"/>
      <c r="ZS149" s="210"/>
      <c r="ZT149" s="210"/>
      <c r="ZU149" s="210"/>
      <c r="ZV149" s="210"/>
      <c r="ZW149" s="210"/>
      <c r="ZX149" s="210"/>
      <c r="ZY149" s="210"/>
      <c r="ZZ149" s="210"/>
      <c r="AAA149" s="210"/>
      <c r="AAB149" s="210"/>
      <c r="AAC149" s="210"/>
      <c r="AAD149" s="210"/>
      <c r="AAE149" s="210"/>
      <c r="AAF149" s="210"/>
      <c r="AAG149" s="210"/>
      <c r="AAH149" s="210"/>
      <c r="AAI149" s="210"/>
      <c r="AAJ149" s="210"/>
      <c r="AAK149" s="210"/>
      <c r="AAL149" s="210"/>
      <c r="AAM149" s="210"/>
      <c r="AAN149" s="210"/>
      <c r="AAO149" s="210"/>
      <c r="AAP149" s="210"/>
      <c r="AAQ149" s="210"/>
      <c r="AAR149" s="210"/>
      <c r="AAS149" s="210"/>
      <c r="AAT149" s="210"/>
      <c r="AAU149" s="210"/>
      <c r="AAV149" s="210"/>
      <c r="AAW149" s="210"/>
      <c r="AAX149" s="210"/>
      <c r="AAY149" s="210"/>
      <c r="AAZ149" s="210"/>
      <c r="ABA149" s="210"/>
      <c r="ABB149" s="210"/>
      <c r="ABC149" s="210"/>
      <c r="ABD149" s="210"/>
      <c r="ABE149" s="210"/>
      <c r="ABF149" s="210"/>
      <c r="ABG149" s="210"/>
      <c r="ABH149" s="210"/>
      <c r="ABI149" s="210"/>
      <c r="ABJ149" s="210"/>
      <c r="ABK149" s="210"/>
      <c r="ABL149" s="210"/>
      <c r="ABM149" s="210"/>
      <c r="ABN149" s="210"/>
      <c r="ABO149" s="210"/>
      <c r="ABP149" s="210"/>
      <c r="ABQ149" s="210"/>
      <c r="ABR149" s="210"/>
      <c r="ABS149" s="210"/>
      <c r="ABT149" s="210"/>
      <c r="ABU149" s="210"/>
      <c r="ABV149" s="210"/>
      <c r="ABW149" s="210"/>
      <c r="ABX149" s="210"/>
      <c r="ABY149" s="210"/>
      <c r="ABZ149" s="210"/>
      <c r="ACA149" s="210"/>
      <c r="ACB149" s="210"/>
      <c r="ACC149" s="210"/>
      <c r="ACD149" s="210"/>
      <c r="ACE149" s="210"/>
      <c r="ACF149" s="210"/>
      <c r="ACG149" s="210"/>
      <c r="ACH149" s="210"/>
      <c r="ACI149" s="210"/>
      <c r="ACJ149" s="210"/>
      <c r="ACK149" s="210"/>
      <c r="ACL149" s="210"/>
      <c r="ACM149" s="210"/>
      <c r="ACN149" s="210"/>
      <c r="ACO149" s="210"/>
      <c r="ACP149" s="210"/>
      <c r="ACQ149" s="210"/>
      <c r="ACR149" s="210"/>
      <c r="ACS149" s="210"/>
      <c r="ACT149" s="210"/>
      <c r="ACU149" s="210"/>
      <c r="ACV149" s="210"/>
      <c r="ACW149" s="210"/>
      <c r="ACX149" s="210"/>
      <c r="ACY149" s="210"/>
      <c r="ACZ149" s="210"/>
      <c r="ADA149" s="210"/>
      <c r="ADB149" s="210"/>
      <c r="ADC149" s="210"/>
      <c r="ADD149" s="210"/>
      <c r="ADE149" s="210"/>
      <c r="ADF149" s="210"/>
      <c r="ADG149" s="210"/>
      <c r="ADH149" s="210"/>
      <c r="ADI149" s="210"/>
      <c r="ADJ149" s="210"/>
      <c r="ADK149" s="210"/>
      <c r="ADL149" s="210"/>
      <c r="ADM149" s="210"/>
      <c r="ADN149" s="210"/>
      <c r="ADO149" s="210"/>
      <c r="ADP149" s="210"/>
      <c r="ADQ149" s="210"/>
      <c r="ADR149" s="210"/>
      <c r="ADS149" s="210"/>
      <c r="ADT149" s="210"/>
      <c r="ADU149" s="210"/>
      <c r="ADV149" s="210"/>
      <c r="ADW149" s="210"/>
      <c r="ADX149" s="210"/>
      <c r="ADY149" s="210"/>
      <c r="ADZ149" s="210"/>
      <c r="AEA149" s="210"/>
      <c r="AEB149" s="210"/>
      <c r="AEC149" s="210"/>
      <c r="AED149" s="210"/>
      <c r="AEE149" s="210"/>
      <c r="AEF149" s="210"/>
      <c r="AEG149" s="210"/>
      <c r="AEH149" s="210"/>
      <c r="AEI149" s="210"/>
      <c r="AEJ149" s="210"/>
      <c r="AEK149" s="210"/>
      <c r="AEL149" s="210"/>
      <c r="AEM149" s="210"/>
      <c r="AEN149" s="210"/>
      <c r="AEO149" s="210"/>
      <c r="AEP149" s="210"/>
      <c r="AEQ149" s="210"/>
      <c r="AER149" s="210"/>
      <c r="AES149" s="210"/>
      <c r="AET149" s="210"/>
      <c r="AEU149" s="210"/>
      <c r="AEV149" s="210"/>
      <c r="AEW149" s="210"/>
      <c r="AEX149" s="210"/>
      <c r="AEY149" s="210"/>
      <c r="AEZ149" s="210"/>
      <c r="AFA149" s="210"/>
      <c r="AFB149" s="210"/>
      <c r="AFC149" s="210"/>
      <c r="AFD149" s="210"/>
      <c r="AFE149" s="210"/>
      <c r="AFF149" s="210"/>
      <c r="AFG149" s="210"/>
      <c r="AFH149" s="210"/>
      <c r="AFI149" s="210"/>
      <c r="AFJ149" s="210"/>
      <c r="AFK149" s="210"/>
      <c r="AFL149" s="210"/>
      <c r="AFM149" s="210"/>
      <c r="AFN149" s="210"/>
      <c r="AFO149" s="210"/>
      <c r="AFP149" s="210"/>
      <c r="AFQ149" s="210"/>
      <c r="AFR149" s="210"/>
      <c r="AFS149" s="210"/>
      <c r="AFT149" s="210"/>
      <c r="AFU149" s="210"/>
      <c r="AFV149" s="210"/>
      <c r="AFW149" s="210"/>
      <c r="AFX149" s="210"/>
      <c r="AFY149" s="210"/>
      <c r="AFZ149" s="210"/>
      <c r="AGA149" s="210"/>
      <c r="AGB149" s="210"/>
      <c r="AGC149" s="210"/>
      <c r="AGD149" s="210"/>
      <c r="AGE149" s="210"/>
      <c r="AGF149" s="210"/>
      <c r="AGG149" s="210"/>
      <c r="AGH149" s="210"/>
      <c r="AGI149" s="210"/>
      <c r="AGJ149" s="210"/>
      <c r="AGK149" s="210"/>
      <c r="AGL149" s="210"/>
      <c r="AGM149" s="210"/>
      <c r="AGN149" s="210"/>
      <c r="AGO149" s="210"/>
      <c r="AGP149" s="210"/>
      <c r="AGQ149" s="210"/>
      <c r="AGR149" s="210"/>
      <c r="AGS149" s="210"/>
      <c r="AGT149" s="210"/>
      <c r="AGU149" s="210"/>
      <c r="AGV149" s="210"/>
      <c r="AGW149" s="210"/>
      <c r="AGX149" s="210"/>
      <c r="AGY149" s="210"/>
      <c r="AGZ149" s="210"/>
      <c r="AHA149" s="210"/>
      <c r="AHB149" s="210"/>
      <c r="AHC149" s="210"/>
      <c r="AHD149" s="210"/>
      <c r="AHE149" s="210"/>
      <c r="AHF149" s="210"/>
      <c r="AHG149" s="210"/>
      <c r="AHH149" s="210"/>
      <c r="AHI149" s="210"/>
      <c r="AHJ149" s="210"/>
      <c r="AHK149" s="210"/>
      <c r="AHL149" s="210"/>
      <c r="AHM149" s="210"/>
      <c r="AHN149" s="210"/>
      <c r="AHO149" s="210"/>
      <c r="AHP149" s="210"/>
      <c r="AHQ149" s="210"/>
      <c r="AHR149" s="210"/>
      <c r="AHS149" s="210"/>
      <c r="AHT149" s="210"/>
      <c r="AHU149" s="210"/>
      <c r="AHV149" s="210"/>
      <c r="AHW149" s="210"/>
      <c r="AHX149" s="210"/>
      <c r="AHY149" s="210"/>
      <c r="AHZ149" s="210"/>
      <c r="AIA149" s="210"/>
      <c r="AIB149" s="210"/>
      <c r="AIC149" s="210"/>
      <c r="AID149" s="210"/>
      <c r="AIE149" s="210"/>
      <c r="AIF149" s="210"/>
      <c r="AIG149" s="210"/>
      <c r="AIH149" s="210"/>
      <c r="AII149" s="210"/>
      <c r="AIJ149" s="210"/>
      <c r="AIK149" s="210"/>
      <c r="AIL149" s="210"/>
      <c r="AIM149" s="210"/>
      <c r="AIN149" s="210"/>
      <c r="AIO149" s="210"/>
      <c r="AIP149" s="210"/>
      <c r="AIQ149" s="210"/>
      <c r="AIR149" s="210"/>
      <c r="AIS149" s="210"/>
      <c r="AIT149" s="210"/>
      <c r="AIU149" s="210"/>
      <c r="AIV149" s="210"/>
      <c r="AIW149" s="210"/>
      <c r="AIX149" s="210"/>
      <c r="AIY149" s="210"/>
      <c r="AIZ149" s="210"/>
      <c r="AJA149" s="210"/>
      <c r="AJB149" s="210"/>
      <c r="AJC149" s="210"/>
      <c r="AJD149" s="210"/>
      <c r="AJE149" s="210"/>
      <c r="AJF149" s="210"/>
      <c r="AJG149" s="210"/>
      <c r="AJH149" s="210"/>
      <c r="AJI149" s="210"/>
      <c r="AJJ149" s="210"/>
      <c r="AJK149" s="210"/>
      <c r="AJL149" s="210"/>
      <c r="AJM149" s="210"/>
      <c r="AJN149" s="210"/>
      <c r="AJO149" s="210"/>
      <c r="AJP149" s="210"/>
      <c r="AJQ149" s="210"/>
      <c r="AJR149" s="210"/>
      <c r="AJS149" s="210"/>
      <c r="AJT149" s="210"/>
      <c r="AJU149" s="210"/>
      <c r="AJV149" s="210"/>
      <c r="AJW149" s="210"/>
      <c r="AJX149" s="210"/>
      <c r="AJY149" s="210"/>
      <c r="AJZ149" s="210"/>
      <c r="AKA149" s="210"/>
      <c r="AKB149" s="210"/>
      <c r="AKC149" s="210"/>
      <c r="AKD149" s="210"/>
      <c r="AKE149" s="210"/>
      <c r="AKF149" s="210"/>
      <c r="AKG149" s="210"/>
      <c r="AKH149" s="210"/>
      <c r="AKI149" s="210"/>
      <c r="AKJ149" s="210"/>
      <c r="AKK149" s="210"/>
      <c r="AKL149" s="210"/>
      <c r="AKM149" s="210"/>
      <c r="AKN149" s="210"/>
      <c r="AKO149" s="210"/>
      <c r="AKP149" s="210"/>
      <c r="AKQ149" s="210"/>
      <c r="AKR149" s="210"/>
      <c r="AKS149" s="210"/>
      <c r="AKT149" s="210"/>
      <c r="AKU149" s="210"/>
      <c r="AKV149" s="210"/>
      <c r="AKW149" s="210"/>
      <c r="AKX149" s="210"/>
      <c r="AKY149" s="210"/>
      <c r="AKZ149" s="210"/>
      <c r="ALA149" s="210"/>
      <c r="ALB149" s="210"/>
      <c r="ALC149" s="210"/>
      <c r="ALD149" s="210"/>
      <c r="ALE149" s="210"/>
      <c r="ALF149" s="210"/>
      <c r="ALG149" s="210"/>
      <c r="ALH149" s="210"/>
      <c r="ALI149" s="210"/>
      <c r="ALJ149" s="210"/>
      <c r="ALK149" s="210"/>
      <c r="ALL149" s="210"/>
      <c r="ALM149" s="210"/>
      <c r="ALN149" s="210"/>
      <c r="ALO149" s="210"/>
      <c r="ALP149" s="210"/>
      <c r="ALQ149" s="210"/>
      <c r="ALR149" s="210"/>
      <c r="ALS149" s="210"/>
      <c r="ALT149" s="210"/>
      <c r="ALU149" s="210"/>
      <c r="ALV149" s="210"/>
      <c r="ALW149" s="210"/>
      <c r="ALX149" s="210"/>
      <c r="ALY149" s="210"/>
      <c r="ALZ149" s="210"/>
      <c r="AMA149" s="210"/>
      <c r="AMB149" s="210"/>
      <c r="AMC149" s="210"/>
      <c r="AMD149" s="210"/>
      <c r="AME149" s="210"/>
      <c r="AMF149" s="210"/>
      <c r="AMG149" s="210"/>
      <c r="AMH149" s="210"/>
      <c r="AMI149" s="210"/>
      <c r="AMJ149" s="210"/>
      <c r="AMK149" s="210"/>
      <c r="AML149" s="210"/>
      <c r="AMM149" s="210"/>
      <c r="AMN149" s="210"/>
      <c r="AMO149" s="210"/>
      <c r="AMP149" s="210"/>
      <c r="AMQ149" s="210"/>
      <c r="AMR149" s="210"/>
      <c r="AMS149" s="210"/>
      <c r="AMT149" s="210"/>
      <c r="AMU149" s="210"/>
      <c r="AMV149" s="210"/>
      <c r="AMW149" s="210"/>
      <c r="AMX149" s="210"/>
      <c r="AMY149" s="210"/>
      <c r="AMZ149" s="210"/>
      <c r="ANA149" s="210"/>
      <c r="ANB149" s="210"/>
      <c r="ANC149" s="210"/>
      <c r="AND149" s="210"/>
      <c r="ANE149" s="210"/>
      <c r="ANF149" s="210"/>
      <c r="ANG149" s="210"/>
      <c r="ANH149" s="210"/>
      <c r="ANI149" s="210"/>
      <c r="ANJ149" s="210"/>
      <c r="ANK149" s="210"/>
      <c r="ANL149" s="210"/>
      <c r="ANM149" s="210"/>
      <c r="ANN149" s="210"/>
      <c r="ANO149" s="210"/>
      <c r="ANP149" s="210"/>
      <c r="ANQ149" s="210"/>
      <c r="ANR149" s="210"/>
      <c r="ANS149" s="210"/>
      <c r="ANT149" s="210"/>
      <c r="ANU149" s="210"/>
      <c r="ANV149" s="210"/>
      <c r="ANW149" s="210"/>
      <c r="ANX149" s="210"/>
      <c r="ANY149" s="210"/>
      <c r="ANZ149" s="210"/>
      <c r="AOA149" s="210"/>
      <c r="AOB149" s="210"/>
      <c r="AOC149" s="210"/>
      <c r="AOD149" s="210"/>
      <c r="AOE149" s="210"/>
      <c r="AOF149" s="210"/>
      <c r="AOG149" s="210"/>
      <c r="AOH149" s="210"/>
      <c r="AOI149" s="210"/>
      <c r="AOJ149" s="210"/>
      <c r="AOK149" s="210"/>
      <c r="AOL149" s="210"/>
      <c r="AOM149" s="210"/>
      <c r="AON149" s="210"/>
      <c r="AOO149" s="210"/>
      <c r="AOP149" s="210"/>
      <c r="AOQ149" s="210"/>
      <c r="AOR149" s="210"/>
      <c r="AOS149" s="210"/>
      <c r="AOT149" s="210"/>
      <c r="AOU149" s="210"/>
      <c r="AOV149" s="210"/>
      <c r="AOW149" s="210"/>
      <c r="AOX149" s="210"/>
      <c r="AOY149" s="210"/>
      <c r="AOZ149" s="210"/>
      <c r="APA149" s="210"/>
      <c r="APB149" s="210"/>
      <c r="APC149" s="210"/>
      <c r="APD149" s="210"/>
      <c r="APE149" s="210"/>
      <c r="APF149" s="210"/>
      <c r="APG149" s="210"/>
      <c r="APH149" s="210"/>
      <c r="API149" s="210"/>
      <c r="APJ149" s="210"/>
      <c r="APK149" s="210"/>
      <c r="APL149" s="210"/>
      <c r="APM149" s="210"/>
      <c r="APN149" s="210"/>
      <c r="APO149" s="210"/>
      <c r="APP149" s="210"/>
      <c r="APQ149" s="210"/>
      <c r="APR149" s="210"/>
      <c r="APS149" s="210"/>
      <c r="APT149" s="210"/>
      <c r="APU149" s="210"/>
      <c r="APV149" s="210"/>
      <c r="APW149" s="210"/>
      <c r="APX149" s="210"/>
      <c r="APY149" s="210"/>
      <c r="APZ149" s="210"/>
      <c r="AQA149" s="210"/>
      <c r="AQB149" s="210"/>
      <c r="AQC149" s="210"/>
      <c r="AQD149" s="210"/>
      <c r="AQE149" s="210"/>
      <c r="AQF149" s="210"/>
      <c r="AQG149" s="210"/>
      <c r="AQH149" s="210"/>
      <c r="AQI149" s="210"/>
      <c r="AQJ149" s="210"/>
      <c r="AQK149" s="210"/>
      <c r="AQL149" s="210"/>
      <c r="AQM149" s="210"/>
      <c r="AQN149" s="210"/>
      <c r="AQO149" s="210"/>
      <c r="AQP149" s="210"/>
      <c r="AQQ149" s="210"/>
      <c r="AQR149" s="210"/>
      <c r="AQS149" s="210"/>
      <c r="AQT149" s="210"/>
      <c r="AQU149" s="210"/>
      <c r="AQV149" s="210"/>
      <c r="AQW149" s="210"/>
      <c r="AQX149" s="210"/>
      <c r="AQY149" s="210"/>
      <c r="AQZ149" s="210"/>
      <c r="ARA149" s="210"/>
      <c r="ARB149" s="210"/>
      <c r="ARC149" s="210"/>
      <c r="ARD149" s="210"/>
      <c r="ARE149" s="210"/>
      <c r="ARF149" s="210"/>
      <c r="ARG149" s="210"/>
      <c r="ARH149" s="210"/>
      <c r="ARI149" s="210"/>
      <c r="ARJ149" s="210"/>
      <c r="ARK149" s="210"/>
      <c r="ARL149" s="210"/>
      <c r="ARM149" s="210"/>
      <c r="ARN149" s="210"/>
      <c r="ARO149" s="210"/>
      <c r="ARP149" s="210"/>
      <c r="ARQ149" s="210"/>
      <c r="ARR149" s="210"/>
      <c r="ARS149" s="210"/>
      <c r="ART149" s="210"/>
      <c r="ARU149" s="210"/>
      <c r="ARV149" s="210"/>
      <c r="ARW149" s="210"/>
      <c r="ARX149" s="210"/>
      <c r="ARY149" s="210"/>
      <c r="ARZ149" s="210"/>
      <c r="ASA149" s="210"/>
      <c r="ASB149" s="210"/>
      <c r="ASC149" s="210"/>
      <c r="ASD149" s="210"/>
      <c r="ASE149" s="210"/>
      <c r="ASF149" s="210"/>
      <c r="ASG149" s="210"/>
      <c r="ASH149" s="210"/>
      <c r="ASI149" s="210"/>
      <c r="ASJ149" s="210"/>
      <c r="ASK149" s="210"/>
      <c r="ASL149" s="210"/>
      <c r="ASM149" s="210"/>
      <c r="ASN149" s="210"/>
      <c r="ASO149" s="210"/>
      <c r="ASP149" s="210"/>
      <c r="ASQ149" s="210"/>
      <c r="ASR149" s="210"/>
      <c r="ASS149" s="210"/>
      <c r="AST149" s="210"/>
      <c r="ASU149" s="210"/>
      <c r="ASV149" s="210"/>
      <c r="ASW149" s="210"/>
      <c r="ASX149" s="210"/>
      <c r="ASY149" s="210"/>
      <c r="ASZ149" s="210"/>
      <c r="ATA149" s="210"/>
      <c r="ATB149" s="210"/>
      <c r="ATC149" s="210"/>
      <c r="ATD149" s="210"/>
      <c r="ATE149" s="210"/>
      <c r="ATF149" s="210"/>
      <c r="ATG149" s="210"/>
      <c r="ATH149" s="210"/>
      <c r="ATI149" s="210"/>
      <c r="ATJ149" s="210"/>
      <c r="ATK149" s="210"/>
      <c r="ATL149" s="210"/>
      <c r="ATM149" s="210"/>
      <c r="ATN149" s="210"/>
      <c r="ATO149" s="210"/>
      <c r="ATP149" s="210"/>
      <c r="ATQ149" s="210"/>
      <c r="ATR149" s="210"/>
      <c r="ATS149" s="210"/>
      <c r="ATT149" s="210"/>
      <c r="ATU149" s="210"/>
      <c r="ATV149" s="210"/>
      <c r="ATW149" s="210"/>
      <c r="ATX149" s="210"/>
      <c r="ATY149" s="210"/>
      <c r="ATZ149" s="210"/>
      <c r="AUA149" s="210"/>
      <c r="AUB149" s="210"/>
      <c r="AUC149" s="210"/>
      <c r="AUD149" s="210"/>
      <c r="AUE149" s="210"/>
      <c r="AUF149" s="210"/>
      <c r="AUG149" s="210"/>
      <c r="AUH149" s="210"/>
      <c r="AUI149" s="210"/>
      <c r="AUJ149" s="210"/>
      <c r="AUK149" s="210"/>
      <c r="AUL149" s="210"/>
      <c r="AUM149" s="210"/>
      <c r="AUN149" s="210"/>
      <c r="AUO149" s="210"/>
      <c r="AUP149" s="210"/>
      <c r="AUQ149" s="210"/>
      <c r="AUR149" s="210"/>
      <c r="AUS149" s="210"/>
      <c r="AUT149" s="210"/>
      <c r="AUU149" s="210"/>
      <c r="AUV149" s="210"/>
      <c r="AUW149" s="210"/>
      <c r="AUX149" s="210"/>
      <c r="AUY149" s="210"/>
      <c r="AUZ149" s="210"/>
      <c r="AVA149" s="210"/>
      <c r="AVB149" s="210"/>
      <c r="AVC149" s="210"/>
      <c r="AVD149" s="210"/>
      <c r="AVE149" s="210"/>
      <c r="AVF149" s="210"/>
      <c r="AVG149" s="210"/>
      <c r="AVH149" s="210"/>
      <c r="AVI149" s="210"/>
      <c r="AVJ149" s="210"/>
      <c r="AVK149" s="210"/>
      <c r="AVL149" s="210"/>
      <c r="AVM149" s="210"/>
      <c r="AVN149" s="210"/>
      <c r="AVO149" s="210"/>
      <c r="AVP149" s="210"/>
      <c r="AVQ149" s="210"/>
      <c r="AVR149" s="210"/>
      <c r="AVS149" s="210"/>
      <c r="AVT149" s="210"/>
      <c r="AVU149" s="210"/>
      <c r="AVV149" s="210"/>
      <c r="AVW149" s="210"/>
      <c r="AVX149" s="210"/>
      <c r="AVY149" s="210"/>
      <c r="AVZ149" s="210"/>
      <c r="AWA149" s="210"/>
      <c r="AWB149" s="210"/>
      <c r="AWC149" s="210"/>
      <c r="AWD149" s="210"/>
      <c r="AWE149" s="210"/>
      <c r="AWF149" s="210"/>
      <c r="AWG149" s="210"/>
      <c r="AWH149" s="210"/>
      <c r="AWI149" s="210"/>
      <c r="AWJ149" s="210"/>
      <c r="AWK149" s="210"/>
      <c r="AWL149" s="210"/>
      <c r="AWM149" s="210"/>
      <c r="AWN149" s="210"/>
      <c r="AWO149" s="210"/>
      <c r="AWP149" s="210"/>
      <c r="AWQ149" s="210"/>
      <c r="AWR149" s="210"/>
      <c r="AWS149" s="210"/>
      <c r="AWT149" s="210"/>
      <c r="AWU149" s="210"/>
      <c r="AWV149" s="210"/>
      <c r="AWW149" s="210"/>
      <c r="AWX149" s="210"/>
      <c r="AWY149" s="210"/>
      <c r="AWZ149" s="210"/>
      <c r="AXA149" s="210"/>
      <c r="AXB149" s="210"/>
      <c r="AXC149" s="210"/>
      <c r="AXD149" s="210"/>
      <c r="AXE149" s="210"/>
      <c r="AXF149" s="210"/>
      <c r="AXG149" s="210"/>
      <c r="AXH149" s="210"/>
      <c r="AXI149" s="210"/>
      <c r="AXJ149" s="210"/>
      <c r="AXK149" s="210"/>
      <c r="AXL149" s="210"/>
      <c r="AXM149" s="210"/>
      <c r="AXN149" s="210"/>
      <c r="AXO149" s="210"/>
      <c r="AXP149" s="210"/>
      <c r="AXQ149" s="210"/>
      <c r="AXR149" s="210"/>
      <c r="AXS149" s="210"/>
      <c r="AXT149" s="210"/>
      <c r="AXU149" s="210"/>
      <c r="AXV149" s="210"/>
      <c r="AXW149" s="210"/>
      <c r="AXX149" s="210"/>
      <c r="AXY149" s="210"/>
      <c r="AXZ149" s="210"/>
      <c r="AYA149" s="210"/>
      <c r="AYB149" s="210"/>
      <c r="AYC149" s="210"/>
      <c r="AYD149" s="210"/>
      <c r="AYE149" s="210"/>
      <c r="AYF149" s="210"/>
      <c r="AYG149" s="210"/>
      <c r="AYH149" s="210"/>
      <c r="AYI149" s="210"/>
      <c r="AYJ149" s="210"/>
      <c r="AYK149" s="210"/>
      <c r="AYL149" s="210"/>
      <c r="AYM149" s="210"/>
      <c r="AYN149" s="210"/>
      <c r="AYO149" s="210"/>
      <c r="AYP149" s="210"/>
      <c r="AYQ149" s="210"/>
      <c r="AYR149" s="210"/>
      <c r="AYS149" s="210"/>
      <c r="AYT149" s="210"/>
      <c r="AYU149" s="210"/>
      <c r="AYV149" s="210"/>
      <c r="AYW149" s="210"/>
      <c r="AYX149" s="210"/>
      <c r="AYY149" s="210"/>
      <c r="AYZ149" s="210"/>
      <c r="AZA149" s="210"/>
      <c r="AZB149" s="210"/>
      <c r="AZC149" s="210"/>
      <c r="AZD149" s="210"/>
      <c r="AZE149" s="210"/>
      <c r="AZF149" s="210"/>
      <c r="AZG149" s="210"/>
      <c r="AZH149" s="210"/>
      <c r="AZI149" s="210"/>
      <c r="AZJ149" s="210"/>
      <c r="AZK149" s="210"/>
      <c r="AZL149" s="210"/>
      <c r="AZM149" s="210"/>
      <c r="AZN149" s="210"/>
      <c r="AZO149" s="210"/>
      <c r="AZP149" s="210"/>
      <c r="AZQ149" s="210"/>
      <c r="AZR149" s="210"/>
      <c r="AZS149" s="210"/>
      <c r="AZT149" s="210"/>
      <c r="AZU149" s="210"/>
      <c r="AZV149" s="210"/>
      <c r="AZW149" s="210"/>
      <c r="AZX149" s="210"/>
      <c r="AZY149" s="210"/>
      <c r="AZZ149" s="210"/>
      <c r="BAA149" s="210"/>
      <c r="BAB149" s="210"/>
      <c r="BAC149" s="210"/>
      <c r="BAD149" s="210"/>
      <c r="BAE149" s="210"/>
      <c r="BAF149" s="210"/>
      <c r="BAG149" s="210"/>
      <c r="BAH149" s="210"/>
      <c r="BAI149" s="210"/>
      <c r="BAJ149" s="210"/>
      <c r="BAK149" s="210"/>
      <c r="BAL149" s="210"/>
      <c r="BAM149" s="210"/>
      <c r="BAN149" s="210"/>
      <c r="BAO149" s="210"/>
      <c r="BAP149" s="210"/>
      <c r="BAQ149" s="210"/>
      <c r="BAR149" s="210"/>
      <c r="BAS149" s="210"/>
      <c r="BAT149" s="210"/>
      <c r="BAU149" s="210"/>
      <c r="BAV149" s="210"/>
      <c r="BAW149" s="210"/>
      <c r="BAX149" s="210"/>
      <c r="BAY149" s="210"/>
      <c r="BAZ149" s="210"/>
      <c r="BBA149" s="210"/>
      <c r="BBB149" s="210"/>
      <c r="BBC149" s="210"/>
      <c r="BBD149" s="210"/>
      <c r="BBE149" s="210"/>
      <c r="BBF149" s="210"/>
      <c r="BBG149" s="210"/>
      <c r="BBH149" s="210"/>
      <c r="BBI149" s="210"/>
      <c r="BBJ149" s="210"/>
      <c r="BBK149" s="210"/>
      <c r="BBL149" s="210"/>
      <c r="BBM149" s="210"/>
      <c r="BBN149" s="210"/>
      <c r="BBO149" s="210"/>
      <c r="BBP149" s="210"/>
      <c r="BBQ149" s="210"/>
      <c r="BBR149" s="210"/>
      <c r="BBS149" s="210"/>
      <c r="BBT149" s="210"/>
      <c r="BBU149" s="210"/>
      <c r="BBV149" s="210"/>
      <c r="BBW149" s="210"/>
      <c r="BBX149" s="210"/>
      <c r="BBY149" s="210"/>
      <c r="BBZ149" s="210"/>
      <c r="BCA149" s="210"/>
      <c r="BCB149" s="210"/>
      <c r="BCC149" s="210"/>
      <c r="BCD149" s="210"/>
      <c r="BCE149" s="210"/>
      <c r="BCF149" s="210"/>
      <c r="BCG149" s="210"/>
      <c r="BCH149" s="210"/>
      <c r="BCI149" s="210"/>
      <c r="BCJ149" s="210"/>
      <c r="BCK149" s="210"/>
      <c r="BCL149" s="210"/>
      <c r="BCM149" s="210"/>
      <c r="BCN149" s="210"/>
      <c r="BCO149" s="210"/>
      <c r="BCP149" s="210"/>
      <c r="BCQ149" s="210"/>
      <c r="BCR149" s="210"/>
      <c r="BCS149" s="210"/>
      <c r="BCT149" s="210"/>
      <c r="BCU149" s="210"/>
      <c r="BCV149" s="210"/>
      <c r="BCW149" s="210"/>
      <c r="BCX149" s="210"/>
      <c r="BCY149" s="210"/>
      <c r="BCZ149" s="210"/>
      <c r="BDA149" s="210"/>
      <c r="BDB149" s="210"/>
      <c r="BDC149" s="210"/>
      <c r="BDD149" s="210"/>
      <c r="BDE149" s="210"/>
      <c r="BDF149" s="210"/>
      <c r="BDG149" s="210"/>
      <c r="BDH149" s="210"/>
      <c r="BDI149" s="210"/>
      <c r="BDJ149" s="210"/>
      <c r="BDK149" s="210"/>
      <c r="BDL149" s="210"/>
      <c r="BDM149" s="210"/>
      <c r="BDN149" s="210"/>
      <c r="BDO149" s="210"/>
      <c r="BDP149" s="210"/>
      <c r="BDQ149" s="210"/>
      <c r="BDR149" s="210"/>
      <c r="BDS149" s="210"/>
      <c r="BDT149" s="210"/>
      <c r="BDU149" s="210"/>
      <c r="BDV149" s="210"/>
      <c r="BDW149" s="210"/>
      <c r="BDX149" s="210"/>
      <c r="BDY149" s="210"/>
      <c r="BDZ149" s="210"/>
      <c r="BEA149" s="210"/>
      <c r="BEB149" s="210"/>
      <c r="BEC149" s="210"/>
      <c r="BED149" s="210"/>
      <c r="BEE149" s="210"/>
      <c r="BEF149" s="210"/>
      <c r="BEG149" s="210"/>
      <c r="BEH149" s="210"/>
      <c r="BEI149" s="210"/>
      <c r="BEJ149" s="210"/>
      <c r="BEK149" s="210"/>
      <c r="BEL149" s="210"/>
      <c r="BEM149" s="210"/>
      <c r="BEN149" s="210"/>
      <c r="BEO149" s="210"/>
      <c r="BEP149" s="210"/>
      <c r="BEQ149" s="210"/>
      <c r="BER149" s="210"/>
      <c r="BES149" s="210"/>
      <c r="BET149" s="210"/>
      <c r="BEU149" s="210"/>
      <c r="BEV149" s="210"/>
      <c r="BEW149" s="210"/>
      <c r="BEX149" s="210"/>
      <c r="BEY149" s="210"/>
      <c r="BEZ149" s="210"/>
      <c r="BFA149" s="210"/>
      <c r="BFB149" s="210"/>
      <c r="BFC149" s="210"/>
      <c r="BFD149" s="210"/>
      <c r="BFE149" s="210"/>
      <c r="BFF149" s="210"/>
      <c r="BFG149" s="210"/>
      <c r="BFH149" s="210"/>
      <c r="BFI149" s="210"/>
      <c r="BFJ149" s="210"/>
      <c r="BFK149" s="210"/>
      <c r="BFL149" s="210"/>
      <c r="BFM149" s="210"/>
      <c r="BFN149" s="210"/>
      <c r="BFO149" s="210"/>
      <c r="BFP149" s="210"/>
      <c r="BFQ149" s="210"/>
      <c r="BFR149" s="210"/>
      <c r="BFS149" s="210"/>
      <c r="BFT149" s="210"/>
      <c r="BFU149" s="210"/>
      <c r="BFV149" s="210"/>
      <c r="BFW149" s="210"/>
      <c r="BFX149" s="210"/>
      <c r="BFY149" s="210"/>
      <c r="BFZ149" s="210"/>
      <c r="BGA149" s="210"/>
      <c r="BGB149" s="210"/>
      <c r="BGC149" s="210"/>
      <c r="BGD149" s="210"/>
      <c r="BGE149" s="210"/>
      <c r="BGF149" s="210"/>
      <c r="BGG149" s="210"/>
      <c r="BGH149" s="210"/>
      <c r="BGI149" s="210"/>
      <c r="BGJ149" s="210"/>
      <c r="BGK149" s="210"/>
      <c r="BGL149" s="210"/>
      <c r="BGM149" s="210"/>
      <c r="BGN149" s="210"/>
      <c r="BGO149" s="210"/>
      <c r="BGP149" s="210"/>
      <c r="BGQ149" s="210"/>
      <c r="BGR149" s="210"/>
      <c r="BGS149" s="210"/>
      <c r="BGT149" s="210"/>
      <c r="BGU149" s="210"/>
      <c r="BGV149" s="210"/>
      <c r="BGW149" s="210"/>
      <c r="BGX149" s="210"/>
      <c r="BGY149" s="210"/>
      <c r="BGZ149" s="210"/>
      <c r="BHA149" s="210"/>
      <c r="BHB149" s="210"/>
      <c r="BHC149" s="210"/>
      <c r="BHD149" s="210"/>
      <c r="BHE149" s="210"/>
      <c r="BHF149" s="210"/>
      <c r="BHG149" s="210"/>
      <c r="BHH149" s="210"/>
      <c r="BHI149" s="210"/>
      <c r="BHJ149" s="210"/>
      <c r="BHK149" s="210"/>
      <c r="BHL149" s="210"/>
      <c r="BHM149" s="210"/>
      <c r="BHN149" s="210"/>
      <c r="BHO149" s="210"/>
      <c r="BHP149" s="210"/>
      <c r="BHQ149" s="210"/>
      <c r="BHR149" s="210"/>
      <c r="BHS149" s="210"/>
      <c r="BHT149" s="210"/>
      <c r="BHU149" s="210"/>
      <c r="BHV149" s="210"/>
      <c r="BHW149" s="210"/>
      <c r="BHX149" s="210"/>
      <c r="BHY149" s="210"/>
      <c r="BHZ149" s="210"/>
      <c r="BIA149" s="210"/>
      <c r="BIB149" s="210"/>
      <c r="BIC149" s="210"/>
      <c r="BID149" s="210"/>
      <c r="BIE149" s="210"/>
      <c r="BIF149" s="210"/>
      <c r="BIG149" s="210"/>
      <c r="BIH149" s="210"/>
      <c r="BII149" s="210"/>
      <c r="BIJ149" s="210"/>
      <c r="BIK149" s="210"/>
      <c r="BIL149" s="210"/>
      <c r="BIM149" s="210"/>
      <c r="BIN149" s="210"/>
      <c r="BIO149" s="210"/>
      <c r="BIP149" s="210"/>
      <c r="BIQ149" s="210"/>
      <c r="BIR149" s="210"/>
      <c r="BIS149" s="210"/>
      <c r="BIT149" s="210"/>
      <c r="BIU149" s="210"/>
      <c r="BIV149" s="210"/>
      <c r="BIW149" s="210"/>
      <c r="BIX149" s="210"/>
      <c r="BIY149" s="210"/>
      <c r="BIZ149" s="210"/>
      <c r="BJA149" s="210"/>
      <c r="BJB149" s="210"/>
      <c r="BJC149" s="210"/>
      <c r="BJD149" s="210"/>
      <c r="BJE149" s="210"/>
      <c r="BJF149" s="210"/>
      <c r="BJG149" s="210"/>
      <c r="BJH149" s="210"/>
      <c r="BJI149" s="210"/>
      <c r="BJJ149" s="210"/>
      <c r="BJK149" s="210"/>
      <c r="BJL149" s="210"/>
      <c r="BJM149" s="210"/>
      <c r="BJN149" s="210"/>
      <c r="BJO149" s="210"/>
      <c r="BJP149" s="210"/>
      <c r="BJQ149" s="210"/>
      <c r="BJR149" s="210"/>
      <c r="BJS149" s="210"/>
      <c r="BJT149" s="210"/>
      <c r="BJU149" s="210"/>
      <c r="BJV149" s="210"/>
      <c r="BJW149" s="210"/>
      <c r="BJX149" s="210"/>
      <c r="BJY149" s="210"/>
      <c r="BJZ149" s="210"/>
      <c r="BKA149" s="210"/>
      <c r="BKB149" s="210"/>
      <c r="BKC149" s="210"/>
      <c r="BKD149" s="210"/>
      <c r="BKE149" s="210"/>
      <c r="BKF149" s="210"/>
      <c r="BKG149" s="210"/>
      <c r="BKH149" s="210"/>
      <c r="BKI149" s="210"/>
      <c r="BKJ149" s="210"/>
      <c r="BKK149" s="210"/>
      <c r="BKL149" s="210"/>
      <c r="BKM149" s="210"/>
      <c r="BKN149" s="210"/>
      <c r="BKO149" s="210"/>
      <c r="BKP149" s="210"/>
      <c r="BKQ149" s="210"/>
      <c r="BKR149" s="210"/>
      <c r="BKS149" s="210"/>
      <c r="BKT149" s="210"/>
      <c r="BKU149" s="210"/>
      <c r="BKV149" s="210"/>
      <c r="BKW149" s="210"/>
      <c r="BKX149" s="210"/>
      <c r="BKY149" s="210"/>
      <c r="BKZ149" s="210"/>
      <c r="BLA149" s="210"/>
      <c r="BLB149" s="210"/>
      <c r="BLC149" s="210"/>
      <c r="BLD149" s="210"/>
      <c r="BLE149" s="210"/>
      <c r="BLF149" s="210"/>
      <c r="BLG149" s="210"/>
      <c r="BLH149" s="210"/>
      <c r="BLI149" s="210"/>
      <c r="BLJ149" s="210"/>
      <c r="BLK149" s="210"/>
      <c r="BLL149" s="210"/>
      <c r="BLM149" s="210"/>
      <c r="BLN149" s="210"/>
      <c r="BLO149" s="210"/>
      <c r="BLP149" s="210"/>
      <c r="BLQ149" s="210"/>
      <c r="BLR149" s="210"/>
      <c r="BLS149" s="210"/>
      <c r="BLT149" s="210"/>
      <c r="BLU149" s="210"/>
      <c r="BLV149" s="210"/>
      <c r="BLW149" s="210"/>
      <c r="BLX149" s="210"/>
      <c r="BLY149" s="210"/>
      <c r="BLZ149" s="210"/>
      <c r="BMA149" s="210"/>
      <c r="BMB149" s="210"/>
      <c r="BMC149" s="210"/>
      <c r="BMD149" s="210"/>
      <c r="BME149" s="210"/>
      <c r="BMF149" s="210"/>
      <c r="BMG149" s="210"/>
      <c r="BMH149" s="210"/>
      <c r="BMI149" s="210"/>
      <c r="BMJ149" s="210"/>
      <c r="BMK149" s="210"/>
      <c r="BML149" s="210"/>
      <c r="BMM149" s="210"/>
      <c r="BMN149" s="210"/>
      <c r="BMO149" s="210"/>
      <c r="BMP149" s="210"/>
      <c r="BMQ149" s="210"/>
      <c r="BMR149" s="210"/>
      <c r="BMS149" s="210"/>
      <c r="BMT149" s="210"/>
      <c r="BMU149" s="210"/>
      <c r="BMV149" s="210"/>
      <c r="BMW149" s="210"/>
      <c r="BMX149" s="210"/>
      <c r="BMY149" s="210"/>
      <c r="BMZ149" s="210"/>
      <c r="BNA149" s="210"/>
      <c r="BNB149" s="210"/>
      <c r="BNC149" s="210"/>
      <c r="BND149" s="210"/>
      <c r="BNE149" s="210"/>
      <c r="BNF149" s="210"/>
      <c r="BNG149" s="210"/>
      <c r="BNH149" s="210"/>
      <c r="BNI149" s="210"/>
      <c r="BNJ149" s="210"/>
      <c r="BNK149" s="210"/>
      <c r="BNL149" s="210"/>
      <c r="BNM149" s="210"/>
      <c r="BNN149" s="210"/>
      <c r="BNO149" s="210"/>
      <c r="BNP149" s="210"/>
      <c r="BNQ149" s="210"/>
      <c r="BNR149" s="210"/>
      <c r="BNS149" s="210"/>
      <c r="BNT149" s="210"/>
      <c r="BNU149" s="210"/>
      <c r="BNV149" s="210"/>
      <c r="BNW149" s="210"/>
      <c r="BNX149" s="210"/>
      <c r="BNY149" s="210"/>
      <c r="BNZ149" s="210"/>
      <c r="BOA149" s="210"/>
      <c r="BOB149" s="210"/>
      <c r="BOC149" s="210"/>
      <c r="BOD149" s="210"/>
      <c r="BOE149" s="210"/>
      <c r="BOF149" s="210"/>
      <c r="BOG149" s="210"/>
      <c r="BOH149" s="210"/>
      <c r="BOI149" s="210"/>
      <c r="BOJ149" s="210"/>
      <c r="BOK149" s="210"/>
      <c r="BOL149" s="210"/>
      <c r="BOM149" s="210"/>
      <c r="BON149" s="210"/>
      <c r="BOO149" s="210"/>
      <c r="BOP149" s="210"/>
      <c r="BOQ149" s="210"/>
      <c r="BOR149" s="210"/>
      <c r="BOS149" s="210"/>
      <c r="BOT149" s="210"/>
      <c r="BOU149" s="210"/>
      <c r="BOV149" s="210"/>
      <c r="BOW149" s="210"/>
      <c r="BOX149" s="210"/>
      <c r="BOY149" s="210"/>
      <c r="BOZ149" s="210"/>
      <c r="BPA149" s="210"/>
      <c r="BPB149" s="210"/>
      <c r="BPC149" s="210"/>
      <c r="BPD149" s="210"/>
      <c r="BPE149" s="210"/>
      <c r="BPF149" s="210"/>
      <c r="BPG149" s="210"/>
      <c r="BPH149" s="210"/>
      <c r="BPI149" s="210"/>
      <c r="BPJ149" s="210"/>
      <c r="BPK149" s="210"/>
      <c r="BPL149" s="210"/>
      <c r="BPM149" s="210"/>
      <c r="BPN149" s="210"/>
      <c r="BPO149" s="210"/>
      <c r="BPP149" s="210"/>
      <c r="BPQ149" s="210"/>
      <c r="BPR149" s="210"/>
      <c r="BPS149" s="210"/>
      <c r="BPT149" s="210"/>
      <c r="BPU149" s="210"/>
      <c r="BPV149" s="210"/>
      <c r="BPW149" s="210"/>
      <c r="BPX149" s="210"/>
      <c r="BPY149" s="210"/>
      <c r="BPZ149" s="210"/>
      <c r="BQA149" s="210"/>
      <c r="BQB149" s="210"/>
      <c r="BQC149" s="210"/>
      <c r="BQD149" s="210"/>
      <c r="BQE149" s="210"/>
      <c r="BQF149" s="210"/>
      <c r="BQG149" s="210"/>
      <c r="BQH149" s="210"/>
      <c r="BQI149" s="210"/>
      <c r="BQJ149" s="210"/>
      <c r="BQK149" s="210"/>
      <c r="BQL149" s="210"/>
      <c r="BQM149" s="210"/>
      <c r="BQN149" s="210"/>
      <c r="BQO149" s="210"/>
      <c r="BQP149" s="210"/>
      <c r="BQQ149" s="210"/>
      <c r="BQR149" s="210"/>
      <c r="BQS149" s="210"/>
      <c r="BQT149" s="210"/>
      <c r="BQU149" s="210"/>
      <c r="BQV149" s="210"/>
      <c r="BQW149" s="210"/>
      <c r="BQX149" s="210"/>
      <c r="BQY149" s="210"/>
      <c r="BQZ149" s="210"/>
      <c r="BRA149" s="210"/>
      <c r="BRB149" s="210"/>
      <c r="BRC149" s="210"/>
      <c r="BRD149" s="210"/>
      <c r="BRE149" s="210"/>
      <c r="BRF149" s="210"/>
      <c r="BRG149" s="210"/>
      <c r="BRH149" s="210"/>
      <c r="BRI149" s="210"/>
      <c r="BRJ149" s="210"/>
      <c r="BRK149" s="210"/>
      <c r="BRL149" s="210"/>
      <c r="BRM149" s="210"/>
      <c r="BRN149" s="210"/>
      <c r="BRO149" s="210"/>
      <c r="BRP149" s="210"/>
      <c r="BRQ149" s="210"/>
      <c r="BRR149" s="210"/>
      <c r="BRS149" s="210"/>
      <c r="BRT149" s="210"/>
      <c r="BRU149" s="210"/>
      <c r="BRV149" s="210"/>
      <c r="BRW149" s="210"/>
      <c r="BRX149" s="210"/>
      <c r="BRY149" s="210"/>
      <c r="BRZ149" s="210"/>
      <c r="BSA149" s="210"/>
      <c r="BSB149" s="210"/>
      <c r="BSC149" s="210"/>
      <c r="BSD149" s="210"/>
      <c r="BSE149" s="210"/>
      <c r="BSF149" s="210"/>
      <c r="BSG149" s="210"/>
      <c r="BSH149" s="210"/>
      <c r="BSI149" s="210"/>
      <c r="BSJ149" s="210"/>
      <c r="BSK149" s="210"/>
      <c r="BSL149" s="210"/>
      <c r="BSM149" s="210"/>
      <c r="BSN149" s="210"/>
      <c r="BSO149" s="210"/>
      <c r="BSP149" s="210"/>
      <c r="BSQ149" s="210"/>
      <c r="BSR149" s="210"/>
      <c r="BSS149" s="210"/>
      <c r="BST149" s="210"/>
      <c r="BSU149" s="210"/>
      <c r="BSV149" s="210"/>
      <c r="BSW149" s="210"/>
      <c r="BSX149" s="210"/>
      <c r="BSY149" s="210"/>
      <c r="BSZ149" s="210"/>
      <c r="BTA149" s="210"/>
      <c r="BTB149" s="210"/>
      <c r="BTC149" s="210"/>
      <c r="BTD149" s="210"/>
      <c r="BTE149" s="210"/>
      <c r="BTF149" s="210"/>
      <c r="BTG149" s="210"/>
      <c r="BTH149" s="210"/>
      <c r="BTI149" s="210"/>
      <c r="BTJ149" s="210"/>
      <c r="BTK149" s="210"/>
      <c r="BTL149" s="210"/>
      <c r="BTM149" s="210"/>
      <c r="BTN149" s="210"/>
      <c r="BTO149" s="210"/>
      <c r="BTP149" s="210"/>
      <c r="BTQ149" s="210"/>
      <c r="BTR149" s="210"/>
      <c r="BTS149" s="210"/>
      <c r="BTT149" s="210"/>
      <c r="BTU149" s="210"/>
      <c r="BTV149" s="210"/>
      <c r="BTW149" s="210"/>
      <c r="BTX149" s="210"/>
      <c r="BTY149" s="210"/>
      <c r="BTZ149" s="210"/>
      <c r="BUA149" s="210"/>
      <c r="BUB149" s="210"/>
      <c r="BUC149" s="210"/>
      <c r="BUD149" s="210"/>
      <c r="BUE149" s="210"/>
      <c r="BUF149" s="210"/>
      <c r="BUG149" s="210"/>
      <c r="BUH149" s="210"/>
      <c r="BUI149" s="210"/>
      <c r="BUJ149" s="210"/>
      <c r="BUK149" s="210"/>
      <c r="BUL149" s="210"/>
      <c r="BUM149" s="210"/>
      <c r="BUN149" s="210"/>
      <c r="BUO149" s="210"/>
      <c r="BUP149" s="210"/>
      <c r="BUQ149" s="210"/>
      <c r="BUR149" s="210"/>
      <c r="BUS149" s="210"/>
      <c r="BUT149" s="210"/>
      <c r="BUU149" s="210"/>
      <c r="BUV149" s="210"/>
      <c r="BUW149" s="210"/>
      <c r="BUX149" s="210"/>
      <c r="BUY149" s="210"/>
      <c r="BUZ149" s="210"/>
      <c r="BVA149" s="210"/>
      <c r="BVB149" s="210"/>
      <c r="BVC149" s="210"/>
      <c r="BVD149" s="210"/>
      <c r="BVE149" s="210"/>
      <c r="BVF149" s="210"/>
      <c r="BVG149" s="210"/>
      <c r="BVH149" s="210"/>
      <c r="BVI149" s="210"/>
      <c r="BVJ149" s="210"/>
      <c r="BVK149" s="210"/>
      <c r="BVL149" s="210"/>
      <c r="BVM149" s="210"/>
      <c r="BVN149" s="210"/>
      <c r="BVO149" s="210"/>
      <c r="BVP149" s="210"/>
      <c r="BVQ149" s="210"/>
      <c r="BVR149" s="210"/>
      <c r="BVS149" s="210"/>
      <c r="BVT149" s="210"/>
      <c r="BVU149" s="210"/>
      <c r="BVV149" s="210"/>
      <c r="BVW149" s="210"/>
      <c r="BVX149" s="210"/>
      <c r="BVY149" s="210"/>
      <c r="BVZ149" s="210"/>
      <c r="BWA149" s="210"/>
      <c r="BWB149" s="210"/>
      <c r="BWC149" s="210"/>
      <c r="BWD149" s="210"/>
      <c r="BWE149" s="210"/>
      <c r="BWF149" s="210"/>
      <c r="BWG149" s="210"/>
      <c r="BWH149" s="210"/>
      <c r="BWI149" s="210"/>
      <c r="BWJ149" s="210"/>
      <c r="BWK149" s="210"/>
      <c r="BWL149" s="210"/>
      <c r="BWM149" s="210"/>
      <c r="BWN149" s="210"/>
      <c r="BWO149" s="210"/>
      <c r="BWP149" s="210"/>
      <c r="BWQ149" s="210"/>
      <c r="BWR149" s="210"/>
      <c r="BWS149" s="210"/>
      <c r="BWT149" s="210"/>
      <c r="BWU149" s="210"/>
      <c r="BWV149" s="210"/>
      <c r="BWW149" s="210"/>
      <c r="BWX149" s="210"/>
      <c r="BWY149" s="210"/>
      <c r="BWZ149" s="210"/>
      <c r="BXA149" s="210"/>
      <c r="BXB149" s="210"/>
      <c r="BXC149" s="210"/>
      <c r="BXD149" s="210"/>
      <c r="BXE149" s="210"/>
      <c r="BXF149" s="210"/>
      <c r="BXG149" s="210"/>
      <c r="BXH149" s="210"/>
      <c r="BXI149" s="210"/>
      <c r="BXJ149" s="210"/>
      <c r="BXK149" s="210"/>
      <c r="BXL149" s="210"/>
      <c r="BXM149" s="210"/>
      <c r="BXN149" s="210"/>
      <c r="BXO149" s="210"/>
      <c r="BXP149" s="210"/>
      <c r="BXQ149" s="210"/>
      <c r="BXR149" s="210"/>
      <c r="BXS149" s="210"/>
      <c r="BXT149" s="210"/>
      <c r="BXU149" s="210"/>
      <c r="BXV149" s="210"/>
      <c r="BXW149" s="210"/>
      <c r="BXX149" s="210"/>
      <c r="BXY149" s="210"/>
      <c r="BXZ149" s="210"/>
      <c r="BYA149" s="210"/>
      <c r="BYB149" s="210"/>
      <c r="BYC149" s="210"/>
      <c r="BYD149" s="210"/>
      <c r="BYE149" s="210"/>
      <c r="BYF149" s="210"/>
      <c r="BYG149" s="210"/>
      <c r="BYH149" s="210"/>
      <c r="BYI149" s="210"/>
      <c r="BYJ149" s="210"/>
      <c r="BYK149" s="210"/>
      <c r="BYL149" s="210"/>
      <c r="BYM149" s="210"/>
      <c r="BYN149" s="210"/>
      <c r="BYO149" s="210"/>
      <c r="BYP149" s="210"/>
      <c r="BYQ149" s="210"/>
      <c r="BYR149" s="210"/>
      <c r="BYS149" s="210"/>
      <c r="BYT149" s="210"/>
      <c r="BYU149" s="210"/>
      <c r="BYV149" s="210"/>
      <c r="BYW149" s="210"/>
      <c r="BYX149" s="210"/>
      <c r="BYY149" s="210"/>
      <c r="BYZ149" s="210"/>
      <c r="BZA149" s="210"/>
      <c r="BZB149" s="210"/>
      <c r="BZC149" s="210"/>
      <c r="BZD149" s="210"/>
      <c r="BZE149" s="210"/>
      <c r="BZF149" s="210"/>
      <c r="BZG149" s="210"/>
      <c r="BZH149" s="210"/>
      <c r="BZI149" s="210"/>
      <c r="BZJ149" s="210"/>
      <c r="BZK149" s="210"/>
      <c r="BZL149" s="210"/>
      <c r="BZM149" s="210"/>
      <c r="BZN149" s="210"/>
      <c r="BZO149" s="210"/>
      <c r="BZP149" s="210"/>
      <c r="BZQ149" s="210"/>
      <c r="BZR149" s="210"/>
      <c r="BZS149" s="210"/>
      <c r="BZT149" s="210"/>
      <c r="BZU149" s="210"/>
      <c r="BZV149" s="210"/>
      <c r="BZW149" s="210"/>
      <c r="BZX149" s="210"/>
      <c r="BZY149" s="210"/>
      <c r="BZZ149" s="210"/>
      <c r="CAA149" s="210"/>
      <c r="CAB149" s="210"/>
      <c r="CAC149" s="210"/>
      <c r="CAD149" s="210"/>
      <c r="CAE149" s="210"/>
      <c r="CAF149" s="210"/>
      <c r="CAG149" s="210"/>
      <c r="CAH149" s="210"/>
      <c r="CAI149" s="210"/>
      <c r="CAJ149" s="210"/>
      <c r="CAK149" s="210"/>
      <c r="CAL149" s="210"/>
      <c r="CAM149" s="210"/>
      <c r="CAN149" s="210"/>
      <c r="CAO149" s="210"/>
      <c r="CAP149" s="210"/>
      <c r="CAQ149" s="210"/>
      <c r="CAR149" s="210"/>
      <c r="CAS149" s="210"/>
      <c r="CAT149" s="210"/>
      <c r="CAU149" s="210"/>
      <c r="CAV149" s="210"/>
      <c r="CAW149" s="210"/>
      <c r="CAX149" s="210"/>
      <c r="CAY149" s="210"/>
      <c r="CAZ149" s="210"/>
      <c r="CBA149" s="210"/>
      <c r="CBB149" s="210"/>
      <c r="CBC149" s="210"/>
      <c r="CBD149" s="210"/>
      <c r="CBE149" s="210"/>
      <c r="CBF149" s="210"/>
      <c r="CBG149" s="210"/>
      <c r="CBH149" s="210"/>
      <c r="CBI149" s="210"/>
      <c r="CBJ149" s="210"/>
      <c r="CBK149" s="210"/>
      <c r="CBL149" s="210"/>
      <c r="CBM149" s="210"/>
      <c r="CBN149" s="210"/>
      <c r="CBO149" s="210"/>
      <c r="CBP149" s="210"/>
      <c r="CBQ149" s="210"/>
      <c r="CBR149" s="210"/>
      <c r="CBS149" s="210"/>
      <c r="CBT149" s="210"/>
      <c r="CBU149" s="210"/>
      <c r="CBV149" s="210"/>
      <c r="CBW149" s="210"/>
      <c r="CBX149" s="210"/>
      <c r="CBY149" s="210"/>
      <c r="CBZ149" s="210"/>
      <c r="CCA149" s="210"/>
      <c r="CCB149" s="210"/>
      <c r="CCC149" s="210"/>
      <c r="CCD149" s="210"/>
      <c r="CCE149" s="210"/>
      <c r="CCF149" s="210"/>
      <c r="CCG149" s="210"/>
      <c r="CCH149" s="210"/>
      <c r="CCI149" s="210"/>
      <c r="CCJ149" s="210"/>
      <c r="CCK149" s="210"/>
      <c r="CCL149" s="210"/>
      <c r="CCM149" s="210"/>
      <c r="CCN149" s="210"/>
      <c r="CCO149" s="210"/>
      <c r="CCP149" s="210"/>
      <c r="CCQ149" s="210"/>
      <c r="CCR149" s="210"/>
      <c r="CCS149" s="210"/>
      <c r="CCT149" s="210"/>
      <c r="CCU149" s="210"/>
      <c r="CCV149" s="210"/>
      <c r="CCW149" s="210"/>
      <c r="CCX149" s="210"/>
      <c r="CCY149" s="210"/>
      <c r="CCZ149" s="210"/>
      <c r="CDA149" s="210"/>
      <c r="CDB149" s="210"/>
      <c r="CDC149" s="210"/>
      <c r="CDD149" s="210"/>
      <c r="CDE149" s="210"/>
      <c r="CDF149" s="210"/>
      <c r="CDG149" s="210"/>
      <c r="CDH149" s="210"/>
      <c r="CDI149" s="210"/>
      <c r="CDJ149" s="210"/>
      <c r="CDK149" s="210"/>
      <c r="CDL149" s="210"/>
      <c r="CDM149" s="210"/>
      <c r="CDN149" s="210"/>
      <c r="CDO149" s="210"/>
      <c r="CDP149" s="210"/>
      <c r="CDQ149" s="210"/>
      <c r="CDR149" s="210"/>
      <c r="CDS149" s="210"/>
      <c r="CDT149" s="210"/>
      <c r="CDU149" s="210"/>
      <c r="CDV149" s="210"/>
      <c r="CDW149" s="210"/>
      <c r="CDX149" s="210"/>
      <c r="CDY149" s="210"/>
      <c r="CDZ149" s="210"/>
      <c r="CEA149" s="210"/>
      <c r="CEB149" s="210"/>
      <c r="CEC149" s="210"/>
      <c r="CED149" s="210"/>
      <c r="CEE149" s="210"/>
      <c r="CEF149" s="210"/>
      <c r="CEG149" s="210"/>
      <c r="CEH149" s="210"/>
      <c r="CEI149" s="210"/>
      <c r="CEJ149" s="210"/>
      <c r="CEK149" s="210"/>
      <c r="CEL149" s="210"/>
      <c r="CEM149" s="210"/>
      <c r="CEN149" s="210"/>
      <c r="CEO149" s="210"/>
      <c r="CEP149" s="210"/>
      <c r="CEQ149" s="210"/>
      <c r="CER149" s="210"/>
      <c r="CES149" s="210"/>
      <c r="CET149" s="210"/>
      <c r="CEU149" s="210"/>
      <c r="CEV149" s="210"/>
      <c r="CEW149" s="210"/>
      <c r="CEX149" s="210"/>
      <c r="CEY149" s="210"/>
      <c r="CEZ149" s="210"/>
      <c r="CFA149" s="210"/>
      <c r="CFB149" s="210"/>
      <c r="CFC149" s="210"/>
      <c r="CFD149" s="210"/>
      <c r="CFE149" s="210"/>
      <c r="CFF149" s="210"/>
      <c r="CFG149" s="210"/>
      <c r="CFH149" s="210"/>
      <c r="CFI149" s="210"/>
      <c r="CFJ149" s="210"/>
      <c r="CFK149" s="210"/>
      <c r="CFL149" s="210"/>
      <c r="CFM149" s="210"/>
      <c r="CFN149" s="210"/>
      <c r="CFO149" s="210"/>
      <c r="CFP149" s="210"/>
      <c r="CFQ149" s="210"/>
      <c r="CFR149" s="210"/>
      <c r="CFS149" s="210"/>
      <c r="CFT149" s="210"/>
      <c r="CFU149" s="210"/>
      <c r="CFV149" s="210"/>
      <c r="CFW149" s="210"/>
      <c r="CFX149" s="210"/>
      <c r="CFY149" s="210"/>
      <c r="CFZ149" s="210"/>
      <c r="CGA149" s="210"/>
      <c r="CGB149" s="210"/>
      <c r="CGC149" s="210"/>
      <c r="CGD149" s="210"/>
      <c r="CGE149" s="210"/>
      <c r="CGF149" s="210"/>
      <c r="CGG149" s="210"/>
      <c r="CGH149" s="210"/>
      <c r="CGI149" s="210"/>
      <c r="CGJ149" s="210"/>
      <c r="CGK149" s="210"/>
      <c r="CGL149" s="210"/>
      <c r="CGM149" s="210"/>
      <c r="CGN149" s="210"/>
      <c r="CGO149" s="210"/>
      <c r="CGP149" s="210"/>
      <c r="CGQ149" s="210"/>
      <c r="CGR149" s="210"/>
      <c r="CGS149" s="210"/>
      <c r="CGT149" s="210"/>
      <c r="CGU149" s="210"/>
      <c r="CGV149" s="210"/>
      <c r="CGW149" s="210"/>
      <c r="CGX149" s="210"/>
      <c r="CGY149" s="210"/>
      <c r="CGZ149" s="210"/>
      <c r="CHA149" s="210"/>
      <c r="CHB149" s="210"/>
      <c r="CHC149" s="210"/>
      <c r="CHD149" s="210"/>
      <c r="CHE149" s="210"/>
      <c r="CHF149" s="210"/>
      <c r="CHG149" s="210"/>
      <c r="CHH149" s="210"/>
      <c r="CHI149" s="210"/>
      <c r="CHJ149" s="210"/>
      <c r="CHK149" s="210"/>
      <c r="CHL149" s="210"/>
      <c r="CHM149" s="210"/>
      <c r="CHN149" s="210"/>
      <c r="CHO149" s="210"/>
      <c r="CHP149" s="210"/>
      <c r="CHQ149" s="210"/>
      <c r="CHR149" s="210"/>
      <c r="CHS149" s="210"/>
      <c r="CHT149" s="210"/>
      <c r="CHU149" s="210"/>
      <c r="CHV149" s="210"/>
      <c r="CHW149" s="210"/>
      <c r="CHX149" s="210"/>
      <c r="CHY149" s="210"/>
      <c r="CHZ149" s="210"/>
      <c r="CIA149" s="210"/>
      <c r="CIB149" s="210"/>
      <c r="CIC149" s="210"/>
      <c r="CID149" s="210"/>
      <c r="CIE149" s="210"/>
      <c r="CIF149" s="210"/>
      <c r="CIG149" s="210"/>
      <c r="CIH149" s="210"/>
      <c r="CII149" s="210"/>
      <c r="CIJ149" s="210"/>
      <c r="CIK149" s="210"/>
      <c r="CIL149" s="210"/>
      <c r="CIM149" s="210"/>
      <c r="CIN149" s="210"/>
      <c r="CIO149" s="210"/>
      <c r="CIP149" s="210"/>
      <c r="CIQ149" s="210"/>
      <c r="CIR149" s="210"/>
      <c r="CIS149" s="210"/>
      <c r="CIT149" s="210"/>
      <c r="CIU149" s="210"/>
      <c r="CIV149" s="210"/>
      <c r="CIW149" s="210"/>
      <c r="CIX149" s="210"/>
      <c r="CIY149" s="210"/>
      <c r="CIZ149" s="210"/>
      <c r="CJA149" s="210"/>
      <c r="CJB149" s="210"/>
      <c r="CJC149" s="210"/>
      <c r="CJD149" s="210"/>
      <c r="CJE149" s="210"/>
      <c r="CJF149" s="210"/>
      <c r="CJG149" s="210"/>
      <c r="CJH149" s="210"/>
      <c r="CJI149" s="210"/>
      <c r="CJJ149" s="210"/>
      <c r="CJK149" s="210"/>
      <c r="CJL149" s="210"/>
      <c r="CJM149" s="210"/>
      <c r="CJN149" s="210"/>
      <c r="CJO149" s="210"/>
      <c r="CJP149" s="210"/>
      <c r="CJQ149" s="210"/>
      <c r="CJR149" s="210"/>
      <c r="CJS149" s="210"/>
      <c r="CJT149" s="210"/>
      <c r="CJU149" s="210"/>
      <c r="CJV149" s="210"/>
      <c r="CJW149" s="210"/>
      <c r="CJX149" s="210"/>
      <c r="CJY149" s="210"/>
      <c r="CJZ149" s="210"/>
      <c r="CKA149" s="210"/>
      <c r="CKB149" s="210"/>
      <c r="CKC149" s="210"/>
      <c r="CKD149" s="210"/>
      <c r="CKE149" s="210"/>
      <c r="CKF149" s="210"/>
      <c r="CKG149" s="210"/>
      <c r="CKH149" s="210"/>
      <c r="CKI149" s="210"/>
      <c r="CKJ149" s="210"/>
      <c r="CKK149" s="210"/>
      <c r="CKL149" s="210"/>
      <c r="CKM149" s="210"/>
      <c r="CKN149" s="210"/>
      <c r="CKO149" s="210"/>
      <c r="CKP149" s="210"/>
      <c r="CKQ149" s="210"/>
      <c r="CKR149" s="210"/>
      <c r="CKS149" s="210"/>
      <c r="CKT149" s="210"/>
      <c r="CKU149" s="210"/>
      <c r="CKV149" s="210"/>
      <c r="CKW149" s="210"/>
      <c r="CKX149" s="210"/>
      <c r="CKY149" s="210"/>
      <c r="CKZ149" s="210"/>
      <c r="CLA149" s="210"/>
      <c r="CLB149" s="210"/>
      <c r="CLC149" s="210"/>
      <c r="CLD149" s="210"/>
      <c r="CLE149" s="210"/>
      <c r="CLF149" s="210"/>
      <c r="CLG149" s="210"/>
      <c r="CLH149" s="210"/>
      <c r="CLI149" s="210"/>
      <c r="CLJ149" s="210"/>
      <c r="CLK149" s="210"/>
      <c r="CLL149" s="210"/>
      <c r="CLM149" s="210"/>
      <c r="CLN149" s="210"/>
      <c r="CLO149" s="210"/>
      <c r="CLP149" s="210"/>
      <c r="CLQ149" s="210"/>
      <c r="CLR149" s="210"/>
      <c r="CLS149" s="210"/>
      <c r="CLT149" s="210"/>
      <c r="CLU149" s="210"/>
      <c r="CLV149" s="210"/>
      <c r="CLW149" s="210"/>
      <c r="CLX149" s="210"/>
      <c r="CLY149" s="210"/>
      <c r="CLZ149" s="210"/>
      <c r="CMA149" s="210"/>
      <c r="CMB149" s="210"/>
      <c r="CMC149" s="210"/>
      <c r="CMD149" s="210"/>
      <c r="CME149" s="210"/>
      <c r="CMF149" s="210"/>
      <c r="CMG149" s="210"/>
      <c r="CMH149" s="210"/>
      <c r="CMI149" s="210"/>
      <c r="CMJ149" s="210"/>
      <c r="CMK149" s="210"/>
      <c r="CML149" s="210"/>
      <c r="CMM149" s="210"/>
      <c r="CMN149" s="210"/>
      <c r="CMO149" s="210"/>
      <c r="CMP149" s="210"/>
      <c r="CMQ149" s="210"/>
      <c r="CMR149" s="210"/>
      <c r="CMS149" s="210"/>
      <c r="CMT149" s="210"/>
      <c r="CMU149" s="210"/>
      <c r="CMV149" s="210"/>
      <c r="CMW149" s="210"/>
      <c r="CMX149" s="210"/>
      <c r="CMY149" s="210"/>
      <c r="CMZ149" s="210"/>
      <c r="CNA149" s="210"/>
      <c r="CNB149" s="210"/>
      <c r="CNC149" s="210"/>
      <c r="CND149" s="210"/>
      <c r="CNE149" s="210"/>
      <c r="CNF149" s="210"/>
      <c r="CNG149" s="210"/>
      <c r="CNH149" s="210"/>
      <c r="CNI149" s="210"/>
      <c r="CNJ149" s="210"/>
      <c r="CNK149" s="210"/>
      <c r="CNL149" s="210"/>
      <c r="CNM149" s="210"/>
      <c r="CNN149" s="210"/>
      <c r="CNO149" s="210"/>
      <c r="CNP149" s="210"/>
      <c r="CNQ149" s="210"/>
      <c r="CNR149" s="210"/>
      <c r="CNS149" s="210"/>
      <c r="CNT149" s="210"/>
      <c r="CNU149" s="210"/>
      <c r="CNV149" s="210"/>
      <c r="CNW149" s="210"/>
      <c r="CNX149" s="210"/>
      <c r="CNY149" s="210"/>
      <c r="CNZ149" s="210"/>
      <c r="COA149" s="210"/>
      <c r="COB149" s="210"/>
      <c r="COC149" s="210"/>
      <c r="COD149" s="210"/>
      <c r="COE149" s="210"/>
      <c r="COF149" s="210"/>
      <c r="COG149" s="210"/>
      <c r="COH149" s="210"/>
      <c r="COI149" s="210"/>
      <c r="COJ149" s="210"/>
      <c r="COK149" s="210"/>
      <c r="COL149" s="210"/>
      <c r="COM149" s="210"/>
      <c r="CON149" s="210"/>
      <c r="COO149" s="210"/>
      <c r="COP149" s="210"/>
      <c r="COQ149" s="210"/>
      <c r="COR149" s="210"/>
      <c r="COS149" s="210"/>
      <c r="COT149" s="210"/>
      <c r="COU149" s="210"/>
      <c r="COV149" s="210"/>
      <c r="COW149" s="210"/>
      <c r="COX149" s="210"/>
      <c r="COY149" s="210"/>
      <c r="COZ149" s="210"/>
      <c r="CPA149" s="210"/>
      <c r="CPB149" s="210"/>
      <c r="CPC149" s="210"/>
      <c r="CPD149" s="210"/>
      <c r="CPE149" s="210"/>
      <c r="CPF149" s="210"/>
      <c r="CPG149" s="210"/>
      <c r="CPH149" s="210"/>
      <c r="CPI149" s="210"/>
      <c r="CPJ149" s="210"/>
      <c r="CPK149" s="210"/>
      <c r="CPL149" s="210"/>
      <c r="CPM149" s="210"/>
      <c r="CPN149" s="210"/>
      <c r="CPO149" s="210"/>
      <c r="CPP149" s="210"/>
      <c r="CPQ149" s="210"/>
      <c r="CPR149" s="210"/>
      <c r="CPS149" s="210"/>
      <c r="CPT149" s="210"/>
      <c r="CPU149" s="210"/>
      <c r="CPV149" s="210"/>
      <c r="CPW149" s="210"/>
      <c r="CPX149" s="210"/>
      <c r="CPY149" s="210"/>
      <c r="CPZ149" s="210"/>
      <c r="CQA149" s="210"/>
      <c r="CQB149" s="210"/>
      <c r="CQC149" s="210"/>
      <c r="CQD149" s="210"/>
      <c r="CQE149" s="210"/>
      <c r="CQF149" s="210"/>
      <c r="CQG149" s="210"/>
      <c r="CQH149" s="210"/>
      <c r="CQI149" s="210"/>
      <c r="CQJ149" s="210"/>
      <c r="CQK149" s="210"/>
      <c r="CQL149" s="210"/>
      <c r="CQM149" s="210"/>
      <c r="CQN149" s="210"/>
      <c r="CQO149" s="210"/>
      <c r="CQP149" s="210"/>
      <c r="CQQ149" s="210"/>
      <c r="CQR149" s="210"/>
      <c r="CQS149" s="210"/>
      <c r="CQT149" s="210"/>
      <c r="CQU149" s="210"/>
      <c r="CQV149" s="210"/>
      <c r="CQW149" s="210"/>
      <c r="CQX149" s="210"/>
      <c r="CQY149" s="210"/>
      <c r="CQZ149" s="210"/>
      <c r="CRA149" s="210"/>
      <c r="CRB149" s="210"/>
      <c r="CRC149" s="210"/>
      <c r="CRD149" s="210"/>
      <c r="CRE149" s="210"/>
      <c r="CRF149" s="210"/>
      <c r="CRG149" s="210"/>
      <c r="CRH149" s="210"/>
      <c r="CRI149" s="210"/>
      <c r="CRJ149" s="210"/>
      <c r="CRK149" s="210"/>
      <c r="CRL149" s="210"/>
      <c r="CRM149" s="210"/>
      <c r="CRN149" s="210"/>
      <c r="CRO149" s="210"/>
      <c r="CRP149" s="210"/>
      <c r="CRQ149" s="210"/>
      <c r="CRR149" s="210"/>
      <c r="CRS149" s="210"/>
      <c r="CRT149" s="210"/>
      <c r="CRU149" s="210"/>
      <c r="CRV149" s="210"/>
      <c r="CRW149" s="210"/>
      <c r="CRX149" s="210"/>
      <c r="CRY149" s="210"/>
      <c r="CRZ149" s="210"/>
      <c r="CSA149" s="210"/>
      <c r="CSB149" s="210"/>
      <c r="CSC149" s="210"/>
      <c r="CSD149" s="210"/>
      <c r="CSE149" s="210"/>
      <c r="CSF149" s="210"/>
      <c r="CSG149" s="210"/>
      <c r="CSH149" s="210"/>
      <c r="CSI149" s="210"/>
      <c r="CSJ149" s="210"/>
      <c r="CSK149" s="210"/>
      <c r="CSL149" s="210"/>
      <c r="CSM149" s="210"/>
      <c r="CSN149" s="210"/>
      <c r="CSO149" s="210"/>
      <c r="CSP149" s="210"/>
      <c r="CSQ149" s="210"/>
      <c r="CSR149" s="210"/>
      <c r="CSS149" s="210"/>
      <c r="CST149" s="210"/>
      <c r="CSU149" s="210"/>
      <c r="CSV149" s="210"/>
      <c r="CSW149" s="210"/>
      <c r="CSX149" s="210"/>
      <c r="CSY149" s="210"/>
      <c r="CSZ149" s="210"/>
      <c r="CTA149" s="210"/>
      <c r="CTB149" s="210"/>
      <c r="CTC149" s="210"/>
      <c r="CTD149" s="210"/>
      <c r="CTE149" s="210"/>
      <c r="CTF149" s="210"/>
      <c r="CTG149" s="210"/>
      <c r="CTH149" s="210"/>
      <c r="CTI149" s="210"/>
      <c r="CTJ149" s="210"/>
      <c r="CTK149" s="210"/>
      <c r="CTL149" s="210"/>
      <c r="CTM149" s="210"/>
      <c r="CTN149" s="210"/>
      <c r="CTO149" s="210"/>
      <c r="CTP149" s="210"/>
      <c r="CTQ149" s="210"/>
      <c r="CTR149" s="210"/>
      <c r="CTS149" s="210"/>
      <c r="CTT149" s="210"/>
      <c r="CTU149" s="210"/>
      <c r="CTV149" s="210"/>
      <c r="CTW149" s="210"/>
      <c r="CTX149" s="210"/>
      <c r="CTY149" s="210"/>
      <c r="CTZ149" s="210"/>
      <c r="CUA149" s="210"/>
      <c r="CUB149" s="210"/>
      <c r="CUC149" s="210"/>
      <c r="CUD149" s="210"/>
      <c r="CUE149" s="210"/>
      <c r="CUF149" s="210"/>
      <c r="CUG149" s="210"/>
      <c r="CUH149" s="210"/>
      <c r="CUI149" s="210"/>
      <c r="CUJ149" s="210"/>
      <c r="CUK149" s="210"/>
      <c r="CUL149" s="210"/>
      <c r="CUM149" s="210"/>
      <c r="CUN149" s="210"/>
      <c r="CUO149" s="210"/>
      <c r="CUP149" s="210"/>
      <c r="CUQ149" s="210"/>
      <c r="CUR149" s="210"/>
      <c r="CUS149" s="210"/>
      <c r="CUT149" s="210"/>
      <c r="CUU149" s="210"/>
      <c r="CUV149" s="210"/>
      <c r="CUW149" s="210"/>
      <c r="CUX149" s="210"/>
      <c r="CUY149" s="210"/>
      <c r="CUZ149" s="210"/>
      <c r="CVA149" s="210"/>
      <c r="CVB149" s="210"/>
      <c r="CVC149" s="210"/>
      <c r="CVD149" s="210"/>
      <c r="CVE149" s="210"/>
      <c r="CVF149" s="210"/>
      <c r="CVG149" s="210"/>
      <c r="CVH149" s="210"/>
      <c r="CVI149" s="210"/>
      <c r="CVJ149" s="210"/>
      <c r="CVK149" s="210"/>
      <c r="CVL149" s="210"/>
      <c r="CVM149" s="210"/>
      <c r="CVN149" s="210"/>
      <c r="CVO149" s="210"/>
      <c r="CVP149" s="210"/>
      <c r="CVQ149" s="210"/>
      <c r="CVR149" s="210"/>
      <c r="CVS149" s="210"/>
      <c r="CVT149" s="210"/>
      <c r="CVU149" s="210"/>
      <c r="CVV149" s="210"/>
      <c r="CVW149" s="210"/>
      <c r="CVX149" s="210"/>
      <c r="CVY149" s="210"/>
      <c r="CVZ149" s="210"/>
      <c r="CWA149" s="210"/>
      <c r="CWB149" s="210"/>
      <c r="CWC149" s="210"/>
      <c r="CWD149" s="210"/>
      <c r="CWE149" s="210"/>
      <c r="CWF149" s="210"/>
      <c r="CWG149" s="210"/>
      <c r="CWH149" s="210"/>
      <c r="CWI149" s="210"/>
      <c r="CWJ149" s="210"/>
      <c r="CWK149" s="210"/>
      <c r="CWL149" s="210"/>
      <c r="CWM149" s="210"/>
      <c r="CWN149" s="210"/>
      <c r="CWO149" s="210"/>
      <c r="CWP149" s="210"/>
      <c r="CWQ149" s="210"/>
      <c r="CWR149" s="210"/>
      <c r="CWS149" s="210"/>
      <c r="CWT149" s="210"/>
      <c r="CWU149" s="210"/>
      <c r="CWV149" s="210"/>
      <c r="CWW149" s="210"/>
      <c r="CWX149" s="210"/>
      <c r="CWY149" s="210"/>
      <c r="CWZ149" s="210"/>
      <c r="CXA149" s="210"/>
      <c r="CXB149" s="210"/>
      <c r="CXC149" s="210"/>
      <c r="CXD149" s="210"/>
      <c r="CXE149" s="210"/>
      <c r="CXF149" s="210"/>
      <c r="CXG149" s="210"/>
      <c r="CXH149" s="210"/>
      <c r="CXI149" s="210"/>
      <c r="CXJ149" s="210"/>
      <c r="CXK149" s="210"/>
      <c r="CXL149" s="210"/>
      <c r="CXM149" s="210"/>
      <c r="CXN149" s="210"/>
      <c r="CXO149" s="210"/>
      <c r="CXP149" s="210"/>
      <c r="CXQ149" s="210"/>
      <c r="CXR149" s="210"/>
      <c r="CXS149" s="210"/>
      <c r="CXT149" s="210"/>
      <c r="CXU149" s="210"/>
      <c r="CXV149" s="210"/>
      <c r="CXW149" s="210"/>
      <c r="CXX149" s="210"/>
      <c r="CXY149" s="210"/>
      <c r="CXZ149" s="210"/>
      <c r="CYA149" s="210"/>
      <c r="CYB149" s="210"/>
      <c r="CYC149" s="210"/>
      <c r="CYD149" s="210"/>
      <c r="CYE149" s="210"/>
      <c r="CYF149" s="210"/>
      <c r="CYG149" s="210"/>
      <c r="CYH149" s="210"/>
      <c r="CYI149" s="210"/>
      <c r="CYJ149" s="210"/>
      <c r="CYK149" s="210"/>
      <c r="CYL149" s="210"/>
      <c r="CYM149" s="210"/>
      <c r="CYN149" s="210"/>
      <c r="CYO149" s="210"/>
      <c r="CYP149" s="210"/>
      <c r="CYQ149" s="210"/>
      <c r="CYR149" s="210"/>
      <c r="CYS149" s="210"/>
      <c r="CYT149" s="210"/>
      <c r="CYU149" s="210"/>
      <c r="CYV149" s="210"/>
      <c r="CYW149" s="210"/>
      <c r="CYX149" s="210"/>
      <c r="CYY149" s="210"/>
      <c r="CYZ149" s="210"/>
      <c r="CZA149" s="210"/>
      <c r="CZB149" s="210"/>
      <c r="CZC149" s="210"/>
      <c r="CZD149" s="210"/>
      <c r="CZE149" s="210"/>
      <c r="CZF149" s="210"/>
      <c r="CZG149" s="210"/>
      <c r="CZH149" s="210"/>
      <c r="CZI149" s="210"/>
      <c r="CZJ149" s="210"/>
      <c r="CZK149" s="210"/>
      <c r="CZL149" s="210"/>
      <c r="CZM149" s="210"/>
      <c r="CZN149" s="210"/>
      <c r="CZO149" s="210"/>
      <c r="CZP149" s="210"/>
      <c r="CZQ149" s="210"/>
      <c r="CZR149" s="210"/>
      <c r="CZS149" s="210"/>
      <c r="CZT149" s="210"/>
      <c r="CZU149" s="210"/>
      <c r="CZV149" s="210"/>
      <c r="CZW149" s="210"/>
      <c r="CZX149" s="210"/>
      <c r="CZY149" s="210"/>
      <c r="CZZ149" s="210"/>
      <c r="DAA149" s="210"/>
      <c r="DAB149" s="210"/>
      <c r="DAC149" s="210"/>
      <c r="DAD149" s="210"/>
      <c r="DAE149" s="210"/>
      <c r="DAF149" s="210"/>
      <c r="DAG149" s="210"/>
      <c r="DAH149" s="210"/>
      <c r="DAI149" s="210"/>
      <c r="DAJ149" s="210"/>
      <c r="DAK149" s="210"/>
      <c r="DAL149" s="210"/>
      <c r="DAM149" s="210"/>
      <c r="DAN149" s="210"/>
      <c r="DAO149" s="210"/>
      <c r="DAP149" s="210"/>
      <c r="DAQ149" s="210"/>
      <c r="DAR149" s="210"/>
      <c r="DAS149" s="210"/>
      <c r="DAT149" s="210"/>
      <c r="DAU149" s="210"/>
      <c r="DAV149" s="210"/>
      <c r="DAW149" s="210"/>
      <c r="DAX149" s="210"/>
      <c r="DAY149" s="210"/>
      <c r="DAZ149" s="210"/>
      <c r="DBA149" s="210"/>
      <c r="DBB149" s="210"/>
      <c r="DBC149" s="210"/>
      <c r="DBD149" s="210"/>
      <c r="DBE149" s="210"/>
      <c r="DBF149" s="210"/>
      <c r="DBG149" s="210"/>
      <c r="DBH149" s="210"/>
      <c r="DBI149" s="210"/>
      <c r="DBJ149" s="210"/>
      <c r="DBK149" s="210"/>
      <c r="DBL149" s="210"/>
      <c r="DBM149" s="210"/>
      <c r="DBN149" s="210"/>
      <c r="DBO149" s="210"/>
      <c r="DBP149" s="210"/>
      <c r="DBQ149" s="210"/>
      <c r="DBR149" s="210"/>
      <c r="DBS149" s="210"/>
      <c r="DBT149" s="210"/>
      <c r="DBU149" s="210"/>
      <c r="DBV149" s="210"/>
      <c r="DBW149" s="210"/>
      <c r="DBX149" s="210"/>
      <c r="DBY149" s="210"/>
      <c r="DBZ149" s="210"/>
      <c r="DCA149" s="210"/>
      <c r="DCB149" s="210"/>
      <c r="DCC149" s="210"/>
      <c r="DCD149" s="210"/>
      <c r="DCE149" s="210"/>
      <c r="DCF149" s="210"/>
      <c r="DCG149" s="210"/>
      <c r="DCH149" s="210"/>
      <c r="DCI149" s="210"/>
      <c r="DCJ149" s="210"/>
      <c r="DCK149" s="210"/>
      <c r="DCL149" s="210"/>
      <c r="DCM149" s="210"/>
      <c r="DCN149" s="210"/>
      <c r="DCO149" s="210"/>
      <c r="DCP149" s="210"/>
      <c r="DCQ149" s="210"/>
      <c r="DCR149" s="210"/>
      <c r="DCS149" s="210"/>
      <c r="DCT149" s="210"/>
      <c r="DCU149" s="210"/>
      <c r="DCV149" s="210"/>
      <c r="DCW149" s="210"/>
      <c r="DCX149" s="210"/>
      <c r="DCY149" s="210"/>
      <c r="DCZ149" s="210"/>
      <c r="DDA149" s="210"/>
      <c r="DDB149" s="210"/>
      <c r="DDC149" s="210"/>
      <c r="DDD149" s="210"/>
      <c r="DDE149" s="210"/>
      <c r="DDF149" s="210"/>
      <c r="DDG149" s="210"/>
      <c r="DDH149" s="210"/>
      <c r="DDI149" s="210"/>
      <c r="DDJ149" s="210"/>
      <c r="DDK149" s="210"/>
      <c r="DDL149" s="210"/>
      <c r="DDM149" s="210"/>
      <c r="DDN149" s="210"/>
      <c r="DDO149" s="210"/>
      <c r="DDP149" s="210"/>
      <c r="DDQ149" s="210"/>
      <c r="DDR149" s="210"/>
      <c r="DDS149" s="210"/>
      <c r="DDT149" s="210"/>
      <c r="DDU149" s="210"/>
      <c r="DDV149" s="210"/>
      <c r="DDW149" s="210"/>
      <c r="DDX149" s="210"/>
      <c r="DDY149" s="210"/>
      <c r="DDZ149" s="210"/>
      <c r="DEA149" s="210"/>
      <c r="DEB149" s="210"/>
      <c r="DEC149" s="210"/>
      <c r="DED149" s="210"/>
      <c r="DEE149" s="210"/>
      <c r="DEF149" s="210"/>
      <c r="DEG149" s="210"/>
      <c r="DEH149" s="210"/>
      <c r="DEI149" s="210"/>
      <c r="DEJ149" s="210"/>
      <c r="DEK149" s="210"/>
      <c r="DEL149" s="210"/>
      <c r="DEM149" s="210"/>
      <c r="DEN149" s="210"/>
      <c r="DEO149" s="210"/>
      <c r="DEP149" s="210"/>
      <c r="DEQ149" s="210"/>
      <c r="DER149" s="210"/>
      <c r="DES149" s="210"/>
      <c r="DET149" s="210"/>
      <c r="DEU149" s="210"/>
      <c r="DEV149" s="210"/>
      <c r="DEW149" s="210"/>
      <c r="DEX149" s="210"/>
      <c r="DEY149" s="210"/>
      <c r="DEZ149" s="210"/>
      <c r="DFA149" s="210"/>
      <c r="DFB149" s="210"/>
      <c r="DFC149" s="210"/>
      <c r="DFD149" s="210"/>
      <c r="DFE149" s="210"/>
      <c r="DFF149" s="210"/>
      <c r="DFG149" s="210"/>
      <c r="DFH149" s="210"/>
      <c r="DFI149" s="210"/>
      <c r="DFJ149" s="210"/>
      <c r="DFK149" s="210"/>
      <c r="DFL149" s="210"/>
      <c r="DFM149" s="210"/>
      <c r="DFN149" s="210"/>
      <c r="DFO149" s="210"/>
      <c r="DFP149" s="210"/>
      <c r="DFQ149" s="210"/>
      <c r="DFR149" s="210"/>
      <c r="DFS149" s="210"/>
      <c r="DFT149" s="210"/>
      <c r="DFU149" s="210"/>
      <c r="DFV149" s="210"/>
      <c r="DFW149" s="210"/>
      <c r="DFX149" s="210"/>
      <c r="DFY149" s="210"/>
      <c r="DFZ149" s="210"/>
      <c r="DGA149" s="210"/>
      <c r="DGB149" s="210"/>
      <c r="DGC149" s="210"/>
      <c r="DGD149" s="210"/>
      <c r="DGE149" s="210"/>
      <c r="DGF149" s="210"/>
      <c r="DGG149" s="210"/>
      <c r="DGH149" s="210"/>
      <c r="DGI149" s="210"/>
      <c r="DGJ149" s="210"/>
      <c r="DGK149" s="210"/>
      <c r="DGL149" s="210"/>
      <c r="DGM149" s="210"/>
      <c r="DGN149" s="210"/>
      <c r="DGO149" s="210"/>
      <c r="DGP149" s="210"/>
      <c r="DGQ149" s="210"/>
      <c r="DGR149" s="210"/>
      <c r="DGS149" s="210"/>
      <c r="DGT149" s="210"/>
      <c r="DGU149" s="210"/>
      <c r="DGV149" s="210"/>
      <c r="DGW149" s="210"/>
      <c r="DGX149" s="210"/>
      <c r="DGY149" s="210"/>
      <c r="DGZ149" s="210"/>
      <c r="DHA149" s="210"/>
      <c r="DHB149" s="210"/>
      <c r="DHC149" s="210"/>
      <c r="DHD149" s="210"/>
      <c r="DHE149" s="210"/>
      <c r="DHF149" s="210"/>
      <c r="DHG149" s="210"/>
      <c r="DHH149" s="210"/>
      <c r="DHI149" s="210"/>
      <c r="DHJ149" s="210"/>
      <c r="DHK149" s="210"/>
      <c r="DHL149" s="210"/>
      <c r="DHM149" s="210"/>
      <c r="DHN149" s="210"/>
      <c r="DHO149" s="210"/>
      <c r="DHP149" s="210"/>
      <c r="DHQ149" s="210"/>
      <c r="DHR149" s="210"/>
      <c r="DHS149" s="210"/>
      <c r="DHT149" s="210"/>
      <c r="DHU149" s="210"/>
      <c r="DHV149" s="210"/>
      <c r="DHW149" s="210"/>
      <c r="DHX149" s="210"/>
      <c r="DHY149" s="210"/>
      <c r="DHZ149" s="210"/>
      <c r="DIA149" s="210"/>
      <c r="DIB149" s="210"/>
      <c r="DIC149" s="210"/>
      <c r="DID149" s="210"/>
      <c r="DIE149" s="210"/>
      <c r="DIF149" s="210"/>
      <c r="DIG149" s="210"/>
      <c r="DIH149" s="210"/>
      <c r="DII149" s="210"/>
      <c r="DIJ149" s="210"/>
      <c r="DIK149" s="210"/>
      <c r="DIL149" s="210"/>
      <c r="DIM149" s="210"/>
      <c r="DIN149" s="210"/>
      <c r="DIO149" s="210"/>
      <c r="DIP149" s="210"/>
      <c r="DIQ149" s="210"/>
      <c r="DIR149" s="210"/>
      <c r="DIS149" s="210"/>
      <c r="DIT149" s="210"/>
      <c r="DIU149" s="210"/>
      <c r="DIV149" s="210"/>
      <c r="DIW149" s="210"/>
      <c r="DIX149" s="210"/>
      <c r="DIY149" s="210"/>
      <c r="DIZ149" s="210"/>
      <c r="DJA149" s="210"/>
      <c r="DJB149" s="210"/>
      <c r="DJC149" s="210"/>
      <c r="DJD149" s="210"/>
      <c r="DJE149" s="210"/>
      <c r="DJF149" s="210"/>
      <c r="DJG149" s="210"/>
      <c r="DJH149" s="210"/>
      <c r="DJI149" s="210"/>
      <c r="DJJ149" s="210"/>
      <c r="DJK149" s="210"/>
      <c r="DJL149" s="210"/>
      <c r="DJM149" s="210"/>
      <c r="DJN149" s="210"/>
      <c r="DJO149" s="210"/>
      <c r="DJP149" s="210"/>
      <c r="DJQ149" s="210"/>
      <c r="DJR149" s="210"/>
      <c r="DJS149" s="210"/>
      <c r="DJT149" s="210"/>
      <c r="DJU149" s="210"/>
      <c r="DJV149" s="210"/>
      <c r="DJW149" s="210"/>
      <c r="DJX149" s="210"/>
      <c r="DJY149" s="210"/>
      <c r="DJZ149" s="210"/>
      <c r="DKA149" s="210"/>
      <c r="DKB149" s="210"/>
      <c r="DKC149" s="210"/>
      <c r="DKD149" s="210"/>
      <c r="DKE149" s="210"/>
      <c r="DKF149" s="210"/>
      <c r="DKG149" s="210"/>
      <c r="DKH149" s="210"/>
      <c r="DKI149" s="210"/>
      <c r="DKJ149" s="210"/>
      <c r="DKK149" s="210"/>
      <c r="DKL149" s="210"/>
      <c r="DKM149" s="210"/>
      <c r="DKN149" s="210"/>
      <c r="DKO149" s="210"/>
      <c r="DKP149" s="210"/>
      <c r="DKQ149" s="210"/>
      <c r="DKR149" s="210"/>
      <c r="DKS149" s="210"/>
      <c r="DKT149" s="210"/>
      <c r="DKU149" s="210"/>
      <c r="DKV149" s="210"/>
      <c r="DKW149" s="210"/>
      <c r="DKX149" s="210"/>
      <c r="DKY149" s="210"/>
      <c r="DKZ149" s="210"/>
      <c r="DLA149" s="210"/>
      <c r="DLB149" s="210"/>
      <c r="DLC149" s="210"/>
      <c r="DLD149" s="210"/>
      <c r="DLE149" s="210"/>
      <c r="DLF149" s="210"/>
      <c r="DLG149" s="210"/>
      <c r="DLH149" s="210"/>
      <c r="DLI149" s="210"/>
      <c r="DLJ149" s="210"/>
      <c r="DLK149" s="210"/>
      <c r="DLL149" s="210"/>
      <c r="DLM149" s="210"/>
      <c r="DLN149" s="210"/>
      <c r="DLO149" s="210"/>
      <c r="DLP149" s="210"/>
      <c r="DLQ149" s="210"/>
      <c r="DLR149" s="210"/>
      <c r="DLS149" s="210"/>
      <c r="DLT149" s="210"/>
      <c r="DLU149" s="210"/>
      <c r="DLV149" s="210"/>
      <c r="DLW149" s="210"/>
      <c r="DLX149" s="210"/>
      <c r="DLY149" s="210"/>
      <c r="DLZ149" s="210"/>
      <c r="DMA149" s="210"/>
      <c r="DMB149" s="210"/>
      <c r="DMC149" s="210"/>
      <c r="DMD149" s="210"/>
      <c r="DME149" s="210"/>
      <c r="DMF149" s="210"/>
      <c r="DMG149" s="210"/>
      <c r="DMH149" s="210"/>
      <c r="DMI149" s="210"/>
      <c r="DMJ149" s="210"/>
      <c r="DMK149" s="210"/>
      <c r="DML149" s="210"/>
      <c r="DMM149" s="210"/>
      <c r="DMN149" s="210"/>
      <c r="DMO149" s="210"/>
      <c r="DMP149" s="210"/>
      <c r="DMQ149" s="210"/>
      <c r="DMR149" s="210"/>
      <c r="DMS149" s="210"/>
      <c r="DMT149" s="210"/>
      <c r="DMU149" s="210"/>
      <c r="DMV149" s="210"/>
      <c r="DMW149" s="210"/>
      <c r="DMX149" s="210"/>
      <c r="DMY149" s="210"/>
      <c r="DMZ149" s="210"/>
      <c r="DNA149" s="210"/>
      <c r="DNB149" s="210"/>
      <c r="DNC149" s="210"/>
      <c r="DND149" s="210"/>
      <c r="DNE149" s="210"/>
      <c r="DNF149" s="210"/>
      <c r="DNG149" s="210"/>
      <c r="DNH149" s="210"/>
      <c r="DNI149" s="210"/>
      <c r="DNJ149" s="210"/>
      <c r="DNK149" s="210"/>
      <c r="DNL149" s="210"/>
      <c r="DNM149" s="210"/>
      <c r="DNN149" s="210"/>
      <c r="DNO149" s="210"/>
      <c r="DNP149" s="210"/>
      <c r="DNQ149" s="210"/>
      <c r="DNR149" s="210"/>
      <c r="DNS149" s="210"/>
      <c r="DNT149" s="210"/>
      <c r="DNU149" s="210"/>
      <c r="DNV149" s="210"/>
      <c r="DNW149" s="210"/>
      <c r="DNX149" s="210"/>
      <c r="DNY149" s="210"/>
      <c r="DNZ149" s="210"/>
      <c r="DOA149" s="210"/>
      <c r="DOB149" s="210"/>
      <c r="DOC149" s="210"/>
      <c r="DOD149" s="210"/>
      <c r="DOE149" s="210"/>
      <c r="DOF149" s="210"/>
      <c r="DOG149" s="210"/>
      <c r="DOH149" s="210"/>
      <c r="DOI149" s="210"/>
      <c r="DOJ149" s="210"/>
      <c r="DOK149" s="210"/>
      <c r="DOL149" s="210"/>
      <c r="DOM149" s="210"/>
      <c r="DON149" s="210"/>
      <c r="DOO149" s="210"/>
      <c r="DOP149" s="210"/>
      <c r="DOQ149" s="210"/>
      <c r="DOR149" s="210"/>
      <c r="DOS149" s="210"/>
      <c r="DOT149" s="210"/>
      <c r="DOU149" s="210"/>
      <c r="DOV149" s="210"/>
      <c r="DOW149" s="210"/>
      <c r="DOX149" s="210"/>
      <c r="DOY149" s="210"/>
      <c r="DOZ149" s="210"/>
      <c r="DPA149" s="210"/>
      <c r="DPB149" s="210"/>
      <c r="DPC149" s="210"/>
      <c r="DPD149" s="210"/>
      <c r="DPE149" s="210"/>
      <c r="DPF149" s="210"/>
      <c r="DPG149" s="210"/>
      <c r="DPH149" s="210"/>
      <c r="DPI149" s="210"/>
      <c r="DPJ149" s="210"/>
      <c r="DPK149" s="210"/>
      <c r="DPL149" s="210"/>
      <c r="DPM149" s="210"/>
      <c r="DPN149" s="210"/>
      <c r="DPO149" s="210"/>
      <c r="DPP149" s="210"/>
      <c r="DPQ149" s="210"/>
      <c r="DPR149" s="210"/>
      <c r="DPS149" s="210"/>
      <c r="DPT149" s="210"/>
      <c r="DPU149" s="210"/>
      <c r="DPV149" s="210"/>
      <c r="DPW149" s="210"/>
      <c r="DPX149" s="210"/>
      <c r="DPY149" s="210"/>
      <c r="DPZ149" s="210"/>
      <c r="DQA149" s="210"/>
      <c r="DQB149" s="210"/>
      <c r="DQC149" s="210"/>
      <c r="DQD149" s="210"/>
      <c r="DQE149" s="210"/>
      <c r="DQF149" s="210"/>
      <c r="DQG149" s="210"/>
      <c r="DQH149" s="210"/>
      <c r="DQI149" s="210"/>
      <c r="DQJ149" s="210"/>
      <c r="DQK149" s="210"/>
      <c r="DQL149" s="210"/>
      <c r="DQM149" s="210"/>
      <c r="DQN149" s="210"/>
      <c r="DQO149" s="210"/>
      <c r="DQP149" s="210"/>
      <c r="DQQ149" s="210"/>
      <c r="DQR149" s="210"/>
      <c r="DQS149" s="210"/>
      <c r="DQT149" s="210"/>
      <c r="DQU149" s="210"/>
      <c r="DQV149" s="210"/>
      <c r="DQW149" s="210"/>
      <c r="DQX149" s="210"/>
      <c r="DQY149" s="210"/>
      <c r="DQZ149" s="210"/>
      <c r="DRA149" s="210"/>
      <c r="DRB149" s="210"/>
      <c r="DRC149" s="210"/>
      <c r="DRD149" s="210"/>
      <c r="DRE149" s="210"/>
      <c r="DRF149" s="210"/>
      <c r="DRG149" s="210"/>
      <c r="DRH149" s="210"/>
      <c r="DRI149" s="210"/>
      <c r="DRJ149" s="210"/>
      <c r="DRK149" s="210"/>
      <c r="DRL149" s="210"/>
      <c r="DRM149" s="210"/>
      <c r="DRN149" s="210"/>
      <c r="DRO149" s="210"/>
      <c r="DRP149" s="210"/>
      <c r="DRQ149" s="210"/>
      <c r="DRR149" s="210"/>
      <c r="DRS149" s="210"/>
      <c r="DRT149" s="210"/>
      <c r="DRU149" s="210"/>
      <c r="DRV149" s="210"/>
      <c r="DRW149" s="210"/>
      <c r="DRX149" s="210"/>
      <c r="DRY149" s="210"/>
      <c r="DRZ149" s="210"/>
      <c r="DSA149" s="210"/>
      <c r="DSB149" s="210"/>
      <c r="DSC149" s="210"/>
      <c r="DSD149" s="210"/>
      <c r="DSE149" s="210"/>
      <c r="DSF149" s="210"/>
      <c r="DSG149" s="210"/>
      <c r="DSH149" s="210"/>
      <c r="DSI149" s="210"/>
      <c r="DSJ149" s="210"/>
      <c r="DSK149" s="210"/>
      <c r="DSL149" s="210"/>
      <c r="DSM149" s="210"/>
      <c r="DSN149" s="210"/>
      <c r="DSO149" s="210"/>
      <c r="DSP149" s="210"/>
      <c r="DSQ149" s="210"/>
      <c r="DSR149" s="210"/>
      <c r="DSS149" s="210"/>
      <c r="DST149" s="210"/>
      <c r="DSU149" s="210"/>
      <c r="DSV149" s="210"/>
      <c r="DSW149" s="210"/>
      <c r="DSX149" s="210"/>
      <c r="DSY149" s="210"/>
      <c r="DSZ149" s="210"/>
      <c r="DTA149" s="210"/>
      <c r="DTB149" s="210"/>
      <c r="DTC149" s="210"/>
      <c r="DTD149" s="210"/>
      <c r="DTE149" s="210"/>
      <c r="DTF149" s="210"/>
      <c r="DTG149" s="210"/>
      <c r="DTH149" s="210"/>
      <c r="DTI149" s="210"/>
      <c r="DTJ149" s="210"/>
      <c r="DTK149" s="210"/>
      <c r="DTL149" s="210"/>
      <c r="DTM149" s="210"/>
      <c r="DTN149" s="210"/>
      <c r="DTO149" s="210"/>
      <c r="DTP149" s="210"/>
      <c r="DTQ149" s="210"/>
      <c r="DTR149" s="210"/>
      <c r="DTS149" s="210"/>
      <c r="DTT149" s="210"/>
      <c r="DTU149" s="210"/>
      <c r="DTV149" s="210"/>
      <c r="DTW149" s="210"/>
      <c r="DTX149" s="210"/>
      <c r="DTY149" s="210"/>
      <c r="DTZ149" s="210"/>
      <c r="DUA149" s="210"/>
      <c r="DUB149" s="210"/>
      <c r="DUC149" s="210"/>
      <c r="DUD149" s="210"/>
      <c r="DUE149" s="210"/>
      <c r="DUF149" s="210"/>
      <c r="DUG149" s="210"/>
      <c r="DUH149" s="210"/>
      <c r="DUI149" s="210"/>
      <c r="DUJ149" s="210"/>
      <c r="DUK149" s="210"/>
      <c r="DUL149" s="210"/>
      <c r="DUM149" s="210"/>
      <c r="DUN149" s="210"/>
      <c r="DUO149" s="210"/>
      <c r="DUP149" s="210"/>
      <c r="DUQ149" s="210"/>
      <c r="DUR149" s="210"/>
      <c r="DUS149" s="210"/>
      <c r="DUT149" s="210"/>
      <c r="DUU149" s="210"/>
      <c r="DUV149" s="210"/>
      <c r="DUW149" s="210"/>
      <c r="DUX149" s="210"/>
      <c r="DUY149" s="210"/>
      <c r="DUZ149" s="210"/>
      <c r="DVA149" s="210"/>
      <c r="DVB149" s="210"/>
      <c r="DVC149" s="210"/>
      <c r="DVD149" s="210"/>
      <c r="DVE149" s="210"/>
      <c r="DVF149" s="210"/>
      <c r="DVG149" s="210"/>
      <c r="DVH149" s="210"/>
      <c r="DVI149" s="210"/>
      <c r="DVJ149" s="210"/>
      <c r="DVK149" s="210"/>
      <c r="DVL149" s="210"/>
      <c r="DVM149" s="210"/>
      <c r="DVN149" s="210"/>
      <c r="DVO149" s="210"/>
      <c r="DVP149" s="210"/>
      <c r="DVQ149" s="210"/>
      <c r="DVR149" s="210"/>
      <c r="DVS149" s="210"/>
      <c r="DVT149" s="210"/>
      <c r="DVU149" s="210"/>
      <c r="DVV149" s="210"/>
      <c r="DVW149" s="210"/>
      <c r="DVX149" s="210"/>
      <c r="DVY149" s="210"/>
      <c r="DVZ149" s="210"/>
      <c r="DWA149" s="210"/>
      <c r="DWB149" s="210"/>
      <c r="DWC149" s="210"/>
      <c r="DWD149" s="210"/>
      <c r="DWE149" s="210"/>
      <c r="DWF149" s="210"/>
      <c r="DWG149" s="210"/>
      <c r="DWH149" s="210"/>
      <c r="DWI149" s="210"/>
      <c r="DWJ149" s="210"/>
      <c r="DWK149" s="210"/>
      <c r="DWL149" s="210"/>
      <c r="DWM149" s="210"/>
      <c r="DWN149" s="210"/>
      <c r="DWO149" s="210"/>
      <c r="DWP149" s="210"/>
      <c r="DWQ149" s="210"/>
      <c r="DWR149" s="210"/>
      <c r="DWS149" s="210"/>
      <c r="DWT149" s="210"/>
      <c r="DWU149" s="210"/>
      <c r="DWV149" s="210"/>
      <c r="DWW149" s="210"/>
      <c r="DWX149" s="210"/>
      <c r="DWY149" s="210"/>
      <c r="DWZ149" s="210"/>
      <c r="DXA149" s="210"/>
      <c r="DXB149" s="210"/>
      <c r="DXC149" s="210"/>
      <c r="DXD149" s="210"/>
      <c r="DXE149" s="210"/>
      <c r="DXF149" s="210"/>
      <c r="DXG149" s="210"/>
      <c r="DXH149" s="210"/>
      <c r="DXI149" s="210"/>
      <c r="DXJ149" s="210"/>
      <c r="DXK149" s="210"/>
      <c r="DXL149" s="210"/>
      <c r="DXM149" s="210"/>
      <c r="DXN149" s="210"/>
      <c r="DXO149" s="210"/>
      <c r="DXP149" s="210"/>
      <c r="DXQ149" s="210"/>
      <c r="DXR149" s="210"/>
      <c r="DXS149" s="210"/>
      <c r="DXT149" s="210"/>
      <c r="DXU149" s="210"/>
      <c r="DXV149" s="210"/>
      <c r="DXW149" s="210"/>
      <c r="DXX149" s="210"/>
      <c r="DXY149" s="210"/>
      <c r="DXZ149" s="210"/>
      <c r="DYA149" s="210"/>
      <c r="DYB149" s="210"/>
      <c r="DYC149" s="210"/>
      <c r="DYD149" s="210"/>
      <c r="DYE149" s="210"/>
      <c r="DYF149" s="210"/>
      <c r="DYG149" s="210"/>
      <c r="DYH149" s="210"/>
      <c r="DYI149" s="210"/>
      <c r="DYJ149" s="210"/>
      <c r="DYK149" s="210"/>
      <c r="DYL149" s="210"/>
      <c r="DYM149" s="210"/>
      <c r="DYN149" s="210"/>
      <c r="DYO149" s="210"/>
      <c r="DYP149" s="210"/>
      <c r="DYQ149" s="210"/>
      <c r="DYR149" s="210"/>
      <c r="DYS149" s="210"/>
      <c r="DYT149" s="210"/>
      <c r="DYU149" s="210"/>
      <c r="DYV149" s="210"/>
      <c r="DYW149" s="210"/>
      <c r="DYX149" s="210"/>
      <c r="DYY149" s="210"/>
      <c r="DYZ149" s="210"/>
      <c r="DZA149" s="210"/>
      <c r="DZB149" s="210"/>
      <c r="DZC149" s="210"/>
      <c r="DZD149" s="210"/>
      <c r="DZE149" s="210"/>
      <c r="DZF149" s="210"/>
      <c r="DZG149" s="210"/>
      <c r="DZH149" s="210"/>
      <c r="DZI149" s="210"/>
      <c r="DZJ149" s="210"/>
      <c r="DZK149" s="210"/>
      <c r="DZL149" s="210"/>
      <c r="DZM149" s="210"/>
      <c r="DZN149" s="210"/>
      <c r="DZO149" s="210"/>
      <c r="DZP149" s="210"/>
      <c r="DZQ149" s="210"/>
      <c r="DZR149" s="210"/>
      <c r="DZS149" s="210"/>
      <c r="DZT149" s="210"/>
      <c r="DZU149" s="210"/>
      <c r="DZV149" s="210"/>
      <c r="DZW149" s="210"/>
      <c r="DZX149" s="210"/>
      <c r="DZY149" s="210"/>
      <c r="DZZ149" s="210"/>
      <c r="EAA149" s="210"/>
      <c r="EAB149" s="210"/>
      <c r="EAC149" s="210"/>
      <c r="EAD149" s="210"/>
      <c r="EAE149" s="210"/>
      <c r="EAF149" s="210"/>
      <c r="EAG149" s="210"/>
      <c r="EAH149" s="210"/>
      <c r="EAI149" s="210"/>
      <c r="EAJ149" s="210"/>
      <c r="EAK149" s="210"/>
      <c r="EAL149" s="210"/>
      <c r="EAM149" s="210"/>
      <c r="EAN149" s="210"/>
      <c r="EAO149" s="210"/>
      <c r="EAP149" s="210"/>
      <c r="EAQ149" s="210"/>
      <c r="EAR149" s="210"/>
      <c r="EAS149" s="210"/>
      <c r="EAT149" s="210"/>
      <c r="EAU149" s="210"/>
      <c r="EAV149" s="210"/>
      <c r="EAW149" s="210"/>
      <c r="EAX149" s="210"/>
      <c r="EAY149" s="210"/>
      <c r="EAZ149" s="210"/>
      <c r="EBA149" s="210"/>
      <c r="EBB149" s="210"/>
      <c r="EBC149" s="210"/>
      <c r="EBD149" s="210"/>
      <c r="EBE149" s="210"/>
      <c r="EBF149" s="210"/>
      <c r="EBG149" s="210"/>
      <c r="EBH149" s="210"/>
      <c r="EBI149" s="210"/>
      <c r="EBJ149" s="210"/>
      <c r="EBK149" s="210"/>
      <c r="EBL149" s="210"/>
      <c r="EBM149" s="210"/>
      <c r="EBN149" s="210"/>
      <c r="EBO149" s="210"/>
      <c r="EBP149" s="210"/>
      <c r="EBQ149" s="210"/>
      <c r="EBR149" s="210"/>
      <c r="EBS149" s="210"/>
      <c r="EBT149" s="210"/>
      <c r="EBU149" s="210"/>
      <c r="EBV149" s="210"/>
      <c r="EBW149" s="210"/>
      <c r="EBX149" s="210"/>
      <c r="EBY149" s="210"/>
      <c r="EBZ149" s="210"/>
      <c r="ECA149" s="210"/>
      <c r="ECB149" s="210"/>
      <c r="ECC149" s="210"/>
      <c r="ECD149" s="210"/>
      <c r="ECE149" s="210"/>
      <c r="ECF149" s="210"/>
      <c r="ECG149" s="210"/>
      <c r="ECH149" s="210"/>
      <c r="ECI149" s="210"/>
      <c r="ECJ149" s="210"/>
      <c r="ECK149" s="210"/>
      <c r="ECL149" s="210"/>
      <c r="ECM149" s="210"/>
      <c r="ECN149" s="210"/>
      <c r="ECO149" s="210"/>
      <c r="ECP149" s="210"/>
      <c r="ECQ149" s="210"/>
      <c r="ECR149" s="210"/>
      <c r="ECS149" s="210"/>
      <c r="ECT149" s="210"/>
      <c r="ECU149" s="210"/>
      <c r="ECV149" s="210"/>
      <c r="ECW149" s="210"/>
      <c r="ECX149" s="210"/>
      <c r="ECY149" s="210"/>
      <c r="ECZ149" s="210"/>
      <c r="EDA149" s="210"/>
      <c r="EDB149" s="210"/>
      <c r="EDC149" s="210"/>
      <c r="EDD149" s="210"/>
      <c r="EDE149" s="210"/>
      <c r="EDF149" s="210"/>
      <c r="EDG149" s="210"/>
      <c r="EDH149" s="210"/>
      <c r="EDI149" s="210"/>
      <c r="EDJ149" s="210"/>
      <c r="EDK149" s="210"/>
      <c r="EDL149" s="210"/>
      <c r="EDM149" s="210"/>
      <c r="EDN149" s="210"/>
      <c r="EDO149" s="210"/>
      <c r="EDP149" s="210"/>
      <c r="EDQ149" s="210"/>
      <c r="EDR149" s="210"/>
      <c r="EDS149" s="210"/>
      <c r="EDT149" s="210"/>
      <c r="EDU149" s="210"/>
      <c r="EDV149" s="210"/>
      <c r="EDW149" s="210"/>
      <c r="EDX149" s="210"/>
      <c r="EDY149" s="210"/>
      <c r="EDZ149" s="210"/>
      <c r="EEA149" s="210"/>
      <c r="EEB149" s="210"/>
      <c r="EEC149" s="210"/>
      <c r="EED149" s="210"/>
      <c r="EEE149" s="210"/>
      <c r="EEF149" s="210"/>
      <c r="EEG149" s="210"/>
      <c r="EEH149" s="210"/>
      <c r="EEI149" s="210"/>
      <c r="EEJ149" s="210"/>
      <c r="EEK149" s="210"/>
      <c r="EEL149" s="210"/>
      <c r="EEM149" s="210"/>
      <c r="EEN149" s="210"/>
      <c r="EEO149" s="210"/>
      <c r="EEP149" s="210"/>
      <c r="EEQ149" s="210"/>
      <c r="EER149" s="210"/>
      <c r="EES149" s="210"/>
      <c r="EET149" s="210"/>
      <c r="EEU149" s="210"/>
      <c r="EEV149" s="210"/>
      <c r="EEW149" s="210"/>
      <c r="EEX149" s="210"/>
      <c r="EEY149" s="210"/>
      <c r="EEZ149" s="210"/>
      <c r="EFA149" s="210"/>
      <c r="EFB149" s="210"/>
      <c r="EFC149" s="210"/>
      <c r="EFD149" s="210"/>
      <c r="EFE149" s="210"/>
      <c r="EFF149" s="210"/>
      <c r="EFG149" s="210"/>
      <c r="EFH149" s="210"/>
      <c r="EFI149" s="210"/>
      <c r="EFJ149" s="210"/>
      <c r="EFK149" s="210"/>
      <c r="EFL149" s="210"/>
      <c r="EFM149" s="210"/>
      <c r="EFN149" s="210"/>
      <c r="EFO149" s="210"/>
      <c r="EFP149" s="210"/>
      <c r="EFQ149" s="210"/>
      <c r="EFR149" s="210"/>
      <c r="EFS149" s="210"/>
      <c r="EFT149" s="210"/>
      <c r="EFU149" s="210"/>
      <c r="EFV149" s="210"/>
      <c r="EFW149" s="210"/>
      <c r="EFX149" s="210"/>
      <c r="EFY149" s="210"/>
      <c r="EFZ149" s="210"/>
      <c r="EGA149" s="210"/>
      <c r="EGB149" s="210"/>
      <c r="EGC149" s="210"/>
      <c r="EGD149" s="210"/>
      <c r="EGE149" s="210"/>
      <c r="EGF149" s="210"/>
      <c r="EGG149" s="210"/>
      <c r="EGH149" s="210"/>
      <c r="EGI149" s="210"/>
      <c r="EGJ149" s="210"/>
      <c r="EGK149" s="210"/>
      <c r="EGL149" s="210"/>
      <c r="EGM149" s="210"/>
      <c r="EGN149" s="210"/>
      <c r="EGO149" s="210"/>
      <c r="EGP149" s="210"/>
      <c r="EGQ149" s="210"/>
      <c r="EGR149" s="210"/>
      <c r="EGS149" s="210"/>
      <c r="EGT149" s="210"/>
      <c r="EGU149" s="210"/>
      <c r="EGV149" s="210"/>
      <c r="EGW149" s="210"/>
      <c r="EGX149" s="210"/>
      <c r="EGY149" s="210"/>
      <c r="EGZ149" s="210"/>
      <c r="EHA149" s="210"/>
      <c r="EHB149" s="210"/>
      <c r="EHC149" s="210"/>
      <c r="EHD149" s="210"/>
      <c r="EHE149" s="210"/>
      <c r="EHF149" s="210"/>
      <c r="EHG149" s="210"/>
      <c r="EHH149" s="210"/>
      <c r="EHI149" s="210"/>
      <c r="EHJ149" s="210"/>
      <c r="EHK149" s="210"/>
      <c r="EHL149" s="210"/>
      <c r="EHM149" s="210"/>
      <c r="EHN149" s="210"/>
      <c r="EHO149" s="210"/>
      <c r="EHP149" s="210"/>
      <c r="EHQ149" s="210"/>
      <c r="EHR149" s="210"/>
      <c r="EHS149" s="210"/>
      <c r="EHT149" s="210"/>
      <c r="EHU149" s="210"/>
      <c r="EHV149" s="210"/>
      <c r="EHW149" s="210"/>
      <c r="EHX149" s="210"/>
      <c r="EHY149" s="210"/>
      <c r="EHZ149" s="210"/>
      <c r="EIA149" s="210"/>
      <c r="EIB149" s="210"/>
      <c r="EIC149" s="210"/>
      <c r="EID149" s="210"/>
      <c r="EIE149" s="210"/>
      <c r="EIF149" s="210"/>
      <c r="EIG149" s="210"/>
      <c r="EIH149" s="210"/>
      <c r="EII149" s="210"/>
      <c r="EIJ149" s="210"/>
      <c r="EIK149" s="210"/>
      <c r="EIL149" s="210"/>
      <c r="EIM149" s="210"/>
      <c r="EIN149" s="210"/>
      <c r="EIO149" s="210"/>
      <c r="EIP149" s="210"/>
      <c r="EIQ149" s="210"/>
      <c r="EIR149" s="210"/>
      <c r="EIS149" s="210"/>
      <c r="EIT149" s="210"/>
      <c r="EIU149" s="210"/>
      <c r="EIV149" s="210"/>
      <c r="EIW149" s="210"/>
      <c r="EIX149" s="210"/>
      <c r="EIY149" s="210"/>
      <c r="EIZ149" s="210"/>
      <c r="EJA149" s="210"/>
      <c r="EJB149" s="210"/>
      <c r="EJC149" s="210"/>
      <c r="EJD149" s="210"/>
      <c r="EJE149" s="210"/>
      <c r="EJF149" s="210"/>
      <c r="EJG149" s="210"/>
      <c r="EJH149" s="210"/>
      <c r="EJI149" s="210"/>
      <c r="EJJ149" s="210"/>
      <c r="EJK149" s="210"/>
      <c r="EJL149" s="210"/>
      <c r="EJM149" s="210"/>
      <c r="EJN149" s="210"/>
      <c r="EJO149" s="210"/>
      <c r="EJP149" s="210"/>
      <c r="EJQ149" s="210"/>
      <c r="EJR149" s="210"/>
      <c r="EJS149" s="210"/>
      <c r="EJT149" s="210"/>
      <c r="EJU149" s="210"/>
      <c r="EJV149" s="210"/>
      <c r="EJW149" s="210"/>
      <c r="EJX149" s="210"/>
      <c r="EJY149" s="210"/>
      <c r="EJZ149" s="210"/>
      <c r="EKA149" s="210"/>
      <c r="EKB149" s="210"/>
      <c r="EKC149" s="210"/>
      <c r="EKD149" s="210"/>
      <c r="EKE149" s="210"/>
      <c r="EKF149" s="210"/>
      <c r="EKG149" s="210"/>
      <c r="EKH149" s="210"/>
      <c r="EKI149" s="210"/>
      <c r="EKJ149" s="210"/>
      <c r="EKK149" s="210"/>
      <c r="EKL149" s="210"/>
      <c r="EKM149" s="210"/>
      <c r="EKN149" s="210"/>
      <c r="EKO149" s="210"/>
      <c r="EKP149" s="210"/>
      <c r="EKQ149" s="210"/>
      <c r="EKR149" s="210"/>
      <c r="EKS149" s="210"/>
      <c r="EKT149" s="210"/>
      <c r="EKU149" s="210"/>
      <c r="EKV149" s="210"/>
      <c r="EKW149" s="210"/>
      <c r="EKX149" s="210"/>
      <c r="EKY149" s="210"/>
      <c r="EKZ149" s="210"/>
      <c r="ELA149" s="210"/>
      <c r="ELB149" s="210"/>
      <c r="ELC149" s="210"/>
      <c r="ELD149" s="210"/>
      <c r="ELE149" s="210"/>
      <c r="ELF149" s="210"/>
      <c r="ELG149" s="210"/>
      <c r="ELH149" s="210"/>
      <c r="ELI149" s="210"/>
      <c r="ELJ149" s="210"/>
      <c r="ELK149" s="210"/>
      <c r="ELL149" s="210"/>
      <c r="ELM149" s="210"/>
      <c r="ELN149" s="210"/>
      <c r="ELO149" s="210"/>
      <c r="ELP149" s="210"/>
      <c r="ELQ149" s="210"/>
      <c r="ELR149" s="210"/>
      <c r="ELS149" s="210"/>
      <c r="ELT149" s="210"/>
      <c r="ELU149" s="210"/>
      <c r="ELV149" s="210"/>
      <c r="ELW149" s="210"/>
      <c r="ELX149" s="210"/>
      <c r="ELY149" s="210"/>
      <c r="ELZ149" s="210"/>
      <c r="EMA149" s="210"/>
      <c r="EMB149" s="210"/>
      <c r="EMC149" s="210"/>
      <c r="EMD149" s="210"/>
      <c r="EME149" s="210"/>
      <c r="EMF149" s="210"/>
      <c r="EMG149" s="210"/>
      <c r="EMH149" s="210"/>
      <c r="EMI149" s="210"/>
      <c r="EMJ149" s="210"/>
      <c r="EMK149" s="210"/>
      <c r="EML149" s="210"/>
      <c r="EMM149" s="210"/>
      <c r="EMN149" s="210"/>
      <c r="EMO149" s="210"/>
      <c r="EMP149" s="210"/>
      <c r="EMQ149" s="210"/>
      <c r="EMR149" s="210"/>
      <c r="EMS149" s="210"/>
      <c r="EMT149" s="210"/>
      <c r="EMU149" s="210"/>
      <c r="EMV149" s="210"/>
      <c r="EMW149" s="210"/>
      <c r="EMX149" s="210"/>
      <c r="EMY149" s="210"/>
      <c r="EMZ149" s="210"/>
      <c r="ENA149" s="210"/>
      <c r="ENB149" s="210"/>
      <c r="ENC149" s="210"/>
      <c r="END149" s="210"/>
      <c r="ENE149" s="210"/>
      <c r="ENF149" s="210"/>
      <c r="ENG149" s="210"/>
      <c r="ENH149" s="210"/>
      <c r="ENI149" s="210"/>
      <c r="ENJ149" s="210"/>
      <c r="ENK149" s="210"/>
      <c r="ENL149" s="210"/>
      <c r="ENM149" s="210"/>
      <c r="ENN149" s="210"/>
      <c r="ENO149" s="210"/>
      <c r="ENP149" s="210"/>
      <c r="ENQ149" s="210"/>
      <c r="ENR149" s="210"/>
      <c r="ENS149" s="210"/>
      <c r="ENT149" s="210"/>
      <c r="ENU149" s="210"/>
      <c r="ENV149" s="210"/>
      <c r="ENW149" s="210"/>
      <c r="ENX149" s="210"/>
      <c r="ENY149" s="210"/>
      <c r="ENZ149" s="210"/>
      <c r="EOA149" s="210"/>
      <c r="EOB149" s="210"/>
      <c r="EOC149" s="210"/>
      <c r="EOD149" s="210"/>
      <c r="EOE149" s="210"/>
      <c r="EOF149" s="210"/>
      <c r="EOG149" s="210"/>
      <c r="EOH149" s="210"/>
      <c r="EOI149" s="210"/>
      <c r="EOJ149" s="210"/>
      <c r="EOK149" s="210"/>
      <c r="EOL149" s="210"/>
      <c r="EOM149" s="210"/>
      <c r="EON149" s="210"/>
      <c r="EOO149" s="210"/>
      <c r="EOP149" s="210"/>
      <c r="EOQ149" s="210"/>
      <c r="EOR149" s="210"/>
      <c r="EOS149" s="210"/>
      <c r="EOT149" s="210"/>
      <c r="EOU149" s="210"/>
      <c r="EOV149" s="210"/>
      <c r="EOW149" s="210"/>
      <c r="EOX149" s="210"/>
      <c r="EOY149" s="210"/>
      <c r="EOZ149" s="210"/>
      <c r="EPA149" s="210"/>
      <c r="EPB149" s="210"/>
      <c r="EPC149" s="210"/>
      <c r="EPD149" s="210"/>
      <c r="EPE149" s="210"/>
      <c r="EPF149" s="210"/>
      <c r="EPG149" s="210"/>
      <c r="EPH149" s="210"/>
      <c r="EPI149" s="210"/>
      <c r="EPJ149" s="210"/>
      <c r="EPK149" s="210"/>
      <c r="EPL149" s="210"/>
      <c r="EPM149" s="210"/>
      <c r="EPN149" s="210"/>
      <c r="EPO149" s="210"/>
      <c r="EPP149" s="210"/>
      <c r="EPQ149" s="210"/>
      <c r="EPR149" s="210"/>
      <c r="EPS149" s="210"/>
      <c r="EPT149" s="210"/>
      <c r="EPU149" s="210"/>
      <c r="EPV149" s="210"/>
      <c r="EPW149" s="210"/>
      <c r="EPX149" s="210"/>
      <c r="EPY149" s="210"/>
      <c r="EPZ149" s="210"/>
      <c r="EQA149" s="210"/>
      <c r="EQB149" s="210"/>
      <c r="EQC149" s="210"/>
      <c r="EQD149" s="210"/>
      <c r="EQE149" s="210"/>
      <c r="EQF149" s="210"/>
      <c r="EQG149" s="210"/>
      <c r="EQH149" s="210"/>
      <c r="EQI149" s="210"/>
      <c r="EQJ149" s="210"/>
      <c r="EQK149" s="210"/>
      <c r="EQL149" s="210"/>
      <c r="EQM149" s="210"/>
      <c r="EQN149" s="210"/>
      <c r="EQO149" s="210"/>
      <c r="EQP149" s="210"/>
      <c r="EQQ149" s="210"/>
      <c r="EQR149" s="210"/>
      <c r="EQS149" s="210"/>
      <c r="EQT149" s="210"/>
      <c r="EQU149" s="210"/>
      <c r="EQV149" s="210"/>
      <c r="EQW149" s="210"/>
      <c r="EQX149" s="210"/>
      <c r="EQY149" s="210"/>
      <c r="EQZ149" s="210"/>
      <c r="ERA149" s="210"/>
      <c r="ERB149" s="210"/>
      <c r="ERC149" s="210"/>
      <c r="ERD149" s="210"/>
      <c r="ERE149" s="210"/>
      <c r="ERF149" s="210"/>
      <c r="ERG149" s="210"/>
      <c r="ERH149" s="210"/>
      <c r="ERI149" s="210"/>
      <c r="ERJ149" s="210"/>
      <c r="ERK149" s="210"/>
      <c r="ERL149" s="210"/>
      <c r="ERM149" s="210"/>
      <c r="ERN149" s="210"/>
      <c r="ERO149" s="210"/>
      <c r="ERP149" s="210"/>
      <c r="ERQ149" s="210"/>
      <c r="ERR149" s="210"/>
      <c r="ERS149" s="210"/>
      <c r="ERT149" s="210"/>
      <c r="ERU149" s="210"/>
      <c r="ERV149" s="210"/>
      <c r="ERW149" s="210"/>
      <c r="ERX149" s="210"/>
      <c r="ERY149" s="210"/>
      <c r="ERZ149" s="210"/>
      <c r="ESA149" s="210"/>
      <c r="ESB149" s="210"/>
      <c r="ESC149" s="210"/>
      <c r="ESD149" s="210"/>
      <c r="ESE149" s="210"/>
      <c r="ESF149" s="210"/>
      <c r="ESG149" s="210"/>
      <c r="ESH149" s="210"/>
      <c r="ESI149" s="210"/>
      <c r="ESJ149" s="210"/>
      <c r="ESK149" s="210"/>
      <c r="ESL149" s="210"/>
      <c r="ESM149" s="210"/>
      <c r="ESN149" s="210"/>
      <c r="ESO149" s="210"/>
      <c r="ESP149" s="210"/>
      <c r="ESQ149" s="210"/>
      <c r="ESR149" s="210"/>
      <c r="ESS149" s="210"/>
      <c r="EST149" s="210"/>
      <c r="ESU149" s="210"/>
      <c r="ESV149" s="210"/>
      <c r="ESW149" s="210"/>
      <c r="ESX149" s="210"/>
      <c r="ESY149" s="210"/>
      <c r="ESZ149" s="210"/>
      <c r="ETA149" s="210"/>
      <c r="ETB149" s="210"/>
      <c r="ETC149" s="210"/>
      <c r="ETD149" s="210"/>
      <c r="ETE149" s="210"/>
      <c r="ETF149" s="210"/>
      <c r="ETG149" s="210"/>
      <c r="ETH149" s="210"/>
      <c r="ETI149" s="210"/>
      <c r="ETJ149" s="210"/>
      <c r="ETK149" s="210"/>
      <c r="ETL149" s="210"/>
      <c r="ETM149" s="210"/>
      <c r="ETN149" s="210"/>
      <c r="ETO149" s="210"/>
      <c r="ETP149" s="210"/>
      <c r="ETQ149" s="210"/>
      <c r="ETR149" s="210"/>
      <c r="ETS149" s="210"/>
      <c r="ETT149" s="210"/>
      <c r="ETU149" s="210"/>
      <c r="ETV149" s="210"/>
      <c r="ETW149" s="210"/>
      <c r="ETX149" s="210"/>
      <c r="ETY149" s="210"/>
      <c r="ETZ149" s="210"/>
      <c r="EUA149" s="210"/>
      <c r="EUB149" s="210"/>
      <c r="EUC149" s="210"/>
      <c r="EUD149" s="210"/>
      <c r="EUE149" s="210"/>
      <c r="EUF149" s="210"/>
      <c r="EUG149" s="210"/>
      <c r="EUH149" s="210"/>
      <c r="EUI149" s="210"/>
      <c r="EUJ149" s="210"/>
      <c r="EUK149" s="210"/>
      <c r="EUL149" s="210"/>
      <c r="EUM149" s="210"/>
      <c r="EUN149" s="210"/>
      <c r="EUO149" s="210"/>
      <c r="EUP149" s="210"/>
      <c r="EUQ149" s="210"/>
      <c r="EUR149" s="210"/>
      <c r="EUS149" s="210"/>
      <c r="EUT149" s="210"/>
      <c r="EUU149" s="210"/>
      <c r="EUV149" s="210"/>
      <c r="EUW149" s="210"/>
      <c r="EUX149" s="210"/>
      <c r="EUY149" s="210"/>
      <c r="EUZ149" s="210"/>
      <c r="EVA149" s="210"/>
      <c r="EVB149" s="210"/>
      <c r="EVC149" s="210"/>
      <c r="EVD149" s="210"/>
      <c r="EVE149" s="210"/>
      <c r="EVF149" s="210"/>
      <c r="EVG149" s="210"/>
      <c r="EVH149" s="210"/>
      <c r="EVI149" s="210"/>
      <c r="EVJ149" s="210"/>
      <c r="EVK149" s="210"/>
      <c r="EVL149" s="210"/>
      <c r="EVM149" s="210"/>
      <c r="EVN149" s="210"/>
      <c r="EVO149" s="210"/>
      <c r="EVP149" s="210"/>
      <c r="EVQ149" s="210"/>
      <c r="EVR149" s="210"/>
      <c r="EVS149" s="210"/>
      <c r="EVT149" s="210"/>
      <c r="EVU149" s="210"/>
      <c r="EVV149" s="210"/>
      <c r="EVW149" s="210"/>
      <c r="EVX149" s="210"/>
      <c r="EVY149" s="210"/>
      <c r="EVZ149" s="210"/>
      <c r="EWA149" s="210"/>
      <c r="EWB149" s="210"/>
      <c r="EWC149" s="210"/>
      <c r="EWD149" s="210"/>
      <c r="EWE149" s="210"/>
      <c r="EWF149" s="210"/>
      <c r="EWG149" s="210"/>
      <c r="EWH149" s="210"/>
      <c r="EWI149" s="210"/>
      <c r="EWJ149" s="210"/>
      <c r="EWK149" s="210"/>
      <c r="EWL149" s="210"/>
      <c r="EWM149" s="210"/>
      <c r="EWN149" s="210"/>
      <c r="EWO149" s="210"/>
      <c r="EWP149" s="210"/>
      <c r="EWQ149" s="210"/>
      <c r="EWR149" s="210"/>
      <c r="EWS149" s="210"/>
      <c r="EWT149" s="210"/>
      <c r="EWU149" s="210"/>
      <c r="EWV149" s="210"/>
      <c r="EWW149" s="210"/>
      <c r="EWX149" s="210"/>
      <c r="EWY149" s="210"/>
      <c r="EWZ149" s="210"/>
      <c r="EXA149" s="210"/>
      <c r="EXB149" s="210"/>
      <c r="EXC149" s="210"/>
      <c r="EXD149" s="210"/>
      <c r="EXE149" s="210"/>
      <c r="EXF149" s="210"/>
      <c r="EXG149" s="210"/>
      <c r="EXH149" s="210"/>
      <c r="EXI149" s="210"/>
      <c r="EXJ149" s="210"/>
      <c r="EXK149" s="210"/>
      <c r="EXL149" s="210"/>
      <c r="EXM149" s="210"/>
      <c r="EXN149" s="210"/>
      <c r="EXO149" s="210"/>
      <c r="EXP149" s="210"/>
      <c r="EXQ149" s="210"/>
      <c r="EXR149" s="210"/>
      <c r="EXS149" s="210"/>
      <c r="EXT149" s="210"/>
      <c r="EXU149" s="210"/>
      <c r="EXV149" s="210"/>
      <c r="EXW149" s="210"/>
      <c r="EXX149" s="210"/>
      <c r="EXY149" s="210"/>
      <c r="EXZ149" s="210"/>
      <c r="EYA149" s="210"/>
      <c r="EYB149" s="210"/>
      <c r="EYC149" s="210"/>
      <c r="EYD149" s="210"/>
      <c r="EYE149" s="210"/>
      <c r="EYF149" s="210"/>
      <c r="EYG149" s="210"/>
      <c r="EYH149" s="210"/>
      <c r="EYI149" s="210"/>
      <c r="EYJ149" s="210"/>
      <c r="EYK149" s="210"/>
      <c r="EYL149" s="210"/>
      <c r="EYM149" s="210"/>
      <c r="EYN149" s="210"/>
      <c r="EYO149" s="210"/>
      <c r="EYP149" s="210"/>
      <c r="EYQ149" s="210"/>
      <c r="EYR149" s="210"/>
      <c r="EYS149" s="210"/>
      <c r="EYT149" s="210"/>
      <c r="EYU149" s="210"/>
      <c r="EYV149" s="210"/>
      <c r="EYW149" s="210"/>
      <c r="EYX149" s="210"/>
      <c r="EYY149" s="210"/>
      <c r="EYZ149" s="210"/>
      <c r="EZA149" s="210"/>
      <c r="EZB149" s="210"/>
      <c r="EZC149" s="210"/>
      <c r="EZD149" s="210"/>
      <c r="EZE149" s="210"/>
      <c r="EZF149" s="210"/>
      <c r="EZG149" s="210"/>
      <c r="EZH149" s="210"/>
      <c r="EZI149" s="210"/>
      <c r="EZJ149" s="210"/>
      <c r="EZK149" s="210"/>
      <c r="EZL149" s="210"/>
      <c r="EZM149" s="210"/>
      <c r="EZN149" s="210"/>
      <c r="EZO149" s="210"/>
      <c r="EZP149" s="210"/>
      <c r="EZQ149" s="210"/>
      <c r="EZR149" s="210"/>
      <c r="EZS149" s="210"/>
      <c r="EZT149" s="210"/>
      <c r="EZU149" s="210"/>
      <c r="EZV149" s="210"/>
      <c r="EZW149" s="210"/>
      <c r="EZX149" s="210"/>
      <c r="EZY149" s="210"/>
      <c r="EZZ149" s="210"/>
      <c r="FAA149" s="210"/>
      <c r="FAB149" s="210"/>
      <c r="FAC149" s="210"/>
      <c r="FAD149" s="210"/>
      <c r="FAE149" s="210"/>
      <c r="FAF149" s="210"/>
      <c r="FAG149" s="210"/>
      <c r="FAH149" s="210"/>
      <c r="FAI149" s="210"/>
      <c r="FAJ149" s="210"/>
      <c r="FAK149" s="210"/>
      <c r="FAL149" s="210"/>
      <c r="FAM149" s="210"/>
      <c r="FAN149" s="210"/>
      <c r="FAO149" s="210"/>
      <c r="FAP149" s="210"/>
      <c r="FAQ149" s="210"/>
      <c r="FAR149" s="210"/>
      <c r="FAS149" s="210"/>
      <c r="FAT149" s="210"/>
      <c r="FAU149" s="210"/>
      <c r="FAV149" s="210"/>
      <c r="FAW149" s="210"/>
      <c r="FAX149" s="210"/>
      <c r="FAY149" s="210"/>
      <c r="FAZ149" s="210"/>
      <c r="FBA149" s="210"/>
      <c r="FBB149" s="210"/>
      <c r="FBC149" s="210"/>
      <c r="FBD149" s="210"/>
      <c r="FBE149" s="210"/>
      <c r="FBF149" s="210"/>
      <c r="FBG149" s="210"/>
      <c r="FBH149" s="210"/>
      <c r="FBI149" s="210"/>
      <c r="FBJ149" s="210"/>
      <c r="FBK149" s="210"/>
      <c r="FBL149" s="210"/>
      <c r="FBM149" s="210"/>
      <c r="FBN149" s="210"/>
      <c r="FBO149" s="210"/>
      <c r="FBP149" s="210"/>
      <c r="FBQ149" s="210"/>
      <c r="FBR149" s="210"/>
      <c r="FBS149" s="210"/>
      <c r="FBT149" s="210"/>
      <c r="FBU149" s="210"/>
      <c r="FBV149" s="210"/>
      <c r="FBW149" s="210"/>
      <c r="FBX149" s="210"/>
      <c r="FBY149" s="210"/>
      <c r="FBZ149" s="210"/>
      <c r="FCA149" s="210"/>
      <c r="FCB149" s="210"/>
      <c r="FCC149" s="210"/>
      <c r="FCD149" s="210"/>
      <c r="FCE149" s="210"/>
      <c r="FCF149" s="210"/>
      <c r="FCG149" s="210"/>
      <c r="FCH149" s="210"/>
      <c r="FCI149" s="210"/>
      <c r="FCJ149" s="210"/>
      <c r="FCK149" s="210"/>
      <c r="FCL149" s="210"/>
      <c r="FCM149" s="210"/>
      <c r="FCN149" s="210"/>
      <c r="FCO149" s="210"/>
      <c r="FCP149" s="210"/>
      <c r="FCQ149" s="210"/>
      <c r="FCR149" s="210"/>
      <c r="FCS149" s="210"/>
      <c r="FCT149" s="210"/>
      <c r="FCU149" s="210"/>
      <c r="FCV149" s="210"/>
      <c r="FCW149" s="210"/>
      <c r="FCX149" s="210"/>
      <c r="FCY149" s="210"/>
      <c r="FCZ149" s="210"/>
      <c r="FDA149" s="210"/>
      <c r="FDB149" s="210"/>
      <c r="FDC149" s="210"/>
      <c r="FDD149" s="210"/>
      <c r="FDE149" s="210"/>
      <c r="FDF149" s="210"/>
      <c r="FDG149" s="210"/>
      <c r="FDH149" s="210"/>
      <c r="FDI149" s="210"/>
      <c r="FDJ149" s="210"/>
      <c r="FDK149" s="210"/>
      <c r="FDL149" s="210"/>
      <c r="FDM149" s="210"/>
      <c r="FDN149" s="210"/>
      <c r="FDO149" s="210"/>
      <c r="FDP149" s="210"/>
      <c r="FDQ149" s="210"/>
      <c r="FDR149" s="210"/>
      <c r="FDS149" s="210"/>
      <c r="FDT149" s="210"/>
      <c r="FDU149" s="210"/>
      <c r="FDV149" s="210"/>
      <c r="FDW149" s="210"/>
      <c r="FDX149" s="210"/>
      <c r="FDY149" s="210"/>
      <c r="FDZ149" s="210"/>
      <c r="FEA149" s="210"/>
      <c r="FEB149" s="210"/>
      <c r="FEC149" s="210"/>
      <c r="FED149" s="210"/>
      <c r="FEE149" s="210"/>
      <c r="FEF149" s="210"/>
      <c r="FEG149" s="210"/>
      <c r="FEH149" s="210"/>
      <c r="FEI149" s="210"/>
      <c r="FEJ149" s="210"/>
      <c r="FEK149" s="210"/>
      <c r="FEL149" s="210"/>
      <c r="FEM149" s="210"/>
      <c r="FEN149" s="210"/>
      <c r="FEO149" s="210"/>
      <c r="FEP149" s="210"/>
      <c r="FEQ149" s="210"/>
      <c r="FER149" s="210"/>
      <c r="FES149" s="210"/>
      <c r="FET149" s="210"/>
      <c r="FEU149" s="210"/>
      <c r="FEV149" s="210"/>
      <c r="FEW149" s="210"/>
      <c r="FEX149" s="210"/>
      <c r="FEY149" s="210"/>
      <c r="FEZ149" s="210"/>
      <c r="FFA149" s="210"/>
      <c r="FFB149" s="210"/>
      <c r="FFC149" s="210"/>
      <c r="FFD149" s="210"/>
      <c r="FFE149" s="210"/>
      <c r="FFF149" s="210"/>
      <c r="FFG149" s="210"/>
      <c r="FFH149" s="210"/>
      <c r="FFI149" s="210"/>
      <c r="FFJ149" s="210"/>
      <c r="FFK149" s="210"/>
      <c r="FFL149" s="210"/>
      <c r="FFM149" s="210"/>
      <c r="FFN149" s="210"/>
      <c r="FFO149" s="210"/>
      <c r="FFP149" s="210"/>
      <c r="FFQ149" s="210"/>
      <c r="FFR149" s="210"/>
      <c r="FFS149" s="210"/>
      <c r="FFT149" s="210"/>
      <c r="FFU149" s="210"/>
      <c r="FFV149" s="210"/>
      <c r="FFW149" s="210"/>
      <c r="FFX149" s="210"/>
      <c r="FFY149" s="210"/>
      <c r="FFZ149" s="210"/>
      <c r="FGA149" s="210"/>
      <c r="FGB149" s="210"/>
      <c r="FGC149" s="210"/>
      <c r="FGD149" s="210"/>
      <c r="FGE149" s="210"/>
      <c r="FGF149" s="210"/>
      <c r="FGG149" s="210"/>
      <c r="FGH149" s="210"/>
      <c r="FGI149" s="210"/>
      <c r="FGJ149" s="210"/>
      <c r="FGK149" s="210"/>
      <c r="FGL149" s="210"/>
      <c r="FGM149" s="210"/>
      <c r="FGN149" s="210"/>
      <c r="FGO149" s="210"/>
      <c r="FGP149" s="210"/>
      <c r="FGQ149" s="210"/>
      <c r="FGR149" s="210"/>
      <c r="FGS149" s="210"/>
      <c r="FGT149" s="210"/>
      <c r="FGU149" s="210"/>
      <c r="FGV149" s="210"/>
      <c r="FGW149" s="210"/>
      <c r="FGX149" s="210"/>
      <c r="FGY149" s="210"/>
      <c r="FGZ149" s="210"/>
      <c r="FHA149" s="210"/>
      <c r="FHB149" s="210"/>
      <c r="FHC149" s="210"/>
      <c r="FHD149" s="210"/>
      <c r="FHE149" s="210"/>
      <c r="FHF149" s="210"/>
      <c r="FHG149" s="210"/>
      <c r="FHH149" s="210"/>
      <c r="FHI149" s="210"/>
      <c r="FHJ149" s="210"/>
      <c r="FHK149" s="210"/>
      <c r="FHL149" s="210"/>
      <c r="FHM149" s="210"/>
      <c r="FHN149" s="210"/>
      <c r="FHO149" s="210"/>
      <c r="FHP149" s="210"/>
      <c r="FHQ149" s="210"/>
      <c r="FHR149" s="210"/>
      <c r="FHS149" s="210"/>
      <c r="FHT149" s="210"/>
      <c r="FHU149" s="210"/>
      <c r="FHV149" s="210"/>
      <c r="FHW149" s="210"/>
      <c r="FHX149" s="210"/>
      <c r="FHY149" s="210"/>
      <c r="FHZ149" s="210"/>
      <c r="FIA149" s="210"/>
      <c r="FIB149" s="210"/>
      <c r="FIC149" s="210"/>
      <c r="FID149" s="210"/>
      <c r="FIE149" s="210"/>
      <c r="FIF149" s="210"/>
      <c r="FIG149" s="210"/>
      <c r="FIH149" s="210"/>
      <c r="FII149" s="210"/>
      <c r="FIJ149" s="210"/>
      <c r="FIK149" s="210"/>
      <c r="FIL149" s="210"/>
      <c r="FIM149" s="210"/>
      <c r="FIN149" s="210"/>
      <c r="FIO149" s="210"/>
      <c r="FIP149" s="210"/>
      <c r="FIQ149" s="210"/>
      <c r="FIR149" s="210"/>
      <c r="FIS149" s="210"/>
      <c r="FIT149" s="210"/>
      <c r="FIU149" s="210"/>
      <c r="FIV149" s="210"/>
      <c r="FIW149" s="210"/>
      <c r="FIX149" s="210"/>
      <c r="FIY149" s="210"/>
      <c r="FIZ149" s="210"/>
      <c r="FJA149" s="210"/>
      <c r="FJB149" s="210"/>
      <c r="FJC149" s="210"/>
      <c r="FJD149" s="210"/>
      <c r="FJE149" s="210"/>
      <c r="FJF149" s="210"/>
      <c r="FJG149" s="210"/>
      <c r="FJH149" s="210"/>
      <c r="FJI149" s="210"/>
      <c r="FJJ149" s="210"/>
      <c r="FJK149" s="210"/>
      <c r="FJL149" s="210"/>
      <c r="FJM149" s="210"/>
      <c r="FJN149" s="210"/>
      <c r="FJO149" s="210"/>
      <c r="FJP149" s="210"/>
      <c r="FJQ149" s="210"/>
      <c r="FJR149" s="210"/>
      <c r="FJS149" s="210"/>
      <c r="FJT149" s="210"/>
      <c r="FJU149" s="210"/>
      <c r="FJV149" s="210"/>
      <c r="FJW149" s="210"/>
      <c r="FJX149" s="210"/>
      <c r="FJY149" s="210"/>
      <c r="FJZ149" s="210"/>
      <c r="FKA149" s="210"/>
      <c r="FKB149" s="210"/>
      <c r="FKC149" s="210"/>
      <c r="FKD149" s="210"/>
      <c r="FKE149" s="210"/>
      <c r="FKF149" s="210"/>
      <c r="FKG149" s="210"/>
      <c r="FKH149" s="210"/>
      <c r="FKI149" s="210"/>
      <c r="FKJ149" s="210"/>
      <c r="FKK149" s="210"/>
      <c r="FKL149" s="210"/>
      <c r="FKM149" s="210"/>
      <c r="FKN149" s="210"/>
      <c r="FKO149" s="210"/>
      <c r="FKP149" s="210"/>
      <c r="FKQ149" s="210"/>
      <c r="FKR149" s="210"/>
      <c r="FKS149" s="210"/>
      <c r="FKT149" s="210"/>
      <c r="FKU149" s="210"/>
      <c r="FKV149" s="210"/>
      <c r="FKW149" s="210"/>
      <c r="FKX149" s="210"/>
      <c r="FKY149" s="210"/>
      <c r="FKZ149" s="210"/>
      <c r="FLA149" s="210"/>
      <c r="FLB149" s="210"/>
      <c r="FLC149" s="210"/>
      <c r="FLD149" s="210"/>
      <c r="FLE149" s="210"/>
      <c r="FLF149" s="210"/>
      <c r="FLG149" s="210"/>
      <c r="FLH149" s="210"/>
      <c r="FLI149" s="210"/>
      <c r="FLJ149" s="210"/>
      <c r="FLK149" s="210"/>
      <c r="FLL149" s="210"/>
      <c r="FLM149" s="210"/>
      <c r="FLN149" s="210"/>
      <c r="FLO149" s="210"/>
      <c r="FLP149" s="210"/>
      <c r="FLQ149" s="210"/>
      <c r="FLR149" s="210"/>
      <c r="FLS149" s="210"/>
      <c r="FLT149" s="210"/>
      <c r="FLU149" s="210"/>
      <c r="FLV149" s="210"/>
      <c r="FLW149" s="210"/>
      <c r="FLX149" s="210"/>
      <c r="FLY149" s="210"/>
      <c r="FLZ149" s="210"/>
      <c r="FMA149" s="210"/>
      <c r="FMB149" s="210"/>
      <c r="FMC149" s="210"/>
      <c r="FMD149" s="210"/>
      <c r="FME149" s="210"/>
      <c r="FMF149" s="210"/>
      <c r="FMG149" s="210"/>
      <c r="FMH149" s="210"/>
      <c r="FMI149" s="210"/>
      <c r="FMJ149" s="210"/>
      <c r="FMK149" s="210"/>
      <c r="FML149" s="210"/>
      <c r="FMM149" s="210"/>
      <c r="FMN149" s="210"/>
      <c r="FMO149" s="210"/>
      <c r="FMP149" s="210"/>
      <c r="FMQ149" s="210"/>
      <c r="FMR149" s="210"/>
      <c r="FMS149" s="210"/>
      <c r="FMT149" s="210"/>
      <c r="FMU149" s="210"/>
      <c r="FMV149" s="210"/>
      <c r="FMW149" s="210"/>
      <c r="FMX149" s="210"/>
      <c r="FMY149" s="210"/>
      <c r="FMZ149" s="210"/>
      <c r="FNA149" s="210"/>
      <c r="FNB149" s="210"/>
      <c r="FNC149" s="210"/>
      <c r="FND149" s="210"/>
      <c r="FNE149" s="210"/>
      <c r="FNF149" s="210"/>
      <c r="FNG149" s="210"/>
      <c r="FNH149" s="210"/>
      <c r="FNI149" s="210"/>
      <c r="FNJ149" s="210"/>
      <c r="FNK149" s="210"/>
      <c r="FNL149" s="210"/>
      <c r="FNM149" s="210"/>
      <c r="FNN149" s="210"/>
      <c r="FNO149" s="210"/>
      <c r="FNP149" s="210"/>
      <c r="FNQ149" s="210"/>
      <c r="FNR149" s="210"/>
      <c r="FNS149" s="210"/>
      <c r="FNT149" s="210"/>
      <c r="FNU149" s="210"/>
      <c r="FNV149" s="210"/>
      <c r="FNW149" s="210"/>
      <c r="FNX149" s="210"/>
      <c r="FNY149" s="210"/>
      <c r="FNZ149" s="210"/>
      <c r="FOA149" s="210"/>
      <c r="FOB149" s="210"/>
      <c r="FOC149" s="210"/>
      <c r="FOD149" s="210"/>
      <c r="FOE149" s="210"/>
      <c r="FOF149" s="210"/>
      <c r="FOG149" s="210"/>
      <c r="FOH149" s="210"/>
      <c r="FOI149" s="210"/>
      <c r="FOJ149" s="210"/>
      <c r="FOK149" s="210"/>
      <c r="FOL149" s="210"/>
      <c r="FOM149" s="210"/>
      <c r="FON149" s="210"/>
      <c r="FOO149" s="210"/>
      <c r="FOP149" s="210"/>
      <c r="FOQ149" s="210"/>
      <c r="FOR149" s="210"/>
      <c r="FOS149" s="210"/>
      <c r="FOT149" s="210"/>
      <c r="FOU149" s="210"/>
      <c r="FOV149" s="210"/>
      <c r="FOW149" s="210"/>
      <c r="FOX149" s="210"/>
      <c r="FOY149" s="210"/>
      <c r="FOZ149" s="210"/>
      <c r="FPA149" s="210"/>
      <c r="FPB149" s="210"/>
      <c r="FPC149" s="210"/>
      <c r="FPD149" s="210"/>
      <c r="FPE149" s="210"/>
      <c r="FPF149" s="210"/>
      <c r="FPG149" s="210"/>
      <c r="FPH149" s="210"/>
      <c r="FPI149" s="210"/>
      <c r="FPJ149" s="210"/>
      <c r="FPK149" s="210"/>
      <c r="FPL149" s="210"/>
      <c r="FPM149" s="210"/>
      <c r="FPN149" s="210"/>
      <c r="FPO149" s="210"/>
      <c r="FPP149" s="210"/>
      <c r="FPQ149" s="210"/>
      <c r="FPR149" s="210"/>
      <c r="FPS149" s="210"/>
      <c r="FPT149" s="210"/>
      <c r="FPU149" s="210"/>
      <c r="FPV149" s="210"/>
      <c r="FPW149" s="210"/>
      <c r="FPX149" s="210"/>
      <c r="FPY149" s="210"/>
      <c r="FPZ149" s="210"/>
      <c r="FQA149" s="210"/>
      <c r="FQB149" s="210"/>
      <c r="FQC149" s="210"/>
      <c r="FQD149" s="210"/>
      <c r="FQE149" s="210"/>
      <c r="FQF149" s="210"/>
      <c r="FQG149" s="210"/>
      <c r="FQH149" s="210"/>
      <c r="FQI149" s="210"/>
      <c r="FQJ149" s="210"/>
      <c r="FQK149" s="210"/>
      <c r="FQL149" s="210"/>
      <c r="FQM149" s="210"/>
      <c r="FQN149" s="210"/>
      <c r="FQO149" s="210"/>
      <c r="FQP149" s="210"/>
      <c r="FQQ149" s="210"/>
      <c r="FQR149" s="210"/>
      <c r="FQS149" s="210"/>
      <c r="FQT149" s="210"/>
      <c r="FQU149" s="210"/>
      <c r="FQV149" s="210"/>
      <c r="FQW149" s="210"/>
      <c r="FQX149" s="210"/>
      <c r="FQY149" s="210"/>
      <c r="FQZ149" s="210"/>
      <c r="FRA149" s="210"/>
      <c r="FRB149" s="210"/>
      <c r="FRC149" s="210"/>
      <c r="FRD149" s="210"/>
      <c r="FRE149" s="210"/>
      <c r="FRF149" s="210"/>
      <c r="FRG149" s="210"/>
      <c r="FRH149" s="210"/>
      <c r="FRI149" s="210"/>
      <c r="FRJ149" s="210"/>
      <c r="FRK149" s="210"/>
      <c r="FRL149" s="210"/>
      <c r="FRM149" s="210"/>
      <c r="FRN149" s="210"/>
      <c r="FRO149" s="210"/>
      <c r="FRP149" s="210"/>
      <c r="FRQ149" s="210"/>
      <c r="FRR149" s="210"/>
      <c r="FRS149" s="210"/>
      <c r="FRT149" s="210"/>
      <c r="FRU149" s="210"/>
      <c r="FRV149" s="210"/>
      <c r="FRW149" s="210"/>
      <c r="FRX149" s="210"/>
      <c r="FRY149" s="210"/>
      <c r="FRZ149" s="210"/>
      <c r="FSA149" s="210"/>
      <c r="FSB149" s="210"/>
      <c r="FSC149" s="210"/>
      <c r="FSD149" s="210"/>
      <c r="FSE149" s="210"/>
      <c r="FSF149" s="210"/>
      <c r="FSG149" s="210"/>
      <c r="FSH149" s="210"/>
      <c r="FSI149" s="210"/>
      <c r="FSJ149" s="210"/>
      <c r="FSK149" s="210"/>
      <c r="FSL149" s="210"/>
      <c r="FSM149" s="210"/>
      <c r="FSN149" s="210"/>
      <c r="FSO149" s="210"/>
      <c r="FSP149" s="210"/>
      <c r="FSQ149" s="210"/>
      <c r="FSR149" s="210"/>
      <c r="FSS149" s="210"/>
      <c r="FST149" s="210"/>
      <c r="FSU149" s="210"/>
      <c r="FSV149" s="210"/>
      <c r="FSW149" s="210"/>
      <c r="FSX149" s="210"/>
      <c r="FSY149" s="210"/>
      <c r="FSZ149" s="210"/>
      <c r="FTA149" s="210"/>
      <c r="FTB149" s="210"/>
      <c r="FTC149" s="210"/>
      <c r="FTD149" s="210"/>
      <c r="FTE149" s="210"/>
      <c r="FTF149" s="210"/>
      <c r="FTG149" s="210"/>
      <c r="FTH149" s="210"/>
      <c r="FTI149" s="210"/>
      <c r="FTJ149" s="210"/>
      <c r="FTK149" s="210"/>
      <c r="FTL149" s="210"/>
      <c r="FTM149" s="210"/>
      <c r="FTN149" s="210"/>
      <c r="FTO149" s="210"/>
      <c r="FTP149" s="210"/>
      <c r="FTQ149" s="210"/>
      <c r="FTR149" s="210"/>
      <c r="FTS149" s="210"/>
      <c r="FTT149" s="210"/>
      <c r="FTU149" s="210"/>
      <c r="FTV149" s="210"/>
      <c r="FTW149" s="210"/>
      <c r="FTX149" s="210"/>
      <c r="FTY149" s="210"/>
      <c r="FTZ149" s="210"/>
      <c r="FUA149" s="210"/>
      <c r="FUB149" s="210"/>
      <c r="FUC149" s="210"/>
      <c r="FUD149" s="210"/>
      <c r="FUE149" s="210"/>
      <c r="FUF149" s="210"/>
      <c r="FUG149" s="210"/>
      <c r="FUH149" s="210"/>
      <c r="FUI149" s="210"/>
      <c r="FUJ149" s="210"/>
      <c r="FUK149" s="210"/>
      <c r="FUL149" s="210"/>
      <c r="FUM149" s="210"/>
      <c r="FUN149" s="210"/>
      <c r="FUO149" s="210"/>
      <c r="FUP149" s="210"/>
      <c r="FUQ149" s="210"/>
      <c r="FUR149" s="210"/>
      <c r="FUS149" s="210"/>
      <c r="FUT149" s="210"/>
      <c r="FUU149" s="210"/>
      <c r="FUV149" s="210"/>
      <c r="FUW149" s="210"/>
      <c r="FUX149" s="210"/>
      <c r="FUY149" s="210"/>
      <c r="FUZ149" s="210"/>
      <c r="FVA149" s="210"/>
      <c r="FVB149" s="210"/>
      <c r="FVC149" s="210"/>
      <c r="FVD149" s="210"/>
      <c r="FVE149" s="210"/>
      <c r="FVF149" s="210"/>
      <c r="FVG149" s="210"/>
      <c r="FVH149" s="210"/>
      <c r="FVI149" s="210"/>
      <c r="FVJ149" s="210"/>
      <c r="FVK149" s="210"/>
      <c r="FVL149" s="210"/>
      <c r="FVM149" s="210"/>
      <c r="FVN149" s="210"/>
      <c r="FVO149" s="210"/>
      <c r="FVP149" s="210"/>
      <c r="FVQ149" s="210"/>
      <c r="FVR149" s="210"/>
      <c r="FVS149" s="210"/>
      <c r="FVT149" s="210"/>
      <c r="FVU149" s="210"/>
      <c r="FVV149" s="210"/>
      <c r="FVW149" s="210"/>
      <c r="FVX149" s="210"/>
      <c r="FVY149" s="210"/>
      <c r="FVZ149" s="210"/>
      <c r="FWA149" s="210"/>
      <c r="FWB149" s="210"/>
      <c r="FWC149" s="210"/>
      <c r="FWD149" s="210"/>
      <c r="FWE149" s="210"/>
      <c r="FWF149" s="210"/>
      <c r="FWG149" s="210"/>
      <c r="FWH149" s="210"/>
      <c r="FWI149" s="210"/>
      <c r="FWJ149" s="210"/>
      <c r="FWK149" s="210"/>
      <c r="FWL149" s="210"/>
      <c r="FWM149" s="210"/>
      <c r="FWN149" s="210"/>
      <c r="FWO149" s="210"/>
      <c r="FWP149" s="210"/>
      <c r="FWQ149" s="210"/>
      <c r="FWR149" s="210"/>
      <c r="FWS149" s="210"/>
      <c r="FWT149" s="210"/>
      <c r="FWU149" s="210"/>
      <c r="FWV149" s="210"/>
      <c r="FWW149" s="210"/>
      <c r="FWX149" s="210"/>
      <c r="FWY149" s="210"/>
      <c r="FWZ149" s="210"/>
      <c r="FXA149" s="210"/>
      <c r="FXB149" s="210"/>
      <c r="FXC149" s="210"/>
      <c r="FXD149" s="210"/>
      <c r="FXE149" s="210"/>
      <c r="FXF149" s="210"/>
      <c r="FXG149" s="210"/>
      <c r="FXH149" s="210"/>
      <c r="FXI149" s="210"/>
      <c r="FXJ149" s="210"/>
      <c r="FXK149" s="210"/>
      <c r="FXL149" s="210"/>
      <c r="FXM149" s="210"/>
      <c r="FXN149" s="210"/>
      <c r="FXO149" s="210"/>
      <c r="FXP149" s="210"/>
      <c r="FXQ149" s="210"/>
      <c r="FXR149" s="210"/>
      <c r="FXS149" s="210"/>
      <c r="FXT149" s="210"/>
      <c r="FXU149" s="210"/>
      <c r="FXV149" s="210"/>
      <c r="FXW149" s="210"/>
      <c r="FXX149" s="210"/>
      <c r="FXY149" s="210"/>
      <c r="FXZ149" s="210"/>
      <c r="FYA149" s="210"/>
      <c r="FYB149" s="210"/>
      <c r="FYC149" s="210"/>
      <c r="FYD149" s="210"/>
      <c r="FYE149" s="210"/>
      <c r="FYF149" s="210"/>
      <c r="FYG149" s="210"/>
      <c r="FYH149" s="210"/>
      <c r="FYI149" s="210"/>
      <c r="FYJ149" s="210"/>
      <c r="FYK149" s="210"/>
      <c r="FYL149" s="210"/>
      <c r="FYM149" s="210"/>
      <c r="FYN149" s="210"/>
      <c r="FYO149" s="210"/>
      <c r="FYP149" s="210"/>
      <c r="FYQ149" s="210"/>
      <c r="FYR149" s="210"/>
      <c r="FYS149" s="210"/>
      <c r="FYT149" s="210"/>
      <c r="FYU149" s="210"/>
      <c r="FYV149" s="210"/>
      <c r="FYW149" s="210"/>
      <c r="FYX149" s="210"/>
      <c r="FYY149" s="210"/>
      <c r="FYZ149" s="210"/>
      <c r="FZA149" s="210"/>
      <c r="FZB149" s="210"/>
      <c r="FZC149" s="210"/>
      <c r="FZD149" s="210"/>
      <c r="FZE149" s="210"/>
      <c r="FZF149" s="210"/>
      <c r="FZG149" s="210"/>
      <c r="FZH149" s="210"/>
      <c r="FZI149" s="210"/>
      <c r="FZJ149" s="210"/>
      <c r="FZK149" s="210"/>
      <c r="FZL149" s="210"/>
      <c r="FZM149" s="210"/>
      <c r="FZN149" s="210"/>
      <c r="FZO149" s="210"/>
      <c r="FZP149" s="210"/>
      <c r="FZQ149" s="210"/>
      <c r="FZR149" s="210"/>
      <c r="FZS149" s="210"/>
      <c r="FZT149" s="210"/>
      <c r="FZU149" s="210"/>
      <c r="FZV149" s="210"/>
      <c r="FZW149" s="210"/>
      <c r="FZX149" s="210"/>
      <c r="FZY149" s="210"/>
      <c r="FZZ149" s="210"/>
      <c r="GAA149" s="210"/>
      <c r="GAB149" s="210"/>
      <c r="GAC149" s="210"/>
      <c r="GAD149" s="210"/>
      <c r="GAE149" s="210"/>
      <c r="GAF149" s="210"/>
      <c r="GAG149" s="210"/>
      <c r="GAH149" s="210"/>
      <c r="GAI149" s="210"/>
      <c r="GAJ149" s="210"/>
      <c r="GAK149" s="210"/>
      <c r="GAL149" s="210"/>
      <c r="GAM149" s="210"/>
      <c r="GAN149" s="210"/>
      <c r="GAO149" s="210"/>
      <c r="GAP149" s="210"/>
      <c r="GAQ149" s="210"/>
      <c r="GAR149" s="210"/>
      <c r="GAS149" s="210"/>
      <c r="GAT149" s="210"/>
      <c r="GAU149" s="210"/>
      <c r="GAV149" s="210"/>
      <c r="GAW149" s="210"/>
      <c r="GAX149" s="210"/>
      <c r="GAY149" s="210"/>
      <c r="GAZ149" s="210"/>
      <c r="GBA149" s="210"/>
      <c r="GBB149" s="210"/>
      <c r="GBC149" s="210"/>
      <c r="GBD149" s="210"/>
      <c r="GBE149" s="210"/>
      <c r="GBF149" s="210"/>
      <c r="GBG149" s="210"/>
      <c r="GBH149" s="210"/>
      <c r="GBI149" s="210"/>
      <c r="GBJ149" s="210"/>
      <c r="GBK149" s="210"/>
      <c r="GBL149" s="210"/>
      <c r="GBM149" s="210"/>
      <c r="GBN149" s="210"/>
      <c r="GBO149" s="210"/>
      <c r="GBP149" s="210"/>
      <c r="GBQ149" s="210"/>
      <c r="GBR149" s="210"/>
      <c r="GBS149" s="210"/>
      <c r="GBT149" s="210"/>
      <c r="GBU149" s="210"/>
      <c r="GBV149" s="210"/>
      <c r="GBW149" s="210"/>
      <c r="GBX149" s="210"/>
      <c r="GBY149" s="210"/>
      <c r="GBZ149" s="210"/>
      <c r="GCA149" s="210"/>
      <c r="GCB149" s="210"/>
      <c r="GCC149" s="210"/>
      <c r="GCD149" s="210"/>
      <c r="GCE149" s="210"/>
      <c r="GCF149" s="210"/>
      <c r="GCG149" s="210"/>
      <c r="GCH149" s="210"/>
      <c r="GCI149" s="210"/>
      <c r="GCJ149" s="210"/>
      <c r="GCK149" s="210"/>
      <c r="GCL149" s="210"/>
      <c r="GCM149" s="210"/>
      <c r="GCN149" s="210"/>
      <c r="GCO149" s="210"/>
      <c r="GCP149" s="210"/>
      <c r="GCQ149" s="210"/>
      <c r="GCR149" s="210"/>
      <c r="GCS149" s="210"/>
      <c r="GCT149" s="210"/>
      <c r="GCU149" s="210"/>
      <c r="GCV149" s="210"/>
      <c r="GCW149" s="210"/>
      <c r="GCX149" s="210"/>
      <c r="GCY149" s="210"/>
      <c r="GCZ149" s="210"/>
      <c r="GDA149" s="210"/>
      <c r="GDB149" s="210"/>
      <c r="GDC149" s="210"/>
      <c r="GDD149" s="210"/>
      <c r="GDE149" s="210"/>
      <c r="GDF149" s="210"/>
      <c r="GDG149" s="210"/>
      <c r="GDH149" s="210"/>
      <c r="GDI149" s="210"/>
      <c r="GDJ149" s="210"/>
      <c r="GDK149" s="210"/>
      <c r="GDL149" s="210"/>
      <c r="GDM149" s="210"/>
      <c r="GDN149" s="210"/>
      <c r="GDO149" s="210"/>
      <c r="GDP149" s="210"/>
      <c r="GDQ149" s="210"/>
      <c r="GDR149" s="210"/>
      <c r="GDS149" s="210"/>
      <c r="GDT149" s="210"/>
      <c r="GDU149" s="210"/>
      <c r="GDV149" s="210"/>
      <c r="GDW149" s="210"/>
      <c r="GDX149" s="210"/>
      <c r="GDY149" s="210"/>
      <c r="GDZ149" s="210"/>
      <c r="GEA149" s="210"/>
      <c r="GEB149" s="210"/>
      <c r="GEC149" s="210"/>
      <c r="GED149" s="210"/>
      <c r="GEE149" s="210"/>
      <c r="GEF149" s="210"/>
      <c r="GEG149" s="210"/>
      <c r="GEH149" s="210"/>
      <c r="GEI149" s="210"/>
      <c r="GEJ149" s="210"/>
      <c r="GEK149" s="210"/>
      <c r="GEL149" s="210"/>
      <c r="GEM149" s="210"/>
      <c r="GEN149" s="210"/>
      <c r="GEO149" s="210"/>
      <c r="GEP149" s="210"/>
      <c r="GEQ149" s="210"/>
      <c r="GER149" s="210"/>
      <c r="GES149" s="210"/>
      <c r="GET149" s="210"/>
      <c r="GEU149" s="210"/>
      <c r="GEV149" s="210"/>
      <c r="GEW149" s="210"/>
      <c r="GEX149" s="210"/>
      <c r="GEY149" s="210"/>
      <c r="GEZ149" s="210"/>
      <c r="GFA149" s="210"/>
      <c r="GFB149" s="210"/>
      <c r="GFC149" s="210"/>
      <c r="GFD149" s="210"/>
      <c r="GFE149" s="210"/>
      <c r="GFF149" s="210"/>
      <c r="GFG149" s="210"/>
      <c r="GFH149" s="210"/>
      <c r="GFI149" s="210"/>
      <c r="GFJ149" s="210"/>
      <c r="GFK149" s="210"/>
      <c r="GFL149" s="210"/>
      <c r="GFM149" s="210"/>
      <c r="GFN149" s="210"/>
      <c r="GFO149" s="210"/>
      <c r="GFP149" s="210"/>
      <c r="GFQ149" s="210"/>
      <c r="GFR149" s="210"/>
      <c r="GFS149" s="210"/>
      <c r="GFT149" s="210"/>
      <c r="GFU149" s="210"/>
      <c r="GFV149" s="210"/>
      <c r="GFW149" s="210"/>
      <c r="GFX149" s="210"/>
      <c r="GFY149" s="210"/>
      <c r="GFZ149" s="210"/>
      <c r="GGA149" s="210"/>
      <c r="GGB149" s="210"/>
      <c r="GGC149" s="210"/>
      <c r="GGD149" s="210"/>
      <c r="GGE149" s="210"/>
      <c r="GGF149" s="210"/>
      <c r="GGG149" s="210"/>
      <c r="GGH149" s="210"/>
      <c r="GGI149" s="210"/>
      <c r="GGJ149" s="210"/>
      <c r="GGK149" s="210"/>
      <c r="GGL149" s="210"/>
      <c r="GGM149" s="210"/>
      <c r="GGN149" s="210"/>
      <c r="GGO149" s="210"/>
      <c r="GGP149" s="210"/>
      <c r="GGQ149" s="210"/>
      <c r="GGR149" s="210"/>
      <c r="GGS149" s="210"/>
      <c r="GGT149" s="210"/>
      <c r="GGU149" s="210"/>
      <c r="GGV149" s="210"/>
      <c r="GGW149" s="210"/>
      <c r="GGX149" s="210"/>
      <c r="GGY149" s="210"/>
      <c r="GGZ149" s="210"/>
      <c r="GHA149" s="210"/>
      <c r="GHB149" s="210"/>
      <c r="GHC149" s="210"/>
      <c r="GHD149" s="210"/>
      <c r="GHE149" s="210"/>
      <c r="GHF149" s="210"/>
      <c r="GHG149" s="210"/>
      <c r="GHH149" s="210"/>
      <c r="GHI149" s="210"/>
      <c r="GHJ149" s="210"/>
      <c r="GHK149" s="210"/>
      <c r="GHL149" s="210"/>
      <c r="GHM149" s="210"/>
      <c r="GHN149" s="210"/>
      <c r="GHO149" s="210"/>
      <c r="GHP149" s="210"/>
      <c r="GHQ149" s="210"/>
      <c r="GHR149" s="210"/>
      <c r="GHS149" s="210"/>
      <c r="GHT149" s="210"/>
      <c r="GHU149" s="210"/>
      <c r="GHV149" s="210"/>
      <c r="GHW149" s="210"/>
      <c r="GHX149" s="210"/>
      <c r="GHY149" s="210"/>
      <c r="GHZ149" s="210"/>
      <c r="GIA149" s="210"/>
      <c r="GIB149" s="210"/>
      <c r="GIC149" s="210"/>
      <c r="GID149" s="210"/>
      <c r="GIE149" s="210"/>
      <c r="GIF149" s="210"/>
      <c r="GIG149" s="210"/>
      <c r="GIH149" s="210"/>
      <c r="GII149" s="210"/>
      <c r="GIJ149" s="210"/>
      <c r="GIK149" s="210"/>
      <c r="GIL149" s="210"/>
      <c r="GIM149" s="210"/>
      <c r="GIN149" s="210"/>
      <c r="GIO149" s="210"/>
      <c r="GIP149" s="210"/>
      <c r="GIQ149" s="210"/>
      <c r="GIR149" s="210"/>
      <c r="GIS149" s="210"/>
      <c r="GIT149" s="210"/>
      <c r="GIU149" s="210"/>
      <c r="GIV149" s="210"/>
      <c r="GIW149" s="210"/>
      <c r="GIX149" s="210"/>
      <c r="GIY149" s="210"/>
      <c r="GIZ149" s="210"/>
      <c r="GJA149" s="210"/>
      <c r="GJB149" s="210"/>
      <c r="GJC149" s="210"/>
      <c r="GJD149" s="210"/>
      <c r="GJE149" s="210"/>
      <c r="GJF149" s="210"/>
      <c r="GJG149" s="210"/>
      <c r="GJH149" s="210"/>
      <c r="GJI149" s="210"/>
      <c r="GJJ149" s="210"/>
      <c r="GJK149" s="210"/>
      <c r="GJL149" s="210"/>
      <c r="GJM149" s="210"/>
      <c r="GJN149" s="210"/>
      <c r="GJO149" s="210"/>
      <c r="GJP149" s="210"/>
      <c r="GJQ149" s="210"/>
      <c r="GJR149" s="210"/>
      <c r="GJS149" s="210"/>
      <c r="GJT149" s="210"/>
      <c r="GJU149" s="210"/>
      <c r="GJV149" s="210"/>
      <c r="GJW149" s="210"/>
      <c r="GJX149" s="210"/>
      <c r="GJY149" s="210"/>
      <c r="GJZ149" s="210"/>
      <c r="GKA149" s="210"/>
      <c r="GKB149" s="210"/>
      <c r="GKC149" s="210"/>
      <c r="GKD149" s="210"/>
      <c r="GKE149" s="210"/>
      <c r="GKF149" s="210"/>
      <c r="GKG149" s="210"/>
      <c r="GKH149" s="210"/>
      <c r="GKI149" s="210"/>
      <c r="GKJ149" s="210"/>
      <c r="GKK149" s="210"/>
      <c r="GKL149" s="210"/>
      <c r="GKM149" s="210"/>
      <c r="GKN149" s="210"/>
      <c r="GKO149" s="210"/>
      <c r="GKP149" s="210"/>
      <c r="GKQ149" s="210"/>
      <c r="GKR149" s="210"/>
      <c r="GKS149" s="210"/>
      <c r="GKT149" s="210"/>
      <c r="GKU149" s="210"/>
      <c r="GKV149" s="210"/>
      <c r="GKW149" s="210"/>
      <c r="GKX149" s="210"/>
      <c r="GKY149" s="210"/>
      <c r="GKZ149" s="210"/>
      <c r="GLA149" s="210"/>
      <c r="GLB149" s="210"/>
      <c r="GLC149" s="210"/>
      <c r="GLD149" s="210"/>
      <c r="GLE149" s="210"/>
      <c r="GLF149" s="210"/>
      <c r="GLG149" s="210"/>
      <c r="GLH149" s="210"/>
      <c r="GLI149" s="210"/>
      <c r="GLJ149" s="210"/>
      <c r="GLK149" s="210"/>
      <c r="GLL149" s="210"/>
      <c r="GLM149" s="210"/>
      <c r="GLN149" s="210"/>
      <c r="GLO149" s="210"/>
      <c r="GLP149" s="210"/>
      <c r="GLQ149" s="210"/>
      <c r="GLR149" s="210"/>
      <c r="GLS149" s="210"/>
      <c r="GLT149" s="210"/>
      <c r="GLU149" s="210"/>
      <c r="GLV149" s="210"/>
      <c r="GLW149" s="210"/>
      <c r="GLX149" s="210"/>
      <c r="GLY149" s="210"/>
      <c r="GLZ149" s="210"/>
      <c r="GMA149" s="210"/>
      <c r="GMB149" s="210"/>
      <c r="GMC149" s="210"/>
      <c r="GMD149" s="210"/>
      <c r="GME149" s="210"/>
      <c r="GMF149" s="210"/>
      <c r="GMG149" s="210"/>
      <c r="GMH149" s="210"/>
      <c r="GMI149" s="210"/>
      <c r="GMJ149" s="210"/>
      <c r="GMK149" s="210"/>
      <c r="GML149" s="210"/>
      <c r="GMM149" s="210"/>
      <c r="GMN149" s="210"/>
      <c r="GMO149" s="210"/>
      <c r="GMP149" s="210"/>
      <c r="GMQ149" s="210"/>
      <c r="GMR149" s="210"/>
      <c r="GMS149" s="210"/>
      <c r="GMT149" s="210"/>
      <c r="GMU149" s="210"/>
      <c r="GMV149" s="210"/>
      <c r="GMW149" s="210"/>
      <c r="GMX149" s="210"/>
      <c r="GMY149" s="210"/>
      <c r="GMZ149" s="210"/>
      <c r="GNA149" s="210"/>
      <c r="GNB149" s="210"/>
      <c r="GNC149" s="210"/>
      <c r="GND149" s="210"/>
      <c r="GNE149" s="210"/>
      <c r="GNF149" s="210"/>
      <c r="GNG149" s="210"/>
      <c r="GNH149" s="210"/>
      <c r="GNI149" s="210"/>
      <c r="GNJ149" s="210"/>
      <c r="GNK149" s="210"/>
      <c r="GNL149" s="210"/>
      <c r="GNM149" s="210"/>
      <c r="GNN149" s="210"/>
      <c r="GNO149" s="210"/>
      <c r="GNP149" s="210"/>
      <c r="GNQ149" s="210"/>
      <c r="GNR149" s="210"/>
      <c r="GNS149" s="210"/>
      <c r="GNT149" s="210"/>
      <c r="GNU149" s="210"/>
      <c r="GNV149" s="210"/>
      <c r="GNW149" s="210"/>
      <c r="GNX149" s="210"/>
      <c r="GNY149" s="210"/>
      <c r="GNZ149" s="210"/>
      <c r="GOA149" s="210"/>
      <c r="GOB149" s="210"/>
      <c r="GOC149" s="210"/>
      <c r="GOD149" s="210"/>
      <c r="GOE149" s="210"/>
      <c r="GOF149" s="210"/>
      <c r="GOG149" s="210"/>
      <c r="GOH149" s="210"/>
      <c r="GOI149" s="210"/>
      <c r="GOJ149" s="210"/>
      <c r="GOK149" s="210"/>
      <c r="GOL149" s="210"/>
      <c r="GOM149" s="210"/>
      <c r="GON149" s="210"/>
      <c r="GOO149" s="210"/>
      <c r="GOP149" s="210"/>
      <c r="GOQ149" s="210"/>
      <c r="GOR149" s="210"/>
      <c r="GOS149" s="210"/>
      <c r="GOT149" s="210"/>
      <c r="GOU149" s="210"/>
      <c r="GOV149" s="210"/>
      <c r="GOW149" s="210"/>
      <c r="GOX149" s="210"/>
      <c r="GOY149" s="210"/>
      <c r="GOZ149" s="210"/>
      <c r="GPA149" s="210"/>
      <c r="GPB149" s="210"/>
      <c r="GPC149" s="210"/>
      <c r="GPD149" s="210"/>
      <c r="GPE149" s="210"/>
      <c r="GPF149" s="210"/>
      <c r="GPG149" s="210"/>
      <c r="GPH149" s="210"/>
      <c r="GPI149" s="210"/>
      <c r="GPJ149" s="210"/>
      <c r="GPK149" s="210"/>
      <c r="GPL149" s="210"/>
      <c r="GPM149" s="210"/>
      <c r="GPN149" s="210"/>
      <c r="GPO149" s="210"/>
      <c r="GPP149" s="210"/>
      <c r="GPQ149" s="210"/>
      <c r="GPR149" s="210"/>
      <c r="GPS149" s="210"/>
      <c r="GPT149" s="210"/>
      <c r="GPU149" s="210"/>
      <c r="GPV149" s="210"/>
      <c r="GPW149" s="210"/>
      <c r="GPX149" s="210"/>
      <c r="GPY149" s="210"/>
      <c r="GPZ149" s="210"/>
      <c r="GQA149" s="210"/>
      <c r="GQB149" s="210"/>
      <c r="GQC149" s="210"/>
      <c r="GQD149" s="210"/>
      <c r="GQE149" s="210"/>
      <c r="GQF149" s="210"/>
      <c r="GQG149" s="210"/>
      <c r="GQH149" s="210"/>
      <c r="GQI149" s="210"/>
      <c r="GQJ149" s="210"/>
      <c r="GQK149" s="210"/>
      <c r="GQL149" s="210"/>
      <c r="GQM149" s="210"/>
      <c r="GQN149" s="210"/>
      <c r="GQO149" s="210"/>
      <c r="GQP149" s="210"/>
      <c r="GQQ149" s="210"/>
      <c r="GQR149" s="210"/>
      <c r="GQS149" s="210"/>
      <c r="GQT149" s="210"/>
      <c r="GQU149" s="210"/>
      <c r="GQV149" s="210"/>
      <c r="GQW149" s="210"/>
      <c r="GQX149" s="210"/>
      <c r="GQY149" s="210"/>
      <c r="GQZ149" s="210"/>
      <c r="GRA149" s="210"/>
      <c r="GRB149" s="210"/>
      <c r="GRC149" s="210"/>
      <c r="GRD149" s="210"/>
      <c r="GRE149" s="210"/>
      <c r="GRF149" s="210"/>
      <c r="GRG149" s="210"/>
      <c r="GRH149" s="210"/>
      <c r="GRI149" s="210"/>
      <c r="GRJ149" s="210"/>
      <c r="GRK149" s="210"/>
      <c r="GRL149" s="210"/>
      <c r="GRM149" s="210"/>
      <c r="GRN149" s="210"/>
      <c r="GRO149" s="210"/>
      <c r="GRP149" s="210"/>
      <c r="GRQ149" s="210"/>
      <c r="GRR149" s="210"/>
      <c r="GRS149" s="210"/>
      <c r="GRT149" s="210"/>
      <c r="GRU149" s="210"/>
      <c r="GRV149" s="210"/>
      <c r="GRW149" s="210"/>
      <c r="GRX149" s="210"/>
      <c r="GRY149" s="210"/>
      <c r="GRZ149" s="210"/>
      <c r="GSA149" s="210"/>
      <c r="GSB149" s="210"/>
      <c r="GSC149" s="210"/>
      <c r="GSD149" s="210"/>
      <c r="GSE149" s="210"/>
      <c r="GSF149" s="210"/>
      <c r="GSG149" s="210"/>
      <c r="GSH149" s="210"/>
      <c r="GSI149" s="210"/>
      <c r="GSJ149" s="210"/>
      <c r="GSK149" s="210"/>
      <c r="GSL149" s="210"/>
      <c r="GSM149" s="210"/>
      <c r="GSN149" s="210"/>
      <c r="GSO149" s="210"/>
      <c r="GSP149" s="210"/>
      <c r="GSQ149" s="210"/>
      <c r="GSR149" s="210"/>
      <c r="GSS149" s="210"/>
      <c r="GST149" s="210"/>
      <c r="GSU149" s="210"/>
      <c r="GSV149" s="210"/>
      <c r="GSW149" s="210"/>
      <c r="GSX149" s="210"/>
      <c r="GSY149" s="210"/>
      <c r="GSZ149" s="210"/>
      <c r="GTA149" s="210"/>
      <c r="GTB149" s="210"/>
      <c r="GTC149" s="210"/>
      <c r="GTD149" s="210"/>
      <c r="GTE149" s="210"/>
      <c r="GTF149" s="210"/>
      <c r="GTG149" s="210"/>
      <c r="GTH149" s="210"/>
      <c r="GTI149" s="210"/>
      <c r="GTJ149" s="210"/>
      <c r="GTK149" s="210"/>
      <c r="GTL149" s="210"/>
      <c r="GTM149" s="210"/>
      <c r="GTN149" s="210"/>
      <c r="GTO149" s="210"/>
      <c r="GTP149" s="210"/>
      <c r="GTQ149" s="210"/>
      <c r="GTR149" s="210"/>
      <c r="GTS149" s="210"/>
      <c r="GTT149" s="210"/>
      <c r="GTU149" s="210"/>
      <c r="GTV149" s="210"/>
      <c r="GTW149" s="210"/>
      <c r="GTX149" s="210"/>
      <c r="GTY149" s="210"/>
      <c r="GTZ149" s="210"/>
      <c r="GUA149" s="210"/>
      <c r="GUB149" s="210"/>
      <c r="GUC149" s="210"/>
      <c r="GUD149" s="210"/>
      <c r="GUE149" s="210"/>
      <c r="GUF149" s="210"/>
      <c r="GUG149" s="210"/>
      <c r="GUH149" s="210"/>
      <c r="GUI149" s="210"/>
      <c r="GUJ149" s="210"/>
      <c r="GUK149" s="210"/>
      <c r="GUL149" s="210"/>
      <c r="GUM149" s="210"/>
      <c r="GUN149" s="210"/>
      <c r="GUO149" s="210"/>
      <c r="GUP149" s="210"/>
      <c r="GUQ149" s="210"/>
      <c r="GUR149" s="210"/>
      <c r="GUS149" s="210"/>
      <c r="GUT149" s="210"/>
      <c r="GUU149" s="210"/>
      <c r="GUV149" s="210"/>
      <c r="GUW149" s="210"/>
      <c r="GUX149" s="210"/>
      <c r="GUY149" s="210"/>
      <c r="GUZ149" s="210"/>
      <c r="GVA149" s="210"/>
      <c r="GVB149" s="210"/>
      <c r="GVC149" s="210"/>
      <c r="GVD149" s="210"/>
      <c r="GVE149" s="210"/>
      <c r="GVF149" s="210"/>
      <c r="GVG149" s="210"/>
      <c r="GVH149" s="210"/>
      <c r="GVI149" s="210"/>
      <c r="GVJ149" s="210"/>
      <c r="GVK149" s="210"/>
      <c r="GVL149" s="210"/>
      <c r="GVM149" s="210"/>
      <c r="GVN149" s="210"/>
      <c r="GVO149" s="210"/>
      <c r="GVP149" s="210"/>
      <c r="GVQ149" s="210"/>
      <c r="GVR149" s="210"/>
      <c r="GVS149" s="210"/>
      <c r="GVT149" s="210"/>
      <c r="GVU149" s="210"/>
      <c r="GVV149" s="210"/>
      <c r="GVW149" s="210"/>
      <c r="GVX149" s="210"/>
      <c r="GVY149" s="210"/>
      <c r="GVZ149" s="210"/>
      <c r="GWA149" s="210"/>
      <c r="GWB149" s="210"/>
      <c r="GWC149" s="210"/>
      <c r="GWD149" s="210"/>
      <c r="GWE149" s="210"/>
      <c r="GWF149" s="210"/>
      <c r="GWG149" s="210"/>
      <c r="GWH149" s="210"/>
      <c r="GWI149" s="210"/>
      <c r="GWJ149" s="210"/>
      <c r="GWK149" s="210"/>
      <c r="GWL149" s="210"/>
      <c r="GWM149" s="210"/>
      <c r="GWN149" s="210"/>
      <c r="GWO149" s="210"/>
      <c r="GWP149" s="210"/>
      <c r="GWQ149" s="210"/>
      <c r="GWR149" s="210"/>
      <c r="GWS149" s="210"/>
      <c r="GWT149" s="210"/>
      <c r="GWU149" s="210"/>
      <c r="GWV149" s="210"/>
      <c r="GWW149" s="210"/>
      <c r="GWX149" s="210"/>
      <c r="GWY149" s="210"/>
      <c r="GWZ149" s="210"/>
      <c r="GXA149" s="210"/>
      <c r="GXB149" s="210"/>
      <c r="GXC149" s="210"/>
      <c r="GXD149" s="210"/>
      <c r="GXE149" s="210"/>
      <c r="GXF149" s="210"/>
      <c r="GXG149" s="210"/>
      <c r="GXH149" s="210"/>
      <c r="GXI149" s="210"/>
      <c r="GXJ149" s="210"/>
      <c r="GXK149" s="210"/>
      <c r="GXL149" s="210"/>
      <c r="GXM149" s="210"/>
      <c r="GXN149" s="210"/>
      <c r="GXO149" s="210"/>
      <c r="GXP149" s="210"/>
      <c r="GXQ149" s="210"/>
      <c r="GXR149" s="210"/>
      <c r="GXS149" s="210"/>
      <c r="GXT149" s="210"/>
      <c r="GXU149" s="210"/>
      <c r="GXV149" s="210"/>
      <c r="GXW149" s="210"/>
      <c r="GXX149" s="210"/>
      <c r="GXY149" s="210"/>
      <c r="GXZ149" s="210"/>
      <c r="GYA149" s="210"/>
      <c r="GYB149" s="210"/>
      <c r="GYC149" s="210"/>
      <c r="GYD149" s="210"/>
      <c r="GYE149" s="210"/>
      <c r="GYF149" s="210"/>
      <c r="GYG149" s="210"/>
      <c r="GYH149" s="210"/>
      <c r="GYI149" s="210"/>
      <c r="GYJ149" s="210"/>
      <c r="GYK149" s="210"/>
      <c r="GYL149" s="210"/>
      <c r="GYM149" s="210"/>
      <c r="GYN149" s="210"/>
      <c r="GYO149" s="210"/>
      <c r="GYP149" s="210"/>
      <c r="GYQ149" s="210"/>
      <c r="GYR149" s="210"/>
      <c r="GYS149" s="210"/>
      <c r="GYT149" s="210"/>
      <c r="GYU149" s="210"/>
      <c r="GYV149" s="210"/>
      <c r="GYW149" s="210"/>
      <c r="GYX149" s="210"/>
      <c r="GYY149" s="210"/>
      <c r="GYZ149" s="210"/>
      <c r="GZA149" s="210"/>
      <c r="GZB149" s="210"/>
      <c r="GZC149" s="210"/>
      <c r="GZD149" s="210"/>
      <c r="GZE149" s="210"/>
      <c r="GZF149" s="210"/>
      <c r="GZG149" s="210"/>
      <c r="GZH149" s="210"/>
      <c r="GZI149" s="210"/>
      <c r="GZJ149" s="210"/>
      <c r="GZK149" s="210"/>
      <c r="GZL149" s="210"/>
      <c r="GZM149" s="210"/>
      <c r="GZN149" s="210"/>
      <c r="GZO149" s="210"/>
      <c r="GZP149" s="210"/>
      <c r="GZQ149" s="210"/>
      <c r="GZR149" s="210"/>
      <c r="GZS149" s="210"/>
      <c r="GZT149" s="210"/>
      <c r="GZU149" s="210"/>
      <c r="GZV149" s="210"/>
      <c r="GZW149" s="210"/>
      <c r="GZX149" s="210"/>
      <c r="GZY149" s="210"/>
      <c r="GZZ149" s="210"/>
      <c r="HAA149" s="210"/>
      <c r="HAB149" s="210"/>
      <c r="HAC149" s="210"/>
      <c r="HAD149" s="210"/>
      <c r="HAE149" s="210"/>
      <c r="HAF149" s="210"/>
      <c r="HAG149" s="210"/>
      <c r="HAH149" s="210"/>
      <c r="HAI149" s="210"/>
      <c r="HAJ149" s="210"/>
      <c r="HAK149" s="210"/>
      <c r="HAL149" s="210"/>
      <c r="HAM149" s="210"/>
      <c r="HAN149" s="210"/>
      <c r="HAO149" s="210"/>
      <c r="HAP149" s="210"/>
      <c r="HAQ149" s="210"/>
      <c r="HAR149" s="210"/>
      <c r="HAS149" s="210"/>
      <c r="HAT149" s="210"/>
      <c r="HAU149" s="210"/>
      <c r="HAV149" s="210"/>
      <c r="HAW149" s="210"/>
      <c r="HAX149" s="210"/>
      <c r="HAY149" s="210"/>
      <c r="HAZ149" s="210"/>
      <c r="HBA149" s="210"/>
      <c r="HBB149" s="210"/>
      <c r="HBC149" s="210"/>
      <c r="HBD149" s="210"/>
      <c r="HBE149" s="210"/>
      <c r="HBF149" s="210"/>
      <c r="HBG149" s="210"/>
      <c r="HBH149" s="210"/>
      <c r="HBI149" s="210"/>
      <c r="HBJ149" s="210"/>
      <c r="HBK149" s="210"/>
      <c r="HBL149" s="210"/>
      <c r="HBM149" s="210"/>
      <c r="HBN149" s="210"/>
      <c r="HBO149" s="210"/>
      <c r="HBP149" s="210"/>
      <c r="HBQ149" s="210"/>
      <c r="HBR149" s="210"/>
      <c r="HBS149" s="210"/>
      <c r="HBT149" s="210"/>
      <c r="HBU149" s="210"/>
      <c r="HBV149" s="210"/>
      <c r="HBW149" s="210"/>
      <c r="HBX149" s="210"/>
      <c r="HBY149" s="210"/>
      <c r="HBZ149" s="210"/>
      <c r="HCA149" s="210"/>
      <c r="HCB149" s="210"/>
      <c r="HCC149" s="210"/>
      <c r="HCD149" s="210"/>
      <c r="HCE149" s="210"/>
      <c r="HCF149" s="210"/>
      <c r="HCG149" s="210"/>
      <c r="HCH149" s="210"/>
      <c r="HCI149" s="210"/>
      <c r="HCJ149" s="210"/>
      <c r="HCK149" s="210"/>
      <c r="HCL149" s="210"/>
      <c r="HCM149" s="210"/>
      <c r="HCN149" s="210"/>
      <c r="HCO149" s="210"/>
      <c r="HCP149" s="210"/>
      <c r="HCQ149" s="210"/>
      <c r="HCR149" s="210"/>
      <c r="HCS149" s="210"/>
      <c r="HCT149" s="210"/>
      <c r="HCU149" s="210"/>
      <c r="HCV149" s="210"/>
      <c r="HCW149" s="210"/>
      <c r="HCX149" s="210"/>
      <c r="HCY149" s="210"/>
      <c r="HCZ149" s="210"/>
      <c r="HDA149" s="210"/>
      <c r="HDB149" s="210"/>
      <c r="HDC149" s="210"/>
      <c r="HDD149" s="210"/>
      <c r="HDE149" s="210"/>
      <c r="HDF149" s="210"/>
      <c r="HDG149" s="210"/>
      <c r="HDH149" s="210"/>
      <c r="HDI149" s="210"/>
      <c r="HDJ149" s="210"/>
      <c r="HDK149" s="210"/>
      <c r="HDL149" s="210"/>
      <c r="HDM149" s="210"/>
      <c r="HDN149" s="210"/>
      <c r="HDO149" s="210"/>
      <c r="HDP149" s="210"/>
      <c r="HDQ149" s="210"/>
      <c r="HDR149" s="210"/>
      <c r="HDS149" s="210"/>
      <c r="HDT149" s="210"/>
      <c r="HDU149" s="210"/>
      <c r="HDV149" s="210"/>
      <c r="HDW149" s="210"/>
      <c r="HDX149" s="210"/>
      <c r="HDY149" s="210"/>
      <c r="HDZ149" s="210"/>
      <c r="HEA149" s="210"/>
      <c r="HEB149" s="210"/>
      <c r="HEC149" s="210"/>
      <c r="HED149" s="210"/>
      <c r="HEE149" s="210"/>
      <c r="HEF149" s="210"/>
      <c r="HEG149" s="210"/>
      <c r="HEH149" s="210"/>
      <c r="HEI149" s="210"/>
      <c r="HEJ149" s="210"/>
      <c r="HEK149" s="210"/>
      <c r="HEL149" s="210"/>
      <c r="HEM149" s="210"/>
      <c r="HEN149" s="210"/>
      <c r="HEO149" s="210"/>
      <c r="HEP149" s="210"/>
      <c r="HEQ149" s="210"/>
      <c r="HER149" s="210"/>
      <c r="HES149" s="210"/>
      <c r="HET149" s="210"/>
      <c r="HEU149" s="210"/>
      <c r="HEV149" s="210"/>
      <c r="HEW149" s="210"/>
      <c r="HEX149" s="210"/>
      <c r="HEY149" s="210"/>
      <c r="HEZ149" s="210"/>
      <c r="HFA149" s="210"/>
      <c r="HFB149" s="210"/>
      <c r="HFC149" s="210"/>
      <c r="HFD149" s="210"/>
      <c r="HFE149" s="210"/>
      <c r="HFF149" s="210"/>
      <c r="HFG149" s="210"/>
      <c r="HFH149" s="210"/>
      <c r="HFI149" s="210"/>
      <c r="HFJ149" s="210"/>
      <c r="HFK149" s="210"/>
      <c r="HFL149" s="210"/>
      <c r="HFM149" s="210"/>
      <c r="HFN149" s="210"/>
      <c r="HFO149" s="210"/>
      <c r="HFP149" s="210"/>
      <c r="HFQ149" s="210"/>
      <c r="HFR149" s="210"/>
      <c r="HFS149" s="210"/>
      <c r="HFT149" s="210"/>
      <c r="HFU149" s="210"/>
      <c r="HFV149" s="210"/>
      <c r="HFW149" s="210"/>
      <c r="HFX149" s="210"/>
      <c r="HFY149" s="210"/>
      <c r="HFZ149" s="210"/>
      <c r="HGA149" s="210"/>
      <c r="HGB149" s="210"/>
      <c r="HGC149" s="210"/>
      <c r="HGD149" s="210"/>
      <c r="HGE149" s="210"/>
      <c r="HGF149" s="210"/>
      <c r="HGG149" s="210"/>
      <c r="HGH149" s="210"/>
      <c r="HGI149" s="210"/>
      <c r="HGJ149" s="210"/>
      <c r="HGK149" s="210"/>
      <c r="HGL149" s="210"/>
      <c r="HGM149" s="210"/>
      <c r="HGN149" s="210"/>
      <c r="HGO149" s="210"/>
      <c r="HGP149" s="210"/>
      <c r="HGQ149" s="210"/>
      <c r="HGR149" s="210"/>
      <c r="HGS149" s="210"/>
      <c r="HGT149" s="210"/>
      <c r="HGU149" s="210"/>
      <c r="HGV149" s="210"/>
      <c r="HGW149" s="210"/>
      <c r="HGX149" s="210"/>
      <c r="HGY149" s="210"/>
      <c r="HGZ149" s="210"/>
      <c r="HHA149" s="210"/>
      <c r="HHB149" s="210"/>
      <c r="HHC149" s="210"/>
      <c r="HHD149" s="210"/>
      <c r="HHE149" s="210"/>
      <c r="HHF149" s="210"/>
      <c r="HHG149" s="210"/>
      <c r="HHH149" s="210"/>
      <c r="HHI149" s="210"/>
      <c r="HHJ149" s="210"/>
      <c r="HHK149" s="210"/>
      <c r="HHL149" s="210"/>
      <c r="HHM149" s="210"/>
      <c r="HHN149" s="210"/>
      <c r="HHO149" s="210"/>
      <c r="HHP149" s="210"/>
      <c r="HHQ149" s="210"/>
      <c r="HHR149" s="210"/>
      <c r="HHS149" s="210"/>
      <c r="HHT149" s="210"/>
      <c r="HHU149" s="210"/>
      <c r="HHV149" s="210"/>
      <c r="HHW149" s="210"/>
      <c r="HHX149" s="210"/>
      <c r="HHY149" s="210"/>
      <c r="HHZ149" s="210"/>
      <c r="HIA149" s="210"/>
      <c r="HIB149" s="210"/>
      <c r="HIC149" s="210"/>
      <c r="HID149" s="210"/>
      <c r="HIE149" s="210"/>
      <c r="HIF149" s="210"/>
      <c r="HIG149" s="210"/>
      <c r="HIH149" s="210"/>
      <c r="HII149" s="210"/>
      <c r="HIJ149" s="210"/>
      <c r="HIK149" s="210"/>
      <c r="HIL149" s="210"/>
      <c r="HIM149" s="210"/>
      <c r="HIN149" s="210"/>
      <c r="HIO149" s="210"/>
      <c r="HIP149" s="210"/>
      <c r="HIQ149" s="210"/>
      <c r="HIR149" s="210"/>
      <c r="HIS149" s="210"/>
      <c r="HIT149" s="210"/>
      <c r="HIU149" s="210"/>
      <c r="HIV149" s="210"/>
      <c r="HIW149" s="210"/>
      <c r="HIX149" s="210"/>
      <c r="HIY149" s="210"/>
      <c r="HIZ149" s="210"/>
      <c r="HJA149" s="210"/>
      <c r="HJB149" s="210"/>
      <c r="HJC149" s="210"/>
      <c r="HJD149" s="210"/>
      <c r="HJE149" s="210"/>
      <c r="HJF149" s="210"/>
      <c r="HJG149" s="210"/>
      <c r="HJH149" s="210"/>
      <c r="HJI149" s="210"/>
      <c r="HJJ149" s="210"/>
      <c r="HJK149" s="210"/>
      <c r="HJL149" s="210"/>
      <c r="HJM149" s="210"/>
      <c r="HJN149" s="210"/>
      <c r="HJO149" s="210"/>
      <c r="HJP149" s="210"/>
      <c r="HJQ149" s="210"/>
      <c r="HJR149" s="210"/>
      <c r="HJS149" s="210"/>
      <c r="HJT149" s="210"/>
      <c r="HJU149" s="210"/>
      <c r="HJV149" s="210"/>
      <c r="HJW149" s="210"/>
      <c r="HJX149" s="210"/>
      <c r="HJY149" s="210"/>
      <c r="HJZ149" s="210"/>
      <c r="HKA149" s="210"/>
      <c r="HKB149" s="210"/>
      <c r="HKC149" s="210"/>
      <c r="HKD149" s="210"/>
      <c r="HKE149" s="210"/>
      <c r="HKF149" s="210"/>
      <c r="HKG149" s="210"/>
      <c r="HKH149" s="210"/>
      <c r="HKI149" s="210"/>
      <c r="HKJ149" s="210"/>
      <c r="HKK149" s="210"/>
      <c r="HKL149" s="210"/>
      <c r="HKM149" s="210"/>
      <c r="HKN149" s="210"/>
      <c r="HKO149" s="210"/>
      <c r="HKP149" s="210"/>
      <c r="HKQ149" s="210"/>
      <c r="HKR149" s="210"/>
      <c r="HKS149" s="210"/>
      <c r="HKT149" s="210"/>
      <c r="HKU149" s="210"/>
      <c r="HKV149" s="210"/>
      <c r="HKW149" s="210"/>
      <c r="HKX149" s="210"/>
      <c r="HKY149" s="210"/>
      <c r="HKZ149" s="210"/>
      <c r="HLA149" s="210"/>
      <c r="HLB149" s="210"/>
      <c r="HLC149" s="210"/>
      <c r="HLD149" s="210"/>
      <c r="HLE149" s="210"/>
      <c r="HLF149" s="210"/>
      <c r="HLG149" s="210"/>
      <c r="HLH149" s="210"/>
      <c r="HLI149" s="210"/>
      <c r="HLJ149" s="210"/>
      <c r="HLK149" s="210"/>
      <c r="HLL149" s="210"/>
      <c r="HLM149" s="210"/>
      <c r="HLN149" s="210"/>
      <c r="HLO149" s="210"/>
      <c r="HLP149" s="210"/>
      <c r="HLQ149" s="210"/>
      <c r="HLR149" s="210"/>
      <c r="HLS149" s="210"/>
      <c r="HLT149" s="210"/>
      <c r="HLU149" s="210"/>
      <c r="HLV149" s="210"/>
      <c r="HLW149" s="210"/>
      <c r="HLX149" s="210"/>
      <c r="HLY149" s="210"/>
      <c r="HLZ149" s="210"/>
      <c r="HMA149" s="210"/>
      <c r="HMB149" s="210"/>
      <c r="HMC149" s="210"/>
      <c r="HMD149" s="210"/>
      <c r="HME149" s="210"/>
      <c r="HMF149" s="210"/>
      <c r="HMG149" s="210"/>
      <c r="HMH149" s="210"/>
      <c r="HMI149" s="210"/>
      <c r="HMJ149" s="210"/>
      <c r="HMK149" s="210"/>
      <c r="HML149" s="210"/>
      <c r="HMM149" s="210"/>
      <c r="HMN149" s="210"/>
      <c r="HMO149" s="210"/>
      <c r="HMP149" s="210"/>
      <c r="HMQ149" s="210"/>
      <c r="HMR149" s="210"/>
      <c r="HMS149" s="210"/>
      <c r="HMT149" s="210"/>
      <c r="HMU149" s="210"/>
      <c r="HMV149" s="210"/>
      <c r="HMW149" s="210"/>
      <c r="HMX149" s="210"/>
      <c r="HMY149" s="210"/>
      <c r="HMZ149" s="210"/>
      <c r="HNA149" s="210"/>
      <c r="HNB149" s="210"/>
      <c r="HNC149" s="210"/>
      <c r="HND149" s="210"/>
      <c r="HNE149" s="210"/>
      <c r="HNF149" s="210"/>
      <c r="HNG149" s="210"/>
      <c r="HNH149" s="210"/>
      <c r="HNI149" s="210"/>
      <c r="HNJ149" s="210"/>
      <c r="HNK149" s="210"/>
      <c r="HNL149" s="210"/>
      <c r="HNM149" s="210"/>
      <c r="HNN149" s="210"/>
      <c r="HNO149" s="210"/>
      <c r="HNP149" s="210"/>
      <c r="HNQ149" s="210"/>
      <c r="HNR149" s="210"/>
      <c r="HNS149" s="210"/>
      <c r="HNT149" s="210"/>
      <c r="HNU149" s="210"/>
      <c r="HNV149" s="210"/>
      <c r="HNW149" s="210"/>
      <c r="HNX149" s="210"/>
      <c r="HNY149" s="210"/>
      <c r="HNZ149" s="210"/>
      <c r="HOA149" s="210"/>
      <c r="HOB149" s="210"/>
      <c r="HOC149" s="210"/>
      <c r="HOD149" s="210"/>
      <c r="HOE149" s="210"/>
      <c r="HOF149" s="210"/>
      <c r="HOG149" s="210"/>
      <c r="HOH149" s="210"/>
      <c r="HOI149" s="210"/>
      <c r="HOJ149" s="210"/>
      <c r="HOK149" s="210"/>
      <c r="HOL149" s="210"/>
      <c r="HOM149" s="210"/>
      <c r="HON149" s="210"/>
      <c r="HOO149" s="210"/>
      <c r="HOP149" s="210"/>
      <c r="HOQ149" s="210"/>
      <c r="HOR149" s="210"/>
      <c r="HOS149" s="210"/>
      <c r="HOT149" s="210"/>
      <c r="HOU149" s="210"/>
      <c r="HOV149" s="210"/>
      <c r="HOW149" s="210"/>
      <c r="HOX149" s="210"/>
      <c r="HOY149" s="210"/>
      <c r="HOZ149" s="210"/>
      <c r="HPA149" s="210"/>
      <c r="HPB149" s="210"/>
      <c r="HPC149" s="210"/>
      <c r="HPD149" s="210"/>
      <c r="HPE149" s="210"/>
      <c r="HPF149" s="210"/>
      <c r="HPG149" s="210"/>
      <c r="HPH149" s="210"/>
      <c r="HPI149" s="210"/>
      <c r="HPJ149" s="210"/>
      <c r="HPK149" s="210"/>
      <c r="HPL149" s="210"/>
      <c r="HPM149" s="210"/>
      <c r="HPN149" s="210"/>
      <c r="HPO149" s="210"/>
      <c r="HPP149" s="210"/>
      <c r="HPQ149" s="210"/>
      <c r="HPR149" s="210"/>
      <c r="HPS149" s="210"/>
      <c r="HPT149" s="210"/>
      <c r="HPU149" s="210"/>
      <c r="HPV149" s="210"/>
      <c r="HPW149" s="210"/>
      <c r="HPX149" s="210"/>
      <c r="HPY149" s="210"/>
      <c r="HPZ149" s="210"/>
      <c r="HQA149" s="210"/>
      <c r="HQB149" s="210"/>
      <c r="HQC149" s="210"/>
      <c r="HQD149" s="210"/>
      <c r="HQE149" s="210"/>
      <c r="HQF149" s="210"/>
      <c r="HQG149" s="210"/>
      <c r="HQH149" s="210"/>
      <c r="HQI149" s="210"/>
      <c r="HQJ149" s="210"/>
      <c r="HQK149" s="210"/>
      <c r="HQL149" s="210"/>
      <c r="HQM149" s="210"/>
      <c r="HQN149" s="210"/>
      <c r="HQO149" s="210"/>
      <c r="HQP149" s="210"/>
      <c r="HQQ149" s="210"/>
      <c r="HQR149" s="210"/>
      <c r="HQS149" s="210"/>
      <c r="HQT149" s="210"/>
      <c r="HQU149" s="210"/>
      <c r="HQV149" s="210"/>
      <c r="HQW149" s="210"/>
      <c r="HQX149" s="210"/>
      <c r="HQY149" s="210"/>
      <c r="HQZ149" s="210"/>
      <c r="HRA149" s="210"/>
      <c r="HRB149" s="210"/>
      <c r="HRC149" s="210"/>
      <c r="HRD149" s="210"/>
      <c r="HRE149" s="210"/>
      <c r="HRF149" s="210"/>
      <c r="HRG149" s="210"/>
      <c r="HRH149" s="210"/>
      <c r="HRI149" s="210"/>
      <c r="HRJ149" s="210"/>
      <c r="HRK149" s="210"/>
      <c r="HRL149" s="210"/>
      <c r="HRM149" s="210"/>
      <c r="HRN149" s="210"/>
      <c r="HRO149" s="210"/>
      <c r="HRP149" s="210"/>
      <c r="HRQ149" s="210"/>
      <c r="HRR149" s="210"/>
      <c r="HRS149" s="210"/>
      <c r="HRT149" s="210"/>
      <c r="HRU149" s="210"/>
      <c r="HRV149" s="210"/>
      <c r="HRW149" s="210"/>
      <c r="HRX149" s="210"/>
      <c r="HRY149" s="210"/>
      <c r="HRZ149" s="210"/>
      <c r="HSA149" s="210"/>
      <c r="HSB149" s="210"/>
      <c r="HSC149" s="210"/>
      <c r="HSD149" s="210"/>
      <c r="HSE149" s="210"/>
      <c r="HSF149" s="210"/>
      <c r="HSG149" s="210"/>
      <c r="HSH149" s="210"/>
      <c r="HSI149" s="210"/>
      <c r="HSJ149" s="210"/>
      <c r="HSK149" s="210"/>
      <c r="HSL149" s="210"/>
      <c r="HSM149" s="210"/>
      <c r="HSN149" s="210"/>
      <c r="HSO149" s="210"/>
      <c r="HSP149" s="210"/>
      <c r="HSQ149" s="210"/>
      <c r="HSR149" s="210"/>
      <c r="HSS149" s="210"/>
      <c r="HST149" s="210"/>
      <c r="HSU149" s="210"/>
      <c r="HSV149" s="210"/>
      <c r="HSW149" s="210"/>
      <c r="HSX149" s="210"/>
      <c r="HSY149" s="210"/>
      <c r="HSZ149" s="210"/>
      <c r="HTA149" s="210"/>
      <c r="HTB149" s="210"/>
      <c r="HTC149" s="210"/>
      <c r="HTD149" s="210"/>
      <c r="HTE149" s="210"/>
      <c r="HTF149" s="210"/>
      <c r="HTG149" s="210"/>
      <c r="HTH149" s="210"/>
      <c r="HTI149" s="210"/>
      <c r="HTJ149" s="210"/>
      <c r="HTK149" s="210"/>
      <c r="HTL149" s="210"/>
      <c r="HTM149" s="210"/>
      <c r="HTN149" s="210"/>
      <c r="HTO149" s="210"/>
      <c r="HTP149" s="210"/>
      <c r="HTQ149" s="210"/>
      <c r="HTR149" s="210"/>
      <c r="HTS149" s="210"/>
      <c r="HTT149" s="210"/>
      <c r="HTU149" s="210"/>
      <c r="HTV149" s="210"/>
      <c r="HTW149" s="210"/>
      <c r="HTX149" s="210"/>
      <c r="HTY149" s="210"/>
      <c r="HTZ149" s="210"/>
      <c r="HUA149" s="210"/>
      <c r="HUB149" s="210"/>
      <c r="HUC149" s="210"/>
      <c r="HUD149" s="210"/>
      <c r="HUE149" s="210"/>
      <c r="HUF149" s="210"/>
      <c r="HUG149" s="210"/>
      <c r="HUH149" s="210"/>
      <c r="HUI149" s="210"/>
      <c r="HUJ149" s="210"/>
      <c r="HUK149" s="210"/>
      <c r="HUL149" s="210"/>
      <c r="HUM149" s="210"/>
      <c r="HUN149" s="210"/>
      <c r="HUO149" s="210"/>
      <c r="HUP149" s="210"/>
      <c r="HUQ149" s="210"/>
      <c r="HUR149" s="210"/>
      <c r="HUS149" s="210"/>
      <c r="HUT149" s="210"/>
      <c r="HUU149" s="210"/>
      <c r="HUV149" s="210"/>
      <c r="HUW149" s="210"/>
      <c r="HUX149" s="210"/>
      <c r="HUY149" s="210"/>
      <c r="HUZ149" s="210"/>
      <c r="HVA149" s="210"/>
      <c r="HVB149" s="210"/>
      <c r="HVC149" s="210"/>
      <c r="HVD149" s="210"/>
      <c r="HVE149" s="210"/>
      <c r="HVF149" s="210"/>
      <c r="HVG149" s="210"/>
      <c r="HVH149" s="210"/>
      <c r="HVI149" s="210"/>
      <c r="HVJ149" s="210"/>
      <c r="HVK149" s="210"/>
      <c r="HVL149" s="210"/>
      <c r="HVM149" s="210"/>
      <c r="HVN149" s="210"/>
      <c r="HVO149" s="210"/>
      <c r="HVP149" s="210"/>
      <c r="HVQ149" s="210"/>
      <c r="HVR149" s="210"/>
      <c r="HVS149" s="210"/>
      <c r="HVT149" s="210"/>
      <c r="HVU149" s="210"/>
      <c r="HVV149" s="210"/>
      <c r="HVW149" s="210"/>
      <c r="HVX149" s="210"/>
      <c r="HVY149" s="210"/>
      <c r="HVZ149" s="210"/>
      <c r="HWA149" s="210"/>
      <c r="HWB149" s="210"/>
      <c r="HWC149" s="210"/>
      <c r="HWD149" s="210"/>
      <c r="HWE149" s="210"/>
      <c r="HWF149" s="210"/>
      <c r="HWG149" s="210"/>
      <c r="HWH149" s="210"/>
      <c r="HWI149" s="210"/>
      <c r="HWJ149" s="210"/>
      <c r="HWK149" s="210"/>
      <c r="HWL149" s="210"/>
      <c r="HWM149" s="210"/>
      <c r="HWN149" s="210"/>
      <c r="HWO149" s="210"/>
      <c r="HWP149" s="210"/>
      <c r="HWQ149" s="210"/>
      <c r="HWR149" s="210"/>
      <c r="HWS149" s="210"/>
      <c r="HWT149" s="210"/>
      <c r="HWU149" s="210"/>
      <c r="HWV149" s="210"/>
      <c r="HWW149" s="210"/>
      <c r="HWX149" s="210"/>
      <c r="HWY149" s="210"/>
      <c r="HWZ149" s="210"/>
      <c r="HXA149" s="210"/>
      <c r="HXB149" s="210"/>
      <c r="HXC149" s="210"/>
      <c r="HXD149" s="210"/>
      <c r="HXE149" s="210"/>
      <c r="HXF149" s="210"/>
      <c r="HXG149" s="210"/>
      <c r="HXH149" s="210"/>
      <c r="HXI149" s="210"/>
      <c r="HXJ149" s="210"/>
      <c r="HXK149" s="210"/>
      <c r="HXL149" s="210"/>
      <c r="HXM149" s="210"/>
      <c r="HXN149" s="210"/>
      <c r="HXO149" s="210"/>
      <c r="HXP149" s="210"/>
      <c r="HXQ149" s="210"/>
      <c r="HXR149" s="210"/>
      <c r="HXS149" s="210"/>
      <c r="HXT149" s="210"/>
      <c r="HXU149" s="210"/>
      <c r="HXV149" s="210"/>
      <c r="HXW149" s="210"/>
      <c r="HXX149" s="210"/>
      <c r="HXY149" s="210"/>
      <c r="HXZ149" s="210"/>
      <c r="HYA149" s="210"/>
      <c r="HYB149" s="210"/>
      <c r="HYC149" s="210"/>
      <c r="HYD149" s="210"/>
      <c r="HYE149" s="210"/>
      <c r="HYF149" s="210"/>
      <c r="HYG149" s="210"/>
      <c r="HYH149" s="210"/>
      <c r="HYI149" s="210"/>
      <c r="HYJ149" s="210"/>
      <c r="HYK149" s="210"/>
      <c r="HYL149" s="210"/>
      <c r="HYM149" s="210"/>
      <c r="HYN149" s="210"/>
      <c r="HYO149" s="210"/>
      <c r="HYP149" s="210"/>
      <c r="HYQ149" s="210"/>
      <c r="HYR149" s="210"/>
      <c r="HYS149" s="210"/>
      <c r="HYT149" s="210"/>
      <c r="HYU149" s="210"/>
      <c r="HYV149" s="210"/>
      <c r="HYW149" s="210"/>
      <c r="HYX149" s="210"/>
      <c r="HYY149" s="210"/>
      <c r="HYZ149" s="210"/>
      <c r="HZA149" s="210"/>
      <c r="HZB149" s="210"/>
      <c r="HZC149" s="210"/>
      <c r="HZD149" s="210"/>
      <c r="HZE149" s="210"/>
      <c r="HZF149" s="210"/>
      <c r="HZG149" s="210"/>
      <c r="HZH149" s="210"/>
      <c r="HZI149" s="210"/>
      <c r="HZJ149" s="210"/>
      <c r="HZK149" s="210"/>
      <c r="HZL149" s="210"/>
      <c r="HZM149" s="210"/>
      <c r="HZN149" s="210"/>
      <c r="HZO149" s="210"/>
      <c r="HZP149" s="210"/>
      <c r="HZQ149" s="210"/>
      <c r="HZR149" s="210"/>
      <c r="HZS149" s="210"/>
      <c r="HZT149" s="210"/>
      <c r="HZU149" s="210"/>
      <c r="HZV149" s="210"/>
      <c r="HZW149" s="210"/>
      <c r="HZX149" s="210"/>
      <c r="HZY149" s="210"/>
      <c r="HZZ149" s="210"/>
      <c r="IAA149" s="210"/>
      <c r="IAB149" s="210"/>
      <c r="IAC149" s="210"/>
      <c r="IAD149" s="210"/>
      <c r="IAE149" s="210"/>
      <c r="IAF149" s="210"/>
      <c r="IAG149" s="210"/>
      <c r="IAH149" s="210"/>
      <c r="IAI149" s="210"/>
      <c r="IAJ149" s="210"/>
      <c r="IAK149" s="210"/>
      <c r="IAL149" s="210"/>
      <c r="IAM149" s="210"/>
      <c r="IAN149" s="210"/>
      <c r="IAO149" s="210"/>
      <c r="IAP149" s="210"/>
      <c r="IAQ149" s="210"/>
      <c r="IAR149" s="210"/>
      <c r="IAS149" s="210"/>
      <c r="IAT149" s="210"/>
      <c r="IAU149" s="210"/>
      <c r="IAV149" s="210"/>
      <c r="IAW149" s="210"/>
      <c r="IAX149" s="210"/>
      <c r="IAY149" s="210"/>
      <c r="IAZ149" s="210"/>
      <c r="IBA149" s="210"/>
      <c r="IBB149" s="210"/>
      <c r="IBC149" s="210"/>
      <c r="IBD149" s="210"/>
      <c r="IBE149" s="210"/>
      <c r="IBF149" s="210"/>
      <c r="IBG149" s="210"/>
      <c r="IBH149" s="210"/>
      <c r="IBI149" s="210"/>
      <c r="IBJ149" s="210"/>
      <c r="IBK149" s="210"/>
      <c r="IBL149" s="210"/>
      <c r="IBM149" s="210"/>
      <c r="IBN149" s="210"/>
      <c r="IBO149" s="210"/>
      <c r="IBP149" s="210"/>
      <c r="IBQ149" s="210"/>
      <c r="IBR149" s="210"/>
      <c r="IBS149" s="210"/>
      <c r="IBT149" s="210"/>
      <c r="IBU149" s="210"/>
      <c r="IBV149" s="210"/>
      <c r="IBW149" s="210"/>
      <c r="IBX149" s="210"/>
      <c r="IBY149" s="210"/>
      <c r="IBZ149" s="210"/>
      <c r="ICA149" s="210"/>
      <c r="ICB149" s="210"/>
      <c r="ICC149" s="210"/>
      <c r="ICD149" s="210"/>
      <c r="ICE149" s="210"/>
      <c r="ICF149" s="210"/>
      <c r="ICG149" s="210"/>
      <c r="ICH149" s="210"/>
      <c r="ICI149" s="210"/>
      <c r="ICJ149" s="210"/>
      <c r="ICK149" s="210"/>
      <c r="ICL149" s="210"/>
      <c r="ICM149" s="210"/>
      <c r="ICN149" s="210"/>
      <c r="ICO149" s="210"/>
      <c r="ICP149" s="210"/>
      <c r="ICQ149" s="210"/>
      <c r="ICR149" s="210"/>
      <c r="ICS149" s="210"/>
      <c r="ICT149" s="210"/>
      <c r="ICU149" s="210"/>
      <c r="ICV149" s="210"/>
      <c r="ICW149" s="210"/>
      <c r="ICX149" s="210"/>
      <c r="ICY149" s="210"/>
      <c r="ICZ149" s="210"/>
      <c r="IDA149" s="210"/>
      <c r="IDB149" s="210"/>
      <c r="IDC149" s="210"/>
      <c r="IDD149" s="210"/>
      <c r="IDE149" s="210"/>
      <c r="IDF149" s="210"/>
      <c r="IDG149" s="210"/>
      <c r="IDH149" s="210"/>
      <c r="IDI149" s="210"/>
      <c r="IDJ149" s="210"/>
      <c r="IDK149" s="210"/>
      <c r="IDL149" s="210"/>
      <c r="IDM149" s="210"/>
      <c r="IDN149" s="210"/>
      <c r="IDO149" s="210"/>
      <c r="IDP149" s="210"/>
      <c r="IDQ149" s="210"/>
      <c r="IDR149" s="210"/>
      <c r="IDS149" s="210"/>
      <c r="IDT149" s="210"/>
      <c r="IDU149" s="210"/>
      <c r="IDV149" s="210"/>
      <c r="IDW149" s="210"/>
      <c r="IDX149" s="210"/>
      <c r="IDY149" s="210"/>
      <c r="IDZ149" s="210"/>
      <c r="IEA149" s="210"/>
      <c r="IEB149" s="210"/>
      <c r="IEC149" s="210"/>
      <c r="IED149" s="210"/>
      <c r="IEE149" s="210"/>
      <c r="IEF149" s="210"/>
      <c r="IEG149" s="210"/>
      <c r="IEH149" s="210"/>
      <c r="IEI149" s="210"/>
      <c r="IEJ149" s="210"/>
      <c r="IEK149" s="210"/>
      <c r="IEL149" s="210"/>
      <c r="IEM149" s="210"/>
      <c r="IEN149" s="210"/>
      <c r="IEO149" s="210"/>
      <c r="IEP149" s="210"/>
      <c r="IEQ149" s="210"/>
      <c r="IER149" s="210"/>
      <c r="IES149" s="210"/>
      <c r="IET149" s="210"/>
      <c r="IEU149" s="210"/>
      <c r="IEV149" s="210"/>
      <c r="IEW149" s="210"/>
      <c r="IEX149" s="210"/>
      <c r="IEY149" s="210"/>
      <c r="IEZ149" s="210"/>
      <c r="IFA149" s="210"/>
      <c r="IFB149" s="210"/>
      <c r="IFC149" s="210"/>
      <c r="IFD149" s="210"/>
      <c r="IFE149" s="210"/>
      <c r="IFF149" s="210"/>
      <c r="IFG149" s="210"/>
      <c r="IFH149" s="210"/>
      <c r="IFI149" s="210"/>
      <c r="IFJ149" s="210"/>
      <c r="IFK149" s="210"/>
      <c r="IFL149" s="210"/>
      <c r="IFM149" s="210"/>
      <c r="IFN149" s="210"/>
      <c r="IFO149" s="210"/>
      <c r="IFP149" s="210"/>
      <c r="IFQ149" s="210"/>
      <c r="IFR149" s="210"/>
      <c r="IFS149" s="210"/>
      <c r="IFT149" s="210"/>
      <c r="IFU149" s="210"/>
      <c r="IFV149" s="210"/>
      <c r="IFW149" s="210"/>
      <c r="IFX149" s="210"/>
      <c r="IFY149" s="210"/>
      <c r="IFZ149" s="210"/>
      <c r="IGA149" s="210"/>
      <c r="IGB149" s="210"/>
      <c r="IGC149" s="210"/>
      <c r="IGD149" s="210"/>
      <c r="IGE149" s="210"/>
      <c r="IGF149" s="210"/>
      <c r="IGG149" s="210"/>
      <c r="IGH149" s="210"/>
      <c r="IGI149" s="210"/>
      <c r="IGJ149" s="210"/>
      <c r="IGK149" s="210"/>
      <c r="IGL149" s="210"/>
      <c r="IGM149" s="210"/>
      <c r="IGN149" s="210"/>
      <c r="IGO149" s="210"/>
      <c r="IGP149" s="210"/>
      <c r="IGQ149" s="210"/>
      <c r="IGR149" s="210"/>
      <c r="IGS149" s="210"/>
      <c r="IGT149" s="210"/>
      <c r="IGU149" s="210"/>
      <c r="IGV149" s="210"/>
      <c r="IGW149" s="210"/>
      <c r="IGX149" s="210"/>
      <c r="IGY149" s="210"/>
      <c r="IGZ149" s="210"/>
      <c r="IHA149" s="210"/>
      <c r="IHB149" s="210"/>
      <c r="IHC149" s="210"/>
      <c r="IHD149" s="210"/>
      <c r="IHE149" s="210"/>
      <c r="IHF149" s="210"/>
      <c r="IHG149" s="210"/>
      <c r="IHH149" s="210"/>
      <c r="IHI149" s="210"/>
      <c r="IHJ149" s="210"/>
      <c r="IHK149" s="210"/>
      <c r="IHL149" s="210"/>
      <c r="IHM149" s="210"/>
      <c r="IHN149" s="210"/>
      <c r="IHO149" s="210"/>
      <c r="IHP149" s="210"/>
      <c r="IHQ149" s="210"/>
      <c r="IHR149" s="210"/>
      <c r="IHS149" s="210"/>
      <c r="IHT149" s="210"/>
      <c r="IHU149" s="210"/>
      <c r="IHV149" s="210"/>
      <c r="IHW149" s="210"/>
      <c r="IHX149" s="210"/>
      <c r="IHY149" s="210"/>
      <c r="IHZ149" s="210"/>
      <c r="IIA149" s="210"/>
      <c r="IIB149" s="210"/>
      <c r="IIC149" s="210"/>
      <c r="IID149" s="210"/>
      <c r="IIE149" s="210"/>
      <c r="IIF149" s="210"/>
      <c r="IIG149" s="210"/>
      <c r="IIH149" s="210"/>
      <c r="III149" s="210"/>
      <c r="IIJ149" s="210"/>
      <c r="IIK149" s="210"/>
      <c r="IIL149" s="210"/>
      <c r="IIM149" s="210"/>
      <c r="IIN149" s="210"/>
      <c r="IIO149" s="210"/>
      <c r="IIP149" s="210"/>
      <c r="IIQ149" s="210"/>
      <c r="IIR149" s="210"/>
      <c r="IIS149" s="210"/>
      <c r="IIT149" s="210"/>
      <c r="IIU149" s="210"/>
      <c r="IIV149" s="210"/>
      <c r="IIW149" s="210"/>
      <c r="IIX149" s="210"/>
      <c r="IIY149" s="210"/>
      <c r="IIZ149" s="210"/>
      <c r="IJA149" s="210"/>
      <c r="IJB149" s="210"/>
      <c r="IJC149" s="210"/>
      <c r="IJD149" s="210"/>
      <c r="IJE149" s="210"/>
      <c r="IJF149" s="210"/>
      <c r="IJG149" s="210"/>
      <c r="IJH149" s="210"/>
      <c r="IJI149" s="210"/>
      <c r="IJJ149" s="210"/>
      <c r="IJK149" s="210"/>
      <c r="IJL149" s="210"/>
      <c r="IJM149" s="210"/>
      <c r="IJN149" s="210"/>
      <c r="IJO149" s="210"/>
      <c r="IJP149" s="210"/>
    </row>
    <row r="150" spans="1:6360">
      <c r="A150" s="81" t="s">
        <v>319</v>
      </c>
      <c r="B150" s="81" t="s">
        <v>320</v>
      </c>
      <c r="C150" s="80">
        <v>0</v>
      </c>
      <c r="D150" s="80">
        <v>0</v>
      </c>
    </row>
    <row r="151" spans="1:6360">
      <c r="A151" s="81" t="s">
        <v>321</v>
      </c>
      <c r="B151" s="81" t="s">
        <v>322</v>
      </c>
      <c r="C151" s="80">
        <v>302854</v>
      </c>
      <c r="D151" s="80">
        <v>252453</v>
      </c>
    </row>
    <row r="152" spans="1:6360">
      <c r="A152" s="81" t="s">
        <v>323</v>
      </c>
      <c r="B152" s="81" t="s">
        <v>324</v>
      </c>
      <c r="C152" s="80">
        <v>33046</v>
      </c>
      <c r="D152" s="80">
        <v>7966</v>
      </c>
    </row>
    <row r="153" spans="1:6360">
      <c r="A153" s="81" t="s">
        <v>419</v>
      </c>
      <c r="B153" s="81" t="s">
        <v>420</v>
      </c>
      <c r="C153" s="80">
        <v>0</v>
      </c>
      <c r="D153" s="80">
        <v>2891</v>
      </c>
    </row>
    <row r="154" spans="1:6360">
      <c r="A154" s="81" t="s">
        <v>421</v>
      </c>
      <c r="B154" s="81" t="s">
        <v>422</v>
      </c>
      <c r="C154" s="80">
        <v>0</v>
      </c>
      <c r="D154" s="80">
        <v>0</v>
      </c>
    </row>
    <row r="155" spans="1:6360">
      <c r="A155" s="81" t="s">
        <v>423</v>
      </c>
      <c r="B155" s="81" t="s">
        <v>424</v>
      </c>
      <c r="C155" s="80">
        <v>0</v>
      </c>
      <c r="D155" s="80">
        <v>0</v>
      </c>
    </row>
    <row r="156" spans="1:6360">
      <c r="A156" s="121" t="s">
        <v>425</v>
      </c>
      <c r="B156" s="121" t="s">
        <v>331</v>
      </c>
      <c r="C156" s="4">
        <f>C126-C139</f>
        <v>-234148</v>
      </c>
      <c r="D156" s="4">
        <f>D126-D139</f>
        <v>-235164</v>
      </c>
    </row>
    <row r="157" spans="1:6360">
      <c r="A157" s="121" t="s">
        <v>332</v>
      </c>
      <c r="B157" s="121" t="s">
        <v>333</v>
      </c>
      <c r="C157" s="4"/>
      <c r="D157" s="4"/>
    </row>
    <row r="158" spans="1:6360">
      <c r="A158" s="122" t="s">
        <v>273</v>
      </c>
      <c r="B158" s="122" t="s">
        <v>274</v>
      </c>
      <c r="C158" s="4">
        <f>SUM(C159:C162)</f>
        <v>4</v>
      </c>
      <c r="D158" s="4">
        <f t="shared" ref="D158" si="13">SUM(D159:D162)</f>
        <v>21</v>
      </c>
    </row>
    <row r="159" spans="1:6360" ht="26">
      <c r="A159" s="178" t="s">
        <v>334</v>
      </c>
      <c r="B159" s="178" t="s">
        <v>335</v>
      </c>
      <c r="C159" s="80">
        <v>0</v>
      </c>
      <c r="D159" s="80">
        <v>0</v>
      </c>
    </row>
    <row r="160" spans="1:6360">
      <c r="A160" s="81" t="s">
        <v>336</v>
      </c>
      <c r="B160" s="81" t="s">
        <v>337</v>
      </c>
      <c r="C160" s="80">
        <v>0</v>
      </c>
      <c r="D160" s="80">
        <v>0</v>
      </c>
    </row>
    <row r="161" spans="1:14">
      <c r="A161" s="81" t="s">
        <v>383</v>
      </c>
      <c r="B161" s="81" t="s">
        <v>515</v>
      </c>
      <c r="C161" s="80">
        <v>3</v>
      </c>
      <c r="D161" s="80">
        <v>21</v>
      </c>
    </row>
    <row r="162" spans="1:14">
      <c r="A162" s="81" t="s">
        <v>340</v>
      </c>
      <c r="B162" s="81" t="s">
        <v>341</v>
      </c>
      <c r="C162" s="80">
        <v>1</v>
      </c>
      <c r="D162" s="80">
        <v>0</v>
      </c>
    </row>
    <row r="163" spans="1:14">
      <c r="A163" s="122" t="s">
        <v>299</v>
      </c>
      <c r="B163" s="122" t="s">
        <v>300</v>
      </c>
      <c r="C163" s="4">
        <f>SUM(C164:C169)</f>
        <v>1143</v>
      </c>
      <c r="D163" s="4">
        <f t="shared" ref="D163" si="14">SUM(D164:D169)</f>
        <v>1035</v>
      </c>
    </row>
    <row r="164" spans="1:14">
      <c r="A164" s="81" t="s">
        <v>342</v>
      </c>
      <c r="B164" s="81" t="s">
        <v>312</v>
      </c>
      <c r="C164" s="80">
        <v>0</v>
      </c>
      <c r="D164" s="80">
        <v>0</v>
      </c>
      <c r="N164" s="212"/>
    </row>
    <row r="165" spans="1:14">
      <c r="A165" s="81" t="s">
        <v>343</v>
      </c>
      <c r="B165" s="81" t="s">
        <v>344</v>
      </c>
      <c r="C165" s="80">
        <v>0</v>
      </c>
      <c r="D165" s="80">
        <v>0</v>
      </c>
      <c r="N165" s="212"/>
    </row>
    <row r="166" spans="1:14">
      <c r="A166" s="81" t="s">
        <v>345</v>
      </c>
      <c r="B166" s="81" t="s">
        <v>346</v>
      </c>
      <c r="C166" s="80">
        <v>0</v>
      </c>
      <c r="D166" s="80">
        <v>0</v>
      </c>
      <c r="N166" s="212"/>
    </row>
    <row r="167" spans="1:14" ht="26">
      <c r="A167" s="178" t="s">
        <v>347</v>
      </c>
      <c r="B167" s="178" t="s">
        <v>348</v>
      </c>
      <c r="C167" s="80">
        <v>0</v>
      </c>
      <c r="D167" s="80">
        <v>0</v>
      </c>
      <c r="N167" s="212"/>
    </row>
    <row r="168" spans="1:14" ht="15" customHeight="1">
      <c r="A168" s="81" t="s">
        <v>349</v>
      </c>
      <c r="B168" s="81" t="s">
        <v>350</v>
      </c>
      <c r="C168" s="80">
        <v>932</v>
      </c>
      <c r="D168" s="80">
        <v>835</v>
      </c>
    </row>
    <row r="169" spans="1:14">
      <c r="A169" s="81" t="s">
        <v>351</v>
      </c>
      <c r="B169" s="81" t="s">
        <v>341</v>
      </c>
      <c r="C169" s="80">
        <v>211</v>
      </c>
      <c r="D169" s="80">
        <v>200</v>
      </c>
    </row>
    <row r="170" spans="1:14">
      <c r="A170" s="121" t="s">
        <v>352</v>
      </c>
      <c r="B170" s="121" t="s">
        <v>353</v>
      </c>
      <c r="C170" s="4">
        <f>C158-C163</f>
        <v>-1139</v>
      </c>
      <c r="D170" s="4">
        <f t="shared" ref="D170" si="15">D158-D163</f>
        <v>-1014</v>
      </c>
    </row>
    <row r="171" spans="1:14">
      <c r="A171" s="121" t="s">
        <v>354</v>
      </c>
      <c r="B171" s="121" t="s">
        <v>355</v>
      </c>
      <c r="C171" s="4">
        <f>C124+C156+C170</f>
        <v>-54292</v>
      </c>
      <c r="D171" s="4">
        <f>D124+D156+D170</f>
        <v>-123089</v>
      </c>
    </row>
    <row r="172" spans="1:14">
      <c r="A172" s="121" t="s">
        <v>356</v>
      </c>
      <c r="B172" s="121" t="s">
        <v>357</v>
      </c>
      <c r="C172" s="4">
        <f>C171</f>
        <v>-54292</v>
      </c>
      <c r="D172" s="4">
        <f t="shared" ref="D172" si="16">D171</f>
        <v>-123089</v>
      </c>
    </row>
    <row r="173" spans="1:14">
      <c r="A173" s="121" t="s">
        <v>358</v>
      </c>
      <c r="B173" s="121" t="s">
        <v>359</v>
      </c>
      <c r="C173" s="4">
        <v>178054</v>
      </c>
      <c r="D173" s="4">
        <v>277827</v>
      </c>
    </row>
    <row r="174" spans="1:14">
      <c r="A174" s="121" t="s">
        <v>360</v>
      </c>
      <c r="B174" s="121" t="s">
        <v>361</v>
      </c>
      <c r="C174" s="4">
        <f>C172+C173</f>
        <v>123762</v>
      </c>
      <c r="D174" s="4">
        <f t="shared" ref="D174" si="17">D172+D173</f>
        <v>154738</v>
      </c>
    </row>
    <row r="175" spans="1:14">
      <c r="A175" s="228" t="s">
        <v>466</v>
      </c>
      <c r="B175" s="71"/>
      <c r="C175" s="72"/>
      <c r="D175" s="72"/>
      <c r="E175" s="72"/>
      <c r="F175" s="72"/>
    </row>
    <row r="176" spans="1:14">
      <c r="A176" s="229"/>
      <c r="B176" s="71"/>
      <c r="C176" s="72"/>
      <c r="D176" s="72"/>
      <c r="E176" s="72"/>
      <c r="F176" s="72"/>
    </row>
    <row r="177" spans="1:21">
      <c r="A177" s="229"/>
      <c r="B177" s="71"/>
      <c r="C177" s="72"/>
      <c r="D177" s="72"/>
      <c r="E177" s="72"/>
      <c r="F177" s="72"/>
    </row>
    <row r="178" spans="1:21">
      <c r="A178" s="229"/>
      <c r="B178" s="71"/>
      <c r="C178" s="72"/>
      <c r="D178" s="72"/>
      <c r="E178" s="72"/>
      <c r="F178" s="72"/>
    </row>
    <row r="179" spans="1:21">
      <c r="A179" s="229"/>
      <c r="B179" s="71"/>
      <c r="C179" s="72"/>
      <c r="D179" s="72"/>
      <c r="E179" s="72"/>
      <c r="F179" s="72"/>
    </row>
    <row r="180" spans="1:21">
      <c r="A180" s="229"/>
      <c r="B180" s="71"/>
      <c r="C180" s="72"/>
      <c r="D180" s="72"/>
      <c r="E180" s="72"/>
      <c r="F180" s="72"/>
    </row>
    <row r="181" spans="1:21">
      <c r="A181" s="229"/>
      <c r="B181" s="71"/>
      <c r="C181" s="72"/>
      <c r="D181" s="72"/>
      <c r="E181" s="72"/>
      <c r="F181" s="72"/>
    </row>
    <row r="182" spans="1:21" s="216" customFormat="1">
      <c r="A182" s="230"/>
      <c r="B182" s="179"/>
      <c r="C182" s="180"/>
      <c r="D182" s="180"/>
      <c r="E182" s="180"/>
      <c r="F182" s="180"/>
    </row>
    <row r="183" spans="1:21">
      <c r="A183" s="229"/>
      <c r="B183" s="71"/>
      <c r="C183" s="72"/>
      <c r="D183" s="72"/>
      <c r="E183" s="72"/>
      <c r="F183" s="72"/>
    </row>
    <row r="184" spans="1:21" ht="60" customHeight="1">
      <c r="A184" s="205" t="s">
        <v>476</v>
      </c>
      <c r="B184" s="205" t="s">
        <v>427</v>
      </c>
      <c r="C184" s="383" t="str">
        <f>C6</f>
        <v>01.01.2024-31.03.2024</v>
      </c>
      <c r="D184" s="384"/>
      <c r="E184" s="384"/>
      <c r="F184" s="384"/>
      <c r="G184" s="215"/>
      <c r="H184" s="383" t="str">
        <f>D105</f>
        <v>01.01.2023-31.03.2023*</v>
      </c>
      <c r="I184" s="384"/>
      <c r="J184" s="384"/>
      <c r="K184" s="385"/>
      <c r="M184" s="215"/>
      <c r="N184" s="215"/>
      <c r="O184" s="215"/>
      <c r="P184" s="215"/>
      <c r="Q184" s="215"/>
      <c r="R184" s="215"/>
      <c r="S184" s="215"/>
      <c r="T184" s="215"/>
      <c r="U184" s="215"/>
    </row>
    <row r="185" spans="1:21" ht="52">
      <c r="A185" s="392" t="s">
        <v>477</v>
      </c>
      <c r="B185" s="387" t="s">
        <v>429</v>
      </c>
      <c r="C185" s="393" t="s">
        <v>430</v>
      </c>
      <c r="D185" s="393" t="s">
        <v>431</v>
      </c>
      <c r="E185" s="231" t="s">
        <v>478</v>
      </c>
      <c r="F185" s="231" t="s">
        <v>433</v>
      </c>
      <c r="H185" s="393" t="s">
        <v>430</v>
      </c>
      <c r="I185" s="393" t="s">
        <v>431</v>
      </c>
      <c r="J185" s="231" t="s">
        <v>478</v>
      </c>
      <c r="K185" s="231" t="s">
        <v>433</v>
      </c>
      <c r="M185" s="215"/>
      <c r="N185" s="215"/>
      <c r="O185" s="215"/>
      <c r="P185" s="215"/>
      <c r="Q185" s="215"/>
      <c r="R185" s="215"/>
      <c r="S185" s="215"/>
      <c r="T185" s="215"/>
      <c r="U185" s="215"/>
    </row>
    <row r="186" spans="1:21" ht="65">
      <c r="A186" s="392"/>
      <c r="B186" s="387"/>
      <c r="C186" s="394"/>
      <c r="D186" s="394"/>
      <c r="E186" s="231" t="s">
        <v>479</v>
      </c>
      <c r="F186" s="231" t="s">
        <v>435</v>
      </c>
      <c r="H186" s="394"/>
      <c r="I186" s="394"/>
      <c r="J186" s="231" t="s">
        <v>479</v>
      </c>
      <c r="K186" s="231" t="s">
        <v>435</v>
      </c>
      <c r="M186" s="215"/>
      <c r="N186" s="215"/>
      <c r="O186" s="215"/>
      <c r="P186" s="215"/>
      <c r="Q186" s="215"/>
      <c r="R186" s="215"/>
      <c r="S186" s="215"/>
      <c r="T186" s="215"/>
      <c r="U186" s="215"/>
    </row>
    <row r="187" spans="1:21">
      <c r="A187" s="82" t="s">
        <v>0</v>
      </c>
      <c r="B187" s="121" t="s">
        <v>1</v>
      </c>
      <c r="C187" s="123">
        <f>SUM(C188:C190)</f>
        <v>187238</v>
      </c>
      <c r="D187" s="123">
        <f t="shared" ref="D187:E187" si="18">SUM(D188:D190)</f>
        <v>44234</v>
      </c>
      <c r="E187" s="123">
        <f t="shared" si="18"/>
        <v>-4687</v>
      </c>
      <c r="F187" s="123">
        <f>SUM(C187:E187)</f>
        <v>226785</v>
      </c>
      <c r="H187" s="123">
        <f>SUM(H188:H190)</f>
        <v>135193</v>
      </c>
      <c r="I187" s="123">
        <f t="shared" ref="I187:J187" si="19">SUM(I188:I190)</f>
        <v>41513</v>
      </c>
      <c r="J187" s="123">
        <f t="shared" si="19"/>
        <v>-1949</v>
      </c>
      <c r="K187" s="123">
        <f>SUM(H187:J187)</f>
        <v>174757</v>
      </c>
      <c r="M187" s="215"/>
      <c r="N187" s="215"/>
      <c r="O187" s="215"/>
      <c r="P187" s="215"/>
      <c r="Q187" s="215"/>
      <c r="R187" s="215"/>
      <c r="S187" s="215"/>
      <c r="T187" s="215"/>
      <c r="U187" s="215"/>
    </row>
    <row r="188" spans="1:21">
      <c r="A188" s="84" t="s">
        <v>45</v>
      </c>
      <c r="B188" s="116" t="s">
        <v>46</v>
      </c>
      <c r="C188" s="78">
        <v>183766</v>
      </c>
      <c r="D188" s="78">
        <v>0</v>
      </c>
      <c r="E188" s="78">
        <v>1825</v>
      </c>
      <c r="F188" s="78">
        <f>SUM(C188:E188)</f>
        <v>185591</v>
      </c>
      <c r="H188" s="78">
        <v>129786</v>
      </c>
      <c r="I188" s="78">
        <v>0</v>
      </c>
      <c r="J188" s="78">
        <v>809</v>
      </c>
      <c r="K188" s="78">
        <f>SUM(H188:J188)</f>
        <v>130595</v>
      </c>
      <c r="M188" s="215"/>
      <c r="N188" s="215"/>
      <c r="O188" s="215"/>
      <c r="P188" s="215"/>
      <c r="Q188" s="215"/>
      <c r="R188" s="215"/>
      <c r="S188" s="215"/>
      <c r="T188" s="215"/>
      <c r="U188" s="215"/>
    </row>
    <row r="189" spans="1:21">
      <c r="A189" s="84" t="s">
        <v>368</v>
      </c>
      <c r="B189" s="116" t="s">
        <v>369</v>
      </c>
      <c r="C189" s="78">
        <v>575</v>
      </c>
      <c r="D189" s="78">
        <v>102</v>
      </c>
      <c r="E189" s="78">
        <v>-49</v>
      </c>
      <c r="F189" s="78">
        <f t="shared" ref="F189:F208" si="20">SUM(C189:E189)</f>
        <v>628</v>
      </c>
      <c r="H189" s="78">
        <v>463</v>
      </c>
      <c r="I189" s="78">
        <v>68</v>
      </c>
      <c r="J189" s="78">
        <v>-103</v>
      </c>
      <c r="K189" s="78">
        <f t="shared" ref="K189:K208" si="21">SUM(H189:J189)</f>
        <v>428</v>
      </c>
      <c r="M189" s="215"/>
      <c r="N189" s="215"/>
      <c r="O189" s="215"/>
      <c r="P189" s="215"/>
      <c r="Q189" s="215"/>
      <c r="R189" s="215"/>
      <c r="S189" s="215"/>
      <c r="T189" s="215"/>
      <c r="U189" s="215"/>
    </row>
    <row r="190" spans="1:21">
      <c r="A190" s="84" t="s">
        <v>48</v>
      </c>
      <c r="B190" s="116" t="s">
        <v>436</v>
      </c>
      <c r="C190" s="78">
        <v>2897</v>
      </c>
      <c r="D190" s="78">
        <v>44132</v>
      </c>
      <c r="E190" s="78">
        <v>-6463</v>
      </c>
      <c r="F190" s="78">
        <f t="shared" si="20"/>
        <v>40566</v>
      </c>
      <c r="H190" s="78">
        <v>4944</v>
      </c>
      <c r="I190" s="78">
        <v>41445</v>
      </c>
      <c r="J190" s="78">
        <v>-2655</v>
      </c>
      <c r="K190" s="78">
        <f t="shared" si="21"/>
        <v>43734</v>
      </c>
      <c r="M190" s="215"/>
      <c r="N190" s="215"/>
      <c r="O190" s="215"/>
      <c r="P190" s="215"/>
      <c r="Q190" s="215"/>
      <c r="R190" s="215"/>
      <c r="S190" s="215"/>
      <c r="T190" s="215"/>
      <c r="U190" s="215"/>
    </row>
    <row r="191" spans="1:21">
      <c r="A191" s="82" t="s">
        <v>437</v>
      </c>
      <c r="B191" s="121" t="s">
        <v>438</v>
      </c>
      <c r="C191" s="123">
        <f>C192+C193</f>
        <v>34644</v>
      </c>
      <c r="D191" s="123">
        <f t="shared" ref="D191:E191" si="22">D192+D193</f>
        <v>32188</v>
      </c>
      <c r="E191" s="123">
        <f t="shared" si="22"/>
        <v>-4779</v>
      </c>
      <c r="F191" s="123">
        <f t="shared" si="20"/>
        <v>62053</v>
      </c>
      <c r="H191" s="123">
        <f>H192+H193</f>
        <v>27082</v>
      </c>
      <c r="I191" s="123">
        <f t="shared" ref="I191:J191" si="23">I192+I193</f>
        <v>29043</v>
      </c>
      <c r="J191" s="123">
        <f t="shared" si="23"/>
        <v>-1873</v>
      </c>
      <c r="K191" s="123">
        <f t="shared" si="21"/>
        <v>54252</v>
      </c>
      <c r="M191" s="215"/>
      <c r="N191" s="215"/>
      <c r="O191" s="215"/>
      <c r="P191" s="215"/>
      <c r="Q191" s="215"/>
      <c r="R191" s="215"/>
      <c r="S191" s="215"/>
      <c r="T191" s="215"/>
      <c r="U191" s="215"/>
    </row>
    <row r="192" spans="1:21">
      <c r="A192" s="84" t="s">
        <v>439</v>
      </c>
      <c r="B192" s="116" t="s">
        <v>440</v>
      </c>
      <c r="C192" s="78">
        <v>31771</v>
      </c>
      <c r="D192" s="78">
        <v>0</v>
      </c>
      <c r="E192" s="78">
        <v>-140</v>
      </c>
      <c r="F192" s="78">
        <f t="shared" si="20"/>
        <v>31631</v>
      </c>
      <c r="H192" s="78">
        <v>21882</v>
      </c>
      <c r="I192" s="78">
        <v>4</v>
      </c>
      <c r="J192" s="78">
        <v>-28</v>
      </c>
      <c r="K192" s="78">
        <f t="shared" si="21"/>
        <v>21858</v>
      </c>
      <c r="M192" s="215"/>
      <c r="N192" s="215"/>
      <c r="O192" s="215"/>
      <c r="P192" s="215"/>
      <c r="Q192" s="215"/>
      <c r="R192" s="215"/>
      <c r="S192" s="215"/>
      <c r="T192" s="215"/>
      <c r="U192" s="215"/>
    </row>
    <row r="193" spans="1:21">
      <c r="A193" s="84" t="s">
        <v>441</v>
      </c>
      <c r="B193" s="116" t="s">
        <v>442</v>
      </c>
      <c r="C193" s="78">
        <v>2873</v>
      </c>
      <c r="D193" s="78">
        <v>32188</v>
      </c>
      <c r="E193" s="78">
        <v>-4639</v>
      </c>
      <c r="F193" s="78">
        <f t="shared" si="20"/>
        <v>30422</v>
      </c>
      <c r="H193" s="78">
        <v>5200</v>
      </c>
      <c r="I193" s="78">
        <v>29039</v>
      </c>
      <c r="J193" s="78">
        <v>-1845</v>
      </c>
      <c r="K193" s="78">
        <f t="shared" si="21"/>
        <v>32394</v>
      </c>
      <c r="M193" s="215"/>
      <c r="N193" s="215"/>
      <c r="O193" s="215"/>
      <c r="P193" s="215"/>
      <c r="Q193" s="215"/>
      <c r="R193" s="215"/>
      <c r="S193" s="215"/>
      <c r="T193" s="215"/>
      <c r="U193" s="215"/>
    </row>
    <row r="194" spans="1:21">
      <c r="A194" s="85" t="s">
        <v>390</v>
      </c>
      <c r="B194" s="124" t="s">
        <v>391</v>
      </c>
      <c r="C194" s="123">
        <f>C187-C191</f>
        <v>152594</v>
      </c>
      <c r="D194" s="123">
        <f t="shared" ref="D194:E194" si="24">D187-D191</f>
        <v>12046</v>
      </c>
      <c r="E194" s="123">
        <f t="shared" si="24"/>
        <v>92</v>
      </c>
      <c r="F194" s="123">
        <f t="shared" si="20"/>
        <v>164732</v>
      </c>
      <c r="H194" s="123">
        <f>H187-H191</f>
        <v>108111</v>
      </c>
      <c r="I194" s="123">
        <f t="shared" ref="I194:J194" si="25">I187-I191</f>
        <v>12470</v>
      </c>
      <c r="J194" s="123">
        <f t="shared" si="25"/>
        <v>-76</v>
      </c>
      <c r="K194" s="123">
        <f t="shared" si="21"/>
        <v>120505</v>
      </c>
      <c r="M194" s="215"/>
      <c r="N194" s="215"/>
      <c r="O194" s="215"/>
      <c r="P194" s="215"/>
      <c r="Q194" s="215"/>
      <c r="R194" s="215"/>
      <c r="S194" s="215"/>
      <c r="T194" s="215"/>
      <c r="U194" s="215"/>
    </row>
    <row r="195" spans="1:21">
      <c r="A195" s="83" t="s">
        <v>58</v>
      </c>
      <c r="B195" s="77" t="s">
        <v>59</v>
      </c>
      <c r="C195" s="78">
        <v>21487</v>
      </c>
      <c r="D195" s="78">
        <v>9788</v>
      </c>
      <c r="E195" s="78">
        <v>-46</v>
      </c>
      <c r="F195" s="78">
        <f t="shared" si="20"/>
        <v>31229</v>
      </c>
      <c r="H195" s="78">
        <v>29271</v>
      </c>
      <c r="I195" s="78">
        <v>9814</v>
      </c>
      <c r="J195" s="78">
        <v>-37</v>
      </c>
      <c r="K195" s="78">
        <f t="shared" si="21"/>
        <v>39048</v>
      </c>
      <c r="M195" s="215"/>
      <c r="N195" s="215"/>
      <c r="O195" s="215"/>
      <c r="P195" s="215"/>
      <c r="Q195" s="215"/>
      <c r="R195" s="215"/>
      <c r="S195" s="215"/>
      <c r="T195" s="215"/>
      <c r="U195" s="215"/>
    </row>
    <row r="196" spans="1:21">
      <c r="A196" s="77" t="s">
        <v>392</v>
      </c>
      <c r="B196" s="77" t="s">
        <v>61</v>
      </c>
      <c r="C196" s="78">
        <v>52183</v>
      </c>
      <c r="D196" s="78">
        <v>2167</v>
      </c>
      <c r="E196" s="78">
        <v>9</v>
      </c>
      <c r="F196" s="78">
        <f t="shared" si="20"/>
        <v>54359</v>
      </c>
      <c r="H196" s="78">
        <v>28641</v>
      </c>
      <c r="I196" s="78">
        <v>1801</v>
      </c>
      <c r="J196" s="78">
        <v>-114</v>
      </c>
      <c r="K196" s="78">
        <f t="shared" si="21"/>
        <v>30328</v>
      </c>
      <c r="M196" s="215"/>
      <c r="N196" s="215"/>
      <c r="O196" s="215"/>
      <c r="P196" s="215"/>
      <c r="Q196" s="215"/>
      <c r="R196" s="215"/>
      <c r="S196" s="215"/>
      <c r="T196" s="215"/>
      <c r="U196" s="215"/>
    </row>
    <row r="197" spans="1:21" s="216" customFormat="1">
      <c r="A197" s="89" t="s">
        <v>62</v>
      </c>
      <c r="B197" s="89" t="s">
        <v>63</v>
      </c>
      <c r="C197" s="95">
        <v>20643</v>
      </c>
      <c r="D197" s="95">
        <v>0</v>
      </c>
      <c r="E197" s="95">
        <v>0</v>
      </c>
      <c r="F197" s="95">
        <f t="shared" si="20"/>
        <v>20643</v>
      </c>
      <c r="G197" s="260"/>
      <c r="H197" s="95">
        <v>1430</v>
      </c>
      <c r="I197" s="95">
        <v>0</v>
      </c>
      <c r="J197" s="95">
        <v>0</v>
      </c>
      <c r="K197" s="95">
        <f t="shared" si="21"/>
        <v>1430</v>
      </c>
      <c r="L197" s="92"/>
      <c r="M197" s="395" t="s">
        <v>510</v>
      </c>
      <c r="N197" s="395"/>
      <c r="O197" s="215"/>
      <c r="P197" s="215"/>
      <c r="Q197" s="215"/>
      <c r="R197" s="215"/>
      <c r="S197" s="215"/>
      <c r="T197" s="215"/>
      <c r="U197" s="215"/>
    </row>
    <row r="198" spans="1:21">
      <c r="A198" s="83" t="s">
        <v>64</v>
      </c>
      <c r="B198" s="77" t="s">
        <v>65</v>
      </c>
      <c r="C198" s="78">
        <v>3712</v>
      </c>
      <c r="D198" s="78">
        <v>170</v>
      </c>
      <c r="E198" s="78">
        <v>-358</v>
      </c>
      <c r="F198" s="78">
        <f t="shared" si="20"/>
        <v>3524</v>
      </c>
      <c r="H198" s="78">
        <v>26017</v>
      </c>
      <c r="I198" s="78">
        <v>317</v>
      </c>
      <c r="J198" s="78">
        <v>-543</v>
      </c>
      <c r="K198" s="78">
        <f t="shared" si="21"/>
        <v>25791</v>
      </c>
      <c r="M198" s="215"/>
      <c r="N198" s="215"/>
      <c r="O198" s="215"/>
      <c r="P198" s="215"/>
      <c r="Q198" s="215"/>
      <c r="R198" s="215"/>
      <c r="S198" s="215"/>
      <c r="T198" s="215"/>
      <c r="U198" s="215"/>
    </row>
    <row r="199" spans="1:21">
      <c r="A199" s="83" t="s">
        <v>66</v>
      </c>
      <c r="B199" s="77" t="s">
        <v>67</v>
      </c>
      <c r="C199" s="78">
        <v>1492</v>
      </c>
      <c r="D199" s="78">
        <v>160</v>
      </c>
      <c r="E199" s="78">
        <v>-281</v>
      </c>
      <c r="F199" s="78">
        <f t="shared" si="20"/>
        <v>1371</v>
      </c>
      <c r="H199" s="78">
        <v>6041</v>
      </c>
      <c r="I199" s="78">
        <v>303</v>
      </c>
      <c r="J199" s="78">
        <v>-447</v>
      </c>
      <c r="K199" s="78">
        <f t="shared" si="21"/>
        <v>5897</v>
      </c>
      <c r="M199" s="215"/>
      <c r="N199" s="215"/>
      <c r="O199" s="215"/>
      <c r="P199" s="215"/>
      <c r="Q199" s="215"/>
      <c r="R199" s="215"/>
      <c r="S199" s="215"/>
      <c r="T199" s="215"/>
      <c r="U199" s="215"/>
    </row>
    <row r="200" spans="1:21">
      <c r="A200" s="83" t="s">
        <v>68</v>
      </c>
      <c r="B200" s="77" t="s">
        <v>443</v>
      </c>
      <c r="C200" s="78">
        <v>-1</v>
      </c>
      <c r="D200" s="78">
        <v>0</v>
      </c>
      <c r="E200" s="78">
        <v>0</v>
      </c>
      <c r="F200" s="78">
        <f t="shared" si="20"/>
        <v>-1</v>
      </c>
      <c r="H200" s="78">
        <v>2</v>
      </c>
      <c r="I200" s="78">
        <v>0</v>
      </c>
      <c r="J200" s="78">
        <v>0</v>
      </c>
      <c r="K200" s="78">
        <f t="shared" si="21"/>
        <v>2</v>
      </c>
      <c r="M200" s="215"/>
      <c r="N200" s="215"/>
      <c r="O200" s="215"/>
      <c r="P200" s="215"/>
      <c r="Q200" s="215"/>
      <c r="R200" s="215"/>
      <c r="S200" s="215"/>
      <c r="T200" s="215"/>
      <c r="U200" s="215"/>
    </row>
    <row r="201" spans="1:21">
      <c r="A201" s="85" t="s">
        <v>393</v>
      </c>
      <c r="B201" s="124" t="s">
        <v>394</v>
      </c>
      <c r="C201" s="123">
        <f>C194-C195-C196+C198-C199+C200</f>
        <v>81143</v>
      </c>
      <c r="D201" s="123">
        <f>D194-D195-D196+D198-D199+D200</f>
        <v>101</v>
      </c>
      <c r="E201" s="123">
        <f>E194-E195-E196+E198-E199+E200</f>
        <v>52</v>
      </c>
      <c r="F201" s="123">
        <f t="shared" si="20"/>
        <v>81296</v>
      </c>
      <c r="H201" s="123">
        <f>H194-H195-H196+H198-H199+H200</f>
        <v>70177</v>
      </c>
      <c r="I201" s="123">
        <f t="shared" ref="I201:J201" si="26">I194-I195-I196+I198-I199+I200</f>
        <v>869</v>
      </c>
      <c r="J201" s="123">
        <f t="shared" si="26"/>
        <v>-21</v>
      </c>
      <c r="K201" s="123">
        <f t="shared" si="21"/>
        <v>71025</v>
      </c>
      <c r="M201" s="215"/>
      <c r="N201" s="215"/>
      <c r="O201" s="215"/>
      <c r="P201" s="215"/>
      <c r="Q201" s="215"/>
      <c r="R201" s="215"/>
      <c r="S201" s="215"/>
      <c r="T201" s="215"/>
      <c r="U201" s="215"/>
    </row>
    <row r="202" spans="1:21">
      <c r="A202" s="83" t="s">
        <v>72</v>
      </c>
      <c r="B202" s="77" t="s">
        <v>73</v>
      </c>
      <c r="C202" s="78">
        <v>18273</v>
      </c>
      <c r="D202" s="78">
        <v>1834</v>
      </c>
      <c r="E202" s="78">
        <v>0</v>
      </c>
      <c r="F202" s="78">
        <f t="shared" si="20"/>
        <v>20107</v>
      </c>
      <c r="H202" s="78">
        <v>18876</v>
      </c>
      <c r="I202" s="78">
        <v>410</v>
      </c>
      <c r="J202" s="78">
        <v>0</v>
      </c>
      <c r="K202" s="78">
        <f t="shared" si="21"/>
        <v>19286</v>
      </c>
      <c r="M202" s="215"/>
      <c r="N202" s="215"/>
      <c r="O202" s="215"/>
      <c r="P202" s="215"/>
      <c r="Q202" s="215"/>
      <c r="R202" s="215"/>
      <c r="S202" s="215"/>
      <c r="T202" s="215"/>
      <c r="U202" s="215"/>
    </row>
    <row r="203" spans="1:21">
      <c r="A203" s="83" t="s">
        <v>74</v>
      </c>
      <c r="B203" s="77" t="s">
        <v>75</v>
      </c>
      <c r="C203" s="78">
        <v>2428</v>
      </c>
      <c r="D203" s="78">
        <v>1818</v>
      </c>
      <c r="E203" s="78">
        <v>-33</v>
      </c>
      <c r="F203" s="78">
        <f t="shared" si="20"/>
        <v>4213</v>
      </c>
      <c r="H203" s="78">
        <v>9573</v>
      </c>
      <c r="I203" s="78">
        <v>934</v>
      </c>
      <c r="J203" s="78">
        <v>-46</v>
      </c>
      <c r="K203" s="78">
        <f t="shared" si="21"/>
        <v>10461</v>
      </c>
      <c r="M203" s="215"/>
      <c r="N203" s="215"/>
      <c r="O203" s="215"/>
      <c r="P203" s="215"/>
      <c r="Q203" s="215"/>
      <c r="R203" s="215"/>
      <c r="S203" s="215"/>
      <c r="T203" s="215"/>
      <c r="U203" s="215"/>
    </row>
    <row r="204" spans="1:21">
      <c r="A204" s="85" t="s">
        <v>444</v>
      </c>
      <c r="B204" s="124" t="s">
        <v>396</v>
      </c>
      <c r="C204" s="123">
        <f>C201+C202-C203</f>
        <v>96988</v>
      </c>
      <c r="D204" s="123">
        <f t="shared" ref="D204:E204" si="27">D201+D202-D203</f>
        <v>117</v>
      </c>
      <c r="E204" s="123">
        <f t="shared" si="27"/>
        <v>85</v>
      </c>
      <c r="F204" s="123">
        <f t="shared" si="20"/>
        <v>97190</v>
      </c>
      <c r="H204" s="123">
        <f>H201+H202-H203</f>
        <v>79480</v>
      </c>
      <c r="I204" s="123">
        <f t="shared" ref="I204:J204" si="28">I201+I202-I203</f>
        <v>345</v>
      </c>
      <c r="J204" s="123">
        <f t="shared" si="28"/>
        <v>25</v>
      </c>
      <c r="K204" s="123">
        <f t="shared" si="21"/>
        <v>79850</v>
      </c>
      <c r="M204" s="215"/>
      <c r="N204" s="215"/>
      <c r="O204" s="215"/>
      <c r="P204" s="215"/>
      <c r="Q204" s="215"/>
      <c r="R204" s="215"/>
      <c r="S204" s="215"/>
      <c r="T204" s="215"/>
      <c r="U204" s="215"/>
    </row>
    <row r="205" spans="1:21">
      <c r="A205" s="83" t="s">
        <v>263</v>
      </c>
      <c r="B205" s="77" t="s">
        <v>79</v>
      </c>
      <c r="C205" s="78">
        <v>-2950</v>
      </c>
      <c r="D205" s="78">
        <v>79</v>
      </c>
      <c r="E205" s="78">
        <v>-1</v>
      </c>
      <c r="F205" s="78">
        <f t="shared" si="20"/>
        <v>-2872</v>
      </c>
      <c r="H205" s="78">
        <v>10298</v>
      </c>
      <c r="I205" s="78">
        <v>97</v>
      </c>
      <c r="J205" s="78">
        <v>55</v>
      </c>
      <c r="K205" s="78">
        <f t="shared" si="21"/>
        <v>10450</v>
      </c>
      <c r="M205" s="215"/>
      <c r="N205" s="215"/>
      <c r="O205" s="215"/>
      <c r="P205" s="215"/>
      <c r="Q205" s="215"/>
      <c r="R205" s="215"/>
      <c r="S205" s="215"/>
      <c r="T205" s="215"/>
      <c r="U205" s="215"/>
    </row>
    <row r="206" spans="1:21">
      <c r="A206" s="85" t="s">
        <v>397</v>
      </c>
      <c r="B206" s="124" t="s">
        <v>398</v>
      </c>
      <c r="C206" s="123">
        <f>C204-C205</f>
        <v>99938</v>
      </c>
      <c r="D206" s="123">
        <f t="shared" ref="D206:E206" si="29">D204-D205</f>
        <v>38</v>
      </c>
      <c r="E206" s="123">
        <f t="shared" si="29"/>
        <v>86</v>
      </c>
      <c r="F206" s="123">
        <f t="shared" si="20"/>
        <v>100062</v>
      </c>
      <c r="H206" s="123">
        <f>H204-H205</f>
        <v>69182</v>
      </c>
      <c r="I206" s="123">
        <f t="shared" ref="I206:J206" si="30">I204-I205</f>
        <v>248</v>
      </c>
      <c r="J206" s="123">
        <f t="shared" si="30"/>
        <v>-30</v>
      </c>
      <c r="K206" s="123">
        <f t="shared" si="21"/>
        <v>69400</v>
      </c>
      <c r="M206" s="215"/>
      <c r="N206" s="215"/>
      <c r="O206" s="215"/>
      <c r="P206" s="215"/>
      <c r="Q206" s="215"/>
      <c r="R206" s="215"/>
      <c r="S206" s="215"/>
      <c r="T206" s="215"/>
      <c r="U206" s="215"/>
    </row>
    <row r="207" spans="1:21">
      <c r="A207" s="83"/>
      <c r="B207" s="77"/>
      <c r="C207" s="78"/>
      <c r="D207" s="78"/>
      <c r="E207" s="78"/>
      <c r="F207" s="78">
        <f t="shared" si="20"/>
        <v>0</v>
      </c>
      <c r="H207" s="78"/>
      <c r="I207" s="78"/>
      <c r="J207" s="78"/>
      <c r="K207" s="78">
        <f t="shared" si="21"/>
        <v>0</v>
      </c>
      <c r="M207" s="215"/>
      <c r="N207" s="215"/>
      <c r="O207" s="215"/>
      <c r="P207" s="215"/>
      <c r="Q207" s="215"/>
      <c r="R207" s="215"/>
      <c r="S207" s="215"/>
      <c r="T207" s="215"/>
      <c r="U207" s="215"/>
    </row>
    <row r="208" spans="1:21">
      <c r="A208" s="85" t="s">
        <v>445</v>
      </c>
      <c r="B208" s="124" t="s">
        <v>446</v>
      </c>
      <c r="C208" s="123">
        <f>C206</f>
        <v>99938</v>
      </c>
      <c r="D208" s="123">
        <f t="shared" ref="D208:E208" si="31">D206</f>
        <v>38</v>
      </c>
      <c r="E208" s="123">
        <f t="shared" si="31"/>
        <v>86</v>
      </c>
      <c r="F208" s="123">
        <f t="shared" si="20"/>
        <v>100062</v>
      </c>
      <c r="H208" s="123">
        <f>H206</f>
        <v>69182</v>
      </c>
      <c r="I208" s="123">
        <f t="shared" ref="I208:J208" si="32">I206</f>
        <v>248</v>
      </c>
      <c r="J208" s="123">
        <f t="shared" si="32"/>
        <v>-30</v>
      </c>
      <c r="K208" s="123">
        <f t="shared" si="21"/>
        <v>69400</v>
      </c>
      <c r="M208" s="215"/>
      <c r="N208" s="215"/>
      <c r="O208" s="215"/>
      <c r="P208" s="215"/>
      <c r="Q208" s="215"/>
      <c r="R208" s="215"/>
      <c r="S208" s="215"/>
      <c r="T208" s="215"/>
      <c r="U208" s="215"/>
    </row>
    <row r="209" spans="1:22" s="212" customFormat="1">
      <c r="H209" s="212" t="s">
        <v>466</v>
      </c>
      <c r="M209" s="215"/>
      <c r="N209" s="215"/>
      <c r="O209" s="215"/>
      <c r="P209" s="215"/>
      <c r="Q209" s="215"/>
      <c r="R209" s="215"/>
      <c r="S209" s="215"/>
      <c r="T209" s="215"/>
      <c r="U209" s="215"/>
    </row>
    <row r="210" spans="1:22" s="212" customFormat="1">
      <c r="A210" s="232"/>
      <c r="R210" s="215"/>
      <c r="S210" s="215"/>
      <c r="T210" s="215"/>
      <c r="U210" s="215"/>
      <c r="V210" s="215"/>
    </row>
    <row r="211" spans="1:22" s="212" customFormat="1">
      <c r="A211" s="232"/>
      <c r="R211" s="215"/>
      <c r="S211" s="215"/>
      <c r="T211" s="215"/>
      <c r="U211" s="215"/>
      <c r="V211" s="215"/>
    </row>
    <row r="212" spans="1:22" ht="26">
      <c r="A212" s="205" t="s">
        <v>447</v>
      </c>
      <c r="B212" s="205" t="s">
        <v>448</v>
      </c>
      <c r="C212" s="383">
        <f>C48</f>
        <v>45382</v>
      </c>
      <c r="D212" s="384"/>
      <c r="E212" s="384"/>
      <c r="F212" s="384"/>
      <c r="G212" s="215"/>
      <c r="H212" s="383" t="str">
        <f>D48</f>
        <v>2023-12-31*</v>
      </c>
      <c r="I212" s="384"/>
      <c r="J212" s="384"/>
      <c r="K212" s="385"/>
      <c r="M212" s="383" t="str">
        <f>E48</f>
        <v>2023-03-31*</v>
      </c>
      <c r="N212" s="384"/>
      <c r="O212" s="384"/>
      <c r="P212" s="385"/>
      <c r="R212" s="215"/>
      <c r="S212" s="215"/>
      <c r="T212" s="215"/>
      <c r="U212" s="215"/>
      <c r="V212" s="215"/>
    </row>
    <row r="213" spans="1:22" ht="52">
      <c r="A213" s="390" t="s">
        <v>126</v>
      </c>
      <c r="B213" s="390" t="s">
        <v>127</v>
      </c>
      <c r="C213" s="393" t="s">
        <v>430</v>
      </c>
      <c r="D213" s="393" t="s">
        <v>431</v>
      </c>
      <c r="E213" s="231" t="s">
        <v>478</v>
      </c>
      <c r="F213" s="231" t="s">
        <v>433</v>
      </c>
      <c r="H213" s="393" t="s">
        <v>430</v>
      </c>
      <c r="I213" s="393" t="s">
        <v>431</v>
      </c>
      <c r="J213" s="231" t="s">
        <v>478</v>
      </c>
      <c r="K213" s="231" t="s">
        <v>433</v>
      </c>
      <c r="M213" s="393" t="s">
        <v>430</v>
      </c>
      <c r="N213" s="393" t="s">
        <v>431</v>
      </c>
      <c r="O213" s="231" t="s">
        <v>478</v>
      </c>
      <c r="P213" s="231" t="s">
        <v>433</v>
      </c>
      <c r="R213" s="215"/>
      <c r="S213" s="215"/>
      <c r="T213" s="215"/>
      <c r="U213" s="215"/>
      <c r="V213" s="215"/>
    </row>
    <row r="214" spans="1:22" ht="65">
      <c r="A214" s="391"/>
      <c r="B214" s="391"/>
      <c r="C214" s="394"/>
      <c r="D214" s="394"/>
      <c r="E214" s="231" t="s">
        <v>479</v>
      </c>
      <c r="F214" s="231" t="s">
        <v>435</v>
      </c>
      <c r="H214" s="394"/>
      <c r="I214" s="394"/>
      <c r="J214" s="231" t="s">
        <v>479</v>
      </c>
      <c r="K214" s="231" t="s">
        <v>435</v>
      </c>
      <c r="M214" s="394"/>
      <c r="N214" s="394"/>
      <c r="O214" s="231" t="s">
        <v>479</v>
      </c>
      <c r="P214" s="231" t="s">
        <v>435</v>
      </c>
      <c r="R214" s="215"/>
      <c r="S214" s="215"/>
      <c r="T214" s="215"/>
      <c r="U214" s="215"/>
      <c r="V214" s="215"/>
    </row>
    <row r="215" spans="1:22">
      <c r="A215" s="121" t="s">
        <v>130</v>
      </c>
      <c r="B215" s="121" t="s">
        <v>131</v>
      </c>
      <c r="C215" s="125">
        <f>SUM(C216:C226)</f>
        <v>1443187</v>
      </c>
      <c r="D215" s="125">
        <f>SUM(D216:D226)</f>
        <v>45485</v>
      </c>
      <c r="E215" s="125">
        <f>SUM(E216:E226)</f>
        <v>-16984</v>
      </c>
      <c r="F215" s="125">
        <f>SUM(F216:F226)</f>
        <v>1471688</v>
      </c>
      <c r="H215" s="125">
        <f>SUM(H216:H226)</f>
        <v>1421258</v>
      </c>
      <c r="I215" s="125">
        <f t="shared" ref="I215:J215" si="33">SUM(I216:I226)</f>
        <v>46167</v>
      </c>
      <c r="J215" s="125">
        <f t="shared" si="33"/>
        <v>-16740</v>
      </c>
      <c r="K215" s="125">
        <f>SUM(K216:K226)</f>
        <v>1450685</v>
      </c>
      <c r="M215" s="125">
        <f>SUM(M216:M226)</f>
        <v>1198808</v>
      </c>
      <c r="N215" s="125">
        <f t="shared" ref="N215:O215" si="34">SUM(N216:N226)</f>
        <v>30992</v>
      </c>
      <c r="O215" s="125">
        <f t="shared" si="34"/>
        <v>-17155</v>
      </c>
      <c r="P215" s="125">
        <f>SUM(P216:P226)</f>
        <v>1212645</v>
      </c>
      <c r="R215" s="215"/>
      <c r="S215" s="215"/>
      <c r="T215" s="215"/>
      <c r="U215" s="215"/>
      <c r="V215" s="215"/>
    </row>
    <row r="216" spans="1:22">
      <c r="A216" s="77" t="s">
        <v>132</v>
      </c>
      <c r="B216" s="77" t="s">
        <v>133</v>
      </c>
      <c r="C216" s="78">
        <v>199987</v>
      </c>
      <c r="D216" s="78">
        <v>2573</v>
      </c>
      <c r="E216" s="78">
        <v>-1540</v>
      </c>
      <c r="F216" s="78">
        <f>C216+D216+E216</f>
        <v>201020</v>
      </c>
      <c r="H216" s="78">
        <v>181955</v>
      </c>
      <c r="I216" s="78">
        <v>2404</v>
      </c>
      <c r="J216" s="78">
        <v>-1321</v>
      </c>
      <c r="K216" s="78">
        <f>H216+I216+J216</f>
        <v>183038</v>
      </c>
      <c r="M216" s="78">
        <v>153632</v>
      </c>
      <c r="N216" s="78">
        <v>3050</v>
      </c>
      <c r="O216" s="78">
        <v>-1747</v>
      </c>
      <c r="P216" s="78">
        <f>M216+N216+O216</f>
        <v>154935</v>
      </c>
      <c r="R216" s="215"/>
      <c r="S216" s="215"/>
      <c r="T216" s="215"/>
      <c r="U216" s="215"/>
      <c r="V216" s="215"/>
    </row>
    <row r="217" spans="1:22">
      <c r="A217" s="77" t="s">
        <v>134</v>
      </c>
      <c r="B217" s="77" t="s">
        <v>449</v>
      </c>
      <c r="C217" s="78">
        <v>67438</v>
      </c>
      <c r="D217" s="78">
        <v>3576</v>
      </c>
      <c r="E217" s="78">
        <v>-388</v>
      </c>
      <c r="F217" s="78">
        <f t="shared" ref="F217:F236" si="35">C217+D217+E217</f>
        <v>70626</v>
      </c>
      <c r="H217" s="78">
        <v>67795</v>
      </c>
      <c r="I217" s="78">
        <v>2671</v>
      </c>
      <c r="J217" s="78">
        <v>-408</v>
      </c>
      <c r="K217" s="78">
        <f t="shared" ref="K217:K222" si="36">H217+I217+J217</f>
        <v>70058</v>
      </c>
      <c r="M217" s="78">
        <v>68902</v>
      </c>
      <c r="N217" s="78">
        <v>380</v>
      </c>
      <c r="O217" s="78">
        <v>-490</v>
      </c>
      <c r="P217" s="78">
        <f t="shared" ref="P217:P222" si="37">M217+N217+O217</f>
        <v>68792</v>
      </c>
      <c r="R217" s="215"/>
      <c r="S217" s="215"/>
      <c r="T217" s="215"/>
      <c r="U217" s="215"/>
      <c r="V217" s="215"/>
    </row>
    <row r="218" spans="1:22">
      <c r="A218" s="77" t="s">
        <v>136</v>
      </c>
      <c r="B218" s="77" t="s">
        <v>137</v>
      </c>
      <c r="C218" s="78">
        <v>552059</v>
      </c>
      <c r="D218" s="78">
        <v>2970</v>
      </c>
      <c r="E218" s="78">
        <v>235</v>
      </c>
      <c r="F218" s="78">
        <f t="shared" si="35"/>
        <v>555264</v>
      </c>
      <c r="H218" s="78">
        <v>524475</v>
      </c>
      <c r="I218" s="78">
        <v>2472</v>
      </c>
      <c r="J218" s="78">
        <v>235</v>
      </c>
      <c r="K218" s="78">
        <f t="shared" si="36"/>
        <v>527182</v>
      </c>
      <c r="M218" s="78">
        <v>545981</v>
      </c>
      <c r="N218" s="78">
        <v>1965</v>
      </c>
      <c r="O218" s="78">
        <v>232</v>
      </c>
      <c r="P218" s="78">
        <f t="shared" si="37"/>
        <v>548178</v>
      </c>
      <c r="R218" s="215"/>
      <c r="S218" s="215"/>
      <c r="T218" s="215"/>
      <c r="U218" s="215"/>
      <c r="V218" s="215"/>
    </row>
    <row r="219" spans="1:22">
      <c r="A219" s="77" t="s">
        <v>138</v>
      </c>
      <c r="B219" s="77" t="s">
        <v>139</v>
      </c>
      <c r="C219" s="78">
        <v>56438</v>
      </c>
      <c r="D219" s="78">
        <v>0</v>
      </c>
      <c r="E219" s="78">
        <v>0</v>
      </c>
      <c r="F219" s="78">
        <f t="shared" si="35"/>
        <v>56438</v>
      </c>
      <c r="H219" s="78">
        <v>56438</v>
      </c>
      <c r="I219" s="78">
        <v>0</v>
      </c>
      <c r="J219" s="78">
        <v>0</v>
      </c>
      <c r="K219" s="78">
        <f t="shared" si="36"/>
        <v>56438</v>
      </c>
      <c r="M219" s="78">
        <v>56438</v>
      </c>
      <c r="N219" s="78">
        <v>0</v>
      </c>
      <c r="O219" s="78">
        <v>0</v>
      </c>
      <c r="P219" s="78">
        <f t="shared" si="37"/>
        <v>56438</v>
      </c>
      <c r="R219" s="215"/>
      <c r="S219" s="215"/>
      <c r="T219" s="215"/>
      <c r="U219" s="215"/>
      <c r="V219" s="215"/>
    </row>
    <row r="220" spans="1:22">
      <c r="A220" s="77" t="s">
        <v>140</v>
      </c>
      <c r="B220" s="77" t="s">
        <v>141</v>
      </c>
      <c r="C220" s="78">
        <v>33858</v>
      </c>
      <c r="D220" s="78">
        <v>0</v>
      </c>
      <c r="E220" s="78">
        <v>0</v>
      </c>
      <c r="F220" s="78">
        <f t="shared" si="35"/>
        <v>33858</v>
      </c>
      <c r="H220" s="78">
        <v>34245</v>
      </c>
      <c r="I220" s="78">
        <v>0</v>
      </c>
      <c r="J220" s="78">
        <v>0</v>
      </c>
      <c r="K220" s="78">
        <f t="shared" si="36"/>
        <v>34245</v>
      </c>
      <c r="M220" s="78">
        <v>42188</v>
      </c>
      <c r="N220" s="78">
        <v>0</v>
      </c>
      <c r="O220" s="78">
        <v>0</v>
      </c>
      <c r="P220" s="78">
        <f t="shared" si="37"/>
        <v>42188</v>
      </c>
      <c r="R220" s="215"/>
      <c r="S220" s="215"/>
      <c r="T220" s="215"/>
      <c r="U220" s="215"/>
      <c r="V220" s="215"/>
    </row>
    <row r="221" spans="1:22">
      <c r="A221" s="77" t="s">
        <v>450</v>
      </c>
      <c r="B221" s="77" t="s">
        <v>451</v>
      </c>
      <c r="C221" s="78">
        <v>15271</v>
      </c>
      <c r="D221" s="78">
        <v>0</v>
      </c>
      <c r="E221" s="78">
        <v>-15271</v>
      </c>
      <c r="F221" s="78">
        <f t="shared" si="35"/>
        <v>0</v>
      </c>
      <c r="H221" s="78">
        <v>15226</v>
      </c>
      <c r="I221" s="78">
        <v>0</v>
      </c>
      <c r="J221" s="78">
        <v>-15226</v>
      </c>
      <c r="K221" s="78">
        <f t="shared" si="36"/>
        <v>0</v>
      </c>
      <c r="M221" s="78">
        <v>15136</v>
      </c>
      <c r="N221" s="78">
        <v>0</v>
      </c>
      <c r="O221" s="78">
        <v>-15136</v>
      </c>
      <c r="P221" s="78">
        <f t="shared" si="37"/>
        <v>0</v>
      </c>
      <c r="R221" s="215"/>
      <c r="S221" s="215"/>
      <c r="T221" s="215"/>
      <c r="U221" s="215"/>
      <c r="V221" s="215"/>
    </row>
    <row r="222" spans="1:22" s="216" customFormat="1">
      <c r="A222" s="77" t="s">
        <v>144</v>
      </c>
      <c r="B222" s="77" t="s">
        <v>145</v>
      </c>
      <c r="C222" s="78">
        <v>38409</v>
      </c>
      <c r="D222" s="78">
        <v>0</v>
      </c>
      <c r="E222" s="78">
        <v>0</v>
      </c>
      <c r="F222" s="78">
        <f t="shared" si="35"/>
        <v>38409</v>
      </c>
      <c r="H222" s="78">
        <v>38095</v>
      </c>
      <c r="I222" s="78">
        <v>0</v>
      </c>
      <c r="J222" s="78">
        <v>0</v>
      </c>
      <c r="K222" s="78">
        <f t="shared" si="36"/>
        <v>38095</v>
      </c>
      <c r="M222" s="78">
        <v>41394</v>
      </c>
      <c r="N222" s="78">
        <v>0</v>
      </c>
      <c r="O222" s="78">
        <v>0</v>
      </c>
      <c r="P222" s="78">
        <f t="shared" si="37"/>
        <v>41394</v>
      </c>
      <c r="R222" s="215"/>
      <c r="S222" s="215"/>
      <c r="T222" s="215"/>
      <c r="U222" s="215"/>
      <c r="V222" s="215"/>
    </row>
    <row r="223" spans="1:22" s="216" customFormat="1">
      <c r="A223" s="77" t="s">
        <v>146</v>
      </c>
      <c r="B223" s="77" t="s">
        <v>147</v>
      </c>
      <c r="C223" s="78">
        <v>417019</v>
      </c>
      <c r="D223" s="78">
        <v>0</v>
      </c>
      <c r="E223" s="78">
        <v>0</v>
      </c>
      <c r="F223" s="78">
        <f>C223+D223+E223</f>
        <v>417019</v>
      </c>
      <c r="H223" s="78">
        <v>455907</v>
      </c>
      <c r="I223" s="78">
        <v>0</v>
      </c>
      <c r="J223" s="78">
        <v>0</v>
      </c>
      <c r="K223" s="78">
        <f>H223+I223+J223</f>
        <v>455907</v>
      </c>
      <c r="M223" s="78">
        <v>216098</v>
      </c>
      <c r="N223" s="78">
        <v>0</v>
      </c>
      <c r="O223" s="78">
        <v>0</v>
      </c>
      <c r="P223" s="78">
        <f>M223+N223+O223</f>
        <v>216098</v>
      </c>
      <c r="R223" s="215"/>
      <c r="S223" s="215"/>
      <c r="T223" s="215"/>
      <c r="U223" s="215"/>
      <c r="V223" s="215"/>
    </row>
    <row r="224" spans="1:22" s="233" customFormat="1">
      <c r="A224" s="77" t="s">
        <v>499</v>
      </c>
      <c r="B224" s="77" t="s">
        <v>149</v>
      </c>
      <c r="C224" s="78">
        <v>4205</v>
      </c>
      <c r="D224" s="78">
        <v>34534</v>
      </c>
      <c r="E224" s="78">
        <v>0</v>
      </c>
      <c r="F224" s="78">
        <f>C224+D224+E224</f>
        <v>38739</v>
      </c>
      <c r="H224" s="78">
        <v>4913</v>
      </c>
      <c r="I224" s="78">
        <v>36993</v>
      </c>
      <c r="J224" s="78">
        <v>0</v>
      </c>
      <c r="K224" s="78">
        <f>H224+I224+J224</f>
        <v>41906</v>
      </c>
      <c r="L224" s="216"/>
      <c r="M224" s="78">
        <v>5158</v>
      </c>
      <c r="N224" s="78">
        <v>23740</v>
      </c>
      <c r="O224" s="78">
        <v>0</v>
      </c>
      <c r="P224" s="78">
        <f>M224+N224+O224</f>
        <v>28898</v>
      </c>
      <c r="R224" s="215"/>
      <c r="S224" s="215"/>
      <c r="T224" s="215"/>
      <c r="U224" s="215"/>
      <c r="V224" s="215"/>
    </row>
    <row r="225" spans="1:22" s="216" customFormat="1">
      <c r="A225" s="77" t="s">
        <v>500</v>
      </c>
      <c r="B225" s="77" t="s">
        <v>151</v>
      </c>
      <c r="C225" s="78">
        <v>58123</v>
      </c>
      <c r="D225" s="78">
        <v>1832</v>
      </c>
      <c r="E225" s="78">
        <v>-20</v>
      </c>
      <c r="F225" s="78">
        <f>C225+D225+E225</f>
        <v>59935</v>
      </c>
      <c r="H225" s="78">
        <v>41826</v>
      </c>
      <c r="I225" s="78">
        <v>1627</v>
      </c>
      <c r="J225" s="78">
        <v>-20</v>
      </c>
      <c r="K225" s="78">
        <f>H225+I225+J225</f>
        <v>43433</v>
      </c>
      <c r="M225" s="78">
        <v>53491</v>
      </c>
      <c r="N225" s="78">
        <v>1857</v>
      </c>
      <c r="O225" s="78">
        <v>-14</v>
      </c>
      <c r="P225" s="78">
        <f>M225+N225+O225</f>
        <v>55334</v>
      </c>
      <c r="R225" s="215"/>
      <c r="S225" s="215"/>
      <c r="T225" s="215"/>
      <c r="U225" s="215"/>
      <c r="V225" s="215"/>
    </row>
    <row r="226" spans="1:22" s="216" customFormat="1">
      <c r="A226" s="77" t="s">
        <v>152</v>
      </c>
      <c r="B226" s="77" t="s">
        <v>153</v>
      </c>
      <c r="C226" s="78">
        <v>380</v>
      </c>
      <c r="D226" s="78">
        <v>0</v>
      </c>
      <c r="E226" s="78">
        <v>0</v>
      </c>
      <c r="F226" s="78">
        <f>C226+D226+E226</f>
        <v>380</v>
      </c>
      <c r="H226" s="78">
        <v>383</v>
      </c>
      <c r="I226" s="78">
        <v>0</v>
      </c>
      <c r="J226" s="78">
        <v>0</v>
      </c>
      <c r="K226" s="78">
        <f>H226+I226+J226</f>
        <v>383</v>
      </c>
      <c r="M226" s="78">
        <v>390</v>
      </c>
      <c r="N226" s="78">
        <v>0</v>
      </c>
      <c r="O226" s="78">
        <v>0</v>
      </c>
      <c r="P226" s="78">
        <f>M226+N226+O226</f>
        <v>390</v>
      </c>
      <c r="R226" s="215"/>
      <c r="S226" s="215"/>
      <c r="T226" s="215"/>
      <c r="U226" s="215"/>
      <c r="V226" s="215"/>
    </row>
    <row r="227" spans="1:22">
      <c r="A227" s="121" t="s">
        <v>154</v>
      </c>
      <c r="B227" s="121" t="s">
        <v>155</v>
      </c>
      <c r="C227" s="125">
        <f>SUM(C228:C236)</f>
        <v>1195486</v>
      </c>
      <c r="D227" s="125">
        <f>SUM(D228:D236)</f>
        <v>60801</v>
      </c>
      <c r="E227" s="125">
        <f>SUM(E228:E236)</f>
        <v>-4756</v>
      </c>
      <c r="F227" s="125">
        <f>F228+F229+F230+F231+F232+F233+F234+F235+F236</f>
        <v>1251531</v>
      </c>
      <c r="H227" s="125">
        <f>SUM(H228:H236)</f>
        <v>1102799</v>
      </c>
      <c r="I227" s="125">
        <f>SUM(I228:I236)</f>
        <v>76195</v>
      </c>
      <c r="J227" s="125">
        <f>SUM(J228:J236)</f>
        <v>-16179</v>
      </c>
      <c r="K227" s="125">
        <f>SUM(K228:K236)</f>
        <v>1162815</v>
      </c>
      <c r="M227" s="125">
        <f>SUM(M228:M236)</f>
        <v>1042421</v>
      </c>
      <c r="N227" s="125">
        <f>SUM(N228:N236)</f>
        <v>60591</v>
      </c>
      <c r="O227" s="125">
        <f>SUM(O228:O236)</f>
        <v>-2162</v>
      </c>
      <c r="P227" s="125">
        <f>SUM(P228:P236)</f>
        <v>1100850</v>
      </c>
      <c r="R227" s="215"/>
      <c r="S227" s="215"/>
      <c r="T227" s="215"/>
      <c r="U227" s="215"/>
      <c r="V227" s="215"/>
    </row>
    <row r="228" spans="1:22" s="216" customFormat="1">
      <c r="A228" s="77" t="s">
        <v>156</v>
      </c>
      <c r="B228" s="77" t="s">
        <v>157</v>
      </c>
      <c r="C228" s="78">
        <v>3260</v>
      </c>
      <c r="D228" s="78">
        <v>0</v>
      </c>
      <c r="E228" s="78">
        <v>0</v>
      </c>
      <c r="F228" s="78">
        <f t="shared" si="35"/>
        <v>3260</v>
      </c>
      <c r="H228" s="78">
        <v>3576</v>
      </c>
      <c r="I228" s="78">
        <v>0</v>
      </c>
      <c r="J228" s="78">
        <v>0</v>
      </c>
      <c r="K228" s="78">
        <f t="shared" ref="K228:K236" si="38">H228+I228+J228</f>
        <v>3576</v>
      </c>
      <c r="M228" s="78">
        <v>10365</v>
      </c>
      <c r="N228" s="78">
        <v>0</v>
      </c>
      <c r="O228" s="78">
        <v>0</v>
      </c>
      <c r="P228" s="78">
        <f t="shared" ref="P228:P236" si="39">M228+N228+O228</f>
        <v>10365</v>
      </c>
      <c r="R228" s="215"/>
      <c r="S228" s="215"/>
      <c r="T228" s="215"/>
      <c r="U228" s="215"/>
      <c r="V228" s="215"/>
    </row>
    <row r="229" spans="1:22" s="216" customFormat="1">
      <c r="A229" s="77" t="s">
        <v>158</v>
      </c>
      <c r="B229" s="77" t="s">
        <v>159</v>
      </c>
      <c r="C229" s="78">
        <v>88121</v>
      </c>
      <c r="D229" s="78">
        <v>4670</v>
      </c>
      <c r="E229" s="78">
        <v>-4756</v>
      </c>
      <c r="F229" s="78">
        <f t="shared" si="35"/>
        <v>88035</v>
      </c>
      <c r="H229" s="78">
        <v>203783</v>
      </c>
      <c r="I229" s="78">
        <v>5916</v>
      </c>
      <c r="J229" s="78">
        <v>-16179</v>
      </c>
      <c r="K229" s="78">
        <f t="shared" si="38"/>
        <v>193520</v>
      </c>
      <c r="M229" s="78">
        <v>73179</v>
      </c>
      <c r="N229" s="78">
        <v>2721</v>
      </c>
      <c r="O229" s="78">
        <v>-2162</v>
      </c>
      <c r="P229" s="78">
        <f t="shared" si="39"/>
        <v>73738</v>
      </c>
      <c r="R229" s="215"/>
      <c r="S229" s="215"/>
      <c r="T229" s="215"/>
      <c r="U229" s="215"/>
      <c r="V229" s="215"/>
    </row>
    <row r="230" spans="1:22" s="216" customFormat="1">
      <c r="A230" s="77" t="s">
        <v>160</v>
      </c>
      <c r="B230" s="77" t="s">
        <v>161</v>
      </c>
      <c r="C230" s="78">
        <v>13948</v>
      </c>
      <c r="D230" s="78">
        <v>0</v>
      </c>
      <c r="E230" s="78">
        <v>0</v>
      </c>
      <c r="F230" s="78">
        <f t="shared" si="35"/>
        <v>13948</v>
      </c>
      <c r="H230" s="78">
        <v>1128</v>
      </c>
      <c r="I230" s="78">
        <v>0</v>
      </c>
      <c r="J230" s="78">
        <v>0</v>
      </c>
      <c r="K230" s="78">
        <f t="shared" si="38"/>
        <v>1128</v>
      </c>
      <c r="M230" s="78">
        <v>11862</v>
      </c>
      <c r="N230" s="78">
        <v>1572</v>
      </c>
      <c r="O230" s="78">
        <v>0</v>
      </c>
      <c r="P230" s="78">
        <f t="shared" si="39"/>
        <v>13434</v>
      </c>
      <c r="R230" s="215"/>
      <c r="S230" s="215"/>
      <c r="T230" s="215"/>
      <c r="U230" s="215"/>
      <c r="V230" s="215"/>
    </row>
    <row r="231" spans="1:22" s="216" customFormat="1">
      <c r="A231" s="77" t="s">
        <v>152</v>
      </c>
      <c r="B231" s="77" t="s">
        <v>163</v>
      </c>
      <c r="C231" s="78">
        <v>65140</v>
      </c>
      <c r="D231" s="78">
        <v>4474</v>
      </c>
      <c r="E231" s="78">
        <v>0</v>
      </c>
      <c r="F231" s="78">
        <f t="shared" si="35"/>
        <v>69614</v>
      </c>
      <c r="H231" s="78">
        <v>52228</v>
      </c>
      <c r="I231" s="78">
        <v>5513</v>
      </c>
      <c r="J231" s="78">
        <v>0</v>
      </c>
      <c r="K231" s="78">
        <f t="shared" si="38"/>
        <v>57741</v>
      </c>
      <c r="M231" s="78">
        <v>52416</v>
      </c>
      <c r="N231" s="78">
        <v>1974</v>
      </c>
      <c r="O231" s="78">
        <v>0</v>
      </c>
      <c r="P231" s="78">
        <f t="shared" si="39"/>
        <v>54390</v>
      </c>
      <c r="R231" s="215"/>
      <c r="S231" s="215"/>
      <c r="T231" s="215"/>
      <c r="U231" s="215"/>
      <c r="V231" s="215"/>
    </row>
    <row r="232" spans="1:22" s="216" customFormat="1">
      <c r="A232" s="77" t="s">
        <v>146</v>
      </c>
      <c r="B232" s="77" t="s">
        <v>165</v>
      </c>
      <c r="C232" s="78">
        <v>426025</v>
      </c>
      <c r="D232" s="78">
        <v>4</v>
      </c>
      <c r="E232" s="78">
        <v>0</v>
      </c>
      <c r="F232" s="78">
        <f t="shared" si="35"/>
        <v>426029</v>
      </c>
      <c r="H232" s="78">
        <v>362719</v>
      </c>
      <c r="I232" s="78">
        <v>0</v>
      </c>
      <c r="J232" s="78">
        <v>0</v>
      </c>
      <c r="K232" s="78">
        <f t="shared" si="38"/>
        <v>362719</v>
      </c>
      <c r="M232" s="78">
        <v>277203</v>
      </c>
      <c r="N232" s="78">
        <v>0</v>
      </c>
      <c r="O232" s="78">
        <v>0</v>
      </c>
      <c r="P232" s="78">
        <f t="shared" si="39"/>
        <v>277203</v>
      </c>
      <c r="R232" s="215"/>
      <c r="S232" s="215"/>
      <c r="T232" s="215"/>
      <c r="U232" s="215"/>
      <c r="V232" s="215"/>
    </row>
    <row r="233" spans="1:22" s="216" customFormat="1">
      <c r="A233" s="77" t="s">
        <v>148</v>
      </c>
      <c r="B233" s="77" t="s">
        <v>167</v>
      </c>
      <c r="C233" s="78">
        <v>12300</v>
      </c>
      <c r="D233" s="78">
        <v>17606</v>
      </c>
      <c r="E233" s="78">
        <v>0</v>
      </c>
      <c r="F233" s="78">
        <f t="shared" si="35"/>
        <v>29906</v>
      </c>
      <c r="H233" s="78">
        <v>10601</v>
      </c>
      <c r="I233" s="78">
        <v>17271</v>
      </c>
      <c r="J233" s="78">
        <v>0</v>
      </c>
      <c r="K233" s="78">
        <f t="shared" si="38"/>
        <v>27872</v>
      </c>
      <c r="M233" s="78">
        <v>8430</v>
      </c>
      <c r="N233" s="78">
        <v>19669</v>
      </c>
      <c r="O233" s="78">
        <v>0</v>
      </c>
      <c r="P233" s="78">
        <f t="shared" si="39"/>
        <v>28099</v>
      </c>
      <c r="T233" s="215"/>
      <c r="U233" s="215"/>
      <c r="V233" s="215"/>
    </row>
    <row r="234" spans="1:22" s="216" customFormat="1">
      <c r="A234" s="77" t="s">
        <v>170</v>
      </c>
      <c r="B234" s="77" t="s">
        <v>171</v>
      </c>
      <c r="C234" s="78">
        <v>89715</v>
      </c>
      <c r="D234" s="78">
        <v>34047</v>
      </c>
      <c r="E234" s="78">
        <v>0</v>
      </c>
      <c r="F234" s="78">
        <f>C234+D234+E235</f>
        <v>123762</v>
      </c>
      <c r="H234" s="78">
        <v>130559</v>
      </c>
      <c r="I234" s="78">
        <v>47495</v>
      </c>
      <c r="J234" s="78">
        <v>0</v>
      </c>
      <c r="K234" s="78">
        <f>H235+I235+J234</f>
        <v>338205</v>
      </c>
      <c r="M234" s="78">
        <v>120083</v>
      </c>
      <c r="N234" s="78">
        <v>34655</v>
      </c>
      <c r="O234" s="78">
        <v>0</v>
      </c>
      <c r="P234" s="78">
        <f>M235+N235+O234</f>
        <v>488883</v>
      </c>
      <c r="R234" s="215"/>
      <c r="S234" s="215"/>
      <c r="T234" s="215"/>
      <c r="U234" s="215"/>
      <c r="V234" s="215"/>
    </row>
    <row r="235" spans="1:22">
      <c r="A235" s="77" t="s">
        <v>168</v>
      </c>
      <c r="B235" s="77" t="s">
        <v>169</v>
      </c>
      <c r="C235" s="78">
        <v>496977</v>
      </c>
      <c r="D235" s="78">
        <v>0</v>
      </c>
      <c r="E235" s="78">
        <v>0</v>
      </c>
      <c r="F235" s="78">
        <f>C235+D235+E234</f>
        <v>496977</v>
      </c>
      <c r="H235" s="78">
        <v>338205</v>
      </c>
      <c r="I235" s="78">
        <v>0</v>
      </c>
      <c r="J235" s="78">
        <v>0</v>
      </c>
      <c r="K235" s="78">
        <f>H234+I234+J235</f>
        <v>178054</v>
      </c>
      <c r="M235" s="78">
        <v>488883</v>
      </c>
      <c r="N235" s="78">
        <v>0</v>
      </c>
      <c r="O235" s="78">
        <v>0</v>
      </c>
      <c r="P235" s="78">
        <f>M234+N234+O235</f>
        <v>154738</v>
      </c>
      <c r="R235" s="215"/>
      <c r="S235" s="215"/>
      <c r="T235" s="215"/>
      <c r="U235" s="215"/>
      <c r="V235" s="215"/>
    </row>
    <row r="236" spans="1:22">
      <c r="A236" s="77" t="s">
        <v>172</v>
      </c>
      <c r="B236" s="77" t="s">
        <v>173</v>
      </c>
      <c r="C236" s="78">
        <v>0</v>
      </c>
      <c r="D236" s="78">
        <v>0</v>
      </c>
      <c r="E236" s="78">
        <v>0</v>
      </c>
      <c r="F236" s="78">
        <f t="shared" si="35"/>
        <v>0</v>
      </c>
      <c r="H236" s="78">
        <v>0</v>
      </c>
      <c r="I236" s="78">
        <v>0</v>
      </c>
      <c r="J236" s="78">
        <v>0</v>
      </c>
      <c r="K236" s="78">
        <f t="shared" si="38"/>
        <v>0</v>
      </c>
      <c r="M236" s="78">
        <v>0</v>
      </c>
      <c r="N236" s="78">
        <v>0</v>
      </c>
      <c r="O236" s="78">
        <v>0</v>
      </c>
      <c r="P236" s="78">
        <f t="shared" si="39"/>
        <v>0</v>
      </c>
      <c r="R236" s="215"/>
      <c r="S236" s="215"/>
      <c r="T236" s="215"/>
      <c r="U236" s="215"/>
      <c r="V236" s="215"/>
    </row>
    <row r="237" spans="1:22">
      <c r="A237" s="121" t="s">
        <v>174</v>
      </c>
      <c r="B237" s="121" t="s">
        <v>175</v>
      </c>
      <c r="C237" s="125">
        <f>C215+C227</f>
        <v>2638673</v>
      </c>
      <c r="D237" s="125">
        <f>D215+D227</f>
        <v>106286</v>
      </c>
      <c r="E237" s="125">
        <f>E215+E227</f>
        <v>-21740</v>
      </c>
      <c r="F237" s="125">
        <f>F215+F227</f>
        <v>2723219</v>
      </c>
      <c r="H237" s="125">
        <f>H215+H227</f>
        <v>2524057</v>
      </c>
      <c r="I237" s="125">
        <f t="shared" ref="I237:J237" si="40">I215+I227</f>
        <v>122362</v>
      </c>
      <c r="J237" s="125">
        <f t="shared" si="40"/>
        <v>-32919</v>
      </c>
      <c r="K237" s="125">
        <f>K215+K227</f>
        <v>2613500</v>
      </c>
      <c r="M237" s="125">
        <f>M215+M227</f>
        <v>2241229</v>
      </c>
      <c r="N237" s="125">
        <f t="shared" ref="N237:O237" si="41">N215+N227</f>
        <v>91583</v>
      </c>
      <c r="O237" s="125">
        <f t="shared" si="41"/>
        <v>-19317</v>
      </c>
      <c r="P237" s="125">
        <f>P215+P227</f>
        <v>2313495</v>
      </c>
      <c r="R237" s="215"/>
      <c r="S237" s="215"/>
      <c r="T237" s="215"/>
      <c r="U237" s="215"/>
      <c r="V237" s="215"/>
    </row>
    <row r="238" spans="1:22">
      <c r="A238" s="229"/>
      <c r="H238" s="228" t="s">
        <v>466</v>
      </c>
      <c r="M238" s="228" t="s">
        <v>466</v>
      </c>
      <c r="R238" s="215"/>
      <c r="S238" s="215"/>
      <c r="T238" s="215"/>
      <c r="U238" s="215"/>
      <c r="V238" s="215"/>
    </row>
    <row r="239" spans="1:22">
      <c r="A239" s="213"/>
      <c r="B239" s="213"/>
      <c r="C239" s="383">
        <f>C212</f>
        <v>45382</v>
      </c>
      <c r="D239" s="384"/>
      <c r="E239" s="384"/>
      <c r="F239" s="384"/>
      <c r="G239" s="215"/>
      <c r="H239" s="383" t="str">
        <f>H212</f>
        <v>2023-12-31*</v>
      </c>
      <c r="I239" s="384"/>
      <c r="J239" s="384"/>
      <c r="K239" s="385"/>
      <c r="M239" s="383" t="str">
        <f>M212</f>
        <v>2023-03-31*</v>
      </c>
      <c r="N239" s="384"/>
      <c r="O239" s="384"/>
      <c r="P239" s="385"/>
      <c r="R239" s="215"/>
      <c r="S239" s="215"/>
      <c r="T239" s="215"/>
      <c r="U239" s="215"/>
      <c r="V239" s="215"/>
    </row>
    <row r="240" spans="1:22" ht="52">
      <c r="A240" s="390" t="s">
        <v>452</v>
      </c>
      <c r="B240" s="390" t="s">
        <v>177</v>
      </c>
      <c r="C240" s="393" t="s">
        <v>430</v>
      </c>
      <c r="D240" s="393" t="s">
        <v>431</v>
      </c>
      <c r="E240" s="231" t="s">
        <v>478</v>
      </c>
      <c r="F240" s="231" t="s">
        <v>433</v>
      </c>
      <c r="G240" s="215"/>
      <c r="H240" s="393" t="s">
        <v>430</v>
      </c>
      <c r="I240" s="393" t="s">
        <v>431</v>
      </c>
      <c r="J240" s="231" t="s">
        <v>478</v>
      </c>
      <c r="K240" s="231" t="s">
        <v>433</v>
      </c>
      <c r="M240" s="393" t="s">
        <v>430</v>
      </c>
      <c r="N240" s="393" t="s">
        <v>431</v>
      </c>
      <c r="O240" s="231" t="s">
        <v>478</v>
      </c>
      <c r="P240" s="231" t="s">
        <v>433</v>
      </c>
      <c r="R240" s="215"/>
      <c r="S240" s="215"/>
      <c r="T240" s="215"/>
      <c r="U240" s="215"/>
      <c r="V240" s="215"/>
    </row>
    <row r="241" spans="1:22" ht="65">
      <c r="A241" s="391"/>
      <c r="B241" s="391"/>
      <c r="C241" s="394"/>
      <c r="D241" s="394"/>
      <c r="E241" s="231" t="s">
        <v>479</v>
      </c>
      <c r="F241" s="231" t="s">
        <v>435</v>
      </c>
      <c r="H241" s="394"/>
      <c r="I241" s="394"/>
      <c r="J241" s="231" t="s">
        <v>479</v>
      </c>
      <c r="K241" s="231" t="s">
        <v>435</v>
      </c>
      <c r="M241" s="394"/>
      <c r="N241" s="394"/>
      <c r="O241" s="231" t="s">
        <v>479</v>
      </c>
      <c r="P241" s="231" t="s">
        <v>435</v>
      </c>
      <c r="R241" s="215"/>
      <c r="S241" s="215"/>
      <c r="T241" s="215"/>
      <c r="U241" s="215"/>
      <c r="V241" s="215"/>
    </row>
    <row r="242" spans="1:22">
      <c r="A242" s="82" t="s">
        <v>178</v>
      </c>
      <c r="B242" s="121" t="s">
        <v>179</v>
      </c>
      <c r="C242" s="125">
        <f>C243</f>
        <v>2473489</v>
      </c>
      <c r="D242" s="125">
        <f>D243</f>
        <v>48903</v>
      </c>
      <c r="E242" s="125">
        <f>E243</f>
        <v>-15307</v>
      </c>
      <c r="F242" s="125">
        <f>F243</f>
        <v>2507085</v>
      </c>
      <c r="H242" s="125">
        <f>H243</f>
        <v>2369714</v>
      </c>
      <c r="I242" s="125">
        <f t="shared" ref="I242:K242" si="42">I243</f>
        <v>48837</v>
      </c>
      <c r="J242" s="125">
        <f t="shared" si="42"/>
        <v>-15328</v>
      </c>
      <c r="K242" s="125">
        <f t="shared" si="42"/>
        <v>2403223</v>
      </c>
      <c r="M242" s="125">
        <f>M243</f>
        <v>2080127</v>
      </c>
      <c r="N242" s="125">
        <f t="shared" ref="N242:P242" si="43">N243</f>
        <v>39006</v>
      </c>
      <c r="O242" s="125">
        <f t="shared" si="43"/>
        <v>-15371</v>
      </c>
      <c r="P242" s="125">
        <f t="shared" si="43"/>
        <v>2103762</v>
      </c>
      <c r="R242" s="215"/>
      <c r="S242" s="215"/>
      <c r="T242" s="215"/>
      <c r="U242" s="215"/>
      <c r="V242" s="215"/>
    </row>
    <row r="243" spans="1:22">
      <c r="A243" s="82" t="s">
        <v>480</v>
      </c>
      <c r="B243" s="121" t="s">
        <v>481</v>
      </c>
      <c r="C243" s="125">
        <f>SUM(C244:C251)</f>
        <v>2473489</v>
      </c>
      <c r="D243" s="125">
        <f>SUM(D244:D251)</f>
        <v>48903</v>
      </c>
      <c r="E243" s="125">
        <f>SUM(E244:E251)</f>
        <v>-15307</v>
      </c>
      <c r="F243" s="125">
        <f>SUM(F244:F251)</f>
        <v>2507085</v>
      </c>
      <c r="H243" s="125">
        <f>SUM(H244:H251)</f>
        <v>2369714</v>
      </c>
      <c r="I243" s="125">
        <f>SUM(I244:I251)</f>
        <v>48837</v>
      </c>
      <c r="J243" s="125">
        <f>SUM(J244:J251)</f>
        <v>-15328</v>
      </c>
      <c r="K243" s="125">
        <f>SUM(K244:K251)</f>
        <v>2403223</v>
      </c>
      <c r="M243" s="125">
        <f>SUM(M244:M251)</f>
        <v>2080127</v>
      </c>
      <c r="N243" s="125">
        <f>SUM(N244:N251)</f>
        <v>39006</v>
      </c>
      <c r="O243" s="125">
        <f>SUM(O244:O251)</f>
        <v>-15371</v>
      </c>
      <c r="P243" s="125">
        <f>SUM(P244:P251)</f>
        <v>2103762</v>
      </c>
      <c r="R243" s="215"/>
      <c r="S243" s="215"/>
      <c r="T243" s="215"/>
      <c r="U243" s="215"/>
      <c r="V243" s="215"/>
    </row>
    <row r="244" spans="1:22">
      <c r="A244" s="83" t="s">
        <v>182</v>
      </c>
      <c r="B244" s="77" t="s">
        <v>183</v>
      </c>
      <c r="C244" s="78">
        <v>99911</v>
      </c>
      <c r="D244" s="78">
        <v>136</v>
      </c>
      <c r="E244" s="78">
        <v>-136</v>
      </c>
      <c r="F244" s="78">
        <f t="shared" ref="F244:F251" si="44">C244+D244+E244</f>
        <v>99911</v>
      </c>
      <c r="H244" s="78">
        <v>99911</v>
      </c>
      <c r="I244" s="78">
        <v>136</v>
      </c>
      <c r="J244" s="78">
        <v>-136</v>
      </c>
      <c r="K244" s="78">
        <f t="shared" ref="K244:K251" si="45">H244+I244+J244</f>
        <v>99911</v>
      </c>
      <c r="M244" s="78">
        <v>100771</v>
      </c>
      <c r="N244" s="78">
        <v>136</v>
      </c>
      <c r="O244" s="78">
        <v>-136</v>
      </c>
      <c r="P244" s="78">
        <f t="shared" ref="P244:P251" si="46">M244+N244+O244</f>
        <v>100771</v>
      </c>
      <c r="R244" s="215"/>
      <c r="S244" s="215"/>
      <c r="T244" s="215"/>
      <c r="U244" s="215"/>
      <c r="V244" s="215"/>
    </row>
    <row r="245" spans="1:22">
      <c r="A245" s="83" t="s">
        <v>453</v>
      </c>
      <c r="B245" s="77" t="s">
        <v>185</v>
      </c>
      <c r="C245" s="78">
        <v>1681868</v>
      </c>
      <c r="D245" s="78">
        <v>38251</v>
      </c>
      <c r="E245" s="78">
        <v>-5515</v>
      </c>
      <c r="F245" s="78">
        <f t="shared" si="44"/>
        <v>1714604</v>
      </c>
      <c r="H245" s="78">
        <v>1681868</v>
      </c>
      <c r="I245" s="78">
        <v>38251</v>
      </c>
      <c r="J245" s="78">
        <v>-5515</v>
      </c>
      <c r="K245" s="78">
        <f t="shared" si="45"/>
        <v>1714604</v>
      </c>
      <c r="M245" s="78">
        <v>1539839</v>
      </c>
      <c r="N245" s="78">
        <v>33001</v>
      </c>
      <c r="O245" s="78">
        <v>-5515</v>
      </c>
      <c r="P245" s="78">
        <f t="shared" si="46"/>
        <v>1567325</v>
      </c>
      <c r="R245" s="215"/>
      <c r="S245" s="215"/>
      <c r="T245" s="215"/>
      <c r="U245" s="215"/>
      <c r="V245" s="215"/>
    </row>
    <row r="246" spans="1:22">
      <c r="A246" s="83" t="s">
        <v>186</v>
      </c>
      <c r="B246" s="77" t="s">
        <v>187</v>
      </c>
      <c r="C246" s="78">
        <v>116700</v>
      </c>
      <c r="D246" s="78">
        <v>0</v>
      </c>
      <c r="E246" s="78">
        <v>0</v>
      </c>
      <c r="F246" s="78">
        <f t="shared" si="44"/>
        <v>116700</v>
      </c>
      <c r="H246" s="78">
        <v>116700</v>
      </c>
      <c r="I246" s="78">
        <v>0</v>
      </c>
      <c r="J246" s="78">
        <v>0</v>
      </c>
      <c r="K246" s="78">
        <f t="shared" si="45"/>
        <v>116700</v>
      </c>
      <c r="M246" s="78">
        <v>116700</v>
      </c>
      <c r="N246" s="78">
        <v>0</v>
      </c>
      <c r="O246" s="78">
        <v>0</v>
      </c>
      <c r="P246" s="78">
        <f t="shared" si="46"/>
        <v>116700</v>
      </c>
      <c r="R246" s="215"/>
      <c r="S246" s="215"/>
      <c r="T246" s="215"/>
      <c r="U246" s="215"/>
      <c r="V246" s="215"/>
    </row>
    <row r="247" spans="1:22">
      <c r="A247" s="83" t="s">
        <v>188</v>
      </c>
      <c r="B247" s="77" t="s">
        <v>189</v>
      </c>
      <c r="C247" s="78">
        <v>0</v>
      </c>
      <c r="D247" s="78">
        <v>0</v>
      </c>
      <c r="E247" s="78">
        <v>0</v>
      </c>
      <c r="F247" s="78">
        <f t="shared" si="44"/>
        <v>0</v>
      </c>
      <c r="H247" s="78">
        <v>0</v>
      </c>
      <c r="I247" s="78">
        <v>0</v>
      </c>
      <c r="J247" s="78">
        <v>0</v>
      </c>
      <c r="K247" s="78">
        <f t="shared" si="45"/>
        <v>0</v>
      </c>
      <c r="M247" s="78">
        <v>-99993</v>
      </c>
      <c r="N247" s="78">
        <v>0</v>
      </c>
      <c r="O247" s="78">
        <v>0</v>
      </c>
      <c r="P247" s="78">
        <f t="shared" si="46"/>
        <v>-99993</v>
      </c>
      <c r="R247" s="215"/>
      <c r="S247" s="215"/>
      <c r="T247" s="215"/>
      <c r="U247" s="215"/>
      <c r="V247" s="215"/>
    </row>
    <row r="248" spans="1:22">
      <c r="A248" s="83" t="s">
        <v>190</v>
      </c>
      <c r="B248" s="77" t="s">
        <v>191</v>
      </c>
      <c r="C248" s="78">
        <v>27576</v>
      </c>
      <c r="D248" s="78">
        <v>569</v>
      </c>
      <c r="E248" s="78">
        <v>-1582</v>
      </c>
      <c r="F248" s="78">
        <f t="shared" si="44"/>
        <v>26563</v>
      </c>
      <c r="H248" s="78">
        <v>24184</v>
      </c>
      <c r="I248" s="78">
        <v>525</v>
      </c>
      <c r="J248" s="78">
        <v>-1540</v>
      </c>
      <c r="K248" s="78">
        <f t="shared" si="45"/>
        <v>23169</v>
      </c>
      <c r="M248" s="78">
        <v>6747</v>
      </c>
      <c r="N248" s="78">
        <v>435</v>
      </c>
      <c r="O248" s="78">
        <v>-1448</v>
      </c>
      <c r="P248" s="78">
        <f t="shared" si="46"/>
        <v>5734</v>
      </c>
      <c r="R248" s="215"/>
      <c r="S248" s="215"/>
      <c r="T248" s="215"/>
      <c r="U248" s="215"/>
      <c r="V248" s="215"/>
    </row>
    <row r="249" spans="1:22">
      <c r="A249" s="83" t="s">
        <v>192</v>
      </c>
      <c r="B249" s="77" t="s">
        <v>193</v>
      </c>
      <c r="C249" s="78">
        <v>-1745</v>
      </c>
      <c r="D249" s="78">
        <v>-65</v>
      </c>
      <c r="E249" s="78">
        <v>1014</v>
      </c>
      <c r="F249" s="78">
        <f t="shared" si="44"/>
        <v>-796</v>
      </c>
      <c r="H249" s="78">
        <v>-2153</v>
      </c>
      <c r="I249" s="78">
        <v>-65</v>
      </c>
      <c r="J249" s="78">
        <v>1016</v>
      </c>
      <c r="K249" s="78">
        <f t="shared" si="45"/>
        <v>-1202</v>
      </c>
      <c r="M249" s="78">
        <v>372</v>
      </c>
      <c r="N249" s="78">
        <v>-65</v>
      </c>
      <c r="O249" s="78">
        <v>1014</v>
      </c>
      <c r="P249" s="78">
        <f t="shared" si="46"/>
        <v>1321</v>
      </c>
      <c r="R249" s="215"/>
      <c r="S249" s="215"/>
      <c r="T249" s="215"/>
      <c r="U249" s="215"/>
      <c r="V249" s="215"/>
    </row>
    <row r="250" spans="1:22">
      <c r="A250" s="83" t="s">
        <v>194</v>
      </c>
      <c r="B250" s="77" t="s">
        <v>195</v>
      </c>
      <c r="C250" s="78">
        <v>449241</v>
      </c>
      <c r="D250" s="78">
        <v>9974</v>
      </c>
      <c r="E250" s="78">
        <v>-9174</v>
      </c>
      <c r="F250" s="78">
        <f t="shared" si="44"/>
        <v>450041</v>
      </c>
      <c r="H250" s="78">
        <v>-21544</v>
      </c>
      <c r="I250" s="78">
        <v>2</v>
      </c>
      <c r="J250" s="78">
        <v>-9255</v>
      </c>
      <c r="K250" s="78">
        <f t="shared" si="45"/>
        <v>-30797</v>
      </c>
      <c r="M250" s="78">
        <v>346509</v>
      </c>
      <c r="N250" s="78">
        <v>5251</v>
      </c>
      <c r="O250" s="78">
        <v>-9256</v>
      </c>
      <c r="P250" s="78">
        <f t="shared" si="46"/>
        <v>342504</v>
      </c>
      <c r="R250" s="215"/>
      <c r="S250" s="215"/>
      <c r="T250" s="215"/>
      <c r="U250" s="215"/>
      <c r="V250" s="215"/>
    </row>
    <row r="251" spans="1:22">
      <c r="A251" s="83" t="s">
        <v>377</v>
      </c>
      <c r="B251" s="77" t="s">
        <v>197</v>
      </c>
      <c r="C251" s="78">
        <v>99938</v>
      </c>
      <c r="D251" s="78">
        <v>38</v>
      </c>
      <c r="E251" s="78">
        <v>86</v>
      </c>
      <c r="F251" s="78">
        <f t="shared" si="44"/>
        <v>100062</v>
      </c>
      <c r="H251" s="78">
        <v>470748</v>
      </c>
      <c r="I251" s="78">
        <v>9988</v>
      </c>
      <c r="J251" s="78">
        <v>102</v>
      </c>
      <c r="K251" s="78">
        <f t="shared" si="45"/>
        <v>480838</v>
      </c>
      <c r="M251" s="78">
        <v>69182</v>
      </c>
      <c r="N251" s="78">
        <v>248</v>
      </c>
      <c r="O251" s="78">
        <v>-30</v>
      </c>
      <c r="P251" s="78">
        <f t="shared" si="46"/>
        <v>69400</v>
      </c>
      <c r="R251" s="215"/>
      <c r="S251" s="215"/>
      <c r="T251" s="215"/>
      <c r="U251" s="215"/>
      <c r="V251" s="215"/>
    </row>
    <row r="252" spans="1:22">
      <c r="A252" s="121" t="s">
        <v>454</v>
      </c>
      <c r="B252" s="121" t="s">
        <v>482</v>
      </c>
      <c r="C252" s="125">
        <v>0</v>
      </c>
      <c r="D252" s="125">
        <v>0</v>
      </c>
      <c r="E252" s="125">
        <v>0</v>
      </c>
      <c r="F252" s="125">
        <v>0</v>
      </c>
      <c r="H252" s="125">
        <v>0</v>
      </c>
      <c r="I252" s="125">
        <v>0</v>
      </c>
      <c r="J252" s="125">
        <v>0</v>
      </c>
      <c r="K252" s="125">
        <v>0</v>
      </c>
      <c r="M252" s="125">
        <v>0</v>
      </c>
      <c r="N252" s="125">
        <v>0</v>
      </c>
      <c r="O252" s="125">
        <v>0</v>
      </c>
      <c r="P252" s="125">
        <v>0</v>
      </c>
      <c r="R252" s="215"/>
      <c r="S252" s="215"/>
      <c r="T252" s="215"/>
      <c r="U252" s="215"/>
      <c r="V252" s="215"/>
    </row>
    <row r="253" spans="1:22">
      <c r="A253" s="82" t="s">
        <v>198</v>
      </c>
      <c r="B253" s="121" t="s">
        <v>199</v>
      </c>
      <c r="C253" s="125">
        <f>SUM(C254:C260)</f>
        <v>35793</v>
      </c>
      <c r="D253" s="125">
        <f>SUM(D254:D260)</f>
        <v>1066</v>
      </c>
      <c r="E253" s="125">
        <f>SUM(E254:E260)</f>
        <v>-1045</v>
      </c>
      <c r="F253" s="125">
        <f t="shared" ref="F253" si="47">SUM(F254:F260)</f>
        <v>35814</v>
      </c>
      <c r="H253" s="125">
        <f>SUM(H254:H260)</f>
        <v>38753</v>
      </c>
      <c r="I253" s="125">
        <f>SUM(I254:I260)</f>
        <v>890</v>
      </c>
      <c r="J253" s="125">
        <f t="shared" ref="J253:K253" si="48">SUM(J254:J260)</f>
        <v>-869</v>
      </c>
      <c r="K253" s="125">
        <f t="shared" si="48"/>
        <v>38774</v>
      </c>
      <c r="M253" s="125">
        <f>SUM(M254:M260)</f>
        <v>32222</v>
      </c>
      <c r="N253" s="125">
        <f>SUM(N254:N260)</f>
        <v>1309</v>
      </c>
      <c r="O253" s="125">
        <f t="shared" ref="O253:P253" si="49">SUM(O254:O260)</f>
        <v>-1281</v>
      </c>
      <c r="P253" s="125">
        <f t="shared" si="49"/>
        <v>32250</v>
      </c>
      <c r="R253" s="215"/>
      <c r="S253" s="215"/>
      <c r="T253" s="215"/>
      <c r="U253" s="215"/>
      <c r="V253" s="215"/>
    </row>
    <row r="254" spans="1:22">
      <c r="A254" s="83" t="s">
        <v>336</v>
      </c>
      <c r="B254" s="77" t="s">
        <v>337</v>
      </c>
      <c r="C254" s="78">
        <v>0</v>
      </c>
      <c r="D254" s="78">
        <v>0</v>
      </c>
      <c r="E254" s="78">
        <v>0</v>
      </c>
      <c r="F254" s="78">
        <f t="shared" ref="F254:F260" si="50">C254+D254+E254</f>
        <v>0</v>
      </c>
      <c r="H254" s="78">
        <v>0</v>
      </c>
      <c r="I254" s="78">
        <v>0</v>
      </c>
      <c r="J254" s="78">
        <v>0</v>
      </c>
      <c r="K254" s="78">
        <f t="shared" ref="K254:K260" si="51">H254+I254+J254</f>
        <v>0</v>
      </c>
      <c r="M254" s="78">
        <v>0</v>
      </c>
      <c r="N254" s="78">
        <v>0</v>
      </c>
      <c r="O254" s="78">
        <v>0</v>
      </c>
      <c r="P254" s="78">
        <f t="shared" ref="P254:P260" si="52">M254+N254+O254</f>
        <v>0</v>
      </c>
      <c r="R254" s="215"/>
      <c r="S254" s="215"/>
      <c r="T254" s="215"/>
      <c r="U254" s="215"/>
      <c r="V254" s="215"/>
    </row>
    <row r="255" spans="1:22" s="233" customFormat="1">
      <c r="A255" s="77" t="s">
        <v>200</v>
      </c>
      <c r="B255" s="77" t="s">
        <v>201</v>
      </c>
      <c r="C255" s="78">
        <v>17912</v>
      </c>
      <c r="D255" s="78">
        <v>1045</v>
      </c>
      <c r="E255" s="78">
        <v>-1045</v>
      </c>
      <c r="F255" s="78">
        <f t="shared" si="50"/>
        <v>17912</v>
      </c>
      <c r="H255" s="78">
        <v>20038</v>
      </c>
      <c r="I255" s="78">
        <v>869</v>
      </c>
      <c r="J255" s="78">
        <v>-869</v>
      </c>
      <c r="K255" s="78">
        <f t="shared" si="51"/>
        <v>20038</v>
      </c>
      <c r="M255" s="78">
        <v>18525</v>
      </c>
      <c r="N255" s="78">
        <v>1281</v>
      </c>
      <c r="O255" s="78">
        <v>-1281</v>
      </c>
      <c r="P255" s="78">
        <f t="shared" si="52"/>
        <v>18525</v>
      </c>
      <c r="R255" s="215"/>
      <c r="S255" s="215"/>
      <c r="T255" s="215"/>
      <c r="U255" s="215"/>
      <c r="V255" s="215"/>
    </row>
    <row r="256" spans="1:22" s="233" customFormat="1">
      <c r="A256" s="83" t="s">
        <v>501</v>
      </c>
      <c r="B256" s="77" t="s">
        <v>203</v>
      </c>
      <c r="C256" s="78">
        <v>2434</v>
      </c>
      <c r="D256" s="78">
        <v>0</v>
      </c>
      <c r="E256" s="78">
        <v>0</v>
      </c>
      <c r="F256" s="78">
        <f t="shared" si="50"/>
        <v>2434</v>
      </c>
      <c r="H256" s="78">
        <v>2494</v>
      </c>
      <c r="I256" s="78">
        <v>0</v>
      </c>
      <c r="J256" s="78">
        <v>0</v>
      </c>
      <c r="K256" s="78">
        <f t="shared" si="51"/>
        <v>2494</v>
      </c>
      <c r="M256" s="78">
        <v>2560</v>
      </c>
      <c r="N256" s="78">
        <v>0</v>
      </c>
      <c r="O256" s="78">
        <v>0</v>
      </c>
      <c r="P256" s="78">
        <f t="shared" si="52"/>
        <v>2560</v>
      </c>
      <c r="R256" s="215"/>
      <c r="S256" s="215"/>
      <c r="T256" s="215"/>
      <c r="U256" s="215"/>
      <c r="V256" s="215"/>
    </row>
    <row r="257" spans="1:22" s="233" customFormat="1">
      <c r="A257" s="83" t="s">
        <v>502</v>
      </c>
      <c r="B257" s="77" t="s">
        <v>205</v>
      </c>
      <c r="C257" s="78">
        <v>0</v>
      </c>
      <c r="D257" s="78">
        <v>0</v>
      </c>
      <c r="E257" s="78">
        <v>0</v>
      </c>
      <c r="F257" s="78">
        <f t="shared" si="50"/>
        <v>0</v>
      </c>
      <c r="H257" s="78">
        <v>0</v>
      </c>
      <c r="I257" s="78">
        <v>0</v>
      </c>
      <c r="J257" s="78">
        <v>0</v>
      </c>
      <c r="K257" s="78">
        <f t="shared" si="51"/>
        <v>0</v>
      </c>
      <c r="M257" s="78">
        <v>49</v>
      </c>
      <c r="N257" s="78">
        <v>0</v>
      </c>
      <c r="O257" s="78">
        <v>0</v>
      </c>
      <c r="P257" s="78">
        <f t="shared" si="52"/>
        <v>49</v>
      </c>
      <c r="R257" s="215"/>
      <c r="S257" s="215"/>
      <c r="T257" s="215"/>
      <c r="U257" s="215"/>
      <c r="V257" s="215"/>
    </row>
    <row r="258" spans="1:22" s="233" customFormat="1">
      <c r="A258" s="83" t="s">
        <v>503</v>
      </c>
      <c r="B258" s="77" t="s">
        <v>207</v>
      </c>
      <c r="C258" s="78">
        <v>2153</v>
      </c>
      <c r="D258" s="78">
        <v>0</v>
      </c>
      <c r="E258" s="78">
        <v>0</v>
      </c>
      <c r="F258" s="78">
        <f t="shared" si="50"/>
        <v>2153</v>
      </c>
      <c r="H258" s="78">
        <v>2315</v>
      </c>
      <c r="I258" s="78">
        <v>0</v>
      </c>
      <c r="J258" s="78">
        <v>0</v>
      </c>
      <c r="K258" s="78">
        <f t="shared" si="51"/>
        <v>2315</v>
      </c>
      <c r="M258" s="78">
        <v>3211</v>
      </c>
      <c r="N258" s="78">
        <v>1</v>
      </c>
      <c r="O258" s="78">
        <v>0</v>
      </c>
      <c r="P258" s="78">
        <f t="shared" si="52"/>
        <v>3212</v>
      </c>
      <c r="R258" s="215"/>
      <c r="S258" s="215"/>
      <c r="T258" s="215"/>
      <c r="U258" s="215"/>
      <c r="V258" s="215"/>
    </row>
    <row r="259" spans="1:22" s="233" customFormat="1">
      <c r="A259" s="83" t="s">
        <v>483</v>
      </c>
      <c r="B259" s="77" t="s">
        <v>456</v>
      </c>
      <c r="C259" s="78">
        <v>497</v>
      </c>
      <c r="D259" s="78">
        <v>21</v>
      </c>
      <c r="E259" s="78">
        <v>0</v>
      </c>
      <c r="F259" s="78">
        <f t="shared" si="50"/>
        <v>518</v>
      </c>
      <c r="H259" s="78">
        <v>497</v>
      </c>
      <c r="I259" s="78">
        <v>21</v>
      </c>
      <c r="J259" s="78">
        <v>0</v>
      </c>
      <c r="K259" s="78">
        <f t="shared" si="51"/>
        <v>518</v>
      </c>
      <c r="M259" s="78">
        <v>339</v>
      </c>
      <c r="N259" s="78">
        <v>27</v>
      </c>
      <c r="O259" s="78">
        <v>0</v>
      </c>
      <c r="P259" s="78">
        <f t="shared" si="52"/>
        <v>366</v>
      </c>
      <c r="R259" s="215"/>
      <c r="S259" s="215"/>
      <c r="T259" s="215"/>
      <c r="U259" s="215"/>
      <c r="V259" s="215"/>
    </row>
    <row r="260" spans="1:22" s="233" customFormat="1">
      <c r="A260" s="83" t="s">
        <v>210</v>
      </c>
      <c r="B260" s="77" t="s">
        <v>211</v>
      </c>
      <c r="C260" s="78">
        <v>12797</v>
      </c>
      <c r="D260" s="78">
        <v>0</v>
      </c>
      <c r="E260" s="78">
        <v>0</v>
      </c>
      <c r="F260" s="78">
        <f t="shared" si="50"/>
        <v>12797</v>
      </c>
      <c r="H260" s="78">
        <v>13409</v>
      </c>
      <c r="I260" s="78">
        <v>0</v>
      </c>
      <c r="J260" s="78">
        <v>0</v>
      </c>
      <c r="K260" s="78">
        <f t="shared" si="51"/>
        <v>13409</v>
      </c>
      <c r="M260" s="78">
        <v>7538</v>
      </c>
      <c r="N260" s="78">
        <v>0</v>
      </c>
      <c r="O260" s="78">
        <v>0</v>
      </c>
      <c r="P260" s="78">
        <f t="shared" si="52"/>
        <v>7538</v>
      </c>
      <c r="R260" s="215"/>
      <c r="S260" s="215"/>
      <c r="T260" s="215"/>
      <c r="U260" s="215"/>
      <c r="V260" s="215"/>
    </row>
    <row r="261" spans="1:22">
      <c r="A261" s="82" t="s">
        <v>212</v>
      </c>
      <c r="B261" s="121" t="s">
        <v>213</v>
      </c>
      <c r="C261" s="125">
        <f>SUM(C262:C269)</f>
        <v>129391</v>
      </c>
      <c r="D261" s="125">
        <f>SUM(D262:D269)</f>
        <v>56317</v>
      </c>
      <c r="E261" s="125">
        <f>SUM(E262:E269)</f>
        <v>-5388</v>
      </c>
      <c r="F261" s="125">
        <f t="shared" ref="F261" si="53">SUM(F262:F269)</f>
        <v>180320</v>
      </c>
      <c r="H261" s="125">
        <f>SUM(H262:H269)</f>
        <v>115590</v>
      </c>
      <c r="I261" s="125">
        <f t="shared" ref="I261:J261" si="54">SUM(I262:I269)</f>
        <v>72635</v>
      </c>
      <c r="J261" s="125">
        <f t="shared" si="54"/>
        <v>-16722</v>
      </c>
      <c r="K261" s="125">
        <f>SUM(K262:K269)</f>
        <v>171503</v>
      </c>
      <c r="M261" s="125">
        <f>SUM(M262:M269)</f>
        <v>128880</v>
      </c>
      <c r="N261" s="125">
        <f t="shared" ref="N261:O261" si="55">SUM(N262:N269)</f>
        <v>51268</v>
      </c>
      <c r="O261" s="125">
        <f t="shared" si="55"/>
        <v>-2665</v>
      </c>
      <c r="P261" s="125">
        <f>SUM(P262:P269)</f>
        <v>177483</v>
      </c>
      <c r="R261" s="215"/>
      <c r="S261" s="215"/>
      <c r="T261" s="215"/>
      <c r="U261" s="215"/>
      <c r="V261" s="215"/>
    </row>
    <row r="262" spans="1:22" s="216" customFormat="1">
      <c r="A262" s="83" t="s">
        <v>336</v>
      </c>
      <c r="B262" s="77" t="s">
        <v>457</v>
      </c>
      <c r="C262" s="78">
        <v>0</v>
      </c>
      <c r="D262" s="78">
        <v>0</v>
      </c>
      <c r="E262" s="78">
        <v>0</v>
      </c>
      <c r="F262" s="78">
        <f t="shared" ref="F262:F269" si="56">C262+D262+E262</f>
        <v>0</v>
      </c>
      <c r="H262" s="78">
        <v>0</v>
      </c>
      <c r="I262" s="78">
        <v>0</v>
      </c>
      <c r="J262" s="78">
        <v>0</v>
      </c>
      <c r="K262" s="78">
        <f t="shared" ref="K262:K269" si="57">H262+I262+J262</f>
        <v>0</v>
      </c>
      <c r="M262" s="78">
        <v>0</v>
      </c>
      <c r="N262" s="78">
        <v>0</v>
      </c>
      <c r="O262" s="78">
        <v>0</v>
      </c>
      <c r="P262" s="78">
        <f t="shared" ref="P262:P269" si="58">M262+N262+O262</f>
        <v>0</v>
      </c>
      <c r="R262" s="215"/>
      <c r="S262" s="215"/>
      <c r="T262" s="215"/>
      <c r="U262" s="215"/>
      <c r="V262" s="215"/>
    </row>
    <row r="263" spans="1:22" s="216" customFormat="1">
      <c r="A263" s="83" t="s">
        <v>200</v>
      </c>
      <c r="B263" s="77" t="s">
        <v>215</v>
      </c>
      <c r="C263" s="78">
        <v>4874</v>
      </c>
      <c r="D263" s="78">
        <v>662</v>
      </c>
      <c r="E263" s="78">
        <v>-632</v>
      </c>
      <c r="F263" s="78">
        <f t="shared" si="56"/>
        <v>4904</v>
      </c>
      <c r="H263" s="78">
        <v>6389</v>
      </c>
      <c r="I263" s="78">
        <v>1038</v>
      </c>
      <c r="J263" s="78">
        <v>-543</v>
      </c>
      <c r="K263" s="78">
        <f t="shared" si="57"/>
        <v>6884</v>
      </c>
      <c r="M263" s="78">
        <v>8383</v>
      </c>
      <c r="N263" s="78">
        <v>891</v>
      </c>
      <c r="O263" s="78">
        <v>-503</v>
      </c>
      <c r="P263" s="78">
        <f t="shared" si="58"/>
        <v>8771</v>
      </c>
      <c r="R263" s="215"/>
      <c r="S263" s="215"/>
      <c r="T263" s="215"/>
      <c r="U263" s="215"/>
      <c r="V263" s="215"/>
    </row>
    <row r="264" spans="1:22" s="216" customFormat="1">
      <c r="A264" s="83" t="s">
        <v>216</v>
      </c>
      <c r="B264" s="77" t="s">
        <v>217</v>
      </c>
      <c r="C264" s="78">
        <v>27679</v>
      </c>
      <c r="D264" s="78">
        <v>36446</v>
      </c>
      <c r="E264" s="78">
        <v>-4680</v>
      </c>
      <c r="F264" s="78">
        <f t="shared" si="56"/>
        <v>59445</v>
      </c>
      <c r="H264" s="78">
        <v>24202</v>
      </c>
      <c r="I264" s="78">
        <v>50716</v>
      </c>
      <c r="J264" s="78">
        <v>-16083</v>
      </c>
      <c r="K264" s="78">
        <f t="shared" si="57"/>
        <v>58835</v>
      </c>
      <c r="M264" s="78">
        <v>13418</v>
      </c>
      <c r="N264" s="78">
        <v>34505</v>
      </c>
      <c r="O264" s="78">
        <v>-1922</v>
      </c>
      <c r="P264" s="78">
        <f t="shared" si="58"/>
        <v>46001</v>
      </c>
      <c r="R264" s="215"/>
      <c r="S264" s="215"/>
      <c r="T264" s="215"/>
      <c r="U264" s="215"/>
      <c r="V264" s="215"/>
    </row>
    <row r="265" spans="1:22" s="216" customFormat="1">
      <c r="A265" s="83" t="s">
        <v>218</v>
      </c>
      <c r="B265" s="77" t="s">
        <v>219</v>
      </c>
      <c r="C265" s="78">
        <v>0</v>
      </c>
      <c r="D265" s="78">
        <v>240</v>
      </c>
      <c r="E265" s="78">
        <v>0</v>
      </c>
      <c r="F265" s="78">
        <f t="shared" si="56"/>
        <v>240</v>
      </c>
      <c r="H265" s="78">
        <v>0</v>
      </c>
      <c r="I265" s="78">
        <v>462</v>
      </c>
      <c r="J265" s="78">
        <v>0</v>
      </c>
      <c r="K265" s="78">
        <f t="shared" si="57"/>
        <v>462</v>
      </c>
      <c r="M265" s="78">
        <v>0</v>
      </c>
      <c r="N265" s="78">
        <v>0</v>
      </c>
      <c r="O265" s="78">
        <v>0</v>
      </c>
      <c r="P265" s="78">
        <f t="shared" si="58"/>
        <v>0</v>
      </c>
      <c r="R265" s="215"/>
      <c r="S265" s="215"/>
      <c r="T265" s="215"/>
      <c r="U265" s="215"/>
      <c r="V265" s="215"/>
    </row>
    <row r="266" spans="1:22" s="216" customFormat="1">
      <c r="A266" s="83" t="s">
        <v>202</v>
      </c>
      <c r="B266" s="77" t="s">
        <v>221</v>
      </c>
      <c r="C266" s="78">
        <v>4903</v>
      </c>
      <c r="D266" s="78">
        <v>6033</v>
      </c>
      <c r="E266" s="78">
        <v>0</v>
      </c>
      <c r="F266" s="78">
        <f t="shared" si="56"/>
        <v>10936</v>
      </c>
      <c r="H266" s="78">
        <v>7099</v>
      </c>
      <c r="I266" s="78">
        <v>8102</v>
      </c>
      <c r="J266" s="78">
        <v>0</v>
      </c>
      <c r="K266" s="78">
        <f t="shared" si="57"/>
        <v>15201</v>
      </c>
      <c r="M266" s="78">
        <v>5032</v>
      </c>
      <c r="N266" s="78">
        <v>4378</v>
      </c>
      <c r="O266" s="78">
        <v>0</v>
      </c>
      <c r="P266" s="78">
        <f t="shared" si="58"/>
        <v>9410</v>
      </c>
      <c r="R266" s="215"/>
      <c r="S266" s="215"/>
      <c r="T266" s="215"/>
      <c r="U266" s="215"/>
      <c r="V266" s="215"/>
    </row>
    <row r="267" spans="1:22" s="216" customFormat="1">
      <c r="A267" s="83" t="s">
        <v>206</v>
      </c>
      <c r="B267" s="77" t="s">
        <v>223</v>
      </c>
      <c r="C267" s="78">
        <v>6503</v>
      </c>
      <c r="D267" s="78">
        <v>6375</v>
      </c>
      <c r="E267" s="78">
        <v>0</v>
      </c>
      <c r="F267" s="78">
        <f t="shared" si="56"/>
        <v>12878</v>
      </c>
      <c r="H267" s="78">
        <v>6887</v>
      </c>
      <c r="I267" s="78">
        <v>6283</v>
      </c>
      <c r="J267" s="78">
        <v>0</v>
      </c>
      <c r="K267" s="78">
        <f t="shared" si="57"/>
        <v>13170</v>
      </c>
      <c r="M267" s="78">
        <v>8806</v>
      </c>
      <c r="N267" s="78">
        <v>6236</v>
      </c>
      <c r="O267" s="78">
        <v>0</v>
      </c>
      <c r="P267" s="78">
        <f t="shared" si="58"/>
        <v>15042</v>
      </c>
      <c r="R267" s="215"/>
      <c r="S267" s="215"/>
      <c r="T267" s="215"/>
      <c r="U267" s="215"/>
      <c r="V267" s="215"/>
    </row>
    <row r="268" spans="1:22" s="216" customFormat="1">
      <c r="A268" s="83" t="s">
        <v>208</v>
      </c>
      <c r="B268" s="77" t="s">
        <v>458</v>
      </c>
      <c r="C268" s="78">
        <v>8308</v>
      </c>
      <c r="D268" s="78">
        <v>460</v>
      </c>
      <c r="E268" s="78">
        <v>0</v>
      </c>
      <c r="F268" s="78">
        <f t="shared" si="56"/>
        <v>8768</v>
      </c>
      <c r="H268" s="78">
        <v>6414</v>
      </c>
      <c r="I268" s="78">
        <v>329</v>
      </c>
      <c r="J268" s="78">
        <v>0</v>
      </c>
      <c r="K268" s="78">
        <f t="shared" si="57"/>
        <v>6743</v>
      </c>
      <c r="M268" s="78">
        <v>7724</v>
      </c>
      <c r="N268" s="78">
        <v>1</v>
      </c>
      <c r="O268" s="78">
        <v>0</v>
      </c>
      <c r="P268" s="78">
        <f t="shared" si="58"/>
        <v>7725</v>
      </c>
      <c r="R268" s="215"/>
      <c r="S268" s="215"/>
      <c r="T268" s="215"/>
      <c r="U268" s="215"/>
      <c r="V268" s="215"/>
    </row>
    <row r="269" spans="1:22">
      <c r="A269" s="83" t="s">
        <v>210</v>
      </c>
      <c r="B269" s="77" t="s">
        <v>226</v>
      </c>
      <c r="C269" s="78">
        <v>77124</v>
      </c>
      <c r="D269" s="78">
        <v>6101</v>
      </c>
      <c r="E269" s="78">
        <v>-76</v>
      </c>
      <c r="F269" s="78">
        <f t="shared" si="56"/>
        <v>83149</v>
      </c>
      <c r="H269" s="78">
        <v>64599</v>
      </c>
      <c r="I269" s="78">
        <v>5705</v>
      </c>
      <c r="J269" s="78">
        <v>-96</v>
      </c>
      <c r="K269" s="78">
        <f t="shared" si="57"/>
        <v>70208</v>
      </c>
      <c r="M269" s="78">
        <v>85517</v>
      </c>
      <c r="N269" s="78">
        <v>5257</v>
      </c>
      <c r="O269" s="78">
        <v>-240</v>
      </c>
      <c r="P269" s="78">
        <f t="shared" si="58"/>
        <v>90534</v>
      </c>
      <c r="R269" s="215"/>
      <c r="S269" s="215"/>
      <c r="T269" s="215"/>
      <c r="U269" s="215"/>
      <c r="V269" s="215"/>
    </row>
    <row r="270" spans="1:22">
      <c r="A270" s="82" t="s">
        <v>227</v>
      </c>
      <c r="B270" s="121" t="s">
        <v>228</v>
      </c>
      <c r="C270" s="125">
        <f>C261+C253+C242</f>
        <v>2638673</v>
      </c>
      <c r="D270" s="125">
        <f>D261+D253+D242</f>
        <v>106286</v>
      </c>
      <c r="E270" s="125">
        <f>E261+E253+E242</f>
        <v>-21740</v>
      </c>
      <c r="F270" s="125">
        <f>F261+F253+F242</f>
        <v>2723219</v>
      </c>
      <c r="H270" s="125">
        <f>H261+H253+H242</f>
        <v>2524057</v>
      </c>
      <c r="I270" s="125">
        <f>I261+I253+I242</f>
        <v>122362</v>
      </c>
      <c r="J270" s="125">
        <f>J261+J253+J242</f>
        <v>-32919</v>
      </c>
      <c r="K270" s="125">
        <f>K261+K253+K242</f>
        <v>2613500</v>
      </c>
      <c r="M270" s="125">
        <f>M261+M253+M242</f>
        <v>2241229</v>
      </c>
      <c r="N270" s="125">
        <f>N261+N253+N242</f>
        <v>91583</v>
      </c>
      <c r="O270" s="125">
        <f>O261+O253+O242</f>
        <v>-19317</v>
      </c>
      <c r="P270" s="125">
        <f>P261+P253+P242</f>
        <v>2313495</v>
      </c>
      <c r="R270" s="215"/>
      <c r="S270" s="215"/>
      <c r="T270" s="215"/>
      <c r="U270" s="215"/>
      <c r="V270" s="215"/>
    </row>
    <row r="271" spans="1:22">
      <c r="H271" s="228" t="s">
        <v>466</v>
      </c>
      <c r="M271" s="228" t="s">
        <v>466</v>
      </c>
      <c r="O271" s="215"/>
      <c r="P271" s="215"/>
      <c r="Q271" s="215"/>
      <c r="R271" s="215"/>
      <c r="S271" s="215"/>
      <c r="T271" s="215"/>
      <c r="U271" s="215"/>
      <c r="V271" s="215"/>
    </row>
    <row r="272" spans="1:22">
      <c r="Q272" s="215"/>
      <c r="R272" s="215"/>
    </row>
    <row r="273" spans="1:18">
      <c r="O273" s="215"/>
      <c r="P273" s="215"/>
      <c r="Q273" s="215"/>
      <c r="R273" s="215"/>
    </row>
    <row r="274" spans="1:18">
      <c r="O274" s="215"/>
      <c r="P274" s="215"/>
      <c r="Q274" s="215"/>
      <c r="R274" s="215"/>
    </row>
    <row r="275" spans="1:18">
      <c r="O275" s="215"/>
      <c r="P275" s="215"/>
      <c r="Q275" s="215"/>
      <c r="R275" s="215"/>
    </row>
    <row r="276" spans="1:18">
      <c r="O276" s="215"/>
      <c r="P276" s="215"/>
      <c r="Q276" s="215"/>
      <c r="R276" s="215"/>
    </row>
    <row r="277" spans="1:18">
      <c r="A277" s="210"/>
      <c r="B277" s="210"/>
      <c r="O277" s="215"/>
      <c r="P277" s="215"/>
      <c r="Q277" s="215"/>
      <c r="R277" s="215"/>
    </row>
    <row r="278" spans="1:18">
      <c r="A278" s="210"/>
      <c r="B278" s="210"/>
      <c r="O278" s="215"/>
      <c r="P278" s="215"/>
      <c r="Q278" s="215"/>
      <c r="R278" s="215"/>
    </row>
    <row r="279" spans="1:18">
      <c r="A279" s="210"/>
      <c r="B279" s="210"/>
      <c r="O279" s="215"/>
      <c r="P279" s="215"/>
      <c r="Q279" s="215"/>
      <c r="R279" s="215"/>
    </row>
    <row r="280" spans="1:18">
      <c r="A280" s="210"/>
      <c r="B280" s="210"/>
      <c r="O280" s="215"/>
      <c r="P280" s="215"/>
      <c r="Q280" s="215"/>
      <c r="R280" s="215"/>
    </row>
    <row r="281" spans="1:18">
      <c r="A281" s="210"/>
      <c r="B281" s="210"/>
      <c r="O281" s="215"/>
      <c r="P281" s="215"/>
      <c r="Q281" s="215"/>
      <c r="R281" s="215"/>
    </row>
    <row r="282" spans="1:18">
      <c r="A282" s="210"/>
      <c r="B282" s="210"/>
      <c r="O282" s="215"/>
      <c r="P282" s="215"/>
      <c r="Q282" s="215"/>
      <c r="R282" s="215"/>
    </row>
    <row r="283" spans="1:18">
      <c r="A283" s="210"/>
      <c r="B283" s="210"/>
      <c r="O283" s="215"/>
      <c r="P283" s="215"/>
      <c r="Q283" s="215"/>
      <c r="R283" s="215"/>
    </row>
    <row r="284" spans="1:18">
      <c r="A284" s="210"/>
      <c r="B284" s="210"/>
      <c r="O284" s="215"/>
      <c r="P284" s="215"/>
      <c r="Q284" s="215"/>
      <c r="R284" s="215"/>
    </row>
    <row r="285" spans="1:18">
      <c r="A285" s="210"/>
      <c r="B285" s="210"/>
      <c r="O285" s="215"/>
      <c r="P285" s="215"/>
      <c r="Q285" s="215"/>
      <c r="R285" s="215"/>
    </row>
    <row r="286" spans="1:18">
      <c r="A286" s="210"/>
      <c r="B286" s="210"/>
      <c r="O286" s="215"/>
      <c r="P286" s="215"/>
      <c r="Q286" s="215"/>
      <c r="R286" s="215"/>
    </row>
    <row r="287" spans="1:18">
      <c r="A287" s="210"/>
      <c r="B287" s="210"/>
      <c r="O287" s="215"/>
      <c r="P287" s="215"/>
      <c r="Q287" s="215"/>
      <c r="R287" s="215"/>
    </row>
    <row r="288" spans="1:18">
      <c r="A288" s="210"/>
      <c r="B288" s="210"/>
      <c r="O288" s="215"/>
      <c r="P288" s="215"/>
      <c r="Q288" s="215"/>
      <c r="R288" s="215"/>
    </row>
    <row r="289" spans="1:18">
      <c r="A289" s="210"/>
      <c r="B289" s="210"/>
      <c r="O289" s="215"/>
      <c r="P289" s="215"/>
      <c r="Q289" s="215"/>
      <c r="R289" s="215"/>
    </row>
    <row r="290" spans="1:18">
      <c r="A290" s="210"/>
      <c r="B290" s="210"/>
      <c r="O290" s="215"/>
      <c r="P290" s="215"/>
      <c r="Q290" s="215"/>
      <c r="R290" s="215"/>
    </row>
    <row r="291" spans="1:18">
      <c r="A291" s="210"/>
      <c r="B291" s="210"/>
      <c r="O291" s="215"/>
      <c r="P291" s="215"/>
      <c r="Q291" s="215"/>
      <c r="R291" s="215"/>
    </row>
    <row r="292" spans="1:18">
      <c r="A292" s="210"/>
      <c r="B292" s="210"/>
      <c r="O292" s="215"/>
      <c r="P292" s="215"/>
      <c r="Q292" s="215"/>
      <c r="R292" s="215"/>
    </row>
    <row r="293" spans="1:18">
      <c r="A293" s="210"/>
      <c r="B293" s="210"/>
      <c r="O293" s="215"/>
      <c r="P293" s="215"/>
      <c r="Q293" s="215"/>
      <c r="R293" s="215"/>
    </row>
    <row r="294" spans="1:18">
      <c r="A294" s="210"/>
      <c r="B294" s="210"/>
      <c r="O294" s="215"/>
      <c r="P294" s="215"/>
      <c r="Q294" s="215"/>
      <c r="R294" s="215"/>
    </row>
    <row r="295" spans="1:18">
      <c r="A295" s="210"/>
      <c r="B295" s="210"/>
      <c r="O295" s="215"/>
      <c r="P295" s="215"/>
      <c r="Q295" s="215"/>
      <c r="R295" s="215"/>
    </row>
    <row r="296" spans="1:18">
      <c r="A296" s="210"/>
      <c r="B296" s="210"/>
      <c r="O296" s="215"/>
      <c r="P296" s="215"/>
      <c r="Q296" s="215"/>
      <c r="R296" s="215"/>
    </row>
    <row r="297" spans="1:18">
      <c r="A297" s="210"/>
      <c r="B297" s="210"/>
      <c r="O297" s="215"/>
      <c r="P297" s="215"/>
      <c r="Q297" s="215"/>
      <c r="R297" s="215"/>
    </row>
    <row r="298" spans="1:18">
      <c r="A298" s="210"/>
      <c r="B298" s="210"/>
      <c r="O298" s="215"/>
      <c r="P298" s="215"/>
      <c r="Q298" s="215"/>
      <c r="R298" s="215"/>
    </row>
    <row r="299" spans="1:18">
      <c r="A299" s="210"/>
      <c r="B299" s="210"/>
      <c r="O299" s="215"/>
      <c r="P299" s="215"/>
      <c r="Q299" s="215"/>
      <c r="R299" s="215"/>
    </row>
    <row r="300" spans="1:18">
      <c r="A300" s="210"/>
      <c r="B300" s="210"/>
      <c r="O300" s="215"/>
      <c r="P300" s="215"/>
      <c r="Q300" s="215"/>
      <c r="R300" s="215"/>
    </row>
    <row r="301" spans="1:18">
      <c r="A301" s="210"/>
      <c r="B301" s="210"/>
      <c r="O301" s="215"/>
      <c r="P301" s="215"/>
      <c r="Q301" s="215"/>
      <c r="R301" s="215"/>
    </row>
    <row r="302" spans="1:18">
      <c r="A302" s="210"/>
      <c r="B302" s="210"/>
      <c r="O302" s="215"/>
      <c r="P302" s="215"/>
      <c r="Q302" s="215"/>
      <c r="R302" s="215"/>
    </row>
    <row r="303" spans="1:18">
      <c r="A303" s="210"/>
      <c r="B303" s="210"/>
      <c r="O303" s="215"/>
      <c r="P303" s="215"/>
      <c r="Q303" s="215"/>
      <c r="R303" s="215"/>
    </row>
    <row r="304" spans="1:18">
      <c r="A304" s="210"/>
      <c r="B304" s="210"/>
      <c r="O304" s="215"/>
      <c r="P304" s="215"/>
      <c r="Q304" s="215"/>
      <c r="R304" s="215"/>
    </row>
    <row r="305" spans="1:18">
      <c r="O305" s="215"/>
      <c r="P305" s="215"/>
      <c r="Q305" s="215"/>
      <c r="R305" s="215"/>
    </row>
    <row r="306" spans="1:18">
      <c r="O306" s="215"/>
      <c r="P306" s="215"/>
      <c r="Q306" s="215"/>
      <c r="R306" s="215"/>
    </row>
    <row r="307" spans="1:18">
      <c r="O307" s="215"/>
      <c r="P307" s="215"/>
      <c r="Q307" s="215"/>
      <c r="R307" s="215"/>
    </row>
    <row r="308" spans="1:18">
      <c r="O308" s="215"/>
      <c r="P308" s="215"/>
      <c r="Q308" s="215"/>
      <c r="R308" s="215"/>
    </row>
    <row r="309" spans="1:18">
      <c r="A309" s="210"/>
      <c r="B309" s="210"/>
      <c r="O309" s="215"/>
      <c r="P309" s="215"/>
      <c r="Q309" s="215"/>
      <c r="R309" s="215"/>
    </row>
    <row r="310" spans="1:18">
      <c r="A310" s="210"/>
      <c r="B310" s="210"/>
      <c r="O310" s="215"/>
      <c r="P310" s="215"/>
      <c r="Q310" s="215"/>
      <c r="R310" s="215"/>
    </row>
    <row r="311" spans="1:18">
      <c r="A311" s="210"/>
      <c r="B311" s="210"/>
      <c r="O311" s="215"/>
      <c r="P311" s="215"/>
      <c r="Q311" s="215"/>
      <c r="R311" s="215"/>
    </row>
    <row r="312" spans="1:18">
      <c r="A312" s="210"/>
      <c r="B312" s="210"/>
      <c r="O312" s="215"/>
      <c r="P312" s="215"/>
      <c r="Q312" s="215"/>
      <c r="R312" s="215"/>
    </row>
    <row r="313" spans="1:18">
      <c r="A313" s="210"/>
      <c r="B313" s="210"/>
      <c r="O313" s="215"/>
      <c r="P313" s="215"/>
      <c r="Q313" s="215"/>
      <c r="R313" s="215"/>
    </row>
    <row r="314" spans="1:18">
      <c r="A314" s="210"/>
      <c r="B314" s="210"/>
      <c r="O314" s="215"/>
      <c r="P314" s="215"/>
      <c r="Q314" s="215"/>
      <c r="R314" s="215"/>
    </row>
    <row r="315" spans="1:18">
      <c r="O315" s="215"/>
      <c r="P315" s="215"/>
      <c r="Q315" s="215"/>
      <c r="R315" s="215"/>
    </row>
    <row r="316" spans="1:18">
      <c r="O316" s="215"/>
      <c r="P316" s="215"/>
      <c r="Q316" s="215"/>
      <c r="R316" s="215"/>
    </row>
    <row r="317" spans="1:18">
      <c r="O317" s="215"/>
      <c r="P317" s="215"/>
      <c r="Q317" s="215"/>
      <c r="R317" s="215"/>
    </row>
    <row r="318" spans="1:18">
      <c r="O318" s="215"/>
      <c r="P318" s="215"/>
      <c r="Q318" s="215"/>
      <c r="R318" s="215"/>
    </row>
    <row r="319" spans="1:18">
      <c r="O319" s="215"/>
      <c r="P319" s="215"/>
      <c r="Q319" s="215"/>
      <c r="R319" s="215"/>
    </row>
    <row r="320" spans="1:18">
      <c r="O320" s="215"/>
      <c r="P320" s="215"/>
      <c r="Q320" s="215"/>
      <c r="R320" s="215"/>
    </row>
    <row r="321" spans="15:18">
      <c r="O321" s="215"/>
      <c r="P321" s="215"/>
      <c r="Q321" s="215"/>
      <c r="R321" s="215"/>
    </row>
    <row r="322" spans="15:18">
      <c r="O322" s="215"/>
      <c r="P322" s="215"/>
      <c r="Q322" s="215"/>
      <c r="R322" s="215"/>
    </row>
    <row r="323" spans="15:18">
      <c r="O323" s="215"/>
      <c r="P323" s="215"/>
      <c r="Q323" s="215"/>
      <c r="R323" s="215"/>
    </row>
    <row r="324" spans="15:18">
      <c r="O324" s="215"/>
      <c r="P324" s="215"/>
      <c r="Q324" s="215"/>
      <c r="R324" s="215"/>
    </row>
    <row r="325" spans="15:18">
      <c r="O325" s="215"/>
      <c r="P325" s="215"/>
      <c r="Q325" s="215"/>
      <c r="R325" s="215"/>
    </row>
    <row r="326" spans="15:18">
      <c r="O326" s="215"/>
      <c r="P326" s="215"/>
      <c r="Q326" s="215"/>
      <c r="R326" s="215"/>
    </row>
    <row r="327" spans="15:18">
      <c r="O327" s="215"/>
      <c r="P327" s="215"/>
      <c r="Q327" s="215"/>
      <c r="R327" s="215"/>
    </row>
    <row r="328" spans="15:18">
      <c r="O328" s="215"/>
      <c r="P328" s="215"/>
      <c r="Q328" s="215"/>
      <c r="R328" s="215"/>
    </row>
    <row r="329" spans="15:18">
      <c r="O329" s="215"/>
      <c r="P329" s="215"/>
      <c r="Q329" s="215"/>
      <c r="R329" s="215"/>
    </row>
    <row r="330" spans="15:18">
      <c r="O330" s="215"/>
      <c r="P330" s="215"/>
      <c r="Q330" s="215"/>
      <c r="R330" s="215"/>
    </row>
    <row r="331" spans="15:18">
      <c r="O331" s="215"/>
      <c r="P331" s="215"/>
      <c r="Q331" s="215"/>
      <c r="R331" s="215"/>
    </row>
    <row r="332" spans="15:18">
      <c r="O332" s="215"/>
      <c r="P332" s="215"/>
      <c r="Q332" s="215"/>
      <c r="R332" s="215"/>
    </row>
    <row r="333" spans="15:18">
      <c r="O333" s="215"/>
      <c r="P333" s="215"/>
      <c r="Q333" s="215"/>
      <c r="R333" s="215"/>
    </row>
    <row r="334" spans="15:18">
      <c r="O334" s="215"/>
      <c r="P334" s="215"/>
      <c r="Q334" s="215"/>
      <c r="R334" s="215"/>
    </row>
    <row r="335" spans="15:18">
      <c r="O335" s="215"/>
      <c r="P335" s="215"/>
      <c r="Q335" s="215"/>
      <c r="R335" s="215"/>
    </row>
    <row r="370" spans="15:15">
      <c r="O370" s="210">
        <v>1.42</v>
      </c>
    </row>
  </sheetData>
  <mergeCells count="32">
    <mergeCell ref="F17:G17"/>
    <mergeCell ref="M197:N197"/>
    <mergeCell ref="C184:F184"/>
    <mergeCell ref="H184:K184"/>
    <mergeCell ref="A185:A186"/>
    <mergeCell ref="B185:B186"/>
    <mergeCell ref="C185:C186"/>
    <mergeCell ref="D185:D186"/>
    <mergeCell ref="H185:H186"/>
    <mergeCell ref="I185:I186"/>
    <mergeCell ref="C212:F212"/>
    <mergeCell ref="H212:K212"/>
    <mergeCell ref="M212:P212"/>
    <mergeCell ref="A213:A214"/>
    <mergeCell ref="B213:B214"/>
    <mergeCell ref="C213:C214"/>
    <mergeCell ref="D213:D214"/>
    <mergeCell ref="H213:H214"/>
    <mergeCell ref="I213:I214"/>
    <mergeCell ref="M213:M214"/>
    <mergeCell ref="A240:A241"/>
    <mergeCell ref="B240:B241"/>
    <mergeCell ref="C240:C241"/>
    <mergeCell ref="D240:D241"/>
    <mergeCell ref="H240:H241"/>
    <mergeCell ref="M240:M241"/>
    <mergeCell ref="N240:N241"/>
    <mergeCell ref="N213:N214"/>
    <mergeCell ref="C239:F239"/>
    <mergeCell ref="H239:K239"/>
    <mergeCell ref="M239:P239"/>
    <mergeCell ref="I240:I241"/>
  </mergeCells>
  <pageMargins left="0.7" right="0.7" top="0.75" bottom="0.75" header="0.3" footer="0.3"/>
  <pageSetup paperSize="9" orientation="portrait" r:id="rId1"/>
  <ignoredErrors>
    <ignoredError sqref="M243:O243 C243:E243 H243:J243 C75:E75" formulaRange="1"/>
    <ignoredError sqref="P261 F261 F227 K227 P227"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AACA5-8651-497A-9E87-D9B39FDAF7AA}">
  <sheetPr>
    <tabColor theme="9" tint="0.79998168889431442"/>
  </sheetPr>
  <dimension ref="A1:R370"/>
  <sheetViews>
    <sheetView showGridLines="0" topLeftCell="A20" zoomScaleNormal="100" workbookViewId="0">
      <selection activeCell="A2" sqref="A1:A2"/>
    </sheetView>
  </sheetViews>
  <sheetFormatPr baseColWidth="10" defaultColWidth="8.33203125" defaultRowHeight="14"/>
  <cols>
    <col min="1" max="2" width="54.83203125" style="68" customWidth="1"/>
    <col min="3" max="6" width="12.1640625" style="40" customWidth="1"/>
    <col min="7" max="7" width="11.1640625" style="40" customWidth="1"/>
    <col min="8" max="11" width="12.1640625" style="40" customWidth="1"/>
    <col min="12" max="12" width="4.6640625" style="40" customWidth="1"/>
    <col min="13" max="16" width="12.1640625" style="40" customWidth="1"/>
    <col min="17" max="16384" width="8.33203125" style="40"/>
  </cols>
  <sheetData>
    <row r="1" spans="1:4">
      <c r="A1" s="67" t="s">
        <v>516</v>
      </c>
      <c r="B1" s="40"/>
    </row>
    <row r="2" spans="1:4">
      <c r="A2" s="139" t="s">
        <v>517</v>
      </c>
      <c r="B2" s="40"/>
    </row>
    <row r="3" spans="1:4">
      <c r="A3" s="67"/>
    </row>
    <row r="4" spans="1:4">
      <c r="A4" s="67"/>
    </row>
    <row r="5" spans="1:4" ht="26">
      <c r="A5" s="65" t="s">
        <v>461</v>
      </c>
      <c r="B5" s="66" t="s">
        <v>39</v>
      </c>
    </row>
    <row r="6" spans="1:4" ht="24">
      <c r="A6" s="313" t="s">
        <v>462</v>
      </c>
      <c r="B6" s="313" t="s">
        <v>41</v>
      </c>
      <c r="C6" s="113" t="s">
        <v>491</v>
      </c>
      <c r="D6" s="113" t="s">
        <v>518</v>
      </c>
    </row>
    <row r="7" spans="1:4">
      <c r="A7" s="114" t="s">
        <v>0</v>
      </c>
      <c r="B7" s="114" t="s">
        <v>1</v>
      </c>
      <c r="C7" s="115">
        <f>SUM(C8:C10)</f>
        <v>1230199</v>
      </c>
      <c r="D7" s="115">
        <f>SUM(D8:D10)</f>
        <v>952576</v>
      </c>
    </row>
    <row r="8" spans="1:4">
      <c r="A8" s="116" t="s">
        <v>45</v>
      </c>
      <c r="B8" s="116" t="s">
        <v>46</v>
      </c>
      <c r="C8" s="88">
        <v>1041784</v>
      </c>
      <c r="D8" s="88">
        <v>767499</v>
      </c>
    </row>
    <row r="9" spans="1:4">
      <c r="A9" s="116" t="s">
        <v>368</v>
      </c>
      <c r="B9" s="116" t="s">
        <v>369</v>
      </c>
      <c r="C9" s="88">
        <v>1662</v>
      </c>
      <c r="D9" s="88">
        <v>1960</v>
      </c>
    </row>
    <row r="10" spans="1:4">
      <c r="A10" s="116" t="s">
        <v>48</v>
      </c>
      <c r="B10" s="116" t="s">
        <v>49</v>
      </c>
      <c r="C10" s="88">
        <v>186753</v>
      </c>
      <c r="D10" s="88">
        <v>183117</v>
      </c>
    </row>
    <row r="11" spans="1:4">
      <c r="A11" s="114" t="s">
        <v>437</v>
      </c>
      <c r="B11" s="114" t="s">
        <v>438</v>
      </c>
      <c r="C11" s="115">
        <f>C12+C13</f>
        <v>380567</v>
      </c>
      <c r="D11" s="115">
        <f t="shared" ref="D11" si="0">D12+D13</f>
        <v>243974</v>
      </c>
    </row>
    <row r="12" spans="1:4">
      <c r="A12" s="116" t="s">
        <v>439</v>
      </c>
      <c r="B12" s="116" t="s">
        <v>373</v>
      </c>
      <c r="C12" s="88">
        <v>239760</v>
      </c>
      <c r="D12" s="88">
        <v>111562</v>
      </c>
    </row>
    <row r="13" spans="1:4">
      <c r="A13" s="116" t="s">
        <v>441</v>
      </c>
      <c r="B13" s="116" t="s">
        <v>55</v>
      </c>
      <c r="C13" s="88">
        <v>140807</v>
      </c>
      <c r="D13" s="88">
        <v>132412</v>
      </c>
    </row>
    <row r="14" spans="1:4">
      <c r="A14" s="117" t="s">
        <v>390</v>
      </c>
      <c r="B14" s="117" t="s">
        <v>391</v>
      </c>
      <c r="C14" s="115">
        <f>C7-C11</f>
        <v>849632</v>
      </c>
      <c r="D14" s="115">
        <f t="shared" ref="D14" si="1">D7-D11</f>
        <v>708602</v>
      </c>
    </row>
    <row r="15" spans="1:4">
      <c r="A15" s="77" t="s">
        <v>58</v>
      </c>
      <c r="B15" s="77" t="s">
        <v>59</v>
      </c>
      <c r="C15" s="88">
        <v>243796</v>
      </c>
      <c r="D15" s="88">
        <v>189551</v>
      </c>
    </row>
    <row r="16" spans="1:4">
      <c r="A16" s="77" t="s">
        <v>519</v>
      </c>
      <c r="B16" s="77" t="s">
        <v>520</v>
      </c>
      <c r="C16" s="88">
        <v>166507</v>
      </c>
      <c r="D16" s="88">
        <v>108995</v>
      </c>
    </row>
    <row r="17" spans="1:8">
      <c r="A17" s="77" t="s">
        <v>64</v>
      </c>
      <c r="B17" s="77" t="s">
        <v>65</v>
      </c>
      <c r="C17" s="88">
        <v>54040</v>
      </c>
      <c r="D17" s="88">
        <v>19443</v>
      </c>
    </row>
    <row r="18" spans="1:8">
      <c r="A18" s="77" t="s">
        <v>66</v>
      </c>
      <c r="B18" s="77" t="s">
        <v>67</v>
      </c>
      <c r="C18" s="88">
        <v>24336</v>
      </c>
      <c r="D18" s="88">
        <v>52805</v>
      </c>
    </row>
    <row r="19" spans="1:8">
      <c r="A19" s="77" t="s">
        <v>68</v>
      </c>
      <c r="B19" s="77" t="s">
        <v>69</v>
      </c>
      <c r="C19" s="88">
        <v>7</v>
      </c>
      <c r="D19" s="88">
        <v>-7</v>
      </c>
    </row>
    <row r="20" spans="1:8">
      <c r="A20" s="117" t="s">
        <v>393</v>
      </c>
      <c r="B20" s="117" t="s">
        <v>394</v>
      </c>
      <c r="C20" s="115">
        <f>C14-C15-C16+C17-C18+C19</f>
        <v>469040</v>
      </c>
      <c r="D20" s="115">
        <f t="shared" ref="D20" si="2">D14-D15-D16+D17-D18+D19</f>
        <v>376687</v>
      </c>
    </row>
    <row r="21" spans="1:8">
      <c r="A21" s="77" t="s">
        <v>72</v>
      </c>
      <c r="B21" s="77" t="s">
        <v>73</v>
      </c>
      <c r="C21" s="88">
        <v>118645</v>
      </c>
      <c r="D21" s="88">
        <v>71501</v>
      </c>
    </row>
    <row r="22" spans="1:8">
      <c r="A22" s="77" t="s">
        <v>74</v>
      </c>
      <c r="B22" s="77" t="s">
        <v>75</v>
      </c>
      <c r="C22" s="88">
        <v>49193</v>
      </c>
      <c r="D22" s="88">
        <v>55663</v>
      </c>
    </row>
    <row r="23" spans="1:8">
      <c r="A23" s="117" t="s">
        <v>444</v>
      </c>
      <c r="B23" s="117" t="s">
        <v>396</v>
      </c>
      <c r="C23" s="115">
        <f>C20+C21-C22</f>
        <v>538492</v>
      </c>
      <c r="D23" s="115">
        <f t="shared" ref="D23" si="3">D20+D21-D22</f>
        <v>392525</v>
      </c>
    </row>
    <row r="24" spans="1:8">
      <c r="A24" s="77" t="s">
        <v>263</v>
      </c>
      <c r="B24" s="77" t="s">
        <v>79</v>
      </c>
      <c r="C24" s="88">
        <v>57387</v>
      </c>
      <c r="D24" s="88">
        <v>46034</v>
      </c>
    </row>
    <row r="25" spans="1:8">
      <c r="A25" s="117" t="s">
        <v>397</v>
      </c>
      <c r="B25" s="117" t="s">
        <v>398</v>
      </c>
      <c r="C25" s="115">
        <f>C23-C24</f>
        <v>481105</v>
      </c>
      <c r="D25" s="115">
        <f>D23-D24</f>
        <v>346491</v>
      </c>
    </row>
    <row r="26" spans="1:8">
      <c r="A26" s="77"/>
      <c r="B26" s="77"/>
      <c r="C26" s="88"/>
      <c r="D26" s="88"/>
    </row>
    <row r="27" spans="1:8">
      <c r="A27" s="117" t="s">
        <v>445</v>
      </c>
      <c r="B27" s="117" t="s">
        <v>521</v>
      </c>
      <c r="C27" s="115">
        <f>C25</f>
        <v>481105</v>
      </c>
      <c r="D27" s="115">
        <f t="shared" ref="D27" si="4">D25</f>
        <v>346491</v>
      </c>
    </row>
    <row r="28" spans="1:8">
      <c r="B28" s="69"/>
      <c r="C28" s="70"/>
      <c r="F28" s="97"/>
      <c r="H28" s="97"/>
    </row>
    <row r="29" spans="1:8">
      <c r="B29" s="71"/>
      <c r="C29" s="72"/>
    </row>
    <row r="30" spans="1:8">
      <c r="A30" s="126" t="s">
        <v>401</v>
      </c>
      <c r="B30" s="126" t="s">
        <v>402</v>
      </c>
      <c r="C30" s="127"/>
      <c r="D30" s="127"/>
    </row>
    <row r="31" spans="1:8">
      <c r="A31" s="73" t="s">
        <v>88</v>
      </c>
      <c r="B31" s="73" t="s">
        <v>89</v>
      </c>
      <c r="C31" s="128">
        <v>4.7981447100651122</v>
      </c>
      <c r="D31" s="128">
        <v>3.43940793661928</v>
      </c>
    </row>
    <row r="32" spans="1:8">
      <c r="A32" s="129" t="s">
        <v>90</v>
      </c>
      <c r="B32" s="129" t="s">
        <v>91</v>
      </c>
      <c r="C32" s="128">
        <v>4.7971910927451731</v>
      </c>
      <c r="D32" s="128">
        <v>3.4386057238065115</v>
      </c>
    </row>
    <row r="33" spans="1:7">
      <c r="A33" s="67"/>
    </row>
    <row r="35" spans="1:7">
      <c r="A35" s="126" t="s">
        <v>522</v>
      </c>
      <c r="B35" s="126" t="s">
        <v>398</v>
      </c>
      <c r="C35" s="115">
        <f>C25</f>
        <v>481105</v>
      </c>
      <c r="D35" s="115">
        <f t="shared" ref="D35" si="5">D25</f>
        <v>346491</v>
      </c>
    </row>
    <row r="36" spans="1:7">
      <c r="A36" s="74" t="s">
        <v>523</v>
      </c>
      <c r="B36" s="74" t="s">
        <v>105</v>
      </c>
      <c r="C36" s="118">
        <v>1032</v>
      </c>
      <c r="D36" s="118">
        <v>-12411</v>
      </c>
    </row>
    <row r="37" spans="1:7">
      <c r="A37" s="75" t="s">
        <v>106</v>
      </c>
      <c r="B37" s="75" t="s">
        <v>107</v>
      </c>
      <c r="C37" s="88">
        <v>-3106</v>
      </c>
      <c r="D37" s="88">
        <v>313</v>
      </c>
    </row>
    <row r="38" spans="1:7" ht="26">
      <c r="A38" s="38" t="s">
        <v>374</v>
      </c>
      <c r="B38" s="75" t="s">
        <v>109</v>
      </c>
      <c r="C38" s="88">
        <v>4138</v>
      </c>
      <c r="D38" s="88">
        <v>-12724</v>
      </c>
    </row>
    <row r="39" spans="1:7">
      <c r="A39" s="38" t="s">
        <v>403</v>
      </c>
      <c r="B39" s="75" t="s">
        <v>404</v>
      </c>
      <c r="C39" s="88"/>
      <c r="D39" s="88"/>
      <c r="G39" s="97"/>
    </row>
    <row r="40" spans="1:7">
      <c r="A40" s="75" t="s">
        <v>110</v>
      </c>
      <c r="B40" s="75" t="s">
        <v>111</v>
      </c>
      <c r="C40" s="88"/>
      <c r="D40" s="88"/>
    </row>
    <row r="41" spans="1:7">
      <c r="A41" s="126" t="s">
        <v>405</v>
      </c>
      <c r="B41" s="126" t="s">
        <v>406</v>
      </c>
      <c r="C41" s="115">
        <f>C35+C37+C38</f>
        <v>482137</v>
      </c>
      <c r="D41" s="115">
        <f>D35+D37+D38</f>
        <v>334080</v>
      </c>
    </row>
    <row r="42" spans="1:7">
      <c r="A42" s="75" t="s">
        <v>407</v>
      </c>
      <c r="B42" s="75" t="s">
        <v>408</v>
      </c>
      <c r="C42" s="88"/>
      <c r="D42" s="88"/>
    </row>
    <row r="43" spans="1:7">
      <c r="A43" s="126" t="s">
        <v>409</v>
      </c>
      <c r="B43" s="126" t="s">
        <v>524</v>
      </c>
      <c r="C43" s="115">
        <f>C41</f>
        <v>482137</v>
      </c>
      <c r="D43" s="115">
        <f>D41</f>
        <v>334080</v>
      </c>
    </row>
    <row r="44" spans="1:7">
      <c r="A44" s="166"/>
    </row>
    <row r="46" spans="1:7" ht="26">
      <c r="A46" s="65" t="s">
        <v>124</v>
      </c>
      <c r="B46" s="65" t="s">
        <v>125</v>
      </c>
    </row>
    <row r="47" spans="1:7">
      <c r="A47" s="313" t="s">
        <v>126</v>
      </c>
      <c r="B47" s="313" t="s">
        <v>127</v>
      </c>
      <c r="C47" s="119">
        <v>45291</v>
      </c>
      <c r="D47" s="119" t="s">
        <v>525</v>
      </c>
    </row>
    <row r="48" spans="1:7">
      <c r="A48" s="130" t="s">
        <v>130</v>
      </c>
      <c r="B48" s="130" t="s">
        <v>131</v>
      </c>
      <c r="C48" s="200">
        <f>SUM(C49:C59)</f>
        <v>1450623</v>
      </c>
      <c r="D48" s="200">
        <f t="shared" ref="D48" si="6">SUM(D49:D59)</f>
        <v>1122185</v>
      </c>
    </row>
    <row r="49" spans="1:4">
      <c r="A49" s="77" t="s">
        <v>132</v>
      </c>
      <c r="B49" s="77" t="s">
        <v>133</v>
      </c>
      <c r="C49" s="78">
        <v>183038</v>
      </c>
      <c r="D49" s="78">
        <v>145252</v>
      </c>
    </row>
    <row r="50" spans="1:4">
      <c r="A50" s="77" t="s">
        <v>134</v>
      </c>
      <c r="B50" s="77" t="s">
        <v>135</v>
      </c>
      <c r="C50" s="78">
        <v>70058</v>
      </c>
      <c r="D50" s="78">
        <v>69157</v>
      </c>
    </row>
    <row r="51" spans="1:4">
      <c r="A51" s="77" t="s">
        <v>136</v>
      </c>
      <c r="B51" s="77" t="s">
        <v>137</v>
      </c>
      <c r="C51" s="78">
        <v>527182</v>
      </c>
      <c r="D51" s="78">
        <v>475169</v>
      </c>
    </row>
    <row r="52" spans="1:4">
      <c r="A52" s="77" t="s">
        <v>138</v>
      </c>
      <c r="B52" s="77" t="s">
        <v>139</v>
      </c>
      <c r="C52" s="78">
        <v>56438</v>
      </c>
      <c r="D52" s="78">
        <v>56438</v>
      </c>
    </row>
    <row r="53" spans="1:4">
      <c r="A53" s="77" t="s">
        <v>140</v>
      </c>
      <c r="B53" s="77" t="s">
        <v>141</v>
      </c>
      <c r="C53" s="78">
        <v>34245</v>
      </c>
      <c r="D53" s="78">
        <v>42560</v>
      </c>
    </row>
    <row r="54" spans="1:4">
      <c r="A54" s="77" t="s">
        <v>142</v>
      </c>
      <c r="B54" s="77" t="s">
        <v>143</v>
      </c>
      <c r="C54" s="78">
        <v>0</v>
      </c>
      <c r="D54" s="78">
        <v>0</v>
      </c>
    </row>
    <row r="55" spans="1:4">
      <c r="A55" s="77" t="s">
        <v>526</v>
      </c>
      <c r="B55" s="77" t="s">
        <v>145</v>
      </c>
      <c r="C55" s="78">
        <v>38095</v>
      </c>
      <c r="D55" s="78">
        <v>41607</v>
      </c>
    </row>
    <row r="56" spans="1:4">
      <c r="A56" s="77" t="s">
        <v>146</v>
      </c>
      <c r="B56" s="77" t="s">
        <v>147</v>
      </c>
      <c r="C56" s="78">
        <v>455907</v>
      </c>
      <c r="D56" s="78">
        <v>207437</v>
      </c>
    </row>
    <row r="57" spans="1:4">
      <c r="A57" s="77" t="s">
        <v>148</v>
      </c>
      <c r="B57" s="77" t="s">
        <v>149</v>
      </c>
      <c r="C57" s="78">
        <v>41906</v>
      </c>
      <c r="D57" s="78">
        <v>31074</v>
      </c>
    </row>
    <row r="58" spans="1:4">
      <c r="A58" s="77" t="s">
        <v>150</v>
      </c>
      <c r="B58" s="77" t="s">
        <v>151</v>
      </c>
      <c r="C58" s="78">
        <v>43371</v>
      </c>
      <c r="D58" s="78">
        <v>53102</v>
      </c>
    </row>
    <row r="59" spans="1:4">
      <c r="A59" s="77" t="s">
        <v>152</v>
      </c>
      <c r="B59" s="77" t="s">
        <v>153</v>
      </c>
      <c r="C59" s="78">
        <v>383</v>
      </c>
      <c r="D59" s="78">
        <v>389</v>
      </c>
    </row>
    <row r="60" spans="1:4">
      <c r="A60" s="130" t="s">
        <v>154</v>
      </c>
      <c r="B60" s="130" t="s">
        <v>155</v>
      </c>
      <c r="C60" s="200">
        <f>SUM(C61:C69)</f>
        <v>1162815</v>
      </c>
      <c r="D60" s="200">
        <f>SUM(D61:D69)</f>
        <v>1154146</v>
      </c>
    </row>
    <row r="61" spans="1:4">
      <c r="A61" s="77" t="s">
        <v>156</v>
      </c>
      <c r="B61" s="77" t="s">
        <v>157</v>
      </c>
      <c r="C61" s="78">
        <v>3576</v>
      </c>
      <c r="D61" s="78">
        <v>12701</v>
      </c>
    </row>
    <row r="62" spans="1:4">
      <c r="A62" s="77" t="s">
        <v>158</v>
      </c>
      <c r="B62" s="77" t="s">
        <v>159</v>
      </c>
      <c r="C62" s="78">
        <v>193520</v>
      </c>
      <c r="D62" s="78">
        <v>165290</v>
      </c>
    </row>
    <row r="63" spans="1:4">
      <c r="A63" s="77" t="s">
        <v>160</v>
      </c>
      <c r="B63" s="77" t="s">
        <v>161</v>
      </c>
      <c r="C63" s="78">
        <v>1128</v>
      </c>
      <c r="D63" s="78">
        <v>1458</v>
      </c>
    </row>
    <row r="64" spans="1:4">
      <c r="A64" s="77" t="s">
        <v>152</v>
      </c>
      <c r="B64" s="77" t="s">
        <v>153</v>
      </c>
      <c r="C64" s="78">
        <v>57741</v>
      </c>
      <c r="D64" s="78">
        <v>57139</v>
      </c>
    </row>
    <row r="65" spans="1:4">
      <c r="A65" s="77" t="s">
        <v>146</v>
      </c>
      <c r="B65" s="77" t="s">
        <v>147</v>
      </c>
      <c r="C65" s="78">
        <v>362719</v>
      </c>
      <c r="D65" s="78">
        <v>279515</v>
      </c>
    </row>
    <row r="66" spans="1:4">
      <c r="A66" s="77" t="s">
        <v>148</v>
      </c>
      <c r="B66" s="77" t="s">
        <v>149</v>
      </c>
      <c r="C66" s="78">
        <v>27872</v>
      </c>
      <c r="D66" s="78">
        <v>22886</v>
      </c>
    </row>
    <row r="67" spans="1:4">
      <c r="A67" s="77" t="s">
        <v>168</v>
      </c>
      <c r="B67" s="77" t="s">
        <v>169</v>
      </c>
      <c r="C67" s="78">
        <v>338205</v>
      </c>
      <c r="D67" s="78">
        <v>337330</v>
      </c>
    </row>
    <row r="68" spans="1:4">
      <c r="A68" s="132" t="s">
        <v>170</v>
      </c>
      <c r="B68" s="132" t="s">
        <v>171</v>
      </c>
      <c r="C68" s="78">
        <v>178054</v>
      </c>
      <c r="D68" s="78">
        <v>277827</v>
      </c>
    </row>
    <row r="69" spans="1:4">
      <c r="A69" s="132" t="s">
        <v>172</v>
      </c>
      <c r="B69" s="132" t="s">
        <v>173</v>
      </c>
      <c r="C69" s="78">
        <v>0</v>
      </c>
      <c r="D69" s="78">
        <v>0</v>
      </c>
    </row>
    <row r="70" spans="1:4">
      <c r="A70" s="130" t="s">
        <v>174</v>
      </c>
      <c r="B70" s="130" t="s">
        <v>175</v>
      </c>
      <c r="C70" s="200">
        <f>C60+C48</f>
        <v>2613438</v>
      </c>
      <c r="D70" s="200">
        <f t="shared" ref="D70" si="7">D60+D48</f>
        <v>2276331</v>
      </c>
    </row>
    <row r="71" spans="1:4">
      <c r="C71" s="79"/>
      <c r="D71" s="79"/>
    </row>
    <row r="72" spans="1:4">
      <c r="A72" s="313" t="s">
        <v>176</v>
      </c>
      <c r="B72" s="313" t="s">
        <v>177</v>
      </c>
      <c r="C72" s="119">
        <f>C47</f>
        <v>45291</v>
      </c>
      <c r="D72" s="119" t="s">
        <v>525</v>
      </c>
    </row>
    <row r="73" spans="1:4">
      <c r="A73" s="130" t="s">
        <v>178</v>
      </c>
      <c r="B73" s="130" t="s">
        <v>179</v>
      </c>
      <c r="C73" s="200">
        <f>C74</f>
        <v>2403490</v>
      </c>
      <c r="D73" s="200">
        <f t="shared" ref="D73" si="8">D74</f>
        <v>2031466</v>
      </c>
    </row>
    <row r="74" spans="1:4">
      <c r="A74" s="130" t="s">
        <v>180</v>
      </c>
      <c r="B74" s="130" t="s">
        <v>181</v>
      </c>
      <c r="C74" s="200">
        <f>SUM(C75:C82)</f>
        <v>2403490</v>
      </c>
      <c r="D74" s="200">
        <f t="shared" ref="D74" si="9">SUM(D75:D82)</f>
        <v>2031466</v>
      </c>
    </row>
    <row r="75" spans="1:4">
      <c r="A75" s="77" t="s">
        <v>182</v>
      </c>
      <c r="B75" s="77" t="s">
        <v>183</v>
      </c>
      <c r="C75" s="78">
        <v>99911</v>
      </c>
      <c r="D75" s="78">
        <v>100771</v>
      </c>
    </row>
    <row r="76" spans="1:4">
      <c r="A76" s="77" t="s">
        <v>453</v>
      </c>
      <c r="B76" s="77" t="s">
        <v>527</v>
      </c>
      <c r="C76" s="78">
        <v>1714604</v>
      </c>
      <c r="D76" s="78">
        <v>1567325</v>
      </c>
    </row>
    <row r="77" spans="1:4">
      <c r="A77" s="77" t="s">
        <v>186</v>
      </c>
      <c r="B77" s="77" t="s">
        <v>528</v>
      </c>
      <c r="C77" s="78">
        <v>116700</v>
      </c>
      <c r="D77" s="78">
        <v>116700</v>
      </c>
    </row>
    <row r="78" spans="1:4">
      <c r="A78" s="77" t="s">
        <v>188</v>
      </c>
      <c r="B78" s="77" t="s">
        <v>189</v>
      </c>
      <c r="C78" s="78">
        <v>0</v>
      </c>
      <c r="D78" s="78">
        <v>-99993</v>
      </c>
    </row>
    <row r="79" spans="1:4">
      <c r="A79" s="77" t="s">
        <v>190</v>
      </c>
      <c r="B79" s="77" t="s">
        <v>191</v>
      </c>
      <c r="C79" s="78">
        <v>23169</v>
      </c>
      <c r="D79" s="78">
        <v>2255</v>
      </c>
    </row>
    <row r="80" spans="1:4">
      <c r="A80" s="77" t="s">
        <v>192</v>
      </c>
      <c r="B80" s="77" t="s">
        <v>529</v>
      </c>
      <c r="C80" s="78">
        <v>-1202</v>
      </c>
      <c r="D80" s="78">
        <v>1904</v>
      </c>
    </row>
    <row r="81" spans="1:4">
      <c r="A81" s="77" t="s">
        <v>194</v>
      </c>
      <c r="B81" s="77" t="s">
        <v>195</v>
      </c>
      <c r="C81" s="78">
        <v>-30797</v>
      </c>
      <c r="D81" s="78">
        <v>-3987</v>
      </c>
    </row>
    <row r="82" spans="1:4">
      <c r="A82" s="77" t="s">
        <v>377</v>
      </c>
      <c r="B82" s="77" t="s">
        <v>197</v>
      </c>
      <c r="C82" s="78">
        <v>481105</v>
      </c>
      <c r="D82" s="78">
        <v>346491</v>
      </c>
    </row>
    <row r="83" spans="1:4">
      <c r="A83" s="114" t="s">
        <v>530</v>
      </c>
      <c r="B83" s="114" t="s">
        <v>482</v>
      </c>
      <c r="C83" s="120"/>
      <c r="D83" s="120"/>
    </row>
    <row r="84" spans="1:4">
      <c r="A84" s="130" t="s">
        <v>198</v>
      </c>
      <c r="B84" s="130" t="s">
        <v>199</v>
      </c>
      <c r="C84" s="200">
        <f>SUM(C85:C90)</f>
        <v>38774</v>
      </c>
      <c r="D84" s="200">
        <f t="shared" ref="D84" si="10">SUM(D85:D90)</f>
        <v>36186</v>
      </c>
    </row>
    <row r="85" spans="1:4">
      <c r="A85" s="77" t="s">
        <v>200</v>
      </c>
      <c r="B85" s="77" t="s">
        <v>201</v>
      </c>
      <c r="C85" s="78">
        <v>20038</v>
      </c>
      <c r="D85" s="78">
        <v>18883</v>
      </c>
    </row>
    <row r="86" spans="1:4">
      <c r="A86" s="77" t="s">
        <v>202</v>
      </c>
      <c r="B86" s="77" t="s">
        <v>531</v>
      </c>
      <c r="C86" s="78">
        <v>2494</v>
      </c>
      <c r="D86" s="78">
        <v>2620</v>
      </c>
    </row>
    <row r="87" spans="1:4">
      <c r="A87" s="77" t="s">
        <v>502</v>
      </c>
      <c r="B87" s="77" t="s">
        <v>205</v>
      </c>
      <c r="C87" s="78">
        <v>0</v>
      </c>
      <c r="D87" s="78">
        <v>50</v>
      </c>
    </row>
    <row r="88" spans="1:4">
      <c r="A88" s="77" t="s">
        <v>206</v>
      </c>
      <c r="B88" s="77" t="s">
        <v>207</v>
      </c>
      <c r="C88" s="78">
        <v>2315</v>
      </c>
      <c r="D88" s="78">
        <v>3669</v>
      </c>
    </row>
    <row r="89" spans="1:4">
      <c r="A89" s="77" t="s">
        <v>208</v>
      </c>
      <c r="B89" s="77" t="s">
        <v>209</v>
      </c>
      <c r="C89" s="78">
        <v>518</v>
      </c>
      <c r="D89" s="78">
        <v>366</v>
      </c>
    </row>
    <row r="90" spans="1:4">
      <c r="A90" s="77" t="s">
        <v>210</v>
      </c>
      <c r="B90" s="77" t="s">
        <v>211</v>
      </c>
      <c r="C90" s="78">
        <v>13409</v>
      </c>
      <c r="D90" s="78">
        <v>10598</v>
      </c>
    </row>
    <row r="91" spans="1:4">
      <c r="A91" s="130" t="s">
        <v>212</v>
      </c>
      <c r="B91" s="130" t="s">
        <v>213</v>
      </c>
      <c r="C91" s="200">
        <f>SUM(C92:C99)</f>
        <v>171174</v>
      </c>
      <c r="D91" s="200">
        <f t="shared" ref="D91" si="11">SUM(D92:D99)</f>
        <v>208679</v>
      </c>
    </row>
    <row r="92" spans="1:4">
      <c r="A92" s="77" t="s">
        <v>336</v>
      </c>
      <c r="B92" s="77" t="s">
        <v>337</v>
      </c>
      <c r="C92" s="78">
        <v>0</v>
      </c>
      <c r="D92" s="78">
        <v>0</v>
      </c>
    </row>
    <row r="93" spans="1:4">
      <c r="A93" s="77" t="s">
        <v>200</v>
      </c>
      <c r="B93" s="77" t="s">
        <v>201</v>
      </c>
      <c r="C93" s="78">
        <v>6884</v>
      </c>
      <c r="D93" s="78">
        <v>9578</v>
      </c>
    </row>
    <row r="94" spans="1:4">
      <c r="A94" s="77" t="s">
        <v>216</v>
      </c>
      <c r="B94" s="77" t="s">
        <v>217</v>
      </c>
      <c r="C94" s="78">
        <v>58835</v>
      </c>
      <c r="D94" s="78">
        <v>72119</v>
      </c>
    </row>
    <row r="95" spans="1:4">
      <c r="A95" s="77" t="s">
        <v>218</v>
      </c>
      <c r="B95" s="77" t="s">
        <v>219</v>
      </c>
      <c r="C95" s="78">
        <v>462</v>
      </c>
      <c r="D95" s="78">
        <v>2116</v>
      </c>
    </row>
    <row r="96" spans="1:4">
      <c r="A96" s="77" t="s">
        <v>202</v>
      </c>
      <c r="B96" s="77" t="s">
        <v>221</v>
      </c>
      <c r="C96" s="78">
        <v>15201</v>
      </c>
      <c r="D96" s="78">
        <v>10244</v>
      </c>
    </row>
    <row r="97" spans="1:5">
      <c r="A97" s="77" t="s">
        <v>206</v>
      </c>
      <c r="B97" s="77" t="s">
        <v>207</v>
      </c>
      <c r="C97" s="78">
        <v>13170</v>
      </c>
      <c r="D97" s="78">
        <v>22425</v>
      </c>
    </row>
    <row r="98" spans="1:5">
      <c r="A98" s="77" t="s">
        <v>208</v>
      </c>
      <c r="B98" s="77" t="s">
        <v>209</v>
      </c>
      <c r="C98" s="78">
        <v>6414</v>
      </c>
      <c r="D98" s="78">
        <v>4155</v>
      </c>
    </row>
    <row r="99" spans="1:5">
      <c r="A99" s="77" t="s">
        <v>210</v>
      </c>
      <c r="B99" s="77" t="s">
        <v>211</v>
      </c>
      <c r="C99" s="78">
        <v>70208</v>
      </c>
      <c r="D99" s="78">
        <v>88042</v>
      </c>
    </row>
    <row r="100" spans="1:5">
      <c r="A100" s="130" t="s">
        <v>470</v>
      </c>
      <c r="B100" s="130" t="s">
        <v>228</v>
      </c>
      <c r="C100" s="200">
        <f>C91+C84+C74</f>
        <v>2613438</v>
      </c>
      <c r="D100" s="200">
        <f t="shared" ref="D100" si="12">D91+D84+D74</f>
        <v>2276331</v>
      </c>
    </row>
    <row r="101" spans="1:5">
      <c r="A101" s="76" t="s">
        <v>96</v>
      </c>
    </row>
    <row r="103" spans="1:5" ht="26">
      <c r="A103" s="65" t="s">
        <v>229</v>
      </c>
      <c r="B103" s="65" t="s">
        <v>230</v>
      </c>
      <c r="E103" s="97"/>
    </row>
    <row r="104" spans="1:5" ht="24">
      <c r="A104" s="313" t="s">
        <v>231</v>
      </c>
      <c r="B104" s="313" t="s">
        <v>232</v>
      </c>
      <c r="C104" s="113" t="str">
        <f>C6</f>
        <v>01.01.2023-31.12.2023</v>
      </c>
      <c r="D104" s="113" t="s">
        <v>518</v>
      </c>
    </row>
    <row r="105" spans="1:5">
      <c r="A105" s="121" t="s">
        <v>233</v>
      </c>
      <c r="B105" s="121" t="s">
        <v>234</v>
      </c>
      <c r="C105" s="4"/>
      <c r="D105" s="4"/>
    </row>
    <row r="106" spans="1:5">
      <c r="A106" s="122" t="s">
        <v>397</v>
      </c>
      <c r="B106" s="122" t="s">
        <v>398</v>
      </c>
      <c r="C106" s="4">
        <f>C25</f>
        <v>481105</v>
      </c>
      <c r="D106" s="4">
        <f>D25</f>
        <v>346491</v>
      </c>
    </row>
    <row r="107" spans="1:5">
      <c r="A107" s="122" t="s">
        <v>235</v>
      </c>
      <c r="B107" s="122" t="s">
        <v>236</v>
      </c>
      <c r="C107" s="4">
        <f>SUM(C108:C118)</f>
        <v>89787</v>
      </c>
      <c r="D107" s="4">
        <f t="shared" ref="D107" si="13">SUM(D108:D118)</f>
        <v>56538</v>
      </c>
    </row>
    <row r="108" spans="1:5" ht="26">
      <c r="A108" s="178" t="s">
        <v>378</v>
      </c>
      <c r="B108" s="178" t="s">
        <v>379</v>
      </c>
      <c r="C108" s="80">
        <v>13970</v>
      </c>
      <c r="D108" s="80">
        <v>13828</v>
      </c>
    </row>
    <row r="109" spans="1:5">
      <c r="A109" s="81" t="s">
        <v>239</v>
      </c>
      <c r="B109" s="81" t="s">
        <v>240</v>
      </c>
      <c r="C109" s="80">
        <v>231112</v>
      </c>
      <c r="D109" s="80">
        <v>103604</v>
      </c>
    </row>
    <row r="110" spans="1:5">
      <c r="A110" s="81" t="s">
        <v>241</v>
      </c>
      <c r="B110" s="81" t="s">
        <v>416</v>
      </c>
      <c r="C110" s="80">
        <v>28089</v>
      </c>
      <c r="D110" s="80">
        <v>4561</v>
      </c>
    </row>
    <row r="111" spans="1:5">
      <c r="A111" s="81" t="s">
        <v>243</v>
      </c>
      <c r="B111" s="81" t="s">
        <v>244</v>
      </c>
      <c r="C111" s="80">
        <v>-47182</v>
      </c>
      <c r="D111" s="80">
        <v>-42487</v>
      </c>
    </row>
    <row r="112" spans="1:5">
      <c r="A112" s="81" t="s">
        <v>417</v>
      </c>
      <c r="B112" s="81" t="s">
        <v>418</v>
      </c>
      <c r="C112" s="80">
        <v>-84938</v>
      </c>
      <c r="D112" s="80">
        <v>42077</v>
      </c>
    </row>
    <row r="113" spans="1:4">
      <c r="A113" s="81" t="s">
        <v>247</v>
      </c>
      <c r="B113" s="81" t="s">
        <v>248</v>
      </c>
      <c r="C113" s="80">
        <v>7392</v>
      </c>
      <c r="D113" s="80">
        <v>-5040</v>
      </c>
    </row>
    <row r="114" spans="1:4">
      <c r="A114" s="81" t="s">
        <v>249</v>
      </c>
      <c r="B114" s="81" t="s">
        <v>250</v>
      </c>
      <c r="C114" s="80">
        <v>9125</v>
      </c>
      <c r="D114" s="80">
        <v>3185</v>
      </c>
    </row>
    <row r="115" spans="1:4">
      <c r="A115" s="81" t="s">
        <v>251</v>
      </c>
      <c r="B115" s="81" t="s">
        <v>252</v>
      </c>
      <c r="C115" s="80">
        <v>-60033</v>
      </c>
      <c r="D115" s="80">
        <v>-44052</v>
      </c>
    </row>
    <row r="116" spans="1:4">
      <c r="A116" s="81" t="s">
        <v>253</v>
      </c>
      <c r="B116" s="81" t="s">
        <v>254</v>
      </c>
      <c r="C116" s="80">
        <v>-4974</v>
      </c>
      <c r="D116" s="80">
        <v>13034</v>
      </c>
    </row>
    <row r="117" spans="1:4">
      <c r="A117" s="81" t="s">
        <v>255</v>
      </c>
      <c r="B117" s="81" t="s">
        <v>256</v>
      </c>
      <c r="C117" s="80">
        <v>-26668</v>
      </c>
      <c r="D117" s="80">
        <v>-40881</v>
      </c>
    </row>
    <row r="118" spans="1:4">
      <c r="A118" s="81" t="s">
        <v>259</v>
      </c>
      <c r="B118" s="81" t="s">
        <v>260</v>
      </c>
      <c r="C118" s="80">
        <v>23894</v>
      </c>
      <c r="D118" s="80">
        <v>8709</v>
      </c>
    </row>
    <row r="119" spans="1:4">
      <c r="A119" s="122" t="s">
        <v>261</v>
      </c>
      <c r="B119" s="122" t="s">
        <v>262</v>
      </c>
      <c r="C119" s="4">
        <f>SUM(C106:C107)</f>
        <v>570892</v>
      </c>
      <c r="D119" s="4">
        <f t="shared" ref="D119" si="14">SUM(D106:D107)</f>
        <v>403029</v>
      </c>
    </row>
    <row r="120" spans="1:4">
      <c r="A120" s="81" t="s">
        <v>263</v>
      </c>
      <c r="B120" s="81" t="s">
        <v>380</v>
      </c>
      <c r="C120" s="80">
        <v>25988</v>
      </c>
      <c r="D120" s="80">
        <v>13759</v>
      </c>
    </row>
    <row r="121" spans="1:4">
      <c r="A121" s="81" t="s">
        <v>265</v>
      </c>
      <c r="B121" s="81" t="s">
        <v>266</v>
      </c>
      <c r="C121" s="80">
        <v>31399</v>
      </c>
      <c r="D121" s="80">
        <v>32275</v>
      </c>
    </row>
    <row r="122" spans="1:4">
      <c r="A122" s="81" t="s">
        <v>267</v>
      </c>
      <c r="B122" s="81" t="s">
        <v>268</v>
      </c>
      <c r="C122" s="80">
        <v>-17398</v>
      </c>
      <c r="D122" s="80">
        <v>-43032</v>
      </c>
    </row>
    <row r="123" spans="1:4">
      <c r="A123" s="121" t="s">
        <v>269</v>
      </c>
      <c r="B123" s="121" t="s">
        <v>270</v>
      </c>
      <c r="C123" s="4">
        <f>SUM(C119:C122)</f>
        <v>610881</v>
      </c>
      <c r="D123" s="4">
        <f t="shared" ref="D123" si="15">SUM(D119:D122)</f>
        <v>406031</v>
      </c>
    </row>
    <row r="124" spans="1:4">
      <c r="A124" s="121" t="s">
        <v>271</v>
      </c>
      <c r="B124" s="121" t="s">
        <v>272</v>
      </c>
      <c r="C124" s="4"/>
      <c r="D124" s="4"/>
    </row>
    <row r="125" spans="1:4">
      <c r="A125" s="122" t="s">
        <v>273</v>
      </c>
      <c r="B125" s="122" t="s">
        <v>274</v>
      </c>
      <c r="C125" s="4">
        <f>SUM(C126:C137)</f>
        <v>696457</v>
      </c>
      <c r="D125" s="4">
        <f t="shared" ref="D125" si="16">SUM(D126:D137)</f>
        <v>1292199</v>
      </c>
    </row>
    <row r="126" spans="1:4">
      <c r="A126" s="81" t="s">
        <v>275</v>
      </c>
      <c r="B126" s="81" t="s">
        <v>276</v>
      </c>
      <c r="C126" s="80">
        <v>645</v>
      </c>
      <c r="D126" s="80">
        <v>568</v>
      </c>
    </row>
    <row r="127" spans="1:4">
      <c r="A127" s="81" t="s">
        <v>277</v>
      </c>
      <c r="B127" s="81" t="s">
        <v>278</v>
      </c>
      <c r="C127" s="80">
        <v>0</v>
      </c>
      <c r="D127" s="80">
        <v>0</v>
      </c>
    </row>
    <row r="128" spans="1:4">
      <c r="A128" s="81" t="s">
        <v>279</v>
      </c>
      <c r="B128" s="81" t="s">
        <v>280</v>
      </c>
      <c r="C128" s="80">
        <v>0</v>
      </c>
      <c r="D128" s="80">
        <v>0</v>
      </c>
    </row>
    <row r="129" spans="1:4">
      <c r="A129" s="81" t="s">
        <v>281</v>
      </c>
      <c r="B129" s="81" t="s">
        <v>282</v>
      </c>
      <c r="C129" s="80">
        <v>0</v>
      </c>
      <c r="D129" s="80">
        <v>0</v>
      </c>
    </row>
    <row r="130" spans="1:4">
      <c r="A130" s="81" t="s">
        <v>283</v>
      </c>
      <c r="B130" s="81" t="s">
        <v>284</v>
      </c>
      <c r="C130" s="80"/>
      <c r="D130" s="80">
        <v>76</v>
      </c>
    </row>
    <row r="131" spans="1:4">
      <c r="A131" s="81" t="s">
        <v>285</v>
      </c>
      <c r="B131" s="81" t="s">
        <v>286</v>
      </c>
      <c r="C131" s="80">
        <v>1662</v>
      </c>
      <c r="D131" s="80">
        <v>12240</v>
      </c>
    </row>
    <row r="132" spans="1:4">
      <c r="A132" s="81" t="s">
        <v>287</v>
      </c>
      <c r="B132" s="81" t="s">
        <v>288</v>
      </c>
      <c r="C132" s="80">
        <v>530600</v>
      </c>
      <c r="D132" s="80">
        <v>975860</v>
      </c>
    </row>
    <row r="133" spans="1:4">
      <c r="A133" s="81" t="s">
        <v>381</v>
      </c>
      <c r="B133" s="81" t="s">
        <v>382</v>
      </c>
      <c r="C133" s="80">
        <v>95135</v>
      </c>
      <c r="D133" s="80">
        <v>268426</v>
      </c>
    </row>
    <row r="134" spans="1:4">
      <c r="A134" s="81" t="s">
        <v>291</v>
      </c>
      <c r="B134" s="81" t="s">
        <v>292</v>
      </c>
      <c r="C134" s="80">
        <v>13116</v>
      </c>
      <c r="D134" s="80">
        <v>7879</v>
      </c>
    </row>
    <row r="135" spans="1:4">
      <c r="A135" s="81" t="s">
        <v>293</v>
      </c>
      <c r="B135" s="81" t="s">
        <v>294</v>
      </c>
      <c r="C135" s="80">
        <v>28090</v>
      </c>
      <c r="D135" s="80">
        <v>26885</v>
      </c>
    </row>
    <row r="136" spans="1:4">
      <c r="A136" s="81" t="s">
        <v>295</v>
      </c>
      <c r="B136" s="81" t="s">
        <v>296</v>
      </c>
      <c r="C136" s="80">
        <v>27081</v>
      </c>
      <c r="D136" s="80">
        <v>0</v>
      </c>
    </row>
    <row r="137" spans="1:4">
      <c r="A137" s="81" t="s">
        <v>297</v>
      </c>
      <c r="B137" s="81" t="s">
        <v>298</v>
      </c>
      <c r="C137" s="80">
        <v>128</v>
      </c>
      <c r="D137" s="80">
        <v>265</v>
      </c>
    </row>
    <row r="138" spans="1:4">
      <c r="A138" s="122" t="s">
        <v>299</v>
      </c>
      <c r="B138" s="122" t="s">
        <v>300</v>
      </c>
      <c r="C138" s="4">
        <f>SUM(C139:C153)</f>
        <v>1303802</v>
      </c>
      <c r="D138" s="4">
        <f>SUM(D139:D153)</f>
        <v>1627806</v>
      </c>
    </row>
    <row r="139" spans="1:4">
      <c r="A139" s="81" t="s">
        <v>301</v>
      </c>
      <c r="B139" s="81" t="s">
        <v>302</v>
      </c>
      <c r="C139" s="80">
        <v>57187</v>
      </c>
      <c r="D139" s="80">
        <v>48274</v>
      </c>
    </row>
    <row r="140" spans="1:4">
      <c r="A140" s="81" t="s">
        <v>136</v>
      </c>
      <c r="B140" s="81" t="s">
        <v>137</v>
      </c>
      <c r="C140" s="80">
        <v>272655</v>
      </c>
      <c r="D140" s="80">
        <v>207831</v>
      </c>
    </row>
    <row r="141" spans="1:4">
      <c r="A141" s="81" t="s">
        <v>303</v>
      </c>
      <c r="B141" s="81" t="s">
        <v>304</v>
      </c>
      <c r="C141" s="80">
        <v>973</v>
      </c>
      <c r="D141" s="80"/>
    </row>
    <row r="142" spans="1:4">
      <c r="A142" s="81" t="s">
        <v>305</v>
      </c>
      <c r="B142" s="81" t="s">
        <v>306</v>
      </c>
      <c r="C142" s="80">
        <v>0</v>
      </c>
      <c r="D142" s="80">
        <v>0</v>
      </c>
    </row>
    <row r="143" spans="1:4">
      <c r="A143" s="81" t="s">
        <v>307</v>
      </c>
      <c r="B143" s="81" t="s">
        <v>308</v>
      </c>
      <c r="C143" s="80">
        <v>122</v>
      </c>
      <c r="D143" s="80">
        <v>214</v>
      </c>
    </row>
    <row r="144" spans="1:4">
      <c r="A144" s="81" t="s">
        <v>309</v>
      </c>
      <c r="B144" s="81" t="s">
        <v>310</v>
      </c>
      <c r="C144" s="80">
        <v>4215</v>
      </c>
      <c r="D144" s="80">
        <v>4187</v>
      </c>
    </row>
    <row r="145" spans="1:14">
      <c r="A145" s="81" t="s">
        <v>311</v>
      </c>
      <c r="B145" s="81" t="s">
        <v>312</v>
      </c>
      <c r="C145" s="80">
        <v>0</v>
      </c>
      <c r="D145" s="80">
        <v>0</v>
      </c>
    </row>
    <row r="146" spans="1:14" s="97" customFormat="1">
      <c r="A146" s="81" t="s">
        <v>313</v>
      </c>
      <c r="B146" s="81" t="s">
        <v>314</v>
      </c>
      <c r="C146" s="80">
        <v>8013</v>
      </c>
      <c r="D146" s="80">
        <v>6769</v>
      </c>
      <c r="E146" s="40"/>
      <c r="F146" s="40"/>
      <c r="G146" s="40"/>
      <c r="H146" s="40"/>
      <c r="I146" s="40"/>
      <c r="J146" s="40"/>
      <c r="K146" s="40"/>
      <c r="L146" s="40"/>
      <c r="M146" s="40"/>
      <c r="N146" s="40"/>
    </row>
    <row r="147" spans="1:14" s="97" customFormat="1">
      <c r="A147" s="81" t="s">
        <v>317</v>
      </c>
      <c r="B147" s="81" t="s">
        <v>318</v>
      </c>
      <c r="C147" s="80">
        <v>1467</v>
      </c>
      <c r="D147" s="80">
        <v>2556</v>
      </c>
      <c r="E147" s="40"/>
      <c r="F147" s="40"/>
      <c r="G147" s="40"/>
      <c r="H147" s="40"/>
      <c r="I147" s="40"/>
      <c r="J147" s="40"/>
      <c r="K147" s="40"/>
      <c r="L147" s="40"/>
      <c r="M147" s="40"/>
      <c r="N147" s="40"/>
    </row>
    <row r="148" spans="1:14">
      <c r="A148" s="81" t="s">
        <v>319</v>
      </c>
      <c r="B148" s="81" t="s">
        <v>320</v>
      </c>
      <c r="C148" s="80">
        <v>0</v>
      </c>
      <c r="D148" s="80">
        <v>0</v>
      </c>
    </row>
    <row r="149" spans="1:14">
      <c r="A149" s="81" t="s">
        <v>321</v>
      </c>
      <c r="B149" s="81" t="s">
        <v>322</v>
      </c>
      <c r="C149" s="80">
        <v>531475</v>
      </c>
      <c r="D149" s="80">
        <v>1048190</v>
      </c>
    </row>
    <row r="150" spans="1:14">
      <c r="A150" s="81" t="s">
        <v>323</v>
      </c>
      <c r="B150" s="81" t="s">
        <v>324</v>
      </c>
      <c r="C150" s="80">
        <v>427695</v>
      </c>
      <c r="D150" s="80">
        <v>253580</v>
      </c>
    </row>
    <row r="151" spans="1:14">
      <c r="A151" s="81" t="s">
        <v>419</v>
      </c>
      <c r="B151" s="81" t="s">
        <v>420</v>
      </c>
      <c r="C151" s="80"/>
      <c r="D151" s="80">
        <v>27887</v>
      </c>
    </row>
    <row r="152" spans="1:14">
      <c r="A152" s="81" t="s">
        <v>421</v>
      </c>
      <c r="B152" s="81" t="s">
        <v>422</v>
      </c>
      <c r="C152" s="80"/>
      <c r="D152" s="80">
        <v>28318</v>
      </c>
    </row>
    <row r="153" spans="1:14">
      <c r="A153" s="81" t="s">
        <v>423</v>
      </c>
      <c r="B153" s="81" t="s">
        <v>424</v>
      </c>
      <c r="C153" s="80">
        <v>0</v>
      </c>
      <c r="D153" s="80">
        <v>0</v>
      </c>
    </row>
    <row r="154" spans="1:14">
      <c r="A154" s="121" t="s">
        <v>425</v>
      </c>
      <c r="B154" s="121" t="s">
        <v>331</v>
      </c>
      <c r="C154" s="4">
        <f>C125-C138</f>
        <v>-607345</v>
      </c>
      <c r="D154" s="4">
        <f>D125-D138</f>
        <v>-335607</v>
      </c>
    </row>
    <row r="155" spans="1:14">
      <c r="A155" s="121" t="s">
        <v>332</v>
      </c>
      <c r="B155" s="121" t="s">
        <v>333</v>
      </c>
      <c r="C155" s="4"/>
      <c r="D155" s="4"/>
    </row>
    <row r="156" spans="1:14">
      <c r="A156" s="122" t="s">
        <v>273</v>
      </c>
      <c r="B156" s="122" t="s">
        <v>274</v>
      </c>
      <c r="C156" s="4">
        <f>SUM(C157:C160)</f>
        <v>32</v>
      </c>
      <c r="D156" s="4">
        <f t="shared" ref="D156" si="17">SUM(D157:D160)</f>
        <v>861</v>
      </c>
    </row>
    <row r="157" spans="1:14" ht="26">
      <c r="A157" s="178" t="s">
        <v>334</v>
      </c>
      <c r="B157" s="178" t="s">
        <v>335</v>
      </c>
      <c r="C157" s="80"/>
      <c r="D157" s="80">
        <v>822</v>
      </c>
    </row>
    <row r="158" spans="1:14">
      <c r="A158" s="81" t="s">
        <v>336</v>
      </c>
      <c r="B158" s="81" t="s">
        <v>337</v>
      </c>
      <c r="C158" s="80">
        <v>0</v>
      </c>
      <c r="D158" s="80">
        <v>0</v>
      </c>
    </row>
    <row r="159" spans="1:14">
      <c r="A159" s="81" t="s">
        <v>383</v>
      </c>
      <c r="B159" s="81" t="s">
        <v>515</v>
      </c>
      <c r="C159" s="80">
        <v>31</v>
      </c>
      <c r="D159" s="80">
        <v>39</v>
      </c>
    </row>
    <row r="160" spans="1:14">
      <c r="A160" s="81" t="s">
        <v>340</v>
      </c>
      <c r="B160" s="81" t="s">
        <v>341</v>
      </c>
      <c r="C160" s="80">
        <v>1</v>
      </c>
      <c r="D160" s="80">
        <v>0</v>
      </c>
    </row>
    <row r="161" spans="1:14">
      <c r="A161" s="122" t="s">
        <v>299</v>
      </c>
      <c r="B161" s="122" t="s">
        <v>300</v>
      </c>
      <c r="C161" s="4">
        <f>SUM(C162:C167)</f>
        <v>103341</v>
      </c>
      <c r="D161" s="4">
        <f t="shared" ref="D161" si="18">SUM(D162:D167)</f>
        <v>205044</v>
      </c>
    </row>
    <row r="162" spans="1:14">
      <c r="A162" s="81" t="s">
        <v>342</v>
      </c>
      <c r="B162" s="81" t="s">
        <v>312</v>
      </c>
      <c r="C162" s="80">
        <v>0</v>
      </c>
      <c r="D162" s="80">
        <v>0</v>
      </c>
      <c r="L162" s="68"/>
    </row>
    <row r="163" spans="1:14" s="97" customFormat="1">
      <c r="A163" s="81" t="s">
        <v>343</v>
      </c>
      <c r="B163" s="81" t="s">
        <v>344</v>
      </c>
      <c r="C163" s="80">
        <v>0</v>
      </c>
      <c r="D163" s="80">
        <v>99993</v>
      </c>
      <c r="E163" s="40"/>
      <c r="F163" s="40"/>
      <c r="G163" s="40"/>
      <c r="H163" s="40"/>
      <c r="I163" s="40"/>
      <c r="J163" s="40"/>
      <c r="K163" s="40"/>
      <c r="L163" s="40"/>
      <c r="M163" s="40"/>
      <c r="N163" s="40"/>
    </row>
    <row r="164" spans="1:14">
      <c r="A164" s="81" t="s">
        <v>345</v>
      </c>
      <c r="B164" s="81" t="s">
        <v>346</v>
      </c>
      <c r="C164" s="80">
        <v>99911</v>
      </c>
      <c r="D164" s="80">
        <v>100739</v>
      </c>
      <c r="L164" s="68"/>
    </row>
    <row r="165" spans="1:14" ht="26">
      <c r="A165" s="81" t="s">
        <v>347</v>
      </c>
      <c r="B165" s="178" t="s">
        <v>348</v>
      </c>
      <c r="C165" s="80">
        <v>0</v>
      </c>
      <c r="D165" s="80">
        <v>0</v>
      </c>
      <c r="L165" s="68"/>
    </row>
    <row r="166" spans="1:14" ht="15" customHeight="1">
      <c r="A166" s="81" t="s">
        <v>349</v>
      </c>
      <c r="B166" s="81" t="s">
        <v>350</v>
      </c>
      <c r="C166" s="80">
        <v>2622</v>
      </c>
      <c r="D166" s="80">
        <v>3731</v>
      </c>
    </row>
    <row r="167" spans="1:14">
      <c r="A167" s="81" t="s">
        <v>351</v>
      </c>
      <c r="B167" s="81" t="s">
        <v>341</v>
      </c>
      <c r="C167" s="80">
        <v>808</v>
      </c>
      <c r="D167" s="80">
        <v>581</v>
      </c>
    </row>
    <row r="168" spans="1:14">
      <c r="A168" s="121" t="s">
        <v>352</v>
      </c>
      <c r="B168" s="121" t="s">
        <v>353</v>
      </c>
      <c r="C168" s="4">
        <f>C156-C161</f>
        <v>-103309</v>
      </c>
      <c r="D168" s="4">
        <f t="shared" ref="D168" si="19">D156-D161</f>
        <v>-204183</v>
      </c>
    </row>
    <row r="169" spans="1:14">
      <c r="A169" s="121" t="s">
        <v>354</v>
      </c>
      <c r="B169" s="121" t="s">
        <v>355</v>
      </c>
      <c r="C169" s="4">
        <f>C123+C154+C168</f>
        <v>-99773</v>
      </c>
      <c r="D169" s="4">
        <f>D123+D154+D168</f>
        <v>-133759</v>
      </c>
    </row>
    <row r="170" spans="1:14">
      <c r="A170" s="121" t="s">
        <v>356</v>
      </c>
      <c r="B170" s="121" t="s">
        <v>357</v>
      </c>
      <c r="C170" s="4">
        <f>C169</f>
        <v>-99773</v>
      </c>
      <c r="D170" s="4">
        <f t="shared" ref="D170" si="20">D169</f>
        <v>-133759</v>
      </c>
    </row>
    <row r="171" spans="1:14">
      <c r="A171" s="121" t="s">
        <v>358</v>
      </c>
      <c r="B171" s="121" t="s">
        <v>359</v>
      </c>
      <c r="C171" s="4">
        <v>277827</v>
      </c>
      <c r="D171" s="4">
        <v>411586</v>
      </c>
    </row>
    <row r="172" spans="1:14">
      <c r="A172" s="121" t="s">
        <v>360</v>
      </c>
      <c r="B172" s="121" t="s">
        <v>361</v>
      </c>
      <c r="C172" s="4">
        <v>178054</v>
      </c>
      <c r="D172" s="4">
        <v>277827</v>
      </c>
    </row>
    <row r="173" spans="1:14">
      <c r="A173" s="76" t="s">
        <v>96</v>
      </c>
      <c r="B173" s="71"/>
      <c r="C173" s="72"/>
      <c r="D173" s="72"/>
    </row>
    <row r="174" spans="1:14">
      <c r="A174" s="76"/>
      <c r="B174" s="71"/>
      <c r="C174" s="72"/>
      <c r="D174" s="72"/>
    </row>
    <row r="175" spans="1:14">
      <c r="A175" s="76"/>
      <c r="B175" s="71"/>
      <c r="C175" s="72"/>
      <c r="D175" s="72"/>
    </row>
    <row r="176" spans="1:14">
      <c r="A176" s="76"/>
      <c r="B176" s="71"/>
      <c r="C176" s="72"/>
      <c r="D176" s="72"/>
    </row>
    <row r="177" spans="1:18">
      <c r="A177" s="76"/>
      <c r="B177" s="71"/>
      <c r="C177" s="72"/>
      <c r="D177" s="72"/>
    </row>
    <row r="178" spans="1:18">
      <c r="A178" s="76"/>
      <c r="B178" s="71"/>
      <c r="C178" s="72"/>
      <c r="D178" s="72"/>
    </row>
    <row r="179" spans="1:18">
      <c r="A179" s="76"/>
      <c r="B179" s="71"/>
      <c r="C179" s="72"/>
      <c r="D179" s="72"/>
    </row>
    <row r="180" spans="1:18">
      <c r="A180" s="76"/>
      <c r="B180" s="71"/>
      <c r="C180" s="72"/>
      <c r="D180" s="72"/>
    </row>
    <row r="181" spans="1:18">
      <c r="A181" s="76"/>
      <c r="B181" s="71"/>
      <c r="C181" s="72"/>
      <c r="D181" s="72"/>
    </row>
    <row r="182" spans="1:18" s="97" customFormat="1">
      <c r="A182" s="168"/>
      <c r="B182" s="179"/>
      <c r="C182" s="72"/>
      <c r="D182" s="180"/>
      <c r="E182" s="40"/>
      <c r="F182" s="40"/>
      <c r="G182" s="40"/>
      <c r="H182" s="40"/>
      <c r="I182" s="40"/>
      <c r="J182" s="40"/>
      <c r="K182" s="40"/>
      <c r="L182" s="40"/>
      <c r="M182" s="40"/>
      <c r="N182" s="40"/>
      <c r="O182" s="40"/>
      <c r="P182" s="40"/>
      <c r="Q182" s="40"/>
      <c r="R182" s="40"/>
    </row>
    <row r="183" spans="1:18">
      <c r="A183" s="76"/>
      <c r="B183" s="71"/>
      <c r="C183" s="72"/>
      <c r="D183" s="72"/>
    </row>
    <row r="184" spans="1:18" ht="26">
      <c r="A184" s="205" t="s">
        <v>476</v>
      </c>
      <c r="B184" s="205" t="s">
        <v>427</v>
      </c>
      <c r="C184" s="383" t="s">
        <v>532</v>
      </c>
      <c r="D184" s="384"/>
      <c r="E184" s="384"/>
      <c r="F184" s="385"/>
      <c r="H184" s="383" t="s">
        <v>533</v>
      </c>
      <c r="I184" s="384"/>
      <c r="J184" s="384"/>
      <c r="K184" s="385"/>
    </row>
    <row r="185" spans="1:18" ht="52">
      <c r="A185" s="392" t="s">
        <v>477</v>
      </c>
      <c r="B185" s="387" t="s">
        <v>429</v>
      </c>
      <c r="C185" s="396" t="s">
        <v>430</v>
      </c>
      <c r="D185" s="396" t="s">
        <v>431</v>
      </c>
      <c r="E185" s="314" t="s">
        <v>478</v>
      </c>
      <c r="F185" s="314" t="s">
        <v>433</v>
      </c>
      <c r="H185" s="396" t="s">
        <v>430</v>
      </c>
      <c r="I185" s="396" t="s">
        <v>431</v>
      </c>
      <c r="J185" s="314" t="s">
        <v>478</v>
      </c>
      <c r="K185" s="314" t="s">
        <v>433</v>
      </c>
    </row>
    <row r="186" spans="1:18" ht="65">
      <c r="A186" s="392"/>
      <c r="B186" s="387"/>
      <c r="C186" s="397"/>
      <c r="D186" s="397"/>
      <c r="E186" s="314" t="s">
        <v>479</v>
      </c>
      <c r="F186" s="314" t="s">
        <v>435</v>
      </c>
      <c r="H186" s="397"/>
      <c r="I186" s="397"/>
      <c r="J186" s="314" t="s">
        <v>479</v>
      </c>
      <c r="K186" s="314" t="s">
        <v>435</v>
      </c>
    </row>
    <row r="187" spans="1:18">
      <c r="A187" s="82" t="s">
        <v>0</v>
      </c>
      <c r="B187" s="121" t="s">
        <v>1</v>
      </c>
      <c r="C187" s="123">
        <f>SUM(C188:C190)</f>
        <v>1037873</v>
      </c>
      <c r="D187" s="123">
        <f t="shared" ref="D187:F187" si="21">SUM(D188:D190)</f>
        <v>234969</v>
      </c>
      <c r="E187" s="123">
        <f t="shared" si="21"/>
        <v>-42643</v>
      </c>
      <c r="F187" s="123">
        <f t="shared" si="21"/>
        <v>1230199</v>
      </c>
      <c r="H187" s="123">
        <f>SUM(H188:H190)</f>
        <v>780309</v>
      </c>
      <c r="I187" s="123">
        <f t="shared" ref="I187:K187" si="22">SUM(I188:I190)</f>
        <v>188579</v>
      </c>
      <c r="J187" s="123">
        <f t="shared" si="22"/>
        <v>-16312</v>
      </c>
      <c r="K187" s="123">
        <f t="shared" si="22"/>
        <v>952576</v>
      </c>
    </row>
    <row r="188" spans="1:18">
      <c r="A188" s="84" t="s">
        <v>45</v>
      </c>
      <c r="B188" s="116" t="s">
        <v>46</v>
      </c>
      <c r="C188" s="78">
        <v>1023545</v>
      </c>
      <c r="D188" s="78">
        <v>0</v>
      </c>
      <c r="E188" s="78">
        <v>18239</v>
      </c>
      <c r="F188" s="78">
        <v>1041784</v>
      </c>
      <c r="H188" s="78">
        <v>761518</v>
      </c>
      <c r="I188" s="78">
        <v>0</v>
      </c>
      <c r="J188" s="78">
        <v>5981</v>
      </c>
      <c r="K188" s="78">
        <v>767499</v>
      </c>
    </row>
    <row r="189" spans="1:18">
      <c r="A189" s="84" t="s">
        <v>368</v>
      </c>
      <c r="B189" s="116" t="s">
        <v>369</v>
      </c>
      <c r="C189" s="78">
        <v>1014</v>
      </c>
      <c r="D189" s="78">
        <v>880</v>
      </c>
      <c r="E189" s="78">
        <v>-232</v>
      </c>
      <c r="F189" s="78">
        <v>1662</v>
      </c>
      <c r="H189" s="78">
        <v>3044</v>
      </c>
      <c r="I189" s="78">
        <v>272</v>
      </c>
      <c r="J189" s="78">
        <v>-1356</v>
      </c>
      <c r="K189" s="78">
        <v>1960</v>
      </c>
    </row>
    <row r="190" spans="1:18">
      <c r="A190" s="84" t="s">
        <v>48</v>
      </c>
      <c r="B190" s="116" t="s">
        <v>436</v>
      </c>
      <c r="C190" s="78">
        <v>13314</v>
      </c>
      <c r="D190" s="78">
        <v>234089</v>
      </c>
      <c r="E190" s="78">
        <v>-60650</v>
      </c>
      <c r="F190" s="78">
        <v>186753</v>
      </c>
      <c r="H190" s="78">
        <v>15747</v>
      </c>
      <c r="I190" s="78">
        <v>188307</v>
      </c>
      <c r="J190" s="78">
        <v>-20937</v>
      </c>
      <c r="K190" s="78">
        <v>183117</v>
      </c>
    </row>
    <row r="191" spans="1:18">
      <c r="A191" s="82" t="s">
        <v>437</v>
      </c>
      <c r="B191" s="121" t="s">
        <v>438</v>
      </c>
      <c r="C191" s="123">
        <f>C192+C193</f>
        <v>254972</v>
      </c>
      <c r="D191" s="123">
        <f t="shared" ref="D191:F191" si="23">D192+D193</f>
        <v>168136</v>
      </c>
      <c r="E191" s="123">
        <f t="shared" si="23"/>
        <v>-42541</v>
      </c>
      <c r="F191" s="123">
        <f t="shared" si="23"/>
        <v>380567</v>
      </c>
      <c r="H191" s="123">
        <f>H192+H193</f>
        <v>124808</v>
      </c>
      <c r="I191" s="123">
        <f t="shared" ref="I191:K191" si="24">I192+I193</f>
        <v>134387</v>
      </c>
      <c r="J191" s="123">
        <f t="shared" si="24"/>
        <v>-15221</v>
      </c>
      <c r="K191" s="123">
        <f t="shared" si="24"/>
        <v>243974</v>
      </c>
    </row>
    <row r="192" spans="1:18">
      <c r="A192" s="84" t="s">
        <v>439</v>
      </c>
      <c r="B192" s="116" t="s">
        <v>440</v>
      </c>
      <c r="C192" s="78">
        <v>239914</v>
      </c>
      <c r="D192" s="78">
        <v>4</v>
      </c>
      <c r="E192" s="78">
        <v>-158</v>
      </c>
      <c r="F192" s="78">
        <v>239760</v>
      </c>
      <c r="H192" s="78">
        <v>112997</v>
      </c>
      <c r="I192" s="78">
        <v>50</v>
      </c>
      <c r="J192" s="78">
        <v>-1485</v>
      </c>
      <c r="K192" s="78">
        <v>111562</v>
      </c>
    </row>
    <row r="193" spans="1:11">
      <c r="A193" s="84" t="s">
        <v>441</v>
      </c>
      <c r="B193" s="116" t="s">
        <v>442</v>
      </c>
      <c r="C193" s="78">
        <v>15058</v>
      </c>
      <c r="D193" s="78">
        <v>168132</v>
      </c>
      <c r="E193" s="78">
        <v>-42383</v>
      </c>
      <c r="F193" s="78">
        <v>140807</v>
      </c>
      <c r="H193" s="78">
        <v>11811</v>
      </c>
      <c r="I193" s="78">
        <v>134337</v>
      </c>
      <c r="J193" s="78">
        <v>-13736</v>
      </c>
      <c r="K193" s="78">
        <v>132412</v>
      </c>
    </row>
    <row r="194" spans="1:11">
      <c r="A194" s="85" t="s">
        <v>390</v>
      </c>
      <c r="B194" s="124" t="s">
        <v>391</v>
      </c>
      <c r="C194" s="123">
        <f>C187-C191</f>
        <v>782901</v>
      </c>
      <c r="D194" s="123">
        <f t="shared" ref="D194:F194" si="25">D187-D191</f>
        <v>66833</v>
      </c>
      <c r="E194" s="123">
        <f t="shared" si="25"/>
        <v>-102</v>
      </c>
      <c r="F194" s="123">
        <f t="shared" si="25"/>
        <v>849632</v>
      </c>
      <c r="H194" s="123">
        <f>H187-H191</f>
        <v>655501</v>
      </c>
      <c r="I194" s="123">
        <f t="shared" ref="I194:K194" si="26">I187-I191</f>
        <v>54192</v>
      </c>
      <c r="J194" s="123">
        <f t="shared" si="26"/>
        <v>-1091</v>
      </c>
      <c r="K194" s="123">
        <f t="shared" si="26"/>
        <v>708602</v>
      </c>
    </row>
    <row r="195" spans="1:11">
      <c r="A195" s="83" t="s">
        <v>58</v>
      </c>
      <c r="B195" s="77" t="s">
        <v>59</v>
      </c>
      <c r="C195" s="78">
        <v>198832</v>
      </c>
      <c r="D195" s="78">
        <v>45063</v>
      </c>
      <c r="E195" s="78">
        <v>-99</v>
      </c>
      <c r="F195" s="78">
        <v>243796</v>
      </c>
      <c r="H195" s="78">
        <v>148042</v>
      </c>
      <c r="I195" s="78">
        <v>42168</v>
      </c>
      <c r="J195" s="78">
        <v>-659</v>
      </c>
      <c r="K195" s="78">
        <v>189551</v>
      </c>
    </row>
    <row r="196" spans="1:11">
      <c r="A196" s="83" t="s">
        <v>519</v>
      </c>
      <c r="B196" s="77" t="s">
        <v>520</v>
      </c>
      <c r="C196" s="78">
        <v>158381</v>
      </c>
      <c r="D196" s="78">
        <v>8364</v>
      </c>
      <c r="E196" s="78">
        <v>-238</v>
      </c>
      <c r="F196" s="78">
        <v>166507</v>
      </c>
      <c r="H196" s="78">
        <v>102715</v>
      </c>
      <c r="I196" s="78">
        <v>6489</v>
      </c>
      <c r="J196" s="78">
        <v>-209</v>
      </c>
      <c r="K196" s="78">
        <v>108995</v>
      </c>
    </row>
    <row r="197" spans="1:11">
      <c r="A197" s="83" t="s">
        <v>64</v>
      </c>
      <c r="B197" s="77" t="s">
        <v>65</v>
      </c>
      <c r="C197" s="78">
        <v>50922</v>
      </c>
      <c r="D197" s="78">
        <v>5409</v>
      </c>
      <c r="E197" s="78">
        <v>-2291</v>
      </c>
      <c r="F197" s="78">
        <v>54040</v>
      </c>
      <c r="H197" s="78">
        <v>16772</v>
      </c>
      <c r="I197" s="78">
        <v>7077</v>
      </c>
      <c r="J197" s="78">
        <v>-4406</v>
      </c>
      <c r="K197" s="78">
        <v>19443</v>
      </c>
    </row>
    <row r="198" spans="1:11">
      <c r="A198" s="83" t="s">
        <v>66</v>
      </c>
      <c r="B198" s="77" t="s">
        <v>67</v>
      </c>
      <c r="C198" s="78">
        <v>19162</v>
      </c>
      <c r="D198" s="78">
        <v>7227</v>
      </c>
      <c r="E198" s="78">
        <v>-2053</v>
      </c>
      <c r="F198" s="78">
        <v>24336</v>
      </c>
      <c r="H198" s="78">
        <v>52604</v>
      </c>
      <c r="I198" s="78">
        <v>4457</v>
      </c>
      <c r="J198" s="78">
        <v>-4256</v>
      </c>
      <c r="K198" s="78">
        <v>52805</v>
      </c>
    </row>
    <row r="199" spans="1:11">
      <c r="A199" s="83" t="s">
        <v>68</v>
      </c>
      <c r="B199" s="77" t="s">
        <v>443</v>
      </c>
      <c r="C199" s="78">
        <v>7</v>
      </c>
      <c r="D199" s="78">
        <v>0</v>
      </c>
      <c r="E199" s="78">
        <v>0</v>
      </c>
      <c r="F199" s="78">
        <v>7</v>
      </c>
      <c r="H199" s="78">
        <v>-7</v>
      </c>
      <c r="I199" s="78">
        <v>0</v>
      </c>
      <c r="J199" s="78">
        <v>0</v>
      </c>
      <c r="K199" s="78">
        <v>-7</v>
      </c>
    </row>
    <row r="200" spans="1:11">
      <c r="A200" s="85" t="s">
        <v>393</v>
      </c>
      <c r="B200" s="124" t="s">
        <v>394</v>
      </c>
      <c r="C200" s="123">
        <f>C194-C195-C196+C197-C198+C199</f>
        <v>457455</v>
      </c>
      <c r="D200" s="123">
        <f t="shared" ref="D200:F200" si="27">D194-D195-D196+D197-D198+D199</f>
        <v>11588</v>
      </c>
      <c r="E200" s="123">
        <f t="shared" si="27"/>
        <v>-3</v>
      </c>
      <c r="F200" s="123">
        <f t="shared" si="27"/>
        <v>469040</v>
      </c>
      <c r="H200" s="123">
        <f>H194-H195-H196+H197-H198+H199</f>
        <v>368905</v>
      </c>
      <c r="I200" s="123">
        <f t="shared" ref="I200:K200" si="28">I194-I195-I196+I197-I198+I199</f>
        <v>8155</v>
      </c>
      <c r="J200" s="123">
        <f t="shared" si="28"/>
        <v>-373</v>
      </c>
      <c r="K200" s="123">
        <f t="shared" si="28"/>
        <v>376687</v>
      </c>
    </row>
    <row r="201" spans="1:11">
      <c r="A201" s="83" t="s">
        <v>72</v>
      </c>
      <c r="B201" s="77" t="s">
        <v>73</v>
      </c>
      <c r="C201" s="78">
        <v>114729</v>
      </c>
      <c r="D201" s="78">
        <v>3916</v>
      </c>
      <c r="E201" s="78">
        <v>0</v>
      </c>
      <c r="F201" s="78">
        <v>118645</v>
      </c>
      <c r="H201" s="78">
        <v>64717</v>
      </c>
      <c r="I201" s="78">
        <v>6784</v>
      </c>
      <c r="J201" s="78">
        <v>0</v>
      </c>
      <c r="K201" s="78">
        <v>71501</v>
      </c>
    </row>
    <row r="202" spans="1:11">
      <c r="A202" s="83" t="s">
        <v>74</v>
      </c>
      <c r="B202" s="77" t="s">
        <v>75</v>
      </c>
      <c r="C202" s="78">
        <v>45429</v>
      </c>
      <c r="D202" s="78">
        <v>3929</v>
      </c>
      <c r="E202" s="78">
        <v>-165</v>
      </c>
      <c r="F202" s="78">
        <v>49193</v>
      </c>
      <c r="H202" s="78">
        <v>47932</v>
      </c>
      <c r="I202" s="78">
        <v>7810</v>
      </c>
      <c r="J202" s="78">
        <v>-79</v>
      </c>
      <c r="K202" s="78">
        <v>55663</v>
      </c>
    </row>
    <row r="203" spans="1:11">
      <c r="A203" s="85" t="s">
        <v>444</v>
      </c>
      <c r="B203" s="124" t="s">
        <v>396</v>
      </c>
      <c r="C203" s="123">
        <f>C200+C201-C202</f>
        <v>526755</v>
      </c>
      <c r="D203" s="123">
        <f t="shared" ref="D203:F203" si="29">D200+D201-D202</f>
        <v>11575</v>
      </c>
      <c r="E203" s="123">
        <f t="shared" si="29"/>
        <v>162</v>
      </c>
      <c r="F203" s="123">
        <f t="shared" si="29"/>
        <v>538492</v>
      </c>
      <c r="H203" s="123">
        <f>H200+H201-H202</f>
        <v>385690</v>
      </c>
      <c r="I203" s="123">
        <f t="shared" ref="I203:K203" si="30">I200+I201-I202</f>
        <v>7129</v>
      </c>
      <c r="J203" s="123">
        <f t="shared" si="30"/>
        <v>-294</v>
      </c>
      <c r="K203" s="123">
        <f t="shared" si="30"/>
        <v>392525</v>
      </c>
    </row>
    <row r="204" spans="1:11">
      <c r="A204" s="83" t="s">
        <v>263</v>
      </c>
      <c r="B204" s="77" t="s">
        <v>79</v>
      </c>
      <c r="C204" s="78">
        <v>56007</v>
      </c>
      <c r="D204" s="78">
        <v>1320</v>
      </c>
      <c r="E204" s="78">
        <v>60</v>
      </c>
      <c r="F204" s="78">
        <v>57387</v>
      </c>
      <c r="H204" s="78">
        <v>44197</v>
      </c>
      <c r="I204" s="78">
        <v>1881</v>
      </c>
      <c r="J204" s="78">
        <v>-44</v>
      </c>
      <c r="K204" s="78">
        <v>46034</v>
      </c>
    </row>
    <row r="205" spans="1:11">
      <c r="A205" s="85" t="s">
        <v>397</v>
      </c>
      <c r="B205" s="124" t="s">
        <v>398</v>
      </c>
      <c r="C205" s="123">
        <f>C203-C204</f>
        <v>470748</v>
      </c>
      <c r="D205" s="123">
        <f t="shared" ref="D205:F205" si="31">D203-D204</f>
        <v>10255</v>
      </c>
      <c r="E205" s="123">
        <f t="shared" si="31"/>
        <v>102</v>
      </c>
      <c r="F205" s="123">
        <f t="shared" si="31"/>
        <v>481105</v>
      </c>
      <c r="H205" s="123">
        <f>H203-H204</f>
        <v>341493</v>
      </c>
      <c r="I205" s="123">
        <f t="shared" ref="I205:K205" si="32">I203-I204</f>
        <v>5248</v>
      </c>
      <c r="J205" s="123">
        <f t="shared" si="32"/>
        <v>-250</v>
      </c>
      <c r="K205" s="123">
        <f t="shared" si="32"/>
        <v>346491</v>
      </c>
    </row>
    <row r="206" spans="1:11">
      <c r="A206" s="83"/>
      <c r="B206" s="77"/>
      <c r="C206" s="78"/>
      <c r="D206" s="78"/>
      <c r="E206" s="78"/>
      <c r="F206" s="78"/>
      <c r="H206" s="78"/>
      <c r="I206" s="78"/>
      <c r="J206" s="78"/>
      <c r="K206" s="78"/>
    </row>
    <row r="207" spans="1:11">
      <c r="A207" s="85" t="s">
        <v>534</v>
      </c>
      <c r="B207" s="124" t="s">
        <v>446</v>
      </c>
      <c r="C207" s="123">
        <f>C205</f>
        <v>470748</v>
      </c>
      <c r="D207" s="123">
        <f t="shared" ref="D207:F207" si="33">D205</f>
        <v>10255</v>
      </c>
      <c r="E207" s="123">
        <f t="shared" si="33"/>
        <v>102</v>
      </c>
      <c r="F207" s="123">
        <f t="shared" si="33"/>
        <v>481105</v>
      </c>
      <c r="H207" s="123">
        <f>H205</f>
        <v>341493</v>
      </c>
      <c r="I207" s="123">
        <f t="shared" ref="I207:K207" si="34">I205</f>
        <v>5248</v>
      </c>
      <c r="J207" s="123">
        <f t="shared" si="34"/>
        <v>-250</v>
      </c>
      <c r="K207" s="123">
        <f t="shared" si="34"/>
        <v>346491</v>
      </c>
    </row>
    <row r="208" spans="1:11" s="68" customFormat="1" ht="12">
      <c r="A208" s="167"/>
    </row>
    <row r="209" spans="1:14" s="97" customFormat="1">
      <c r="A209" s="40"/>
      <c r="B209" s="40"/>
      <c r="C209" s="40"/>
      <c r="D209" s="40"/>
      <c r="E209" s="40"/>
      <c r="F209" s="40"/>
      <c r="G209" s="40"/>
      <c r="H209" s="40"/>
      <c r="I209" s="40"/>
      <c r="J209" s="40"/>
      <c r="K209" s="40"/>
      <c r="L209" s="40"/>
      <c r="M209" s="40"/>
      <c r="N209" s="40"/>
    </row>
    <row r="211" spans="1:14" ht="26">
      <c r="A211" s="205" t="s">
        <v>447</v>
      </c>
      <c r="B211" s="205" t="s">
        <v>448</v>
      </c>
      <c r="C211" s="383">
        <v>45291</v>
      </c>
      <c r="D211" s="384"/>
      <c r="E211" s="384"/>
      <c r="F211" s="385"/>
      <c r="H211" s="383" t="s">
        <v>535</v>
      </c>
      <c r="I211" s="384"/>
      <c r="J211" s="384"/>
      <c r="K211" s="385"/>
    </row>
    <row r="212" spans="1:14" ht="52">
      <c r="A212" s="390" t="s">
        <v>126</v>
      </c>
      <c r="B212" s="390" t="s">
        <v>127</v>
      </c>
      <c r="C212" s="396" t="s">
        <v>430</v>
      </c>
      <c r="D212" s="396" t="s">
        <v>431</v>
      </c>
      <c r="E212" s="314" t="s">
        <v>478</v>
      </c>
      <c r="F212" s="314" t="s">
        <v>433</v>
      </c>
      <c r="H212" s="396" t="s">
        <v>430</v>
      </c>
      <c r="I212" s="396" t="s">
        <v>431</v>
      </c>
      <c r="J212" s="314" t="s">
        <v>478</v>
      </c>
      <c r="K212" s="314" t="s">
        <v>433</v>
      </c>
    </row>
    <row r="213" spans="1:14" ht="65">
      <c r="A213" s="391"/>
      <c r="B213" s="391"/>
      <c r="C213" s="397"/>
      <c r="D213" s="397"/>
      <c r="E213" s="314" t="s">
        <v>479</v>
      </c>
      <c r="F213" s="314" t="s">
        <v>435</v>
      </c>
      <c r="H213" s="397"/>
      <c r="I213" s="397"/>
      <c r="J213" s="314" t="s">
        <v>479</v>
      </c>
      <c r="K213" s="314" t="s">
        <v>435</v>
      </c>
    </row>
    <row r="214" spans="1:14">
      <c r="A214" s="121" t="s">
        <v>130</v>
      </c>
      <c r="B214" s="121" t="s">
        <v>131</v>
      </c>
      <c r="C214" s="125">
        <f>SUM(C215:C225)</f>
        <v>1421258</v>
      </c>
      <c r="D214" s="125">
        <f>SUM(D215:D225)</f>
        <v>46105</v>
      </c>
      <c r="E214" s="125">
        <f>SUM(E215:E225)</f>
        <v>-16740</v>
      </c>
      <c r="F214" s="125">
        <f>SUM(F215:F225)</f>
        <v>1450623</v>
      </c>
      <c r="H214" s="125">
        <f>SUM(H215:H225)</f>
        <v>1106752</v>
      </c>
      <c r="I214" s="125">
        <f>SUM(I215:I225)</f>
        <v>32593</v>
      </c>
      <c r="J214" s="125">
        <f>SUM(J215:J225)</f>
        <v>-17160</v>
      </c>
      <c r="K214" s="125">
        <f>SUM(K215:K225)</f>
        <v>1122185</v>
      </c>
    </row>
    <row r="215" spans="1:14">
      <c r="A215" s="77" t="s">
        <v>132</v>
      </c>
      <c r="B215" s="77" t="s">
        <v>133</v>
      </c>
      <c r="C215" s="78">
        <v>181955</v>
      </c>
      <c r="D215" s="78">
        <v>2404</v>
      </c>
      <c r="E215" s="78">
        <v>-1321</v>
      </c>
      <c r="F215" s="78">
        <v>183038</v>
      </c>
      <c r="H215" s="78">
        <v>143837</v>
      </c>
      <c r="I215" s="78">
        <v>3269</v>
      </c>
      <c r="J215" s="78">
        <v>-1854</v>
      </c>
      <c r="K215" s="78">
        <v>145252</v>
      </c>
    </row>
    <row r="216" spans="1:14">
      <c r="A216" s="77" t="s">
        <v>134</v>
      </c>
      <c r="B216" s="77" t="s">
        <v>449</v>
      </c>
      <c r="C216" s="78">
        <v>67795</v>
      </c>
      <c r="D216" s="78">
        <v>2671</v>
      </c>
      <c r="E216" s="78">
        <v>-408</v>
      </c>
      <c r="F216" s="78">
        <v>70058</v>
      </c>
      <c r="H216" s="78">
        <v>69476</v>
      </c>
      <c r="I216" s="78">
        <v>171</v>
      </c>
      <c r="J216" s="78">
        <v>-490</v>
      </c>
      <c r="K216" s="78">
        <v>69157</v>
      </c>
    </row>
    <row r="217" spans="1:14">
      <c r="A217" s="77" t="s">
        <v>136</v>
      </c>
      <c r="B217" s="77" t="s">
        <v>137</v>
      </c>
      <c r="C217" s="78">
        <v>524475</v>
      </c>
      <c r="D217" s="78">
        <v>2472</v>
      </c>
      <c r="E217" s="78">
        <v>235</v>
      </c>
      <c r="F217" s="78">
        <v>527182</v>
      </c>
      <c r="H217" s="78">
        <v>473495</v>
      </c>
      <c r="I217" s="78">
        <v>1439</v>
      </c>
      <c r="J217" s="78">
        <v>235</v>
      </c>
      <c r="K217" s="78">
        <v>475169</v>
      </c>
    </row>
    <row r="218" spans="1:14">
      <c r="A218" s="77" t="s">
        <v>138</v>
      </c>
      <c r="B218" s="77" t="s">
        <v>139</v>
      </c>
      <c r="C218" s="78">
        <v>56438</v>
      </c>
      <c r="D218" s="78">
        <v>0</v>
      </c>
      <c r="E218" s="78">
        <v>0</v>
      </c>
      <c r="F218" s="78">
        <v>56438</v>
      </c>
      <c r="H218" s="78">
        <v>56438</v>
      </c>
      <c r="I218" s="78">
        <v>0</v>
      </c>
      <c r="J218" s="78">
        <v>0</v>
      </c>
      <c r="K218" s="78">
        <v>56438</v>
      </c>
    </row>
    <row r="219" spans="1:14">
      <c r="A219" s="77" t="s">
        <v>140</v>
      </c>
      <c r="B219" s="77" t="s">
        <v>141</v>
      </c>
      <c r="C219" s="78">
        <v>34245</v>
      </c>
      <c r="D219" s="78">
        <v>0</v>
      </c>
      <c r="E219" s="78">
        <v>0</v>
      </c>
      <c r="F219" s="78">
        <v>34245</v>
      </c>
      <c r="H219" s="78">
        <v>42560</v>
      </c>
      <c r="I219" s="78">
        <v>0</v>
      </c>
      <c r="J219" s="78">
        <v>0</v>
      </c>
      <c r="K219" s="78">
        <v>42560</v>
      </c>
    </row>
    <row r="220" spans="1:14">
      <c r="A220" s="77" t="s">
        <v>536</v>
      </c>
      <c r="B220" s="77" t="s">
        <v>451</v>
      </c>
      <c r="C220" s="78">
        <v>15226</v>
      </c>
      <c r="D220" s="78">
        <v>0</v>
      </c>
      <c r="E220" s="78">
        <v>-15226</v>
      </c>
      <c r="F220" s="78">
        <v>0</v>
      </c>
      <c r="H220" s="78">
        <v>15092</v>
      </c>
      <c r="I220" s="78">
        <v>0</v>
      </c>
      <c r="J220" s="78">
        <v>-15092</v>
      </c>
      <c r="K220" s="78">
        <v>0</v>
      </c>
    </row>
    <row r="221" spans="1:14" s="97" customFormat="1">
      <c r="A221" s="77" t="s">
        <v>526</v>
      </c>
      <c r="B221" s="77" t="s">
        <v>145</v>
      </c>
      <c r="C221" s="78">
        <v>38095</v>
      </c>
      <c r="D221" s="78">
        <v>0</v>
      </c>
      <c r="E221" s="78">
        <v>0</v>
      </c>
      <c r="F221" s="78">
        <v>38095</v>
      </c>
      <c r="G221" s="40"/>
      <c r="H221" s="78">
        <v>41607</v>
      </c>
      <c r="I221" s="78">
        <v>0</v>
      </c>
      <c r="J221" s="78">
        <v>0</v>
      </c>
      <c r="K221" s="78">
        <v>41607</v>
      </c>
      <c r="M221" s="40"/>
      <c r="N221" s="40"/>
    </row>
    <row r="222" spans="1:14" s="97" customFormat="1">
      <c r="A222" s="77" t="s">
        <v>146</v>
      </c>
      <c r="B222" s="77" t="s">
        <v>147</v>
      </c>
      <c r="C222" s="78">
        <v>455907</v>
      </c>
      <c r="D222" s="78">
        <v>0</v>
      </c>
      <c r="E222" s="78">
        <v>0</v>
      </c>
      <c r="F222" s="78">
        <v>455907</v>
      </c>
      <c r="G222" s="40"/>
      <c r="H222" s="78">
        <v>207437</v>
      </c>
      <c r="I222" s="78">
        <v>0</v>
      </c>
      <c r="J222" s="78">
        <v>0</v>
      </c>
      <c r="K222" s="78">
        <v>207437</v>
      </c>
      <c r="L222" s="40"/>
      <c r="M222" s="40"/>
      <c r="N222" s="40"/>
    </row>
    <row r="223" spans="1:14" s="181" customFormat="1">
      <c r="A223" s="77" t="s">
        <v>148</v>
      </c>
      <c r="B223" s="77" t="s">
        <v>149</v>
      </c>
      <c r="C223" s="78">
        <v>4913</v>
      </c>
      <c r="D223" s="78">
        <v>36993</v>
      </c>
      <c r="E223" s="78">
        <v>0</v>
      </c>
      <c r="F223" s="78">
        <v>41906</v>
      </c>
      <c r="G223" s="40"/>
      <c r="H223" s="78">
        <v>5314</v>
      </c>
      <c r="I223" s="78">
        <v>25760</v>
      </c>
      <c r="J223" s="78">
        <v>0</v>
      </c>
      <c r="K223" s="78">
        <v>31074</v>
      </c>
      <c r="L223" s="40"/>
      <c r="M223" s="40"/>
      <c r="N223" s="40"/>
    </row>
    <row r="224" spans="1:14" s="97" customFormat="1">
      <c r="A224" s="77" t="s">
        <v>150</v>
      </c>
      <c r="B224" s="77" t="s">
        <v>151</v>
      </c>
      <c r="C224" s="78">
        <v>41826</v>
      </c>
      <c r="D224" s="78">
        <v>1565</v>
      </c>
      <c r="E224" s="78">
        <v>-20</v>
      </c>
      <c r="F224" s="78">
        <v>43371</v>
      </c>
      <c r="G224" s="40"/>
      <c r="H224" s="78">
        <v>51107</v>
      </c>
      <c r="I224" s="78">
        <v>1954</v>
      </c>
      <c r="J224" s="78">
        <v>41</v>
      </c>
      <c r="K224" s="78">
        <v>53102</v>
      </c>
      <c r="L224" s="40"/>
      <c r="M224" s="40"/>
      <c r="N224" s="40"/>
    </row>
    <row r="225" spans="1:16" s="97" customFormat="1">
      <c r="A225" s="77" t="s">
        <v>152</v>
      </c>
      <c r="B225" s="77" t="s">
        <v>153</v>
      </c>
      <c r="C225" s="78">
        <v>383</v>
      </c>
      <c r="D225" s="78">
        <v>0</v>
      </c>
      <c r="E225" s="78">
        <v>0</v>
      </c>
      <c r="F225" s="78">
        <v>383</v>
      </c>
      <c r="G225" s="40"/>
      <c r="H225" s="78">
        <v>389</v>
      </c>
      <c r="I225" s="78">
        <v>0</v>
      </c>
      <c r="J225" s="78">
        <v>0</v>
      </c>
      <c r="K225" s="78">
        <v>389</v>
      </c>
      <c r="M225" s="40"/>
      <c r="N225" s="40"/>
    </row>
    <row r="226" spans="1:16">
      <c r="A226" s="121" t="s">
        <v>154</v>
      </c>
      <c r="B226" s="121" t="s">
        <v>155</v>
      </c>
      <c r="C226" s="125">
        <f>SUM(C227:C235)</f>
        <v>1102799</v>
      </c>
      <c r="D226" s="125">
        <f>SUM(D227:D235)</f>
        <v>76195</v>
      </c>
      <c r="E226" s="125">
        <f>SUM(E227:E235)</f>
        <v>-16179</v>
      </c>
      <c r="F226" s="125">
        <f>SUM(F227:F235)</f>
        <v>1162815</v>
      </c>
      <c r="H226" s="125">
        <f>SUM(H227:H235)</f>
        <v>1095224</v>
      </c>
      <c r="I226" s="125">
        <f>SUM(I227:I235)</f>
        <v>64332</v>
      </c>
      <c r="J226" s="125">
        <f>SUM(J227:J235)</f>
        <v>-5410</v>
      </c>
      <c r="K226" s="125">
        <f>SUM(K227:K235)</f>
        <v>1154146</v>
      </c>
    </row>
    <row r="227" spans="1:16" s="97" customFormat="1">
      <c r="A227" s="77" t="s">
        <v>156</v>
      </c>
      <c r="B227" s="77" t="s">
        <v>157</v>
      </c>
      <c r="C227" s="78">
        <v>3576</v>
      </c>
      <c r="D227" s="78">
        <v>0</v>
      </c>
      <c r="E227" s="78">
        <v>0</v>
      </c>
      <c r="F227" s="78">
        <v>3576</v>
      </c>
      <c r="G227" s="40"/>
      <c r="H227" s="78">
        <v>12701</v>
      </c>
      <c r="I227" s="78">
        <v>0</v>
      </c>
      <c r="J227" s="78">
        <v>0</v>
      </c>
      <c r="K227" s="78">
        <v>12701</v>
      </c>
      <c r="L227" s="40"/>
      <c r="M227" s="40"/>
      <c r="N227" s="40"/>
      <c r="O227" s="40"/>
      <c r="P227" s="40"/>
    </row>
    <row r="228" spans="1:16" s="97" customFormat="1">
      <c r="A228" s="77" t="s">
        <v>158</v>
      </c>
      <c r="B228" s="77" t="s">
        <v>159</v>
      </c>
      <c r="C228" s="78">
        <v>203783</v>
      </c>
      <c r="D228" s="78">
        <v>5916</v>
      </c>
      <c r="E228" s="78">
        <v>-16179</v>
      </c>
      <c r="F228" s="78">
        <v>193520</v>
      </c>
      <c r="G228" s="40"/>
      <c r="H228" s="78">
        <v>164079</v>
      </c>
      <c r="I228" s="78">
        <v>6621</v>
      </c>
      <c r="J228" s="78">
        <v>-5410</v>
      </c>
      <c r="K228" s="78">
        <v>165290</v>
      </c>
      <c r="L228" s="40"/>
      <c r="M228" s="40"/>
      <c r="N228" s="40"/>
      <c r="O228" s="40"/>
      <c r="P228" s="40"/>
    </row>
    <row r="229" spans="1:16" s="97" customFormat="1">
      <c r="A229" s="77" t="s">
        <v>160</v>
      </c>
      <c r="B229" s="77" t="s">
        <v>161</v>
      </c>
      <c r="C229" s="78">
        <v>1128</v>
      </c>
      <c r="D229" s="78">
        <v>0</v>
      </c>
      <c r="E229" s="78">
        <v>0</v>
      </c>
      <c r="F229" s="78">
        <v>1128</v>
      </c>
      <c r="G229" s="40"/>
      <c r="H229" s="78">
        <v>38</v>
      </c>
      <c r="I229" s="78">
        <v>1420</v>
      </c>
      <c r="J229" s="78">
        <v>0</v>
      </c>
      <c r="K229" s="78">
        <v>1458</v>
      </c>
      <c r="L229" s="40"/>
      <c r="M229" s="40"/>
      <c r="N229" s="40"/>
      <c r="O229" s="40"/>
      <c r="P229" s="40"/>
    </row>
    <row r="230" spans="1:16" s="97" customFormat="1">
      <c r="A230" s="77" t="s">
        <v>152</v>
      </c>
      <c r="B230" s="77" t="s">
        <v>163</v>
      </c>
      <c r="C230" s="78">
        <v>52228</v>
      </c>
      <c r="D230" s="78">
        <v>5513</v>
      </c>
      <c r="E230" s="78">
        <v>0</v>
      </c>
      <c r="F230" s="78">
        <v>57741</v>
      </c>
      <c r="G230" s="40"/>
      <c r="H230" s="78">
        <v>55340</v>
      </c>
      <c r="I230" s="78">
        <v>1799</v>
      </c>
      <c r="J230" s="78">
        <v>0</v>
      </c>
      <c r="K230" s="78">
        <v>57139</v>
      </c>
      <c r="L230" s="40"/>
      <c r="M230" s="40"/>
      <c r="N230" s="40"/>
      <c r="O230" s="40"/>
      <c r="P230" s="40"/>
    </row>
    <row r="231" spans="1:16" s="97" customFormat="1">
      <c r="A231" s="77" t="s">
        <v>146</v>
      </c>
      <c r="B231" s="77" t="s">
        <v>165</v>
      </c>
      <c r="C231" s="78">
        <v>362719</v>
      </c>
      <c r="D231" s="78">
        <v>0</v>
      </c>
      <c r="E231" s="78">
        <v>0</v>
      </c>
      <c r="F231" s="78">
        <v>362719</v>
      </c>
      <c r="G231" s="40"/>
      <c r="H231" s="78">
        <v>279515</v>
      </c>
      <c r="I231" s="78">
        <v>0</v>
      </c>
      <c r="J231" s="78">
        <v>0</v>
      </c>
      <c r="K231" s="78">
        <v>279515</v>
      </c>
      <c r="L231" s="40"/>
      <c r="M231" s="40"/>
      <c r="N231" s="40"/>
      <c r="O231" s="40"/>
      <c r="P231" s="40"/>
    </row>
    <row r="232" spans="1:16" s="97" customFormat="1">
      <c r="A232" s="77" t="s">
        <v>148</v>
      </c>
      <c r="B232" s="77" t="s">
        <v>167</v>
      </c>
      <c r="C232" s="78">
        <v>10601</v>
      </c>
      <c r="D232" s="78">
        <v>17271</v>
      </c>
      <c r="E232" s="78">
        <v>0</v>
      </c>
      <c r="F232" s="78">
        <v>27872</v>
      </c>
      <c r="G232" s="40"/>
      <c r="H232" s="78">
        <v>6508</v>
      </c>
      <c r="I232" s="78">
        <v>16378</v>
      </c>
      <c r="J232" s="78">
        <v>0</v>
      </c>
      <c r="K232" s="78">
        <v>22886</v>
      </c>
      <c r="L232" s="40"/>
      <c r="M232" s="40"/>
      <c r="N232" s="40"/>
      <c r="O232" s="40"/>
      <c r="P232" s="40"/>
    </row>
    <row r="233" spans="1:16" s="97" customFormat="1">
      <c r="A233" s="77" t="s">
        <v>170</v>
      </c>
      <c r="B233" s="77" t="s">
        <v>171</v>
      </c>
      <c r="C233" s="78">
        <v>130559</v>
      </c>
      <c r="D233" s="78">
        <v>47495</v>
      </c>
      <c r="E233" s="78">
        <v>0</v>
      </c>
      <c r="F233" s="78">
        <v>178054</v>
      </c>
      <c r="G233" s="40"/>
      <c r="H233" s="78">
        <v>239713</v>
      </c>
      <c r="I233" s="78">
        <v>38114</v>
      </c>
      <c r="J233" s="78">
        <v>0</v>
      </c>
      <c r="K233" s="78">
        <v>277827</v>
      </c>
      <c r="L233" s="40"/>
      <c r="M233" s="40"/>
      <c r="N233" s="40"/>
      <c r="O233" s="40"/>
      <c r="P233" s="40"/>
    </row>
    <row r="234" spans="1:16">
      <c r="A234" s="77" t="s">
        <v>537</v>
      </c>
      <c r="B234" s="77" t="s">
        <v>169</v>
      </c>
      <c r="C234" s="78">
        <v>338205</v>
      </c>
      <c r="D234" s="78">
        <v>0</v>
      </c>
      <c r="E234" s="78">
        <v>0</v>
      </c>
      <c r="F234" s="78">
        <v>338205</v>
      </c>
      <c r="H234" s="78">
        <v>337330</v>
      </c>
      <c r="I234" s="78">
        <v>0</v>
      </c>
      <c r="J234" s="78">
        <v>0</v>
      </c>
      <c r="K234" s="78">
        <v>337330</v>
      </c>
    </row>
    <row r="235" spans="1:16">
      <c r="A235" s="77" t="s">
        <v>172</v>
      </c>
      <c r="B235" s="77" t="s">
        <v>173</v>
      </c>
      <c r="C235" s="78">
        <v>0</v>
      </c>
      <c r="D235" s="78">
        <v>0</v>
      </c>
      <c r="E235" s="78">
        <v>0</v>
      </c>
      <c r="F235" s="78">
        <v>0</v>
      </c>
      <c r="H235" s="78">
        <v>0</v>
      </c>
      <c r="I235" s="78">
        <v>0</v>
      </c>
      <c r="J235" s="78">
        <v>0</v>
      </c>
      <c r="K235" s="78">
        <v>0</v>
      </c>
    </row>
    <row r="236" spans="1:16">
      <c r="A236" s="121" t="s">
        <v>174</v>
      </c>
      <c r="B236" s="121" t="s">
        <v>175</v>
      </c>
      <c r="C236" s="125">
        <f>C214+C226</f>
        <v>2524057</v>
      </c>
      <c r="D236" s="125">
        <f>D214+D226</f>
        <v>122300</v>
      </c>
      <c r="E236" s="125">
        <f>E214+E226</f>
        <v>-32919</v>
      </c>
      <c r="F236" s="125">
        <f>F214+F226</f>
        <v>2613438</v>
      </c>
      <c r="H236" s="125">
        <f>H214+H226</f>
        <v>2201976</v>
      </c>
      <c r="I236" s="125">
        <f>I214+I226</f>
        <v>96925</v>
      </c>
      <c r="J236" s="125">
        <f>J214+J226</f>
        <v>-22570</v>
      </c>
      <c r="K236" s="125">
        <f>K214+K226</f>
        <v>2276331</v>
      </c>
    </row>
    <row r="237" spans="1:16">
      <c r="A237" s="76"/>
    </row>
    <row r="238" spans="1:16">
      <c r="A238" s="65"/>
      <c r="B238" s="65"/>
      <c r="C238" s="383">
        <f>C211</f>
        <v>45291</v>
      </c>
      <c r="D238" s="384"/>
      <c r="E238" s="384"/>
      <c r="F238" s="385"/>
      <c r="H238" s="383" t="str">
        <f>H211</f>
        <v>31.12.2022*</v>
      </c>
      <c r="I238" s="384"/>
      <c r="J238" s="384"/>
      <c r="K238" s="385"/>
    </row>
    <row r="239" spans="1:16" ht="52">
      <c r="A239" s="390" t="s">
        <v>176</v>
      </c>
      <c r="B239" s="390" t="s">
        <v>177</v>
      </c>
      <c r="C239" s="396" t="s">
        <v>430</v>
      </c>
      <c r="D239" s="396" t="s">
        <v>431</v>
      </c>
      <c r="E239" s="314" t="s">
        <v>478</v>
      </c>
      <c r="F239" s="314" t="s">
        <v>433</v>
      </c>
      <c r="H239" s="396" t="s">
        <v>430</v>
      </c>
      <c r="I239" s="396" t="s">
        <v>431</v>
      </c>
      <c r="J239" s="314" t="s">
        <v>478</v>
      </c>
      <c r="K239" s="314" t="s">
        <v>433</v>
      </c>
    </row>
    <row r="240" spans="1:16" ht="65">
      <c r="A240" s="391"/>
      <c r="B240" s="391"/>
      <c r="C240" s="397"/>
      <c r="D240" s="397"/>
      <c r="E240" s="314" t="s">
        <v>479</v>
      </c>
      <c r="F240" s="314" t="s">
        <v>435</v>
      </c>
      <c r="H240" s="397"/>
      <c r="I240" s="397"/>
      <c r="J240" s="314" t="s">
        <v>479</v>
      </c>
      <c r="K240" s="314" t="s">
        <v>435</v>
      </c>
    </row>
    <row r="241" spans="1:16">
      <c r="A241" s="82" t="s">
        <v>178</v>
      </c>
      <c r="B241" s="121" t="s">
        <v>179</v>
      </c>
      <c r="C241" s="125">
        <f>C242</f>
        <v>2369714</v>
      </c>
      <c r="D241" s="125">
        <f>D242</f>
        <v>49104</v>
      </c>
      <c r="E241" s="125">
        <f>E242</f>
        <v>-15328</v>
      </c>
      <c r="F241" s="125">
        <f>F242</f>
        <v>2403490</v>
      </c>
      <c r="H241" s="125">
        <f>H242</f>
        <v>2008048</v>
      </c>
      <c r="I241" s="125">
        <f>I242</f>
        <v>38715</v>
      </c>
      <c r="J241" s="125">
        <f>J242</f>
        <v>-15297</v>
      </c>
      <c r="K241" s="125">
        <f>K242</f>
        <v>2031466</v>
      </c>
    </row>
    <row r="242" spans="1:16">
      <c r="A242" s="82" t="s">
        <v>180</v>
      </c>
      <c r="B242" s="121" t="s">
        <v>181</v>
      </c>
      <c r="C242" s="125">
        <f>SUM(C243:C250)</f>
        <v>2369714</v>
      </c>
      <c r="D242" s="125">
        <f>SUM(D243:D250)</f>
        <v>49104</v>
      </c>
      <c r="E242" s="125">
        <f>SUM(E243:E250)</f>
        <v>-15328</v>
      </c>
      <c r="F242" s="125">
        <f>SUM(F243:F250)</f>
        <v>2403490</v>
      </c>
      <c r="H242" s="125">
        <f>SUM(H243:H250)</f>
        <v>2008048</v>
      </c>
      <c r="I242" s="125">
        <f>SUM(I243:I250)</f>
        <v>38715</v>
      </c>
      <c r="J242" s="125">
        <f>SUM(J243:J250)</f>
        <v>-15297</v>
      </c>
      <c r="K242" s="125">
        <f>SUM(K243:K250)</f>
        <v>2031466</v>
      </c>
    </row>
    <row r="243" spans="1:16">
      <c r="A243" s="83" t="s">
        <v>182</v>
      </c>
      <c r="B243" s="77" t="s">
        <v>183</v>
      </c>
      <c r="C243" s="78">
        <v>99911</v>
      </c>
      <c r="D243" s="78">
        <v>136</v>
      </c>
      <c r="E243" s="78">
        <v>-136</v>
      </c>
      <c r="F243" s="78">
        <v>99911</v>
      </c>
      <c r="H243" s="78">
        <v>100771</v>
      </c>
      <c r="I243" s="78">
        <v>136</v>
      </c>
      <c r="J243" s="78">
        <v>-136</v>
      </c>
      <c r="K243" s="78">
        <v>100771</v>
      </c>
    </row>
    <row r="244" spans="1:16">
      <c r="A244" s="83" t="s">
        <v>453</v>
      </c>
      <c r="B244" s="77" t="s">
        <v>185</v>
      </c>
      <c r="C244" s="78">
        <v>1681868</v>
      </c>
      <c r="D244" s="78">
        <v>38251</v>
      </c>
      <c r="E244" s="78">
        <v>-5515</v>
      </c>
      <c r="F244" s="78">
        <v>1714604</v>
      </c>
      <c r="H244" s="78">
        <v>1539839</v>
      </c>
      <c r="I244" s="78">
        <v>33001</v>
      </c>
      <c r="J244" s="78">
        <v>-5515</v>
      </c>
      <c r="K244" s="78">
        <v>1567325</v>
      </c>
    </row>
    <row r="245" spans="1:16">
      <c r="A245" s="83" t="s">
        <v>186</v>
      </c>
      <c r="B245" s="77" t="s">
        <v>187</v>
      </c>
      <c r="C245" s="78">
        <v>116700</v>
      </c>
      <c r="D245" s="78">
        <v>0</v>
      </c>
      <c r="E245" s="78">
        <v>0</v>
      </c>
      <c r="F245" s="78">
        <v>116700</v>
      </c>
      <c r="H245" s="78">
        <v>116700</v>
      </c>
      <c r="I245" s="78">
        <v>0</v>
      </c>
      <c r="J245" s="78">
        <v>0</v>
      </c>
      <c r="K245" s="78">
        <v>116700</v>
      </c>
    </row>
    <row r="246" spans="1:16" s="97" customFormat="1">
      <c r="A246" s="83" t="s">
        <v>188</v>
      </c>
      <c r="B246" s="77" t="s">
        <v>189</v>
      </c>
      <c r="C246" s="78">
        <v>0</v>
      </c>
      <c r="D246" s="78">
        <v>0</v>
      </c>
      <c r="E246" s="78">
        <v>0</v>
      </c>
      <c r="F246" s="78">
        <v>0</v>
      </c>
      <c r="H246" s="78">
        <v>-99993</v>
      </c>
      <c r="I246" s="78">
        <v>0</v>
      </c>
      <c r="J246" s="78">
        <v>0</v>
      </c>
      <c r="K246" s="78">
        <v>-99993</v>
      </c>
      <c r="M246" s="398"/>
      <c r="N246" s="398"/>
    </row>
    <row r="247" spans="1:16">
      <c r="A247" s="83" t="s">
        <v>190</v>
      </c>
      <c r="B247" s="77" t="s">
        <v>191</v>
      </c>
      <c r="C247" s="78">
        <v>24184</v>
      </c>
      <c r="D247" s="78">
        <v>525</v>
      </c>
      <c r="E247" s="78">
        <v>-1540</v>
      </c>
      <c r="F247" s="78">
        <v>23169</v>
      </c>
      <c r="H247" s="78">
        <v>3268</v>
      </c>
      <c r="I247" s="78">
        <v>391</v>
      </c>
      <c r="J247" s="78">
        <v>-1404</v>
      </c>
      <c r="K247" s="78">
        <v>2255</v>
      </c>
    </row>
    <row r="248" spans="1:16">
      <c r="A248" s="83" t="s">
        <v>192</v>
      </c>
      <c r="B248" s="77" t="s">
        <v>193</v>
      </c>
      <c r="C248" s="78">
        <v>-2153</v>
      </c>
      <c r="D248" s="78">
        <v>-65</v>
      </c>
      <c r="E248" s="78">
        <v>1016</v>
      </c>
      <c r="F248" s="78">
        <v>-1202</v>
      </c>
      <c r="H248" s="78">
        <v>955</v>
      </c>
      <c r="I248" s="78">
        <v>-65</v>
      </c>
      <c r="J248" s="78">
        <v>1014</v>
      </c>
      <c r="K248" s="78">
        <v>1904</v>
      </c>
    </row>
    <row r="249" spans="1:16">
      <c r="A249" s="83" t="s">
        <v>194</v>
      </c>
      <c r="B249" s="77" t="s">
        <v>195</v>
      </c>
      <c r="C249" s="78">
        <v>-21544</v>
      </c>
      <c r="D249" s="78">
        <v>2</v>
      </c>
      <c r="E249" s="78">
        <v>-9255</v>
      </c>
      <c r="F249" s="78">
        <v>-30797</v>
      </c>
      <c r="H249" s="78">
        <v>5015</v>
      </c>
      <c r="I249" s="78">
        <v>4</v>
      </c>
      <c r="J249" s="78">
        <v>-9006</v>
      </c>
      <c r="K249" s="78">
        <v>-3987</v>
      </c>
    </row>
    <row r="250" spans="1:16">
      <c r="A250" s="83" t="s">
        <v>377</v>
      </c>
      <c r="B250" s="77" t="s">
        <v>197</v>
      </c>
      <c r="C250" s="78">
        <v>470748</v>
      </c>
      <c r="D250" s="78">
        <v>10255</v>
      </c>
      <c r="E250" s="78">
        <v>102</v>
      </c>
      <c r="F250" s="78">
        <v>481105</v>
      </c>
      <c r="H250" s="78">
        <v>341493</v>
      </c>
      <c r="I250" s="78">
        <v>5248</v>
      </c>
      <c r="J250" s="78">
        <v>-250</v>
      </c>
      <c r="K250" s="78">
        <v>346491</v>
      </c>
    </row>
    <row r="251" spans="1:16">
      <c r="A251" s="121" t="s">
        <v>530</v>
      </c>
      <c r="B251" s="121" t="s">
        <v>482</v>
      </c>
      <c r="C251" s="125">
        <v>0</v>
      </c>
      <c r="D251" s="125">
        <v>0</v>
      </c>
      <c r="E251" s="125">
        <v>0</v>
      </c>
      <c r="F251" s="125">
        <v>0</v>
      </c>
      <c r="H251" s="125">
        <v>0</v>
      </c>
      <c r="I251" s="125">
        <v>0</v>
      </c>
      <c r="J251" s="125">
        <v>0</v>
      </c>
      <c r="K251" s="125">
        <v>0</v>
      </c>
    </row>
    <row r="252" spans="1:16">
      <c r="A252" s="82" t="s">
        <v>198</v>
      </c>
      <c r="B252" s="121" t="s">
        <v>199</v>
      </c>
      <c r="C252" s="125">
        <f>SUM(C253:C259)</f>
        <v>38753</v>
      </c>
      <c r="D252" s="125">
        <f>SUM(D253:D259)</f>
        <v>890</v>
      </c>
      <c r="E252" s="125">
        <f>SUM(E253:E259)</f>
        <v>-869</v>
      </c>
      <c r="F252" s="125">
        <f t="shared" ref="F252" si="35">SUM(F253:F259)</f>
        <v>38774</v>
      </c>
      <c r="H252" s="125">
        <f>SUM(H253:H259)</f>
        <v>36156</v>
      </c>
      <c r="I252" s="125">
        <f>SUM(I253:I259)</f>
        <v>1367</v>
      </c>
      <c r="J252" s="125">
        <f>SUM(J253:J259)</f>
        <v>-1337</v>
      </c>
      <c r="K252" s="125">
        <f t="shared" ref="K252" si="36">SUM(K253:K259)</f>
        <v>36186</v>
      </c>
    </row>
    <row r="253" spans="1:16">
      <c r="A253" s="83" t="s">
        <v>336</v>
      </c>
      <c r="B253" s="77" t="s">
        <v>337</v>
      </c>
      <c r="C253" s="78">
        <v>0</v>
      </c>
      <c r="D253" s="78">
        <v>0</v>
      </c>
      <c r="E253" s="78">
        <v>0</v>
      </c>
      <c r="F253" s="78">
        <v>0</v>
      </c>
      <c r="H253" s="78">
        <v>0</v>
      </c>
      <c r="I253" s="78">
        <v>0</v>
      </c>
      <c r="J253" s="78">
        <v>0</v>
      </c>
      <c r="K253" s="78">
        <v>0</v>
      </c>
    </row>
    <row r="254" spans="1:16" s="181" customFormat="1">
      <c r="A254" s="77" t="s">
        <v>200</v>
      </c>
      <c r="B254" s="77" t="s">
        <v>201</v>
      </c>
      <c r="C254" s="78">
        <v>20038</v>
      </c>
      <c r="D254" s="78">
        <v>869</v>
      </c>
      <c r="E254" s="78">
        <v>-869</v>
      </c>
      <c r="F254" s="78">
        <v>20038</v>
      </c>
      <c r="H254" s="78">
        <v>18883</v>
      </c>
      <c r="I254" s="78">
        <v>1337</v>
      </c>
      <c r="J254" s="78">
        <v>-1337</v>
      </c>
      <c r="K254" s="78">
        <v>18883</v>
      </c>
      <c r="L254" s="40"/>
      <c r="M254" s="40"/>
      <c r="N254" s="40"/>
      <c r="O254" s="40"/>
      <c r="P254" s="40"/>
    </row>
    <row r="255" spans="1:16" s="181" customFormat="1">
      <c r="A255" s="83" t="s">
        <v>202</v>
      </c>
      <c r="B255" s="77" t="s">
        <v>203</v>
      </c>
      <c r="C255" s="78">
        <v>2494</v>
      </c>
      <c r="D255" s="78">
        <v>0</v>
      </c>
      <c r="E255" s="78">
        <v>0</v>
      </c>
      <c r="F255" s="78">
        <v>2494</v>
      </c>
      <c r="G255" s="40"/>
      <c r="H255" s="78">
        <v>2620</v>
      </c>
      <c r="I255" s="78">
        <v>0</v>
      </c>
      <c r="J255" s="78">
        <v>0</v>
      </c>
      <c r="K255" s="78">
        <v>2620</v>
      </c>
      <c r="L255" s="40"/>
      <c r="M255" s="40"/>
      <c r="N255" s="40"/>
      <c r="O255" s="40"/>
      <c r="P255" s="40"/>
    </row>
    <row r="256" spans="1:16" s="181" customFormat="1">
      <c r="A256" s="83" t="s">
        <v>502</v>
      </c>
      <c r="B256" s="77" t="s">
        <v>205</v>
      </c>
      <c r="C256" s="78">
        <v>0</v>
      </c>
      <c r="D256" s="78">
        <v>0</v>
      </c>
      <c r="E256" s="78">
        <v>0</v>
      </c>
      <c r="F256" s="78">
        <v>0</v>
      </c>
      <c r="G256" s="40"/>
      <c r="H256" s="78">
        <v>50</v>
      </c>
      <c r="I256" s="78">
        <v>0</v>
      </c>
      <c r="J256" s="78">
        <v>0</v>
      </c>
      <c r="K256" s="78">
        <v>50</v>
      </c>
      <c r="L256" s="40"/>
      <c r="M256" s="40"/>
      <c r="N256" s="40"/>
      <c r="O256" s="40"/>
      <c r="P256" s="40"/>
    </row>
    <row r="257" spans="1:16" s="181" customFormat="1">
      <c r="A257" s="83" t="s">
        <v>206</v>
      </c>
      <c r="B257" s="77" t="s">
        <v>207</v>
      </c>
      <c r="C257" s="78">
        <v>2315</v>
      </c>
      <c r="D257" s="78">
        <v>0</v>
      </c>
      <c r="E257" s="78">
        <v>0</v>
      </c>
      <c r="F257" s="78">
        <v>2315</v>
      </c>
      <c r="G257" s="40"/>
      <c r="H257" s="78">
        <v>3666</v>
      </c>
      <c r="I257" s="78">
        <v>3</v>
      </c>
      <c r="J257" s="78">
        <v>0</v>
      </c>
      <c r="K257" s="78">
        <v>3669</v>
      </c>
      <c r="L257" s="40"/>
      <c r="M257" s="40"/>
      <c r="N257" s="40"/>
      <c r="O257" s="40"/>
      <c r="P257" s="40"/>
    </row>
    <row r="258" spans="1:16" s="181" customFormat="1">
      <c r="A258" s="83" t="s">
        <v>208</v>
      </c>
      <c r="B258" s="77" t="s">
        <v>456</v>
      </c>
      <c r="C258" s="78">
        <v>497</v>
      </c>
      <c r="D258" s="78">
        <v>21</v>
      </c>
      <c r="E258" s="78">
        <v>0</v>
      </c>
      <c r="F258" s="78">
        <v>518</v>
      </c>
      <c r="G258" s="40"/>
      <c r="H258" s="78">
        <v>339</v>
      </c>
      <c r="I258" s="78">
        <v>27</v>
      </c>
      <c r="J258" s="78">
        <v>0</v>
      </c>
      <c r="K258" s="78">
        <v>366</v>
      </c>
      <c r="L258" s="40"/>
      <c r="M258" s="40"/>
      <c r="N258" s="40"/>
      <c r="O258" s="40"/>
      <c r="P258" s="40"/>
    </row>
    <row r="259" spans="1:16" s="181" customFormat="1">
      <c r="A259" s="83" t="s">
        <v>210</v>
      </c>
      <c r="B259" s="77" t="s">
        <v>211</v>
      </c>
      <c r="C259" s="78">
        <v>13409</v>
      </c>
      <c r="D259" s="78">
        <v>0</v>
      </c>
      <c r="E259" s="78">
        <v>0</v>
      </c>
      <c r="F259" s="78">
        <v>13409</v>
      </c>
      <c r="H259" s="78">
        <v>10598</v>
      </c>
      <c r="I259" s="78">
        <v>0</v>
      </c>
      <c r="J259" s="78">
        <v>0</v>
      </c>
      <c r="K259" s="78">
        <v>10598</v>
      </c>
      <c r="M259" s="40"/>
      <c r="N259" s="40"/>
      <c r="O259" s="40"/>
      <c r="P259" s="40"/>
    </row>
    <row r="260" spans="1:16">
      <c r="A260" s="82" t="s">
        <v>212</v>
      </c>
      <c r="B260" s="121" t="s">
        <v>213</v>
      </c>
      <c r="C260" s="125">
        <f>SUM(C261:C268)</f>
        <v>115590</v>
      </c>
      <c r="D260" s="125">
        <f>SUM(D261:D268)</f>
        <v>72306</v>
      </c>
      <c r="E260" s="125">
        <f>SUM(E261:E268)</f>
        <v>-16722</v>
      </c>
      <c r="F260" s="125">
        <f t="shared" ref="F260" si="37">SUM(F261:F268)</f>
        <v>171174</v>
      </c>
      <c r="H260" s="125">
        <f>SUM(H261:H268)</f>
        <v>157772</v>
      </c>
      <c r="I260" s="125">
        <f>SUM(I261:I268)</f>
        <v>56843</v>
      </c>
      <c r="J260" s="125">
        <f>SUM(J261:J268)</f>
        <v>-5936</v>
      </c>
      <c r="K260" s="125">
        <f t="shared" ref="K260" si="38">SUM(K261:K268)</f>
        <v>208679</v>
      </c>
    </row>
    <row r="261" spans="1:16" s="97" customFormat="1">
      <c r="A261" s="83" t="s">
        <v>336</v>
      </c>
      <c r="B261" s="77" t="s">
        <v>457</v>
      </c>
      <c r="C261" s="78">
        <v>0</v>
      </c>
      <c r="D261" s="78">
        <v>0</v>
      </c>
      <c r="E261" s="78">
        <v>0</v>
      </c>
      <c r="F261" s="78">
        <v>0</v>
      </c>
      <c r="H261" s="78">
        <v>0</v>
      </c>
      <c r="I261" s="78">
        <v>0</v>
      </c>
      <c r="J261" s="78">
        <v>0</v>
      </c>
      <c r="K261" s="78">
        <v>0</v>
      </c>
      <c r="L261" s="40"/>
      <c r="M261" s="40"/>
      <c r="N261" s="40"/>
      <c r="O261" s="40"/>
      <c r="P261" s="40"/>
    </row>
    <row r="262" spans="1:16" s="97" customFormat="1">
      <c r="A262" s="83" t="s">
        <v>200</v>
      </c>
      <c r="B262" s="77" t="s">
        <v>215</v>
      </c>
      <c r="C262" s="78">
        <v>6389</v>
      </c>
      <c r="D262" s="78">
        <v>1038</v>
      </c>
      <c r="E262" s="78">
        <v>-543</v>
      </c>
      <c r="F262" s="78">
        <v>6884</v>
      </c>
      <c r="G262" s="40"/>
      <c r="H262" s="78">
        <v>8687</v>
      </c>
      <c r="I262" s="78">
        <v>1417</v>
      </c>
      <c r="J262" s="78">
        <v>-526</v>
      </c>
      <c r="K262" s="78">
        <v>9578</v>
      </c>
      <c r="L262" s="40"/>
      <c r="M262" s="40"/>
      <c r="N262" s="40"/>
      <c r="O262" s="40"/>
      <c r="P262" s="40"/>
    </row>
    <row r="263" spans="1:16" s="97" customFormat="1">
      <c r="A263" s="83" t="s">
        <v>216</v>
      </c>
      <c r="B263" s="77" t="s">
        <v>217</v>
      </c>
      <c r="C263" s="78">
        <v>24202</v>
      </c>
      <c r="D263" s="78">
        <v>50716</v>
      </c>
      <c r="E263" s="78">
        <v>-16083</v>
      </c>
      <c r="F263" s="78">
        <v>58835</v>
      </c>
      <c r="G263" s="40"/>
      <c r="H263" s="78">
        <v>38787</v>
      </c>
      <c r="I263" s="78">
        <v>38236</v>
      </c>
      <c r="J263" s="78">
        <v>-4904</v>
      </c>
      <c r="K263" s="78">
        <v>72119</v>
      </c>
      <c r="L263" s="40"/>
      <c r="M263" s="40"/>
      <c r="N263" s="40"/>
      <c r="O263" s="40"/>
      <c r="P263" s="40"/>
    </row>
    <row r="264" spans="1:16" s="97" customFormat="1">
      <c r="A264" s="83" t="s">
        <v>218</v>
      </c>
      <c r="B264" s="77" t="s">
        <v>219</v>
      </c>
      <c r="C264" s="78">
        <v>0</v>
      </c>
      <c r="D264" s="78">
        <v>462</v>
      </c>
      <c r="E264" s="78">
        <v>0</v>
      </c>
      <c r="F264" s="78">
        <v>462</v>
      </c>
      <c r="G264" s="40"/>
      <c r="H264" s="78">
        <v>2116</v>
      </c>
      <c r="I264" s="78">
        <v>0</v>
      </c>
      <c r="J264" s="78">
        <v>0</v>
      </c>
      <c r="K264" s="78">
        <v>2116</v>
      </c>
      <c r="L264" s="40"/>
      <c r="M264" s="40"/>
      <c r="N264" s="40"/>
      <c r="O264" s="40"/>
      <c r="P264" s="40"/>
    </row>
    <row r="265" spans="1:16" s="97" customFormat="1">
      <c r="A265" s="83" t="s">
        <v>202</v>
      </c>
      <c r="B265" s="77" t="s">
        <v>221</v>
      </c>
      <c r="C265" s="78">
        <v>7099</v>
      </c>
      <c r="D265" s="78">
        <v>8102</v>
      </c>
      <c r="E265" s="78">
        <v>0</v>
      </c>
      <c r="F265" s="78">
        <v>15201</v>
      </c>
      <c r="G265" s="40"/>
      <c r="H265" s="78">
        <v>4382</v>
      </c>
      <c r="I265" s="78">
        <v>5862</v>
      </c>
      <c r="J265" s="78">
        <v>0</v>
      </c>
      <c r="K265" s="78">
        <v>10244</v>
      </c>
      <c r="L265" s="40"/>
      <c r="M265" s="40"/>
      <c r="N265" s="40"/>
      <c r="O265" s="40"/>
      <c r="P265" s="40"/>
    </row>
    <row r="266" spans="1:16" s="97" customFormat="1">
      <c r="A266" s="83" t="s">
        <v>206</v>
      </c>
      <c r="B266" s="77" t="s">
        <v>223</v>
      </c>
      <c r="C266" s="78">
        <v>6887</v>
      </c>
      <c r="D266" s="78">
        <v>6283</v>
      </c>
      <c r="E266" s="78">
        <v>0</v>
      </c>
      <c r="F266" s="78">
        <v>13170</v>
      </c>
      <c r="G266" s="40"/>
      <c r="H266" s="78">
        <v>16379</v>
      </c>
      <c r="I266" s="78">
        <v>6046</v>
      </c>
      <c r="J266" s="78">
        <v>0</v>
      </c>
      <c r="K266" s="78">
        <v>22425</v>
      </c>
      <c r="L266" s="40"/>
      <c r="M266" s="40"/>
      <c r="N266" s="40"/>
      <c r="O266" s="40"/>
      <c r="P266" s="40"/>
    </row>
    <row r="267" spans="1:16" s="97" customFormat="1">
      <c r="A267" s="83" t="s">
        <v>208</v>
      </c>
      <c r="B267" s="77" t="s">
        <v>458</v>
      </c>
      <c r="C267" s="78">
        <v>6414</v>
      </c>
      <c r="D267" s="78">
        <v>0</v>
      </c>
      <c r="E267" s="78">
        <v>0</v>
      </c>
      <c r="F267" s="78">
        <v>6414</v>
      </c>
      <c r="H267" s="78">
        <v>4154</v>
      </c>
      <c r="I267" s="78">
        <v>1</v>
      </c>
      <c r="J267" s="78">
        <v>0</v>
      </c>
      <c r="K267" s="78">
        <v>4155</v>
      </c>
      <c r="L267" s="40"/>
      <c r="M267" s="40"/>
      <c r="N267" s="40"/>
      <c r="O267" s="40"/>
      <c r="P267" s="40"/>
    </row>
    <row r="268" spans="1:16">
      <c r="A268" s="83" t="s">
        <v>210</v>
      </c>
      <c r="B268" s="77" t="s">
        <v>226</v>
      </c>
      <c r="C268" s="78">
        <v>64599</v>
      </c>
      <c r="D268" s="78">
        <v>5705</v>
      </c>
      <c r="E268" s="78">
        <v>-96</v>
      </c>
      <c r="F268" s="78">
        <v>70208</v>
      </c>
      <c r="H268" s="78">
        <v>83267</v>
      </c>
      <c r="I268" s="78">
        <v>5281</v>
      </c>
      <c r="J268" s="78">
        <v>-506</v>
      </c>
      <c r="K268" s="78">
        <v>88042</v>
      </c>
    </row>
    <row r="269" spans="1:16">
      <c r="A269" s="82" t="s">
        <v>470</v>
      </c>
      <c r="B269" s="121" t="s">
        <v>228</v>
      </c>
      <c r="C269" s="125">
        <f>C260+C252+C241</f>
        <v>2524057</v>
      </c>
      <c r="D269" s="125">
        <f>D260+D252+D241</f>
        <v>122300</v>
      </c>
      <c r="E269" s="125">
        <f>E260+E252+E241</f>
        <v>-32919</v>
      </c>
      <c r="F269" s="125">
        <f>F260+F252+F241</f>
        <v>2613438</v>
      </c>
      <c r="H269" s="125">
        <f>H260+H252+H241</f>
        <v>2201976</v>
      </c>
      <c r="I269" s="125">
        <f>I260+I252+I241</f>
        <v>96925</v>
      </c>
      <c r="J269" s="125">
        <f>J260+J252+J241</f>
        <v>-22570</v>
      </c>
      <c r="K269" s="125">
        <f>K260+K252+K241</f>
        <v>2276331</v>
      </c>
    </row>
    <row r="270" spans="1:16">
      <c r="A270" s="168" t="s">
        <v>96</v>
      </c>
    </row>
    <row r="277" s="40" customFormat="1"/>
    <row r="278" s="40" customFormat="1"/>
    <row r="279" s="40" customFormat="1"/>
    <row r="280" s="40" customFormat="1"/>
    <row r="281" s="40" customFormat="1"/>
    <row r="282" s="40" customFormat="1"/>
    <row r="283" s="40" customFormat="1"/>
    <row r="284" s="40" customFormat="1"/>
    <row r="285" s="40" customFormat="1"/>
    <row r="286" s="40" customFormat="1"/>
    <row r="287" s="40" customFormat="1"/>
    <row r="288" s="40" customFormat="1"/>
    <row r="289" s="40" customFormat="1"/>
    <row r="290" s="40" customFormat="1"/>
    <row r="291" s="40" customFormat="1"/>
    <row r="292" s="40" customFormat="1"/>
    <row r="293" s="40" customFormat="1"/>
    <row r="294" s="40" customFormat="1"/>
    <row r="295" s="40" customFormat="1"/>
    <row r="296" s="40" customFormat="1"/>
    <row r="297" s="40" customFormat="1"/>
    <row r="298" s="40" customFormat="1"/>
    <row r="299" s="40" customFormat="1"/>
    <row r="300" s="40" customFormat="1"/>
    <row r="301" s="40" customFormat="1"/>
    <row r="302" s="40" customFormat="1"/>
    <row r="303" s="40" customFormat="1"/>
    <row r="304" s="40" customFormat="1"/>
    <row r="309" s="40" customFormat="1"/>
    <row r="310" s="40" customFormat="1"/>
    <row r="311" s="40" customFormat="1"/>
    <row r="312" s="40" customFormat="1"/>
    <row r="313" s="40" customFormat="1"/>
    <row r="314" s="40" customFormat="1"/>
    <row r="370" spans="13:13">
      <c r="M370" s="40">
        <v>1.42</v>
      </c>
    </row>
  </sheetData>
  <mergeCells count="25">
    <mergeCell ref="M246:N246"/>
    <mergeCell ref="C238:F238"/>
    <mergeCell ref="H238:K238"/>
    <mergeCell ref="A239:A240"/>
    <mergeCell ref="B239:B240"/>
    <mergeCell ref="C239:C240"/>
    <mergeCell ref="D239:D240"/>
    <mergeCell ref="H239:H240"/>
    <mergeCell ref="I239:I240"/>
    <mergeCell ref="C211:F211"/>
    <mergeCell ref="H211:K211"/>
    <mergeCell ref="A212:A213"/>
    <mergeCell ref="B212:B213"/>
    <mergeCell ref="C212:C213"/>
    <mergeCell ref="D212:D213"/>
    <mergeCell ref="H212:H213"/>
    <mergeCell ref="I212:I213"/>
    <mergeCell ref="C184:F184"/>
    <mergeCell ref="H184:K184"/>
    <mergeCell ref="A185:A186"/>
    <mergeCell ref="B185:B186"/>
    <mergeCell ref="C185:C186"/>
    <mergeCell ref="D185:D186"/>
    <mergeCell ref="H185:H186"/>
    <mergeCell ref="I185:I18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CACD7-1A95-460E-AA8D-6DF295B899F4}">
  <sheetPr>
    <tabColor theme="9" tint="0.79998168889431442"/>
  </sheetPr>
  <dimension ref="A1:V368"/>
  <sheetViews>
    <sheetView showGridLines="0" topLeftCell="A47" zoomScaleNormal="100" workbookViewId="0">
      <selection activeCell="C47" sqref="C47"/>
    </sheetView>
  </sheetViews>
  <sheetFormatPr baseColWidth="10" defaultColWidth="8.33203125" defaultRowHeight="15"/>
  <cols>
    <col min="1" max="2" width="49.33203125" style="185" customWidth="1"/>
    <col min="3" max="6" width="12.1640625" style="183" customWidth="1"/>
    <col min="7" max="7" width="22.6640625" style="183" customWidth="1"/>
    <col min="8" max="8" width="12.33203125" style="183" customWidth="1"/>
    <col min="9" max="9" width="18.5" style="183" customWidth="1"/>
    <col min="10" max="13" width="12.33203125" style="183" customWidth="1"/>
    <col min="14" max="14" width="7.6640625" style="183" customWidth="1"/>
    <col min="15" max="18" width="12.33203125" style="183" customWidth="1"/>
    <col min="19" max="19" width="8.33203125" style="183"/>
    <col min="20" max="20" width="12.83203125" style="183" customWidth="1"/>
    <col min="21" max="21" width="8.33203125" style="183"/>
    <col min="22" max="22" width="20.1640625" style="183" customWidth="1"/>
    <col min="23" max="16384" width="8.33203125" style="183"/>
  </cols>
  <sheetData>
    <row r="1" spans="1:6">
      <c r="A1" s="182" t="s">
        <v>538</v>
      </c>
      <c r="B1" s="183"/>
    </row>
    <row r="2" spans="1:6">
      <c r="A2" s="184" t="s">
        <v>539</v>
      </c>
      <c r="B2" s="183"/>
    </row>
    <row r="3" spans="1:6">
      <c r="A3" s="182"/>
    </row>
    <row r="4" spans="1:6">
      <c r="A4" s="182"/>
    </row>
    <row r="5" spans="1:6" ht="26">
      <c r="A5" s="186" t="s">
        <v>461</v>
      </c>
      <c r="B5" s="187" t="s">
        <v>39</v>
      </c>
    </row>
    <row r="6" spans="1:6" ht="24">
      <c r="A6" s="313" t="s">
        <v>462</v>
      </c>
      <c r="B6" s="313" t="s">
        <v>41</v>
      </c>
      <c r="C6" s="113" t="s">
        <v>497</v>
      </c>
      <c r="D6" s="113" t="s">
        <v>540</v>
      </c>
      <c r="E6" s="113" t="s">
        <v>498</v>
      </c>
      <c r="F6" s="113" t="s">
        <v>541</v>
      </c>
    </row>
    <row r="7" spans="1:6">
      <c r="A7" s="114" t="s">
        <v>44</v>
      </c>
      <c r="B7" s="114" t="s">
        <v>1</v>
      </c>
      <c r="C7" s="115">
        <f>SUM(C8:C10)</f>
        <v>442682</v>
      </c>
      <c r="D7" s="115">
        <f t="shared" ref="D7:F7" si="0">SUM(D8:D10)</f>
        <v>245514</v>
      </c>
      <c r="E7" s="115">
        <f t="shared" si="0"/>
        <v>767692</v>
      </c>
      <c r="F7" s="115">
        <f t="shared" si="0"/>
        <v>623507</v>
      </c>
    </row>
    <row r="8" spans="1:6">
      <c r="A8" s="116" t="s">
        <v>45</v>
      </c>
      <c r="B8" s="116" t="s">
        <v>46</v>
      </c>
      <c r="C8" s="88">
        <v>390534</v>
      </c>
      <c r="D8" s="88">
        <v>203189</v>
      </c>
      <c r="E8" s="88">
        <v>628634</v>
      </c>
      <c r="F8" s="88">
        <v>489057</v>
      </c>
    </row>
    <row r="9" spans="1:6">
      <c r="A9" s="116" t="s">
        <v>368</v>
      </c>
      <c r="B9" s="116" t="s">
        <v>369</v>
      </c>
      <c r="C9" s="88">
        <v>455</v>
      </c>
      <c r="D9" s="88">
        <v>308</v>
      </c>
      <c r="E9" s="88">
        <v>1041</v>
      </c>
      <c r="F9" s="88">
        <v>1622</v>
      </c>
    </row>
    <row r="10" spans="1:6">
      <c r="A10" s="116" t="s">
        <v>48</v>
      </c>
      <c r="B10" s="116" t="s">
        <v>49</v>
      </c>
      <c r="C10" s="88">
        <v>51693</v>
      </c>
      <c r="D10" s="88">
        <v>42017</v>
      </c>
      <c r="E10" s="88">
        <v>138017</v>
      </c>
      <c r="F10" s="88">
        <v>132828</v>
      </c>
    </row>
    <row r="11" spans="1:6">
      <c r="A11" s="114" t="s">
        <v>370</v>
      </c>
      <c r="B11" s="114" t="s">
        <v>371</v>
      </c>
      <c r="C11" s="115">
        <f>C12+C13</f>
        <v>143167</v>
      </c>
      <c r="D11" s="115">
        <f t="shared" ref="D11:F11" si="1">D12+D13</f>
        <v>79200</v>
      </c>
      <c r="E11" s="115">
        <f t="shared" si="1"/>
        <v>251356</v>
      </c>
      <c r="F11" s="115">
        <f t="shared" si="1"/>
        <v>180561</v>
      </c>
    </row>
    <row r="12" spans="1:6">
      <c r="A12" s="116" t="s">
        <v>372</v>
      </c>
      <c r="B12" s="116" t="s">
        <v>373</v>
      </c>
      <c r="C12" s="88">
        <v>104410</v>
      </c>
      <c r="D12" s="88">
        <v>48602</v>
      </c>
      <c r="E12" s="88">
        <v>148101</v>
      </c>
      <c r="F12" s="88">
        <v>85640</v>
      </c>
    </row>
    <row r="13" spans="1:6">
      <c r="A13" s="116" t="s">
        <v>54</v>
      </c>
      <c r="B13" s="116" t="s">
        <v>55</v>
      </c>
      <c r="C13" s="88">
        <v>38757</v>
      </c>
      <c r="D13" s="88">
        <v>30598</v>
      </c>
      <c r="E13" s="88">
        <v>103255</v>
      </c>
      <c r="F13" s="88">
        <v>94921</v>
      </c>
    </row>
    <row r="14" spans="1:6">
      <c r="A14" s="117" t="s">
        <v>390</v>
      </c>
      <c r="B14" s="117" t="s">
        <v>391</v>
      </c>
      <c r="C14" s="115">
        <f>C7-C11</f>
        <v>299515</v>
      </c>
      <c r="D14" s="115">
        <f t="shared" ref="D14:F14" si="2">D7-D11</f>
        <v>166314</v>
      </c>
      <c r="E14" s="115">
        <f t="shared" si="2"/>
        <v>516336</v>
      </c>
      <c r="F14" s="115">
        <f t="shared" si="2"/>
        <v>442946</v>
      </c>
    </row>
    <row r="15" spans="1:6">
      <c r="A15" s="77" t="s">
        <v>58</v>
      </c>
      <c r="B15" s="77" t="s">
        <v>59</v>
      </c>
      <c r="C15" s="88">
        <v>66140</v>
      </c>
      <c r="D15" s="88">
        <v>45064</v>
      </c>
      <c r="E15" s="88">
        <v>152470</v>
      </c>
      <c r="F15" s="88">
        <v>135697</v>
      </c>
    </row>
    <row r="16" spans="1:6">
      <c r="A16" s="77" t="s">
        <v>519</v>
      </c>
      <c r="B16" s="77" t="s">
        <v>520</v>
      </c>
      <c r="C16" s="88">
        <v>51300</v>
      </c>
      <c r="D16" s="88">
        <v>26973</v>
      </c>
      <c r="E16" s="88">
        <v>111904</v>
      </c>
      <c r="F16" s="88">
        <v>73862</v>
      </c>
    </row>
    <row r="17" spans="1:14">
      <c r="A17" s="77" t="s">
        <v>64</v>
      </c>
      <c r="B17" s="77" t="s">
        <v>65</v>
      </c>
      <c r="C17" s="88">
        <v>7412</v>
      </c>
      <c r="D17" s="88">
        <v>9819</v>
      </c>
      <c r="E17" s="88">
        <v>40747</v>
      </c>
      <c r="F17" s="88">
        <v>15204</v>
      </c>
    </row>
    <row r="18" spans="1:14">
      <c r="A18" s="77" t="s">
        <v>66</v>
      </c>
      <c r="B18" s="77" t="s">
        <v>67</v>
      </c>
      <c r="C18" s="88">
        <v>3243</v>
      </c>
      <c r="D18" s="88">
        <v>6783</v>
      </c>
      <c r="E18" s="88">
        <v>11556</v>
      </c>
      <c r="F18" s="88">
        <v>14692</v>
      </c>
    </row>
    <row r="19" spans="1:14">
      <c r="A19" s="77" t="s">
        <v>68</v>
      </c>
      <c r="B19" s="77" t="s">
        <v>69</v>
      </c>
      <c r="C19" s="88">
        <v>-5</v>
      </c>
      <c r="D19" s="88">
        <v>-9</v>
      </c>
      <c r="E19" s="88">
        <v>-1</v>
      </c>
      <c r="F19" s="88">
        <v>-17</v>
      </c>
    </row>
    <row r="20" spans="1:14">
      <c r="A20" s="117" t="s">
        <v>393</v>
      </c>
      <c r="B20" s="117" t="s">
        <v>394</v>
      </c>
      <c r="C20" s="115">
        <f>C14-C15-C16+C17-C18+C19</f>
        <v>186239</v>
      </c>
      <c r="D20" s="115">
        <f t="shared" ref="D20:F20" si="3">D14-D15-D16+D17-D18+D19</f>
        <v>97304</v>
      </c>
      <c r="E20" s="115">
        <f t="shared" si="3"/>
        <v>281152</v>
      </c>
      <c r="F20" s="115">
        <f t="shared" si="3"/>
        <v>233882</v>
      </c>
    </row>
    <row r="21" spans="1:14">
      <c r="A21" s="77" t="s">
        <v>72</v>
      </c>
      <c r="B21" s="77" t="s">
        <v>73</v>
      </c>
      <c r="C21" s="88">
        <v>60424</v>
      </c>
      <c r="D21" s="88">
        <v>33219</v>
      </c>
      <c r="E21" s="88">
        <v>80005</v>
      </c>
      <c r="F21" s="88">
        <v>68589</v>
      </c>
    </row>
    <row r="22" spans="1:14">
      <c r="A22" s="77" t="s">
        <v>74</v>
      </c>
      <c r="B22" s="77" t="s">
        <v>75</v>
      </c>
      <c r="C22" s="88">
        <v>12994</v>
      </c>
      <c r="D22" s="88">
        <v>18276</v>
      </c>
      <c r="E22" s="88">
        <v>10793</v>
      </c>
      <c r="F22" s="88">
        <v>37513</v>
      </c>
    </row>
    <row r="23" spans="1:14">
      <c r="A23" s="117" t="s">
        <v>395</v>
      </c>
      <c r="B23" s="117" t="s">
        <v>396</v>
      </c>
      <c r="C23" s="115">
        <f>C20+C21-C22</f>
        <v>233669</v>
      </c>
      <c r="D23" s="115">
        <f t="shared" ref="D23:F23" si="4">D20+D21-D22</f>
        <v>112247</v>
      </c>
      <c r="E23" s="115">
        <f t="shared" si="4"/>
        <v>350364</v>
      </c>
      <c r="F23" s="115">
        <f t="shared" si="4"/>
        <v>264958</v>
      </c>
    </row>
    <row r="24" spans="1:14">
      <c r="A24" s="77" t="s">
        <v>78</v>
      </c>
      <c r="B24" s="77" t="s">
        <v>79</v>
      </c>
      <c r="C24" s="88">
        <v>30805</v>
      </c>
      <c r="D24" s="88">
        <v>13358</v>
      </c>
      <c r="E24" s="88">
        <v>60383</v>
      </c>
      <c r="F24" s="88">
        <v>53097</v>
      </c>
    </row>
    <row r="25" spans="1:14">
      <c r="A25" s="117" t="s">
        <v>397</v>
      </c>
      <c r="B25" s="117" t="s">
        <v>398</v>
      </c>
      <c r="C25" s="115">
        <f>C23-C24</f>
        <v>202864</v>
      </c>
      <c r="D25" s="115">
        <f>D23-D24</f>
        <v>98889</v>
      </c>
      <c r="E25" s="115">
        <f t="shared" ref="E25:F25" si="5">E23-E24</f>
        <v>289981</v>
      </c>
      <c r="F25" s="115">
        <f t="shared" si="5"/>
        <v>211861</v>
      </c>
    </row>
    <row r="26" spans="1:14">
      <c r="A26" s="77"/>
      <c r="B26" s="77"/>
      <c r="C26" s="88">
        <v>0</v>
      </c>
      <c r="D26" s="88">
        <v>0</v>
      </c>
      <c r="E26" s="88">
        <v>0</v>
      </c>
      <c r="F26" s="88">
        <v>0</v>
      </c>
    </row>
    <row r="27" spans="1:14">
      <c r="A27" s="117" t="s">
        <v>399</v>
      </c>
      <c r="B27" s="117" t="s">
        <v>400</v>
      </c>
      <c r="C27" s="115">
        <f>C25</f>
        <v>202864</v>
      </c>
      <c r="D27" s="115">
        <f t="shared" ref="D27:F27" si="6">D25</f>
        <v>98889</v>
      </c>
      <c r="E27" s="115">
        <f t="shared" si="6"/>
        <v>289981</v>
      </c>
      <c r="F27" s="115">
        <f t="shared" si="6"/>
        <v>211861</v>
      </c>
    </row>
    <row r="28" spans="1:14">
      <c r="A28" s="185" t="s">
        <v>466</v>
      </c>
      <c r="B28" s="69"/>
      <c r="C28" s="70"/>
      <c r="D28" s="70"/>
      <c r="L28" s="188"/>
      <c r="N28" s="188"/>
    </row>
    <row r="29" spans="1:14">
      <c r="B29" s="71"/>
      <c r="C29" s="72"/>
      <c r="D29" s="72"/>
    </row>
    <row r="30" spans="1:14">
      <c r="A30" s="189" t="s">
        <v>401</v>
      </c>
      <c r="B30" s="189" t="s">
        <v>402</v>
      </c>
      <c r="C30" s="190"/>
      <c r="D30" s="190"/>
      <c r="E30" s="190"/>
      <c r="F30" s="190"/>
    </row>
    <row r="31" spans="1:14">
      <c r="A31" s="191" t="s">
        <v>88</v>
      </c>
      <c r="B31" s="191" t="s">
        <v>89</v>
      </c>
      <c r="C31" s="192">
        <v>2.0304570560194319</v>
      </c>
      <c r="D31" s="192">
        <v>0.97980025119276881</v>
      </c>
      <c r="E31" s="192">
        <v>2.8885893069326563</v>
      </c>
      <c r="F31" s="192">
        <v>2.1090433459825637</v>
      </c>
    </row>
    <row r="32" spans="1:14">
      <c r="A32" s="193" t="s">
        <v>90</v>
      </c>
      <c r="B32" s="193" t="s">
        <v>91</v>
      </c>
      <c r="C32" s="192">
        <v>2.0301475467383101</v>
      </c>
      <c r="D32" s="192">
        <v>0.9795768691347051</v>
      </c>
      <c r="E32" s="192">
        <v>2.8881475591773422</v>
      </c>
      <c r="F32" s="192">
        <v>2.1084885775846152</v>
      </c>
    </row>
    <row r="33" spans="1:11">
      <c r="A33" s="182"/>
    </row>
    <row r="35" spans="1:11">
      <c r="A35" s="189" t="s">
        <v>397</v>
      </c>
      <c r="B35" s="189" t="s">
        <v>398</v>
      </c>
      <c r="C35" s="115">
        <f>C25</f>
        <v>202864</v>
      </c>
      <c r="D35" s="115">
        <f t="shared" ref="D35:F35" si="7">D25</f>
        <v>98889</v>
      </c>
      <c r="E35" s="115">
        <f t="shared" si="7"/>
        <v>289981</v>
      </c>
      <c r="F35" s="115">
        <f t="shared" si="7"/>
        <v>211861</v>
      </c>
    </row>
    <row r="36" spans="1:11">
      <c r="A36" s="194" t="s">
        <v>104</v>
      </c>
      <c r="B36" s="194" t="s">
        <v>105</v>
      </c>
      <c r="C36" s="118"/>
      <c r="D36" s="118"/>
      <c r="E36" s="118"/>
      <c r="F36" s="180"/>
    </row>
    <row r="37" spans="1:11">
      <c r="A37" s="195" t="s">
        <v>106</v>
      </c>
      <c r="B37" s="195" t="s">
        <v>107</v>
      </c>
      <c r="C37" s="88">
        <v>1607</v>
      </c>
      <c r="D37" s="88">
        <v>1896</v>
      </c>
      <c r="E37" s="88">
        <v>-89</v>
      </c>
      <c r="F37" s="88">
        <v>3448</v>
      </c>
    </row>
    <row r="38" spans="1:11" ht="26">
      <c r="A38" s="196" t="s">
        <v>374</v>
      </c>
      <c r="B38" s="195" t="s">
        <v>109</v>
      </c>
      <c r="C38" s="88">
        <v>-479</v>
      </c>
      <c r="D38" s="88">
        <v>-6298</v>
      </c>
      <c r="E38" s="88">
        <v>-142</v>
      </c>
      <c r="F38" s="88">
        <v>-14289</v>
      </c>
      <c r="K38" s="188"/>
    </row>
    <row r="39" spans="1:11">
      <c r="A39" s="196" t="s">
        <v>403</v>
      </c>
      <c r="B39" s="195" t="s">
        <v>404</v>
      </c>
      <c r="C39" s="88"/>
      <c r="D39" s="88"/>
      <c r="E39" s="88"/>
      <c r="F39" s="88"/>
    </row>
    <row r="40" spans="1:11">
      <c r="A40" s="195" t="s">
        <v>110</v>
      </c>
      <c r="B40" s="195" t="s">
        <v>111</v>
      </c>
      <c r="C40" s="88"/>
      <c r="D40" s="88"/>
      <c r="E40" s="88"/>
      <c r="F40" s="88"/>
    </row>
    <row r="41" spans="1:11">
      <c r="A41" s="189" t="s">
        <v>405</v>
      </c>
      <c r="B41" s="189" t="s">
        <v>406</v>
      </c>
      <c r="C41" s="115">
        <f>SUM(C35:C40)</f>
        <v>203992</v>
      </c>
      <c r="D41" s="115">
        <f>SUM(D35:D40)</f>
        <v>94487</v>
      </c>
      <c r="E41" s="115">
        <f>SUM(E35:E40)</f>
        <v>289750</v>
      </c>
      <c r="F41" s="115">
        <f>SUM(F35:F40)</f>
        <v>201020</v>
      </c>
    </row>
    <row r="42" spans="1:11">
      <c r="A42" s="195" t="s">
        <v>407</v>
      </c>
      <c r="B42" s="195" t="s">
        <v>408</v>
      </c>
      <c r="C42" s="88"/>
      <c r="D42" s="88"/>
      <c r="E42" s="88"/>
      <c r="F42" s="197"/>
    </row>
    <row r="43" spans="1:11" ht="26">
      <c r="A43" s="189" t="s">
        <v>409</v>
      </c>
      <c r="B43" s="189" t="s">
        <v>410</v>
      </c>
      <c r="C43" s="115">
        <f>C41</f>
        <v>203992</v>
      </c>
      <c r="D43" s="115">
        <f>D41</f>
        <v>94487</v>
      </c>
      <c r="E43" s="115">
        <f>E41</f>
        <v>289750</v>
      </c>
      <c r="F43" s="115">
        <f>F41</f>
        <v>201020</v>
      </c>
    </row>
    <row r="44" spans="1:11">
      <c r="A44" s="185" t="s">
        <v>466</v>
      </c>
    </row>
    <row r="46" spans="1:11" ht="26">
      <c r="A46" s="186" t="s">
        <v>124</v>
      </c>
      <c r="B46" s="186" t="s">
        <v>125</v>
      </c>
    </row>
    <row r="47" spans="1:11">
      <c r="A47" s="313" t="s">
        <v>126</v>
      </c>
      <c r="B47" s="313" t="s">
        <v>127</v>
      </c>
      <c r="C47" s="119">
        <v>45199</v>
      </c>
      <c r="D47" s="119" t="s">
        <v>542</v>
      </c>
      <c r="E47" s="119" t="s">
        <v>535</v>
      </c>
      <c r="F47" s="198"/>
      <c r="G47" s="198"/>
    </row>
    <row r="48" spans="1:11">
      <c r="A48" s="199" t="s">
        <v>130</v>
      </c>
      <c r="B48" s="199" t="s">
        <v>131</v>
      </c>
      <c r="C48" s="200">
        <f>SUM(C49:C59)</f>
        <v>1274924</v>
      </c>
      <c r="D48" s="200">
        <f t="shared" ref="D48:E48" si="8">SUM(D49:D59)</f>
        <v>1300586</v>
      </c>
      <c r="E48" s="200">
        <f t="shared" si="8"/>
        <v>1122185</v>
      </c>
      <c r="F48" s="198"/>
    </row>
    <row r="49" spans="1:6">
      <c r="A49" s="77" t="s">
        <v>132</v>
      </c>
      <c r="B49" s="77" t="s">
        <v>133</v>
      </c>
      <c r="C49" s="78">
        <v>171619</v>
      </c>
      <c r="D49" s="78">
        <v>161009</v>
      </c>
      <c r="E49" s="78">
        <v>145252</v>
      </c>
      <c r="F49" s="198"/>
    </row>
    <row r="50" spans="1:6">
      <c r="A50" s="77" t="s">
        <v>134</v>
      </c>
      <c r="B50" s="77" t="s">
        <v>135</v>
      </c>
      <c r="C50" s="78">
        <v>69507</v>
      </c>
      <c r="D50" s="78">
        <v>69785</v>
      </c>
      <c r="E50" s="78">
        <v>69157</v>
      </c>
      <c r="F50" s="198"/>
    </row>
    <row r="51" spans="1:6">
      <c r="A51" s="77" t="s">
        <v>136</v>
      </c>
      <c r="B51" s="77" t="s">
        <v>137</v>
      </c>
      <c r="C51" s="78">
        <v>575418</v>
      </c>
      <c r="D51" s="78">
        <v>600099</v>
      </c>
      <c r="E51" s="78">
        <v>475169</v>
      </c>
      <c r="F51" s="198"/>
    </row>
    <row r="52" spans="1:6">
      <c r="A52" s="77" t="s">
        <v>138</v>
      </c>
      <c r="B52" s="77" t="s">
        <v>139</v>
      </c>
      <c r="C52" s="78">
        <v>56438</v>
      </c>
      <c r="D52" s="78">
        <v>56438</v>
      </c>
      <c r="E52" s="78">
        <v>56438</v>
      </c>
      <c r="F52" s="198"/>
    </row>
    <row r="53" spans="1:6">
      <c r="A53" s="77" t="s">
        <v>140</v>
      </c>
      <c r="B53" s="77" t="s">
        <v>141</v>
      </c>
      <c r="C53" s="78">
        <v>34612</v>
      </c>
      <c r="D53" s="78">
        <v>37429</v>
      </c>
      <c r="E53" s="78">
        <v>42560</v>
      </c>
      <c r="F53" s="198"/>
    </row>
    <row r="54" spans="1:6">
      <c r="A54" s="77" t="s">
        <v>142</v>
      </c>
      <c r="B54" s="77" t="s">
        <v>143</v>
      </c>
      <c r="C54" s="78">
        <v>0</v>
      </c>
      <c r="D54" s="78">
        <v>0</v>
      </c>
      <c r="E54" s="78">
        <v>0</v>
      </c>
      <c r="F54" s="198"/>
    </row>
    <row r="55" spans="1:6">
      <c r="A55" s="77" t="s">
        <v>144</v>
      </c>
      <c r="B55" s="77" t="s">
        <v>145</v>
      </c>
      <c r="C55" s="78">
        <v>40863</v>
      </c>
      <c r="D55" s="78">
        <v>43477</v>
      </c>
      <c r="E55" s="78">
        <v>41607</v>
      </c>
      <c r="F55" s="198"/>
    </row>
    <row r="56" spans="1:6">
      <c r="A56" s="77" t="s">
        <v>146</v>
      </c>
      <c r="B56" s="77" t="s">
        <v>147</v>
      </c>
      <c r="C56" s="78">
        <v>254687</v>
      </c>
      <c r="D56" s="78">
        <v>242203</v>
      </c>
      <c r="E56" s="78">
        <v>207437</v>
      </c>
      <c r="F56" s="198"/>
    </row>
    <row r="57" spans="1:6">
      <c r="A57" s="77" t="s">
        <v>148</v>
      </c>
      <c r="B57" s="77" t="s">
        <v>149</v>
      </c>
      <c r="C57" s="78">
        <v>48503</v>
      </c>
      <c r="D57" s="78">
        <v>42727</v>
      </c>
      <c r="E57" s="78">
        <v>31074</v>
      </c>
      <c r="F57" s="198"/>
    </row>
    <row r="58" spans="1:6">
      <c r="A58" s="77" t="s">
        <v>150</v>
      </c>
      <c r="B58" s="77" t="s">
        <v>151</v>
      </c>
      <c r="C58" s="78">
        <v>22897</v>
      </c>
      <c r="D58" s="78">
        <v>47044</v>
      </c>
      <c r="E58" s="78">
        <v>53102</v>
      </c>
      <c r="F58" s="198"/>
    </row>
    <row r="59" spans="1:6">
      <c r="A59" s="77" t="s">
        <v>152</v>
      </c>
      <c r="B59" s="77" t="s">
        <v>153</v>
      </c>
      <c r="C59" s="78">
        <v>380</v>
      </c>
      <c r="D59" s="78">
        <v>375</v>
      </c>
      <c r="E59" s="78">
        <v>389</v>
      </c>
      <c r="F59" s="198"/>
    </row>
    <row r="60" spans="1:6">
      <c r="A60" s="199" t="s">
        <v>154</v>
      </c>
      <c r="B60" s="199" t="s">
        <v>155</v>
      </c>
      <c r="C60" s="200">
        <f>SUM(C61:C69)</f>
        <v>1137807</v>
      </c>
      <c r="D60" s="200">
        <f>SUM(D61:D69)</f>
        <v>883921</v>
      </c>
      <c r="E60" s="200">
        <f>SUM(E61:E69)</f>
        <v>1154146</v>
      </c>
      <c r="F60" s="198"/>
    </row>
    <row r="61" spans="1:6">
      <c r="A61" s="77" t="s">
        <v>156</v>
      </c>
      <c r="B61" s="77" t="s">
        <v>157</v>
      </c>
      <c r="C61" s="78">
        <v>7463</v>
      </c>
      <c r="D61" s="78">
        <v>8118</v>
      </c>
      <c r="E61" s="78">
        <v>12701</v>
      </c>
      <c r="F61" s="198"/>
    </row>
    <row r="62" spans="1:6">
      <c r="A62" s="77" t="s">
        <v>158</v>
      </c>
      <c r="B62" s="77" t="s">
        <v>159</v>
      </c>
      <c r="C62" s="78">
        <v>287833</v>
      </c>
      <c r="D62" s="78">
        <v>83557</v>
      </c>
      <c r="E62" s="78">
        <v>165290</v>
      </c>
      <c r="F62" s="198"/>
    </row>
    <row r="63" spans="1:6">
      <c r="A63" s="77" t="s">
        <v>160</v>
      </c>
      <c r="B63" s="77" t="s">
        <v>161</v>
      </c>
      <c r="C63" s="78">
        <v>14853</v>
      </c>
      <c r="D63" s="78">
        <v>12356</v>
      </c>
      <c r="E63" s="78">
        <v>1458</v>
      </c>
      <c r="F63" s="198"/>
    </row>
    <row r="64" spans="1:6">
      <c r="A64" s="77" t="s">
        <v>162</v>
      </c>
      <c r="B64" s="77" t="s">
        <v>163</v>
      </c>
      <c r="C64" s="78">
        <v>33747</v>
      </c>
      <c r="D64" s="78">
        <v>42359</v>
      </c>
      <c r="E64" s="78">
        <v>57139</v>
      </c>
      <c r="F64" s="198"/>
    </row>
    <row r="65" spans="1:7">
      <c r="A65" s="77" t="s">
        <v>164</v>
      </c>
      <c r="B65" s="77" t="s">
        <v>165</v>
      </c>
      <c r="C65" s="78">
        <v>268043</v>
      </c>
      <c r="D65" s="78">
        <v>249576</v>
      </c>
      <c r="E65" s="78">
        <v>279515</v>
      </c>
      <c r="F65" s="198"/>
    </row>
    <row r="66" spans="1:7">
      <c r="A66" s="77" t="s">
        <v>166</v>
      </c>
      <c r="B66" s="77" t="s">
        <v>167</v>
      </c>
      <c r="C66" s="78">
        <v>26386</v>
      </c>
      <c r="D66" s="78">
        <v>21494</v>
      </c>
      <c r="E66" s="78">
        <v>22886</v>
      </c>
      <c r="F66" s="198"/>
    </row>
    <row r="67" spans="1:7">
      <c r="A67" s="77" t="s">
        <v>168</v>
      </c>
      <c r="B67" s="77" t="s">
        <v>169</v>
      </c>
      <c r="C67" s="78">
        <v>236232</v>
      </c>
      <c r="D67" s="78">
        <v>149336</v>
      </c>
      <c r="E67" s="78">
        <v>277827</v>
      </c>
      <c r="F67" s="198"/>
    </row>
    <row r="68" spans="1:7">
      <c r="A68" s="201" t="s">
        <v>170</v>
      </c>
      <c r="B68" s="201" t="s">
        <v>171</v>
      </c>
      <c r="C68" s="78">
        <v>263250</v>
      </c>
      <c r="D68" s="78">
        <v>317125</v>
      </c>
      <c r="E68" s="78">
        <v>337330</v>
      </c>
      <c r="F68" s="198"/>
    </row>
    <row r="69" spans="1:7">
      <c r="A69" s="201" t="s">
        <v>172</v>
      </c>
      <c r="B69" s="201" t="s">
        <v>173</v>
      </c>
      <c r="C69" s="78">
        <v>0</v>
      </c>
      <c r="D69" s="78">
        <v>0</v>
      </c>
      <c r="E69" s="78">
        <v>0</v>
      </c>
      <c r="F69" s="198"/>
    </row>
    <row r="70" spans="1:7">
      <c r="A70" s="199" t="s">
        <v>174</v>
      </c>
      <c r="B70" s="199" t="s">
        <v>175</v>
      </c>
      <c r="C70" s="200">
        <f>C60+C48</f>
        <v>2412731</v>
      </c>
      <c r="D70" s="200">
        <f t="shared" ref="D70:E70" si="9">D60+D48</f>
        <v>2184507</v>
      </c>
      <c r="E70" s="200">
        <f t="shared" si="9"/>
        <v>2276331</v>
      </c>
      <c r="F70" s="198"/>
    </row>
    <row r="71" spans="1:7">
      <c r="A71" s="185" t="s">
        <v>466</v>
      </c>
      <c r="C71" s="202"/>
      <c r="D71" s="202"/>
      <c r="E71" s="202"/>
      <c r="F71" s="198"/>
      <c r="G71" s="202"/>
    </row>
    <row r="72" spans="1:7">
      <c r="A72" s="313" t="s">
        <v>176</v>
      </c>
      <c r="B72" s="313" t="s">
        <v>177</v>
      </c>
      <c r="C72" s="119">
        <v>45199</v>
      </c>
      <c r="D72" s="119" t="s">
        <v>542</v>
      </c>
      <c r="E72" s="119" t="s">
        <v>535</v>
      </c>
      <c r="F72" s="198"/>
    </row>
    <row r="73" spans="1:7">
      <c r="A73" s="199" t="s">
        <v>178</v>
      </c>
      <c r="B73" s="199" t="s">
        <v>179</v>
      </c>
      <c r="C73" s="200">
        <f>C74</f>
        <v>2208144</v>
      </c>
      <c r="D73" s="200">
        <f t="shared" ref="D73:E73" si="10">D74</f>
        <v>2030808</v>
      </c>
      <c r="E73" s="200">
        <f t="shared" si="10"/>
        <v>2031466</v>
      </c>
      <c r="F73" s="198"/>
    </row>
    <row r="74" spans="1:7">
      <c r="A74" s="199" t="s">
        <v>513</v>
      </c>
      <c r="B74" s="199" t="s">
        <v>181</v>
      </c>
      <c r="C74" s="200">
        <f>SUM(C75:C82)</f>
        <v>2208144</v>
      </c>
      <c r="D74" s="200">
        <f t="shared" ref="D74:E74" si="11">SUM(D75:D82)</f>
        <v>2030808</v>
      </c>
      <c r="E74" s="200">
        <f t="shared" si="11"/>
        <v>2031466</v>
      </c>
      <c r="F74" s="198"/>
    </row>
    <row r="75" spans="1:7">
      <c r="A75" s="77" t="s">
        <v>182</v>
      </c>
      <c r="B75" s="77" t="s">
        <v>183</v>
      </c>
      <c r="C75" s="78">
        <v>99911</v>
      </c>
      <c r="D75" s="78">
        <v>99911</v>
      </c>
      <c r="E75" s="78">
        <v>100771</v>
      </c>
      <c r="F75" s="198"/>
    </row>
    <row r="76" spans="1:7">
      <c r="A76" s="77" t="s">
        <v>184</v>
      </c>
      <c r="B76" s="77" t="s">
        <v>185</v>
      </c>
      <c r="C76" s="78">
        <v>1714604</v>
      </c>
      <c r="D76" s="78">
        <v>1714604</v>
      </c>
      <c r="E76" s="78">
        <v>1567325</v>
      </c>
      <c r="F76" s="198"/>
    </row>
    <row r="77" spans="1:7">
      <c r="A77" s="77" t="s">
        <v>186</v>
      </c>
      <c r="B77" s="77" t="s">
        <v>187</v>
      </c>
      <c r="C77" s="78">
        <v>116700</v>
      </c>
      <c r="D77" s="78">
        <v>116700</v>
      </c>
      <c r="E77" s="78">
        <v>116700</v>
      </c>
      <c r="F77" s="198"/>
    </row>
    <row r="78" spans="1:7">
      <c r="A78" s="77" t="s">
        <v>188</v>
      </c>
      <c r="B78" s="77" t="s">
        <v>189</v>
      </c>
      <c r="C78" s="78">
        <v>0</v>
      </c>
      <c r="D78" s="78">
        <v>0</v>
      </c>
      <c r="E78" s="78">
        <v>-99993</v>
      </c>
      <c r="F78" s="198"/>
    </row>
    <row r="79" spans="1:7">
      <c r="A79" s="77" t="s">
        <v>190</v>
      </c>
      <c r="B79" s="77" t="s">
        <v>191</v>
      </c>
      <c r="C79" s="78">
        <v>15930</v>
      </c>
      <c r="D79" s="78">
        <v>12984</v>
      </c>
      <c r="E79" s="78">
        <v>2255</v>
      </c>
      <c r="F79" s="198"/>
    </row>
    <row r="80" spans="1:7">
      <c r="A80" s="77" t="s">
        <v>192</v>
      </c>
      <c r="B80" s="77" t="s">
        <v>193</v>
      </c>
      <c r="C80" s="78">
        <v>1815</v>
      </c>
      <c r="D80" s="78">
        <v>208</v>
      </c>
      <c r="E80" s="78">
        <v>1904</v>
      </c>
      <c r="F80" s="198"/>
    </row>
    <row r="81" spans="1:6">
      <c r="A81" s="77" t="s">
        <v>514</v>
      </c>
      <c r="B81" s="77" t="s">
        <v>195</v>
      </c>
      <c r="C81" s="78">
        <v>-30797</v>
      </c>
      <c r="D81" s="78">
        <v>-3818</v>
      </c>
      <c r="E81" s="78">
        <v>-3987</v>
      </c>
      <c r="F81" s="198"/>
    </row>
    <row r="82" spans="1:6">
      <c r="A82" s="77" t="s">
        <v>377</v>
      </c>
      <c r="B82" s="77" t="s">
        <v>197</v>
      </c>
      <c r="C82" s="78">
        <v>289981</v>
      </c>
      <c r="D82" s="78">
        <v>90219</v>
      </c>
      <c r="E82" s="78">
        <v>346491</v>
      </c>
      <c r="F82" s="198"/>
    </row>
    <row r="83" spans="1:6">
      <c r="A83" s="114" t="s">
        <v>412</v>
      </c>
      <c r="B83" s="114" t="s">
        <v>413</v>
      </c>
      <c r="C83" s="120">
        <v>0</v>
      </c>
      <c r="D83" s="120">
        <v>0</v>
      </c>
      <c r="E83" s="120">
        <v>0</v>
      </c>
      <c r="F83" s="198"/>
    </row>
    <row r="84" spans="1:6">
      <c r="A84" s="199" t="s">
        <v>198</v>
      </c>
      <c r="B84" s="199" t="s">
        <v>199</v>
      </c>
      <c r="C84" s="200">
        <f>SUM(C85:C90)</f>
        <v>40252</v>
      </c>
      <c r="D84" s="200">
        <f t="shared" ref="D84:E84" si="12">SUM(D85:D90)</f>
        <v>30041</v>
      </c>
      <c r="E84" s="200">
        <f t="shared" si="12"/>
        <v>36186</v>
      </c>
      <c r="F84" s="198"/>
    </row>
    <row r="85" spans="1:6">
      <c r="A85" s="77" t="s">
        <v>200</v>
      </c>
      <c r="B85" s="77" t="s">
        <v>201</v>
      </c>
      <c r="C85" s="78">
        <v>19640</v>
      </c>
      <c r="D85" s="78">
        <v>18206</v>
      </c>
      <c r="E85" s="78">
        <v>18883</v>
      </c>
      <c r="F85" s="198"/>
    </row>
    <row r="86" spans="1:6">
      <c r="A86" s="77" t="s">
        <v>202</v>
      </c>
      <c r="B86" s="77" t="s">
        <v>203</v>
      </c>
      <c r="C86" s="78">
        <v>2501</v>
      </c>
      <c r="D86" s="78">
        <v>2500</v>
      </c>
      <c r="E86" s="78">
        <v>2620</v>
      </c>
      <c r="F86" s="198"/>
    </row>
    <row r="87" spans="1:6">
      <c r="A87" s="77" t="s">
        <v>204</v>
      </c>
      <c r="B87" s="77" t="s">
        <v>205</v>
      </c>
      <c r="C87" s="78">
        <v>49</v>
      </c>
      <c r="D87" s="78">
        <v>46</v>
      </c>
      <c r="E87" s="78">
        <v>50</v>
      </c>
      <c r="F87" s="198"/>
    </row>
    <row r="88" spans="1:6">
      <c r="A88" s="77" t="s">
        <v>206</v>
      </c>
      <c r="B88" s="77" t="s">
        <v>207</v>
      </c>
      <c r="C88" s="78">
        <v>2069</v>
      </c>
      <c r="D88" s="78">
        <v>2753</v>
      </c>
      <c r="E88" s="78">
        <v>3669</v>
      </c>
      <c r="F88" s="198"/>
    </row>
    <row r="89" spans="1:6">
      <c r="A89" s="77" t="s">
        <v>468</v>
      </c>
      <c r="B89" s="77" t="s">
        <v>209</v>
      </c>
      <c r="C89" s="78">
        <v>366</v>
      </c>
      <c r="D89" s="78">
        <v>366</v>
      </c>
      <c r="E89" s="78">
        <v>366</v>
      </c>
      <c r="F89" s="198"/>
    </row>
    <row r="90" spans="1:6">
      <c r="A90" s="77" t="s">
        <v>210</v>
      </c>
      <c r="B90" s="77" t="s">
        <v>211</v>
      </c>
      <c r="C90" s="78">
        <v>15627</v>
      </c>
      <c r="D90" s="78">
        <v>6170</v>
      </c>
      <c r="E90" s="78">
        <v>10598</v>
      </c>
      <c r="F90" s="198"/>
    </row>
    <row r="91" spans="1:6">
      <c r="A91" s="199" t="s">
        <v>212</v>
      </c>
      <c r="B91" s="199" t="s">
        <v>213</v>
      </c>
      <c r="C91" s="200">
        <f>SUM(C92:C99)</f>
        <v>164335</v>
      </c>
      <c r="D91" s="200">
        <f t="shared" ref="D91:E91" si="13">SUM(D92:D99)</f>
        <v>123658</v>
      </c>
      <c r="E91" s="200">
        <f t="shared" si="13"/>
        <v>208679</v>
      </c>
      <c r="F91" s="198"/>
    </row>
    <row r="92" spans="1:6">
      <c r="A92" s="77" t="s">
        <v>336</v>
      </c>
      <c r="B92" s="77" t="s">
        <v>337</v>
      </c>
      <c r="C92" s="78">
        <v>0</v>
      </c>
      <c r="D92" s="78">
        <v>0</v>
      </c>
      <c r="E92" s="78">
        <v>0</v>
      </c>
      <c r="F92" s="198"/>
    </row>
    <row r="93" spans="1:6">
      <c r="A93" s="77" t="s">
        <v>214</v>
      </c>
      <c r="B93" s="77" t="s">
        <v>215</v>
      </c>
      <c r="C93" s="78">
        <v>14239</v>
      </c>
      <c r="D93" s="78">
        <v>8478</v>
      </c>
      <c r="E93" s="78">
        <v>9578</v>
      </c>
      <c r="F93" s="198"/>
    </row>
    <row r="94" spans="1:6">
      <c r="A94" s="77" t="s">
        <v>216</v>
      </c>
      <c r="B94" s="77" t="s">
        <v>217</v>
      </c>
      <c r="C94" s="78">
        <v>67302</v>
      </c>
      <c r="D94" s="78">
        <v>49870</v>
      </c>
      <c r="E94" s="78">
        <v>72119</v>
      </c>
      <c r="F94" s="198"/>
    </row>
    <row r="95" spans="1:6">
      <c r="A95" s="77" t="s">
        <v>218</v>
      </c>
      <c r="B95" s="77" t="s">
        <v>219</v>
      </c>
      <c r="C95" s="78">
        <v>147</v>
      </c>
      <c r="D95" s="78">
        <v>0</v>
      </c>
      <c r="E95" s="78">
        <v>2116</v>
      </c>
      <c r="F95" s="198"/>
    </row>
    <row r="96" spans="1:6">
      <c r="A96" s="77" t="s">
        <v>220</v>
      </c>
      <c r="B96" s="77" t="s">
        <v>221</v>
      </c>
      <c r="C96" s="78">
        <v>13722</v>
      </c>
      <c r="D96" s="78">
        <v>10760</v>
      </c>
      <c r="E96" s="78">
        <v>10244</v>
      </c>
      <c r="F96" s="198"/>
    </row>
    <row r="97" spans="1:7">
      <c r="A97" s="77" t="s">
        <v>222</v>
      </c>
      <c r="B97" s="77" t="s">
        <v>223</v>
      </c>
      <c r="C97" s="78">
        <v>13107</v>
      </c>
      <c r="D97" s="78">
        <v>25611</v>
      </c>
      <c r="E97" s="78">
        <v>22425</v>
      </c>
      <c r="F97" s="198"/>
    </row>
    <row r="98" spans="1:7">
      <c r="A98" s="77" t="s">
        <v>469</v>
      </c>
      <c r="B98" s="77" t="s">
        <v>224</v>
      </c>
      <c r="C98" s="78">
        <v>7156</v>
      </c>
      <c r="D98" s="78">
        <v>6909</v>
      </c>
      <c r="E98" s="78">
        <v>4155</v>
      </c>
      <c r="F98" s="198"/>
    </row>
    <row r="99" spans="1:7">
      <c r="A99" s="77" t="s">
        <v>225</v>
      </c>
      <c r="B99" s="77" t="s">
        <v>226</v>
      </c>
      <c r="C99" s="78">
        <v>48662</v>
      </c>
      <c r="D99" s="78">
        <v>22030</v>
      </c>
      <c r="E99" s="78">
        <v>88042</v>
      </c>
      <c r="F99" s="198"/>
    </row>
    <row r="100" spans="1:7">
      <c r="A100" s="199" t="s">
        <v>470</v>
      </c>
      <c r="B100" s="199" t="s">
        <v>228</v>
      </c>
      <c r="C100" s="200">
        <f>C91+C84+C74</f>
        <v>2412731</v>
      </c>
      <c r="D100" s="200">
        <f t="shared" ref="D100:E100" si="14">D91+D84+D74</f>
        <v>2184507</v>
      </c>
      <c r="E100" s="200">
        <f t="shared" si="14"/>
        <v>2276331</v>
      </c>
      <c r="F100" s="198"/>
    </row>
    <row r="101" spans="1:7">
      <c r="A101" s="185" t="s">
        <v>466</v>
      </c>
    </row>
    <row r="103" spans="1:7" ht="26">
      <c r="A103" s="186" t="s">
        <v>229</v>
      </c>
      <c r="B103" s="186" t="s">
        <v>230</v>
      </c>
      <c r="G103" s="188"/>
    </row>
    <row r="104" spans="1:7" ht="24">
      <c r="A104" s="313" t="s">
        <v>231</v>
      </c>
      <c r="B104" s="313" t="s">
        <v>232</v>
      </c>
      <c r="C104" s="113" t="str">
        <f>C6</f>
        <v>01.07.2023-30.09.2023</v>
      </c>
      <c r="D104" s="113" t="str">
        <f t="shared" ref="D104:F104" si="15">D6</f>
        <v>01.07.2022-30.09.2022*</v>
      </c>
      <c r="E104" s="113" t="str">
        <f t="shared" si="15"/>
        <v>01.01.2023-30.09.2023</v>
      </c>
      <c r="F104" s="113" t="str">
        <f t="shared" si="15"/>
        <v>01.01.2022-30.09.2022*</v>
      </c>
    </row>
    <row r="105" spans="1:7">
      <c r="A105" s="121" t="s">
        <v>233</v>
      </c>
      <c r="B105" s="121" t="s">
        <v>234</v>
      </c>
      <c r="C105" s="4"/>
      <c r="D105" s="4"/>
      <c r="E105" s="4"/>
      <c r="F105" s="4"/>
    </row>
    <row r="106" spans="1:7">
      <c r="A106" s="122" t="s">
        <v>543</v>
      </c>
      <c r="B106" s="122" t="s">
        <v>398</v>
      </c>
      <c r="C106" s="4">
        <f>C25</f>
        <v>202864</v>
      </c>
      <c r="D106" s="4">
        <f>D25</f>
        <v>98889</v>
      </c>
      <c r="E106" s="4">
        <f t="shared" ref="E106:F106" si="16">E25</f>
        <v>289981</v>
      </c>
      <c r="F106" s="4">
        <f t="shared" si="16"/>
        <v>211861</v>
      </c>
    </row>
    <row r="107" spans="1:7">
      <c r="A107" s="122" t="s">
        <v>235</v>
      </c>
      <c r="B107" s="122" t="s">
        <v>236</v>
      </c>
      <c r="C107" s="4">
        <f>SUM(C108:C118)</f>
        <v>-111979</v>
      </c>
      <c r="D107" s="4">
        <f t="shared" ref="D107:F107" si="17">SUM(D108:D118)</f>
        <v>-42358</v>
      </c>
      <c r="E107" s="4">
        <f t="shared" si="17"/>
        <v>-85935</v>
      </c>
      <c r="F107" s="4">
        <f t="shared" si="17"/>
        <v>-17467</v>
      </c>
    </row>
    <row r="108" spans="1:7" ht="39">
      <c r="A108" s="178" t="s">
        <v>378</v>
      </c>
      <c r="B108" s="178" t="s">
        <v>379</v>
      </c>
      <c r="C108" s="80">
        <v>3271</v>
      </c>
      <c r="D108" s="80">
        <v>3425</v>
      </c>
      <c r="E108" s="80">
        <v>9942</v>
      </c>
      <c r="F108" s="80">
        <v>10771</v>
      </c>
    </row>
    <row r="109" spans="1:7">
      <c r="A109" s="81" t="s">
        <v>239</v>
      </c>
      <c r="B109" s="81" t="s">
        <v>240</v>
      </c>
      <c r="C109" s="80">
        <v>93935</v>
      </c>
      <c r="D109" s="80">
        <v>48325</v>
      </c>
      <c r="E109" s="80">
        <v>137148</v>
      </c>
      <c r="F109" s="80">
        <v>84541</v>
      </c>
    </row>
    <row r="110" spans="1:7">
      <c r="A110" s="81" t="s">
        <v>241</v>
      </c>
      <c r="B110" s="81" t="s">
        <v>544</v>
      </c>
      <c r="C110" s="80">
        <v>-14819</v>
      </c>
      <c r="D110" s="80">
        <v>-19888</v>
      </c>
      <c r="E110" s="80">
        <v>4024</v>
      </c>
      <c r="F110" s="80">
        <v>-24769</v>
      </c>
    </row>
    <row r="111" spans="1:7">
      <c r="A111" s="81" t="s">
        <v>243</v>
      </c>
      <c r="B111" s="81" t="s">
        <v>244</v>
      </c>
      <c r="C111" s="80">
        <v>-10466</v>
      </c>
      <c r="D111" s="80">
        <v>-9168</v>
      </c>
      <c r="E111" s="80">
        <v>-35831</v>
      </c>
      <c r="F111" s="80">
        <v>-26719</v>
      </c>
    </row>
    <row r="112" spans="1:7">
      <c r="A112" s="81" t="s">
        <v>417</v>
      </c>
      <c r="B112" s="81" t="s">
        <v>545</v>
      </c>
      <c r="C112" s="80">
        <v>-14501</v>
      </c>
      <c r="D112" s="80">
        <v>13796</v>
      </c>
      <c r="E112" s="80">
        <v>-57543</v>
      </c>
      <c r="F112" s="80">
        <v>15282</v>
      </c>
    </row>
    <row r="113" spans="1:6">
      <c r="A113" s="81" t="s">
        <v>247</v>
      </c>
      <c r="B113" s="81" t="s">
        <v>248</v>
      </c>
      <c r="C113" s="80">
        <v>36413</v>
      </c>
      <c r="D113" s="80">
        <v>13066</v>
      </c>
      <c r="E113" s="80">
        <v>-11526</v>
      </c>
      <c r="F113" s="80">
        <v>-36231</v>
      </c>
    </row>
    <row r="114" spans="1:6">
      <c r="A114" s="81" t="s">
        <v>249</v>
      </c>
      <c r="B114" s="81" t="s">
        <v>250</v>
      </c>
      <c r="C114" s="80">
        <v>655</v>
      </c>
      <c r="D114" s="80">
        <v>644</v>
      </c>
      <c r="E114" s="80">
        <v>5238</v>
      </c>
      <c r="F114" s="80">
        <v>1394</v>
      </c>
    </row>
    <row r="115" spans="1:6">
      <c r="A115" s="81" t="s">
        <v>251</v>
      </c>
      <c r="B115" s="81" t="s">
        <v>252</v>
      </c>
      <c r="C115" s="80">
        <v>-205052</v>
      </c>
      <c r="D115" s="80">
        <v>-87658</v>
      </c>
      <c r="E115" s="80">
        <v>-126129</v>
      </c>
      <c r="F115" s="80">
        <v>-15016</v>
      </c>
    </row>
    <row r="116" spans="1:6">
      <c r="A116" s="81" t="s">
        <v>253</v>
      </c>
      <c r="B116" s="81" t="s">
        <v>546</v>
      </c>
      <c r="C116" s="80">
        <v>17197</v>
      </c>
      <c r="D116" s="80">
        <v>4762</v>
      </c>
      <c r="E116" s="80">
        <v>1768</v>
      </c>
      <c r="F116" s="80">
        <v>12285</v>
      </c>
    </row>
    <row r="117" spans="1:6">
      <c r="A117" s="81" t="s">
        <v>255</v>
      </c>
      <c r="B117" s="81" t="s">
        <v>547</v>
      </c>
      <c r="C117" s="80">
        <v>-23916</v>
      </c>
      <c r="D117" s="80">
        <v>-11201</v>
      </c>
      <c r="E117" s="80">
        <v>-32028</v>
      </c>
      <c r="F117" s="80">
        <v>-45874</v>
      </c>
    </row>
    <row r="118" spans="1:6">
      <c r="A118" s="81" t="s">
        <v>259</v>
      </c>
      <c r="B118" s="81" t="s">
        <v>260</v>
      </c>
      <c r="C118" s="80">
        <v>5304</v>
      </c>
      <c r="D118" s="80">
        <v>1539</v>
      </c>
      <c r="E118" s="80">
        <v>19002</v>
      </c>
      <c r="F118" s="80">
        <v>6869</v>
      </c>
    </row>
    <row r="119" spans="1:6">
      <c r="A119" s="122" t="s">
        <v>261</v>
      </c>
      <c r="B119" s="122" t="s">
        <v>262</v>
      </c>
      <c r="C119" s="4">
        <f>SUM(C106:C107)</f>
        <v>90885</v>
      </c>
      <c r="D119" s="4">
        <f t="shared" ref="D119:F119" si="18">SUM(D106:D107)</f>
        <v>56531</v>
      </c>
      <c r="E119" s="4">
        <f t="shared" si="18"/>
        <v>204046</v>
      </c>
      <c r="F119" s="4">
        <f t="shared" si="18"/>
        <v>194394</v>
      </c>
    </row>
    <row r="120" spans="1:6">
      <c r="A120" s="81" t="s">
        <v>263</v>
      </c>
      <c r="B120" s="81" t="s">
        <v>548</v>
      </c>
      <c r="C120" s="80">
        <v>21150</v>
      </c>
      <c r="D120" s="80">
        <v>6636</v>
      </c>
      <c r="E120" s="80">
        <v>34769</v>
      </c>
      <c r="F120" s="80">
        <v>21741</v>
      </c>
    </row>
    <row r="121" spans="1:6">
      <c r="A121" s="81" t="s">
        <v>265</v>
      </c>
      <c r="B121" s="81" t="s">
        <v>266</v>
      </c>
      <c r="C121" s="80">
        <v>9655</v>
      </c>
      <c r="D121" s="80">
        <v>6722</v>
      </c>
      <c r="E121" s="80">
        <v>25614</v>
      </c>
      <c r="F121" s="80">
        <v>31356</v>
      </c>
    </row>
    <row r="122" spans="1:6">
      <c r="A122" s="81" t="s">
        <v>267</v>
      </c>
      <c r="B122" s="81" t="s">
        <v>268</v>
      </c>
      <c r="C122" s="80">
        <v>1649</v>
      </c>
      <c r="D122" s="80">
        <v>-454</v>
      </c>
      <c r="E122" s="80">
        <v>-19661</v>
      </c>
      <c r="F122" s="80">
        <v>-35407</v>
      </c>
    </row>
    <row r="123" spans="1:6">
      <c r="A123" s="121" t="s">
        <v>269</v>
      </c>
      <c r="B123" s="121" t="s">
        <v>270</v>
      </c>
      <c r="C123" s="4">
        <f>SUM(C119:C122)</f>
        <v>123339</v>
      </c>
      <c r="D123" s="4">
        <f t="shared" ref="D123:F123" si="19">SUM(D119:D122)</f>
        <v>69435</v>
      </c>
      <c r="E123" s="4">
        <f t="shared" si="19"/>
        <v>244768</v>
      </c>
      <c r="F123" s="4">
        <f t="shared" si="19"/>
        <v>212084</v>
      </c>
    </row>
    <row r="124" spans="1:6" ht="15" customHeight="1">
      <c r="A124" s="121" t="s">
        <v>271</v>
      </c>
      <c r="B124" s="121" t="s">
        <v>272</v>
      </c>
      <c r="C124" s="4"/>
      <c r="D124" s="4"/>
      <c r="E124" s="4"/>
      <c r="F124" s="4"/>
    </row>
    <row r="125" spans="1:6">
      <c r="A125" s="122" t="s">
        <v>549</v>
      </c>
      <c r="B125" s="122" t="s">
        <v>274</v>
      </c>
      <c r="C125" s="4">
        <f>SUM(C126:C137)</f>
        <v>144830</v>
      </c>
      <c r="D125" s="4">
        <f t="shared" ref="D125:F125" si="20">SUM(D126:D137)</f>
        <v>92054</v>
      </c>
      <c r="E125" s="4">
        <f>SUM(E126:E137)</f>
        <v>565856</v>
      </c>
      <c r="F125" s="4">
        <f t="shared" si="20"/>
        <v>553821</v>
      </c>
    </row>
    <row r="126" spans="1:6">
      <c r="A126" s="81" t="s">
        <v>275</v>
      </c>
      <c r="B126" s="81" t="s">
        <v>276</v>
      </c>
      <c r="C126" s="80">
        <v>129</v>
      </c>
      <c r="D126" s="80">
        <v>260</v>
      </c>
      <c r="E126" s="80">
        <v>642</v>
      </c>
      <c r="F126" s="80">
        <v>274</v>
      </c>
    </row>
    <row r="127" spans="1:6">
      <c r="A127" s="81" t="s">
        <v>277</v>
      </c>
      <c r="B127" s="81" t="s">
        <v>278</v>
      </c>
      <c r="C127" s="80"/>
      <c r="D127" s="80"/>
      <c r="E127" s="80"/>
      <c r="F127" s="80"/>
    </row>
    <row r="128" spans="1:6" ht="26">
      <c r="A128" s="178" t="s">
        <v>279</v>
      </c>
      <c r="B128" s="178" t="s">
        <v>280</v>
      </c>
      <c r="C128" s="80"/>
      <c r="D128" s="80"/>
      <c r="E128" s="80"/>
      <c r="F128" s="80"/>
    </row>
    <row r="129" spans="1:6">
      <c r="A129" s="81" t="s">
        <v>281</v>
      </c>
      <c r="B129" s="81" t="s">
        <v>282</v>
      </c>
      <c r="C129" s="80"/>
      <c r="D129" s="80"/>
      <c r="E129" s="80"/>
      <c r="F129" s="80"/>
    </row>
    <row r="130" spans="1:6">
      <c r="A130" s="81" t="s">
        <v>283</v>
      </c>
      <c r="B130" s="81" t="s">
        <v>284</v>
      </c>
      <c r="C130" s="80">
        <v>0</v>
      </c>
      <c r="D130" s="80">
        <v>0</v>
      </c>
      <c r="E130" s="80">
        <v>0</v>
      </c>
      <c r="F130" s="80">
        <v>76</v>
      </c>
    </row>
    <row r="131" spans="1:6">
      <c r="A131" s="81" t="s">
        <v>285</v>
      </c>
      <c r="B131" s="81" t="s">
        <v>286</v>
      </c>
      <c r="C131" s="80">
        <v>1002</v>
      </c>
      <c r="D131" s="80">
        <v>0</v>
      </c>
      <c r="E131" s="80">
        <v>1002</v>
      </c>
      <c r="F131" s="80">
        <v>12202</v>
      </c>
    </row>
    <row r="132" spans="1:6">
      <c r="A132" s="81" t="s">
        <v>287</v>
      </c>
      <c r="B132" s="81" t="s">
        <v>288</v>
      </c>
      <c r="C132" s="80">
        <v>124680</v>
      </c>
      <c r="D132" s="80">
        <v>0</v>
      </c>
      <c r="E132" s="80">
        <v>454650</v>
      </c>
      <c r="F132" s="80">
        <v>265000</v>
      </c>
    </row>
    <row r="133" spans="1:6">
      <c r="A133" s="81" t="s">
        <v>381</v>
      </c>
      <c r="B133" s="81" t="s">
        <v>382</v>
      </c>
      <c r="C133" s="80">
        <v>0</v>
      </c>
      <c r="D133" s="80">
        <v>84853</v>
      </c>
      <c r="E133" s="80">
        <v>56411</v>
      </c>
      <c r="F133" s="80">
        <v>257943</v>
      </c>
    </row>
    <row r="134" spans="1:6">
      <c r="A134" s="81" t="s">
        <v>291</v>
      </c>
      <c r="B134" s="81" t="s">
        <v>292</v>
      </c>
      <c r="C134" s="80">
        <v>1637</v>
      </c>
      <c r="D134" s="80">
        <v>1147</v>
      </c>
      <c r="E134" s="80">
        <v>8116</v>
      </c>
      <c r="F134" s="80">
        <v>3250</v>
      </c>
    </row>
    <row r="135" spans="1:6">
      <c r="A135" s="81" t="s">
        <v>550</v>
      </c>
      <c r="B135" s="81" t="s">
        <v>294</v>
      </c>
      <c r="C135" s="80">
        <v>5912</v>
      </c>
      <c r="D135" s="80">
        <v>5794</v>
      </c>
      <c r="E135" s="80">
        <v>23249</v>
      </c>
      <c r="F135" s="80">
        <v>14811</v>
      </c>
    </row>
    <row r="136" spans="1:6">
      <c r="A136" s="81" t="s">
        <v>551</v>
      </c>
      <c r="B136" s="81" t="s">
        <v>296</v>
      </c>
      <c r="C136" s="80">
        <v>11470</v>
      </c>
      <c r="D136" s="80">
        <v>0</v>
      </c>
      <c r="E136" s="80">
        <v>21743</v>
      </c>
      <c r="F136" s="80">
        <v>0</v>
      </c>
    </row>
    <row r="137" spans="1:6">
      <c r="A137" s="81" t="s">
        <v>552</v>
      </c>
      <c r="B137" s="81" t="s">
        <v>298</v>
      </c>
      <c r="C137" s="80">
        <v>0</v>
      </c>
      <c r="D137" s="80">
        <v>0</v>
      </c>
      <c r="E137" s="80">
        <v>43</v>
      </c>
      <c r="F137" s="80">
        <v>265</v>
      </c>
    </row>
    <row r="138" spans="1:6">
      <c r="A138" s="122" t="s">
        <v>553</v>
      </c>
      <c r="B138" s="122" t="s">
        <v>300</v>
      </c>
      <c r="C138" s="4">
        <f>SUM(C139:C154)</f>
        <v>180594</v>
      </c>
      <c r="D138" s="4">
        <f t="shared" ref="D138:F138" si="21">SUM(D139:D154)</f>
        <v>546181</v>
      </c>
      <c r="E138" s="4">
        <f t="shared" si="21"/>
        <v>749824</v>
      </c>
      <c r="F138" s="4">
        <f t="shared" si="21"/>
        <v>875014</v>
      </c>
    </row>
    <row r="139" spans="1:6">
      <c r="A139" s="81" t="s">
        <v>301</v>
      </c>
      <c r="B139" s="81" t="s">
        <v>554</v>
      </c>
      <c r="C139" s="80">
        <v>10310</v>
      </c>
      <c r="D139" s="80">
        <v>10333</v>
      </c>
      <c r="E139" s="80">
        <v>40004</v>
      </c>
      <c r="F139" s="80">
        <v>35953</v>
      </c>
    </row>
    <row r="140" spans="1:6">
      <c r="A140" s="81" t="s">
        <v>136</v>
      </c>
      <c r="B140" s="81" t="s">
        <v>137</v>
      </c>
      <c r="C140" s="80">
        <v>64831</v>
      </c>
      <c r="D140" s="80">
        <v>55831</v>
      </c>
      <c r="E140" s="80">
        <v>227448</v>
      </c>
      <c r="F140" s="80">
        <v>145542</v>
      </c>
    </row>
    <row r="141" spans="1:6">
      <c r="A141" s="81" t="s">
        <v>303</v>
      </c>
      <c r="B141" s="81" t="s">
        <v>304</v>
      </c>
      <c r="C141" s="80">
        <v>345</v>
      </c>
      <c r="D141" s="80">
        <v>0</v>
      </c>
      <c r="E141" s="80">
        <v>724</v>
      </c>
      <c r="F141" s="80">
        <v>0</v>
      </c>
    </row>
    <row r="142" spans="1:6">
      <c r="A142" s="81" t="s">
        <v>305</v>
      </c>
      <c r="B142" s="81" t="s">
        <v>306</v>
      </c>
      <c r="C142" s="80"/>
      <c r="D142" s="80"/>
      <c r="E142" s="80"/>
      <c r="F142" s="80"/>
    </row>
    <row r="143" spans="1:6">
      <c r="A143" s="81" t="s">
        <v>307</v>
      </c>
      <c r="B143" s="81" t="s">
        <v>308</v>
      </c>
      <c r="C143" s="80">
        <v>57</v>
      </c>
      <c r="D143" s="80">
        <v>0</v>
      </c>
      <c r="E143" s="80">
        <v>155</v>
      </c>
      <c r="F143" s="80">
        <v>145</v>
      </c>
    </row>
    <row r="144" spans="1:6">
      <c r="A144" s="81" t="s">
        <v>309</v>
      </c>
      <c r="B144" s="81" t="s">
        <v>310</v>
      </c>
      <c r="C144" s="80">
        <v>0</v>
      </c>
      <c r="D144" s="80">
        <v>0</v>
      </c>
      <c r="E144" s="80">
        <v>4215</v>
      </c>
      <c r="F144" s="80">
        <v>3400</v>
      </c>
    </row>
    <row r="145" spans="1:10">
      <c r="A145" s="81" t="s">
        <v>311</v>
      </c>
      <c r="B145" s="81" t="s">
        <v>312</v>
      </c>
      <c r="C145" s="80">
        <v>0</v>
      </c>
      <c r="D145" s="80">
        <v>0</v>
      </c>
      <c r="E145" s="80">
        <v>0</v>
      </c>
      <c r="F145" s="80">
        <v>0</v>
      </c>
    </row>
    <row r="146" spans="1:10" s="188" customFormat="1">
      <c r="A146" s="81" t="s">
        <v>315</v>
      </c>
      <c r="B146" s="81" t="s">
        <v>314</v>
      </c>
      <c r="C146" s="80">
        <v>0</v>
      </c>
      <c r="D146" s="80">
        <v>0</v>
      </c>
      <c r="E146" s="80">
        <v>3488</v>
      </c>
      <c r="F146" s="80">
        <v>0</v>
      </c>
      <c r="G146" s="183"/>
      <c r="H146" s="183"/>
      <c r="I146" s="183"/>
      <c r="J146" s="183"/>
    </row>
    <row r="147" spans="1:10" s="188" customFormat="1">
      <c r="A147" s="81" t="s">
        <v>315</v>
      </c>
      <c r="B147" s="81" t="s">
        <v>316</v>
      </c>
      <c r="C147" s="80"/>
      <c r="D147" s="80"/>
      <c r="E147" s="80"/>
      <c r="F147" s="80"/>
      <c r="H147" s="183"/>
      <c r="J147" s="183"/>
    </row>
    <row r="148" spans="1:10" s="188" customFormat="1">
      <c r="A148" s="81" t="s">
        <v>317</v>
      </c>
      <c r="B148" s="81" t="s">
        <v>422</v>
      </c>
      <c r="C148" s="80"/>
      <c r="D148" s="80"/>
      <c r="E148" s="80"/>
      <c r="F148" s="80"/>
      <c r="H148" s="183"/>
      <c r="J148" s="183"/>
    </row>
    <row r="149" spans="1:10">
      <c r="A149" s="81" t="s">
        <v>319</v>
      </c>
      <c r="B149" s="81" t="s">
        <v>320</v>
      </c>
      <c r="C149" s="80"/>
      <c r="D149" s="80"/>
      <c r="E149" s="80"/>
      <c r="F149" s="80"/>
    </row>
    <row r="150" spans="1:10">
      <c r="A150" s="81" t="s">
        <v>474</v>
      </c>
      <c r="B150" s="81" t="s">
        <v>322</v>
      </c>
      <c r="C150" s="80">
        <v>70805</v>
      </c>
      <c r="D150" s="80">
        <v>410544</v>
      </c>
      <c r="E150" s="80">
        <v>380570</v>
      </c>
      <c r="F150" s="80">
        <v>410544</v>
      </c>
    </row>
    <row r="151" spans="1:10">
      <c r="A151" s="81" t="s">
        <v>323</v>
      </c>
      <c r="B151" s="81" t="s">
        <v>324</v>
      </c>
      <c r="C151" s="80">
        <v>34246</v>
      </c>
      <c r="D151" s="80">
        <v>57380</v>
      </c>
      <c r="E151" s="80">
        <v>93220</v>
      </c>
      <c r="F151" s="80">
        <v>225500</v>
      </c>
    </row>
    <row r="152" spans="1:10">
      <c r="A152" s="81" t="s">
        <v>555</v>
      </c>
      <c r="B152" s="81" t="s">
        <v>420</v>
      </c>
      <c r="C152" s="80">
        <v>0</v>
      </c>
      <c r="D152" s="80">
        <v>9785</v>
      </c>
      <c r="E152" s="80">
        <v>0</v>
      </c>
      <c r="F152" s="80">
        <v>25548</v>
      </c>
    </row>
    <row r="153" spans="1:10">
      <c r="A153" s="81" t="s">
        <v>556</v>
      </c>
      <c r="B153" s="81" t="s">
        <v>422</v>
      </c>
      <c r="C153" s="80">
        <v>0</v>
      </c>
      <c r="D153" s="80">
        <v>2308</v>
      </c>
      <c r="E153" s="80">
        <v>0</v>
      </c>
      <c r="F153" s="80">
        <v>28318</v>
      </c>
    </row>
    <row r="154" spans="1:10">
      <c r="A154" s="81" t="s">
        <v>557</v>
      </c>
      <c r="B154" s="81" t="s">
        <v>424</v>
      </c>
      <c r="C154" s="80">
        <v>0</v>
      </c>
      <c r="D154" s="80">
        <v>0</v>
      </c>
      <c r="E154" s="80">
        <v>0</v>
      </c>
      <c r="F154" s="80">
        <v>64</v>
      </c>
    </row>
    <row r="155" spans="1:10">
      <c r="A155" s="121" t="s">
        <v>330</v>
      </c>
      <c r="B155" s="121" t="s">
        <v>331</v>
      </c>
      <c r="C155" s="4">
        <f>C125-C138</f>
        <v>-35764</v>
      </c>
      <c r="D155" s="4">
        <f t="shared" ref="D155:F155" si="22">D125-D138</f>
        <v>-454127</v>
      </c>
      <c r="E155" s="4">
        <f t="shared" si="22"/>
        <v>-183968</v>
      </c>
      <c r="F155" s="4">
        <f t="shared" si="22"/>
        <v>-321193</v>
      </c>
    </row>
    <row r="156" spans="1:10">
      <c r="A156" s="121" t="s">
        <v>558</v>
      </c>
      <c r="B156" s="121" t="s">
        <v>333</v>
      </c>
      <c r="C156" s="4"/>
      <c r="D156" s="4"/>
      <c r="E156" s="4"/>
      <c r="F156" s="4"/>
    </row>
    <row r="157" spans="1:10">
      <c r="A157" s="122" t="s">
        <v>559</v>
      </c>
      <c r="B157" s="122" t="s">
        <v>274</v>
      </c>
      <c r="C157" s="4">
        <f>SUM(C158:C161)</f>
        <v>1</v>
      </c>
      <c r="D157" s="4">
        <f t="shared" ref="D157:F157" si="23">SUM(D158:D161)</f>
        <v>10</v>
      </c>
      <c r="E157" s="4">
        <f t="shared" si="23"/>
        <v>31</v>
      </c>
      <c r="F157" s="4">
        <f t="shared" si="23"/>
        <v>30</v>
      </c>
    </row>
    <row r="158" spans="1:10" ht="26">
      <c r="A158" s="178" t="s">
        <v>560</v>
      </c>
      <c r="B158" s="178" t="s">
        <v>335</v>
      </c>
      <c r="C158" s="80">
        <v>0</v>
      </c>
      <c r="D158" s="80">
        <v>0</v>
      </c>
      <c r="E158" s="80">
        <v>0</v>
      </c>
      <c r="F158" s="80">
        <v>0</v>
      </c>
    </row>
    <row r="159" spans="1:10">
      <c r="A159" s="81" t="s">
        <v>336</v>
      </c>
      <c r="B159" s="81" t="s">
        <v>337</v>
      </c>
      <c r="C159" s="80">
        <v>0</v>
      </c>
      <c r="D159" s="80">
        <v>0</v>
      </c>
      <c r="E159" s="80">
        <v>0</v>
      </c>
      <c r="F159" s="80">
        <v>0</v>
      </c>
    </row>
    <row r="160" spans="1:10">
      <c r="A160" s="81" t="s">
        <v>383</v>
      </c>
      <c r="B160" s="81" t="s">
        <v>515</v>
      </c>
      <c r="C160" s="80">
        <v>1</v>
      </c>
      <c r="D160" s="80">
        <v>10</v>
      </c>
      <c r="E160" s="80">
        <v>31</v>
      </c>
      <c r="F160" s="80">
        <v>30</v>
      </c>
    </row>
    <row r="161" spans="1:14">
      <c r="A161" s="81" t="s">
        <v>340</v>
      </c>
      <c r="B161" s="81" t="s">
        <v>341</v>
      </c>
      <c r="C161" s="80">
        <v>0</v>
      </c>
      <c r="D161" s="80">
        <v>0</v>
      </c>
      <c r="E161" s="80">
        <v>0</v>
      </c>
      <c r="F161" s="80">
        <v>0</v>
      </c>
    </row>
    <row r="162" spans="1:14">
      <c r="A162" s="122" t="s">
        <v>561</v>
      </c>
      <c r="B162" s="122" t="s">
        <v>562</v>
      </c>
      <c r="C162" s="4">
        <f>SUM(C163:C168)</f>
        <v>680</v>
      </c>
      <c r="D162" s="4">
        <f t="shared" ref="D162:F162" si="24">SUM(D163:D168)</f>
        <v>101658</v>
      </c>
      <c r="E162" s="4">
        <f t="shared" si="24"/>
        <v>102426</v>
      </c>
      <c r="F162" s="4">
        <f t="shared" si="24"/>
        <v>103818</v>
      </c>
    </row>
    <row r="163" spans="1:14">
      <c r="A163" s="81" t="s">
        <v>342</v>
      </c>
      <c r="B163" s="81" t="s">
        <v>312</v>
      </c>
      <c r="C163" s="80">
        <v>0</v>
      </c>
      <c r="D163" s="80">
        <v>0</v>
      </c>
      <c r="E163" s="80">
        <v>0</v>
      </c>
      <c r="F163" s="80">
        <v>0</v>
      </c>
      <c r="N163" s="185"/>
    </row>
    <row r="164" spans="1:14">
      <c r="A164" s="81" t="s">
        <v>343</v>
      </c>
      <c r="B164" s="81" t="s">
        <v>344</v>
      </c>
      <c r="C164" s="80">
        <v>0</v>
      </c>
      <c r="D164" s="80">
        <v>0</v>
      </c>
      <c r="E164" s="80">
        <v>0</v>
      </c>
      <c r="F164" s="80">
        <v>0</v>
      </c>
      <c r="N164" s="185"/>
    </row>
    <row r="165" spans="1:14">
      <c r="A165" s="81" t="s">
        <v>563</v>
      </c>
      <c r="B165" s="81" t="s">
        <v>346</v>
      </c>
      <c r="C165" s="80">
        <v>0</v>
      </c>
      <c r="D165" s="80">
        <v>100739</v>
      </c>
      <c r="E165" s="80">
        <v>99911</v>
      </c>
      <c r="F165" s="80">
        <v>100739</v>
      </c>
      <c r="N165" s="185"/>
    </row>
    <row r="166" spans="1:14" ht="26">
      <c r="A166" s="81" t="s">
        <v>347</v>
      </c>
      <c r="B166" s="178" t="s">
        <v>348</v>
      </c>
      <c r="C166" s="80">
        <v>0</v>
      </c>
      <c r="D166" s="80">
        <v>0</v>
      </c>
      <c r="E166" s="80">
        <v>0</v>
      </c>
      <c r="F166" s="80">
        <v>0</v>
      </c>
      <c r="N166" s="185"/>
    </row>
    <row r="167" spans="1:14" ht="15" customHeight="1">
      <c r="A167" s="81" t="s">
        <v>349</v>
      </c>
      <c r="B167" s="81" t="s">
        <v>350</v>
      </c>
      <c r="C167" s="80">
        <v>480</v>
      </c>
      <c r="D167" s="80">
        <v>782</v>
      </c>
      <c r="E167" s="80">
        <v>1920</v>
      </c>
      <c r="F167" s="80">
        <v>2675</v>
      </c>
    </row>
    <row r="168" spans="1:14">
      <c r="A168" s="81" t="s">
        <v>564</v>
      </c>
      <c r="B168" s="81" t="s">
        <v>341</v>
      </c>
      <c r="C168" s="80">
        <v>200</v>
      </c>
      <c r="D168" s="80">
        <v>137</v>
      </c>
      <c r="E168" s="80">
        <v>595</v>
      </c>
      <c r="F168" s="80">
        <v>404</v>
      </c>
    </row>
    <row r="169" spans="1:14">
      <c r="A169" s="121" t="s">
        <v>352</v>
      </c>
      <c r="B169" s="121" t="s">
        <v>353</v>
      </c>
      <c r="C169" s="4">
        <f>C157-C162</f>
        <v>-679</v>
      </c>
      <c r="D169" s="4">
        <f t="shared" ref="D169:F169" si="25">D157-D162</f>
        <v>-101648</v>
      </c>
      <c r="E169" s="4">
        <f t="shared" si="25"/>
        <v>-102395</v>
      </c>
      <c r="F169" s="4">
        <f t="shared" si="25"/>
        <v>-103788</v>
      </c>
    </row>
    <row r="170" spans="1:14">
      <c r="A170" s="121" t="s">
        <v>354</v>
      </c>
      <c r="B170" s="121" t="s">
        <v>355</v>
      </c>
      <c r="C170" s="4">
        <f>C123+C155+C169</f>
        <v>86896</v>
      </c>
      <c r="D170" s="4">
        <f t="shared" ref="D170:F170" si="26">D123+D155+D169</f>
        <v>-486340</v>
      </c>
      <c r="E170" s="4">
        <f t="shared" si="26"/>
        <v>-41595</v>
      </c>
      <c r="F170" s="4">
        <f t="shared" si="26"/>
        <v>-212897</v>
      </c>
    </row>
    <row r="171" spans="1:14">
      <c r="A171" s="121" t="s">
        <v>356</v>
      </c>
      <c r="B171" s="121" t="s">
        <v>357</v>
      </c>
      <c r="C171" s="4">
        <f>C170</f>
        <v>86896</v>
      </c>
      <c r="D171" s="4">
        <f t="shared" ref="D171:F171" si="27">D170</f>
        <v>-486340</v>
      </c>
      <c r="E171" s="4">
        <f t="shared" si="27"/>
        <v>-41595</v>
      </c>
      <c r="F171" s="4">
        <f t="shared" si="27"/>
        <v>-212897</v>
      </c>
    </row>
    <row r="172" spans="1:14">
      <c r="A172" s="121" t="s">
        <v>358</v>
      </c>
      <c r="B172" s="121" t="s">
        <v>359</v>
      </c>
      <c r="C172" s="4">
        <v>149336</v>
      </c>
      <c r="D172" s="4">
        <v>685029</v>
      </c>
      <c r="E172" s="4">
        <v>277827</v>
      </c>
      <c r="F172" s="4">
        <v>411586</v>
      </c>
    </row>
    <row r="173" spans="1:14">
      <c r="A173" s="121" t="s">
        <v>565</v>
      </c>
      <c r="B173" s="121" t="s">
        <v>361</v>
      </c>
      <c r="C173" s="4">
        <f>C171+C172</f>
        <v>236232</v>
      </c>
      <c r="D173" s="4">
        <f t="shared" ref="D173:F173" si="28">D171+D172</f>
        <v>198689</v>
      </c>
      <c r="E173" s="4">
        <f t="shared" si="28"/>
        <v>236232</v>
      </c>
      <c r="F173" s="4">
        <f t="shared" si="28"/>
        <v>198689</v>
      </c>
    </row>
    <row r="174" spans="1:14">
      <c r="A174" s="203" t="s">
        <v>466</v>
      </c>
      <c r="B174" s="71"/>
      <c r="C174" s="72"/>
      <c r="D174" s="72"/>
      <c r="E174" s="72"/>
      <c r="F174" s="72"/>
    </row>
    <row r="175" spans="1:14">
      <c r="A175" s="204"/>
      <c r="B175" s="71"/>
      <c r="C175" s="72"/>
      <c r="D175" s="72"/>
      <c r="E175" s="72"/>
      <c r="F175" s="72"/>
    </row>
    <row r="176" spans="1:14">
      <c r="A176" s="204"/>
      <c r="B176" s="71"/>
      <c r="C176" s="72"/>
      <c r="D176" s="72"/>
      <c r="E176" s="72"/>
      <c r="F176" s="72"/>
    </row>
    <row r="177" spans="1:21">
      <c r="A177" s="204"/>
      <c r="B177" s="71"/>
      <c r="C177" s="72"/>
      <c r="D177" s="72"/>
      <c r="E177" s="72"/>
      <c r="F177" s="72"/>
    </row>
    <row r="178" spans="1:21">
      <c r="A178" s="204"/>
      <c r="B178" s="71"/>
      <c r="C178" s="72"/>
      <c r="D178" s="72"/>
      <c r="E178" s="72"/>
      <c r="F178" s="72"/>
    </row>
    <row r="179" spans="1:21">
      <c r="A179" s="204"/>
      <c r="B179" s="71"/>
      <c r="C179" s="72"/>
      <c r="D179" s="72"/>
      <c r="E179" s="72"/>
      <c r="F179" s="72"/>
    </row>
    <row r="180" spans="1:21">
      <c r="A180" s="204"/>
      <c r="B180" s="71"/>
      <c r="C180" s="72"/>
      <c r="D180" s="72"/>
      <c r="E180" s="72"/>
      <c r="F180" s="72"/>
    </row>
    <row r="181" spans="1:21" s="188" customFormat="1">
      <c r="A181" s="204"/>
      <c r="B181" s="71"/>
      <c r="C181" s="72"/>
      <c r="D181" s="72"/>
      <c r="E181" s="72"/>
      <c r="F181" s="72"/>
      <c r="G181" s="183"/>
      <c r="H181" s="183"/>
      <c r="I181" s="183"/>
      <c r="J181" s="183"/>
      <c r="K181" s="183"/>
      <c r="L181" s="183"/>
      <c r="M181" s="183"/>
      <c r="N181" s="183"/>
      <c r="O181" s="183"/>
      <c r="P181" s="183"/>
      <c r="Q181" s="183"/>
      <c r="R181" s="183"/>
      <c r="S181" s="183"/>
      <c r="T181" s="183"/>
      <c r="U181" s="183"/>
    </row>
    <row r="182" spans="1:21">
      <c r="A182" s="204"/>
      <c r="B182" s="71"/>
      <c r="C182" s="72"/>
      <c r="D182" s="72"/>
      <c r="E182" s="72"/>
      <c r="F182" s="72"/>
    </row>
    <row r="183" spans="1:21" ht="60" customHeight="1">
      <c r="A183" s="205" t="s">
        <v>476</v>
      </c>
      <c r="B183" s="205" t="s">
        <v>427</v>
      </c>
      <c r="C183" s="383" t="str">
        <f>C6</f>
        <v>01.07.2023-30.09.2023</v>
      </c>
      <c r="D183" s="384"/>
      <c r="E183" s="384"/>
      <c r="F183" s="384"/>
      <c r="G183" s="198"/>
      <c r="H183" s="383" t="str">
        <f>D104</f>
        <v>01.07.2022-30.09.2022*</v>
      </c>
      <c r="I183" s="384"/>
      <c r="J183" s="384"/>
      <c r="K183" s="385"/>
      <c r="M183" s="383" t="str">
        <f>E104</f>
        <v>01.01.2023-30.09.2023</v>
      </c>
      <c r="N183" s="384"/>
      <c r="O183" s="384"/>
      <c r="P183" s="385"/>
      <c r="R183" s="383" t="str">
        <f>F104</f>
        <v>01.01.2022-30.09.2022*</v>
      </c>
      <c r="S183" s="384"/>
      <c r="T183" s="384"/>
      <c r="U183" s="385"/>
    </row>
    <row r="184" spans="1:21" ht="52">
      <c r="A184" s="392" t="s">
        <v>477</v>
      </c>
      <c r="B184" s="387" t="s">
        <v>429</v>
      </c>
      <c r="C184" s="399" t="s">
        <v>430</v>
      </c>
      <c r="D184" s="399" t="s">
        <v>431</v>
      </c>
      <c r="E184" s="206" t="s">
        <v>478</v>
      </c>
      <c r="F184" s="206" t="s">
        <v>433</v>
      </c>
      <c r="H184" s="399" t="s">
        <v>430</v>
      </c>
      <c r="I184" s="399" t="s">
        <v>431</v>
      </c>
      <c r="J184" s="206" t="s">
        <v>478</v>
      </c>
      <c r="K184" s="206" t="s">
        <v>433</v>
      </c>
      <c r="M184" s="399" t="s">
        <v>430</v>
      </c>
      <c r="N184" s="399" t="s">
        <v>431</v>
      </c>
      <c r="O184" s="206" t="s">
        <v>478</v>
      </c>
      <c r="P184" s="206" t="s">
        <v>433</v>
      </c>
      <c r="R184" s="399" t="s">
        <v>430</v>
      </c>
      <c r="S184" s="399" t="s">
        <v>431</v>
      </c>
      <c r="T184" s="206" t="s">
        <v>478</v>
      </c>
      <c r="U184" s="206" t="s">
        <v>433</v>
      </c>
    </row>
    <row r="185" spans="1:21" ht="65">
      <c r="A185" s="392"/>
      <c r="B185" s="387"/>
      <c r="C185" s="400"/>
      <c r="D185" s="400"/>
      <c r="E185" s="206" t="s">
        <v>479</v>
      </c>
      <c r="F185" s="206" t="s">
        <v>435</v>
      </c>
      <c r="H185" s="400"/>
      <c r="I185" s="400"/>
      <c r="J185" s="206" t="s">
        <v>479</v>
      </c>
      <c r="K185" s="206" t="s">
        <v>435</v>
      </c>
      <c r="M185" s="400"/>
      <c r="N185" s="400"/>
      <c r="O185" s="206" t="s">
        <v>479</v>
      </c>
      <c r="P185" s="206" t="s">
        <v>435</v>
      </c>
      <c r="R185" s="400"/>
      <c r="S185" s="400"/>
      <c r="T185" s="206" t="s">
        <v>479</v>
      </c>
      <c r="U185" s="206" t="s">
        <v>435</v>
      </c>
    </row>
    <row r="186" spans="1:21">
      <c r="A186" s="82" t="s">
        <v>0</v>
      </c>
      <c r="B186" s="121" t="s">
        <v>1</v>
      </c>
      <c r="C186" s="123">
        <f>SUM(C187:C189)</f>
        <v>382042</v>
      </c>
      <c r="D186" s="123">
        <f t="shared" ref="D186:F186" si="29">SUM(D187:D189)</f>
        <v>83700</v>
      </c>
      <c r="E186" s="123">
        <f t="shared" si="29"/>
        <v>-23060</v>
      </c>
      <c r="F186" s="123">
        <f t="shared" si="29"/>
        <v>442682</v>
      </c>
      <c r="H186" s="123">
        <f>SUM(H187:H189)</f>
        <v>205157</v>
      </c>
      <c r="I186" s="123">
        <f t="shared" ref="I186:K186" si="30">SUM(I187:I189)</f>
        <v>44022</v>
      </c>
      <c r="J186" s="123">
        <f t="shared" si="30"/>
        <v>-3665</v>
      </c>
      <c r="K186" s="123">
        <f t="shared" si="30"/>
        <v>245514</v>
      </c>
      <c r="M186" s="123">
        <f>SUM(M187:M189)</f>
        <v>626109</v>
      </c>
      <c r="N186" s="123">
        <f t="shared" ref="N186:P186" si="31">SUM(N187:N189)</f>
        <v>168222</v>
      </c>
      <c r="O186" s="123">
        <f t="shared" si="31"/>
        <v>-26639</v>
      </c>
      <c r="P186" s="123">
        <f t="shared" si="31"/>
        <v>767692</v>
      </c>
      <c r="R186" s="123">
        <f>SUM(R187:R189)</f>
        <v>500722</v>
      </c>
      <c r="S186" s="123">
        <f t="shared" ref="S186:U186" si="32">SUM(S187:S189)</f>
        <v>132773</v>
      </c>
      <c r="T186" s="123">
        <f t="shared" si="32"/>
        <v>-9988</v>
      </c>
      <c r="U186" s="123">
        <f t="shared" si="32"/>
        <v>623507</v>
      </c>
    </row>
    <row r="187" spans="1:21">
      <c r="A187" s="84" t="s">
        <v>45</v>
      </c>
      <c r="B187" s="116" t="s">
        <v>46</v>
      </c>
      <c r="C187" s="78">
        <v>380646</v>
      </c>
      <c r="D187" s="78">
        <v>0</v>
      </c>
      <c r="E187" s="78">
        <v>9888</v>
      </c>
      <c r="F187" s="78">
        <v>390534</v>
      </c>
      <c r="H187" s="78">
        <v>201745</v>
      </c>
      <c r="I187" s="78">
        <v>0</v>
      </c>
      <c r="J187" s="78">
        <v>1444</v>
      </c>
      <c r="K187" s="78">
        <v>203189</v>
      </c>
      <c r="M187" s="78">
        <v>617257</v>
      </c>
      <c r="N187" s="78">
        <v>0</v>
      </c>
      <c r="O187" s="78">
        <v>11377</v>
      </c>
      <c r="P187" s="78">
        <v>628634</v>
      </c>
      <c r="R187" s="78">
        <v>485216</v>
      </c>
      <c r="S187" s="78">
        <v>0</v>
      </c>
      <c r="T187" s="78">
        <v>3841</v>
      </c>
      <c r="U187" s="78">
        <v>489057</v>
      </c>
    </row>
    <row r="188" spans="1:21">
      <c r="A188" s="84" t="s">
        <v>368</v>
      </c>
      <c r="B188" s="116" t="s">
        <v>369</v>
      </c>
      <c r="C188" s="78">
        <v>191</v>
      </c>
      <c r="D188" s="78">
        <v>307</v>
      </c>
      <c r="E188" s="78">
        <v>-43</v>
      </c>
      <c r="F188" s="78">
        <v>455</v>
      </c>
      <c r="H188" s="78">
        <v>576</v>
      </c>
      <c r="I188" s="78">
        <v>68</v>
      </c>
      <c r="J188" s="78">
        <v>-336</v>
      </c>
      <c r="K188" s="78">
        <v>308</v>
      </c>
      <c r="M188" s="78">
        <v>484</v>
      </c>
      <c r="N188" s="78">
        <v>746</v>
      </c>
      <c r="O188" s="78">
        <v>-189</v>
      </c>
      <c r="P188" s="78">
        <v>1041</v>
      </c>
      <c r="R188" s="78">
        <v>2582</v>
      </c>
      <c r="S188" s="78">
        <v>204</v>
      </c>
      <c r="T188" s="78">
        <v>-1164</v>
      </c>
      <c r="U188" s="78">
        <v>1622</v>
      </c>
    </row>
    <row r="189" spans="1:21">
      <c r="A189" s="84" t="s">
        <v>48</v>
      </c>
      <c r="B189" s="116" t="s">
        <v>436</v>
      </c>
      <c r="C189" s="78">
        <v>1205</v>
      </c>
      <c r="D189" s="78">
        <v>83393</v>
      </c>
      <c r="E189" s="78">
        <v>-32905</v>
      </c>
      <c r="F189" s="78">
        <v>51693</v>
      </c>
      <c r="H189" s="78">
        <v>2836</v>
      </c>
      <c r="I189" s="78">
        <v>43954</v>
      </c>
      <c r="J189" s="78">
        <v>-4773</v>
      </c>
      <c r="K189" s="78">
        <v>42017</v>
      </c>
      <c r="M189" s="78">
        <v>8368</v>
      </c>
      <c r="N189" s="78">
        <v>167476</v>
      </c>
      <c r="O189" s="78">
        <v>-37827</v>
      </c>
      <c r="P189" s="78">
        <v>138017</v>
      </c>
      <c r="R189" s="78">
        <v>12924</v>
      </c>
      <c r="S189" s="78">
        <v>132569</v>
      </c>
      <c r="T189" s="78">
        <v>-12665</v>
      </c>
      <c r="U189" s="78">
        <v>132828</v>
      </c>
    </row>
    <row r="190" spans="1:21">
      <c r="A190" s="82" t="s">
        <v>437</v>
      </c>
      <c r="B190" s="121" t="s">
        <v>438</v>
      </c>
      <c r="C190" s="123">
        <f>C191+C192</f>
        <v>105689</v>
      </c>
      <c r="D190" s="123">
        <f t="shared" ref="D190:F190" si="33">D191+D192</f>
        <v>60579</v>
      </c>
      <c r="E190" s="123">
        <f t="shared" si="33"/>
        <v>-23101</v>
      </c>
      <c r="F190" s="123">
        <f t="shared" si="33"/>
        <v>143167</v>
      </c>
      <c r="H190" s="123">
        <f>H191+H192</f>
        <v>50916</v>
      </c>
      <c r="I190" s="123">
        <f t="shared" ref="I190:K190" si="34">I191+I192</f>
        <v>31672</v>
      </c>
      <c r="J190" s="123">
        <f t="shared" si="34"/>
        <v>-3388</v>
      </c>
      <c r="K190" s="123">
        <f t="shared" si="34"/>
        <v>79200</v>
      </c>
      <c r="M190" s="123">
        <f>M191+M192</f>
        <v>157588</v>
      </c>
      <c r="N190" s="123">
        <f t="shared" ref="N190:P190" si="35">N191+N192</f>
        <v>120331</v>
      </c>
      <c r="O190" s="123">
        <f t="shared" si="35"/>
        <v>-26563</v>
      </c>
      <c r="P190" s="123">
        <f t="shared" si="35"/>
        <v>251356</v>
      </c>
      <c r="R190" s="123">
        <f>R191+R192</f>
        <v>94733</v>
      </c>
      <c r="S190" s="123">
        <f t="shared" ref="S190:U190" si="36">S191+S192</f>
        <v>94880</v>
      </c>
      <c r="T190" s="123">
        <f t="shared" si="36"/>
        <v>-9052</v>
      </c>
      <c r="U190" s="123">
        <f t="shared" si="36"/>
        <v>180561</v>
      </c>
    </row>
    <row r="191" spans="1:21">
      <c r="A191" s="84" t="s">
        <v>439</v>
      </c>
      <c r="B191" s="116" t="s">
        <v>440</v>
      </c>
      <c r="C191" s="78">
        <v>104494</v>
      </c>
      <c r="D191" s="78">
        <v>0</v>
      </c>
      <c r="E191" s="78">
        <v>-84</v>
      </c>
      <c r="F191" s="78">
        <v>104410</v>
      </c>
      <c r="H191" s="78">
        <v>48657</v>
      </c>
      <c r="I191" s="78">
        <v>4</v>
      </c>
      <c r="J191" s="78">
        <v>-59</v>
      </c>
      <c r="K191" s="78">
        <v>48602</v>
      </c>
      <c r="M191" s="78">
        <v>148210</v>
      </c>
      <c r="N191" s="78">
        <v>4</v>
      </c>
      <c r="O191" s="78">
        <v>-113</v>
      </c>
      <c r="P191" s="78">
        <v>148101</v>
      </c>
      <c r="R191" s="78">
        <v>85821</v>
      </c>
      <c r="S191" s="78">
        <v>47</v>
      </c>
      <c r="T191" s="78">
        <v>-228</v>
      </c>
      <c r="U191" s="78">
        <v>85640</v>
      </c>
    </row>
    <row r="192" spans="1:21">
      <c r="A192" s="84" t="s">
        <v>441</v>
      </c>
      <c r="B192" s="116" t="s">
        <v>442</v>
      </c>
      <c r="C192" s="78">
        <v>1195</v>
      </c>
      <c r="D192" s="78">
        <v>60579</v>
      </c>
      <c r="E192" s="78">
        <v>-23017</v>
      </c>
      <c r="F192" s="78">
        <v>38757</v>
      </c>
      <c r="H192" s="78">
        <v>2259</v>
      </c>
      <c r="I192" s="78">
        <v>31668</v>
      </c>
      <c r="J192" s="78">
        <v>-3329</v>
      </c>
      <c r="K192" s="78">
        <v>30598</v>
      </c>
      <c r="M192" s="78">
        <v>9378</v>
      </c>
      <c r="N192" s="78">
        <v>120327</v>
      </c>
      <c r="O192" s="78">
        <v>-26450</v>
      </c>
      <c r="P192" s="78">
        <v>103255</v>
      </c>
      <c r="R192" s="78">
        <v>8912</v>
      </c>
      <c r="S192" s="78">
        <v>94833</v>
      </c>
      <c r="T192" s="78">
        <v>-8824</v>
      </c>
      <c r="U192" s="78">
        <v>94921</v>
      </c>
    </row>
    <row r="193" spans="1:22">
      <c r="A193" s="85" t="s">
        <v>390</v>
      </c>
      <c r="B193" s="124" t="s">
        <v>391</v>
      </c>
      <c r="C193" s="123">
        <f>C186-C190</f>
        <v>276353</v>
      </c>
      <c r="D193" s="123">
        <f t="shared" ref="D193:F193" si="37">D186-D190</f>
        <v>23121</v>
      </c>
      <c r="E193" s="123">
        <f t="shared" si="37"/>
        <v>41</v>
      </c>
      <c r="F193" s="123">
        <f t="shared" si="37"/>
        <v>299515</v>
      </c>
      <c r="H193" s="123">
        <f>H186-H190</f>
        <v>154241</v>
      </c>
      <c r="I193" s="123">
        <f t="shared" ref="I193:K193" si="38">I186-I190</f>
        <v>12350</v>
      </c>
      <c r="J193" s="123">
        <f t="shared" si="38"/>
        <v>-277</v>
      </c>
      <c r="K193" s="123">
        <f t="shared" si="38"/>
        <v>166314</v>
      </c>
      <c r="M193" s="123">
        <f>M186-M190</f>
        <v>468521</v>
      </c>
      <c r="N193" s="123">
        <f t="shared" ref="N193:P193" si="39">N186-N190</f>
        <v>47891</v>
      </c>
      <c r="O193" s="123">
        <f t="shared" si="39"/>
        <v>-76</v>
      </c>
      <c r="P193" s="123">
        <f t="shared" si="39"/>
        <v>516336</v>
      </c>
      <c r="R193" s="123">
        <f>R186-R190</f>
        <v>405989</v>
      </c>
      <c r="S193" s="123">
        <f t="shared" ref="S193:U193" si="40">S186-S190</f>
        <v>37893</v>
      </c>
      <c r="T193" s="123">
        <f t="shared" si="40"/>
        <v>-936</v>
      </c>
      <c r="U193" s="123">
        <f t="shared" si="40"/>
        <v>442946</v>
      </c>
    </row>
    <row r="194" spans="1:22">
      <c r="A194" s="83" t="s">
        <v>58</v>
      </c>
      <c r="B194" s="77" t="s">
        <v>59</v>
      </c>
      <c r="C194" s="78">
        <v>53275</v>
      </c>
      <c r="D194" s="78">
        <v>12883</v>
      </c>
      <c r="E194" s="78">
        <v>-18</v>
      </c>
      <c r="F194" s="78">
        <v>66140</v>
      </c>
      <c r="H194" s="78">
        <v>34989</v>
      </c>
      <c r="I194" s="78">
        <v>10387</v>
      </c>
      <c r="J194" s="78">
        <v>-312</v>
      </c>
      <c r="K194" s="78">
        <v>45064</v>
      </c>
      <c r="M194" s="78">
        <v>119431</v>
      </c>
      <c r="N194" s="78">
        <v>33067</v>
      </c>
      <c r="O194" s="78">
        <v>-28</v>
      </c>
      <c r="P194" s="78">
        <v>152470</v>
      </c>
      <c r="R194" s="78">
        <v>104867</v>
      </c>
      <c r="S194" s="78">
        <v>31261</v>
      </c>
      <c r="T194" s="78">
        <v>-431</v>
      </c>
      <c r="U194" s="78">
        <v>135697</v>
      </c>
    </row>
    <row r="195" spans="1:22">
      <c r="A195" s="83" t="s">
        <v>519</v>
      </c>
      <c r="B195" s="77" t="s">
        <v>520</v>
      </c>
      <c r="C195" s="78">
        <v>49031</v>
      </c>
      <c r="D195" s="78">
        <v>2119</v>
      </c>
      <c r="E195" s="78">
        <v>150</v>
      </c>
      <c r="F195" s="78">
        <v>51300</v>
      </c>
      <c r="H195" s="78">
        <v>25391</v>
      </c>
      <c r="I195" s="78">
        <v>1611</v>
      </c>
      <c r="J195" s="78">
        <v>-29</v>
      </c>
      <c r="K195" s="78">
        <v>26973</v>
      </c>
      <c r="M195" s="78">
        <v>105926</v>
      </c>
      <c r="N195" s="78">
        <v>6045</v>
      </c>
      <c r="O195" s="78">
        <v>-67</v>
      </c>
      <c r="P195" s="78">
        <v>111904</v>
      </c>
      <c r="R195" s="78">
        <v>69343</v>
      </c>
      <c r="S195" s="78">
        <v>4775</v>
      </c>
      <c r="T195" s="78">
        <v>-256</v>
      </c>
      <c r="U195" s="78">
        <v>73862</v>
      </c>
    </row>
    <row r="196" spans="1:22">
      <c r="A196" s="83" t="s">
        <v>64</v>
      </c>
      <c r="B196" s="77" t="s">
        <v>65</v>
      </c>
      <c r="C196" s="78">
        <v>7578</v>
      </c>
      <c r="D196" s="78">
        <v>449</v>
      </c>
      <c r="E196" s="78">
        <v>-615</v>
      </c>
      <c r="F196" s="78">
        <v>7412</v>
      </c>
      <c r="H196" s="78">
        <v>7817</v>
      </c>
      <c r="I196" s="78">
        <v>2891</v>
      </c>
      <c r="J196" s="78">
        <v>-889</v>
      </c>
      <c r="K196" s="78">
        <v>9819</v>
      </c>
      <c r="M196" s="78">
        <v>41294</v>
      </c>
      <c r="N196" s="78">
        <v>1140</v>
      </c>
      <c r="O196" s="78">
        <v>-1687</v>
      </c>
      <c r="P196" s="78">
        <v>40747</v>
      </c>
      <c r="R196" s="78">
        <v>13178</v>
      </c>
      <c r="S196" s="78">
        <v>5074</v>
      </c>
      <c r="T196" s="78">
        <v>-3048</v>
      </c>
      <c r="U196" s="78">
        <v>15204</v>
      </c>
    </row>
    <row r="197" spans="1:22">
      <c r="A197" s="83" t="s">
        <v>66</v>
      </c>
      <c r="B197" s="77" t="s">
        <v>67</v>
      </c>
      <c r="C197" s="78">
        <v>3555</v>
      </c>
      <c r="D197" s="78">
        <v>372</v>
      </c>
      <c r="E197" s="78">
        <v>-684</v>
      </c>
      <c r="F197" s="78">
        <v>3243</v>
      </c>
      <c r="H197" s="78">
        <v>6810</v>
      </c>
      <c r="I197" s="78">
        <v>808</v>
      </c>
      <c r="J197" s="78">
        <v>-835</v>
      </c>
      <c r="K197" s="78">
        <v>6783</v>
      </c>
      <c r="M197" s="78">
        <v>12160</v>
      </c>
      <c r="N197" s="78">
        <v>1001</v>
      </c>
      <c r="O197" s="78">
        <v>-1605</v>
      </c>
      <c r="P197" s="78">
        <v>11556</v>
      </c>
      <c r="R197" s="78">
        <v>15189</v>
      </c>
      <c r="S197" s="78">
        <v>2680</v>
      </c>
      <c r="T197" s="78">
        <v>-3177</v>
      </c>
      <c r="U197" s="78">
        <v>14692</v>
      </c>
    </row>
    <row r="198" spans="1:22">
      <c r="A198" s="83" t="s">
        <v>68</v>
      </c>
      <c r="B198" s="77" t="s">
        <v>443</v>
      </c>
      <c r="C198" s="78">
        <v>-5</v>
      </c>
      <c r="D198" s="78">
        <v>0</v>
      </c>
      <c r="E198" s="78">
        <v>0</v>
      </c>
      <c r="F198" s="78">
        <v>-5</v>
      </c>
      <c r="H198" s="78">
        <v>-9</v>
      </c>
      <c r="I198" s="78">
        <v>0</v>
      </c>
      <c r="J198" s="78">
        <v>0</v>
      </c>
      <c r="K198" s="78">
        <v>-9</v>
      </c>
      <c r="M198" s="78">
        <v>-1</v>
      </c>
      <c r="N198" s="78">
        <v>0</v>
      </c>
      <c r="O198" s="78">
        <v>0</v>
      </c>
      <c r="P198" s="78">
        <v>-1</v>
      </c>
      <c r="R198" s="78">
        <v>-17</v>
      </c>
      <c r="S198" s="78">
        <v>0</v>
      </c>
      <c r="T198" s="78">
        <v>0</v>
      </c>
      <c r="U198" s="78">
        <v>-17</v>
      </c>
    </row>
    <row r="199" spans="1:22">
      <c r="A199" s="85" t="s">
        <v>393</v>
      </c>
      <c r="B199" s="124" t="s">
        <v>394</v>
      </c>
      <c r="C199" s="123">
        <f>C193-C194-C195+C196-C197+C198</f>
        <v>178065</v>
      </c>
      <c r="D199" s="123">
        <f t="shared" ref="D199:F199" si="41">D193-D194-D195+D196-D197+D198</f>
        <v>8196</v>
      </c>
      <c r="E199" s="123">
        <f t="shared" si="41"/>
        <v>-22</v>
      </c>
      <c r="F199" s="123">
        <f t="shared" si="41"/>
        <v>186239</v>
      </c>
      <c r="H199" s="123">
        <f>H193-H194-H195+H196-H197+H198</f>
        <v>94859</v>
      </c>
      <c r="I199" s="123">
        <f t="shared" ref="I199:K199" si="42">I193-I194-I195+I196-I197+I198</f>
        <v>2435</v>
      </c>
      <c r="J199" s="123">
        <f t="shared" si="42"/>
        <v>10</v>
      </c>
      <c r="K199" s="123">
        <f t="shared" si="42"/>
        <v>97304</v>
      </c>
      <c r="M199" s="123">
        <f>M193-M194-M195+M196-M197+M198</f>
        <v>272297</v>
      </c>
      <c r="N199" s="123">
        <f t="shared" ref="N199:P199" si="43">N193-N194-N195+N196-N197+N198</f>
        <v>8918</v>
      </c>
      <c r="O199" s="123">
        <f t="shared" si="43"/>
        <v>-63</v>
      </c>
      <c r="P199" s="123">
        <f t="shared" si="43"/>
        <v>281152</v>
      </c>
      <c r="R199" s="123">
        <f>R193-R194-R195+R196-R197+R198</f>
        <v>229751</v>
      </c>
      <c r="S199" s="123">
        <f t="shared" ref="S199:U199" si="44">S193-S194-S195+S196-S197+S198</f>
        <v>4251</v>
      </c>
      <c r="T199" s="123">
        <f t="shared" si="44"/>
        <v>-120</v>
      </c>
      <c r="U199" s="123">
        <f t="shared" si="44"/>
        <v>233882</v>
      </c>
    </row>
    <row r="200" spans="1:22">
      <c r="A200" s="83" t="s">
        <v>72</v>
      </c>
      <c r="B200" s="77" t="s">
        <v>73</v>
      </c>
      <c r="C200" s="78">
        <v>57186</v>
      </c>
      <c r="D200" s="78">
        <v>3238</v>
      </c>
      <c r="E200" s="78">
        <v>0</v>
      </c>
      <c r="F200" s="78">
        <v>60424</v>
      </c>
      <c r="H200" s="78">
        <v>33984</v>
      </c>
      <c r="I200" s="78">
        <v>3563</v>
      </c>
      <c r="J200" s="78">
        <v>-4328</v>
      </c>
      <c r="K200" s="78">
        <v>33219</v>
      </c>
      <c r="M200" s="78">
        <v>75986</v>
      </c>
      <c r="N200" s="78">
        <v>4019</v>
      </c>
      <c r="O200" s="78">
        <v>0</v>
      </c>
      <c r="P200" s="78">
        <v>80005</v>
      </c>
      <c r="R200" s="78">
        <v>70316</v>
      </c>
      <c r="S200" s="78">
        <v>8007</v>
      </c>
      <c r="T200" s="78">
        <v>-9734</v>
      </c>
      <c r="U200" s="78">
        <v>68589</v>
      </c>
    </row>
    <row r="201" spans="1:22">
      <c r="A201" s="83" t="s">
        <v>74</v>
      </c>
      <c r="B201" s="77" t="s">
        <v>75</v>
      </c>
      <c r="C201" s="78">
        <v>10015</v>
      </c>
      <c r="D201" s="78">
        <v>3019</v>
      </c>
      <c r="E201" s="78">
        <v>-40</v>
      </c>
      <c r="F201" s="78">
        <v>12994</v>
      </c>
      <c r="H201" s="78">
        <v>18245</v>
      </c>
      <c r="I201" s="78">
        <v>4374</v>
      </c>
      <c r="J201" s="78">
        <v>-4343</v>
      </c>
      <c r="K201" s="78">
        <v>18276</v>
      </c>
      <c r="M201" s="78">
        <v>6325</v>
      </c>
      <c r="N201" s="78">
        <v>4596</v>
      </c>
      <c r="O201" s="78">
        <v>-128</v>
      </c>
      <c r="P201" s="78">
        <v>10793</v>
      </c>
      <c r="R201" s="78">
        <v>37244</v>
      </c>
      <c r="S201" s="78">
        <v>10068</v>
      </c>
      <c r="T201" s="78">
        <v>-9799</v>
      </c>
      <c r="U201" s="78">
        <v>37513</v>
      </c>
    </row>
    <row r="202" spans="1:22">
      <c r="A202" s="85" t="s">
        <v>444</v>
      </c>
      <c r="B202" s="124" t="s">
        <v>396</v>
      </c>
      <c r="C202" s="123">
        <f>C199+C200-C201</f>
        <v>225236</v>
      </c>
      <c r="D202" s="123">
        <f t="shared" ref="D202:F202" si="45">D199+D200-D201</f>
        <v>8415</v>
      </c>
      <c r="E202" s="123">
        <f t="shared" si="45"/>
        <v>18</v>
      </c>
      <c r="F202" s="123">
        <f t="shared" si="45"/>
        <v>233669</v>
      </c>
      <c r="H202" s="123">
        <f>H199+H200-H201</f>
        <v>110598</v>
      </c>
      <c r="I202" s="123">
        <f t="shared" ref="I202:K202" si="46">I199+I200-I201</f>
        <v>1624</v>
      </c>
      <c r="J202" s="123">
        <f t="shared" si="46"/>
        <v>25</v>
      </c>
      <c r="K202" s="123">
        <f t="shared" si="46"/>
        <v>112247</v>
      </c>
      <c r="M202" s="123">
        <f>M199+M200-M201</f>
        <v>341958</v>
      </c>
      <c r="N202" s="123">
        <f t="shared" ref="N202:P202" si="47">N199+N200-N201</f>
        <v>8341</v>
      </c>
      <c r="O202" s="123">
        <f t="shared" si="47"/>
        <v>65</v>
      </c>
      <c r="P202" s="123">
        <f t="shared" si="47"/>
        <v>350364</v>
      </c>
      <c r="R202" s="123">
        <f>R199+R200-R201</f>
        <v>262823</v>
      </c>
      <c r="S202" s="123">
        <f t="shared" ref="S202:U202" si="48">S199+S200-S201</f>
        <v>2190</v>
      </c>
      <c r="T202" s="123">
        <f t="shared" si="48"/>
        <v>-55</v>
      </c>
      <c r="U202" s="123">
        <f t="shared" si="48"/>
        <v>264958</v>
      </c>
    </row>
    <row r="203" spans="1:22">
      <c r="A203" s="83" t="s">
        <v>263</v>
      </c>
      <c r="B203" s="77" t="s">
        <v>79</v>
      </c>
      <c r="C203" s="78">
        <v>29980</v>
      </c>
      <c r="D203" s="78">
        <v>825</v>
      </c>
      <c r="E203" s="78">
        <v>0</v>
      </c>
      <c r="F203" s="78">
        <v>30805</v>
      </c>
      <c r="H203" s="78">
        <v>13036</v>
      </c>
      <c r="I203" s="78">
        <v>318</v>
      </c>
      <c r="J203" s="78">
        <v>4</v>
      </c>
      <c r="K203" s="78">
        <v>13358</v>
      </c>
      <c r="M203" s="78">
        <v>59437</v>
      </c>
      <c r="N203" s="78">
        <v>892</v>
      </c>
      <c r="O203" s="78">
        <v>54</v>
      </c>
      <c r="P203" s="78">
        <v>60383</v>
      </c>
      <c r="R203" s="78">
        <v>52559</v>
      </c>
      <c r="S203" s="78">
        <v>531</v>
      </c>
      <c r="T203" s="78">
        <v>7</v>
      </c>
      <c r="U203" s="78">
        <v>53097</v>
      </c>
    </row>
    <row r="204" spans="1:22">
      <c r="A204" s="85" t="s">
        <v>397</v>
      </c>
      <c r="B204" s="124" t="s">
        <v>398</v>
      </c>
      <c r="C204" s="123">
        <f>C202-C203</f>
        <v>195256</v>
      </c>
      <c r="D204" s="123">
        <f t="shared" ref="D204:F204" si="49">D202-D203</f>
        <v>7590</v>
      </c>
      <c r="E204" s="123">
        <f t="shared" si="49"/>
        <v>18</v>
      </c>
      <c r="F204" s="123">
        <f t="shared" si="49"/>
        <v>202864</v>
      </c>
      <c r="H204" s="123">
        <f>H202-H203</f>
        <v>97562</v>
      </c>
      <c r="I204" s="123">
        <f t="shared" ref="I204:K204" si="50">I202-I203</f>
        <v>1306</v>
      </c>
      <c r="J204" s="123">
        <f t="shared" si="50"/>
        <v>21</v>
      </c>
      <c r="K204" s="123">
        <f t="shared" si="50"/>
        <v>98889</v>
      </c>
      <c r="M204" s="123">
        <f>M202-M203</f>
        <v>282521</v>
      </c>
      <c r="N204" s="123">
        <f t="shared" ref="N204:P204" si="51">N202-N203</f>
        <v>7449</v>
      </c>
      <c r="O204" s="123">
        <f t="shared" si="51"/>
        <v>11</v>
      </c>
      <c r="P204" s="123">
        <f t="shared" si="51"/>
        <v>289981</v>
      </c>
      <c r="R204" s="123">
        <f>R202-R203</f>
        <v>210264</v>
      </c>
      <c r="S204" s="123">
        <f t="shared" ref="S204:U204" si="52">S202-S203</f>
        <v>1659</v>
      </c>
      <c r="T204" s="123">
        <f t="shared" si="52"/>
        <v>-62</v>
      </c>
      <c r="U204" s="123">
        <f t="shared" si="52"/>
        <v>211861</v>
      </c>
    </row>
    <row r="205" spans="1:22">
      <c r="A205" s="83"/>
      <c r="B205" s="77"/>
      <c r="C205" s="78"/>
      <c r="D205" s="78"/>
      <c r="E205" s="78"/>
      <c r="F205" s="78"/>
      <c r="H205" s="78"/>
      <c r="I205" s="78"/>
      <c r="J205" s="78"/>
      <c r="K205" s="78"/>
      <c r="M205" s="78"/>
      <c r="N205" s="78"/>
      <c r="O205" s="78"/>
      <c r="P205" s="78"/>
      <c r="R205" s="78"/>
      <c r="S205" s="78"/>
      <c r="T205" s="78"/>
      <c r="U205" s="78"/>
    </row>
    <row r="206" spans="1:22">
      <c r="A206" s="85" t="s">
        <v>445</v>
      </c>
      <c r="B206" s="124" t="s">
        <v>446</v>
      </c>
      <c r="C206" s="123">
        <f>C204</f>
        <v>195256</v>
      </c>
      <c r="D206" s="123">
        <f t="shared" ref="D206:F206" si="53">D204</f>
        <v>7590</v>
      </c>
      <c r="E206" s="123">
        <f t="shared" si="53"/>
        <v>18</v>
      </c>
      <c r="F206" s="123">
        <f t="shared" si="53"/>
        <v>202864</v>
      </c>
      <c r="H206" s="123">
        <f>H204</f>
        <v>97562</v>
      </c>
      <c r="I206" s="123">
        <f t="shared" ref="I206:K206" si="54">I204</f>
        <v>1306</v>
      </c>
      <c r="J206" s="123">
        <f t="shared" si="54"/>
        <v>21</v>
      </c>
      <c r="K206" s="123">
        <f t="shared" si="54"/>
        <v>98889</v>
      </c>
      <c r="M206" s="123">
        <f>M204</f>
        <v>282521</v>
      </c>
      <c r="N206" s="123">
        <f t="shared" ref="N206:P206" si="55">N204</f>
        <v>7449</v>
      </c>
      <c r="O206" s="123">
        <f t="shared" si="55"/>
        <v>11</v>
      </c>
      <c r="P206" s="123">
        <f t="shared" si="55"/>
        <v>289981</v>
      </c>
      <c r="R206" s="123">
        <f>R204</f>
        <v>210264</v>
      </c>
      <c r="S206" s="123">
        <f t="shared" ref="S206:U206" si="56">S204</f>
        <v>1659</v>
      </c>
      <c r="T206" s="123">
        <f t="shared" si="56"/>
        <v>-62</v>
      </c>
      <c r="U206" s="123">
        <f t="shared" si="56"/>
        <v>211861</v>
      </c>
    </row>
    <row r="207" spans="1:22" s="185" customFormat="1" ht="12">
      <c r="H207" s="185" t="s">
        <v>466</v>
      </c>
      <c r="R207" s="185" t="s">
        <v>466</v>
      </c>
    </row>
    <row r="208" spans="1:22" s="185" customFormat="1">
      <c r="A208" s="207"/>
      <c r="R208" s="198"/>
      <c r="S208" s="198"/>
      <c r="T208" s="198"/>
      <c r="U208" s="198"/>
      <c r="V208" s="198"/>
    </row>
    <row r="209" spans="1:22" s="185" customFormat="1">
      <c r="A209" s="207"/>
      <c r="R209" s="198"/>
      <c r="S209" s="198"/>
      <c r="T209" s="198"/>
      <c r="U209" s="198"/>
      <c r="V209" s="198"/>
    </row>
    <row r="210" spans="1:22" ht="26">
      <c r="A210" s="205" t="s">
        <v>447</v>
      </c>
      <c r="B210" s="205" t="s">
        <v>448</v>
      </c>
      <c r="C210" s="383">
        <f>C47</f>
        <v>45199</v>
      </c>
      <c r="D210" s="384"/>
      <c r="E210" s="384"/>
      <c r="F210" s="384"/>
      <c r="G210" s="198"/>
      <c r="H210" s="383" t="str">
        <f>D47</f>
        <v>2023-06-30*</v>
      </c>
      <c r="I210" s="384"/>
      <c r="J210" s="384"/>
      <c r="K210" s="385"/>
      <c r="M210" s="383" t="str">
        <f>E47</f>
        <v>31.12.2022*</v>
      </c>
      <c r="N210" s="384"/>
      <c r="O210" s="384"/>
      <c r="P210" s="385"/>
      <c r="R210" s="198"/>
      <c r="S210" s="198"/>
      <c r="T210" s="198"/>
      <c r="U210" s="198"/>
      <c r="V210" s="198"/>
    </row>
    <row r="211" spans="1:22" ht="52">
      <c r="A211" s="390" t="s">
        <v>126</v>
      </c>
      <c r="B211" s="390" t="s">
        <v>127</v>
      </c>
      <c r="C211" s="399" t="s">
        <v>430</v>
      </c>
      <c r="D211" s="399" t="s">
        <v>431</v>
      </c>
      <c r="E211" s="206" t="s">
        <v>478</v>
      </c>
      <c r="F211" s="206" t="s">
        <v>433</v>
      </c>
      <c r="H211" s="399" t="s">
        <v>430</v>
      </c>
      <c r="I211" s="399" t="s">
        <v>431</v>
      </c>
      <c r="J211" s="206" t="s">
        <v>478</v>
      </c>
      <c r="K211" s="206" t="s">
        <v>433</v>
      </c>
      <c r="M211" s="399" t="s">
        <v>430</v>
      </c>
      <c r="N211" s="399" t="s">
        <v>431</v>
      </c>
      <c r="O211" s="206" t="s">
        <v>478</v>
      </c>
      <c r="P211" s="206" t="s">
        <v>433</v>
      </c>
      <c r="R211" s="198"/>
      <c r="S211" s="198"/>
      <c r="T211" s="198"/>
      <c r="U211" s="198"/>
      <c r="V211" s="198"/>
    </row>
    <row r="212" spans="1:22" ht="65">
      <c r="A212" s="391"/>
      <c r="B212" s="391"/>
      <c r="C212" s="400"/>
      <c r="D212" s="400"/>
      <c r="E212" s="206" t="s">
        <v>479</v>
      </c>
      <c r="F212" s="206" t="s">
        <v>435</v>
      </c>
      <c r="H212" s="400"/>
      <c r="I212" s="400"/>
      <c r="J212" s="206" t="s">
        <v>479</v>
      </c>
      <c r="K212" s="206" t="s">
        <v>435</v>
      </c>
      <c r="M212" s="400"/>
      <c r="N212" s="400"/>
      <c r="O212" s="206" t="s">
        <v>479</v>
      </c>
      <c r="P212" s="206" t="s">
        <v>435</v>
      </c>
      <c r="R212" s="198"/>
      <c r="S212" s="198"/>
      <c r="T212" s="198"/>
      <c r="U212" s="198"/>
      <c r="V212" s="198"/>
    </row>
    <row r="213" spans="1:22">
      <c r="A213" s="121" t="s">
        <v>14</v>
      </c>
      <c r="B213" s="121" t="s">
        <v>131</v>
      </c>
      <c r="C213" s="125">
        <f>SUM(C214:C224)</f>
        <v>1241119</v>
      </c>
      <c r="D213" s="125">
        <f>SUM(D214:D224)</f>
        <v>51089</v>
      </c>
      <c r="E213" s="125">
        <f>SUM(E214:E224)</f>
        <v>-17284</v>
      </c>
      <c r="F213" s="125">
        <f>SUM(F214:F224)</f>
        <v>1274924</v>
      </c>
      <c r="H213" s="125">
        <f>SUM(H214:H224)</f>
        <v>1273234</v>
      </c>
      <c r="I213" s="125">
        <f t="shared" ref="I213:J213" si="57">SUM(I214:I224)</f>
        <v>44633</v>
      </c>
      <c r="J213" s="125">
        <f t="shared" si="57"/>
        <v>-17281</v>
      </c>
      <c r="K213" s="125">
        <f>SUM(K214:K224)</f>
        <v>1300586</v>
      </c>
      <c r="M213" s="125">
        <f>SUM(M214:M224)</f>
        <v>1106752</v>
      </c>
      <c r="N213" s="125">
        <f t="shared" ref="N213:O213" si="58">SUM(N214:N224)</f>
        <v>32593</v>
      </c>
      <c r="O213" s="125">
        <f t="shared" si="58"/>
        <v>-17160</v>
      </c>
      <c r="P213" s="125">
        <f>SUM(P214:P224)</f>
        <v>1122185</v>
      </c>
      <c r="R213" s="198"/>
      <c r="S213" s="198"/>
      <c r="T213" s="198"/>
      <c r="U213" s="198"/>
      <c r="V213" s="198"/>
    </row>
    <row r="214" spans="1:22">
      <c r="A214" s="77" t="s">
        <v>566</v>
      </c>
      <c r="B214" s="77" t="s">
        <v>133</v>
      </c>
      <c r="C214" s="78">
        <v>170522</v>
      </c>
      <c r="D214" s="78">
        <v>2559</v>
      </c>
      <c r="E214" s="78">
        <v>-1462</v>
      </c>
      <c r="F214" s="78">
        <v>171619</v>
      </c>
      <c r="H214" s="78">
        <v>159837</v>
      </c>
      <c r="I214" s="78">
        <v>2778</v>
      </c>
      <c r="J214" s="78">
        <v>-1606</v>
      </c>
      <c r="K214" s="78">
        <v>161009</v>
      </c>
      <c r="M214" s="78">
        <v>143837</v>
      </c>
      <c r="N214" s="78">
        <v>3269</v>
      </c>
      <c r="O214" s="78">
        <v>-1854</v>
      </c>
      <c r="P214" s="78">
        <v>145252</v>
      </c>
      <c r="R214" s="198"/>
      <c r="S214" s="198"/>
      <c r="T214" s="198"/>
      <c r="U214" s="198"/>
      <c r="V214" s="198"/>
    </row>
    <row r="215" spans="1:22">
      <c r="A215" s="77" t="s">
        <v>567</v>
      </c>
      <c r="B215" s="77" t="s">
        <v>449</v>
      </c>
      <c r="C215" s="78">
        <v>67982</v>
      </c>
      <c r="D215" s="78">
        <v>2015</v>
      </c>
      <c r="E215" s="78">
        <v>-490</v>
      </c>
      <c r="F215" s="78">
        <v>69507</v>
      </c>
      <c r="H215" s="78">
        <v>69146</v>
      </c>
      <c r="I215" s="78">
        <v>1129</v>
      </c>
      <c r="J215" s="78">
        <v>-490</v>
      </c>
      <c r="K215" s="78">
        <v>69785</v>
      </c>
      <c r="M215" s="78">
        <v>69476</v>
      </c>
      <c r="N215" s="78">
        <v>171</v>
      </c>
      <c r="O215" s="78">
        <v>-490</v>
      </c>
      <c r="P215" s="78">
        <v>69157</v>
      </c>
      <c r="R215" s="198"/>
      <c r="S215" s="198"/>
      <c r="T215" s="198"/>
      <c r="U215" s="198"/>
      <c r="V215" s="198"/>
    </row>
    <row r="216" spans="1:22">
      <c r="A216" s="77" t="s">
        <v>568</v>
      </c>
      <c r="B216" s="77" t="s">
        <v>137</v>
      </c>
      <c r="C216" s="78">
        <v>572913</v>
      </c>
      <c r="D216" s="78">
        <v>2271</v>
      </c>
      <c r="E216" s="78">
        <v>234</v>
      </c>
      <c r="F216" s="78">
        <v>575418</v>
      </c>
      <c r="H216" s="78">
        <v>597653</v>
      </c>
      <c r="I216" s="78">
        <v>2212</v>
      </c>
      <c r="J216" s="78">
        <v>234</v>
      </c>
      <c r="K216" s="78">
        <v>600099</v>
      </c>
      <c r="M216" s="78">
        <v>473495</v>
      </c>
      <c r="N216" s="78">
        <v>1439</v>
      </c>
      <c r="O216" s="78">
        <v>235</v>
      </c>
      <c r="P216" s="78">
        <v>475169</v>
      </c>
      <c r="R216" s="198"/>
      <c r="S216" s="198"/>
      <c r="T216" s="198"/>
      <c r="U216" s="198"/>
      <c r="V216" s="198"/>
    </row>
    <row r="217" spans="1:22">
      <c r="A217" s="77" t="s">
        <v>138</v>
      </c>
      <c r="B217" s="77" t="s">
        <v>139</v>
      </c>
      <c r="C217" s="78">
        <v>56438</v>
      </c>
      <c r="D217" s="78">
        <v>0</v>
      </c>
      <c r="E217" s="78">
        <v>0</v>
      </c>
      <c r="F217" s="78">
        <v>56438</v>
      </c>
      <c r="H217" s="78">
        <v>56438</v>
      </c>
      <c r="I217" s="78">
        <v>0</v>
      </c>
      <c r="J217" s="78">
        <v>0</v>
      </c>
      <c r="K217" s="78">
        <v>56438</v>
      </c>
      <c r="M217" s="78">
        <v>56438</v>
      </c>
      <c r="N217" s="78">
        <v>0</v>
      </c>
      <c r="O217" s="78">
        <v>0</v>
      </c>
      <c r="P217" s="78">
        <v>56438</v>
      </c>
      <c r="R217" s="198"/>
      <c r="S217" s="198"/>
      <c r="T217" s="198"/>
      <c r="U217" s="198"/>
      <c r="V217" s="198"/>
    </row>
    <row r="218" spans="1:22">
      <c r="A218" s="77" t="s">
        <v>140</v>
      </c>
      <c r="B218" s="77" t="s">
        <v>141</v>
      </c>
      <c r="C218" s="78">
        <v>34612</v>
      </c>
      <c r="D218" s="78">
        <v>0</v>
      </c>
      <c r="E218" s="78">
        <v>0</v>
      </c>
      <c r="F218" s="78">
        <v>34612</v>
      </c>
      <c r="H218" s="78">
        <v>37429</v>
      </c>
      <c r="I218" s="78">
        <v>0</v>
      </c>
      <c r="J218" s="78">
        <v>0</v>
      </c>
      <c r="K218" s="78">
        <v>37429</v>
      </c>
      <c r="M218" s="78">
        <v>42560</v>
      </c>
      <c r="N218" s="78">
        <v>0</v>
      </c>
      <c r="O218" s="78">
        <v>0</v>
      </c>
      <c r="P218" s="78">
        <v>42560</v>
      </c>
      <c r="R218" s="198"/>
      <c r="S218" s="198"/>
      <c r="T218" s="198"/>
      <c r="U218" s="198"/>
      <c r="V218" s="198"/>
    </row>
    <row r="219" spans="1:22">
      <c r="A219" s="77" t="s">
        <v>536</v>
      </c>
      <c r="B219" s="77" t="s">
        <v>451</v>
      </c>
      <c r="C219" s="78">
        <v>15552</v>
      </c>
      <c r="D219" s="78">
        <v>0</v>
      </c>
      <c r="E219" s="78">
        <v>-15552</v>
      </c>
      <c r="F219" s="78">
        <v>0</v>
      </c>
      <c r="H219" s="78">
        <v>15405</v>
      </c>
      <c r="I219" s="78">
        <v>0</v>
      </c>
      <c r="J219" s="78">
        <v>-15405</v>
      </c>
      <c r="K219" s="78">
        <v>0</v>
      </c>
      <c r="M219" s="78">
        <v>15092</v>
      </c>
      <c r="N219" s="78">
        <v>0</v>
      </c>
      <c r="O219" s="78">
        <v>-15092</v>
      </c>
      <c r="P219" s="78">
        <v>0</v>
      </c>
      <c r="R219" s="198"/>
      <c r="S219" s="198"/>
      <c r="T219" s="198"/>
      <c r="U219" s="198"/>
      <c r="V219" s="198"/>
    </row>
    <row r="220" spans="1:22" s="188" customFormat="1">
      <c r="A220" s="77" t="s">
        <v>569</v>
      </c>
      <c r="B220" s="77" t="s">
        <v>145</v>
      </c>
      <c r="C220" s="78">
        <v>40863</v>
      </c>
      <c r="D220" s="78">
        <v>0</v>
      </c>
      <c r="E220" s="78">
        <v>0</v>
      </c>
      <c r="F220" s="78">
        <v>40863</v>
      </c>
      <c r="H220" s="78">
        <v>43477</v>
      </c>
      <c r="I220" s="78">
        <v>0</v>
      </c>
      <c r="J220" s="78">
        <v>0</v>
      </c>
      <c r="K220" s="78">
        <v>43477</v>
      </c>
      <c r="M220" s="78">
        <v>41607</v>
      </c>
      <c r="N220" s="78">
        <v>0</v>
      </c>
      <c r="O220" s="78">
        <v>0</v>
      </c>
      <c r="P220" s="78">
        <v>41607</v>
      </c>
      <c r="R220" s="198"/>
      <c r="S220" s="198"/>
      <c r="T220" s="198"/>
      <c r="U220" s="198"/>
      <c r="V220" s="198"/>
    </row>
    <row r="221" spans="1:22" s="188" customFormat="1">
      <c r="A221" s="77" t="s">
        <v>146</v>
      </c>
      <c r="B221" s="77" t="s">
        <v>147</v>
      </c>
      <c r="C221" s="78">
        <v>254687</v>
      </c>
      <c r="D221" s="78">
        <v>0</v>
      </c>
      <c r="E221" s="78">
        <v>0</v>
      </c>
      <c r="F221" s="78">
        <v>254687</v>
      </c>
      <c r="H221" s="78">
        <v>242203</v>
      </c>
      <c r="I221" s="78">
        <v>0</v>
      </c>
      <c r="J221" s="78">
        <v>0</v>
      </c>
      <c r="K221" s="78">
        <v>242203</v>
      </c>
      <c r="M221" s="78">
        <v>207437</v>
      </c>
      <c r="N221" s="78">
        <v>0</v>
      </c>
      <c r="O221" s="78">
        <v>0</v>
      </c>
      <c r="P221" s="78">
        <v>207437</v>
      </c>
      <c r="R221" s="198"/>
      <c r="S221" s="198"/>
      <c r="T221" s="198"/>
      <c r="U221" s="198"/>
      <c r="V221" s="198"/>
    </row>
    <row r="222" spans="1:22" s="208" customFormat="1">
      <c r="A222" s="77" t="s">
        <v>499</v>
      </c>
      <c r="B222" s="77" t="s">
        <v>149</v>
      </c>
      <c r="C222" s="78">
        <v>5390</v>
      </c>
      <c r="D222" s="78">
        <v>43113</v>
      </c>
      <c r="E222" s="78">
        <v>0</v>
      </c>
      <c r="F222" s="78">
        <v>48503</v>
      </c>
      <c r="H222" s="78">
        <v>6100</v>
      </c>
      <c r="I222" s="78">
        <v>36627</v>
      </c>
      <c r="J222" s="78">
        <v>0</v>
      </c>
      <c r="K222" s="78">
        <v>42727</v>
      </c>
      <c r="L222" s="188"/>
      <c r="M222" s="78">
        <v>5314</v>
      </c>
      <c r="N222" s="78">
        <v>25760</v>
      </c>
      <c r="O222" s="78">
        <v>0</v>
      </c>
      <c r="P222" s="78">
        <v>31074</v>
      </c>
      <c r="R222" s="198"/>
      <c r="S222" s="198"/>
      <c r="T222" s="198"/>
      <c r="U222" s="198"/>
      <c r="V222" s="198"/>
    </row>
    <row r="223" spans="1:22" s="188" customFormat="1">
      <c r="A223" s="77" t="s">
        <v>500</v>
      </c>
      <c r="B223" s="77" t="s">
        <v>151</v>
      </c>
      <c r="C223" s="78">
        <v>21780</v>
      </c>
      <c r="D223" s="78">
        <v>1131</v>
      </c>
      <c r="E223" s="78">
        <v>-14</v>
      </c>
      <c r="F223" s="78">
        <v>22897</v>
      </c>
      <c r="H223" s="78">
        <v>45171</v>
      </c>
      <c r="I223" s="78">
        <v>1887</v>
      </c>
      <c r="J223" s="78">
        <v>-14</v>
      </c>
      <c r="K223" s="78">
        <v>47044</v>
      </c>
      <c r="M223" s="78">
        <v>51107</v>
      </c>
      <c r="N223" s="78">
        <v>1954</v>
      </c>
      <c r="O223" s="78">
        <v>41</v>
      </c>
      <c r="P223" s="78">
        <v>53102</v>
      </c>
      <c r="R223" s="198"/>
      <c r="S223" s="198"/>
      <c r="T223" s="198"/>
      <c r="U223" s="198"/>
      <c r="V223" s="198"/>
    </row>
    <row r="224" spans="1:22" s="188" customFormat="1">
      <c r="A224" s="77" t="s">
        <v>152</v>
      </c>
      <c r="B224" s="77" t="s">
        <v>153</v>
      </c>
      <c r="C224" s="78">
        <v>380</v>
      </c>
      <c r="D224" s="78">
        <v>0</v>
      </c>
      <c r="E224" s="78">
        <v>0</v>
      </c>
      <c r="F224" s="78">
        <v>380</v>
      </c>
      <c r="H224" s="78">
        <v>375</v>
      </c>
      <c r="I224" s="78">
        <v>0</v>
      </c>
      <c r="J224" s="78">
        <v>0</v>
      </c>
      <c r="K224" s="78">
        <v>375</v>
      </c>
      <c r="M224" s="78">
        <v>389</v>
      </c>
      <c r="N224" s="78">
        <v>0</v>
      </c>
      <c r="O224" s="78">
        <v>0</v>
      </c>
      <c r="P224" s="78">
        <v>389</v>
      </c>
      <c r="R224" s="198"/>
      <c r="S224" s="198"/>
      <c r="T224" s="198"/>
      <c r="U224" s="198"/>
      <c r="V224" s="198"/>
    </row>
    <row r="225" spans="1:22">
      <c r="A225" s="121" t="s">
        <v>570</v>
      </c>
      <c r="B225" s="121" t="s">
        <v>155</v>
      </c>
      <c r="C225" s="125">
        <f>SUM(C226:C234)</f>
        <v>1075461</v>
      </c>
      <c r="D225" s="125">
        <f>SUM(D226:D234)</f>
        <v>82995</v>
      </c>
      <c r="E225" s="125">
        <f>SUM(E226:E234)</f>
        <v>-20649</v>
      </c>
      <c r="F225" s="125">
        <f>SUM(F226:F234)</f>
        <v>1137807</v>
      </c>
      <c r="H225" s="125">
        <f>SUM(H226:H234)</f>
        <v>840247</v>
      </c>
      <c r="I225" s="125">
        <f>SUM(I226:I234)</f>
        <v>51078</v>
      </c>
      <c r="J225" s="125">
        <f>SUM(J226:J234)</f>
        <v>-7404</v>
      </c>
      <c r="K225" s="125">
        <f>SUM(K226:K234)</f>
        <v>883921</v>
      </c>
      <c r="M225" s="125">
        <f>SUM(M226:M234)</f>
        <v>1095224</v>
      </c>
      <c r="N225" s="125">
        <f>SUM(N226:N234)</f>
        <v>64332</v>
      </c>
      <c r="O225" s="125">
        <f>SUM(O226:O234)</f>
        <v>-5410</v>
      </c>
      <c r="P225" s="125">
        <f>SUM(P226:P234)</f>
        <v>1154146</v>
      </c>
      <c r="R225" s="198"/>
      <c r="S225" s="198"/>
      <c r="T225" s="198"/>
      <c r="U225" s="198"/>
      <c r="V225" s="198"/>
    </row>
    <row r="226" spans="1:22" s="188" customFormat="1">
      <c r="A226" s="77" t="s">
        <v>156</v>
      </c>
      <c r="B226" s="77" t="s">
        <v>157</v>
      </c>
      <c r="C226" s="78">
        <v>7463</v>
      </c>
      <c r="D226" s="78">
        <v>0</v>
      </c>
      <c r="E226" s="78">
        <v>0</v>
      </c>
      <c r="F226" s="78">
        <v>7463</v>
      </c>
      <c r="H226" s="78">
        <v>8118</v>
      </c>
      <c r="I226" s="78">
        <v>0</v>
      </c>
      <c r="J226" s="78">
        <v>0</v>
      </c>
      <c r="K226" s="78">
        <v>8118</v>
      </c>
      <c r="M226" s="78">
        <v>12701</v>
      </c>
      <c r="N226" s="78">
        <v>0</v>
      </c>
      <c r="O226" s="78">
        <v>0</v>
      </c>
      <c r="P226" s="78">
        <v>12701</v>
      </c>
      <c r="R226" s="198"/>
      <c r="S226" s="198"/>
      <c r="T226" s="198"/>
      <c r="U226" s="198"/>
      <c r="V226" s="198"/>
    </row>
    <row r="227" spans="1:22" s="188" customFormat="1">
      <c r="A227" s="77" t="s">
        <v>158</v>
      </c>
      <c r="B227" s="77" t="s">
        <v>159</v>
      </c>
      <c r="C227" s="78">
        <v>297037</v>
      </c>
      <c r="D227" s="78">
        <v>11445</v>
      </c>
      <c r="E227" s="78">
        <v>-20649</v>
      </c>
      <c r="F227" s="78">
        <v>287833</v>
      </c>
      <c r="H227" s="78">
        <v>83176</v>
      </c>
      <c r="I227" s="78">
        <v>5035</v>
      </c>
      <c r="J227" s="78">
        <v>-4654</v>
      </c>
      <c r="K227" s="78">
        <v>83557</v>
      </c>
      <c r="M227" s="78">
        <v>164079</v>
      </c>
      <c r="N227" s="78">
        <v>6621</v>
      </c>
      <c r="O227" s="78">
        <v>-5410</v>
      </c>
      <c r="P227" s="78">
        <v>165290</v>
      </c>
      <c r="R227" s="198"/>
      <c r="S227" s="198"/>
      <c r="T227" s="198"/>
      <c r="U227" s="198"/>
      <c r="V227" s="198"/>
    </row>
    <row r="228" spans="1:22" s="188" customFormat="1">
      <c r="A228" s="77" t="s">
        <v>571</v>
      </c>
      <c r="B228" s="77" t="s">
        <v>161</v>
      </c>
      <c r="C228" s="78">
        <v>14853</v>
      </c>
      <c r="D228" s="78">
        <v>0</v>
      </c>
      <c r="E228" s="78">
        <v>0</v>
      </c>
      <c r="F228" s="78">
        <v>14853</v>
      </c>
      <c r="H228" s="78">
        <v>10784</v>
      </c>
      <c r="I228" s="78">
        <v>1572</v>
      </c>
      <c r="J228" s="78">
        <v>0</v>
      </c>
      <c r="K228" s="78">
        <v>12356</v>
      </c>
      <c r="M228" s="78">
        <v>38</v>
      </c>
      <c r="N228" s="78">
        <v>1420</v>
      </c>
      <c r="O228" s="78">
        <v>0</v>
      </c>
      <c r="P228" s="78">
        <v>1458</v>
      </c>
      <c r="R228" s="198"/>
      <c r="S228" s="198"/>
      <c r="T228" s="198"/>
      <c r="U228" s="198"/>
      <c r="V228" s="198"/>
    </row>
    <row r="229" spans="1:22" s="188" customFormat="1">
      <c r="A229" s="77" t="s">
        <v>152</v>
      </c>
      <c r="B229" s="77" t="s">
        <v>163</v>
      </c>
      <c r="C229" s="78">
        <v>31943</v>
      </c>
      <c r="D229" s="78">
        <v>1804</v>
      </c>
      <c r="E229" s="78">
        <v>0</v>
      </c>
      <c r="F229" s="78">
        <v>33747</v>
      </c>
      <c r="H229" s="78">
        <v>40432</v>
      </c>
      <c r="I229" s="78">
        <v>1927</v>
      </c>
      <c r="J229" s="78">
        <v>0</v>
      </c>
      <c r="K229" s="78">
        <v>42359</v>
      </c>
      <c r="M229" s="78">
        <v>55340</v>
      </c>
      <c r="N229" s="78">
        <v>1799</v>
      </c>
      <c r="O229" s="78">
        <v>0</v>
      </c>
      <c r="P229" s="78">
        <v>57139</v>
      </c>
      <c r="R229" s="198"/>
      <c r="S229" s="198"/>
      <c r="T229" s="198"/>
      <c r="U229" s="198"/>
      <c r="V229" s="198"/>
    </row>
    <row r="230" spans="1:22" s="188" customFormat="1">
      <c r="A230" s="77" t="s">
        <v>146</v>
      </c>
      <c r="B230" s="77" t="s">
        <v>165</v>
      </c>
      <c r="C230" s="78">
        <v>267106</v>
      </c>
      <c r="D230" s="78">
        <v>937</v>
      </c>
      <c r="E230" s="78">
        <v>0</v>
      </c>
      <c r="F230" s="78">
        <v>268043</v>
      </c>
      <c r="H230" s="78">
        <v>249576</v>
      </c>
      <c r="I230" s="78">
        <v>0</v>
      </c>
      <c r="J230" s="78">
        <v>0</v>
      </c>
      <c r="K230" s="78">
        <v>249576</v>
      </c>
      <c r="M230" s="78">
        <v>279515</v>
      </c>
      <c r="N230" s="78">
        <v>0</v>
      </c>
      <c r="O230" s="78">
        <v>0</v>
      </c>
      <c r="P230" s="78">
        <v>279515</v>
      </c>
      <c r="R230" s="198"/>
      <c r="S230" s="198"/>
      <c r="T230" s="198"/>
      <c r="U230" s="198"/>
      <c r="V230" s="198"/>
    </row>
    <row r="231" spans="1:22" s="188" customFormat="1">
      <c r="A231" s="77" t="s">
        <v>499</v>
      </c>
      <c r="B231" s="77" t="s">
        <v>167</v>
      </c>
      <c r="C231" s="78">
        <v>9682</v>
      </c>
      <c r="D231" s="78">
        <v>16704</v>
      </c>
      <c r="E231" s="78">
        <v>0</v>
      </c>
      <c r="F231" s="78">
        <v>26386</v>
      </c>
      <c r="H231" s="78">
        <v>9484</v>
      </c>
      <c r="I231" s="78">
        <v>14760</v>
      </c>
      <c r="J231" s="78">
        <v>-2750</v>
      </c>
      <c r="K231" s="78">
        <v>21494</v>
      </c>
      <c r="M231" s="78">
        <v>6508</v>
      </c>
      <c r="N231" s="78">
        <v>16378</v>
      </c>
      <c r="O231" s="78">
        <v>0</v>
      </c>
      <c r="P231" s="78">
        <v>22886</v>
      </c>
      <c r="R231" s="198"/>
      <c r="S231" s="198"/>
      <c r="T231" s="198"/>
      <c r="U231" s="198"/>
      <c r="V231" s="198"/>
    </row>
    <row r="232" spans="1:22" s="188" customFormat="1">
      <c r="A232" s="77" t="s">
        <v>170</v>
      </c>
      <c r="B232" s="77" t="s">
        <v>171</v>
      </c>
      <c r="C232" s="78">
        <v>184127</v>
      </c>
      <c r="D232" s="78">
        <v>52105</v>
      </c>
      <c r="E232" s="78">
        <v>0</v>
      </c>
      <c r="F232" s="78">
        <v>236232</v>
      </c>
      <c r="H232" s="78">
        <v>121552</v>
      </c>
      <c r="I232" s="78">
        <v>27784</v>
      </c>
      <c r="J232" s="78">
        <v>0</v>
      </c>
      <c r="K232" s="78">
        <v>149336</v>
      </c>
      <c r="M232" s="78">
        <v>239713</v>
      </c>
      <c r="N232" s="78">
        <v>38114</v>
      </c>
      <c r="O232" s="78">
        <v>0</v>
      </c>
      <c r="P232" s="78">
        <v>277827</v>
      </c>
      <c r="R232" s="198"/>
      <c r="S232" s="198"/>
      <c r="T232" s="198"/>
      <c r="U232" s="198"/>
      <c r="V232" s="198"/>
    </row>
    <row r="233" spans="1:22">
      <c r="A233" s="77" t="s">
        <v>537</v>
      </c>
      <c r="B233" s="77" t="s">
        <v>169</v>
      </c>
      <c r="C233" s="78">
        <v>263250</v>
      </c>
      <c r="D233" s="78">
        <v>0</v>
      </c>
      <c r="E233" s="78">
        <v>0</v>
      </c>
      <c r="F233" s="78">
        <v>263250</v>
      </c>
      <c r="H233" s="78">
        <v>317125</v>
      </c>
      <c r="I233" s="78">
        <v>0</v>
      </c>
      <c r="J233" s="78">
        <v>0</v>
      </c>
      <c r="K233" s="78">
        <v>317125</v>
      </c>
      <c r="M233" s="78">
        <v>337330</v>
      </c>
      <c r="N233" s="78">
        <v>0</v>
      </c>
      <c r="O233" s="78">
        <v>0</v>
      </c>
      <c r="P233" s="78">
        <v>337330</v>
      </c>
      <c r="R233" s="198"/>
      <c r="S233" s="198"/>
      <c r="T233" s="198"/>
      <c r="U233" s="198"/>
      <c r="V233" s="198"/>
    </row>
    <row r="234" spans="1:22">
      <c r="A234" s="77" t="s">
        <v>172</v>
      </c>
      <c r="B234" s="77" t="s">
        <v>173</v>
      </c>
      <c r="C234" s="78">
        <v>0</v>
      </c>
      <c r="D234" s="78">
        <v>0</v>
      </c>
      <c r="E234" s="78">
        <v>0</v>
      </c>
      <c r="F234" s="78">
        <v>0</v>
      </c>
      <c r="H234" s="78">
        <v>0</v>
      </c>
      <c r="I234" s="78">
        <v>0</v>
      </c>
      <c r="J234" s="78">
        <v>0</v>
      </c>
      <c r="K234" s="78">
        <v>0</v>
      </c>
      <c r="M234" s="78">
        <v>0</v>
      </c>
      <c r="N234" s="78">
        <v>0</v>
      </c>
      <c r="O234" s="78">
        <v>0</v>
      </c>
      <c r="P234" s="78">
        <v>0</v>
      </c>
      <c r="R234" s="198"/>
      <c r="S234" s="198"/>
      <c r="T234" s="198"/>
      <c r="U234" s="198"/>
      <c r="V234" s="198"/>
    </row>
    <row r="235" spans="1:22">
      <c r="A235" s="121" t="s">
        <v>174</v>
      </c>
      <c r="B235" s="121" t="s">
        <v>175</v>
      </c>
      <c r="C235" s="125">
        <f>C213+C225</f>
        <v>2316580</v>
      </c>
      <c r="D235" s="125">
        <f>D213+D225</f>
        <v>134084</v>
      </c>
      <c r="E235" s="125">
        <f>E213+E225</f>
        <v>-37933</v>
      </c>
      <c r="F235" s="125">
        <f>F213+F225</f>
        <v>2412731</v>
      </c>
      <c r="H235" s="125">
        <f>H213+H225</f>
        <v>2113481</v>
      </c>
      <c r="I235" s="125">
        <f t="shared" ref="I235:J235" si="59">I213+I225</f>
        <v>95711</v>
      </c>
      <c r="J235" s="125">
        <f t="shared" si="59"/>
        <v>-24685</v>
      </c>
      <c r="K235" s="125">
        <f>K213+K225</f>
        <v>2184507</v>
      </c>
      <c r="M235" s="125">
        <f>M213+M225</f>
        <v>2201976</v>
      </c>
      <c r="N235" s="125">
        <f t="shared" ref="N235:O235" si="60">N213+N225</f>
        <v>96925</v>
      </c>
      <c r="O235" s="125">
        <f t="shared" si="60"/>
        <v>-22570</v>
      </c>
      <c r="P235" s="125">
        <f>P213+P225</f>
        <v>2276331</v>
      </c>
      <c r="R235" s="198"/>
      <c r="S235" s="198"/>
      <c r="T235" s="198"/>
      <c r="U235" s="198"/>
      <c r="V235" s="198"/>
    </row>
    <row r="236" spans="1:22">
      <c r="A236" s="204"/>
      <c r="H236" s="203" t="s">
        <v>466</v>
      </c>
      <c r="M236" s="203" t="s">
        <v>466</v>
      </c>
      <c r="R236" s="198"/>
      <c r="S236" s="198"/>
      <c r="T236" s="198"/>
      <c r="U236" s="198"/>
      <c r="V236" s="198"/>
    </row>
    <row r="237" spans="1:22">
      <c r="A237" s="186"/>
      <c r="B237" s="186"/>
      <c r="C237" s="383">
        <f>C210</f>
        <v>45199</v>
      </c>
      <c r="D237" s="384"/>
      <c r="E237" s="384"/>
      <c r="F237" s="384"/>
      <c r="G237" s="198"/>
      <c r="H237" s="383" t="str">
        <f>H210</f>
        <v>2023-06-30*</v>
      </c>
      <c r="I237" s="384"/>
      <c r="J237" s="384"/>
      <c r="K237" s="385"/>
      <c r="M237" s="383" t="str">
        <f>M210</f>
        <v>31.12.2022*</v>
      </c>
      <c r="N237" s="384"/>
      <c r="O237" s="384"/>
      <c r="P237" s="385"/>
      <c r="R237" s="198"/>
      <c r="S237" s="198"/>
      <c r="T237" s="198"/>
      <c r="U237" s="198"/>
      <c r="V237" s="198"/>
    </row>
    <row r="238" spans="1:22" ht="52">
      <c r="A238" s="390" t="s">
        <v>452</v>
      </c>
      <c r="B238" s="390" t="s">
        <v>177</v>
      </c>
      <c r="C238" s="399" t="s">
        <v>430</v>
      </c>
      <c r="D238" s="399" t="s">
        <v>431</v>
      </c>
      <c r="E238" s="206" t="s">
        <v>478</v>
      </c>
      <c r="F238" s="206" t="s">
        <v>433</v>
      </c>
      <c r="G238" s="198"/>
      <c r="H238" s="399" t="s">
        <v>430</v>
      </c>
      <c r="I238" s="399" t="s">
        <v>431</v>
      </c>
      <c r="J238" s="206" t="s">
        <v>478</v>
      </c>
      <c r="K238" s="206" t="s">
        <v>433</v>
      </c>
      <c r="M238" s="399" t="s">
        <v>430</v>
      </c>
      <c r="N238" s="399" t="s">
        <v>431</v>
      </c>
      <c r="O238" s="206" t="s">
        <v>478</v>
      </c>
      <c r="P238" s="206" t="s">
        <v>433</v>
      </c>
      <c r="R238" s="198"/>
      <c r="S238" s="198"/>
      <c r="T238" s="198"/>
      <c r="U238" s="198"/>
      <c r="V238" s="198"/>
    </row>
    <row r="239" spans="1:22" ht="65">
      <c r="A239" s="391"/>
      <c r="B239" s="391"/>
      <c r="C239" s="400"/>
      <c r="D239" s="400"/>
      <c r="E239" s="206" t="s">
        <v>479</v>
      </c>
      <c r="F239" s="206" t="s">
        <v>435</v>
      </c>
      <c r="H239" s="400"/>
      <c r="I239" s="400"/>
      <c r="J239" s="206" t="s">
        <v>479</v>
      </c>
      <c r="K239" s="206" t="s">
        <v>435</v>
      </c>
      <c r="M239" s="400"/>
      <c r="N239" s="400"/>
      <c r="O239" s="206" t="s">
        <v>479</v>
      </c>
      <c r="P239" s="206" t="s">
        <v>435</v>
      </c>
      <c r="R239" s="198"/>
      <c r="S239" s="198"/>
      <c r="T239" s="198"/>
      <c r="U239" s="198"/>
      <c r="V239" s="198"/>
    </row>
    <row r="240" spans="1:22">
      <c r="A240" s="82" t="s">
        <v>178</v>
      </c>
      <c r="B240" s="121" t="s">
        <v>179</v>
      </c>
      <c r="C240" s="125">
        <f>C241</f>
        <v>2177266</v>
      </c>
      <c r="D240" s="125">
        <f>D241</f>
        <v>46623</v>
      </c>
      <c r="E240" s="125">
        <f>E241</f>
        <v>-15745</v>
      </c>
      <c r="F240" s="125">
        <f>F241</f>
        <v>2208144</v>
      </c>
      <c r="H240" s="125">
        <f>H241</f>
        <v>2007539</v>
      </c>
      <c r="I240" s="125">
        <f t="shared" ref="I240:K240" si="61">I241</f>
        <v>38887</v>
      </c>
      <c r="J240" s="125">
        <f t="shared" si="61"/>
        <v>-15618</v>
      </c>
      <c r="K240" s="125">
        <f t="shared" si="61"/>
        <v>2030808</v>
      </c>
      <c r="M240" s="125">
        <f>M241</f>
        <v>2008048</v>
      </c>
      <c r="N240" s="125">
        <f t="shared" ref="N240:P240" si="62">N241</f>
        <v>38715</v>
      </c>
      <c r="O240" s="125">
        <f t="shared" si="62"/>
        <v>-15297</v>
      </c>
      <c r="P240" s="125">
        <f t="shared" si="62"/>
        <v>2031466</v>
      </c>
      <c r="R240" s="198"/>
      <c r="S240" s="198"/>
      <c r="T240" s="198"/>
      <c r="U240" s="198"/>
      <c r="V240" s="198"/>
    </row>
    <row r="241" spans="1:22">
      <c r="A241" s="82" t="s">
        <v>480</v>
      </c>
      <c r="B241" s="121" t="s">
        <v>481</v>
      </c>
      <c r="C241" s="125">
        <f>SUM(C242:C249)</f>
        <v>2177266</v>
      </c>
      <c r="D241" s="125">
        <f>SUM(D242:D249)</f>
        <v>46623</v>
      </c>
      <c r="E241" s="125">
        <f>SUM(E242:E249)</f>
        <v>-15745</v>
      </c>
      <c r="F241" s="125">
        <f>SUM(F242:F249)</f>
        <v>2208144</v>
      </c>
      <c r="H241" s="125">
        <f>SUM(H242:H249)</f>
        <v>2007539</v>
      </c>
      <c r="I241" s="125">
        <f>SUM(I242:I249)</f>
        <v>38887</v>
      </c>
      <c r="J241" s="125">
        <f>SUM(J242:J249)</f>
        <v>-15618</v>
      </c>
      <c r="K241" s="125">
        <f>SUM(K242:K249)</f>
        <v>2030808</v>
      </c>
      <c r="M241" s="125">
        <f>SUM(M242:M249)</f>
        <v>2008048</v>
      </c>
      <c r="N241" s="125">
        <f>SUM(N242:N249)</f>
        <v>38715</v>
      </c>
      <c r="O241" s="125">
        <f>SUM(O242:O249)</f>
        <v>-15297</v>
      </c>
      <c r="P241" s="125">
        <f>SUM(P242:P249)</f>
        <v>2031466</v>
      </c>
      <c r="R241" s="198"/>
      <c r="S241" s="198"/>
      <c r="T241" s="198"/>
      <c r="U241" s="198"/>
      <c r="V241" s="198"/>
    </row>
    <row r="242" spans="1:22">
      <c r="A242" s="83" t="s">
        <v>182</v>
      </c>
      <c r="B242" s="77" t="s">
        <v>183</v>
      </c>
      <c r="C242" s="78">
        <v>99911</v>
      </c>
      <c r="D242" s="78">
        <v>136</v>
      </c>
      <c r="E242" s="78">
        <v>-136</v>
      </c>
      <c r="F242" s="78">
        <v>99911</v>
      </c>
      <c r="H242" s="78">
        <v>99911</v>
      </c>
      <c r="I242" s="78">
        <v>136</v>
      </c>
      <c r="J242" s="78">
        <v>-136</v>
      </c>
      <c r="K242" s="78">
        <v>99911</v>
      </c>
      <c r="M242" s="78">
        <v>100771</v>
      </c>
      <c r="N242" s="78">
        <v>136</v>
      </c>
      <c r="O242" s="78">
        <v>-136</v>
      </c>
      <c r="P242" s="78">
        <v>100771</v>
      </c>
      <c r="R242" s="198"/>
      <c r="S242" s="198"/>
      <c r="T242" s="198"/>
      <c r="U242" s="198"/>
      <c r="V242" s="198"/>
    </row>
    <row r="243" spans="1:22">
      <c r="A243" s="83" t="s">
        <v>453</v>
      </c>
      <c r="B243" s="77" t="s">
        <v>185</v>
      </c>
      <c r="C243" s="78">
        <v>1681868</v>
      </c>
      <c r="D243" s="78">
        <v>38251</v>
      </c>
      <c r="E243" s="78">
        <v>-5515</v>
      </c>
      <c r="F243" s="78">
        <v>1714604</v>
      </c>
      <c r="H243" s="78">
        <v>1681868</v>
      </c>
      <c r="I243" s="78">
        <v>38251</v>
      </c>
      <c r="J243" s="78">
        <v>-5515</v>
      </c>
      <c r="K243" s="78">
        <v>1714604</v>
      </c>
      <c r="M243" s="78">
        <v>1539839</v>
      </c>
      <c r="N243" s="78">
        <v>33001</v>
      </c>
      <c r="O243" s="78">
        <v>-5515</v>
      </c>
      <c r="P243" s="78">
        <v>1567325</v>
      </c>
      <c r="R243" s="198"/>
      <c r="S243" s="198"/>
      <c r="T243" s="198"/>
      <c r="U243" s="198"/>
      <c r="V243" s="198"/>
    </row>
    <row r="244" spans="1:22">
      <c r="A244" s="83" t="s">
        <v>572</v>
      </c>
      <c r="B244" s="77" t="s">
        <v>187</v>
      </c>
      <c r="C244" s="78">
        <v>116700</v>
      </c>
      <c r="D244" s="78">
        <v>0</v>
      </c>
      <c r="E244" s="78">
        <v>0</v>
      </c>
      <c r="F244" s="78">
        <v>116700</v>
      </c>
      <c r="H244" s="78">
        <v>116700</v>
      </c>
      <c r="I244" s="78">
        <v>0</v>
      </c>
      <c r="J244" s="78">
        <v>0</v>
      </c>
      <c r="K244" s="78">
        <v>116700</v>
      </c>
      <c r="M244" s="78">
        <v>116700</v>
      </c>
      <c r="N244" s="78">
        <v>0</v>
      </c>
      <c r="O244" s="78">
        <v>0</v>
      </c>
      <c r="P244" s="78">
        <v>116700</v>
      </c>
      <c r="R244" s="198"/>
      <c r="S244" s="198"/>
      <c r="T244" s="198"/>
      <c r="U244" s="198"/>
      <c r="V244" s="198"/>
    </row>
    <row r="245" spans="1:22">
      <c r="A245" s="83" t="s">
        <v>188</v>
      </c>
      <c r="B245" s="77" t="s">
        <v>189</v>
      </c>
      <c r="C245" s="78">
        <v>0</v>
      </c>
      <c r="D245" s="78">
        <v>0</v>
      </c>
      <c r="E245" s="78">
        <v>0</v>
      </c>
      <c r="F245" s="78">
        <v>0</v>
      </c>
      <c r="H245" s="78">
        <v>0</v>
      </c>
      <c r="I245" s="78">
        <v>0</v>
      </c>
      <c r="J245" s="78">
        <v>0</v>
      </c>
      <c r="K245" s="78">
        <v>0</v>
      </c>
      <c r="M245" s="78">
        <v>-99993</v>
      </c>
      <c r="N245" s="78">
        <v>0</v>
      </c>
      <c r="O245" s="78">
        <v>0</v>
      </c>
      <c r="P245" s="78">
        <v>-99993</v>
      </c>
      <c r="R245" s="198"/>
      <c r="S245" s="198"/>
      <c r="T245" s="198"/>
      <c r="U245" s="198"/>
      <c r="V245" s="198"/>
    </row>
    <row r="246" spans="1:22">
      <c r="A246" s="83" t="s">
        <v>573</v>
      </c>
      <c r="B246" s="77" t="s">
        <v>191</v>
      </c>
      <c r="C246" s="78">
        <v>16943</v>
      </c>
      <c r="D246" s="78">
        <v>850</v>
      </c>
      <c r="E246" s="78">
        <v>-1863</v>
      </c>
      <c r="F246" s="78">
        <v>15930</v>
      </c>
      <c r="H246" s="78">
        <v>13997</v>
      </c>
      <c r="I246" s="78">
        <v>704</v>
      </c>
      <c r="J246" s="78">
        <v>-1717</v>
      </c>
      <c r="K246" s="78">
        <v>12984</v>
      </c>
      <c r="M246" s="78">
        <v>3268</v>
      </c>
      <c r="N246" s="78">
        <v>391</v>
      </c>
      <c r="O246" s="78">
        <v>-1404</v>
      </c>
      <c r="P246" s="78">
        <v>2255</v>
      </c>
      <c r="R246" s="198"/>
      <c r="S246" s="198"/>
      <c r="T246" s="198"/>
      <c r="U246" s="198"/>
      <c r="V246" s="198"/>
    </row>
    <row r="247" spans="1:22">
      <c r="A247" s="83" t="s">
        <v>574</v>
      </c>
      <c r="B247" s="77" t="s">
        <v>193</v>
      </c>
      <c r="C247" s="78">
        <v>866</v>
      </c>
      <c r="D247" s="78">
        <v>-65</v>
      </c>
      <c r="E247" s="78">
        <v>1014</v>
      </c>
      <c r="F247" s="78">
        <v>1815</v>
      </c>
      <c r="H247" s="78">
        <v>-741</v>
      </c>
      <c r="I247" s="78">
        <v>-65</v>
      </c>
      <c r="J247" s="78">
        <v>1014</v>
      </c>
      <c r="K247" s="78">
        <v>208</v>
      </c>
      <c r="M247" s="78">
        <v>955</v>
      </c>
      <c r="N247" s="78">
        <v>-65</v>
      </c>
      <c r="O247" s="78">
        <v>1014</v>
      </c>
      <c r="P247" s="78">
        <v>1904</v>
      </c>
      <c r="R247" s="198"/>
      <c r="S247" s="198"/>
      <c r="T247" s="198"/>
      <c r="U247" s="198"/>
      <c r="V247" s="198"/>
    </row>
    <row r="248" spans="1:22">
      <c r="A248" s="83" t="s">
        <v>194</v>
      </c>
      <c r="B248" s="77" t="s">
        <v>195</v>
      </c>
      <c r="C248" s="78">
        <v>-21543</v>
      </c>
      <c r="D248" s="78">
        <v>2</v>
      </c>
      <c r="E248" s="78">
        <v>-9256</v>
      </c>
      <c r="F248" s="78">
        <v>-30797</v>
      </c>
      <c r="H248" s="78">
        <v>5436</v>
      </c>
      <c r="I248" s="78">
        <v>2</v>
      </c>
      <c r="J248" s="78">
        <v>-9256</v>
      </c>
      <c r="K248" s="78">
        <v>-3818</v>
      </c>
      <c r="M248" s="78">
        <v>5015</v>
      </c>
      <c r="N248" s="78">
        <v>4</v>
      </c>
      <c r="O248" s="78">
        <v>-9006</v>
      </c>
      <c r="P248" s="78">
        <v>-3987</v>
      </c>
      <c r="R248" s="198"/>
      <c r="S248" s="198"/>
      <c r="T248" s="198"/>
      <c r="U248" s="198"/>
      <c r="V248" s="198"/>
    </row>
    <row r="249" spans="1:22">
      <c r="A249" s="83" t="s">
        <v>575</v>
      </c>
      <c r="B249" s="77" t="s">
        <v>197</v>
      </c>
      <c r="C249" s="78">
        <v>282521</v>
      </c>
      <c r="D249" s="78">
        <v>7449</v>
      </c>
      <c r="E249" s="78">
        <v>11</v>
      </c>
      <c r="F249" s="78">
        <v>289981</v>
      </c>
      <c r="H249" s="78">
        <v>90368</v>
      </c>
      <c r="I249" s="78">
        <v>-141</v>
      </c>
      <c r="J249" s="78">
        <v>-8</v>
      </c>
      <c r="K249" s="78">
        <v>90219</v>
      </c>
      <c r="M249" s="78">
        <v>341493</v>
      </c>
      <c r="N249" s="78">
        <v>5248</v>
      </c>
      <c r="O249" s="78">
        <v>-250</v>
      </c>
      <c r="P249" s="78">
        <v>346491</v>
      </c>
      <c r="R249" s="198"/>
      <c r="S249" s="198"/>
      <c r="T249" s="198"/>
      <c r="U249" s="198"/>
      <c r="V249" s="198"/>
    </row>
    <row r="250" spans="1:22">
      <c r="A250" s="121" t="s">
        <v>576</v>
      </c>
      <c r="B250" s="121" t="s">
        <v>482</v>
      </c>
      <c r="C250" s="125">
        <v>0</v>
      </c>
      <c r="D250" s="125">
        <v>0</v>
      </c>
      <c r="E250" s="125">
        <v>0</v>
      </c>
      <c r="F250" s="125">
        <v>0</v>
      </c>
      <c r="H250" s="125">
        <v>0</v>
      </c>
      <c r="I250" s="125">
        <v>0</v>
      </c>
      <c r="J250" s="125">
        <v>0</v>
      </c>
      <c r="K250" s="125">
        <v>0</v>
      </c>
      <c r="M250" s="125">
        <v>0</v>
      </c>
      <c r="N250" s="125">
        <v>0</v>
      </c>
      <c r="O250" s="125">
        <v>0</v>
      </c>
      <c r="P250" s="125">
        <v>0</v>
      </c>
      <c r="R250" s="198"/>
      <c r="S250" s="198"/>
      <c r="T250" s="198"/>
      <c r="U250" s="198"/>
      <c r="V250" s="198"/>
    </row>
    <row r="251" spans="1:22">
      <c r="A251" s="82" t="s">
        <v>577</v>
      </c>
      <c r="B251" s="121" t="s">
        <v>199</v>
      </c>
      <c r="C251" s="125">
        <f>SUM(C252:C258)</f>
        <v>40225</v>
      </c>
      <c r="D251" s="125">
        <f>SUM(D252:D258)</f>
        <v>1037</v>
      </c>
      <c r="E251" s="125">
        <f>SUM(E252:E258)</f>
        <v>-1010</v>
      </c>
      <c r="F251" s="125">
        <f t="shared" ref="F251" si="63">SUM(F252:F258)</f>
        <v>40252</v>
      </c>
      <c r="H251" s="125">
        <f>SUM(H252:H258)</f>
        <v>30014</v>
      </c>
      <c r="I251" s="125">
        <f>SUM(I252:I258)</f>
        <v>1174</v>
      </c>
      <c r="J251" s="125">
        <f t="shared" ref="J251:K251" si="64">SUM(J252:J258)</f>
        <v>-1147</v>
      </c>
      <c r="K251" s="125">
        <f t="shared" si="64"/>
        <v>30041</v>
      </c>
      <c r="M251" s="125">
        <f>SUM(M252:M258)</f>
        <v>36156</v>
      </c>
      <c r="N251" s="125">
        <f>SUM(N252:N258)</f>
        <v>1367</v>
      </c>
      <c r="O251" s="125">
        <f t="shared" ref="O251:P251" si="65">SUM(O252:O258)</f>
        <v>-1337</v>
      </c>
      <c r="P251" s="125">
        <f t="shared" si="65"/>
        <v>36186</v>
      </c>
      <c r="R251" s="198"/>
      <c r="S251" s="198"/>
      <c r="T251" s="198"/>
      <c r="U251" s="198"/>
      <c r="V251" s="198"/>
    </row>
    <row r="252" spans="1:22">
      <c r="A252" s="83" t="s">
        <v>336</v>
      </c>
      <c r="B252" s="77" t="s">
        <v>337</v>
      </c>
      <c r="C252" s="78">
        <v>0</v>
      </c>
      <c r="D252" s="78">
        <v>0</v>
      </c>
      <c r="E252" s="78">
        <v>0</v>
      </c>
      <c r="F252" s="78">
        <v>0</v>
      </c>
      <c r="H252" s="78">
        <v>0</v>
      </c>
      <c r="I252" s="78">
        <v>0</v>
      </c>
      <c r="J252" s="78">
        <v>0</v>
      </c>
      <c r="K252" s="78">
        <v>0</v>
      </c>
      <c r="M252" s="78">
        <v>0</v>
      </c>
      <c r="N252" s="78">
        <v>0</v>
      </c>
      <c r="O252" s="78">
        <v>0</v>
      </c>
      <c r="P252" s="78">
        <v>0</v>
      </c>
      <c r="R252" s="198"/>
      <c r="S252" s="198"/>
      <c r="T252" s="198"/>
      <c r="U252" s="198"/>
      <c r="V252" s="198"/>
    </row>
    <row r="253" spans="1:22" s="208" customFormat="1">
      <c r="A253" s="77" t="s">
        <v>200</v>
      </c>
      <c r="B253" s="77" t="s">
        <v>201</v>
      </c>
      <c r="C253" s="78">
        <v>19640</v>
      </c>
      <c r="D253" s="78">
        <v>1010</v>
      </c>
      <c r="E253" s="78">
        <v>-1010</v>
      </c>
      <c r="F253" s="78">
        <v>19640</v>
      </c>
      <c r="H253" s="78">
        <v>18206</v>
      </c>
      <c r="I253" s="78">
        <v>1147</v>
      </c>
      <c r="J253" s="78">
        <v>-1147</v>
      </c>
      <c r="K253" s="78">
        <v>18206</v>
      </c>
      <c r="M253" s="78">
        <v>18883</v>
      </c>
      <c r="N253" s="78">
        <v>1337</v>
      </c>
      <c r="O253" s="78">
        <v>-1337</v>
      </c>
      <c r="P253" s="78">
        <v>18883</v>
      </c>
      <c r="R253" s="198"/>
      <c r="S253" s="198"/>
      <c r="T253" s="198"/>
      <c r="U253" s="198"/>
      <c r="V253" s="198"/>
    </row>
    <row r="254" spans="1:22" s="208" customFormat="1">
      <c r="A254" s="83" t="s">
        <v>501</v>
      </c>
      <c r="B254" s="77" t="s">
        <v>203</v>
      </c>
      <c r="C254" s="78">
        <v>2501</v>
      </c>
      <c r="D254" s="78">
        <v>0</v>
      </c>
      <c r="E254" s="78">
        <v>0</v>
      </c>
      <c r="F254" s="78">
        <v>2501</v>
      </c>
      <c r="H254" s="78">
        <v>2500</v>
      </c>
      <c r="I254" s="78">
        <v>0</v>
      </c>
      <c r="J254" s="78">
        <v>0</v>
      </c>
      <c r="K254" s="78">
        <v>2500</v>
      </c>
      <c r="M254" s="78">
        <v>2620</v>
      </c>
      <c r="N254" s="78">
        <v>0</v>
      </c>
      <c r="O254" s="78">
        <v>0</v>
      </c>
      <c r="P254" s="78">
        <v>2620</v>
      </c>
      <c r="R254" s="198"/>
      <c r="S254" s="198"/>
      <c r="T254" s="198"/>
      <c r="U254" s="198"/>
      <c r="V254" s="198"/>
    </row>
    <row r="255" spans="1:22" s="208" customFormat="1">
      <c r="A255" s="83" t="s">
        <v>502</v>
      </c>
      <c r="B255" s="77" t="s">
        <v>205</v>
      </c>
      <c r="C255" s="78">
        <v>49</v>
      </c>
      <c r="D255" s="78">
        <v>0</v>
      </c>
      <c r="E255" s="78">
        <v>0</v>
      </c>
      <c r="F255" s="78">
        <v>49</v>
      </c>
      <c r="H255" s="78">
        <v>46</v>
      </c>
      <c r="I255" s="78">
        <v>0</v>
      </c>
      <c r="J255" s="78">
        <v>0</v>
      </c>
      <c r="K255" s="78">
        <v>46</v>
      </c>
      <c r="M255" s="78">
        <v>50</v>
      </c>
      <c r="N255" s="78">
        <v>0</v>
      </c>
      <c r="O255" s="78">
        <v>0</v>
      </c>
      <c r="P255" s="78">
        <v>50</v>
      </c>
      <c r="R255" s="198"/>
      <c r="S255" s="198"/>
      <c r="T255" s="198"/>
      <c r="U255" s="198"/>
      <c r="V255" s="198"/>
    </row>
    <row r="256" spans="1:22" s="208" customFormat="1">
      <c r="A256" s="83" t="s">
        <v>503</v>
      </c>
      <c r="B256" s="77" t="s">
        <v>207</v>
      </c>
      <c r="C256" s="78">
        <v>2069</v>
      </c>
      <c r="D256" s="78">
        <v>0</v>
      </c>
      <c r="E256" s="78">
        <v>0</v>
      </c>
      <c r="F256" s="78">
        <v>2069</v>
      </c>
      <c r="H256" s="78">
        <v>2753</v>
      </c>
      <c r="I256" s="78">
        <v>0</v>
      </c>
      <c r="J256" s="78">
        <v>0</v>
      </c>
      <c r="K256" s="78">
        <v>2753</v>
      </c>
      <c r="M256" s="78">
        <v>3666</v>
      </c>
      <c r="N256" s="78">
        <v>3</v>
      </c>
      <c r="O256" s="78">
        <v>0</v>
      </c>
      <c r="P256" s="78">
        <v>3669</v>
      </c>
      <c r="R256" s="198"/>
      <c r="S256" s="198"/>
      <c r="T256" s="198"/>
      <c r="U256" s="198"/>
      <c r="V256" s="198"/>
    </row>
    <row r="257" spans="1:22" s="208" customFormat="1">
      <c r="A257" s="83" t="s">
        <v>483</v>
      </c>
      <c r="B257" s="77" t="s">
        <v>456</v>
      </c>
      <c r="C257" s="78">
        <v>339</v>
      </c>
      <c r="D257" s="78">
        <v>27</v>
      </c>
      <c r="E257" s="78">
        <v>0</v>
      </c>
      <c r="F257" s="78">
        <v>366</v>
      </c>
      <c r="H257" s="78">
        <v>339</v>
      </c>
      <c r="I257" s="78">
        <v>27</v>
      </c>
      <c r="J257" s="78">
        <v>0</v>
      </c>
      <c r="K257" s="78">
        <v>366</v>
      </c>
      <c r="M257" s="78">
        <v>339</v>
      </c>
      <c r="N257" s="78">
        <v>27</v>
      </c>
      <c r="O257" s="78">
        <v>0</v>
      </c>
      <c r="P257" s="78">
        <v>366</v>
      </c>
      <c r="R257" s="198"/>
      <c r="S257" s="198"/>
      <c r="T257" s="198"/>
      <c r="U257" s="198"/>
      <c r="V257" s="198"/>
    </row>
    <row r="258" spans="1:22" s="208" customFormat="1">
      <c r="A258" s="83" t="s">
        <v>210</v>
      </c>
      <c r="B258" s="77" t="s">
        <v>211</v>
      </c>
      <c r="C258" s="78">
        <v>15627</v>
      </c>
      <c r="D258" s="78">
        <v>0</v>
      </c>
      <c r="E258" s="78">
        <v>0</v>
      </c>
      <c r="F258" s="78">
        <v>15627</v>
      </c>
      <c r="H258" s="78">
        <v>6170</v>
      </c>
      <c r="I258" s="78">
        <v>0</v>
      </c>
      <c r="J258" s="78">
        <v>0</v>
      </c>
      <c r="K258" s="78">
        <v>6170</v>
      </c>
      <c r="M258" s="78">
        <v>10598</v>
      </c>
      <c r="N258" s="78">
        <v>0</v>
      </c>
      <c r="O258" s="78">
        <v>0</v>
      </c>
      <c r="P258" s="78">
        <v>10598</v>
      </c>
      <c r="R258" s="198"/>
      <c r="S258" s="198"/>
      <c r="T258" s="198"/>
      <c r="U258" s="198"/>
      <c r="V258" s="198"/>
    </row>
    <row r="259" spans="1:22">
      <c r="A259" s="82" t="s">
        <v>578</v>
      </c>
      <c r="B259" s="121" t="s">
        <v>213</v>
      </c>
      <c r="C259" s="125">
        <f>SUM(C260:C267)</f>
        <v>99089</v>
      </c>
      <c r="D259" s="125">
        <f>SUM(D260:D267)</f>
        <v>86424</v>
      </c>
      <c r="E259" s="125">
        <f>SUM(E260:E267)</f>
        <v>-21178</v>
      </c>
      <c r="F259" s="125">
        <f t="shared" ref="F259" si="66">SUM(F260:F267)</f>
        <v>164335</v>
      </c>
      <c r="H259" s="125">
        <f>SUM(H260:H267)</f>
        <v>75928</v>
      </c>
      <c r="I259" s="125">
        <f t="shared" ref="I259:J259" si="67">SUM(I260:I267)</f>
        <v>55650</v>
      </c>
      <c r="J259" s="125">
        <f t="shared" si="67"/>
        <v>-7920</v>
      </c>
      <c r="K259" s="125">
        <f>SUM(K260:K267)</f>
        <v>123658</v>
      </c>
      <c r="M259" s="125">
        <f>SUM(M260:M267)</f>
        <v>157772</v>
      </c>
      <c r="N259" s="125">
        <f t="shared" ref="N259:O259" si="68">SUM(N260:N267)</f>
        <v>56843</v>
      </c>
      <c r="O259" s="125">
        <f t="shared" si="68"/>
        <v>-5936</v>
      </c>
      <c r="P259" s="125">
        <f>SUM(P260:P267)</f>
        <v>208679</v>
      </c>
      <c r="R259" s="198"/>
      <c r="S259" s="198"/>
      <c r="T259" s="198"/>
      <c r="U259" s="198"/>
      <c r="V259" s="198"/>
    </row>
    <row r="260" spans="1:22" s="188" customFormat="1">
      <c r="A260" s="83" t="s">
        <v>336</v>
      </c>
      <c r="B260" s="77" t="s">
        <v>457</v>
      </c>
      <c r="C260" s="78">
        <v>0</v>
      </c>
      <c r="D260" s="78">
        <v>0</v>
      </c>
      <c r="E260" s="78">
        <v>0</v>
      </c>
      <c r="F260" s="78">
        <v>0</v>
      </c>
      <c r="H260" s="78">
        <v>0</v>
      </c>
      <c r="I260" s="78">
        <v>0</v>
      </c>
      <c r="J260" s="78">
        <v>0</v>
      </c>
      <c r="K260" s="78">
        <v>0</v>
      </c>
      <c r="M260" s="78">
        <v>0</v>
      </c>
      <c r="N260" s="78">
        <v>0</v>
      </c>
      <c r="O260" s="78">
        <v>0</v>
      </c>
      <c r="P260" s="78">
        <v>0</v>
      </c>
      <c r="R260" s="198"/>
      <c r="S260" s="198"/>
      <c r="T260" s="198"/>
      <c r="U260" s="198"/>
      <c r="V260" s="198"/>
    </row>
    <row r="261" spans="1:22" s="188" customFormat="1">
      <c r="A261" s="83" t="s">
        <v>200</v>
      </c>
      <c r="B261" s="77" t="s">
        <v>215</v>
      </c>
      <c r="C261" s="78">
        <v>14239</v>
      </c>
      <c r="D261" s="78">
        <v>529</v>
      </c>
      <c r="E261" s="78">
        <v>-529</v>
      </c>
      <c r="F261" s="78">
        <v>14239</v>
      </c>
      <c r="H261" s="78">
        <v>8251</v>
      </c>
      <c r="I261" s="78">
        <v>743</v>
      </c>
      <c r="J261" s="78">
        <v>-516</v>
      </c>
      <c r="K261" s="78">
        <v>8478</v>
      </c>
      <c r="M261" s="78">
        <v>8687</v>
      </c>
      <c r="N261" s="78">
        <v>1417</v>
      </c>
      <c r="O261" s="78">
        <v>-526</v>
      </c>
      <c r="P261" s="78">
        <v>9578</v>
      </c>
      <c r="R261" s="198"/>
      <c r="S261" s="198"/>
      <c r="T261" s="198"/>
      <c r="U261" s="198"/>
      <c r="V261" s="198"/>
    </row>
    <row r="262" spans="1:22" s="188" customFormat="1">
      <c r="A262" s="83" t="s">
        <v>579</v>
      </c>
      <c r="B262" s="77" t="s">
        <v>217</v>
      </c>
      <c r="C262" s="78">
        <v>22194</v>
      </c>
      <c r="D262" s="78">
        <v>65394</v>
      </c>
      <c r="E262" s="78">
        <v>-20286</v>
      </c>
      <c r="F262" s="78">
        <v>67302</v>
      </c>
      <c r="H262" s="78">
        <v>19501</v>
      </c>
      <c r="I262" s="78">
        <v>34972</v>
      </c>
      <c r="J262" s="78">
        <v>-4603</v>
      </c>
      <c r="K262" s="78">
        <v>49870</v>
      </c>
      <c r="M262" s="78">
        <v>38787</v>
      </c>
      <c r="N262" s="78">
        <v>38236</v>
      </c>
      <c r="O262" s="78">
        <v>-4904</v>
      </c>
      <c r="P262" s="78">
        <v>72119</v>
      </c>
      <c r="R262" s="198"/>
      <c r="S262" s="198"/>
      <c r="T262" s="198"/>
      <c r="U262" s="198"/>
      <c r="V262" s="198"/>
    </row>
    <row r="263" spans="1:22" s="188" customFormat="1">
      <c r="A263" s="83" t="s">
        <v>218</v>
      </c>
      <c r="B263" s="77" t="s">
        <v>219</v>
      </c>
      <c r="C263" s="78">
        <v>0</v>
      </c>
      <c r="D263" s="78">
        <v>147</v>
      </c>
      <c r="E263" s="78">
        <v>0</v>
      </c>
      <c r="F263" s="78">
        <v>147</v>
      </c>
      <c r="H263" s="78">
        <v>0</v>
      </c>
      <c r="I263" s="78">
        <v>0</v>
      </c>
      <c r="J263" s="78">
        <v>0</v>
      </c>
      <c r="K263" s="78">
        <v>0</v>
      </c>
      <c r="M263" s="78">
        <v>2116</v>
      </c>
      <c r="N263" s="78">
        <v>0</v>
      </c>
      <c r="O263" s="78">
        <v>0</v>
      </c>
      <c r="P263" s="78">
        <v>2116</v>
      </c>
      <c r="R263" s="198"/>
      <c r="S263" s="198"/>
      <c r="T263" s="198"/>
      <c r="U263" s="198"/>
      <c r="V263" s="198"/>
    </row>
    <row r="264" spans="1:22" s="188" customFormat="1">
      <c r="A264" s="83" t="s">
        <v>202</v>
      </c>
      <c r="B264" s="77" t="s">
        <v>221</v>
      </c>
      <c r="C264" s="78">
        <v>4774</v>
      </c>
      <c r="D264" s="78">
        <v>8948</v>
      </c>
      <c r="E264" s="78">
        <v>0</v>
      </c>
      <c r="F264" s="78">
        <v>13722</v>
      </c>
      <c r="H264" s="78">
        <v>5415</v>
      </c>
      <c r="I264" s="78">
        <v>5345</v>
      </c>
      <c r="J264" s="78">
        <v>0</v>
      </c>
      <c r="K264" s="78">
        <v>10760</v>
      </c>
      <c r="M264" s="78">
        <v>4382</v>
      </c>
      <c r="N264" s="78">
        <v>5862</v>
      </c>
      <c r="O264" s="78">
        <v>0</v>
      </c>
      <c r="P264" s="78">
        <v>10244</v>
      </c>
      <c r="R264" s="198"/>
      <c r="S264" s="198"/>
      <c r="T264" s="198"/>
      <c r="U264" s="198"/>
      <c r="V264" s="198"/>
    </row>
    <row r="265" spans="1:22" s="188" customFormat="1">
      <c r="A265" s="83" t="s">
        <v>503</v>
      </c>
      <c r="B265" s="77" t="s">
        <v>223</v>
      </c>
      <c r="C265" s="78">
        <v>7051</v>
      </c>
      <c r="D265" s="78">
        <v>6056</v>
      </c>
      <c r="E265" s="78">
        <v>0</v>
      </c>
      <c r="F265" s="78">
        <v>13107</v>
      </c>
      <c r="H265" s="78">
        <v>18479</v>
      </c>
      <c r="I265" s="78">
        <v>9882</v>
      </c>
      <c r="J265" s="78">
        <v>-2750</v>
      </c>
      <c r="K265" s="78">
        <v>25611</v>
      </c>
      <c r="M265" s="78">
        <v>16379</v>
      </c>
      <c r="N265" s="78">
        <v>6046</v>
      </c>
      <c r="O265" s="78">
        <v>0</v>
      </c>
      <c r="P265" s="78">
        <v>22425</v>
      </c>
      <c r="R265" s="198"/>
      <c r="S265" s="198"/>
      <c r="T265" s="198"/>
      <c r="U265" s="198"/>
      <c r="V265" s="198"/>
    </row>
    <row r="266" spans="1:22" s="188" customFormat="1">
      <c r="A266" s="83" t="s">
        <v>483</v>
      </c>
      <c r="B266" s="77" t="s">
        <v>458</v>
      </c>
      <c r="C266" s="78">
        <v>7155</v>
      </c>
      <c r="D266" s="78">
        <v>1</v>
      </c>
      <c r="E266" s="78">
        <v>0</v>
      </c>
      <c r="F266" s="78">
        <v>7156</v>
      </c>
      <c r="H266" s="78">
        <v>6908</v>
      </c>
      <c r="I266" s="78">
        <v>1</v>
      </c>
      <c r="J266" s="78">
        <v>0</v>
      </c>
      <c r="K266" s="78">
        <v>6909</v>
      </c>
      <c r="M266" s="78">
        <v>4154</v>
      </c>
      <c r="N266" s="78">
        <v>1</v>
      </c>
      <c r="O266" s="78">
        <v>0</v>
      </c>
      <c r="P266" s="78">
        <v>4155</v>
      </c>
      <c r="R266" s="198"/>
      <c r="S266" s="198"/>
      <c r="T266" s="198"/>
      <c r="U266" s="198"/>
      <c r="V266" s="198"/>
    </row>
    <row r="267" spans="1:22">
      <c r="A267" s="83" t="s">
        <v>210</v>
      </c>
      <c r="B267" s="77" t="s">
        <v>226</v>
      </c>
      <c r="C267" s="78">
        <v>43676</v>
      </c>
      <c r="D267" s="78">
        <v>5349</v>
      </c>
      <c r="E267" s="78">
        <v>-363</v>
      </c>
      <c r="F267" s="78">
        <v>48662</v>
      </c>
      <c r="H267" s="78">
        <v>17374</v>
      </c>
      <c r="I267" s="78">
        <v>4707</v>
      </c>
      <c r="J267" s="78">
        <v>-51</v>
      </c>
      <c r="K267" s="78">
        <v>22030</v>
      </c>
      <c r="M267" s="78">
        <v>83267</v>
      </c>
      <c r="N267" s="78">
        <v>5281</v>
      </c>
      <c r="O267" s="78">
        <v>-506</v>
      </c>
      <c r="P267" s="78">
        <v>88042</v>
      </c>
      <c r="R267" s="198"/>
      <c r="S267" s="198"/>
      <c r="T267" s="198"/>
      <c r="U267" s="198"/>
      <c r="V267" s="198"/>
    </row>
    <row r="268" spans="1:22">
      <c r="A268" s="82" t="s">
        <v>580</v>
      </c>
      <c r="B268" s="121" t="s">
        <v>228</v>
      </c>
      <c r="C268" s="125">
        <f>C259+C251+C240</f>
        <v>2316580</v>
      </c>
      <c r="D268" s="125">
        <f>D259+D251+D240</f>
        <v>134084</v>
      </c>
      <c r="E268" s="125">
        <f>E259+E251+E240</f>
        <v>-37933</v>
      </c>
      <c r="F268" s="125">
        <f>F259+F251+F240</f>
        <v>2412731</v>
      </c>
      <c r="H268" s="125">
        <f>H259+H251+H240</f>
        <v>2113481</v>
      </c>
      <c r="I268" s="125">
        <f>I259+I251+I240</f>
        <v>95711</v>
      </c>
      <c r="J268" s="125">
        <f>J259+J251+J240</f>
        <v>-24685</v>
      </c>
      <c r="K268" s="125">
        <f>K259+K251+K240</f>
        <v>2184507</v>
      </c>
      <c r="M268" s="125">
        <f>M259+M251+M240</f>
        <v>2201976</v>
      </c>
      <c r="N268" s="125">
        <f>N259+N251+N240</f>
        <v>96925</v>
      </c>
      <c r="O268" s="125">
        <f>O259+O251+O240</f>
        <v>-22570</v>
      </c>
      <c r="P268" s="125">
        <f>P259+P251+P240</f>
        <v>2276331</v>
      </c>
      <c r="R268" s="198"/>
      <c r="S268" s="198"/>
      <c r="T268" s="198"/>
      <c r="U268" s="198"/>
      <c r="V268" s="198"/>
    </row>
    <row r="269" spans="1:22">
      <c r="H269" s="203" t="s">
        <v>466</v>
      </c>
      <c r="M269" s="203" t="s">
        <v>466</v>
      </c>
      <c r="O269" s="198"/>
      <c r="P269" s="198"/>
      <c r="Q269" s="198"/>
      <c r="R269" s="198"/>
      <c r="S269" s="198"/>
      <c r="T269" s="198"/>
      <c r="U269" s="198"/>
      <c r="V269" s="198"/>
    </row>
    <row r="270" spans="1:22">
      <c r="Q270" s="198"/>
      <c r="R270" s="198"/>
    </row>
    <row r="271" spans="1:22">
      <c r="O271" s="198"/>
      <c r="P271" s="198"/>
      <c r="Q271" s="198"/>
      <c r="R271" s="198"/>
    </row>
    <row r="272" spans="1:22">
      <c r="O272" s="198"/>
      <c r="P272" s="198"/>
      <c r="Q272" s="198"/>
      <c r="R272" s="198"/>
    </row>
    <row r="273" spans="1:18">
      <c r="O273" s="198"/>
      <c r="P273" s="198"/>
      <c r="Q273" s="198"/>
      <c r="R273" s="198"/>
    </row>
    <row r="274" spans="1:18">
      <c r="O274" s="198"/>
      <c r="P274" s="198"/>
      <c r="Q274" s="198"/>
      <c r="R274" s="198"/>
    </row>
    <row r="275" spans="1:18">
      <c r="A275" s="183"/>
      <c r="B275" s="183"/>
      <c r="O275" s="198"/>
      <c r="P275" s="198"/>
      <c r="Q275" s="198"/>
      <c r="R275" s="198"/>
    </row>
    <row r="276" spans="1:18">
      <c r="A276" s="183"/>
      <c r="B276" s="183"/>
      <c r="O276" s="198"/>
      <c r="P276" s="198"/>
      <c r="Q276" s="198"/>
      <c r="R276" s="198"/>
    </row>
    <row r="277" spans="1:18">
      <c r="A277" s="183"/>
      <c r="B277" s="183"/>
      <c r="O277" s="198"/>
      <c r="P277" s="198"/>
      <c r="Q277" s="198"/>
      <c r="R277" s="198"/>
    </row>
    <row r="278" spans="1:18">
      <c r="A278" s="183"/>
      <c r="B278" s="183"/>
      <c r="O278" s="198"/>
      <c r="P278" s="198"/>
      <c r="Q278" s="198"/>
      <c r="R278" s="198"/>
    </row>
    <row r="279" spans="1:18">
      <c r="A279" s="183"/>
      <c r="B279" s="183"/>
      <c r="O279" s="198"/>
      <c r="P279" s="198"/>
      <c r="Q279" s="198"/>
      <c r="R279" s="198"/>
    </row>
    <row r="280" spans="1:18">
      <c r="A280" s="183"/>
      <c r="B280" s="183"/>
      <c r="O280" s="198"/>
      <c r="P280" s="198"/>
      <c r="Q280" s="198"/>
      <c r="R280" s="198"/>
    </row>
    <row r="281" spans="1:18">
      <c r="A281" s="183"/>
      <c r="B281" s="183"/>
      <c r="O281" s="198"/>
      <c r="P281" s="198"/>
      <c r="Q281" s="198"/>
      <c r="R281" s="198"/>
    </row>
    <row r="282" spans="1:18">
      <c r="A282" s="183"/>
      <c r="B282" s="183"/>
      <c r="O282" s="198"/>
      <c r="P282" s="198"/>
      <c r="Q282" s="198"/>
      <c r="R282" s="198"/>
    </row>
    <row r="283" spans="1:18">
      <c r="A283" s="183"/>
      <c r="B283" s="183"/>
      <c r="O283" s="198"/>
      <c r="P283" s="198"/>
      <c r="Q283" s="198"/>
      <c r="R283" s="198"/>
    </row>
    <row r="284" spans="1:18">
      <c r="A284" s="183"/>
      <c r="B284" s="183"/>
      <c r="O284" s="198"/>
      <c r="P284" s="198"/>
      <c r="Q284" s="198"/>
      <c r="R284" s="198"/>
    </row>
    <row r="285" spans="1:18">
      <c r="A285" s="183"/>
      <c r="B285" s="183"/>
      <c r="O285" s="198"/>
      <c r="P285" s="198"/>
      <c r="Q285" s="198"/>
      <c r="R285" s="198"/>
    </row>
    <row r="286" spans="1:18">
      <c r="A286" s="183"/>
      <c r="B286" s="183"/>
      <c r="O286" s="198"/>
      <c r="P286" s="198"/>
      <c r="Q286" s="198"/>
      <c r="R286" s="198"/>
    </row>
    <row r="287" spans="1:18">
      <c r="A287" s="183"/>
      <c r="B287" s="183"/>
      <c r="O287" s="198"/>
      <c r="P287" s="198"/>
      <c r="Q287" s="198"/>
      <c r="R287" s="198"/>
    </row>
    <row r="288" spans="1:18">
      <c r="A288" s="183"/>
      <c r="B288" s="183"/>
      <c r="O288" s="198"/>
      <c r="P288" s="198"/>
      <c r="Q288" s="198"/>
      <c r="R288" s="198"/>
    </row>
    <row r="289" spans="1:18">
      <c r="A289" s="183"/>
      <c r="B289" s="183"/>
      <c r="O289" s="198"/>
      <c r="P289" s="198"/>
      <c r="Q289" s="198"/>
      <c r="R289" s="198"/>
    </row>
    <row r="290" spans="1:18">
      <c r="A290" s="183"/>
      <c r="B290" s="183"/>
      <c r="O290" s="198"/>
      <c r="P290" s="198"/>
      <c r="Q290" s="198"/>
      <c r="R290" s="198"/>
    </row>
    <row r="291" spans="1:18">
      <c r="A291" s="183"/>
      <c r="B291" s="183"/>
      <c r="O291" s="198"/>
      <c r="P291" s="198"/>
      <c r="Q291" s="198"/>
      <c r="R291" s="198"/>
    </row>
    <row r="292" spans="1:18">
      <c r="A292" s="183"/>
      <c r="B292" s="183"/>
      <c r="O292" s="198"/>
      <c r="P292" s="198"/>
      <c r="Q292" s="198"/>
      <c r="R292" s="198"/>
    </row>
    <row r="293" spans="1:18">
      <c r="A293" s="183"/>
      <c r="B293" s="183"/>
      <c r="O293" s="198"/>
      <c r="P293" s="198"/>
      <c r="Q293" s="198"/>
      <c r="R293" s="198"/>
    </row>
    <row r="294" spans="1:18">
      <c r="A294" s="183"/>
      <c r="B294" s="183"/>
      <c r="O294" s="198"/>
      <c r="P294" s="198"/>
      <c r="Q294" s="198"/>
      <c r="R294" s="198"/>
    </row>
    <row r="295" spans="1:18">
      <c r="A295" s="183"/>
      <c r="B295" s="183"/>
      <c r="O295" s="198"/>
      <c r="P295" s="198"/>
      <c r="Q295" s="198"/>
      <c r="R295" s="198"/>
    </row>
    <row r="296" spans="1:18">
      <c r="A296" s="183"/>
      <c r="B296" s="183"/>
      <c r="O296" s="198"/>
      <c r="P296" s="198"/>
      <c r="Q296" s="198"/>
      <c r="R296" s="198"/>
    </row>
    <row r="297" spans="1:18">
      <c r="A297" s="183"/>
      <c r="B297" s="183"/>
      <c r="O297" s="198"/>
      <c r="P297" s="198"/>
      <c r="Q297" s="198"/>
      <c r="R297" s="198"/>
    </row>
    <row r="298" spans="1:18">
      <c r="A298" s="183"/>
      <c r="B298" s="183"/>
      <c r="O298" s="198"/>
      <c r="P298" s="198"/>
      <c r="Q298" s="198"/>
      <c r="R298" s="198"/>
    </row>
    <row r="299" spans="1:18">
      <c r="A299" s="183"/>
      <c r="B299" s="183"/>
      <c r="O299" s="198"/>
      <c r="P299" s="198"/>
      <c r="Q299" s="198"/>
      <c r="R299" s="198"/>
    </row>
    <row r="300" spans="1:18">
      <c r="A300" s="183"/>
      <c r="B300" s="183"/>
      <c r="O300" s="198"/>
      <c r="P300" s="198"/>
      <c r="Q300" s="198"/>
      <c r="R300" s="198"/>
    </row>
    <row r="301" spans="1:18">
      <c r="A301" s="183"/>
      <c r="B301" s="183"/>
      <c r="O301" s="198"/>
      <c r="P301" s="198"/>
      <c r="Q301" s="198"/>
      <c r="R301" s="198"/>
    </row>
    <row r="302" spans="1:18">
      <c r="A302" s="183"/>
      <c r="B302" s="183"/>
      <c r="O302" s="198"/>
      <c r="P302" s="198"/>
      <c r="Q302" s="198"/>
      <c r="R302" s="198"/>
    </row>
    <row r="303" spans="1:18">
      <c r="O303" s="198"/>
      <c r="P303" s="198"/>
      <c r="Q303" s="198"/>
      <c r="R303" s="198"/>
    </row>
    <row r="304" spans="1:18">
      <c r="O304" s="198"/>
      <c r="P304" s="198"/>
      <c r="Q304" s="198"/>
      <c r="R304" s="198"/>
    </row>
    <row r="305" spans="1:18">
      <c r="O305" s="198"/>
      <c r="P305" s="198"/>
      <c r="Q305" s="198"/>
      <c r="R305" s="198"/>
    </row>
    <row r="306" spans="1:18">
      <c r="O306" s="198"/>
      <c r="P306" s="198"/>
      <c r="Q306" s="198"/>
      <c r="R306" s="198"/>
    </row>
    <row r="307" spans="1:18">
      <c r="A307" s="183"/>
      <c r="B307" s="183"/>
      <c r="O307" s="198"/>
      <c r="P307" s="198"/>
      <c r="Q307" s="198"/>
      <c r="R307" s="198"/>
    </row>
    <row r="308" spans="1:18">
      <c r="A308" s="183"/>
      <c r="B308" s="183"/>
      <c r="O308" s="198"/>
      <c r="P308" s="198"/>
      <c r="Q308" s="198"/>
      <c r="R308" s="198"/>
    </row>
    <row r="309" spans="1:18">
      <c r="A309" s="183"/>
      <c r="B309" s="183"/>
      <c r="O309" s="198"/>
      <c r="P309" s="198"/>
      <c r="Q309" s="198"/>
      <c r="R309" s="198"/>
    </row>
    <row r="310" spans="1:18">
      <c r="A310" s="183"/>
      <c r="B310" s="183"/>
      <c r="O310" s="198"/>
      <c r="P310" s="198"/>
      <c r="Q310" s="198"/>
      <c r="R310" s="198"/>
    </row>
    <row r="311" spans="1:18">
      <c r="A311" s="183"/>
      <c r="B311" s="183"/>
      <c r="O311" s="198"/>
      <c r="P311" s="198"/>
      <c r="Q311" s="198"/>
      <c r="R311" s="198"/>
    </row>
    <row r="312" spans="1:18">
      <c r="A312" s="183"/>
      <c r="B312" s="183"/>
      <c r="O312" s="198"/>
      <c r="P312" s="198"/>
      <c r="Q312" s="198"/>
      <c r="R312" s="198"/>
    </row>
    <row r="313" spans="1:18">
      <c r="O313" s="198"/>
      <c r="P313" s="198"/>
      <c r="Q313" s="198"/>
      <c r="R313" s="198"/>
    </row>
    <row r="314" spans="1:18">
      <c r="O314" s="198"/>
      <c r="P314" s="198"/>
      <c r="Q314" s="198"/>
      <c r="R314" s="198"/>
    </row>
    <row r="315" spans="1:18">
      <c r="O315" s="198"/>
      <c r="P315" s="198"/>
      <c r="Q315" s="198"/>
      <c r="R315" s="198"/>
    </row>
    <row r="316" spans="1:18">
      <c r="O316" s="198"/>
      <c r="P316" s="198"/>
      <c r="Q316" s="198"/>
      <c r="R316" s="198"/>
    </row>
    <row r="317" spans="1:18">
      <c r="O317" s="198"/>
      <c r="P317" s="198"/>
      <c r="Q317" s="198"/>
      <c r="R317" s="198"/>
    </row>
    <row r="318" spans="1:18">
      <c r="O318" s="198"/>
      <c r="P318" s="198"/>
      <c r="Q318" s="198"/>
      <c r="R318" s="198"/>
    </row>
    <row r="319" spans="1:18">
      <c r="O319" s="198"/>
      <c r="P319" s="198"/>
      <c r="Q319" s="198"/>
      <c r="R319" s="198"/>
    </row>
    <row r="320" spans="1:18">
      <c r="O320" s="198"/>
      <c r="P320" s="198"/>
      <c r="Q320" s="198"/>
      <c r="R320" s="198"/>
    </row>
    <row r="321" spans="15:18">
      <c r="O321" s="198"/>
      <c r="P321" s="198"/>
      <c r="Q321" s="198"/>
      <c r="R321" s="198"/>
    </row>
    <row r="322" spans="15:18">
      <c r="O322" s="198"/>
      <c r="P322" s="198"/>
      <c r="Q322" s="198"/>
      <c r="R322" s="198"/>
    </row>
    <row r="323" spans="15:18">
      <c r="O323" s="198"/>
      <c r="P323" s="198"/>
      <c r="Q323" s="198"/>
      <c r="R323" s="198"/>
    </row>
    <row r="324" spans="15:18">
      <c r="O324" s="198"/>
      <c r="P324" s="198"/>
      <c r="Q324" s="198"/>
      <c r="R324" s="198"/>
    </row>
    <row r="325" spans="15:18">
      <c r="O325" s="198"/>
      <c r="P325" s="198"/>
      <c r="Q325" s="198"/>
      <c r="R325" s="198"/>
    </row>
    <row r="326" spans="15:18">
      <c r="O326" s="198"/>
      <c r="P326" s="198"/>
      <c r="Q326" s="198"/>
      <c r="R326" s="198"/>
    </row>
    <row r="327" spans="15:18">
      <c r="O327" s="198"/>
      <c r="P327" s="198"/>
      <c r="Q327" s="198"/>
      <c r="R327" s="198"/>
    </row>
    <row r="328" spans="15:18">
      <c r="O328" s="198"/>
      <c r="P328" s="198"/>
      <c r="Q328" s="198"/>
      <c r="R328" s="198"/>
    </row>
    <row r="329" spans="15:18">
      <c r="O329" s="198"/>
      <c r="P329" s="198"/>
      <c r="Q329" s="198"/>
      <c r="R329" s="198"/>
    </row>
    <row r="330" spans="15:18">
      <c r="O330" s="198"/>
      <c r="P330" s="198"/>
      <c r="Q330" s="198"/>
      <c r="R330" s="198"/>
    </row>
    <row r="331" spans="15:18">
      <c r="O331" s="198"/>
      <c r="P331" s="198"/>
      <c r="Q331" s="198"/>
      <c r="R331" s="198"/>
    </row>
    <row r="332" spans="15:18">
      <c r="O332" s="198"/>
      <c r="P332" s="198"/>
      <c r="Q332" s="198"/>
      <c r="R332" s="198"/>
    </row>
    <row r="333" spans="15:18">
      <c r="O333" s="198"/>
      <c r="P333" s="198"/>
      <c r="Q333" s="198"/>
      <c r="R333" s="198"/>
    </row>
    <row r="368" spans="15:15">
      <c r="O368" s="183">
        <v>1.42</v>
      </c>
    </row>
  </sheetData>
  <mergeCells count="36">
    <mergeCell ref="C183:F183"/>
    <mergeCell ref="H183:K183"/>
    <mergeCell ref="M183:P183"/>
    <mergeCell ref="R183:U183"/>
    <mergeCell ref="A184:A185"/>
    <mergeCell ref="B184:B185"/>
    <mergeCell ref="C184:C185"/>
    <mergeCell ref="D184:D185"/>
    <mergeCell ref="H184:H185"/>
    <mergeCell ref="I184:I185"/>
    <mergeCell ref="M184:M185"/>
    <mergeCell ref="N184:N185"/>
    <mergeCell ref="R184:R185"/>
    <mergeCell ref="S184:S185"/>
    <mergeCell ref="C210:F210"/>
    <mergeCell ref="H210:K210"/>
    <mergeCell ref="M210:P210"/>
    <mergeCell ref="A211:A212"/>
    <mergeCell ref="B211:B212"/>
    <mergeCell ref="C211:C212"/>
    <mergeCell ref="D211:D212"/>
    <mergeCell ref="H211:H212"/>
    <mergeCell ref="M211:M212"/>
    <mergeCell ref="N211:N212"/>
    <mergeCell ref="I211:I212"/>
    <mergeCell ref="C237:F237"/>
    <mergeCell ref="H237:K237"/>
    <mergeCell ref="M237:P237"/>
    <mergeCell ref="A238:A239"/>
    <mergeCell ref="B238:B239"/>
    <mergeCell ref="C238:C239"/>
    <mergeCell ref="D238:D239"/>
    <mergeCell ref="H238:H239"/>
    <mergeCell ref="I238:I239"/>
    <mergeCell ref="M238:M239"/>
    <mergeCell ref="N238:N239"/>
  </mergeCells>
  <pageMargins left="0.7" right="0.7" top="0.75" bottom="0.75" header="0.3" footer="0.3"/>
  <pageSetup paperSize="9" orientation="portrait" r:id="rId1"/>
  <ignoredErrors>
    <ignoredError sqref="C74:E74 C241:F241 H241:K241"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3C574-3A79-4CA1-AD39-859CDDB8C2EE}">
  <sheetPr>
    <tabColor theme="9" tint="0.79998168889431442"/>
  </sheetPr>
  <dimension ref="A1:P368"/>
  <sheetViews>
    <sheetView showGridLines="0" zoomScaleNormal="100" workbookViewId="0"/>
  </sheetViews>
  <sheetFormatPr baseColWidth="10" defaultColWidth="8.33203125" defaultRowHeight="14"/>
  <cols>
    <col min="1" max="1" width="46.33203125" style="68" customWidth="1"/>
    <col min="2" max="2" width="42.33203125" style="68" customWidth="1"/>
    <col min="3" max="4" width="12.1640625" style="40" customWidth="1"/>
    <col min="5" max="5" width="22.6640625" style="40" customWidth="1"/>
    <col min="6" max="6" width="12.33203125" style="40" customWidth="1"/>
    <col min="7" max="7" width="18.5" style="40" customWidth="1"/>
    <col min="8" max="11" width="12.33203125" style="40" customWidth="1"/>
    <col min="12" max="12" width="7.6640625" style="40" customWidth="1"/>
    <col min="13" max="16" width="12.33203125" style="40" customWidth="1"/>
    <col min="17" max="16384" width="8.33203125" style="40"/>
  </cols>
  <sheetData>
    <row r="1" spans="1:4">
      <c r="A1" s="67" t="s">
        <v>581</v>
      </c>
      <c r="B1" s="40"/>
    </row>
    <row r="2" spans="1:4">
      <c r="A2" s="139" t="s">
        <v>582</v>
      </c>
      <c r="B2" s="40"/>
    </row>
    <row r="3" spans="1:4">
      <c r="A3" s="67"/>
    </row>
    <row r="4" spans="1:4">
      <c r="A4" s="67"/>
    </row>
    <row r="5" spans="1:4" ht="26">
      <c r="A5" s="65" t="s">
        <v>461</v>
      </c>
      <c r="B5" s="66" t="s">
        <v>39</v>
      </c>
    </row>
    <row r="6" spans="1:4" ht="24">
      <c r="A6" s="313" t="s">
        <v>462</v>
      </c>
      <c r="B6" s="313" t="s">
        <v>41</v>
      </c>
      <c r="C6" s="113" t="s">
        <v>583</v>
      </c>
      <c r="D6" s="113" t="s">
        <v>584</v>
      </c>
    </row>
    <row r="7" spans="1:4">
      <c r="A7" s="114" t="s">
        <v>44</v>
      </c>
      <c r="B7" s="114" t="s">
        <v>1</v>
      </c>
      <c r="C7" s="115">
        <v>325214</v>
      </c>
      <c r="D7" s="115">
        <v>377916</v>
      </c>
    </row>
    <row r="8" spans="1:4">
      <c r="A8" s="116" t="s">
        <v>45</v>
      </c>
      <c r="B8" s="116" t="s">
        <v>46</v>
      </c>
      <c r="C8" s="88">
        <v>238084</v>
      </c>
      <c r="D8" s="88">
        <v>285868</v>
      </c>
    </row>
    <row r="9" spans="1:4">
      <c r="A9" s="116" t="s">
        <v>368</v>
      </c>
      <c r="B9" s="116" t="s">
        <v>369</v>
      </c>
      <c r="C9" s="88">
        <v>799</v>
      </c>
      <c r="D9" s="88">
        <v>1235</v>
      </c>
    </row>
    <row r="10" spans="1:4">
      <c r="A10" s="116" t="s">
        <v>48</v>
      </c>
      <c r="B10" s="116" t="s">
        <v>49</v>
      </c>
      <c r="C10" s="88">
        <v>86331</v>
      </c>
      <c r="D10" s="88">
        <v>90813</v>
      </c>
    </row>
    <row r="11" spans="1:4">
      <c r="A11" s="114" t="s">
        <v>370</v>
      </c>
      <c r="B11" s="114" t="s">
        <v>371</v>
      </c>
      <c r="C11" s="115">
        <v>107213</v>
      </c>
      <c r="D11" s="115">
        <v>101334</v>
      </c>
    </row>
    <row r="12" spans="1:4">
      <c r="A12" s="116" t="s">
        <v>372</v>
      </c>
      <c r="B12" s="116" t="s">
        <v>373</v>
      </c>
      <c r="C12" s="88">
        <v>42701</v>
      </c>
      <c r="D12" s="88">
        <v>37013</v>
      </c>
    </row>
    <row r="13" spans="1:4">
      <c r="A13" s="116" t="s">
        <v>54</v>
      </c>
      <c r="B13" s="116" t="s">
        <v>55</v>
      </c>
      <c r="C13" s="88">
        <v>64512</v>
      </c>
      <c r="D13" s="88">
        <v>64321</v>
      </c>
    </row>
    <row r="14" spans="1:4">
      <c r="A14" s="117" t="s">
        <v>390</v>
      </c>
      <c r="B14" s="117" t="s">
        <v>391</v>
      </c>
      <c r="C14" s="115">
        <v>218001</v>
      </c>
      <c r="D14" s="115">
        <v>276582</v>
      </c>
    </row>
    <row r="15" spans="1:4">
      <c r="A15" s="77" t="s">
        <v>58</v>
      </c>
      <c r="B15" s="77" t="s">
        <v>59</v>
      </c>
      <c r="C15" s="88">
        <v>85106</v>
      </c>
      <c r="D15" s="88">
        <v>90599</v>
      </c>
    </row>
    <row r="16" spans="1:4">
      <c r="A16" s="77" t="s">
        <v>519</v>
      </c>
      <c r="B16" s="77" t="s">
        <v>520</v>
      </c>
      <c r="C16" s="88">
        <v>58866</v>
      </c>
      <c r="D16" s="88">
        <v>45968</v>
      </c>
    </row>
    <row r="17" spans="1:12">
      <c r="A17" s="77" t="s">
        <v>64</v>
      </c>
      <c r="B17" s="77" t="s">
        <v>65</v>
      </c>
      <c r="C17" s="88">
        <v>33708</v>
      </c>
      <c r="D17" s="88">
        <v>5386</v>
      </c>
    </row>
    <row r="18" spans="1:12">
      <c r="A18" s="77" t="s">
        <v>66</v>
      </c>
      <c r="B18" s="77" t="s">
        <v>67</v>
      </c>
      <c r="C18" s="88">
        <v>8654</v>
      </c>
      <c r="D18" s="88">
        <v>7909</v>
      </c>
    </row>
    <row r="19" spans="1:12">
      <c r="A19" s="77" t="s">
        <v>68</v>
      </c>
      <c r="B19" s="77" t="s">
        <v>69</v>
      </c>
      <c r="C19" s="88">
        <v>4</v>
      </c>
      <c r="D19" s="88">
        <v>-8</v>
      </c>
    </row>
    <row r="20" spans="1:12">
      <c r="A20" s="117" t="s">
        <v>393</v>
      </c>
      <c r="B20" s="117" t="s">
        <v>394</v>
      </c>
      <c r="C20" s="115">
        <v>99087</v>
      </c>
      <c r="D20" s="115">
        <v>137484</v>
      </c>
    </row>
    <row r="21" spans="1:12">
      <c r="A21" s="77" t="s">
        <v>72</v>
      </c>
      <c r="B21" s="77" t="s">
        <v>73</v>
      </c>
      <c r="C21" s="88">
        <v>51610</v>
      </c>
      <c r="D21" s="88">
        <v>39354</v>
      </c>
    </row>
    <row r="22" spans="1:12">
      <c r="A22" s="77" t="s">
        <v>74</v>
      </c>
      <c r="B22" s="77" t="s">
        <v>75</v>
      </c>
      <c r="C22" s="88">
        <v>29970</v>
      </c>
      <c r="D22" s="88">
        <v>23222</v>
      </c>
    </row>
    <row r="23" spans="1:12">
      <c r="A23" s="117" t="s">
        <v>395</v>
      </c>
      <c r="B23" s="117" t="s">
        <v>396</v>
      </c>
      <c r="C23" s="115">
        <v>120727</v>
      </c>
      <c r="D23" s="115">
        <v>153616</v>
      </c>
    </row>
    <row r="24" spans="1:12">
      <c r="A24" s="77" t="s">
        <v>78</v>
      </c>
      <c r="B24" s="77" t="s">
        <v>79</v>
      </c>
      <c r="C24" s="88">
        <v>29456</v>
      </c>
      <c r="D24" s="88">
        <v>39870</v>
      </c>
    </row>
    <row r="25" spans="1:12">
      <c r="A25" s="117" t="s">
        <v>397</v>
      </c>
      <c r="B25" s="117" t="s">
        <v>398</v>
      </c>
      <c r="C25" s="115">
        <v>91271</v>
      </c>
      <c r="D25" s="115">
        <v>113746</v>
      </c>
    </row>
    <row r="26" spans="1:12">
      <c r="A26" s="77"/>
      <c r="B26" s="77"/>
      <c r="C26" s="88"/>
      <c r="D26" s="88"/>
    </row>
    <row r="27" spans="1:12">
      <c r="A27" s="117" t="s">
        <v>399</v>
      </c>
      <c r="B27" s="117" t="s">
        <v>400</v>
      </c>
      <c r="C27" s="115">
        <v>91271</v>
      </c>
      <c r="D27" s="115">
        <v>113746</v>
      </c>
    </row>
    <row r="28" spans="1:12">
      <c r="A28" s="68" t="s">
        <v>466</v>
      </c>
      <c r="B28" s="69"/>
      <c r="C28" s="70"/>
      <c r="E28"/>
      <c r="J28" s="97"/>
      <c r="L28" s="97"/>
    </row>
    <row r="29" spans="1:12">
      <c r="B29" s="71"/>
      <c r="C29" s="72"/>
      <c r="E29"/>
    </row>
    <row r="30" spans="1:12">
      <c r="A30" s="126" t="s">
        <v>401</v>
      </c>
      <c r="B30" s="126" t="s">
        <v>402</v>
      </c>
      <c r="C30" s="127"/>
      <c r="D30" s="127"/>
      <c r="E30"/>
    </row>
    <row r="31" spans="1:12">
      <c r="A31" s="73" t="s">
        <v>88</v>
      </c>
      <c r="B31" s="73" t="s">
        <v>89</v>
      </c>
      <c r="C31" s="128">
        <v>0.90701848331160928</v>
      </c>
      <c r="D31" s="128">
        <v>1.1299999999999999</v>
      </c>
      <c r="E31"/>
    </row>
    <row r="32" spans="1:12">
      <c r="A32" s="129" t="s">
        <v>90</v>
      </c>
      <c r="B32" s="129" t="s">
        <v>91</v>
      </c>
      <c r="C32" s="128">
        <v>0.9068924433496397</v>
      </c>
      <c r="D32" s="128">
        <v>1.1299999999999999</v>
      </c>
      <c r="E32"/>
    </row>
    <row r="33" spans="1:9">
      <c r="A33" s="67"/>
      <c r="E33"/>
    </row>
    <row r="34" spans="1:9">
      <c r="E34"/>
    </row>
    <row r="35" spans="1:9">
      <c r="A35" s="126" t="s">
        <v>397</v>
      </c>
      <c r="B35" s="126" t="s">
        <v>398</v>
      </c>
      <c r="C35" s="115">
        <v>91271</v>
      </c>
      <c r="D35" s="115">
        <v>113746</v>
      </c>
      <c r="E35"/>
    </row>
    <row r="36" spans="1:9">
      <c r="A36" s="74" t="s">
        <v>104</v>
      </c>
      <c r="B36" s="74" t="s">
        <v>105</v>
      </c>
      <c r="C36" s="88"/>
      <c r="D36" s="88"/>
      <c r="E36"/>
    </row>
    <row r="37" spans="1:9">
      <c r="A37" s="75" t="s">
        <v>106</v>
      </c>
      <c r="B37" s="75" t="s">
        <v>107</v>
      </c>
      <c r="C37" s="88">
        <v>-1696</v>
      </c>
      <c r="D37" s="88">
        <v>1552</v>
      </c>
      <c r="E37"/>
    </row>
    <row r="38" spans="1:9" ht="39">
      <c r="A38" s="38" t="s">
        <v>374</v>
      </c>
      <c r="B38" s="75" t="s">
        <v>109</v>
      </c>
      <c r="C38" s="88">
        <v>337</v>
      </c>
      <c r="D38" s="88">
        <v>-7991</v>
      </c>
      <c r="E38"/>
      <c r="I38" s="97"/>
    </row>
    <row r="39" spans="1:9">
      <c r="A39" s="38" t="s">
        <v>403</v>
      </c>
      <c r="B39" s="75" t="s">
        <v>404</v>
      </c>
      <c r="C39" s="88"/>
      <c r="D39" s="88"/>
      <c r="E39"/>
    </row>
    <row r="40" spans="1:9">
      <c r="A40" s="75" t="s">
        <v>110</v>
      </c>
      <c r="B40" s="75" t="s">
        <v>111</v>
      </c>
      <c r="C40" s="88"/>
      <c r="D40" s="88"/>
      <c r="E40"/>
    </row>
    <row r="41" spans="1:9">
      <c r="A41" s="126" t="s">
        <v>405</v>
      </c>
      <c r="B41" s="126" t="s">
        <v>406</v>
      </c>
      <c r="C41" s="115">
        <v>89912</v>
      </c>
      <c r="D41" s="115">
        <v>107307</v>
      </c>
      <c r="E41"/>
    </row>
    <row r="42" spans="1:9">
      <c r="A42" s="75" t="s">
        <v>407</v>
      </c>
      <c r="B42" s="75" t="s">
        <v>408</v>
      </c>
      <c r="C42" s="88"/>
      <c r="D42" s="88"/>
      <c r="E42"/>
    </row>
    <row r="43" spans="1:9" ht="26">
      <c r="A43" s="126" t="s">
        <v>409</v>
      </c>
      <c r="B43" s="126" t="s">
        <v>410</v>
      </c>
      <c r="C43" s="115">
        <v>89912</v>
      </c>
      <c r="D43" s="115">
        <v>107307</v>
      </c>
      <c r="E43"/>
    </row>
    <row r="44" spans="1:9">
      <c r="A44" s="166"/>
      <c r="E44"/>
    </row>
    <row r="45" spans="1:9">
      <c r="E45"/>
    </row>
    <row r="46" spans="1:9" ht="26">
      <c r="A46" s="65" t="s">
        <v>124</v>
      </c>
      <c r="B46" s="65" t="s">
        <v>125</v>
      </c>
      <c r="E46"/>
    </row>
    <row r="47" spans="1:9">
      <c r="A47" s="313" t="s">
        <v>126</v>
      </c>
      <c r="B47" s="313" t="s">
        <v>127</v>
      </c>
      <c r="C47" s="119">
        <v>45107</v>
      </c>
      <c r="D47" s="119">
        <v>44926</v>
      </c>
      <c r="E47"/>
    </row>
    <row r="48" spans="1:9">
      <c r="A48" s="130" t="s">
        <v>130</v>
      </c>
      <c r="B48" s="130" t="s">
        <v>131</v>
      </c>
      <c r="C48" s="131">
        <v>1296676</v>
      </c>
      <c r="D48" s="131">
        <v>1119978</v>
      </c>
      <c r="E48"/>
    </row>
    <row r="49" spans="1:5">
      <c r="A49" s="77" t="s">
        <v>132</v>
      </c>
      <c r="B49" s="77" t="s">
        <v>133</v>
      </c>
      <c r="C49" s="78">
        <v>161009</v>
      </c>
      <c r="D49" s="78">
        <v>145252</v>
      </c>
      <c r="E49"/>
    </row>
    <row r="50" spans="1:5">
      <c r="A50" s="77" t="s">
        <v>134</v>
      </c>
      <c r="B50" s="77" t="s">
        <v>135</v>
      </c>
      <c r="C50" s="78">
        <v>69785</v>
      </c>
      <c r="D50" s="78">
        <v>69157</v>
      </c>
      <c r="E50"/>
    </row>
    <row r="51" spans="1:5">
      <c r="A51" s="77" t="s">
        <v>136</v>
      </c>
      <c r="B51" s="77" t="s">
        <v>137</v>
      </c>
      <c r="C51" s="78">
        <v>596575</v>
      </c>
      <c r="D51" s="78">
        <v>473202</v>
      </c>
      <c r="E51"/>
    </row>
    <row r="52" spans="1:5">
      <c r="A52" s="77" t="s">
        <v>138</v>
      </c>
      <c r="B52" s="77" t="s">
        <v>139</v>
      </c>
      <c r="C52" s="78">
        <v>56438</v>
      </c>
      <c r="D52" s="78">
        <v>56438</v>
      </c>
      <c r="E52"/>
    </row>
    <row r="53" spans="1:5">
      <c r="A53" s="77" t="s">
        <v>140</v>
      </c>
      <c r="B53" s="77" t="s">
        <v>141</v>
      </c>
      <c r="C53" s="78">
        <v>37429</v>
      </c>
      <c r="D53" s="78">
        <v>42560</v>
      </c>
      <c r="E53"/>
    </row>
    <row r="54" spans="1:5">
      <c r="A54" s="77" t="s">
        <v>142</v>
      </c>
      <c r="B54" s="77" t="s">
        <v>143</v>
      </c>
      <c r="C54" s="78"/>
      <c r="D54" s="78">
        <v>0</v>
      </c>
      <c r="E54"/>
    </row>
    <row r="55" spans="1:5">
      <c r="A55" s="77" t="s">
        <v>144</v>
      </c>
      <c r="B55" s="77" t="s">
        <v>145</v>
      </c>
      <c r="C55" s="78">
        <v>43477</v>
      </c>
      <c r="D55" s="78">
        <v>41607</v>
      </c>
      <c r="E55"/>
    </row>
    <row r="56" spans="1:5">
      <c r="A56" s="77" t="s">
        <v>146</v>
      </c>
      <c r="B56" s="77" t="s">
        <v>147</v>
      </c>
      <c r="C56" s="78">
        <v>242203</v>
      </c>
      <c r="D56" s="78">
        <v>207437</v>
      </c>
      <c r="E56"/>
    </row>
    <row r="57" spans="1:5">
      <c r="A57" s="77" t="s">
        <v>148</v>
      </c>
      <c r="B57" s="77" t="s">
        <v>149</v>
      </c>
      <c r="C57" s="78">
        <v>42727</v>
      </c>
      <c r="D57" s="78">
        <v>31074</v>
      </c>
      <c r="E57"/>
    </row>
    <row r="58" spans="1:5">
      <c r="A58" s="77" t="s">
        <v>150</v>
      </c>
      <c r="B58" s="77" t="s">
        <v>151</v>
      </c>
      <c r="C58" s="78">
        <v>46658</v>
      </c>
      <c r="D58" s="78">
        <v>52862</v>
      </c>
      <c r="E58"/>
    </row>
    <row r="59" spans="1:5">
      <c r="A59" s="77" t="s">
        <v>152</v>
      </c>
      <c r="B59" s="77" t="s">
        <v>153</v>
      </c>
      <c r="C59" s="78">
        <v>375</v>
      </c>
      <c r="D59" s="78">
        <v>389</v>
      </c>
      <c r="E59"/>
    </row>
    <row r="60" spans="1:5">
      <c r="A60" s="130" t="s">
        <v>154</v>
      </c>
      <c r="B60" s="130" t="s">
        <v>155</v>
      </c>
      <c r="C60" s="131">
        <v>883921</v>
      </c>
      <c r="D60" s="131">
        <v>1154146</v>
      </c>
      <c r="E60"/>
    </row>
    <row r="61" spans="1:5">
      <c r="A61" s="77" t="s">
        <v>156</v>
      </c>
      <c r="B61" s="77" t="s">
        <v>157</v>
      </c>
      <c r="C61" s="78">
        <v>8118</v>
      </c>
      <c r="D61" s="78">
        <v>12701</v>
      </c>
      <c r="E61"/>
    </row>
    <row r="62" spans="1:5">
      <c r="A62" s="77" t="s">
        <v>158</v>
      </c>
      <c r="B62" s="77" t="s">
        <v>159</v>
      </c>
      <c r="C62" s="78">
        <v>83557</v>
      </c>
      <c r="D62" s="78">
        <v>165290</v>
      </c>
      <c r="E62"/>
    </row>
    <row r="63" spans="1:5">
      <c r="A63" s="77" t="s">
        <v>160</v>
      </c>
      <c r="B63" s="77" t="s">
        <v>161</v>
      </c>
      <c r="C63" s="78">
        <v>12356</v>
      </c>
      <c r="D63" s="78">
        <v>1458</v>
      </c>
      <c r="E63"/>
    </row>
    <row r="64" spans="1:5">
      <c r="A64" s="77" t="s">
        <v>162</v>
      </c>
      <c r="B64" s="77" t="s">
        <v>163</v>
      </c>
      <c r="C64" s="78">
        <v>42359</v>
      </c>
      <c r="D64" s="78">
        <v>57139</v>
      </c>
      <c r="E64"/>
    </row>
    <row r="65" spans="1:5">
      <c r="A65" s="77" t="s">
        <v>164</v>
      </c>
      <c r="B65" s="77" t="s">
        <v>165</v>
      </c>
      <c r="C65" s="78">
        <v>249576</v>
      </c>
      <c r="D65" s="78">
        <v>279515</v>
      </c>
      <c r="E65"/>
    </row>
    <row r="66" spans="1:5">
      <c r="A66" s="77" t="s">
        <v>166</v>
      </c>
      <c r="B66" s="77" t="s">
        <v>167</v>
      </c>
      <c r="C66" s="78">
        <v>21494</v>
      </c>
      <c r="D66" s="78">
        <v>22886</v>
      </c>
      <c r="E66"/>
    </row>
    <row r="67" spans="1:5">
      <c r="A67" s="77" t="s">
        <v>168</v>
      </c>
      <c r="B67" s="77" t="s">
        <v>169</v>
      </c>
      <c r="C67" s="78">
        <v>317125</v>
      </c>
      <c r="D67" s="78">
        <v>337330</v>
      </c>
      <c r="E67"/>
    </row>
    <row r="68" spans="1:5">
      <c r="A68" s="132" t="s">
        <v>170</v>
      </c>
      <c r="B68" s="132" t="s">
        <v>171</v>
      </c>
      <c r="C68" s="78">
        <v>149336</v>
      </c>
      <c r="D68" s="78">
        <v>277827</v>
      </c>
      <c r="E68"/>
    </row>
    <row r="69" spans="1:5">
      <c r="A69" s="132" t="s">
        <v>172</v>
      </c>
      <c r="B69" s="132" t="s">
        <v>173</v>
      </c>
      <c r="C69" s="78"/>
      <c r="D69" s="78">
        <v>0</v>
      </c>
      <c r="E69"/>
    </row>
    <row r="70" spans="1:5">
      <c r="A70" s="130" t="s">
        <v>174</v>
      </c>
      <c r="B70" s="130" t="s">
        <v>175</v>
      </c>
      <c r="C70" s="131">
        <v>2180597</v>
      </c>
      <c r="D70" s="131">
        <v>2274124</v>
      </c>
      <c r="E70"/>
    </row>
    <row r="71" spans="1:5">
      <c r="C71" s="79"/>
      <c r="D71" s="79"/>
      <c r="E71"/>
    </row>
    <row r="72" spans="1:5">
      <c r="A72" s="313" t="s">
        <v>176</v>
      </c>
      <c r="B72" s="313" t="s">
        <v>177</v>
      </c>
      <c r="C72" s="119">
        <v>45107</v>
      </c>
      <c r="D72" s="119">
        <v>44926</v>
      </c>
      <c r="E72"/>
    </row>
    <row r="73" spans="1:5">
      <c r="A73" s="130" t="s">
        <v>178</v>
      </c>
      <c r="B73" s="130" t="s">
        <v>179</v>
      </c>
      <c r="C73" s="131">
        <v>2033797</v>
      </c>
      <c r="D73" s="131">
        <v>2033404</v>
      </c>
      <c r="E73"/>
    </row>
    <row r="74" spans="1:5">
      <c r="A74" s="130" t="s">
        <v>513</v>
      </c>
      <c r="B74" s="130" t="s">
        <v>181</v>
      </c>
      <c r="C74" s="131">
        <v>2033797</v>
      </c>
      <c r="D74" s="131">
        <v>2033404</v>
      </c>
      <c r="E74"/>
    </row>
    <row r="75" spans="1:5">
      <c r="A75" s="77" t="s">
        <v>182</v>
      </c>
      <c r="B75" s="77" t="s">
        <v>183</v>
      </c>
      <c r="C75" s="78">
        <v>99911</v>
      </c>
      <c r="D75" s="78">
        <v>100771</v>
      </c>
      <c r="E75"/>
    </row>
    <row r="76" spans="1:5">
      <c r="A76" s="77" t="s">
        <v>184</v>
      </c>
      <c r="B76" s="77" t="s">
        <v>185</v>
      </c>
      <c r="C76" s="78">
        <v>1714604</v>
      </c>
      <c r="D76" s="78">
        <v>1567325</v>
      </c>
      <c r="E76"/>
    </row>
    <row r="77" spans="1:5">
      <c r="A77" s="77" t="s">
        <v>186</v>
      </c>
      <c r="B77" s="77" t="s">
        <v>187</v>
      </c>
      <c r="C77" s="78">
        <v>116700</v>
      </c>
      <c r="D77" s="78">
        <v>116700</v>
      </c>
      <c r="E77"/>
    </row>
    <row r="78" spans="1:5">
      <c r="A78" s="77" t="s">
        <v>188</v>
      </c>
      <c r="B78" s="77" t="s">
        <v>189</v>
      </c>
      <c r="C78" s="78">
        <v>0</v>
      </c>
      <c r="D78" s="78">
        <v>-99993</v>
      </c>
      <c r="E78"/>
    </row>
    <row r="79" spans="1:5">
      <c r="A79" s="77" t="s">
        <v>190</v>
      </c>
      <c r="B79" s="77" t="s">
        <v>191</v>
      </c>
      <c r="C79" s="78">
        <v>12984</v>
      </c>
      <c r="D79" s="78">
        <v>2255</v>
      </c>
      <c r="E79"/>
    </row>
    <row r="80" spans="1:5">
      <c r="A80" s="77" t="s">
        <v>192</v>
      </c>
      <c r="B80" s="77" t="s">
        <v>193</v>
      </c>
      <c r="C80" s="78">
        <v>208</v>
      </c>
      <c r="D80" s="78">
        <v>1904</v>
      </c>
      <c r="E80"/>
    </row>
    <row r="81" spans="1:5">
      <c r="A81" s="77" t="s">
        <v>514</v>
      </c>
      <c r="B81" s="77" t="s">
        <v>195</v>
      </c>
      <c r="C81" s="78">
        <v>-1881</v>
      </c>
      <c r="D81" s="78">
        <v>-2651</v>
      </c>
      <c r="E81"/>
    </row>
    <row r="82" spans="1:5">
      <c r="A82" s="77" t="s">
        <v>377</v>
      </c>
      <c r="B82" s="77" t="s">
        <v>197</v>
      </c>
      <c r="C82" s="78">
        <v>91271</v>
      </c>
      <c r="D82" s="78">
        <v>347093</v>
      </c>
      <c r="E82"/>
    </row>
    <row r="83" spans="1:5">
      <c r="A83" s="114" t="s">
        <v>412</v>
      </c>
      <c r="B83" s="114" t="s">
        <v>413</v>
      </c>
      <c r="C83" s="120"/>
      <c r="D83" s="120"/>
      <c r="E83"/>
    </row>
    <row r="84" spans="1:5">
      <c r="A84" s="130" t="s">
        <v>198</v>
      </c>
      <c r="B84" s="130" t="s">
        <v>199</v>
      </c>
      <c r="C84" s="131">
        <v>30041</v>
      </c>
      <c r="D84" s="131">
        <v>36186</v>
      </c>
      <c r="E84"/>
    </row>
    <row r="85" spans="1:5">
      <c r="A85" s="77" t="s">
        <v>200</v>
      </c>
      <c r="B85" s="77" t="s">
        <v>201</v>
      </c>
      <c r="C85" s="78">
        <v>18206</v>
      </c>
      <c r="D85" s="78">
        <v>18883</v>
      </c>
      <c r="E85"/>
    </row>
    <row r="86" spans="1:5">
      <c r="A86" s="77" t="s">
        <v>202</v>
      </c>
      <c r="B86" s="77" t="s">
        <v>203</v>
      </c>
      <c r="C86" s="78">
        <v>2500</v>
      </c>
      <c r="D86" s="78">
        <v>2620</v>
      </c>
      <c r="E86"/>
    </row>
    <row r="87" spans="1:5">
      <c r="A87" s="77" t="s">
        <v>204</v>
      </c>
      <c r="B87" s="77" t="s">
        <v>205</v>
      </c>
      <c r="C87" s="78">
        <v>46</v>
      </c>
      <c r="D87" s="78">
        <v>50</v>
      </c>
      <c r="E87"/>
    </row>
    <row r="88" spans="1:5">
      <c r="A88" s="77" t="s">
        <v>206</v>
      </c>
      <c r="B88" s="77" t="s">
        <v>207</v>
      </c>
      <c r="C88" s="78">
        <v>2753</v>
      </c>
      <c r="D88" s="78">
        <v>3669</v>
      </c>
      <c r="E88"/>
    </row>
    <row r="89" spans="1:5">
      <c r="A89" s="77" t="s">
        <v>468</v>
      </c>
      <c r="B89" s="77" t="s">
        <v>209</v>
      </c>
      <c r="C89" s="78">
        <v>366</v>
      </c>
      <c r="D89" s="78">
        <v>366</v>
      </c>
      <c r="E89"/>
    </row>
    <row r="90" spans="1:5">
      <c r="A90" s="77" t="s">
        <v>210</v>
      </c>
      <c r="B90" s="77" t="s">
        <v>211</v>
      </c>
      <c r="C90" s="78">
        <v>6170</v>
      </c>
      <c r="D90" s="78">
        <v>10598</v>
      </c>
      <c r="E90"/>
    </row>
    <row r="91" spans="1:5">
      <c r="A91" s="130" t="s">
        <v>212</v>
      </c>
      <c r="B91" s="130" t="s">
        <v>213</v>
      </c>
      <c r="C91" s="131">
        <v>116759</v>
      </c>
      <c r="D91" s="131">
        <v>204534</v>
      </c>
      <c r="E91"/>
    </row>
    <row r="92" spans="1:5">
      <c r="A92" s="77" t="s">
        <v>336</v>
      </c>
      <c r="B92" s="77" t="s">
        <v>337</v>
      </c>
      <c r="C92" s="78">
        <v>0</v>
      </c>
      <c r="D92" s="78">
        <v>0</v>
      </c>
      <c r="E92"/>
    </row>
    <row r="93" spans="1:5">
      <c r="A93" s="77" t="s">
        <v>214</v>
      </c>
      <c r="B93" s="77" t="s">
        <v>215</v>
      </c>
      <c r="C93" s="78">
        <v>8478</v>
      </c>
      <c r="D93" s="78">
        <v>9578</v>
      </c>
      <c r="E93"/>
    </row>
    <row r="94" spans="1:5">
      <c r="A94" s="77" t="s">
        <v>216</v>
      </c>
      <c r="B94" s="77" t="s">
        <v>217</v>
      </c>
      <c r="C94" s="78">
        <v>49870</v>
      </c>
      <c r="D94" s="78">
        <v>72119</v>
      </c>
      <c r="E94"/>
    </row>
    <row r="95" spans="1:5">
      <c r="A95" s="77" t="s">
        <v>218</v>
      </c>
      <c r="B95" s="77" t="s">
        <v>219</v>
      </c>
      <c r="C95" s="78">
        <v>0</v>
      </c>
      <c r="D95" s="78">
        <v>2116</v>
      </c>
      <c r="E95"/>
    </row>
    <row r="96" spans="1:5">
      <c r="A96" s="77" t="s">
        <v>220</v>
      </c>
      <c r="B96" s="77" t="s">
        <v>221</v>
      </c>
      <c r="C96" s="78">
        <v>10760</v>
      </c>
      <c r="D96" s="78">
        <v>10244</v>
      </c>
      <c r="E96"/>
    </row>
    <row r="97" spans="1:5">
      <c r="A97" s="77" t="s">
        <v>222</v>
      </c>
      <c r="B97" s="77" t="s">
        <v>223</v>
      </c>
      <c r="C97" s="78">
        <v>25611</v>
      </c>
      <c r="D97" s="78">
        <v>22425</v>
      </c>
      <c r="E97"/>
    </row>
    <row r="98" spans="1:5">
      <c r="A98" s="77" t="s">
        <v>469</v>
      </c>
      <c r="B98" s="77" t="s">
        <v>224</v>
      </c>
      <c r="C98" s="78">
        <v>10</v>
      </c>
      <c r="D98" s="78">
        <v>10</v>
      </c>
      <c r="E98"/>
    </row>
    <row r="99" spans="1:5">
      <c r="A99" s="77" t="s">
        <v>225</v>
      </c>
      <c r="B99" s="77" t="s">
        <v>226</v>
      </c>
      <c r="C99" s="78">
        <v>22030</v>
      </c>
      <c r="D99" s="78">
        <v>88042</v>
      </c>
      <c r="E99"/>
    </row>
    <row r="100" spans="1:5">
      <c r="A100" s="130" t="s">
        <v>470</v>
      </c>
      <c r="B100" s="130" t="s">
        <v>228</v>
      </c>
      <c r="C100" s="131">
        <v>2180597</v>
      </c>
      <c r="D100" s="131">
        <v>2274124</v>
      </c>
      <c r="E100"/>
    </row>
    <row r="101" spans="1:5">
      <c r="A101" s="166"/>
    </row>
    <row r="103" spans="1:5" ht="39">
      <c r="A103" s="65" t="s">
        <v>229</v>
      </c>
      <c r="B103" s="65" t="s">
        <v>230</v>
      </c>
      <c r="E103" s="97"/>
    </row>
    <row r="104" spans="1:5" ht="24">
      <c r="A104" s="313" t="s">
        <v>231</v>
      </c>
      <c r="B104" s="313" t="s">
        <v>232</v>
      </c>
      <c r="C104" s="113" t="str">
        <f>C6</f>
        <v>01.01.2023-30.06.2023</v>
      </c>
      <c r="D104" s="113" t="str">
        <f>D6</f>
        <v>01.01.2022-30.06.2022*</v>
      </c>
    </row>
    <row r="105" spans="1:5">
      <c r="A105" s="121" t="s">
        <v>233</v>
      </c>
      <c r="B105" s="121" t="s">
        <v>234</v>
      </c>
      <c r="C105" s="4"/>
      <c r="D105" s="4"/>
    </row>
    <row r="106" spans="1:5">
      <c r="A106" s="122" t="s">
        <v>543</v>
      </c>
      <c r="B106" s="122" t="s">
        <v>398</v>
      </c>
      <c r="C106" s="4">
        <f>C25</f>
        <v>91271</v>
      </c>
      <c r="D106" s="4">
        <f>D25</f>
        <v>113746</v>
      </c>
    </row>
    <row r="107" spans="1:5">
      <c r="A107" s="122" t="s">
        <v>235</v>
      </c>
      <c r="B107" s="122" t="s">
        <v>236</v>
      </c>
      <c r="C107" s="4">
        <f>SUM(C108:C118)</f>
        <v>21148</v>
      </c>
      <c r="D107" s="4">
        <f>SUM(D108:D118)</f>
        <v>23992</v>
      </c>
    </row>
    <row r="108" spans="1:5">
      <c r="A108" s="81" t="s">
        <v>378</v>
      </c>
      <c r="B108" s="81" t="s">
        <v>379</v>
      </c>
      <c r="C108" s="80">
        <v>6611</v>
      </c>
      <c r="D108" s="80">
        <v>7346</v>
      </c>
    </row>
    <row r="109" spans="1:5">
      <c r="A109" s="81" t="s">
        <v>239</v>
      </c>
      <c r="B109" s="81" t="s">
        <v>240</v>
      </c>
      <c r="C109" s="80">
        <v>43213</v>
      </c>
      <c r="D109" s="80">
        <v>36215</v>
      </c>
    </row>
    <row r="110" spans="1:5">
      <c r="A110" s="81" t="s">
        <v>241</v>
      </c>
      <c r="B110" s="81" t="s">
        <v>544</v>
      </c>
      <c r="C110" s="80">
        <v>18842</v>
      </c>
      <c r="D110" s="80">
        <v>-4855</v>
      </c>
    </row>
    <row r="111" spans="1:5">
      <c r="A111" s="81" t="s">
        <v>243</v>
      </c>
      <c r="B111" s="81" t="s">
        <v>244</v>
      </c>
      <c r="C111" s="80">
        <v>-25225</v>
      </c>
      <c r="D111" s="80">
        <v>-17553</v>
      </c>
    </row>
    <row r="112" spans="1:5">
      <c r="A112" s="81" t="s">
        <v>417</v>
      </c>
      <c r="B112" s="81" t="s">
        <v>545</v>
      </c>
      <c r="C112" s="80">
        <v>-43042</v>
      </c>
      <c r="D112" s="80">
        <v>1486</v>
      </c>
    </row>
    <row r="113" spans="1:4">
      <c r="A113" s="81" t="s">
        <v>247</v>
      </c>
      <c r="B113" s="81" t="s">
        <v>248</v>
      </c>
      <c r="C113" s="80">
        <v>-49904</v>
      </c>
      <c r="D113" s="80">
        <v>-50187</v>
      </c>
    </row>
    <row r="114" spans="1:4">
      <c r="A114" s="81" t="s">
        <v>249</v>
      </c>
      <c r="B114" s="81" t="s">
        <v>250</v>
      </c>
      <c r="C114" s="80">
        <v>4583</v>
      </c>
      <c r="D114" s="80">
        <v>750</v>
      </c>
    </row>
    <row r="115" spans="1:4">
      <c r="A115" s="81" t="s">
        <v>251</v>
      </c>
      <c r="B115" s="81" t="s">
        <v>252</v>
      </c>
      <c r="C115" s="80">
        <v>78922</v>
      </c>
      <c r="D115" s="80">
        <v>72643</v>
      </c>
    </row>
    <row r="116" spans="1:4">
      <c r="A116" s="81" t="s">
        <v>253</v>
      </c>
      <c r="B116" s="81" t="s">
        <v>546</v>
      </c>
      <c r="C116" s="80">
        <v>-15429</v>
      </c>
      <c r="D116" s="80">
        <v>7523</v>
      </c>
    </row>
    <row r="117" spans="1:4">
      <c r="A117" s="81" t="s">
        <v>255</v>
      </c>
      <c r="B117" s="81" t="s">
        <v>547</v>
      </c>
      <c r="C117" s="80">
        <v>-8112</v>
      </c>
      <c r="D117" s="80">
        <v>-34673</v>
      </c>
    </row>
    <row r="118" spans="1:4">
      <c r="A118" s="81" t="s">
        <v>259</v>
      </c>
      <c r="B118" s="81" t="s">
        <v>260</v>
      </c>
      <c r="C118" s="80">
        <v>10689</v>
      </c>
      <c r="D118" s="80">
        <v>5297</v>
      </c>
    </row>
    <row r="119" spans="1:4">
      <c r="A119" s="122" t="s">
        <v>261</v>
      </c>
      <c r="B119" s="122" t="s">
        <v>262</v>
      </c>
      <c r="C119" s="4">
        <f>SUM(C106:C107)</f>
        <v>112419</v>
      </c>
      <c r="D119" s="4">
        <f t="shared" ref="D119" si="0">SUM(D106:D107)</f>
        <v>137738</v>
      </c>
    </row>
    <row r="120" spans="1:4">
      <c r="A120" s="81" t="s">
        <v>263</v>
      </c>
      <c r="B120" s="81" t="s">
        <v>548</v>
      </c>
      <c r="C120" s="80">
        <v>13496</v>
      </c>
      <c r="D120" s="80">
        <v>15236</v>
      </c>
    </row>
    <row r="121" spans="1:4">
      <c r="A121" s="81" t="s">
        <v>265</v>
      </c>
      <c r="B121" s="81" t="s">
        <v>266</v>
      </c>
      <c r="C121" s="80">
        <v>15960</v>
      </c>
      <c r="D121" s="80">
        <v>24634</v>
      </c>
    </row>
    <row r="122" spans="1:4">
      <c r="A122" s="81" t="s">
        <v>267</v>
      </c>
      <c r="B122" s="81" t="s">
        <v>268</v>
      </c>
      <c r="C122" s="80">
        <v>-20276</v>
      </c>
      <c r="D122" s="80">
        <v>-34952</v>
      </c>
    </row>
    <row r="123" spans="1:4">
      <c r="A123" s="121" t="s">
        <v>269</v>
      </c>
      <c r="B123" s="121" t="s">
        <v>270</v>
      </c>
      <c r="C123" s="4">
        <f>SUM(C119:C122)</f>
        <v>121599</v>
      </c>
      <c r="D123" s="4">
        <f>SUM(D119:D122)</f>
        <v>142656</v>
      </c>
    </row>
    <row r="124" spans="1:4" ht="15" customHeight="1">
      <c r="A124" s="121" t="s">
        <v>271</v>
      </c>
      <c r="B124" s="121" t="s">
        <v>272</v>
      </c>
      <c r="C124" s="4"/>
      <c r="D124" s="4"/>
    </row>
    <row r="125" spans="1:4">
      <c r="A125" s="122" t="s">
        <v>549</v>
      </c>
      <c r="B125" s="122" t="s">
        <v>274</v>
      </c>
      <c r="C125" s="4">
        <f>SUM(C126:C137)</f>
        <v>420885</v>
      </c>
      <c r="D125" s="4">
        <f t="shared" ref="D125" si="1">SUM(D126:D137)</f>
        <v>461761</v>
      </c>
    </row>
    <row r="126" spans="1:4">
      <c r="A126" s="81" t="s">
        <v>275</v>
      </c>
      <c r="B126" s="81" t="s">
        <v>276</v>
      </c>
      <c r="C126" s="80">
        <v>514</v>
      </c>
      <c r="D126" s="80">
        <v>14</v>
      </c>
    </row>
    <row r="127" spans="1:4">
      <c r="A127" s="81" t="s">
        <v>277</v>
      </c>
      <c r="B127" s="81" t="s">
        <v>278</v>
      </c>
      <c r="C127" s="80">
        <v>0</v>
      </c>
      <c r="D127" s="80">
        <v>0</v>
      </c>
    </row>
    <row r="128" spans="1:4">
      <c r="A128" s="81" t="s">
        <v>279</v>
      </c>
      <c r="B128" s="81" t="s">
        <v>280</v>
      </c>
      <c r="C128" s="80">
        <v>0</v>
      </c>
      <c r="D128" s="80">
        <v>0</v>
      </c>
    </row>
    <row r="129" spans="1:4">
      <c r="A129" s="81" t="s">
        <v>281</v>
      </c>
      <c r="B129" s="81" t="s">
        <v>282</v>
      </c>
      <c r="C129" s="80">
        <v>0</v>
      </c>
      <c r="D129" s="80">
        <v>0</v>
      </c>
    </row>
    <row r="130" spans="1:4">
      <c r="A130" s="81" t="s">
        <v>283</v>
      </c>
      <c r="B130" s="81" t="s">
        <v>284</v>
      </c>
      <c r="C130" s="80">
        <v>0</v>
      </c>
      <c r="D130" s="80">
        <v>0</v>
      </c>
    </row>
    <row r="131" spans="1:4">
      <c r="A131" s="81" t="s">
        <v>285</v>
      </c>
      <c r="B131" s="81" t="s">
        <v>286</v>
      </c>
      <c r="C131" s="80">
        <v>0</v>
      </c>
      <c r="D131" s="80">
        <v>11910</v>
      </c>
    </row>
    <row r="132" spans="1:4">
      <c r="A132" s="81" t="s">
        <v>287</v>
      </c>
      <c r="B132" s="81" t="s">
        <v>288</v>
      </c>
      <c r="C132" s="80">
        <v>329970</v>
      </c>
      <c r="D132" s="80">
        <v>265000</v>
      </c>
    </row>
    <row r="133" spans="1:4">
      <c r="A133" s="81" t="s">
        <v>381</v>
      </c>
      <c r="B133" s="81" t="s">
        <v>382</v>
      </c>
      <c r="C133" s="80">
        <v>56411</v>
      </c>
      <c r="D133" s="80">
        <v>173090</v>
      </c>
    </row>
    <row r="134" spans="1:4">
      <c r="A134" s="81" t="s">
        <v>291</v>
      </c>
      <c r="B134" s="81" t="s">
        <v>292</v>
      </c>
      <c r="C134" s="80">
        <v>6479</v>
      </c>
      <c r="D134" s="80">
        <v>2102</v>
      </c>
    </row>
    <row r="135" spans="1:4">
      <c r="A135" s="81" t="s">
        <v>550</v>
      </c>
      <c r="B135" s="81" t="s">
        <v>294</v>
      </c>
      <c r="C135" s="80">
        <v>17195</v>
      </c>
      <c r="D135" s="80">
        <v>9018</v>
      </c>
    </row>
    <row r="136" spans="1:4">
      <c r="A136" s="81" t="s">
        <v>551</v>
      </c>
      <c r="B136" s="81" t="s">
        <v>296</v>
      </c>
      <c r="C136" s="80">
        <v>10273</v>
      </c>
      <c r="D136" s="80">
        <v>0</v>
      </c>
    </row>
    <row r="137" spans="1:4">
      <c r="A137" s="81" t="s">
        <v>552</v>
      </c>
      <c r="B137" s="81" t="s">
        <v>298</v>
      </c>
      <c r="C137" s="80">
        <v>43</v>
      </c>
      <c r="D137" s="80">
        <v>627</v>
      </c>
    </row>
    <row r="138" spans="1:4">
      <c r="A138" s="122" t="s">
        <v>553</v>
      </c>
      <c r="B138" s="122" t="s">
        <v>300</v>
      </c>
      <c r="C138" s="4">
        <f>SUM(C139:C154)</f>
        <v>569258</v>
      </c>
      <c r="D138" s="4">
        <f>SUM(D139:D154)</f>
        <v>328833</v>
      </c>
    </row>
    <row r="139" spans="1:4">
      <c r="A139" s="81" t="s">
        <v>301</v>
      </c>
      <c r="B139" s="81" t="s">
        <v>554</v>
      </c>
      <c r="C139" s="80">
        <v>29696</v>
      </c>
      <c r="D139" s="80">
        <v>25621</v>
      </c>
    </row>
    <row r="140" spans="1:4">
      <c r="A140" s="81" t="s">
        <v>136</v>
      </c>
      <c r="B140" s="81" t="s">
        <v>137</v>
      </c>
      <c r="C140" s="80">
        <v>162616</v>
      </c>
      <c r="D140" s="80">
        <v>89710</v>
      </c>
    </row>
    <row r="141" spans="1:4">
      <c r="A141" s="81" t="s">
        <v>303</v>
      </c>
      <c r="B141" s="81" t="s">
        <v>304</v>
      </c>
      <c r="C141" s="80">
        <v>380</v>
      </c>
      <c r="D141" s="80">
        <v>0</v>
      </c>
    </row>
    <row r="142" spans="1:4">
      <c r="A142" s="81" t="s">
        <v>305</v>
      </c>
      <c r="B142" s="81" t="s">
        <v>306</v>
      </c>
      <c r="C142" s="80"/>
      <c r="D142" s="80"/>
    </row>
    <row r="143" spans="1:4">
      <c r="A143" s="81" t="s">
        <v>307</v>
      </c>
      <c r="B143" s="81" t="s">
        <v>308</v>
      </c>
      <c r="C143" s="80">
        <v>98</v>
      </c>
      <c r="D143" s="80">
        <v>145</v>
      </c>
    </row>
    <row r="144" spans="1:4">
      <c r="A144" s="81" t="s">
        <v>309</v>
      </c>
      <c r="B144" s="81" t="s">
        <v>310</v>
      </c>
      <c r="C144" s="80">
        <v>4215</v>
      </c>
      <c r="D144" s="80">
        <v>3400</v>
      </c>
    </row>
    <row r="145" spans="1:8">
      <c r="A145" s="81" t="s">
        <v>311</v>
      </c>
      <c r="B145" s="81" t="s">
        <v>312</v>
      </c>
      <c r="C145" s="80">
        <v>0</v>
      </c>
      <c r="D145" s="80">
        <v>0</v>
      </c>
    </row>
    <row r="146" spans="1:8" s="97" customFormat="1">
      <c r="A146" s="81" t="s">
        <v>315</v>
      </c>
      <c r="B146" s="81" t="s">
        <v>314</v>
      </c>
      <c r="C146" s="80"/>
      <c r="D146" s="80"/>
      <c r="E146" s="40"/>
      <c r="F146" s="40"/>
      <c r="G146" s="40"/>
      <c r="H146" s="40"/>
    </row>
    <row r="147" spans="1:8" s="97" customFormat="1">
      <c r="A147" s="81" t="s">
        <v>315</v>
      </c>
      <c r="B147" s="81" t="s">
        <v>316</v>
      </c>
      <c r="C147" s="80">
        <v>3515</v>
      </c>
      <c r="D147" s="80">
        <v>0</v>
      </c>
      <c r="E147" s="40"/>
      <c r="F147" s="40"/>
      <c r="H147" s="40"/>
    </row>
    <row r="148" spans="1:8" s="97" customFormat="1">
      <c r="A148" s="81" t="s">
        <v>317</v>
      </c>
      <c r="B148" s="81" t="s">
        <v>318</v>
      </c>
      <c r="C148" s="80">
        <v>0</v>
      </c>
      <c r="D148" s="80">
        <v>0</v>
      </c>
      <c r="E148" s="40"/>
      <c r="F148" s="40"/>
      <c r="H148" s="40"/>
    </row>
    <row r="149" spans="1:8">
      <c r="A149" s="81" t="s">
        <v>319</v>
      </c>
      <c r="B149" s="81" t="s">
        <v>320</v>
      </c>
      <c r="C149" s="80"/>
      <c r="D149" s="80"/>
    </row>
    <row r="150" spans="1:8">
      <c r="A150" s="81" t="s">
        <v>474</v>
      </c>
      <c r="B150" s="81" t="s">
        <v>322</v>
      </c>
      <c r="C150" s="80">
        <v>309765</v>
      </c>
      <c r="D150" s="80">
        <v>0</v>
      </c>
    </row>
    <row r="151" spans="1:8">
      <c r="A151" s="81" t="s">
        <v>323</v>
      </c>
      <c r="B151" s="81" t="s">
        <v>324</v>
      </c>
      <c r="C151" s="80">
        <v>58973</v>
      </c>
      <c r="D151" s="80">
        <v>168120</v>
      </c>
    </row>
    <row r="152" spans="1:8">
      <c r="A152" s="81" t="s">
        <v>555</v>
      </c>
      <c r="B152" s="81" t="s">
        <v>420</v>
      </c>
      <c r="C152" s="80">
        <v>0</v>
      </c>
      <c r="D152" s="80">
        <v>15763</v>
      </c>
    </row>
    <row r="153" spans="1:8">
      <c r="A153" s="81" t="s">
        <v>556</v>
      </c>
      <c r="B153" s="81" t="s">
        <v>422</v>
      </c>
      <c r="C153" s="80"/>
      <c r="D153" s="80">
        <v>26010</v>
      </c>
    </row>
    <row r="154" spans="1:8">
      <c r="A154" s="81" t="s">
        <v>557</v>
      </c>
      <c r="B154" s="81" t="s">
        <v>424</v>
      </c>
      <c r="C154" s="80">
        <v>0</v>
      </c>
      <c r="D154" s="80">
        <v>64</v>
      </c>
    </row>
    <row r="155" spans="1:8">
      <c r="A155" s="121" t="s">
        <v>330</v>
      </c>
      <c r="B155" s="121" t="s">
        <v>331</v>
      </c>
      <c r="C155" s="4">
        <f>C125-C138</f>
        <v>-148373</v>
      </c>
      <c r="D155" s="4">
        <f>D125-D138</f>
        <v>132928</v>
      </c>
    </row>
    <row r="156" spans="1:8">
      <c r="A156" s="121" t="s">
        <v>558</v>
      </c>
      <c r="B156" s="121" t="s">
        <v>333</v>
      </c>
      <c r="C156" s="4"/>
      <c r="D156" s="4"/>
    </row>
    <row r="157" spans="1:8">
      <c r="A157" s="122" t="s">
        <v>559</v>
      </c>
      <c r="B157" s="122" t="s">
        <v>274</v>
      </c>
      <c r="C157" s="4">
        <f>SUM(C158:C161)</f>
        <v>29</v>
      </c>
      <c r="D157" s="4">
        <f>SUM(D158:D161)</f>
        <v>20</v>
      </c>
    </row>
    <row r="158" spans="1:8">
      <c r="A158" s="81" t="s">
        <v>560</v>
      </c>
      <c r="B158" s="81" t="s">
        <v>335</v>
      </c>
      <c r="C158" s="80">
        <v>0</v>
      </c>
      <c r="D158" s="80">
        <v>0</v>
      </c>
    </row>
    <row r="159" spans="1:8">
      <c r="A159" s="81" t="s">
        <v>336</v>
      </c>
      <c r="B159" s="81" t="s">
        <v>337</v>
      </c>
      <c r="C159" s="80">
        <v>0</v>
      </c>
      <c r="D159" s="80">
        <v>0</v>
      </c>
    </row>
    <row r="160" spans="1:8">
      <c r="A160" s="81" t="s">
        <v>383</v>
      </c>
      <c r="B160" s="81" t="s">
        <v>515</v>
      </c>
      <c r="C160" s="80">
        <v>28</v>
      </c>
      <c r="D160" s="80">
        <v>20</v>
      </c>
    </row>
    <row r="161" spans="1:12">
      <c r="A161" s="81" t="s">
        <v>340</v>
      </c>
      <c r="B161" s="81" t="s">
        <v>341</v>
      </c>
      <c r="C161" s="80">
        <v>1</v>
      </c>
      <c r="D161" s="80">
        <v>0</v>
      </c>
    </row>
    <row r="162" spans="1:12">
      <c r="A162" s="122" t="s">
        <v>561</v>
      </c>
      <c r="B162" s="122" t="s">
        <v>562</v>
      </c>
      <c r="C162" s="4">
        <f>SUM(C163:C168)</f>
        <v>101746</v>
      </c>
      <c r="D162" s="4">
        <f t="shared" ref="D162" si="2">SUM(D163:D168)</f>
        <v>2161</v>
      </c>
    </row>
    <row r="163" spans="1:12">
      <c r="A163" s="81" t="s">
        <v>342</v>
      </c>
      <c r="B163" s="81" t="s">
        <v>312</v>
      </c>
      <c r="C163" s="80">
        <v>0</v>
      </c>
      <c r="D163" s="80">
        <v>0</v>
      </c>
      <c r="L163" s="68"/>
    </row>
    <row r="164" spans="1:12">
      <c r="A164" s="81"/>
      <c r="B164" s="81" t="s">
        <v>344</v>
      </c>
      <c r="C164" s="80">
        <v>0</v>
      </c>
      <c r="D164" s="80">
        <v>0</v>
      </c>
      <c r="L164" s="68"/>
    </row>
    <row r="165" spans="1:12">
      <c r="A165" s="81" t="s">
        <v>563</v>
      </c>
      <c r="B165" s="81" t="s">
        <v>346</v>
      </c>
      <c r="C165" s="80">
        <v>99911</v>
      </c>
      <c r="D165" s="80">
        <v>0</v>
      </c>
      <c r="L165" s="68"/>
    </row>
    <row r="166" spans="1:12" ht="26">
      <c r="A166" s="81" t="s">
        <v>347</v>
      </c>
      <c r="B166" s="178" t="s">
        <v>348</v>
      </c>
      <c r="C166" s="80">
        <v>0</v>
      </c>
      <c r="D166" s="80">
        <v>0</v>
      </c>
      <c r="L166" s="68"/>
    </row>
    <row r="167" spans="1:12" ht="15" customHeight="1">
      <c r="A167" s="81" t="s">
        <v>349</v>
      </c>
      <c r="B167" s="81" t="s">
        <v>350</v>
      </c>
      <c r="C167" s="80">
        <v>1441</v>
      </c>
      <c r="D167" s="80">
        <v>1894</v>
      </c>
    </row>
    <row r="168" spans="1:12">
      <c r="A168" s="81" t="s">
        <v>564</v>
      </c>
      <c r="B168" s="81" t="s">
        <v>341</v>
      </c>
      <c r="C168" s="80">
        <v>394</v>
      </c>
      <c r="D168" s="80">
        <v>267</v>
      </c>
    </row>
    <row r="169" spans="1:12">
      <c r="A169" s="121" t="s">
        <v>352</v>
      </c>
      <c r="B169" s="121" t="s">
        <v>353</v>
      </c>
      <c r="C169" s="4">
        <f>C157-C162</f>
        <v>-101717</v>
      </c>
      <c r="D169" s="4">
        <f>D157-D162</f>
        <v>-2141</v>
      </c>
    </row>
    <row r="170" spans="1:12">
      <c r="A170" s="121" t="s">
        <v>354</v>
      </c>
      <c r="B170" s="121" t="s">
        <v>355</v>
      </c>
      <c r="C170" s="4">
        <f>C123+C155+C169</f>
        <v>-128491</v>
      </c>
      <c r="D170" s="4">
        <f>D123+D155+D169</f>
        <v>273443</v>
      </c>
    </row>
    <row r="171" spans="1:12">
      <c r="A171" s="121" t="s">
        <v>356</v>
      </c>
      <c r="B171" s="121" t="s">
        <v>357</v>
      </c>
      <c r="C171" s="4">
        <f>C170</f>
        <v>-128491</v>
      </c>
      <c r="D171" s="4">
        <f>D170</f>
        <v>273443</v>
      </c>
    </row>
    <row r="172" spans="1:12">
      <c r="A172" s="121" t="s">
        <v>358</v>
      </c>
      <c r="B172" s="121" t="s">
        <v>359</v>
      </c>
      <c r="C172" s="4">
        <v>277827</v>
      </c>
      <c r="D172" s="4">
        <v>411586</v>
      </c>
    </row>
    <row r="173" spans="1:12">
      <c r="A173" s="121" t="s">
        <v>565</v>
      </c>
      <c r="B173" s="121" t="s">
        <v>361</v>
      </c>
      <c r="C173" s="4">
        <f>C171+C172</f>
        <v>149336</v>
      </c>
      <c r="D173" s="4">
        <f>D171+D172</f>
        <v>685029</v>
      </c>
    </row>
    <row r="174" spans="1:12">
      <c r="A174" s="166" t="s">
        <v>466</v>
      </c>
      <c r="B174" s="71"/>
      <c r="C174" s="72"/>
      <c r="D174" s="72"/>
    </row>
    <row r="175" spans="1:12">
      <c r="A175" s="76"/>
      <c r="B175" s="71"/>
      <c r="C175" s="72"/>
      <c r="D175" s="72"/>
    </row>
    <row r="176" spans="1:12">
      <c r="A176" s="76"/>
      <c r="B176" s="71"/>
      <c r="C176" s="72"/>
      <c r="D176" s="72"/>
    </row>
    <row r="177" spans="1:11">
      <c r="A177" s="76"/>
      <c r="B177" s="71"/>
      <c r="C177" s="72"/>
      <c r="D177" s="72"/>
    </row>
    <row r="178" spans="1:11">
      <c r="A178" s="76"/>
      <c r="B178" s="71"/>
      <c r="C178" s="72"/>
      <c r="D178" s="72"/>
    </row>
    <row r="179" spans="1:11">
      <c r="A179" s="76"/>
      <c r="B179" s="71"/>
      <c r="C179" s="72"/>
      <c r="D179" s="72"/>
    </row>
    <row r="180" spans="1:11">
      <c r="A180" s="76"/>
      <c r="B180" s="71"/>
      <c r="C180" s="72"/>
      <c r="D180" s="72"/>
    </row>
    <row r="181" spans="1:11" s="97" customFormat="1">
      <c r="A181" s="168"/>
      <c r="B181" s="179"/>
      <c r="C181" s="180"/>
      <c r="D181" s="180"/>
    </row>
    <row r="182" spans="1:11">
      <c r="A182" s="76"/>
      <c r="B182" s="71"/>
      <c r="C182" s="72"/>
      <c r="D182" s="72"/>
    </row>
    <row r="183" spans="1:11" ht="39">
      <c r="A183" s="65" t="s">
        <v>476</v>
      </c>
      <c r="B183" s="66" t="s">
        <v>427</v>
      </c>
      <c r="C183" s="383" t="s">
        <v>583</v>
      </c>
      <c r="D183" s="384"/>
      <c r="E183" s="384"/>
      <c r="F183" s="385"/>
      <c r="H183" s="383" t="s">
        <v>584</v>
      </c>
      <c r="I183" s="384"/>
      <c r="J183" s="384"/>
      <c r="K183" s="385"/>
    </row>
    <row r="184" spans="1:11" ht="52">
      <c r="A184" s="392" t="s">
        <v>477</v>
      </c>
      <c r="B184" s="387" t="s">
        <v>429</v>
      </c>
      <c r="C184" s="396" t="s">
        <v>430</v>
      </c>
      <c r="D184" s="396" t="s">
        <v>431</v>
      </c>
      <c r="E184" s="314" t="s">
        <v>478</v>
      </c>
      <c r="F184" s="314" t="s">
        <v>433</v>
      </c>
      <c r="H184" s="396" t="s">
        <v>430</v>
      </c>
      <c r="I184" s="396" t="s">
        <v>431</v>
      </c>
      <c r="J184" s="314" t="s">
        <v>478</v>
      </c>
      <c r="K184" s="314" t="s">
        <v>433</v>
      </c>
    </row>
    <row r="185" spans="1:11" ht="65">
      <c r="A185" s="392"/>
      <c r="B185" s="387"/>
      <c r="C185" s="397"/>
      <c r="D185" s="397"/>
      <c r="E185" s="314" t="s">
        <v>479</v>
      </c>
      <c r="F185" s="314" t="s">
        <v>435</v>
      </c>
      <c r="H185" s="397"/>
      <c r="I185" s="397"/>
      <c r="J185" s="314" t="s">
        <v>479</v>
      </c>
      <c r="K185" s="314" t="s">
        <v>435</v>
      </c>
    </row>
    <row r="186" spans="1:11">
      <c r="A186" s="82" t="s">
        <v>0</v>
      </c>
      <c r="B186" s="121" t="s">
        <v>1</v>
      </c>
      <c r="C186" s="123">
        <f>SUM(C187:C189)</f>
        <v>244271</v>
      </c>
      <c r="D186" s="123">
        <f>SUM(D187:D189)</f>
        <v>84522</v>
      </c>
      <c r="E186" s="123">
        <f>SUM(E187:E189)</f>
        <v>-3579</v>
      </c>
      <c r="F186" s="123">
        <f>SUM(F187:F189)</f>
        <v>325214</v>
      </c>
      <c r="H186" s="123">
        <v>295488</v>
      </c>
      <c r="I186" s="123">
        <v>88751</v>
      </c>
      <c r="J186" s="123">
        <v>-6323</v>
      </c>
      <c r="K186" s="123">
        <v>377916</v>
      </c>
    </row>
    <row r="187" spans="1:11">
      <c r="A187" s="84" t="s">
        <v>45</v>
      </c>
      <c r="B187" s="116" t="s">
        <v>46</v>
      </c>
      <c r="C187" s="78">
        <v>236595</v>
      </c>
      <c r="D187" s="78">
        <v>0</v>
      </c>
      <c r="E187" s="78">
        <v>1489</v>
      </c>
      <c r="F187" s="78">
        <v>238084</v>
      </c>
      <c r="H187" s="78">
        <v>283471</v>
      </c>
      <c r="I187" s="78">
        <v>0</v>
      </c>
      <c r="J187" s="78">
        <v>2397</v>
      </c>
      <c r="K187" s="78">
        <v>285868</v>
      </c>
    </row>
    <row r="188" spans="1:11">
      <c r="A188" s="84" t="s">
        <v>368</v>
      </c>
      <c r="B188" s="116" t="s">
        <v>369</v>
      </c>
      <c r="C188" s="78">
        <v>506</v>
      </c>
      <c r="D188" s="78">
        <v>439</v>
      </c>
      <c r="E188" s="78">
        <v>-146</v>
      </c>
      <c r="F188" s="78">
        <v>799</v>
      </c>
      <c r="H188" s="78">
        <v>1927</v>
      </c>
      <c r="I188" s="78">
        <v>136</v>
      </c>
      <c r="J188" s="78">
        <v>-828</v>
      </c>
      <c r="K188" s="78">
        <v>1235</v>
      </c>
    </row>
    <row r="189" spans="1:11">
      <c r="A189" s="84" t="s">
        <v>48</v>
      </c>
      <c r="B189" s="116" t="s">
        <v>436</v>
      </c>
      <c r="C189" s="78">
        <v>7170</v>
      </c>
      <c r="D189" s="78">
        <v>84083</v>
      </c>
      <c r="E189" s="78">
        <v>-4922</v>
      </c>
      <c r="F189" s="78">
        <v>86331</v>
      </c>
      <c r="H189" s="78">
        <v>10090</v>
      </c>
      <c r="I189" s="78">
        <v>88615</v>
      </c>
      <c r="J189" s="78">
        <v>-7892</v>
      </c>
      <c r="K189" s="78">
        <v>90813</v>
      </c>
    </row>
    <row r="190" spans="1:11">
      <c r="A190" s="82" t="s">
        <v>437</v>
      </c>
      <c r="B190" s="121" t="s">
        <v>438</v>
      </c>
      <c r="C190" s="123">
        <f>SUM(C191:C192)</f>
        <v>50922</v>
      </c>
      <c r="D190" s="123">
        <f>SUM(D191:D192)</f>
        <v>59752</v>
      </c>
      <c r="E190" s="123">
        <f>SUM(E191:E192)</f>
        <v>-3461</v>
      </c>
      <c r="F190" s="123">
        <f>SUM(F191:F192)</f>
        <v>107213</v>
      </c>
      <c r="H190" s="123">
        <v>43791</v>
      </c>
      <c r="I190" s="123">
        <v>63208</v>
      </c>
      <c r="J190" s="123">
        <v>-5665</v>
      </c>
      <c r="K190" s="123">
        <v>101334</v>
      </c>
    </row>
    <row r="191" spans="1:11">
      <c r="A191" s="84" t="s">
        <v>439</v>
      </c>
      <c r="B191" s="116" t="s">
        <v>440</v>
      </c>
      <c r="C191" s="78">
        <v>42725</v>
      </c>
      <c r="D191" s="78">
        <v>4</v>
      </c>
      <c r="E191" s="78">
        <v>-28</v>
      </c>
      <c r="F191" s="78">
        <v>42701</v>
      </c>
      <c r="H191" s="78">
        <v>37141</v>
      </c>
      <c r="I191" s="78">
        <v>42</v>
      </c>
      <c r="J191" s="78">
        <v>-170</v>
      </c>
      <c r="K191" s="78">
        <v>37013</v>
      </c>
    </row>
    <row r="192" spans="1:11">
      <c r="A192" s="84" t="s">
        <v>441</v>
      </c>
      <c r="B192" s="116" t="s">
        <v>442</v>
      </c>
      <c r="C192" s="78">
        <v>8197</v>
      </c>
      <c r="D192" s="78">
        <v>59748</v>
      </c>
      <c r="E192" s="78">
        <v>-3433</v>
      </c>
      <c r="F192" s="78">
        <v>64512</v>
      </c>
      <c r="H192" s="78">
        <v>6650</v>
      </c>
      <c r="I192" s="78">
        <v>63166</v>
      </c>
      <c r="J192" s="78">
        <v>-5495</v>
      </c>
      <c r="K192" s="78">
        <v>64321</v>
      </c>
    </row>
    <row r="193" spans="1:11">
      <c r="A193" s="85" t="s">
        <v>390</v>
      </c>
      <c r="B193" s="124" t="s">
        <v>391</v>
      </c>
      <c r="C193" s="123">
        <f>C186-C190</f>
        <v>193349</v>
      </c>
      <c r="D193" s="123">
        <f>D186-D190</f>
        <v>24770</v>
      </c>
      <c r="E193" s="123">
        <f>E186-E190</f>
        <v>-118</v>
      </c>
      <c r="F193" s="123">
        <f>F186-F190</f>
        <v>218001</v>
      </c>
      <c r="H193" s="123">
        <v>251697</v>
      </c>
      <c r="I193" s="123">
        <v>25543</v>
      </c>
      <c r="J193" s="123">
        <v>-658</v>
      </c>
      <c r="K193" s="123">
        <v>276582</v>
      </c>
    </row>
    <row r="194" spans="1:11">
      <c r="A194" s="83" t="s">
        <v>58</v>
      </c>
      <c r="B194" s="77" t="s">
        <v>59</v>
      </c>
      <c r="C194" s="78">
        <v>64931</v>
      </c>
      <c r="D194" s="78">
        <v>20184</v>
      </c>
      <c r="E194" s="78">
        <v>-9</v>
      </c>
      <c r="F194" s="78">
        <v>85106</v>
      </c>
      <c r="H194" s="78">
        <v>69844</v>
      </c>
      <c r="I194" s="78">
        <v>20874</v>
      </c>
      <c r="J194" s="78">
        <v>-119</v>
      </c>
      <c r="K194" s="78">
        <v>90599</v>
      </c>
    </row>
    <row r="195" spans="1:11">
      <c r="A195" s="83" t="s">
        <v>519</v>
      </c>
      <c r="B195" s="77" t="s">
        <v>520</v>
      </c>
      <c r="C195" s="78">
        <v>55157</v>
      </c>
      <c r="D195" s="78">
        <v>3926</v>
      </c>
      <c r="E195" s="78">
        <v>-217</v>
      </c>
      <c r="F195" s="78">
        <v>58866</v>
      </c>
      <c r="H195" s="78">
        <v>43031</v>
      </c>
      <c r="I195" s="78">
        <v>3164</v>
      </c>
      <c r="J195" s="78">
        <v>-227</v>
      </c>
      <c r="K195" s="78">
        <v>45968</v>
      </c>
    </row>
    <row r="196" spans="1:11">
      <c r="A196" s="83" t="s">
        <v>64</v>
      </c>
      <c r="B196" s="77" t="s">
        <v>65</v>
      </c>
      <c r="C196" s="78">
        <v>34089</v>
      </c>
      <c r="D196" s="78">
        <v>691</v>
      </c>
      <c r="E196" s="78">
        <v>-1072</v>
      </c>
      <c r="F196" s="78">
        <v>33708</v>
      </c>
      <c r="H196" s="78">
        <v>5362</v>
      </c>
      <c r="I196" s="78">
        <v>2183</v>
      </c>
      <c r="J196" s="78">
        <v>-2159</v>
      </c>
      <c r="K196" s="78">
        <v>5386</v>
      </c>
    </row>
    <row r="197" spans="1:11">
      <c r="A197" s="83" t="s">
        <v>66</v>
      </c>
      <c r="B197" s="77" t="s">
        <v>67</v>
      </c>
      <c r="C197" s="78">
        <v>8946</v>
      </c>
      <c r="D197" s="78">
        <v>629</v>
      </c>
      <c r="E197" s="78">
        <v>-921</v>
      </c>
      <c r="F197" s="78">
        <v>8654</v>
      </c>
      <c r="H197" s="78">
        <v>8379</v>
      </c>
      <c r="I197" s="78">
        <v>1872</v>
      </c>
      <c r="J197" s="78">
        <v>-2342</v>
      </c>
      <c r="K197" s="78">
        <v>7909</v>
      </c>
    </row>
    <row r="198" spans="1:11">
      <c r="A198" s="83" t="s">
        <v>68</v>
      </c>
      <c r="B198" s="77" t="s">
        <v>443</v>
      </c>
      <c r="C198" s="78">
        <v>4</v>
      </c>
      <c r="D198" s="78">
        <v>0</v>
      </c>
      <c r="E198" s="78">
        <v>0</v>
      </c>
      <c r="F198" s="78">
        <v>4</v>
      </c>
      <c r="H198" s="78">
        <v>-8</v>
      </c>
      <c r="I198" s="78">
        <v>0</v>
      </c>
      <c r="J198" s="78">
        <v>0</v>
      </c>
      <c r="K198" s="78">
        <v>-8</v>
      </c>
    </row>
    <row r="199" spans="1:11">
      <c r="A199" s="85" t="s">
        <v>393</v>
      </c>
      <c r="B199" s="124" t="s">
        <v>394</v>
      </c>
      <c r="C199" s="123">
        <f>C193+C196-C194-C195-C197+C198</f>
        <v>98408</v>
      </c>
      <c r="D199" s="123">
        <f>D193+D196-D194-D195-D197+D198</f>
        <v>722</v>
      </c>
      <c r="E199" s="123">
        <f>E193+E196-E194-E195-E197+E198</f>
        <v>-43</v>
      </c>
      <c r="F199" s="123">
        <f>F193+F196-F194-F195-F197+F198</f>
        <v>99087</v>
      </c>
      <c r="H199" s="123">
        <f>H193+H196-H194-H195-H197+H198</f>
        <v>135797</v>
      </c>
      <c r="I199" s="123">
        <f t="shared" ref="I199:K199" si="3">I193+I196-I194-I195-I197+I198</f>
        <v>1816</v>
      </c>
      <c r="J199" s="123">
        <f t="shared" si="3"/>
        <v>-129</v>
      </c>
      <c r="K199" s="123">
        <f t="shared" si="3"/>
        <v>137484</v>
      </c>
    </row>
    <row r="200" spans="1:11">
      <c r="A200" s="83" t="s">
        <v>72</v>
      </c>
      <c r="B200" s="77" t="s">
        <v>73</v>
      </c>
      <c r="C200" s="78">
        <v>50828</v>
      </c>
      <c r="D200" s="78">
        <v>782</v>
      </c>
      <c r="E200" s="78">
        <v>0</v>
      </c>
      <c r="F200" s="78">
        <v>51610</v>
      </c>
      <c r="H200" s="78">
        <v>34910</v>
      </c>
      <c r="I200" s="78">
        <v>4444</v>
      </c>
      <c r="J200" s="78">
        <v>0</v>
      </c>
      <c r="K200" s="78">
        <v>39354</v>
      </c>
    </row>
    <row r="201" spans="1:11">
      <c r="A201" s="83" t="s">
        <v>74</v>
      </c>
      <c r="B201" s="77" t="s">
        <v>75</v>
      </c>
      <c r="C201" s="78">
        <v>28482</v>
      </c>
      <c r="D201" s="78">
        <v>1577</v>
      </c>
      <c r="E201" s="78">
        <v>-89</v>
      </c>
      <c r="F201" s="78">
        <v>29970</v>
      </c>
      <c r="H201" s="78">
        <v>17578</v>
      </c>
      <c r="I201" s="78">
        <v>5694</v>
      </c>
      <c r="J201" s="78">
        <v>-50</v>
      </c>
      <c r="K201" s="78">
        <v>23222</v>
      </c>
    </row>
    <row r="202" spans="1:11">
      <c r="A202" s="85" t="s">
        <v>444</v>
      </c>
      <c r="B202" s="124" t="s">
        <v>396</v>
      </c>
      <c r="C202" s="123">
        <f>C199+C200-C201</f>
        <v>120754</v>
      </c>
      <c r="D202" s="123">
        <f>D199+D200-D201</f>
        <v>-73</v>
      </c>
      <c r="E202" s="123">
        <f>E199+E200-E201</f>
        <v>46</v>
      </c>
      <c r="F202" s="123">
        <f>F199+F200-F201</f>
        <v>120727</v>
      </c>
      <c r="H202" s="123">
        <f>H199+H200-H201</f>
        <v>153129</v>
      </c>
      <c r="I202" s="123">
        <f t="shared" ref="I202:K202" si="4">I199+I200-I201</f>
        <v>566</v>
      </c>
      <c r="J202" s="123">
        <f t="shared" si="4"/>
        <v>-79</v>
      </c>
      <c r="K202" s="123">
        <f t="shared" si="4"/>
        <v>153616</v>
      </c>
    </row>
    <row r="203" spans="1:11">
      <c r="A203" s="83" t="s">
        <v>263</v>
      </c>
      <c r="B203" s="77" t="s">
        <v>79</v>
      </c>
      <c r="C203" s="78">
        <v>29334</v>
      </c>
      <c r="D203" s="78">
        <v>68</v>
      </c>
      <c r="E203" s="78">
        <v>54</v>
      </c>
      <c r="F203" s="78">
        <v>29456</v>
      </c>
      <c r="H203" s="78">
        <v>39654</v>
      </c>
      <c r="I203" s="78">
        <v>213</v>
      </c>
      <c r="J203" s="78">
        <v>3</v>
      </c>
      <c r="K203" s="78">
        <v>39870</v>
      </c>
    </row>
    <row r="204" spans="1:11">
      <c r="A204" s="85" t="s">
        <v>397</v>
      </c>
      <c r="B204" s="124" t="s">
        <v>398</v>
      </c>
      <c r="C204" s="123">
        <f>C202-C203</f>
        <v>91420</v>
      </c>
      <c r="D204" s="123">
        <f>D202-D203</f>
        <v>-141</v>
      </c>
      <c r="E204" s="123">
        <f>E202-E203</f>
        <v>-8</v>
      </c>
      <c r="F204" s="123">
        <f>F202-F203</f>
        <v>91271</v>
      </c>
      <c r="H204" s="123">
        <f>H202-H203</f>
        <v>113475</v>
      </c>
      <c r="I204" s="123">
        <f t="shared" ref="I204:K204" si="5">I202-I203</f>
        <v>353</v>
      </c>
      <c r="J204" s="123">
        <f t="shared" si="5"/>
        <v>-82</v>
      </c>
      <c r="K204" s="123">
        <f t="shared" si="5"/>
        <v>113746</v>
      </c>
    </row>
    <row r="205" spans="1:11">
      <c r="A205" s="83"/>
      <c r="B205" s="77"/>
      <c r="C205" s="78"/>
      <c r="D205" s="78"/>
      <c r="E205" s="78"/>
      <c r="F205" s="78"/>
      <c r="H205" s="78"/>
      <c r="I205" s="78"/>
      <c r="J205" s="78"/>
      <c r="K205" s="78"/>
    </row>
    <row r="206" spans="1:11">
      <c r="A206" s="85" t="s">
        <v>445</v>
      </c>
      <c r="B206" s="124" t="s">
        <v>446</v>
      </c>
      <c r="C206" s="123">
        <f>C204</f>
        <v>91420</v>
      </c>
      <c r="D206" s="123">
        <f>D204</f>
        <v>-141</v>
      </c>
      <c r="E206" s="123">
        <f>E204</f>
        <v>-8</v>
      </c>
      <c r="F206" s="123">
        <f>F204</f>
        <v>91271</v>
      </c>
      <c r="H206" s="123">
        <f>H204</f>
        <v>113475</v>
      </c>
      <c r="I206" s="123">
        <f t="shared" ref="I206:K206" si="6">I204</f>
        <v>353</v>
      </c>
      <c r="J206" s="123">
        <f t="shared" si="6"/>
        <v>-82</v>
      </c>
      <c r="K206" s="123">
        <f t="shared" si="6"/>
        <v>113746</v>
      </c>
    </row>
    <row r="207" spans="1:11" s="68" customFormat="1" ht="12">
      <c r="A207" s="166" t="s">
        <v>466</v>
      </c>
    </row>
    <row r="208" spans="1:11" s="68" customFormat="1" ht="12">
      <c r="A208" s="167"/>
    </row>
    <row r="209" spans="1:16" s="68" customFormat="1" ht="12">
      <c r="A209" s="167"/>
    </row>
    <row r="210" spans="1:16" ht="39">
      <c r="A210" s="65" t="s">
        <v>447</v>
      </c>
      <c r="B210" s="65" t="s">
        <v>448</v>
      </c>
      <c r="C210" s="383">
        <v>45107</v>
      </c>
      <c r="D210" s="384"/>
      <c r="E210" s="384"/>
      <c r="F210" s="385"/>
      <c r="H210" s="383">
        <v>44926</v>
      </c>
      <c r="I210" s="384"/>
      <c r="J210" s="384"/>
      <c r="K210" s="385"/>
      <c r="M210"/>
      <c r="N210"/>
      <c r="O210"/>
      <c r="P210"/>
    </row>
    <row r="211" spans="1:16" ht="52">
      <c r="A211" s="390" t="s">
        <v>126</v>
      </c>
      <c r="B211" s="390" t="s">
        <v>127</v>
      </c>
      <c r="C211" s="396" t="s">
        <v>430</v>
      </c>
      <c r="D211" s="396" t="s">
        <v>431</v>
      </c>
      <c r="E211" s="314" t="s">
        <v>478</v>
      </c>
      <c r="F211" s="314" t="s">
        <v>433</v>
      </c>
      <c r="H211" s="396" t="s">
        <v>430</v>
      </c>
      <c r="I211" s="396" t="s">
        <v>431</v>
      </c>
      <c r="J211" s="314" t="s">
        <v>478</v>
      </c>
      <c r="K211" s="314" t="s">
        <v>433</v>
      </c>
      <c r="M211"/>
      <c r="N211"/>
      <c r="O211"/>
      <c r="P211"/>
    </row>
    <row r="212" spans="1:16" ht="65">
      <c r="A212" s="391"/>
      <c r="B212" s="391"/>
      <c r="C212" s="397"/>
      <c r="D212" s="397"/>
      <c r="E212" s="314" t="s">
        <v>479</v>
      </c>
      <c r="F212" s="314" t="s">
        <v>435</v>
      </c>
      <c r="H212" s="397"/>
      <c r="I212" s="397"/>
      <c r="J212" s="314" t="s">
        <v>479</v>
      </c>
      <c r="K212" s="314" t="s">
        <v>435</v>
      </c>
      <c r="M212"/>
      <c r="N212"/>
      <c r="O212"/>
      <c r="P212"/>
    </row>
    <row r="213" spans="1:16">
      <c r="A213" s="121" t="s">
        <v>14</v>
      </c>
      <c r="B213" s="121" t="s">
        <v>131</v>
      </c>
      <c r="C213" s="125">
        <f>SUM(C214:C224)</f>
        <v>1269324</v>
      </c>
      <c r="D213" s="125">
        <f>SUM(D214:D224)</f>
        <v>44633</v>
      </c>
      <c r="E213" s="125">
        <f>SUM(E214:E224)</f>
        <v>-17281</v>
      </c>
      <c r="F213" s="125">
        <f>SUM(F214:F224)</f>
        <v>1296676</v>
      </c>
      <c r="H213" s="125">
        <f>SUM(H214:H224)</f>
        <v>1104545</v>
      </c>
      <c r="I213" s="125">
        <f t="shared" ref="I213:J213" si="7">SUM(I214:I224)</f>
        <v>32593</v>
      </c>
      <c r="J213" s="125">
        <f t="shared" si="7"/>
        <v>-17160</v>
      </c>
      <c r="K213" s="125">
        <f>SUM(K214:K224)</f>
        <v>1119978</v>
      </c>
      <c r="M213"/>
      <c r="N213"/>
      <c r="O213"/>
      <c r="P213"/>
    </row>
    <row r="214" spans="1:16">
      <c r="A214" s="77" t="s">
        <v>566</v>
      </c>
      <c r="B214" s="77" t="s">
        <v>133</v>
      </c>
      <c r="C214" s="78">
        <v>159837</v>
      </c>
      <c r="D214" s="78">
        <v>2778</v>
      </c>
      <c r="E214" s="78">
        <v>-1606</v>
      </c>
      <c r="F214" s="78">
        <v>161009</v>
      </c>
      <c r="H214" s="78">
        <v>143837</v>
      </c>
      <c r="I214" s="78">
        <v>3269</v>
      </c>
      <c r="J214" s="78">
        <v>-1854</v>
      </c>
      <c r="K214" s="78">
        <f t="shared" ref="K214:K224" si="8">SUM(H214:J214)</f>
        <v>145252</v>
      </c>
      <c r="M214"/>
      <c r="N214"/>
      <c r="O214"/>
      <c r="P214"/>
    </row>
    <row r="215" spans="1:16">
      <c r="A215" s="77" t="s">
        <v>567</v>
      </c>
      <c r="B215" s="77" t="s">
        <v>449</v>
      </c>
      <c r="C215" s="78">
        <v>69146</v>
      </c>
      <c r="D215" s="78">
        <v>1129</v>
      </c>
      <c r="E215" s="78">
        <v>-490</v>
      </c>
      <c r="F215" s="78">
        <v>69785</v>
      </c>
      <c r="H215" s="78">
        <v>69476</v>
      </c>
      <c r="I215" s="78">
        <v>171</v>
      </c>
      <c r="J215" s="78">
        <v>-490</v>
      </c>
      <c r="K215" s="78">
        <f t="shared" si="8"/>
        <v>69157</v>
      </c>
      <c r="M215"/>
      <c r="N215"/>
      <c r="O215"/>
      <c r="P215"/>
    </row>
    <row r="216" spans="1:16">
      <c r="A216" s="77" t="s">
        <v>568</v>
      </c>
      <c r="B216" s="77" t="s">
        <v>137</v>
      </c>
      <c r="C216" s="78">
        <v>594129</v>
      </c>
      <c r="D216" s="78">
        <v>2212</v>
      </c>
      <c r="E216" s="78">
        <v>234</v>
      </c>
      <c r="F216" s="78">
        <v>596575</v>
      </c>
      <c r="H216" s="78">
        <v>471528</v>
      </c>
      <c r="I216" s="78">
        <v>1439</v>
      </c>
      <c r="J216" s="78">
        <v>235</v>
      </c>
      <c r="K216" s="78">
        <f t="shared" si="8"/>
        <v>473202</v>
      </c>
      <c r="M216"/>
      <c r="N216"/>
      <c r="O216"/>
      <c r="P216"/>
    </row>
    <row r="217" spans="1:16">
      <c r="A217" s="77" t="s">
        <v>138</v>
      </c>
      <c r="B217" s="77" t="s">
        <v>139</v>
      </c>
      <c r="C217" s="78">
        <v>56438</v>
      </c>
      <c r="D217" s="78">
        <v>0</v>
      </c>
      <c r="E217" s="78">
        <v>0</v>
      </c>
      <c r="F217" s="78">
        <v>56438</v>
      </c>
      <c r="H217" s="78">
        <v>56438</v>
      </c>
      <c r="I217" s="78">
        <v>0</v>
      </c>
      <c r="J217" s="78">
        <v>0</v>
      </c>
      <c r="K217" s="78">
        <f t="shared" si="8"/>
        <v>56438</v>
      </c>
      <c r="M217"/>
      <c r="N217"/>
      <c r="O217"/>
      <c r="P217"/>
    </row>
    <row r="218" spans="1:16">
      <c r="A218" s="77" t="s">
        <v>140</v>
      </c>
      <c r="B218" s="77" t="s">
        <v>141</v>
      </c>
      <c r="C218" s="78">
        <v>37429</v>
      </c>
      <c r="D218" s="78">
        <v>0</v>
      </c>
      <c r="E218" s="78">
        <v>0</v>
      </c>
      <c r="F218" s="78">
        <v>37429</v>
      </c>
      <c r="G218" s="97"/>
      <c r="H218" s="78">
        <v>42560</v>
      </c>
      <c r="I218" s="78">
        <v>0</v>
      </c>
      <c r="J218" s="78">
        <v>0</v>
      </c>
      <c r="K218" s="78">
        <f t="shared" si="8"/>
        <v>42560</v>
      </c>
      <c r="M218"/>
      <c r="N218"/>
      <c r="O218"/>
      <c r="P218"/>
    </row>
    <row r="219" spans="1:16">
      <c r="A219" s="77" t="s">
        <v>536</v>
      </c>
      <c r="B219" s="77" t="s">
        <v>451</v>
      </c>
      <c r="C219" s="78">
        <v>15405</v>
      </c>
      <c r="D219" s="78">
        <v>0</v>
      </c>
      <c r="E219" s="78">
        <v>-15405</v>
      </c>
      <c r="F219" s="78">
        <v>0</v>
      </c>
      <c r="G219" s="97"/>
      <c r="H219" s="78">
        <v>15092</v>
      </c>
      <c r="I219" s="78">
        <v>0</v>
      </c>
      <c r="J219" s="78">
        <v>-15092</v>
      </c>
      <c r="K219" s="78">
        <f t="shared" si="8"/>
        <v>0</v>
      </c>
      <c r="M219"/>
      <c r="N219"/>
      <c r="O219"/>
      <c r="P219"/>
    </row>
    <row r="220" spans="1:16" s="97" customFormat="1">
      <c r="A220" s="77" t="s">
        <v>569</v>
      </c>
      <c r="B220" s="77" t="s">
        <v>145</v>
      </c>
      <c r="C220" s="78">
        <v>43477</v>
      </c>
      <c r="D220" s="78">
        <v>0</v>
      </c>
      <c r="E220" s="78">
        <v>0</v>
      </c>
      <c r="F220" s="78">
        <v>43477</v>
      </c>
      <c r="H220" s="78">
        <v>41607</v>
      </c>
      <c r="I220" s="78">
        <v>0</v>
      </c>
      <c r="J220" s="78">
        <v>0</v>
      </c>
      <c r="K220" s="78">
        <f t="shared" si="8"/>
        <v>41607</v>
      </c>
      <c r="M220"/>
      <c r="N220"/>
      <c r="O220"/>
      <c r="P220"/>
    </row>
    <row r="221" spans="1:16" s="97" customFormat="1">
      <c r="A221" s="77" t="s">
        <v>146</v>
      </c>
      <c r="B221" s="77" t="s">
        <v>147</v>
      </c>
      <c r="C221" s="78">
        <v>242203</v>
      </c>
      <c r="D221" s="78">
        <v>0</v>
      </c>
      <c r="E221" s="78">
        <v>0</v>
      </c>
      <c r="F221" s="78">
        <v>242203</v>
      </c>
      <c r="H221" s="78">
        <v>207437</v>
      </c>
      <c r="I221" s="78">
        <v>0</v>
      </c>
      <c r="J221" s="78">
        <v>0</v>
      </c>
      <c r="K221" s="78">
        <f t="shared" si="8"/>
        <v>207437</v>
      </c>
      <c r="M221"/>
      <c r="N221"/>
      <c r="O221"/>
      <c r="P221"/>
    </row>
    <row r="222" spans="1:16" s="181" customFormat="1">
      <c r="A222" s="77" t="s">
        <v>499</v>
      </c>
      <c r="B222" s="77" t="s">
        <v>149</v>
      </c>
      <c r="C222" s="78">
        <v>6100</v>
      </c>
      <c r="D222" s="78">
        <v>36627</v>
      </c>
      <c r="E222" s="78">
        <v>0</v>
      </c>
      <c r="F222" s="78">
        <v>42727</v>
      </c>
      <c r="H222" s="78">
        <v>5314</v>
      </c>
      <c r="I222" s="78">
        <v>25760</v>
      </c>
      <c r="J222" s="78">
        <v>0</v>
      </c>
      <c r="K222" s="78">
        <f t="shared" si="8"/>
        <v>31074</v>
      </c>
      <c r="L222" s="97"/>
      <c r="M222"/>
      <c r="N222"/>
      <c r="O222"/>
      <c r="P222"/>
    </row>
    <row r="223" spans="1:16" s="97" customFormat="1">
      <c r="A223" s="77" t="s">
        <v>500</v>
      </c>
      <c r="B223" s="77" t="s">
        <v>151</v>
      </c>
      <c r="C223" s="78">
        <v>44785</v>
      </c>
      <c r="D223" s="78">
        <v>1887</v>
      </c>
      <c r="E223" s="78">
        <v>-14</v>
      </c>
      <c r="F223" s="78">
        <v>46658</v>
      </c>
      <c r="H223" s="78">
        <v>50867</v>
      </c>
      <c r="I223" s="78">
        <v>1954</v>
      </c>
      <c r="J223" s="78">
        <v>41</v>
      </c>
      <c r="K223" s="78">
        <f t="shared" si="8"/>
        <v>52862</v>
      </c>
      <c r="M223"/>
      <c r="N223"/>
      <c r="O223"/>
      <c r="P223"/>
    </row>
    <row r="224" spans="1:16" s="97" customFormat="1">
      <c r="A224" s="77" t="s">
        <v>152</v>
      </c>
      <c r="B224" s="77" t="s">
        <v>153</v>
      </c>
      <c r="C224" s="78">
        <v>375</v>
      </c>
      <c r="D224" s="78">
        <v>0</v>
      </c>
      <c r="E224" s="78">
        <v>0</v>
      </c>
      <c r="F224" s="78">
        <v>375</v>
      </c>
      <c r="H224" s="78">
        <v>389</v>
      </c>
      <c r="I224" s="78">
        <v>0</v>
      </c>
      <c r="J224" s="78">
        <v>0</v>
      </c>
      <c r="K224" s="78">
        <f t="shared" si="8"/>
        <v>389</v>
      </c>
      <c r="M224"/>
      <c r="N224"/>
      <c r="O224"/>
      <c r="P224"/>
    </row>
    <row r="225" spans="1:16">
      <c r="A225" s="121" t="s">
        <v>570</v>
      </c>
      <c r="B225" s="121" t="s">
        <v>155</v>
      </c>
      <c r="C225" s="125">
        <f>SUM(C226:C234)</f>
        <v>840247</v>
      </c>
      <c r="D225" s="125">
        <f>SUM(D226:D234)</f>
        <v>51078</v>
      </c>
      <c r="E225" s="125">
        <f>SUM(E226:E234)</f>
        <v>-7404</v>
      </c>
      <c r="F225" s="125">
        <f>SUM(F226:F234)</f>
        <v>883921</v>
      </c>
      <c r="H225" s="125">
        <f>SUM(H226:H234)</f>
        <v>1095224</v>
      </c>
      <c r="I225" s="125">
        <f>SUM(I226:I234)</f>
        <v>64332</v>
      </c>
      <c r="J225" s="125">
        <f>SUM(J226:J234)</f>
        <v>-5410</v>
      </c>
      <c r="K225" s="125">
        <f>SUM(K226:K234)</f>
        <v>1154146</v>
      </c>
      <c r="M225"/>
      <c r="N225"/>
      <c r="O225"/>
      <c r="P225"/>
    </row>
    <row r="226" spans="1:16" s="97" customFormat="1">
      <c r="A226" s="77" t="s">
        <v>156</v>
      </c>
      <c r="B226" s="77" t="s">
        <v>157</v>
      </c>
      <c r="C226" s="78">
        <v>8118</v>
      </c>
      <c r="D226" s="78">
        <v>0</v>
      </c>
      <c r="E226" s="78">
        <v>0</v>
      </c>
      <c r="F226" s="78">
        <v>8118</v>
      </c>
      <c r="H226" s="78">
        <v>12701</v>
      </c>
      <c r="I226" s="78">
        <v>0</v>
      </c>
      <c r="J226" s="78">
        <v>0</v>
      </c>
      <c r="K226" s="78">
        <f t="shared" ref="K226:K234" si="9">SUM(H226:J226)</f>
        <v>12701</v>
      </c>
      <c r="M226"/>
      <c r="N226"/>
      <c r="O226"/>
      <c r="P226"/>
    </row>
    <row r="227" spans="1:16" s="97" customFormat="1">
      <c r="A227" s="77" t="s">
        <v>158</v>
      </c>
      <c r="B227" s="77" t="s">
        <v>159</v>
      </c>
      <c r="C227" s="78">
        <v>83176</v>
      </c>
      <c r="D227" s="78">
        <v>5035</v>
      </c>
      <c r="E227" s="78">
        <v>-4654</v>
      </c>
      <c r="F227" s="78">
        <v>83557</v>
      </c>
      <c r="H227" s="78">
        <v>164079</v>
      </c>
      <c r="I227" s="78">
        <v>6621</v>
      </c>
      <c r="J227" s="78">
        <v>-5410</v>
      </c>
      <c r="K227" s="78">
        <f t="shared" si="9"/>
        <v>165290</v>
      </c>
      <c r="M227"/>
      <c r="N227"/>
      <c r="O227"/>
      <c r="P227"/>
    </row>
    <row r="228" spans="1:16" s="97" customFormat="1">
      <c r="A228" s="77" t="s">
        <v>571</v>
      </c>
      <c r="B228" s="77" t="s">
        <v>161</v>
      </c>
      <c r="C228" s="78">
        <v>10784</v>
      </c>
      <c r="D228" s="78">
        <v>1572</v>
      </c>
      <c r="E228" s="78">
        <v>0</v>
      </c>
      <c r="F228" s="78">
        <v>12356</v>
      </c>
      <c r="H228" s="78">
        <v>38</v>
      </c>
      <c r="I228" s="78">
        <v>1420</v>
      </c>
      <c r="J228" s="78">
        <v>0</v>
      </c>
      <c r="K228" s="78">
        <f t="shared" si="9"/>
        <v>1458</v>
      </c>
      <c r="M228"/>
      <c r="N228"/>
      <c r="O228"/>
      <c r="P228"/>
    </row>
    <row r="229" spans="1:16" s="97" customFormat="1">
      <c r="A229" s="77" t="s">
        <v>152</v>
      </c>
      <c r="B229" s="77" t="s">
        <v>163</v>
      </c>
      <c r="C229" s="78">
        <v>40432</v>
      </c>
      <c r="D229" s="78">
        <v>1927</v>
      </c>
      <c r="E229" s="78">
        <v>0</v>
      </c>
      <c r="F229" s="78">
        <v>42359</v>
      </c>
      <c r="H229" s="78">
        <v>55340</v>
      </c>
      <c r="I229" s="78">
        <v>1799</v>
      </c>
      <c r="J229" s="78">
        <v>0</v>
      </c>
      <c r="K229" s="78">
        <f t="shared" si="9"/>
        <v>57139</v>
      </c>
      <c r="M229"/>
      <c r="N229"/>
      <c r="O229"/>
      <c r="P229"/>
    </row>
    <row r="230" spans="1:16" s="97" customFormat="1">
      <c r="A230" s="77" t="s">
        <v>146</v>
      </c>
      <c r="B230" s="77" t="s">
        <v>165</v>
      </c>
      <c r="C230" s="78">
        <v>249576</v>
      </c>
      <c r="D230" s="78">
        <v>0</v>
      </c>
      <c r="E230" s="78">
        <v>0</v>
      </c>
      <c r="F230" s="78">
        <v>249576</v>
      </c>
      <c r="H230" s="78">
        <v>279515</v>
      </c>
      <c r="I230" s="78">
        <v>0</v>
      </c>
      <c r="J230" s="78">
        <v>0</v>
      </c>
      <c r="K230" s="78">
        <f t="shared" si="9"/>
        <v>279515</v>
      </c>
      <c r="M230"/>
      <c r="N230"/>
      <c r="O230"/>
      <c r="P230"/>
    </row>
    <row r="231" spans="1:16" s="97" customFormat="1">
      <c r="A231" s="77" t="s">
        <v>499</v>
      </c>
      <c r="B231" s="77" t="s">
        <v>167</v>
      </c>
      <c r="C231" s="78">
        <v>9484</v>
      </c>
      <c r="D231" s="78">
        <v>14760</v>
      </c>
      <c r="E231" s="78">
        <v>-2750</v>
      </c>
      <c r="F231" s="78">
        <v>21494</v>
      </c>
      <c r="H231" s="78">
        <v>6508</v>
      </c>
      <c r="I231" s="78">
        <v>16378</v>
      </c>
      <c r="J231" s="78">
        <v>0</v>
      </c>
      <c r="K231" s="78">
        <f t="shared" si="9"/>
        <v>22886</v>
      </c>
      <c r="M231"/>
      <c r="N231"/>
      <c r="O231"/>
      <c r="P231"/>
    </row>
    <row r="232" spans="1:16" s="97" customFormat="1">
      <c r="A232" s="77" t="s">
        <v>170</v>
      </c>
      <c r="B232" s="77" t="s">
        <v>171</v>
      </c>
      <c r="C232" s="78">
        <v>121552</v>
      </c>
      <c r="D232" s="78">
        <v>27784</v>
      </c>
      <c r="E232" s="78">
        <v>0</v>
      </c>
      <c r="F232" s="78">
        <v>149336</v>
      </c>
      <c r="H232" s="78">
        <v>239713</v>
      </c>
      <c r="I232" s="78">
        <v>38114</v>
      </c>
      <c r="J232" s="78">
        <v>0</v>
      </c>
      <c r="K232" s="78">
        <f t="shared" si="9"/>
        <v>277827</v>
      </c>
      <c r="M232"/>
      <c r="N232"/>
      <c r="O232"/>
      <c r="P232"/>
    </row>
    <row r="233" spans="1:16">
      <c r="A233" s="77" t="s">
        <v>537</v>
      </c>
      <c r="B233" s="77" t="s">
        <v>169</v>
      </c>
      <c r="C233" s="78">
        <v>317125</v>
      </c>
      <c r="D233" s="78">
        <v>0</v>
      </c>
      <c r="E233" s="78">
        <v>0</v>
      </c>
      <c r="F233" s="78">
        <v>317125</v>
      </c>
      <c r="G233" s="97"/>
      <c r="H233" s="78">
        <v>337330</v>
      </c>
      <c r="I233" s="78">
        <v>0</v>
      </c>
      <c r="J233" s="78">
        <v>0</v>
      </c>
      <c r="K233" s="78">
        <f t="shared" si="9"/>
        <v>337330</v>
      </c>
      <c r="M233"/>
      <c r="N233"/>
      <c r="O233"/>
      <c r="P233"/>
    </row>
    <row r="234" spans="1:16">
      <c r="A234" s="77" t="s">
        <v>172</v>
      </c>
      <c r="B234" s="77" t="s">
        <v>173</v>
      </c>
      <c r="C234" s="78">
        <v>0</v>
      </c>
      <c r="D234" s="78">
        <v>0</v>
      </c>
      <c r="E234" s="78">
        <v>0</v>
      </c>
      <c r="F234" s="78">
        <v>0</v>
      </c>
      <c r="H234" s="78">
        <v>0</v>
      </c>
      <c r="I234" s="78">
        <v>0</v>
      </c>
      <c r="J234" s="78">
        <v>0</v>
      </c>
      <c r="K234" s="78">
        <f t="shared" si="9"/>
        <v>0</v>
      </c>
      <c r="M234"/>
      <c r="N234"/>
      <c r="O234"/>
      <c r="P234"/>
    </row>
    <row r="235" spans="1:16">
      <c r="A235" s="121" t="s">
        <v>174</v>
      </c>
      <c r="B235" s="121" t="s">
        <v>175</v>
      </c>
      <c r="C235" s="125">
        <f>C213+C225</f>
        <v>2109571</v>
      </c>
      <c r="D235" s="125">
        <f>D213+D225</f>
        <v>95711</v>
      </c>
      <c r="E235" s="125">
        <f>E213+E225</f>
        <v>-24685</v>
      </c>
      <c r="F235" s="125">
        <f>F213+F225</f>
        <v>2180597</v>
      </c>
      <c r="H235" s="125">
        <f>H213+H225</f>
        <v>2199769</v>
      </c>
      <c r="I235" s="125">
        <f t="shared" ref="I235:J235" si="10">I213+I225</f>
        <v>96925</v>
      </c>
      <c r="J235" s="125">
        <f t="shared" si="10"/>
        <v>-22570</v>
      </c>
      <c r="K235" s="125">
        <f>K213+K225</f>
        <v>2274124</v>
      </c>
      <c r="M235"/>
      <c r="N235"/>
      <c r="O235"/>
      <c r="P235"/>
    </row>
    <row r="236" spans="1:16">
      <c r="A236" s="76"/>
      <c r="M236"/>
      <c r="N236"/>
      <c r="O236"/>
      <c r="P236"/>
    </row>
    <row r="237" spans="1:16">
      <c r="A237" s="65"/>
      <c r="B237" s="65"/>
      <c r="C237" s="383">
        <f>C210</f>
        <v>45107</v>
      </c>
      <c r="D237" s="384"/>
      <c r="E237" s="384"/>
      <c r="F237" s="385"/>
      <c r="H237" s="383">
        <v>44926</v>
      </c>
      <c r="I237" s="384"/>
      <c r="J237" s="384"/>
      <c r="K237" s="385"/>
      <c r="M237"/>
      <c r="N237"/>
      <c r="O237"/>
      <c r="P237"/>
    </row>
    <row r="238" spans="1:16" ht="52">
      <c r="A238" s="390" t="s">
        <v>452</v>
      </c>
      <c r="B238" s="390" t="s">
        <v>177</v>
      </c>
      <c r="C238" s="396" t="s">
        <v>430</v>
      </c>
      <c r="D238" s="396" t="s">
        <v>431</v>
      </c>
      <c r="E238" s="314" t="s">
        <v>478</v>
      </c>
      <c r="F238" s="314" t="s">
        <v>433</v>
      </c>
      <c r="H238" s="396" t="s">
        <v>430</v>
      </c>
      <c r="I238" s="396" t="s">
        <v>431</v>
      </c>
      <c r="J238" s="314" t="s">
        <v>478</v>
      </c>
      <c r="K238" s="314" t="s">
        <v>433</v>
      </c>
      <c r="M238"/>
      <c r="N238"/>
      <c r="O238"/>
      <c r="P238"/>
    </row>
    <row r="239" spans="1:16" ht="65">
      <c r="A239" s="391"/>
      <c r="B239" s="391"/>
      <c r="C239" s="397"/>
      <c r="D239" s="397"/>
      <c r="E239" s="314" t="s">
        <v>479</v>
      </c>
      <c r="F239" s="314" t="s">
        <v>435</v>
      </c>
      <c r="H239" s="397"/>
      <c r="I239" s="397"/>
      <c r="J239" s="314" t="s">
        <v>479</v>
      </c>
      <c r="K239" s="314" t="s">
        <v>435</v>
      </c>
      <c r="M239"/>
      <c r="N239"/>
      <c r="O239"/>
      <c r="P239"/>
    </row>
    <row r="240" spans="1:16">
      <c r="A240" s="82" t="s">
        <v>178</v>
      </c>
      <c r="B240" s="121" t="s">
        <v>179</v>
      </c>
      <c r="C240" s="125">
        <f>C241</f>
        <v>2010528</v>
      </c>
      <c r="D240" s="125">
        <f t="shared" ref="D240:F240" si="11">D241</f>
        <v>38887</v>
      </c>
      <c r="E240" s="125">
        <f t="shared" si="11"/>
        <v>-15618</v>
      </c>
      <c r="F240" s="125">
        <f t="shared" si="11"/>
        <v>2033797</v>
      </c>
      <c r="H240" s="125">
        <f>H241</f>
        <v>2009986</v>
      </c>
      <c r="I240" s="125">
        <f t="shared" ref="I240:K240" si="12">I241</f>
        <v>38715</v>
      </c>
      <c r="J240" s="125">
        <f t="shared" si="12"/>
        <v>-15297</v>
      </c>
      <c r="K240" s="125">
        <f t="shared" si="12"/>
        <v>2033404</v>
      </c>
      <c r="M240"/>
      <c r="N240"/>
      <c r="O240"/>
      <c r="P240"/>
    </row>
    <row r="241" spans="1:16">
      <c r="A241" s="82" t="s">
        <v>480</v>
      </c>
      <c r="B241" s="121" t="s">
        <v>481</v>
      </c>
      <c r="C241" s="125">
        <f>SUM(C242:C249)</f>
        <v>2010528</v>
      </c>
      <c r="D241" s="125">
        <f>SUM(D242:D249)</f>
        <v>38887</v>
      </c>
      <c r="E241" s="125">
        <f>SUM(E242:E249)</f>
        <v>-15618</v>
      </c>
      <c r="F241" s="125">
        <f>SUM(F242:F249)</f>
        <v>2033797</v>
      </c>
      <c r="H241" s="125">
        <f>SUM(H242:H249)</f>
        <v>2009986</v>
      </c>
      <c r="I241" s="125">
        <f>SUM(I242:I249)</f>
        <v>38715</v>
      </c>
      <c r="J241" s="125">
        <f>SUM(J242:J249)</f>
        <v>-15297</v>
      </c>
      <c r="K241" s="125">
        <f>SUM(K242:K249)</f>
        <v>2033404</v>
      </c>
      <c r="M241"/>
      <c r="N241"/>
      <c r="O241"/>
      <c r="P241"/>
    </row>
    <row r="242" spans="1:16">
      <c r="A242" s="83" t="s">
        <v>182</v>
      </c>
      <c r="B242" s="77" t="s">
        <v>183</v>
      </c>
      <c r="C242" s="78">
        <v>99911</v>
      </c>
      <c r="D242" s="78">
        <v>136</v>
      </c>
      <c r="E242" s="78">
        <v>-136</v>
      </c>
      <c r="F242" s="78">
        <v>99911</v>
      </c>
      <c r="H242" s="78">
        <v>100771</v>
      </c>
      <c r="I242" s="78">
        <v>136</v>
      </c>
      <c r="J242" s="78">
        <v>-136</v>
      </c>
      <c r="K242" s="78">
        <f t="shared" ref="K242:K249" si="13">SUM(H242:J242)</f>
        <v>100771</v>
      </c>
      <c r="M242"/>
      <c r="N242"/>
      <c r="O242"/>
      <c r="P242"/>
    </row>
    <row r="243" spans="1:16">
      <c r="A243" s="83" t="s">
        <v>453</v>
      </c>
      <c r="B243" s="77" t="s">
        <v>185</v>
      </c>
      <c r="C243" s="78">
        <v>1681868</v>
      </c>
      <c r="D243" s="78">
        <v>38251</v>
      </c>
      <c r="E243" s="78">
        <v>-5515</v>
      </c>
      <c r="F243" s="78">
        <v>1714604</v>
      </c>
      <c r="H243" s="78">
        <v>1539839</v>
      </c>
      <c r="I243" s="78">
        <v>33001</v>
      </c>
      <c r="J243" s="78">
        <v>-5515</v>
      </c>
      <c r="K243" s="78">
        <f t="shared" si="13"/>
        <v>1567325</v>
      </c>
      <c r="M243"/>
      <c r="N243"/>
      <c r="O243"/>
      <c r="P243"/>
    </row>
    <row r="244" spans="1:16">
      <c r="A244" s="83" t="s">
        <v>572</v>
      </c>
      <c r="B244" s="77" t="s">
        <v>187</v>
      </c>
      <c r="C244" s="78">
        <v>116700</v>
      </c>
      <c r="D244" s="78">
        <v>0</v>
      </c>
      <c r="E244" s="78">
        <v>0</v>
      </c>
      <c r="F244" s="78">
        <v>116700</v>
      </c>
      <c r="H244" s="78">
        <v>116700</v>
      </c>
      <c r="I244" s="78">
        <v>0</v>
      </c>
      <c r="J244" s="78">
        <v>0</v>
      </c>
      <c r="K244" s="78">
        <f t="shared" si="13"/>
        <v>116700</v>
      </c>
      <c r="M244"/>
      <c r="N244"/>
      <c r="O244"/>
      <c r="P244"/>
    </row>
    <row r="245" spans="1:16">
      <c r="A245" s="83" t="s">
        <v>188</v>
      </c>
      <c r="B245" s="77" t="s">
        <v>189</v>
      </c>
      <c r="C245" s="78">
        <v>0</v>
      </c>
      <c r="D245" s="78">
        <v>0</v>
      </c>
      <c r="E245" s="78">
        <v>0</v>
      </c>
      <c r="F245" s="78">
        <v>0</v>
      </c>
      <c r="H245" s="78">
        <v>-99993</v>
      </c>
      <c r="I245" s="78">
        <v>0</v>
      </c>
      <c r="J245" s="78">
        <v>0</v>
      </c>
      <c r="K245" s="78">
        <f t="shared" si="13"/>
        <v>-99993</v>
      </c>
      <c r="M245"/>
      <c r="N245"/>
      <c r="O245"/>
      <c r="P245"/>
    </row>
    <row r="246" spans="1:16">
      <c r="A246" s="83" t="s">
        <v>573</v>
      </c>
      <c r="B246" s="77" t="s">
        <v>191</v>
      </c>
      <c r="C246" s="78">
        <v>13997</v>
      </c>
      <c r="D246" s="78">
        <v>704</v>
      </c>
      <c r="E246" s="78">
        <v>-1717</v>
      </c>
      <c r="F246" s="78">
        <v>12984</v>
      </c>
      <c r="H246" s="78">
        <v>3268</v>
      </c>
      <c r="I246" s="78">
        <v>391</v>
      </c>
      <c r="J246" s="78">
        <v>-1404</v>
      </c>
      <c r="K246" s="78">
        <f t="shared" si="13"/>
        <v>2255</v>
      </c>
      <c r="M246"/>
      <c r="N246"/>
      <c r="O246"/>
      <c r="P246"/>
    </row>
    <row r="247" spans="1:16">
      <c r="A247" s="83" t="s">
        <v>574</v>
      </c>
      <c r="B247" s="77" t="s">
        <v>193</v>
      </c>
      <c r="C247" s="78">
        <v>-741</v>
      </c>
      <c r="D247" s="78">
        <v>-65</v>
      </c>
      <c r="E247" s="78">
        <v>1014</v>
      </c>
      <c r="F247" s="78">
        <v>208</v>
      </c>
      <c r="H247" s="78">
        <v>955</v>
      </c>
      <c r="I247" s="78">
        <v>-65</v>
      </c>
      <c r="J247" s="78">
        <v>1014</v>
      </c>
      <c r="K247" s="78">
        <f t="shared" si="13"/>
        <v>1904</v>
      </c>
      <c r="M247"/>
      <c r="N247"/>
      <c r="O247"/>
      <c r="P247"/>
    </row>
    <row r="248" spans="1:16">
      <c r="A248" s="83" t="s">
        <v>194</v>
      </c>
      <c r="B248" s="77" t="s">
        <v>195</v>
      </c>
      <c r="C248" s="78">
        <v>7373</v>
      </c>
      <c r="D248" s="78">
        <v>2</v>
      </c>
      <c r="E248" s="78">
        <v>-9256</v>
      </c>
      <c r="F248" s="78">
        <v>-1881</v>
      </c>
      <c r="H248" s="78">
        <v>6351</v>
      </c>
      <c r="I248" s="78">
        <v>4</v>
      </c>
      <c r="J248" s="78">
        <v>-9006</v>
      </c>
      <c r="K248" s="78">
        <f t="shared" si="13"/>
        <v>-2651</v>
      </c>
      <c r="M248"/>
      <c r="N248"/>
      <c r="O248"/>
      <c r="P248"/>
    </row>
    <row r="249" spans="1:16">
      <c r="A249" s="83" t="s">
        <v>575</v>
      </c>
      <c r="B249" s="77" t="s">
        <v>197</v>
      </c>
      <c r="C249" s="78">
        <v>91420</v>
      </c>
      <c r="D249" s="78">
        <v>-141</v>
      </c>
      <c r="E249" s="78">
        <v>-8</v>
      </c>
      <c r="F249" s="78">
        <v>91271</v>
      </c>
      <c r="H249" s="78">
        <v>342095</v>
      </c>
      <c r="I249" s="78">
        <v>5248</v>
      </c>
      <c r="J249" s="78">
        <v>-250</v>
      </c>
      <c r="K249" s="78">
        <f t="shared" si="13"/>
        <v>347093</v>
      </c>
      <c r="M249"/>
      <c r="N249"/>
      <c r="O249"/>
      <c r="P249"/>
    </row>
    <row r="250" spans="1:16">
      <c r="A250" s="121" t="s">
        <v>576</v>
      </c>
      <c r="B250" s="121" t="s">
        <v>482</v>
      </c>
      <c r="C250" s="125">
        <v>0</v>
      </c>
      <c r="D250" s="125">
        <v>0</v>
      </c>
      <c r="E250" s="125">
        <v>0</v>
      </c>
      <c r="F250" s="125">
        <v>0</v>
      </c>
      <c r="H250" s="125">
        <v>0</v>
      </c>
      <c r="I250" s="125">
        <v>0</v>
      </c>
      <c r="J250" s="125">
        <v>0</v>
      </c>
      <c r="K250" s="125">
        <v>0</v>
      </c>
      <c r="M250"/>
      <c r="N250"/>
      <c r="O250"/>
      <c r="P250"/>
    </row>
    <row r="251" spans="1:16">
      <c r="A251" s="82" t="s">
        <v>577</v>
      </c>
      <c r="B251" s="121" t="s">
        <v>199</v>
      </c>
      <c r="C251" s="125">
        <f>SUM(C252:C258)</f>
        <v>30014</v>
      </c>
      <c r="D251" s="125">
        <f t="shared" ref="D251:F251" si="14">SUM(D252:D258)</f>
        <v>1174</v>
      </c>
      <c r="E251" s="125">
        <f t="shared" si="14"/>
        <v>-1147</v>
      </c>
      <c r="F251" s="125">
        <f t="shared" si="14"/>
        <v>30041</v>
      </c>
      <c r="H251" s="125">
        <f>SUM(H252:H258)</f>
        <v>36156</v>
      </c>
      <c r="I251" s="125">
        <f>SUM(I252:I258)</f>
        <v>1367</v>
      </c>
      <c r="J251" s="125">
        <f t="shared" ref="J251:K251" si="15">SUM(J252:J258)</f>
        <v>-1337</v>
      </c>
      <c r="K251" s="125">
        <f t="shared" si="15"/>
        <v>36186</v>
      </c>
      <c r="M251"/>
      <c r="N251"/>
      <c r="O251"/>
      <c r="P251"/>
    </row>
    <row r="252" spans="1:16">
      <c r="A252" s="83" t="s">
        <v>336</v>
      </c>
      <c r="B252" s="77" t="s">
        <v>337</v>
      </c>
      <c r="C252" s="78">
        <v>0</v>
      </c>
      <c r="D252" s="78">
        <v>0</v>
      </c>
      <c r="E252" s="78">
        <v>0</v>
      </c>
      <c r="F252" s="78">
        <v>0</v>
      </c>
      <c r="H252" s="78">
        <v>0</v>
      </c>
      <c r="I252" s="78">
        <v>0</v>
      </c>
      <c r="J252" s="78">
        <v>0</v>
      </c>
      <c r="K252" s="78">
        <f t="shared" ref="K252:K258" si="16">SUM(H252:J252)</f>
        <v>0</v>
      </c>
      <c r="M252"/>
      <c r="N252"/>
      <c r="O252"/>
      <c r="P252"/>
    </row>
    <row r="253" spans="1:16" s="181" customFormat="1">
      <c r="A253" s="77" t="s">
        <v>200</v>
      </c>
      <c r="B253" s="77" t="s">
        <v>201</v>
      </c>
      <c r="C253" s="78">
        <v>18206</v>
      </c>
      <c r="D253" s="78">
        <v>1147</v>
      </c>
      <c r="E253" s="78">
        <v>-1147</v>
      </c>
      <c r="F253" s="78">
        <v>18206</v>
      </c>
      <c r="H253" s="78">
        <v>18883</v>
      </c>
      <c r="I253" s="78">
        <v>1337</v>
      </c>
      <c r="J253" s="78">
        <v>-1337</v>
      </c>
      <c r="K253" s="78">
        <f t="shared" si="16"/>
        <v>18883</v>
      </c>
      <c r="M253"/>
      <c r="N253"/>
      <c r="O253"/>
      <c r="P253"/>
    </row>
    <row r="254" spans="1:16" s="181" customFormat="1">
      <c r="A254" s="83" t="s">
        <v>501</v>
      </c>
      <c r="B254" s="77" t="s">
        <v>203</v>
      </c>
      <c r="C254" s="78">
        <v>2500</v>
      </c>
      <c r="D254" s="78">
        <v>0</v>
      </c>
      <c r="E254" s="78">
        <v>0</v>
      </c>
      <c r="F254" s="78">
        <v>2500</v>
      </c>
      <c r="H254" s="78">
        <v>2620</v>
      </c>
      <c r="I254" s="78">
        <v>0</v>
      </c>
      <c r="J254" s="78">
        <v>0</v>
      </c>
      <c r="K254" s="78">
        <f t="shared" si="16"/>
        <v>2620</v>
      </c>
      <c r="M254"/>
      <c r="N254"/>
      <c r="O254"/>
      <c r="P254"/>
    </row>
    <row r="255" spans="1:16" s="181" customFormat="1">
      <c r="A255" s="83" t="s">
        <v>502</v>
      </c>
      <c r="B255" s="77" t="s">
        <v>205</v>
      </c>
      <c r="C255" s="78">
        <v>46</v>
      </c>
      <c r="D255" s="78">
        <v>0</v>
      </c>
      <c r="E255" s="78">
        <v>0</v>
      </c>
      <c r="F255" s="78">
        <v>46</v>
      </c>
      <c r="H255" s="78">
        <v>50</v>
      </c>
      <c r="I255" s="78">
        <v>0</v>
      </c>
      <c r="J255" s="78">
        <v>0</v>
      </c>
      <c r="K255" s="78">
        <f t="shared" si="16"/>
        <v>50</v>
      </c>
      <c r="M255"/>
      <c r="N255"/>
      <c r="O255"/>
      <c r="P255"/>
    </row>
    <row r="256" spans="1:16" s="181" customFormat="1">
      <c r="A256" s="83" t="s">
        <v>503</v>
      </c>
      <c r="B256" s="77" t="s">
        <v>207</v>
      </c>
      <c r="C256" s="78">
        <v>2753</v>
      </c>
      <c r="D256" s="78">
        <v>0</v>
      </c>
      <c r="E256" s="78">
        <v>0</v>
      </c>
      <c r="F256" s="78">
        <v>2753</v>
      </c>
      <c r="H256" s="78">
        <v>3666</v>
      </c>
      <c r="I256" s="78">
        <v>3</v>
      </c>
      <c r="J256" s="78">
        <v>0</v>
      </c>
      <c r="K256" s="78">
        <f t="shared" si="16"/>
        <v>3669</v>
      </c>
      <c r="M256"/>
      <c r="N256"/>
      <c r="O256"/>
      <c r="P256"/>
    </row>
    <row r="257" spans="1:16" s="181" customFormat="1">
      <c r="A257" s="83" t="s">
        <v>483</v>
      </c>
      <c r="B257" s="77" t="s">
        <v>456</v>
      </c>
      <c r="C257" s="78">
        <v>339</v>
      </c>
      <c r="D257" s="78">
        <v>27</v>
      </c>
      <c r="E257" s="78">
        <v>0</v>
      </c>
      <c r="F257" s="78">
        <v>366</v>
      </c>
      <c r="H257" s="78">
        <v>339</v>
      </c>
      <c r="I257" s="78">
        <v>27</v>
      </c>
      <c r="J257" s="78">
        <v>0</v>
      </c>
      <c r="K257" s="78">
        <f t="shared" si="16"/>
        <v>366</v>
      </c>
      <c r="M257"/>
      <c r="N257"/>
      <c r="O257"/>
      <c r="P257"/>
    </row>
    <row r="258" spans="1:16" s="181" customFormat="1">
      <c r="A258" s="83" t="s">
        <v>210</v>
      </c>
      <c r="B258" s="77" t="s">
        <v>211</v>
      </c>
      <c r="C258" s="78">
        <v>6170</v>
      </c>
      <c r="D258" s="78">
        <v>0</v>
      </c>
      <c r="E258" s="78">
        <v>0</v>
      </c>
      <c r="F258" s="78">
        <v>6170</v>
      </c>
      <c r="H258" s="78">
        <v>10598</v>
      </c>
      <c r="I258" s="78">
        <v>0</v>
      </c>
      <c r="J258" s="78">
        <v>0</v>
      </c>
      <c r="K258" s="78">
        <f t="shared" si="16"/>
        <v>10598</v>
      </c>
      <c r="M258"/>
      <c r="N258"/>
      <c r="O258"/>
      <c r="P258"/>
    </row>
    <row r="259" spans="1:16">
      <c r="A259" s="82" t="s">
        <v>578</v>
      </c>
      <c r="B259" s="121" t="s">
        <v>213</v>
      </c>
      <c r="C259" s="125">
        <f>SUM(C260:C267)</f>
        <v>69029</v>
      </c>
      <c r="D259" s="125">
        <f t="shared" ref="D259:F259" si="17">SUM(D260:D267)</f>
        <v>55650</v>
      </c>
      <c r="E259" s="125">
        <f t="shared" si="17"/>
        <v>-7920</v>
      </c>
      <c r="F259" s="125">
        <f t="shared" si="17"/>
        <v>116759</v>
      </c>
      <c r="H259" s="125">
        <f>SUM(H260:H267)</f>
        <v>153627</v>
      </c>
      <c r="I259" s="125">
        <f t="shared" ref="I259:J259" si="18">SUM(I260:I267)</f>
        <v>56843</v>
      </c>
      <c r="J259" s="125">
        <f t="shared" si="18"/>
        <v>-5936</v>
      </c>
      <c r="K259" s="125">
        <f>SUM(K260:K267)</f>
        <v>204534</v>
      </c>
      <c r="M259"/>
      <c r="N259"/>
      <c r="O259"/>
      <c r="P259"/>
    </row>
    <row r="260" spans="1:16" s="97" customFormat="1">
      <c r="A260" s="83" t="s">
        <v>336</v>
      </c>
      <c r="B260" s="77" t="s">
        <v>457</v>
      </c>
      <c r="C260" s="78">
        <v>0</v>
      </c>
      <c r="D260" s="78">
        <v>0</v>
      </c>
      <c r="E260" s="78">
        <v>0</v>
      </c>
      <c r="F260" s="78">
        <v>0</v>
      </c>
      <c r="H260" s="78">
        <v>0</v>
      </c>
      <c r="I260" s="78">
        <v>0</v>
      </c>
      <c r="J260" s="78">
        <v>0</v>
      </c>
      <c r="K260" s="78">
        <f t="shared" ref="K260:K267" si="19">SUM(H260:J260)</f>
        <v>0</v>
      </c>
      <c r="M260"/>
      <c r="N260"/>
      <c r="O260"/>
      <c r="P260"/>
    </row>
    <row r="261" spans="1:16" s="97" customFormat="1">
      <c r="A261" s="83" t="s">
        <v>200</v>
      </c>
      <c r="B261" s="77" t="s">
        <v>215</v>
      </c>
      <c r="C261" s="78">
        <v>8251</v>
      </c>
      <c r="D261" s="78">
        <v>743</v>
      </c>
      <c r="E261" s="78">
        <v>-516</v>
      </c>
      <c r="F261" s="78">
        <v>8478</v>
      </c>
      <c r="H261" s="78">
        <v>8687</v>
      </c>
      <c r="I261" s="78">
        <v>1417</v>
      </c>
      <c r="J261" s="78">
        <v>-526</v>
      </c>
      <c r="K261" s="78">
        <f t="shared" si="19"/>
        <v>9578</v>
      </c>
      <c r="M261"/>
      <c r="N261"/>
      <c r="O261"/>
      <c r="P261"/>
    </row>
    <row r="262" spans="1:16" s="97" customFormat="1">
      <c r="A262" s="83" t="s">
        <v>579</v>
      </c>
      <c r="B262" s="77" t="s">
        <v>217</v>
      </c>
      <c r="C262" s="78">
        <v>19501</v>
      </c>
      <c r="D262" s="78">
        <v>34972</v>
      </c>
      <c r="E262" s="78">
        <v>-4603</v>
      </c>
      <c r="F262" s="78">
        <v>49870</v>
      </c>
      <c r="H262" s="78">
        <v>38787</v>
      </c>
      <c r="I262" s="78">
        <v>38236</v>
      </c>
      <c r="J262" s="78">
        <v>-4904</v>
      </c>
      <c r="K262" s="78">
        <f t="shared" si="19"/>
        <v>72119</v>
      </c>
      <c r="M262"/>
      <c r="N262"/>
      <c r="O262"/>
      <c r="P262"/>
    </row>
    <row r="263" spans="1:16" s="97" customFormat="1">
      <c r="A263" s="83" t="s">
        <v>218</v>
      </c>
      <c r="B263" s="77" t="s">
        <v>219</v>
      </c>
      <c r="C263" s="78">
        <v>0</v>
      </c>
      <c r="D263" s="78">
        <v>0</v>
      </c>
      <c r="E263" s="78">
        <v>0</v>
      </c>
      <c r="F263" s="78">
        <v>0</v>
      </c>
      <c r="H263" s="78">
        <v>2116</v>
      </c>
      <c r="I263" s="78">
        <v>0</v>
      </c>
      <c r="J263" s="78">
        <v>0</v>
      </c>
      <c r="K263" s="78">
        <f t="shared" si="19"/>
        <v>2116</v>
      </c>
      <c r="M263"/>
      <c r="N263"/>
      <c r="O263"/>
      <c r="P263"/>
    </row>
    <row r="264" spans="1:16" s="97" customFormat="1">
      <c r="A264" s="83" t="s">
        <v>202</v>
      </c>
      <c r="B264" s="77" t="s">
        <v>221</v>
      </c>
      <c r="C264" s="78">
        <v>5415</v>
      </c>
      <c r="D264" s="78">
        <v>5345</v>
      </c>
      <c r="E264" s="78">
        <v>0</v>
      </c>
      <c r="F264" s="78">
        <v>10760</v>
      </c>
      <c r="H264" s="78">
        <v>4382</v>
      </c>
      <c r="I264" s="78">
        <v>5862</v>
      </c>
      <c r="J264" s="78">
        <v>0</v>
      </c>
      <c r="K264" s="78">
        <f t="shared" si="19"/>
        <v>10244</v>
      </c>
      <c r="M264"/>
      <c r="N264"/>
      <c r="O264"/>
      <c r="P264"/>
    </row>
    <row r="265" spans="1:16" s="97" customFormat="1">
      <c r="A265" s="83" t="s">
        <v>503</v>
      </c>
      <c r="B265" s="77" t="s">
        <v>223</v>
      </c>
      <c r="C265" s="78">
        <v>18479</v>
      </c>
      <c r="D265" s="78">
        <v>9882</v>
      </c>
      <c r="E265" s="78">
        <v>-2750</v>
      </c>
      <c r="F265" s="78">
        <v>25611</v>
      </c>
      <c r="H265" s="78">
        <v>16379</v>
      </c>
      <c r="I265" s="78">
        <v>6046</v>
      </c>
      <c r="J265" s="78">
        <v>0</v>
      </c>
      <c r="K265" s="78">
        <f t="shared" si="19"/>
        <v>22425</v>
      </c>
      <c r="M265"/>
      <c r="N265"/>
      <c r="O265"/>
      <c r="P265"/>
    </row>
    <row r="266" spans="1:16" s="97" customFormat="1">
      <c r="A266" s="83" t="s">
        <v>483</v>
      </c>
      <c r="B266" s="77" t="s">
        <v>458</v>
      </c>
      <c r="C266" s="78">
        <v>9</v>
      </c>
      <c r="D266" s="78">
        <v>1</v>
      </c>
      <c r="E266" s="78">
        <v>0</v>
      </c>
      <c r="F266" s="78">
        <v>10</v>
      </c>
      <c r="H266" s="78">
        <v>9</v>
      </c>
      <c r="I266" s="78">
        <v>1</v>
      </c>
      <c r="J266" s="78">
        <v>0</v>
      </c>
      <c r="K266" s="78">
        <f t="shared" si="19"/>
        <v>10</v>
      </c>
      <c r="M266"/>
      <c r="N266"/>
      <c r="O266"/>
      <c r="P266"/>
    </row>
    <row r="267" spans="1:16">
      <c r="A267" s="83" t="s">
        <v>210</v>
      </c>
      <c r="B267" s="77" t="s">
        <v>226</v>
      </c>
      <c r="C267" s="78">
        <v>17374</v>
      </c>
      <c r="D267" s="78">
        <v>4707</v>
      </c>
      <c r="E267" s="78">
        <v>-51</v>
      </c>
      <c r="F267" s="78">
        <v>22030</v>
      </c>
      <c r="H267" s="78">
        <v>83267</v>
      </c>
      <c r="I267" s="78">
        <v>5281</v>
      </c>
      <c r="J267" s="78">
        <v>-506</v>
      </c>
      <c r="K267" s="78">
        <f t="shared" si="19"/>
        <v>88042</v>
      </c>
      <c r="M267"/>
      <c r="N267"/>
      <c r="O267"/>
      <c r="P267"/>
    </row>
    <row r="268" spans="1:16">
      <c r="A268" s="82" t="s">
        <v>580</v>
      </c>
      <c r="B268" s="121" t="s">
        <v>228</v>
      </c>
      <c r="C268" s="125">
        <f>C259+C251+C240</f>
        <v>2109571</v>
      </c>
      <c r="D268" s="125">
        <f>D259+D251+D240</f>
        <v>95711</v>
      </c>
      <c r="E268" s="125">
        <f>E259+E251+E240</f>
        <v>-24685</v>
      </c>
      <c r="F268" s="125">
        <f>F259+F251+F240</f>
        <v>2180597</v>
      </c>
      <c r="H268" s="125">
        <f>H259+H251+H240</f>
        <v>2199769</v>
      </c>
      <c r="I268" s="125">
        <f>I259+I251+I240</f>
        <v>96925</v>
      </c>
      <c r="J268" s="125">
        <f>J259+J251+J240</f>
        <v>-22570</v>
      </c>
      <c r="K268" s="125">
        <f>K259+K251+K240</f>
        <v>2274124</v>
      </c>
      <c r="M268"/>
      <c r="N268"/>
      <c r="O268"/>
      <c r="P268"/>
    </row>
    <row r="269" spans="1:16">
      <c r="M269"/>
      <c r="N269"/>
      <c r="O269"/>
      <c r="P269"/>
    </row>
    <row r="270" spans="1:16">
      <c r="M270"/>
      <c r="N270"/>
      <c r="O270"/>
      <c r="P270"/>
    </row>
    <row r="271" spans="1:16">
      <c r="M271"/>
      <c r="N271"/>
      <c r="O271"/>
      <c r="P271"/>
    </row>
    <row r="272" spans="1:16">
      <c r="M272"/>
      <c r="N272"/>
      <c r="O272"/>
      <c r="P272"/>
    </row>
    <row r="273" spans="13:16">
      <c r="M273"/>
      <c r="N273"/>
      <c r="O273"/>
      <c r="P273"/>
    </row>
    <row r="274" spans="13:16">
      <c r="M274"/>
      <c r="N274"/>
      <c r="O274"/>
      <c r="P274"/>
    </row>
    <row r="275" spans="13:16" s="40" customFormat="1">
      <c r="M275"/>
      <c r="N275"/>
      <c r="O275"/>
      <c r="P275"/>
    </row>
    <row r="276" spans="13:16" s="40" customFormat="1">
      <c r="M276"/>
      <c r="N276"/>
      <c r="O276"/>
      <c r="P276"/>
    </row>
    <row r="277" spans="13:16" s="40" customFormat="1">
      <c r="M277"/>
      <c r="N277"/>
      <c r="O277"/>
      <c r="P277"/>
    </row>
    <row r="278" spans="13:16" s="40" customFormat="1">
      <c r="M278"/>
      <c r="N278"/>
      <c r="O278"/>
      <c r="P278"/>
    </row>
    <row r="279" spans="13:16" s="40" customFormat="1">
      <c r="M279"/>
      <c r="N279"/>
      <c r="O279"/>
      <c r="P279"/>
    </row>
    <row r="280" spans="13:16" s="40" customFormat="1">
      <c r="M280"/>
      <c r="N280"/>
      <c r="O280"/>
      <c r="P280"/>
    </row>
    <row r="281" spans="13:16" s="40" customFormat="1">
      <c r="M281"/>
      <c r="N281"/>
      <c r="O281"/>
      <c r="P281"/>
    </row>
    <row r="282" spans="13:16" s="40" customFormat="1">
      <c r="M282"/>
      <c r="N282"/>
      <c r="O282"/>
      <c r="P282"/>
    </row>
    <row r="283" spans="13:16" s="40" customFormat="1">
      <c r="M283"/>
      <c r="N283"/>
      <c r="O283"/>
      <c r="P283"/>
    </row>
    <row r="284" spans="13:16" s="40" customFormat="1">
      <c r="M284"/>
      <c r="N284"/>
      <c r="O284"/>
      <c r="P284"/>
    </row>
    <row r="285" spans="13:16" s="40" customFormat="1">
      <c r="M285"/>
      <c r="N285"/>
      <c r="O285"/>
      <c r="P285"/>
    </row>
    <row r="286" spans="13:16" s="40" customFormat="1">
      <c r="M286"/>
      <c r="N286"/>
      <c r="O286"/>
      <c r="P286"/>
    </row>
    <row r="287" spans="13:16" s="40" customFormat="1">
      <c r="M287"/>
      <c r="N287"/>
      <c r="O287"/>
      <c r="P287"/>
    </row>
    <row r="288" spans="13:16" s="40" customFormat="1">
      <c r="M288"/>
      <c r="N288"/>
      <c r="O288"/>
      <c r="P288"/>
    </row>
    <row r="289" spans="13:16" s="40" customFormat="1">
      <c r="M289"/>
      <c r="N289"/>
      <c r="O289"/>
      <c r="P289"/>
    </row>
    <row r="290" spans="13:16" s="40" customFormat="1">
      <c r="M290"/>
      <c r="N290"/>
      <c r="O290"/>
      <c r="P290"/>
    </row>
    <row r="291" spans="13:16" s="40" customFormat="1">
      <c r="M291"/>
      <c r="N291"/>
      <c r="O291"/>
      <c r="P291"/>
    </row>
    <row r="292" spans="13:16" s="40" customFormat="1">
      <c r="M292"/>
      <c r="N292"/>
      <c r="O292"/>
      <c r="P292"/>
    </row>
    <row r="293" spans="13:16" s="40" customFormat="1">
      <c r="M293"/>
      <c r="N293"/>
      <c r="O293"/>
      <c r="P293"/>
    </row>
    <row r="294" spans="13:16" s="40" customFormat="1">
      <c r="M294"/>
      <c r="N294"/>
      <c r="O294"/>
      <c r="P294"/>
    </row>
    <row r="295" spans="13:16" s="40" customFormat="1">
      <c r="M295"/>
      <c r="N295"/>
      <c r="O295"/>
      <c r="P295"/>
    </row>
    <row r="296" spans="13:16" s="40" customFormat="1">
      <c r="M296"/>
      <c r="N296"/>
      <c r="O296"/>
      <c r="P296"/>
    </row>
    <row r="297" spans="13:16" s="40" customFormat="1">
      <c r="M297"/>
      <c r="N297"/>
      <c r="O297"/>
      <c r="P297"/>
    </row>
    <row r="298" spans="13:16" s="40" customFormat="1">
      <c r="M298"/>
      <c r="N298"/>
      <c r="O298"/>
      <c r="P298"/>
    </row>
    <row r="299" spans="13:16" s="40" customFormat="1">
      <c r="M299"/>
      <c r="N299"/>
      <c r="O299"/>
      <c r="P299"/>
    </row>
    <row r="300" spans="13:16" s="40" customFormat="1">
      <c r="M300"/>
      <c r="N300"/>
      <c r="O300"/>
      <c r="P300"/>
    </row>
    <row r="301" spans="13:16" s="40" customFormat="1">
      <c r="M301"/>
      <c r="N301"/>
      <c r="O301"/>
      <c r="P301"/>
    </row>
    <row r="302" spans="13:16" s="40" customFormat="1">
      <c r="M302"/>
      <c r="N302"/>
      <c r="O302"/>
      <c r="P302"/>
    </row>
    <row r="303" spans="13:16">
      <c r="M303"/>
      <c r="N303"/>
      <c r="O303"/>
      <c r="P303"/>
    </row>
    <row r="304" spans="13:16">
      <c r="M304"/>
      <c r="N304"/>
      <c r="O304"/>
      <c r="P304"/>
    </row>
    <row r="305" spans="13:16">
      <c r="M305"/>
      <c r="N305"/>
      <c r="O305"/>
      <c r="P305"/>
    </row>
    <row r="306" spans="13:16">
      <c r="M306"/>
      <c r="N306"/>
      <c r="O306"/>
      <c r="P306"/>
    </row>
    <row r="307" spans="13:16" s="40" customFormat="1">
      <c r="M307"/>
      <c r="N307"/>
      <c r="O307"/>
      <c r="P307"/>
    </row>
    <row r="308" spans="13:16" s="40" customFormat="1">
      <c r="M308"/>
      <c r="N308"/>
      <c r="O308"/>
      <c r="P308"/>
    </row>
    <row r="309" spans="13:16" s="40" customFormat="1">
      <c r="M309"/>
      <c r="N309"/>
      <c r="O309"/>
      <c r="P309"/>
    </row>
    <row r="310" spans="13:16" s="40" customFormat="1">
      <c r="M310"/>
      <c r="N310"/>
      <c r="O310"/>
      <c r="P310"/>
    </row>
    <row r="311" spans="13:16" s="40" customFormat="1"/>
    <row r="312" spans="13:16" s="40" customFormat="1"/>
    <row r="368" spans="13:13">
      <c r="M368" s="40">
        <v>1.42</v>
      </c>
    </row>
  </sheetData>
  <mergeCells count="24">
    <mergeCell ref="C183:F183"/>
    <mergeCell ref="H183:K183"/>
    <mergeCell ref="A184:A185"/>
    <mergeCell ref="B184:B185"/>
    <mergeCell ref="C184:C185"/>
    <mergeCell ref="D184:D185"/>
    <mergeCell ref="H184:H185"/>
    <mergeCell ref="I184:I185"/>
    <mergeCell ref="C210:F210"/>
    <mergeCell ref="H210:K210"/>
    <mergeCell ref="A211:A212"/>
    <mergeCell ref="B211:B212"/>
    <mergeCell ref="C211:C212"/>
    <mergeCell ref="D211:D212"/>
    <mergeCell ref="H211:H212"/>
    <mergeCell ref="I211:I212"/>
    <mergeCell ref="C237:F237"/>
    <mergeCell ref="H237:K237"/>
    <mergeCell ref="I238:I239"/>
    <mergeCell ref="A238:A239"/>
    <mergeCell ref="B238:B239"/>
    <mergeCell ref="C238:C239"/>
    <mergeCell ref="D238:D239"/>
    <mergeCell ref="H238:H23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5F835-B05F-47C9-92C6-6EE0E1D16758}">
  <sheetPr>
    <tabColor theme="9" tint="0.79998168889431442"/>
  </sheetPr>
  <dimension ref="A1:P368"/>
  <sheetViews>
    <sheetView topLeftCell="A23" zoomScaleNormal="100" workbookViewId="0"/>
  </sheetViews>
  <sheetFormatPr baseColWidth="10" defaultColWidth="8.33203125" defaultRowHeight="14"/>
  <cols>
    <col min="1" max="1" width="46.33203125" style="68" customWidth="1"/>
    <col min="2" max="2" width="42.33203125" style="68" customWidth="1"/>
    <col min="3" max="4" width="12.1640625" style="40" customWidth="1"/>
    <col min="5" max="5" width="22.6640625" style="40" customWidth="1"/>
    <col min="6" max="6" width="12.33203125" style="40" customWidth="1"/>
    <col min="7" max="7" width="18.5" style="40" customWidth="1"/>
    <col min="8" max="11" width="12.33203125" style="40" customWidth="1"/>
    <col min="12" max="12" width="7.6640625" style="40" customWidth="1"/>
    <col min="13" max="16" width="12.33203125" style="40" customWidth="1"/>
    <col min="17" max="16384" width="8.33203125" style="40"/>
  </cols>
  <sheetData>
    <row r="1" spans="1:4">
      <c r="A1" s="67" t="s">
        <v>585</v>
      </c>
      <c r="B1" s="40"/>
    </row>
    <row r="2" spans="1:4">
      <c r="A2" s="139" t="s">
        <v>586</v>
      </c>
      <c r="B2" s="40"/>
    </row>
    <row r="3" spans="1:4">
      <c r="A3" s="67"/>
    </row>
    <row r="4" spans="1:4">
      <c r="A4" s="67"/>
    </row>
    <row r="5" spans="1:4" ht="26">
      <c r="A5" s="65" t="s">
        <v>461</v>
      </c>
      <c r="B5" s="66" t="s">
        <v>39</v>
      </c>
    </row>
    <row r="6" spans="1:4" ht="24">
      <c r="A6" s="313" t="s">
        <v>462</v>
      </c>
      <c r="B6" s="313" t="s">
        <v>41</v>
      </c>
      <c r="C6" s="113" t="s">
        <v>587</v>
      </c>
      <c r="D6" s="113" t="s">
        <v>588</v>
      </c>
    </row>
    <row r="7" spans="1:4">
      <c r="A7" s="114" t="s">
        <v>44</v>
      </c>
      <c r="B7" s="114" t="s">
        <v>1</v>
      </c>
      <c r="C7" s="115">
        <f>SUM(C8:C10)</f>
        <v>174757</v>
      </c>
      <c r="D7" s="115">
        <f>SUM(D8:D10)</f>
        <v>216146</v>
      </c>
    </row>
    <row r="8" spans="1:4">
      <c r="A8" s="116" t="s">
        <v>45</v>
      </c>
      <c r="B8" s="116" t="s">
        <v>46</v>
      </c>
      <c r="C8" s="88">
        <v>130595</v>
      </c>
      <c r="D8" s="88">
        <v>173787</v>
      </c>
    </row>
    <row r="9" spans="1:4">
      <c r="A9" s="116" t="s">
        <v>368</v>
      </c>
      <c r="B9" s="116" t="s">
        <v>369</v>
      </c>
      <c r="C9" s="88">
        <v>428</v>
      </c>
      <c r="D9" s="88">
        <v>635</v>
      </c>
    </row>
    <row r="10" spans="1:4">
      <c r="A10" s="116" t="s">
        <v>48</v>
      </c>
      <c r="B10" s="116" t="s">
        <v>49</v>
      </c>
      <c r="C10" s="88">
        <v>43734</v>
      </c>
      <c r="D10" s="88">
        <v>41724</v>
      </c>
    </row>
    <row r="11" spans="1:4">
      <c r="A11" s="114" t="s">
        <v>370</v>
      </c>
      <c r="B11" s="114" t="s">
        <v>371</v>
      </c>
      <c r="C11" s="115">
        <f>SUM(C12:C13)</f>
        <v>54252</v>
      </c>
      <c r="D11" s="115">
        <f>SUM(D12:D13)</f>
        <v>47627</v>
      </c>
    </row>
    <row r="12" spans="1:4">
      <c r="A12" s="116" t="s">
        <v>372</v>
      </c>
      <c r="B12" s="116" t="s">
        <v>373</v>
      </c>
      <c r="C12" s="88">
        <v>21858</v>
      </c>
      <c r="D12" s="88">
        <v>18372</v>
      </c>
    </row>
    <row r="13" spans="1:4">
      <c r="A13" s="116" t="s">
        <v>54</v>
      </c>
      <c r="B13" s="116" t="s">
        <v>55</v>
      </c>
      <c r="C13" s="88">
        <v>32394</v>
      </c>
      <c r="D13" s="88">
        <v>29255</v>
      </c>
    </row>
    <row r="14" spans="1:4">
      <c r="A14" s="117" t="s">
        <v>390</v>
      </c>
      <c r="B14" s="117" t="s">
        <v>391</v>
      </c>
      <c r="C14" s="115">
        <f>C7-C11</f>
        <v>120505</v>
      </c>
      <c r="D14" s="115">
        <f>D7-D11</f>
        <v>168519</v>
      </c>
    </row>
    <row r="15" spans="1:4">
      <c r="A15" s="77" t="s">
        <v>58</v>
      </c>
      <c r="B15" s="77" t="s">
        <v>59</v>
      </c>
      <c r="C15" s="88">
        <v>39048</v>
      </c>
      <c r="D15" s="88">
        <v>54110</v>
      </c>
    </row>
    <row r="16" spans="1:4">
      <c r="A16" s="77" t="s">
        <v>519</v>
      </c>
      <c r="B16" s="77" t="s">
        <v>520</v>
      </c>
      <c r="C16" s="88">
        <v>28486</v>
      </c>
      <c r="D16" s="88">
        <v>26513</v>
      </c>
    </row>
    <row r="17" spans="1:12">
      <c r="A17" s="77" t="s">
        <v>64</v>
      </c>
      <c r="B17" s="77" t="s">
        <v>65</v>
      </c>
      <c r="C17" s="88">
        <v>24463</v>
      </c>
      <c r="D17" s="88">
        <v>2590</v>
      </c>
    </row>
    <row r="18" spans="1:12">
      <c r="A18" s="77" t="s">
        <v>66</v>
      </c>
      <c r="B18" s="77" t="s">
        <v>67</v>
      </c>
      <c r="C18" s="88">
        <v>5897</v>
      </c>
      <c r="D18" s="88">
        <v>5163</v>
      </c>
    </row>
    <row r="19" spans="1:12">
      <c r="A19" s="77" t="s">
        <v>68</v>
      </c>
      <c r="B19" s="77" t="s">
        <v>69</v>
      </c>
      <c r="C19" s="88">
        <v>2</v>
      </c>
      <c r="D19" s="88">
        <v>-2</v>
      </c>
    </row>
    <row r="20" spans="1:12">
      <c r="A20" s="117" t="s">
        <v>393</v>
      </c>
      <c r="B20" s="117" t="s">
        <v>394</v>
      </c>
      <c r="C20" s="115">
        <f>C14+C17-C15-C16-C18+C19</f>
        <v>71539</v>
      </c>
      <c r="D20" s="115">
        <f>D14+D17-D15-D16-D18+D19</f>
        <v>85321</v>
      </c>
    </row>
    <row r="21" spans="1:12">
      <c r="A21" s="77" t="s">
        <v>72</v>
      </c>
      <c r="B21" s="77" t="s">
        <v>73</v>
      </c>
      <c r="C21" s="88">
        <v>19286</v>
      </c>
      <c r="D21" s="88">
        <v>16791</v>
      </c>
    </row>
    <row r="22" spans="1:12">
      <c r="A22" s="77" t="s">
        <v>74</v>
      </c>
      <c r="B22" s="77" t="s">
        <v>75</v>
      </c>
      <c r="C22" s="88">
        <v>10461</v>
      </c>
      <c r="D22" s="88">
        <v>10219</v>
      </c>
    </row>
    <row r="23" spans="1:12">
      <c r="A23" s="117" t="s">
        <v>395</v>
      </c>
      <c r="B23" s="117" t="s">
        <v>396</v>
      </c>
      <c r="C23" s="115">
        <f>C20+C21-C22</f>
        <v>80364</v>
      </c>
      <c r="D23" s="115">
        <f>D20+D21-D22</f>
        <v>91893</v>
      </c>
    </row>
    <row r="24" spans="1:12">
      <c r="A24" s="77" t="s">
        <v>78</v>
      </c>
      <c r="B24" s="77" t="s">
        <v>79</v>
      </c>
      <c r="C24" s="88">
        <v>10694</v>
      </c>
      <c r="D24" s="88">
        <v>22975</v>
      </c>
    </row>
    <row r="25" spans="1:12">
      <c r="A25" s="117" t="s">
        <v>397</v>
      </c>
      <c r="B25" s="117" t="s">
        <v>398</v>
      </c>
      <c r="C25" s="115">
        <f>C23-C24</f>
        <v>69670</v>
      </c>
      <c r="D25" s="115">
        <f>D23-D24</f>
        <v>68918</v>
      </c>
    </row>
    <row r="26" spans="1:12">
      <c r="A26" s="77"/>
      <c r="B26" s="77"/>
      <c r="C26" s="88"/>
      <c r="D26" s="88"/>
    </row>
    <row r="27" spans="1:12">
      <c r="A27" s="117" t="s">
        <v>399</v>
      </c>
      <c r="B27" s="117" t="s">
        <v>400</v>
      </c>
      <c r="C27" s="115">
        <f>C25</f>
        <v>69670</v>
      </c>
      <c r="D27" s="115">
        <f>D25</f>
        <v>68918</v>
      </c>
    </row>
    <row r="28" spans="1:12">
      <c r="A28" s="68" t="s">
        <v>466</v>
      </c>
      <c r="B28" s="69"/>
      <c r="C28" s="70"/>
      <c r="J28" s="97"/>
      <c r="L28" s="97"/>
    </row>
    <row r="29" spans="1:12">
      <c r="B29" s="71"/>
      <c r="C29" s="72"/>
    </row>
    <row r="30" spans="1:12">
      <c r="A30" s="126" t="s">
        <v>401</v>
      </c>
      <c r="B30" s="126" t="s">
        <v>402</v>
      </c>
      <c r="C30" s="127"/>
      <c r="D30" s="127"/>
    </row>
    <row r="31" spans="1:12">
      <c r="A31" s="73" t="s">
        <v>88</v>
      </c>
      <c r="B31" s="73" t="s">
        <v>89</v>
      </c>
      <c r="C31" s="128">
        <v>0.69136811498543738</v>
      </c>
      <c r="D31" s="128">
        <v>0.68412782104565362</v>
      </c>
    </row>
    <row r="32" spans="1:12">
      <c r="A32" s="129" t="s">
        <v>90</v>
      </c>
      <c r="B32" s="129" t="s">
        <v>91</v>
      </c>
      <c r="C32" s="128">
        <v>0.69136811498543738</v>
      </c>
      <c r="D32" s="128">
        <v>0.68381414551290498</v>
      </c>
    </row>
    <row r="33" spans="1:9">
      <c r="A33" s="67"/>
    </row>
    <row r="35" spans="1:9">
      <c r="A35" s="126" t="s">
        <v>397</v>
      </c>
      <c r="B35" s="126" t="s">
        <v>398</v>
      </c>
      <c r="C35" s="115">
        <f>C25</f>
        <v>69670</v>
      </c>
      <c r="D35" s="115">
        <f>D25</f>
        <v>68918</v>
      </c>
    </row>
    <row r="36" spans="1:9">
      <c r="A36" s="74" t="s">
        <v>104</v>
      </c>
      <c r="B36" s="74" t="s">
        <v>105</v>
      </c>
      <c r="C36" s="118"/>
      <c r="D36" s="118"/>
    </row>
    <row r="37" spans="1:9">
      <c r="A37" s="75" t="s">
        <v>106</v>
      </c>
      <c r="B37" s="75" t="s">
        <v>107</v>
      </c>
      <c r="C37" s="88">
        <v>-583</v>
      </c>
      <c r="D37" s="88">
        <v>437</v>
      </c>
    </row>
    <row r="38" spans="1:9" ht="39">
      <c r="A38" s="38" t="s">
        <v>374</v>
      </c>
      <c r="B38" s="75" t="s">
        <v>109</v>
      </c>
      <c r="C38" s="88">
        <v>2320</v>
      </c>
      <c r="D38" s="88">
        <v>-4930</v>
      </c>
      <c r="I38" s="97"/>
    </row>
    <row r="39" spans="1:9">
      <c r="A39" s="38" t="s">
        <v>403</v>
      </c>
      <c r="B39" s="75" t="s">
        <v>404</v>
      </c>
      <c r="C39" s="88"/>
      <c r="D39" s="88"/>
    </row>
    <row r="40" spans="1:9">
      <c r="A40" s="75" t="s">
        <v>110</v>
      </c>
      <c r="B40" s="75" t="s">
        <v>111</v>
      </c>
      <c r="C40" s="88"/>
      <c r="D40" s="88"/>
    </row>
    <row r="41" spans="1:9">
      <c r="A41" s="126" t="s">
        <v>405</v>
      </c>
      <c r="B41" s="126" t="s">
        <v>406</v>
      </c>
      <c r="C41" s="115">
        <f>SUM(C35:C40)</f>
        <v>71407</v>
      </c>
      <c r="D41" s="115">
        <f>SUM(D35:D40)</f>
        <v>64425</v>
      </c>
    </row>
    <row r="42" spans="1:9">
      <c r="A42" s="75" t="s">
        <v>407</v>
      </c>
      <c r="B42" s="75" t="s">
        <v>408</v>
      </c>
      <c r="C42" s="88"/>
      <c r="D42" s="88"/>
    </row>
    <row r="43" spans="1:9" ht="26">
      <c r="A43" s="126" t="s">
        <v>409</v>
      </c>
      <c r="B43" s="126" t="s">
        <v>410</v>
      </c>
      <c r="C43" s="115">
        <f>C41</f>
        <v>71407</v>
      </c>
      <c r="D43" s="115">
        <f>D41</f>
        <v>64425</v>
      </c>
    </row>
    <row r="44" spans="1:9">
      <c r="A44" s="166"/>
    </row>
    <row r="46" spans="1:9" ht="26">
      <c r="A46" s="65" t="s">
        <v>124</v>
      </c>
      <c r="B46" s="65" t="s">
        <v>125</v>
      </c>
    </row>
    <row r="47" spans="1:9">
      <c r="A47" s="313" t="s">
        <v>126</v>
      </c>
      <c r="B47" s="313" t="s">
        <v>127</v>
      </c>
      <c r="C47" s="119">
        <v>45016</v>
      </c>
      <c r="D47" s="119">
        <v>44926</v>
      </c>
      <c r="E47" s="119">
        <v>44651</v>
      </c>
    </row>
    <row r="48" spans="1:9">
      <c r="A48" s="130" t="s">
        <v>130</v>
      </c>
      <c r="B48" s="130" t="s">
        <v>131</v>
      </c>
      <c r="C48" s="131">
        <f>SUM(C49:C59)</f>
        <v>1208466</v>
      </c>
      <c r="D48" s="131">
        <f>SUM(D49:D59)</f>
        <v>1119978</v>
      </c>
      <c r="E48" s="131">
        <f>SUM(E49:E59)</f>
        <v>940816</v>
      </c>
    </row>
    <row r="49" spans="1:5">
      <c r="A49" s="77" t="s">
        <v>132</v>
      </c>
      <c r="B49" s="77" t="s">
        <v>133</v>
      </c>
      <c r="C49" s="78">
        <v>154935</v>
      </c>
      <c r="D49" s="78">
        <v>145252</v>
      </c>
      <c r="E49" s="78">
        <v>124261</v>
      </c>
    </row>
    <row r="50" spans="1:5">
      <c r="A50" s="77" t="s">
        <v>134</v>
      </c>
      <c r="B50" s="77" t="s">
        <v>135</v>
      </c>
      <c r="C50" s="78">
        <v>68792</v>
      </c>
      <c r="D50" s="78">
        <v>69157</v>
      </c>
      <c r="E50" s="78">
        <v>68222</v>
      </c>
    </row>
    <row r="51" spans="1:5">
      <c r="A51" s="77" t="s">
        <v>136</v>
      </c>
      <c r="B51" s="77" t="s">
        <v>137</v>
      </c>
      <c r="C51" s="78">
        <v>544483</v>
      </c>
      <c r="D51" s="78">
        <v>473202</v>
      </c>
      <c r="E51" s="78">
        <v>367005</v>
      </c>
    </row>
    <row r="52" spans="1:5">
      <c r="A52" s="77" t="s">
        <v>138</v>
      </c>
      <c r="B52" s="77" t="s">
        <v>139</v>
      </c>
      <c r="C52" s="78">
        <v>56438</v>
      </c>
      <c r="D52" s="78">
        <v>56438</v>
      </c>
      <c r="E52" s="78">
        <v>56438</v>
      </c>
    </row>
    <row r="53" spans="1:5">
      <c r="A53" s="77" t="s">
        <v>140</v>
      </c>
      <c r="B53" s="77" t="s">
        <v>141</v>
      </c>
      <c r="C53" s="78">
        <v>42188</v>
      </c>
      <c r="D53" s="78">
        <v>42560</v>
      </c>
      <c r="E53" s="78">
        <v>44318</v>
      </c>
    </row>
    <row r="54" spans="1:5">
      <c r="A54" s="77" t="s">
        <v>142</v>
      </c>
      <c r="B54" s="77" t="s">
        <v>143</v>
      </c>
      <c r="C54" s="78"/>
      <c r="D54" s="78"/>
      <c r="E54" s="78"/>
    </row>
    <row r="55" spans="1:5">
      <c r="A55" s="77" t="s">
        <v>144</v>
      </c>
      <c r="B55" s="77" t="s">
        <v>145</v>
      </c>
      <c r="C55" s="78">
        <v>41394</v>
      </c>
      <c r="D55" s="78">
        <v>41607</v>
      </c>
      <c r="E55" s="78">
        <v>39240</v>
      </c>
    </row>
    <row r="56" spans="1:5">
      <c r="A56" s="77" t="s">
        <v>146</v>
      </c>
      <c r="B56" s="77" t="s">
        <v>147</v>
      </c>
      <c r="C56" s="78">
        <v>216098</v>
      </c>
      <c r="D56" s="78">
        <v>207437</v>
      </c>
      <c r="E56" s="78">
        <v>176456</v>
      </c>
    </row>
    <row r="57" spans="1:5">
      <c r="A57" s="77" t="s">
        <v>148</v>
      </c>
      <c r="B57" s="77" t="s">
        <v>149</v>
      </c>
      <c r="C57" s="78">
        <v>28898</v>
      </c>
      <c r="D57" s="78">
        <v>31074</v>
      </c>
      <c r="E57" s="78">
        <v>14319</v>
      </c>
    </row>
    <row r="58" spans="1:5">
      <c r="A58" s="77" t="s">
        <v>150</v>
      </c>
      <c r="B58" s="77" t="s">
        <v>151</v>
      </c>
      <c r="C58" s="78">
        <v>54850</v>
      </c>
      <c r="D58" s="78">
        <v>52862</v>
      </c>
      <c r="E58" s="78">
        <v>50179</v>
      </c>
    </row>
    <row r="59" spans="1:5">
      <c r="A59" s="77" t="s">
        <v>152</v>
      </c>
      <c r="B59" s="77" t="s">
        <v>153</v>
      </c>
      <c r="C59" s="78">
        <v>390</v>
      </c>
      <c r="D59" s="78">
        <v>389</v>
      </c>
      <c r="E59" s="78">
        <v>378</v>
      </c>
    </row>
    <row r="60" spans="1:5">
      <c r="A60" s="130" t="s">
        <v>154</v>
      </c>
      <c r="B60" s="130" t="s">
        <v>155</v>
      </c>
      <c r="C60" s="131">
        <f>SUM(C61:C68)</f>
        <v>1099522</v>
      </c>
      <c r="D60" s="131">
        <f>SUM(D61:D68)</f>
        <v>1154146</v>
      </c>
      <c r="E60" s="131">
        <f>SUM(E61:E68)</f>
        <v>1311733</v>
      </c>
    </row>
    <row r="61" spans="1:5">
      <c r="A61" s="77" t="s">
        <v>156</v>
      </c>
      <c r="B61" s="77" t="s">
        <v>157</v>
      </c>
      <c r="C61" s="78">
        <v>10365</v>
      </c>
      <c r="D61" s="78">
        <v>12701</v>
      </c>
      <c r="E61" s="78">
        <v>14970</v>
      </c>
    </row>
    <row r="62" spans="1:5">
      <c r="A62" s="77" t="s">
        <v>158</v>
      </c>
      <c r="B62" s="77" t="s">
        <v>159</v>
      </c>
      <c r="C62" s="78">
        <v>73738</v>
      </c>
      <c r="D62" s="78">
        <v>165290</v>
      </c>
      <c r="E62" s="78">
        <v>68422</v>
      </c>
    </row>
    <row r="63" spans="1:5">
      <c r="A63" s="77" t="s">
        <v>160</v>
      </c>
      <c r="B63" s="77" t="s">
        <v>161</v>
      </c>
      <c r="C63" s="78">
        <v>12106</v>
      </c>
      <c r="D63" s="78">
        <v>1458</v>
      </c>
      <c r="E63" s="78">
        <v>401</v>
      </c>
    </row>
    <row r="64" spans="1:5">
      <c r="A64" s="77" t="s">
        <v>162</v>
      </c>
      <c r="B64" s="77" t="s">
        <v>163</v>
      </c>
      <c r="C64" s="78">
        <v>54390</v>
      </c>
      <c r="D64" s="78">
        <v>57139</v>
      </c>
      <c r="E64" s="78">
        <v>113206</v>
      </c>
    </row>
    <row r="65" spans="1:5">
      <c r="A65" s="77" t="s">
        <v>164</v>
      </c>
      <c r="B65" s="77" t="s">
        <v>165</v>
      </c>
      <c r="C65" s="78">
        <v>277203</v>
      </c>
      <c r="D65" s="78">
        <v>279515</v>
      </c>
      <c r="E65" s="78">
        <v>261828</v>
      </c>
    </row>
    <row r="66" spans="1:5">
      <c r="A66" s="77" t="s">
        <v>166</v>
      </c>
      <c r="B66" s="77" t="s">
        <v>167</v>
      </c>
      <c r="C66" s="78">
        <v>28099</v>
      </c>
      <c r="D66" s="78">
        <v>22886</v>
      </c>
      <c r="E66" s="78">
        <v>18931</v>
      </c>
    </row>
    <row r="67" spans="1:5">
      <c r="A67" s="77" t="s">
        <v>168</v>
      </c>
      <c r="B67" s="77" t="s">
        <v>169</v>
      </c>
      <c r="C67" s="78">
        <v>488883</v>
      </c>
      <c r="D67" s="78">
        <v>337330</v>
      </c>
      <c r="E67" s="78">
        <v>85390</v>
      </c>
    </row>
    <row r="68" spans="1:5">
      <c r="A68" s="132" t="s">
        <v>170</v>
      </c>
      <c r="B68" s="132" t="s">
        <v>171</v>
      </c>
      <c r="C68" s="78">
        <v>154738</v>
      </c>
      <c r="D68" s="78">
        <v>277827</v>
      </c>
      <c r="E68" s="78">
        <v>748585</v>
      </c>
    </row>
    <row r="69" spans="1:5">
      <c r="A69" s="132" t="s">
        <v>172</v>
      </c>
      <c r="B69" s="132" t="s">
        <v>173</v>
      </c>
      <c r="C69" s="78"/>
      <c r="D69" s="78"/>
      <c r="E69" s="78"/>
    </row>
    <row r="70" spans="1:5">
      <c r="A70" s="130" t="s">
        <v>174</v>
      </c>
      <c r="B70" s="130" t="s">
        <v>175</v>
      </c>
      <c r="C70" s="131">
        <f>SUM(C48,C60)</f>
        <v>2307988</v>
      </c>
      <c r="D70" s="131">
        <f>SUM(D48,D60)</f>
        <v>2274124</v>
      </c>
      <c r="E70" s="131">
        <f>SUM(E48,E60)</f>
        <v>2252549</v>
      </c>
    </row>
    <row r="71" spans="1:5">
      <c r="C71" s="79"/>
      <c r="D71" s="79"/>
      <c r="E71" s="79"/>
    </row>
    <row r="72" spans="1:5">
      <c r="A72" s="313" t="s">
        <v>176</v>
      </c>
      <c r="B72" s="313" t="s">
        <v>177</v>
      </c>
      <c r="C72" s="119">
        <f>C47</f>
        <v>45016</v>
      </c>
      <c r="D72" s="119">
        <v>44926</v>
      </c>
      <c r="E72" s="119">
        <v>44927</v>
      </c>
    </row>
    <row r="73" spans="1:5">
      <c r="A73" s="130" t="s">
        <v>178</v>
      </c>
      <c r="B73" s="130" t="s">
        <v>179</v>
      </c>
      <c r="C73" s="131">
        <f>C74</f>
        <v>2105970</v>
      </c>
      <c r="D73" s="131">
        <f>D74</f>
        <v>2033404</v>
      </c>
      <c r="E73" s="131">
        <f>E74</f>
        <v>1959929</v>
      </c>
    </row>
    <row r="74" spans="1:5">
      <c r="A74" s="130" t="s">
        <v>513</v>
      </c>
      <c r="B74" s="130" t="s">
        <v>181</v>
      </c>
      <c r="C74" s="131">
        <f>SUM(C75:C82)</f>
        <v>2105970</v>
      </c>
      <c r="D74" s="131">
        <f>SUM(D75:D82)</f>
        <v>2033404</v>
      </c>
      <c r="E74" s="131">
        <f>SUM(E75:E82)</f>
        <v>1959929</v>
      </c>
    </row>
    <row r="75" spans="1:5">
      <c r="A75" s="77" t="s">
        <v>182</v>
      </c>
      <c r="B75" s="77" t="s">
        <v>183</v>
      </c>
      <c r="C75" s="78">
        <v>100771</v>
      </c>
      <c r="D75" s="78">
        <v>100771</v>
      </c>
      <c r="E75" s="78">
        <v>100739</v>
      </c>
    </row>
    <row r="76" spans="1:5">
      <c r="A76" s="77" t="s">
        <v>184</v>
      </c>
      <c r="B76" s="77" t="s">
        <v>185</v>
      </c>
      <c r="C76" s="78">
        <v>1567325</v>
      </c>
      <c r="D76" s="78">
        <v>1567325</v>
      </c>
      <c r="E76" s="78">
        <v>1425647</v>
      </c>
    </row>
    <row r="77" spans="1:5">
      <c r="A77" s="77" t="s">
        <v>186</v>
      </c>
      <c r="B77" s="77" t="s">
        <v>187</v>
      </c>
      <c r="C77" s="78">
        <v>116700</v>
      </c>
      <c r="D77" s="78">
        <v>116700</v>
      </c>
      <c r="E77" s="78">
        <v>115909</v>
      </c>
    </row>
    <row r="78" spans="1:5">
      <c r="A78" s="77" t="s">
        <v>188</v>
      </c>
      <c r="B78" s="77" t="s">
        <v>189</v>
      </c>
      <c r="C78" s="78">
        <v>-99993</v>
      </c>
      <c r="D78" s="78">
        <v>-99993</v>
      </c>
      <c r="E78" s="78">
        <v>0</v>
      </c>
    </row>
    <row r="79" spans="1:5">
      <c r="A79" s="77" t="s">
        <v>190</v>
      </c>
      <c r="B79" s="77" t="s">
        <v>191</v>
      </c>
      <c r="C79" s="78">
        <v>5734</v>
      </c>
      <c r="D79" s="78">
        <v>2255</v>
      </c>
      <c r="E79" s="78">
        <v>44212</v>
      </c>
    </row>
    <row r="80" spans="1:5">
      <c r="A80" s="77" t="s">
        <v>192</v>
      </c>
      <c r="B80" s="77" t="s">
        <v>193</v>
      </c>
      <c r="C80" s="78">
        <v>1321</v>
      </c>
      <c r="D80" s="78">
        <v>1904</v>
      </c>
      <c r="E80" s="78">
        <v>2028</v>
      </c>
    </row>
    <row r="81" spans="1:5">
      <c r="A81" s="77" t="s">
        <v>514</v>
      </c>
      <c r="B81" s="77" t="s">
        <v>195</v>
      </c>
      <c r="C81" s="78">
        <v>344442</v>
      </c>
      <c r="D81" s="78">
        <v>-2651</v>
      </c>
      <c r="E81" s="78">
        <v>202476</v>
      </c>
    </row>
    <row r="82" spans="1:5">
      <c r="A82" s="77" t="s">
        <v>377</v>
      </c>
      <c r="B82" s="77" t="s">
        <v>197</v>
      </c>
      <c r="C82" s="78">
        <v>69670</v>
      </c>
      <c r="D82" s="78">
        <v>347093</v>
      </c>
      <c r="E82" s="78">
        <v>68918</v>
      </c>
    </row>
    <row r="83" spans="1:5">
      <c r="A83" s="114" t="s">
        <v>412</v>
      </c>
      <c r="B83" s="114" t="s">
        <v>413</v>
      </c>
      <c r="C83" s="120"/>
      <c r="D83" s="120"/>
      <c r="E83" s="120"/>
    </row>
    <row r="84" spans="1:5">
      <c r="A84" s="130" t="s">
        <v>198</v>
      </c>
      <c r="B84" s="130" t="s">
        <v>199</v>
      </c>
      <c r="C84" s="131">
        <f>SUM(C85:C90)</f>
        <v>32250</v>
      </c>
      <c r="D84" s="131">
        <f>SUM(D85:D90)</f>
        <v>36186</v>
      </c>
      <c r="E84" s="131">
        <f>SUM(E85:E90)</f>
        <v>37825</v>
      </c>
    </row>
    <row r="85" spans="1:5">
      <c r="A85" s="77" t="s">
        <v>200</v>
      </c>
      <c r="B85" s="77" t="s">
        <v>201</v>
      </c>
      <c r="C85" s="78">
        <v>18525</v>
      </c>
      <c r="D85" s="78">
        <v>18883</v>
      </c>
      <c r="E85" s="78">
        <v>23309</v>
      </c>
    </row>
    <row r="86" spans="1:5">
      <c r="A86" s="77" t="s">
        <v>202</v>
      </c>
      <c r="B86" s="77" t="s">
        <v>203</v>
      </c>
      <c r="C86" s="78">
        <v>2560</v>
      </c>
      <c r="D86" s="78">
        <v>2620</v>
      </c>
      <c r="E86" s="78">
        <v>2800</v>
      </c>
    </row>
    <row r="87" spans="1:5">
      <c r="A87" s="77" t="s">
        <v>204</v>
      </c>
      <c r="B87" s="77" t="s">
        <v>205</v>
      </c>
      <c r="C87" s="78">
        <v>49</v>
      </c>
      <c r="D87" s="78">
        <v>50</v>
      </c>
      <c r="E87" s="78">
        <v>0</v>
      </c>
    </row>
    <row r="88" spans="1:5">
      <c r="A88" s="77" t="s">
        <v>206</v>
      </c>
      <c r="B88" s="77" t="s">
        <v>207</v>
      </c>
      <c r="C88" s="78">
        <v>3212</v>
      </c>
      <c r="D88" s="78">
        <v>3669</v>
      </c>
      <c r="E88" s="78">
        <v>5968</v>
      </c>
    </row>
    <row r="89" spans="1:5">
      <c r="A89" s="77" t="s">
        <v>468</v>
      </c>
      <c r="B89" s="77" t="s">
        <v>209</v>
      </c>
      <c r="C89" s="78">
        <v>366</v>
      </c>
      <c r="D89" s="78">
        <v>366</v>
      </c>
      <c r="E89" s="78">
        <v>380</v>
      </c>
    </row>
    <row r="90" spans="1:5">
      <c r="A90" s="77" t="s">
        <v>210</v>
      </c>
      <c r="B90" s="77" t="s">
        <v>211</v>
      </c>
      <c r="C90" s="78">
        <v>7538</v>
      </c>
      <c r="D90" s="78">
        <v>10598</v>
      </c>
      <c r="E90" s="78">
        <v>5368</v>
      </c>
    </row>
    <row r="91" spans="1:5">
      <c r="A91" s="130" t="s">
        <v>212</v>
      </c>
      <c r="B91" s="130" t="s">
        <v>213</v>
      </c>
      <c r="C91" s="131">
        <f>SUM(C92:C99)</f>
        <v>169768</v>
      </c>
      <c r="D91" s="131">
        <f>SUM(D92:D99)</f>
        <v>204534</v>
      </c>
      <c r="E91" s="131">
        <f>SUM(E92:E99)</f>
        <v>254795</v>
      </c>
    </row>
    <row r="92" spans="1:5">
      <c r="A92" s="77" t="s">
        <v>336</v>
      </c>
      <c r="B92" s="77" t="s">
        <v>337</v>
      </c>
      <c r="C92" s="78">
        <v>0</v>
      </c>
      <c r="D92" s="78">
        <v>0</v>
      </c>
      <c r="E92" s="78">
        <v>0</v>
      </c>
    </row>
    <row r="93" spans="1:5">
      <c r="A93" s="77" t="s">
        <v>214</v>
      </c>
      <c r="B93" s="77" t="s">
        <v>215</v>
      </c>
      <c r="C93" s="78">
        <v>8771</v>
      </c>
      <c r="D93" s="78">
        <v>9578</v>
      </c>
      <c r="E93" s="78">
        <v>33327</v>
      </c>
    </row>
    <row r="94" spans="1:5">
      <c r="A94" s="77" t="s">
        <v>216</v>
      </c>
      <c r="B94" s="77" t="s">
        <v>217</v>
      </c>
      <c r="C94" s="78">
        <v>46001</v>
      </c>
      <c r="D94" s="78">
        <v>72119</v>
      </c>
      <c r="E94" s="78">
        <v>71272</v>
      </c>
    </row>
    <row r="95" spans="1:5">
      <c r="A95" s="77" t="s">
        <v>218</v>
      </c>
      <c r="B95" s="77" t="s">
        <v>219</v>
      </c>
      <c r="C95" s="78">
        <v>0</v>
      </c>
      <c r="D95" s="78">
        <v>2116</v>
      </c>
      <c r="E95" s="78">
        <v>31589</v>
      </c>
    </row>
    <row r="96" spans="1:5">
      <c r="A96" s="77" t="s">
        <v>220</v>
      </c>
      <c r="B96" s="77" t="s">
        <v>221</v>
      </c>
      <c r="C96" s="78">
        <v>9410</v>
      </c>
      <c r="D96" s="78">
        <v>10244</v>
      </c>
      <c r="E96" s="78">
        <v>9132</v>
      </c>
    </row>
    <row r="97" spans="1:5">
      <c r="A97" s="77" t="s">
        <v>222</v>
      </c>
      <c r="B97" s="77" t="s">
        <v>223</v>
      </c>
      <c r="C97" s="78">
        <v>15042</v>
      </c>
      <c r="D97" s="78">
        <v>22425</v>
      </c>
      <c r="E97" s="78">
        <v>23053</v>
      </c>
    </row>
    <row r="98" spans="1:5">
      <c r="A98" s="77" t="s">
        <v>469</v>
      </c>
      <c r="B98" s="77" t="s">
        <v>224</v>
      </c>
      <c r="C98" s="78">
        <v>10</v>
      </c>
      <c r="D98" s="78">
        <v>10</v>
      </c>
      <c r="E98" s="78">
        <v>7</v>
      </c>
    </row>
    <row r="99" spans="1:5">
      <c r="A99" s="77" t="s">
        <v>225</v>
      </c>
      <c r="B99" s="77" t="s">
        <v>226</v>
      </c>
      <c r="C99" s="78">
        <v>90534</v>
      </c>
      <c r="D99" s="78">
        <v>88042</v>
      </c>
      <c r="E99" s="78">
        <v>86415</v>
      </c>
    </row>
    <row r="100" spans="1:5">
      <c r="A100" s="130" t="s">
        <v>470</v>
      </c>
      <c r="B100" s="130" t="s">
        <v>228</v>
      </c>
      <c r="C100" s="131">
        <f>SUM(C74,C84,C91)</f>
        <v>2307988</v>
      </c>
      <c r="D100" s="131">
        <f>SUM(D74,D84,D91)</f>
        <v>2274124</v>
      </c>
      <c r="E100" s="131">
        <f>SUM(E74,E84,E91)</f>
        <v>2252549</v>
      </c>
    </row>
    <row r="101" spans="1:5">
      <c r="A101" s="166"/>
    </row>
    <row r="103" spans="1:5" ht="39">
      <c r="A103" s="65" t="s">
        <v>229</v>
      </c>
      <c r="B103" s="65" t="s">
        <v>230</v>
      </c>
      <c r="E103" s="97"/>
    </row>
    <row r="104" spans="1:5" ht="24">
      <c r="A104" s="313" t="s">
        <v>231</v>
      </c>
      <c r="B104" s="313" t="s">
        <v>232</v>
      </c>
      <c r="C104" s="113" t="str">
        <f>C6</f>
        <v>01.01.2023-31.03.2023</v>
      </c>
      <c r="D104" s="113" t="str">
        <f>D6</f>
        <v>01.01.2022-31.03.2022*</v>
      </c>
    </row>
    <row r="105" spans="1:5">
      <c r="A105" s="121" t="s">
        <v>233</v>
      </c>
      <c r="B105" s="121" t="s">
        <v>234</v>
      </c>
      <c r="C105" s="4"/>
      <c r="D105" s="4"/>
    </row>
    <row r="106" spans="1:5">
      <c r="A106" s="122" t="s">
        <v>543</v>
      </c>
      <c r="B106" s="122" t="s">
        <v>398</v>
      </c>
      <c r="C106" s="4">
        <f>C25</f>
        <v>69670</v>
      </c>
      <c r="D106" s="4">
        <f>D25</f>
        <v>68918</v>
      </c>
    </row>
    <row r="107" spans="1:5">
      <c r="A107" s="122" t="s">
        <v>235</v>
      </c>
      <c r="B107" s="122" t="s">
        <v>236</v>
      </c>
      <c r="C107" s="4">
        <f>SUM(C108:C118)</f>
        <v>52072</v>
      </c>
      <c r="D107" s="4">
        <f>SUM(D108:D118)</f>
        <v>53442</v>
      </c>
    </row>
    <row r="108" spans="1:5">
      <c r="A108" s="81" t="s">
        <v>378</v>
      </c>
      <c r="B108" s="81" t="s">
        <v>379</v>
      </c>
      <c r="C108" s="80">
        <v>3424</v>
      </c>
      <c r="D108" s="80">
        <v>3894</v>
      </c>
    </row>
    <row r="109" spans="1:5">
      <c r="A109" s="81" t="s">
        <v>239</v>
      </c>
      <c r="B109" s="81" t="s">
        <v>240</v>
      </c>
      <c r="C109" s="80">
        <v>21607</v>
      </c>
      <c r="D109" s="80">
        <v>18020</v>
      </c>
    </row>
    <row r="110" spans="1:5">
      <c r="A110" s="81" t="s">
        <v>241</v>
      </c>
      <c r="B110" s="81" t="s">
        <v>544</v>
      </c>
      <c r="C110" s="80">
        <v>5965</v>
      </c>
      <c r="D110" s="80">
        <v>-1359</v>
      </c>
    </row>
    <row r="111" spans="1:5">
      <c r="A111" s="81" t="s">
        <v>243</v>
      </c>
      <c r="B111" s="81" t="s">
        <v>244</v>
      </c>
      <c r="C111" s="80">
        <v>-9607</v>
      </c>
      <c r="D111" s="80">
        <v>-7427</v>
      </c>
    </row>
    <row r="112" spans="1:5">
      <c r="A112" s="81" t="s">
        <v>417</v>
      </c>
      <c r="B112" s="81" t="s">
        <v>545</v>
      </c>
      <c r="C112" s="80">
        <v>-27768</v>
      </c>
      <c r="D112" s="80">
        <v>-434</v>
      </c>
    </row>
    <row r="113" spans="1:4">
      <c r="A113" s="81" t="s">
        <v>247</v>
      </c>
      <c r="B113" s="81" t="s">
        <v>248</v>
      </c>
      <c r="C113" s="80">
        <v>-980</v>
      </c>
      <c r="D113" s="80">
        <v>-4176</v>
      </c>
    </row>
    <row r="114" spans="1:4">
      <c r="A114" s="81" t="s">
        <v>249</v>
      </c>
      <c r="B114" s="81" t="s">
        <v>250</v>
      </c>
      <c r="C114" s="80">
        <v>2336</v>
      </c>
      <c r="D114" s="80">
        <v>916</v>
      </c>
    </row>
    <row r="115" spans="1:4">
      <c r="A115" s="81" t="s">
        <v>251</v>
      </c>
      <c r="B115" s="81" t="s">
        <v>252</v>
      </c>
      <c r="C115" s="80">
        <v>87854</v>
      </c>
      <c r="D115" s="80">
        <v>43740</v>
      </c>
    </row>
    <row r="116" spans="1:4">
      <c r="A116" s="81" t="s">
        <v>253</v>
      </c>
      <c r="B116" s="81" t="s">
        <v>546</v>
      </c>
      <c r="C116" s="80">
        <v>-21154</v>
      </c>
      <c r="D116" s="80">
        <v>15515</v>
      </c>
    </row>
    <row r="117" spans="1:4">
      <c r="A117" s="81" t="s">
        <v>255</v>
      </c>
      <c r="B117" s="81" t="s">
        <v>547</v>
      </c>
      <c r="C117" s="80">
        <v>-10937</v>
      </c>
      <c r="D117" s="80">
        <v>-17064</v>
      </c>
    </row>
    <row r="118" spans="1:4">
      <c r="A118" s="81" t="s">
        <v>259</v>
      </c>
      <c r="B118" s="81" t="s">
        <v>260</v>
      </c>
      <c r="C118" s="80">
        <v>1332</v>
      </c>
      <c r="D118" s="80">
        <v>1817</v>
      </c>
    </row>
    <row r="119" spans="1:4">
      <c r="A119" s="122" t="s">
        <v>261</v>
      </c>
      <c r="B119" s="122" t="s">
        <v>262</v>
      </c>
      <c r="C119" s="4">
        <f>SUM(C106:C107)</f>
        <v>121742</v>
      </c>
      <c r="D119" s="4">
        <f t="shared" ref="D119" si="0">SUM(D106:D107)</f>
        <v>122360</v>
      </c>
    </row>
    <row r="120" spans="1:4">
      <c r="A120" s="81" t="s">
        <v>263</v>
      </c>
      <c r="B120" s="81" t="s">
        <v>548</v>
      </c>
      <c r="C120" s="80">
        <v>4623</v>
      </c>
      <c r="D120" s="80">
        <v>7302</v>
      </c>
    </row>
    <row r="121" spans="1:4">
      <c r="A121" s="81" t="s">
        <v>265</v>
      </c>
      <c r="B121" s="81" t="s">
        <v>266</v>
      </c>
      <c r="C121" s="80">
        <v>6071</v>
      </c>
      <c r="D121" s="80">
        <v>15673</v>
      </c>
    </row>
    <row r="122" spans="1:4">
      <c r="A122" s="81" t="s">
        <v>267</v>
      </c>
      <c r="B122" s="81" t="s">
        <v>268</v>
      </c>
      <c r="C122" s="80">
        <v>-19347</v>
      </c>
      <c r="D122" s="80">
        <v>-3213</v>
      </c>
    </row>
    <row r="123" spans="1:4">
      <c r="A123" s="121" t="s">
        <v>269</v>
      </c>
      <c r="B123" s="121" t="s">
        <v>270</v>
      </c>
      <c r="C123" s="4">
        <f>SUM(C119:C122)</f>
        <v>113089</v>
      </c>
      <c r="D123" s="4">
        <f>SUM(D119:D122)</f>
        <v>142122</v>
      </c>
    </row>
    <row r="124" spans="1:4" ht="15" customHeight="1">
      <c r="A124" s="121" t="s">
        <v>271</v>
      </c>
      <c r="B124" s="121" t="s">
        <v>272</v>
      </c>
      <c r="C124" s="4"/>
      <c r="D124" s="4"/>
    </row>
    <row r="125" spans="1:4">
      <c r="A125" s="122" t="s">
        <v>549</v>
      </c>
      <c r="B125" s="122" t="s">
        <v>274</v>
      </c>
      <c r="C125" s="4">
        <f>SUM(C126:C137)</f>
        <v>122963</v>
      </c>
      <c r="D125" s="4">
        <f t="shared" ref="D125" si="1">SUM(D126:D137)</f>
        <v>325840</v>
      </c>
    </row>
    <row r="126" spans="1:4">
      <c r="A126" s="81" t="s">
        <v>275</v>
      </c>
      <c r="B126" s="81" t="s">
        <v>276</v>
      </c>
      <c r="C126" s="80">
        <v>492</v>
      </c>
      <c r="D126" s="80">
        <v>7</v>
      </c>
    </row>
    <row r="127" spans="1:4">
      <c r="A127" s="81" t="s">
        <v>277</v>
      </c>
      <c r="B127" s="81" t="s">
        <v>278</v>
      </c>
      <c r="C127" s="80">
        <v>0</v>
      </c>
      <c r="D127" s="80">
        <v>0</v>
      </c>
    </row>
    <row r="128" spans="1:4">
      <c r="A128" s="81" t="s">
        <v>279</v>
      </c>
      <c r="B128" s="81" t="s">
        <v>280</v>
      </c>
      <c r="C128" s="80">
        <v>0</v>
      </c>
      <c r="D128" s="80">
        <v>0</v>
      </c>
    </row>
    <row r="129" spans="1:4">
      <c r="A129" s="81" t="s">
        <v>281</v>
      </c>
      <c r="B129" s="81" t="s">
        <v>282</v>
      </c>
      <c r="C129" s="80">
        <v>0</v>
      </c>
      <c r="D129" s="80">
        <v>0</v>
      </c>
    </row>
    <row r="130" spans="1:4">
      <c r="A130" s="81" t="s">
        <v>283</v>
      </c>
      <c r="B130" s="81" t="s">
        <v>284</v>
      </c>
      <c r="C130" s="80">
        <v>0</v>
      </c>
      <c r="D130" s="80">
        <v>0</v>
      </c>
    </row>
    <row r="131" spans="1:4">
      <c r="A131" s="81"/>
      <c r="B131" s="81" t="s">
        <v>286</v>
      </c>
      <c r="C131" s="80">
        <v>0</v>
      </c>
      <c r="D131" s="80">
        <v>0</v>
      </c>
    </row>
    <row r="132" spans="1:4">
      <c r="A132" s="81" t="s">
        <v>287</v>
      </c>
      <c r="B132" s="81" t="s">
        <v>288</v>
      </c>
      <c r="C132" s="80">
        <v>100900</v>
      </c>
      <c r="D132" s="80">
        <v>265000</v>
      </c>
    </row>
    <row r="133" spans="1:4">
      <c r="A133" s="81" t="s">
        <v>381</v>
      </c>
      <c r="B133" s="81" t="s">
        <v>382</v>
      </c>
      <c r="C133" s="80">
        <v>14474</v>
      </c>
      <c r="D133" s="80">
        <v>58132</v>
      </c>
    </row>
    <row r="134" spans="1:4">
      <c r="A134" s="81" t="s">
        <v>291</v>
      </c>
      <c r="B134" s="81" t="s">
        <v>292</v>
      </c>
      <c r="C134" s="80">
        <v>1259</v>
      </c>
      <c r="D134" s="80">
        <v>291</v>
      </c>
    </row>
    <row r="135" spans="1:4">
      <c r="A135" s="81" t="s">
        <v>550</v>
      </c>
      <c r="B135" s="81" t="s">
        <v>294</v>
      </c>
      <c r="C135" s="80">
        <v>5831</v>
      </c>
      <c r="D135" s="80">
        <v>2364</v>
      </c>
    </row>
    <row r="136" spans="1:4">
      <c r="A136" s="81" t="s">
        <v>551</v>
      </c>
      <c r="B136" s="81" t="s">
        <v>296</v>
      </c>
      <c r="C136" s="80">
        <v>0</v>
      </c>
      <c r="D136" s="80">
        <v>0</v>
      </c>
    </row>
    <row r="137" spans="1:4">
      <c r="A137" s="81" t="s">
        <v>552</v>
      </c>
      <c r="B137" s="81" t="s">
        <v>298</v>
      </c>
      <c r="C137" s="80">
        <v>7</v>
      </c>
      <c r="D137" s="80">
        <v>46</v>
      </c>
    </row>
    <row r="138" spans="1:4">
      <c r="A138" s="122" t="s">
        <v>553</v>
      </c>
      <c r="B138" s="122" t="s">
        <v>300</v>
      </c>
      <c r="C138" s="4">
        <f>SUM(C139:C154)</f>
        <v>358127</v>
      </c>
      <c r="D138" s="4">
        <f>SUM(D139:D154)</f>
        <v>129979</v>
      </c>
    </row>
    <row r="139" spans="1:4">
      <c r="A139" s="81" t="s">
        <v>301</v>
      </c>
      <c r="B139" s="81" t="s">
        <v>554</v>
      </c>
      <c r="C139" s="80">
        <v>21760</v>
      </c>
      <c r="D139" s="80">
        <v>15212</v>
      </c>
    </row>
    <row r="140" spans="1:4">
      <c r="A140" s="81" t="s">
        <v>136</v>
      </c>
      <c r="B140" s="81" t="s">
        <v>137</v>
      </c>
      <c r="C140" s="80">
        <v>70590</v>
      </c>
      <c r="D140" s="80">
        <v>27697</v>
      </c>
    </row>
    <row r="141" spans="1:4">
      <c r="A141" s="81" t="s">
        <v>303</v>
      </c>
      <c r="B141" s="81" t="s">
        <v>304</v>
      </c>
      <c r="C141" s="80">
        <v>48</v>
      </c>
      <c r="D141" s="80">
        <v>0</v>
      </c>
    </row>
    <row r="142" spans="1:4">
      <c r="A142" s="81" t="s">
        <v>305</v>
      </c>
      <c r="B142" s="81" t="s">
        <v>306</v>
      </c>
      <c r="C142" s="80"/>
      <c r="D142" s="80"/>
    </row>
    <row r="143" spans="1:4">
      <c r="A143" s="81" t="s">
        <v>307</v>
      </c>
      <c r="B143" s="81" t="s">
        <v>308</v>
      </c>
      <c r="C143" s="80">
        <v>98</v>
      </c>
      <c r="D143" s="80">
        <v>89</v>
      </c>
    </row>
    <row r="144" spans="1:4">
      <c r="A144" s="81" t="s">
        <v>309</v>
      </c>
      <c r="B144" s="81" t="s">
        <v>310</v>
      </c>
      <c r="C144" s="80">
        <v>1881</v>
      </c>
      <c r="D144" s="80">
        <v>1500</v>
      </c>
    </row>
    <row r="145" spans="1:8">
      <c r="A145" s="81" t="s">
        <v>311</v>
      </c>
      <c r="B145" s="81" t="s">
        <v>312</v>
      </c>
      <c r="C145" s="80">
        <v>0</v>
      </c>
      <c r="D145" s="80">
        <v>0</v>
      </c>
    </row>
    <row r="146" spans="1:8" s="97" customFormat="1">
      <c r="A146" s="81" t="s">
        <v>315</v>
      </c>
      <c r="B146" s="81" t="s">
        <v>314</v>
      </c>
      <c r="C146" s="80"/>
      <c r="D146" s="80"/>
      <c r="E146" s="40"/>
      <c r="F146" s="40"/>
      <c r="G146" s="40"/>
      <c r="H146" s="40"/>
    </row>
    <row r="147" spans="1:8" s="97" customFormat="1">
      <c r="A147" s="81"/>
      <c r="B147" s="81" t="s">
        <v>316</v>
      </c>
      <c r="C147" s="80">
        <v>440</v>
      </c>
      <c r="D147" s="80">
        <v>0</v>
      </c>
      <c r="F147" s="40"/>
      <c r="H147" s="40"/>
    </row>
    <row r="148" spans="1:8" s="97" customFormat="1">
      <c r="A148" s="81" t="s">
        <v>317</v>
      </c>
      <c r="B148" s="81" t="s">
        <v>318</v>
      </c>
      <c r="C148" s="80">
        <v>0</v>
      </c>
      <c r="D148" s="80">
        <v>0</v>
      </c>
      <c r="F148" s="40"/>
      <c r="H148" s="40"/>
    </row>
    <row r="149" spans="1:8">
      <c r="A149" s="81" t="s">
        <v>319</v>
      </c>
      <c r="B149" s="81" t="s">
        <v>320</v>
      </c>
      <c r="C149" s="80"/>
      <c r="D149" s="80"/>
    </row>
    <row r="150" spans="1:8">
      <c r="A150" s="81" t="s">
        <v>474</v>
      </c>
      <c r="B150" s="81" t="s">
        <v>322</v>
      </c>
      <c r="C150" s="80">
        <v>252453</v>
      </c>
      <c r="D150" s="80">
        <v>85390</v>
      </c>
    </row>
    <row r="151" spans="1:8">
      <c r="A151" s="81" t="s">
        <v>323</v>
      </c>
      <c r="B151" s="81" t="s">
        <v>324</v>
      </c>
      <c r="C151" s="80">
        <v>7966</v>
      </c>
      <c r="D151" s="80">
        <v>91</v>
      </c>
    </row>
    <row r="152" spans="1:8">
      <c r="A152" s="81" t="s">
        <v>555</v>
      </c>
      <c r="B152" s="81" t="s">
        <v>420</v>
      </c>
      <c r="C152" s="80">
        <v>2891</v>
      </c>
      <c r="D152" s="80">
        <v>0</v>
      </c>
    </row>
    <row r="153" spans="1:8">
      <c r="A153" s="81" t="s">
        <v>556</v>
      </c>
      <c r="B153" s="81" t="s">
        <v>422</v>
      </c>
      <c r="C153" s="80"/>
      <c r="D153" s="80"/>
    </row>
    <row r="154" spans="1:8">
      <c r="A154" s="81" t="s">
        <v>557</v>
      </c>
      <c r="B154" s="81" t="s">
        <v>424</v>
      </c>
      <c r="C154" s="80">
        <v>0</v>
      </c>
      <c r="D154" s="80">
        <v>0</v>
      </c>
    </row>
    <row r="155" spans="1:8">
      <c r="A155" s="121" t="s">
        <v>330</v>
      </c>
      <c r="B155" s="121" t="s">
        <v>331</v>
      </c>
      <c r="C155" s="4">
        <f>C125-C138</f>
        <v>-235164</v>
      </c>
      <c r="D155" s="4">
        <f>D125-D138</f>
        <v>195861</v>
      </c>
    </row>
    <row r="156" spans="1:8">
      <c r="A156" s="121" t="s">
        <v>558</v>
      </c>
      <c r="B156" s="121" t="s">
        <v>333</v>
      </c>
      <c r="C156" s="4"/>
      <c r="D156" s="4"/>
    </row>
    <row r="157" spans="1:8">
      <c r="A157" s="122" t="s">
        <v>559</v>
      </c>
      <c r="B157" s="122" t="s">
        <v>274</v>
      </c>
      <c r="C157" s="4">
        <f>SUM(C158:C161)</f>
        <v>21</v>
      </c>
      <c r="D157" s="4">
        <f>SUM(D158:D161)</f>
        <v>10</v>
      </c>
    </row>
    <row r="158" spans="1:8">
      <c r="A158" s="81" t="s">
        <v>560</v>
      </c>
      <c r="B158" s="81" t="s">
        <v>335</v>
      </c>
      <c r="C158" s="80">
        <v>0</v>
      </c>
      <c r="D158" s="80">
        <v>0</v>
      </c>
    </row>
    <row r="159" spans="1:8">
      <c r="A159" s="81" t="s">
        <v>336</v>
      </c>
      <c r="B159" s="81" t="s">
        <v>337</v>
      </c>
      <c r="C159" s="80">
        <v>0</v>
      </c>
      <c r="D159" s="80">
        <v>0</v>
      </c>
    </row>
    <row r="160" spans="1:8">
      <c r="A160" s="81" t="s">
        <v>383</v>
      </c>
      <c r="B160" s="81" t="s">
        <v>515</v>
      </c>
      <c r="C160" s="80">
        <v>21</v>
      </c>
      <c r="D160" s="80">
        <v>10</v>
      </c>
    </row>
    <row r="161" spans="1:12">
      <c r="A161" s="81" t="s">
        <v>340</v>
      </c>
      <c r="B161" s="81" t="s">
        <v>341</v>
      </c>
      <c r="C161" s="80">
        <v>0</v>
      </c>
      <c r="D161" s="80">
        <v>0</v>
      </c>
    </row>
    <row r="162" spans="1:12">
      <c r="A162" s="122" t="s">
        <v>561</v>
      </c>
      <c r="B162" s="122" t="s">
        <v>562</v>
      </c>
      <c r="C162" s="4">
        <f>SUM(C163:C168)</f>
        <v>1035</v>
      </c>
      <c r="D162" s="4">
        <f t="shared" ref="D162" si="2">SUM(D163:D168)</f>
        <v>994</v>
      </c>
    </row>
    <row r="163" spans="1:12">
      <c r="A163" s="81" t="s">
        <v>342</v>
      </c>
      <c r="B163" s="81" t="s">
        <v>312</v>
      </c>
      <c r="C163" s="80">
        <v>0</v>
      </c>
      <c r="D163" s="80">
        <v>0</v>
      </c>
      <c r="L163" s="68"/>
    </row>
    <row r="164" spans="1:12">
      <c r="A164" s="81"/>
      <c r="B164" s="81" t="s">
        <v>344</v>
      </c>
      <c r="C164" s="80">
        <v>0</v>
      </c>
      <c r="D164" s="80">
        <v>0</v>
      </c>
      <c r="L164" s="68"/>
    </row>
    <row r="165" spans="1:12">
      <c r="A165" s="81" t="s">
        <v>563</v>
      </c>
      <c r="B165" s="81" t="s">
        <v>346</v>
      </c>
      <c r="C165" s="80">
        <v>0</v>
      </c>
      <c r="D165" s="80">
        <v>0</v>
      </c>
      <c r="L165" s="68"/>
    </row>
    <row r="166" spans="1:12" ht="26">
      <c r="A166" s="81" t="s">
        <v>347</v>
      </c>
      <c r="B166" s="178" t="s">
        <v>348</v>
      </c>
      <c r="C166" s="80">
        <v>0</v>
      </c>
      <c r="D166" s="80">
        <v>0</v>
      </c>
      <c r="L166" s="68"/>
    </row>
    <row r="167" spans="1:12" ht="15" customHeight="1">
      <c r="A167" s="81" t="s">
        <v>349</v>
      </c>
      <c r="B167" s="81" t="s">
        <v>350</v>
      </c>
      <c r="C167" s="80">
        <v>835</v>
      </c>
      <c r="D167" s="80">
        <v>863</v>
      </c>
    </row>
    <row r="168" spans="1:12">
      <c r="A168" s="81" t="s">
        <v>564</v>
      </c>
      <c r="B168" s="81" t="s">
        <v>341</v>
      </c>
      <c r="C168" s="80">
        <v>200</v>
      </c>
      <c r="D168" s="80">
        <v>131</v>
      </c>
    </row>
    <row r="169" spans="1:12">
      <c r="A169" s="121" t="s">
        <v>352</v>
      </c>
      <c r="B169" s="121" t="s">
        <v>353</v>
      </c>
      <c r="C169" s="4">
        <f>C157-C162</f>
        <v>-1014</v>
      </c>
      <c r="D169" s="4">
        <f>D157-D162</f>
        <v>-984</v>
      </c>
    </row>
    <row r="170" spans="1:12">
      <c r="A170" s="121" t="s">
        <v>354</v>
      </c>
      <c r="B170" s="121" t="s">
        <v>355</v>
      </c>
      <c r="C170" s="4">
        <f>C123+C155+C169</f>
        <v>-123089</v>
      </c>
      <c r="D170" s="4">
        <f>D123+D155+D169</f>
        <v>336999</v>
      </c>
    </row>
    <row r="171" spans="1:12">
      <c r="A171" s="121" t="s">
        <v>356</v>
      </c>
      <c r="B171" s="121" t="s">
        <v>357</v>
      </c>
      <c r="C171" s="4">
        <f>C170</f>
        <v>-123089</v>
      </c>
      <c r="D171" s="4">
        <f>D170</f>
        <v>336999</v>
      </c>
    </row>
    <row r="172" spans="1:12">
      <c r="A172" s="121" t="s">
        <v>358</v>
      </c>
      <c r="B172" s="121" t="s">
        <v>359</v>
      </c>
      <c r="C172" s="4">
        <v>277827</v>
      </c>
      <c r="D172" s="4">
        <v>411586</v>
      </c>
    </row>
    <row r="173" spans="1:12">
      <c r="A173" s="121" t="s">
        <v>565</v>
      </c>
      <c r="B173" s="121" t="s">
        <v>361</v>
      </c>
      <c r="C173" s="4">
        <f>C171+C172</f>
        <v>154738</v>
      </c>
      <c r="D173" s="4">
        <f>D171+D172</f>
        <v>748585</v>
      </c>
    </row>
    <row r="174" spans="1:12">
      <c r="A174" s="166" t="s">
        <v>466</v>
      </c>
      <c r="B174" s="71"/>
      <c r="C174" s="72"/>
      <c r="D174" s="72"/>
    </row>
    <row r="175" spans="1:12">
      <c r="A175" s="76"/>
      <c r="B175" s="71"/>
      <c r="C175" s="72"/>
      <c r="D175" s="72"/>
    </row>
    <row r="176" spans="1:12">
      <c r="A176" s="76"/>
      <c r="B176" s="71"/>
      <c r="C176" s="72"/>
      <c r="D176" s="72"/>
    </row>
    <row r="177" spans="1:11">
      <c r="A177" s="76"/>
      <c r="B177" s="71"/>
      <c r="C177" s="72"/>
      <c r="D177" s="72"/>
    </row>
    <row r="178" spans="1:11">
      <c r="A178" s="76"/>
      <c r="B178" s="71"/>
      <c r="C178" s="72"/>
      <c r="D178" s="72"/>
    </row>
    <row r="179" spans="1:11">
      <c r="A179" s="76"/>
      <c r="B179" s="71"/>
      <c r="C179" s="72"/>
      <c r="D179" s="72"/>
    </row>
    <row r="180" spans="1:11">
      <c r="A180" s="76"/>
      <c r="B180" s="71"/>
      <c r="C180" s="72"/>
      <c r="D180" s="72"/>
    </row>
    <row r="181" spans="1:11" s="97" customFormat="1">
      <c r="A181" s="168"/>
      <c r="B181" s="179"/>
      <c r="C181" s="180"/>
      <c r="D181" s="180"/>
    </row>
    <row r="182" spans="1:11">
      <c r="A182" s="76"/>
      <c r="B182" s="71"/>
      <c r="C182" s="72"/>
      <c r="D182" s="72"/>
    </row>
    <row r="183" spans="1:11" ht="39">
      <c r="A183" s="65" t="s">
        <v>476</v>
      </c>
      <c r="B183" s="66" t="s">
        <v>427</v>
      </c>
      <c r="C183" s="383" t="s">
        <v>587</v>
      </c>
      <c r="D183" s="384"/>
      <c r="E183" s="384"/>
      <c r="F183" s="385"/>
      <c r="H183" s="383" t="s">
        <v>588</v>
      </c>
      <c r="I183" s="384"/>
      <c r="J183" s="384"/>
      <c r="K183" s="385"/>
    </row>
    <row r="184" spans="1:11" ht="52">
      <c r="A184" s="392" t="s">
        <v>477</v>
      </c>
      <c r="B184" s="387" t="s">
        <v>429</v>
      </c>
      <c r="C184" s="396" t="s">
        <v>430</v>
      </c>
      <c r="D184" s="396" t="s">
        <v>431</v>
      </c>
      <c r="E184" s="314" t="s">
        <v>478</v>
      </c>
      <c r="F184" s="314" t="s">
        <v>433</v>
      </c>
      <c r="H184" s="396" t="s">
        <v>430</v>
      </c>
      <c r="I184" s="396" t="s">
        <v>431</v>
      </c>
      <c r="J184" s="314" t="s">
        <v>478</v>
      </c>
      <c r="K184" s="314" t="s">
        <v>433</v>
      </c>
    </row>
    <row r="185" spans="1:11" ht="65">
      <c r="A185" s="392"/>
      <c r="B185" s="387"/>
      <c r="C185" s="397"/>
      <c r="D185" s="397"/>
      <c r="E185" s="314" t="s">
        <v>479</v>
      </c>
      <c r="F185" s="314" t="s">
        <v>435</v>
      </c>
      <c r="H185" s="397"/>
      <c r="I185" s="397"/>
      <c r="J185" s="314" t="s">
        <v>479</v>
      </c>
      <c r="K185" s="314" t="s">
        <v>435</v>
      </c>
    </row>
    <row r="186" spans="1:11">
      <c r="A186" s="82" t="s">
        <v>0</v>
      </c>
      <c r="B186" s="121" t="s">
        <v>1</v>
      </c>
      <c r="C186" s="123">
        <f>SUM(C187:C189)</f>
        <v>135193</v>
      </c>
      <c r="D186" s="123">
        <f>SUM(D187:D189)</f>
        <v>41513</v>
      </c>
      <c r="E186" s="123">
        <f>SUM(E187:E189)</f>
        <v>-1949</v>
      </c>
      <c r="F186" s="123">
        <f>SUM(F187:F189)</f>
        <v>174757</v>
      </c>
      <c r="H186" s="123">
        <f>SUM(H187:H189)</f>
        <v>179349</v>
      </c>
      <c r="I186" s="123">
        <f t="shared" ref="I186:K186" si="3">SUM(I187:I189)</f>
        <v>40387</v>
      </c>
      <c r="J186" s="123">
        <f t="shared" si="3"/>
        <v>-3590</v>
      </c>
      <c r="K186" s="123">
        <f t="shared" si="3"/>
        <v>216146</v>
      </c>
    </row>
    <row r="187" spans="1:11">
      <c r="A187" s="84" t="s">
        <v>45</v>
      </c>
      <c r="B187" s="116" t="s">
        <v>46</v>
      </c>
      <c r="C187" s="78">
        <v>129786</v>
      </c>
      <c r="D187" s="78">
        <v>0</v>
      </c>
      <c r="E187" s="78">
        <v>809</v>
      </c>
      <c r="F187" s="78">
        <f>SUM(C187:E187)</f>
        <v>130595</v>
      </c>
      <c r="H187" s="78">
        <v>172416</v>
      </c>
      <c r="I187" s="78">
        <v>0</v>
      </c>
      <c r="J187" s="78">
        <v>1371</v>
      </c>
      <c r="K187" s="78">
        <f>SUM(H187:J187)</f>
        <v>173787</v>
      </c>
    </row>
    <row r="188" spans="1:11">
      <c r="A188" s="84" t="s">
        <v>368</v>
      </c>
      <c r="B188" s="116" t="s">
        <v>369</v>
      </c>
      <c r="C188" s="78">
        <v>463</v>
      </c>
      <c r="D188" s="78">
        <v>68</v>
      </c>
      <c r="E188" s="78">
        <v>-103</v>
      </c>
      <c r="F188" s="78">
        <f>SUM(C188:E188)</f>
        <v>428</v>
      </c>
      <c r="H188" s="78">
        <v>1017</v>
      </c>
      <c r="I188" s="78">
        <v>68</v>
      </c>
      <c r="J188" s="78">
        <v>-450</v>
      </c>
      <c r="K188" s="78">
        <f t="shared" ref="K188:K189" si="4">SUM(H188:J188)</f>
        <v>635</v>
      </c>
    </row>
    <row r="189" spans="1:11">
      <c r="A189" s="84" t="s">
        <v>48</v>
      </c>
      <c r="B189" s="116" t="s">
        <v>436</v>
      </c>
      <c r="C189" s="78">
        <v>4944</v>
      </c>
      <c r="D189" s="78">
        <v>41445</v>
      </c>
      <c r="E189" s="78">
        <v>-2655</v>
      </c>
      <c r="F189" s="78">
        <f>SUM(C189:E189)</f>
        <v>43734</v>
      </c>
      <c r="H189" s="78">
        <v>5916</v>
      </c>
      <c r="I189" s="78">
        <v>40319</v>
      </c>
      <c r="J189" s="78">
        <v>-4511</v>
      </c>
      <c r="K189" s="78">
        <f t="shared" si="4"/>
        <v>41724</v>
      </c>
    </row>
    <row r="190" spans="1:11">
      <c r="A190" s="82" t="s">
        <v>437</v>
      </c>
      <c r="B190" s="121" t="s">
        <v>438</v>
      </c>
      <c r="C190" s="123">
        <f>SUM(C191:C192)</f>
        <v>27082</v>
      </c>
      <c r="D190" s="123">
        <f>SUM(D191:D192)</f>
        <v>29043</v>
      </c>
      <c r="E190" s="123">
        <f>SUM(E191:E192)</f>
        <v>-1873</v>
      </c>
      <c r="F190" s="123">
        <f>SUM(F191:F192)</f>
        <v>54252</v>
      </c>
      <c r="H190" s="123">
        <f>SUM(H191:H192)</f>
        <v>22063</v>
      </c>
      <c r="I190" s="123">
        <f t="shared" ref="I190:K190" si="5">SUM(I191:I192)</f>
        <v>28768</v>
      </c>
      <c r="J190" s="123">
        <f t="shared" si="5"/>
        <v>-3204</v>
      </c>
      <c r="K190" s="123">
        <f t="shared" si="5"/>
        <v>47627</v>
      </c>
    </row>
    <row r="191" spans="1:11">
      <c r="A191" s="84" t="s">
        <v>439</v>
      </c>
      <c r="B191" s="116" t="s">
        <v>440</v>
      </c>
      <c r="C191" s="78">
        <v>21882</v>
      </c>
      <c r="D191" s="78">
        <v>4</v>
      </c>
      <c r="E191" s="78">
        <v>-28</v>
      </c>
      <c r="F191" s="78">
        <f>SUM(C191:E191)</f>
        <v>21858</v>
      </c>
      <c r="H191" s="78">
        <v>18416</v>
      </c>
      <c r="I191" s="78">
        <v>21</v>
      </c>
      <c r="J191" s="78">
        <v>-65</v>
      </c>
      <c r="K191" s="78">
        <f t="shared" ref="K191:K192" si="6">SUM(H191:J191)</f>
        <v>18372</v>
      </c>
    </row>
    <row r="192" spans="1:11">
      <c r="A192" s="84" t="s">
        <v>441</v>
      </c>
      <c r="B192" s="116" t="s">
        <v>442</v>
      </c>
      <c r="C192" s="78">
        <v>5200</v>
      </c>
      <c r="D192" s="78">
        <v>29039</v>
      </c>
      <c r="E192" s="78">
        <v>-1845</v>
      </c>
      <c r="F192" s="78">
        <f>SUM(C192:E192)</f>
        <v>32394</v>
      </c>
      <c r="H192" s="78">
        <v>3647</v>
      </c>
      <c r="I192" s="78">
        <v>28747</v>
      </c>
      <c r="J192" s="78">
        <v>-3139</v>
      </c>
      <c r="K192" s="78">
        <f t="shared" si="6"/>
        <v>29255</v>
      </c>
    </row>
    <row r="193" spans="1:11">
      <c r="A193" s="85" t="s">
        <v>390</v>
      </c>
      <c r="B193" s="124" t="s">
        <v>391</v>
      </c>
      <c r="C193" s="123">
        <f>C186-C190</f>
        <v>108111</v>
      </c>
      <c r="D193" s="123">
        <f>D186-D190</f>
        <v>12470</v>
      </c>
      <c r="E193" s="123">
        <f>E186-E190</f>
        <v>-76</v>
      </c>
      <c r="F193" s="123">
        <f>F186-F190</f>
        <v>120505</v>
      </c>
      <c r="H193" s="123">
        <f>H186-H190</f>
        <v>157286</v>
      </c>
      <c r="I193" s="123">
        <f t="shared" ref="I193:K193" si="7">I186-I190</f>
        <v>11619</v>
      </c>
      <c r="J193" s="123">
        <f t="shared" si="7"/>
        <v>-386</v>
      </c>
      <c r="K193" s="123">
        <f t="shared" si="7"/>
        <v>168519</v>
      </c>
    </row>
    <row r="194" spans="1:11">
      <c r="A194" s="83" t="s">
        <v>58</v>
      </c>
      <c r="B194" s="77" t="s">
        <v>59</v>
      </c>
      <c r="C194" s="78">
        <v>29271</v>
      </c>
      <c r="D194" s="78">
        <v>9814</v>
      </c>
      <c r="E194" s="78">
        <v>-37</v>
      </c>
      <c r="F194" s="78">
        <f>SUM(C194:E194)</f>
        <v>39048</v>
      </c>
      <c r="H194" s="78">
        <v>43933</v>
      </c>
      <c r="I194" s="78">
        <v>10308</v>
      </c>
      <c r="J194" s="78">
        <v>-131</v>
      </c>
      <c r="K194" s="78">
        <f t="shared" ref="K194:K198" si="8">SUM(H194:J194)</f>
        <v>54110</v>
      </c>
    </row>
    <row r="195" spans="1:11">
      <c r="A195" s="83" t="s">
        <v>519</v>
      </c>
      <c r="B195" s="77" t="s">
        <v>520</v>
      </c>
      <c r="C195" s="78">
        <v>26799</v>
      </c>
      <c r="D195" s="78">
        <v>1801</v>
      </c>
      <c r="E195" s="78">
        <v>-114</v>
      </c>
      <c r="F195" s="78">
        <f>SUM(C195:E195)</f>
        <v>28486</v>
      </c>
      <c r="H195" s="78">
        <v>25023</v>
      </c>
      <c r="I195" s="78">
        <v>1538</v>
      </c>
      <c r="J195" s="78">
        <v>-48</v>
      </c>
      <c r="K195" s="78">
        <f t="shared" si="8"/>
        <v>26513</v>
      </c>
    </row>
    <row r="196" spans="1:11">
      <c r="A196" s="83" t="s">
        <v>64</v>
      </c>
      <c r="B196" s="77" t="s">
        <v>65</v>
      </c>
      <c r="C196" s="78">
        <v>24689</v>
      </c>
      <c r="D196" s="78">
        <v>317</v>
      </c>
      <c r="E196" s="78">
        <v>-543</v>
      </c>
      <c r="F196" s="78">
        <f>SUM(C196:E196)</f>
        <v>24463</v>
      </c>
      <c r="H196" s="78">
        <v>2694</v>
      </c>
      <c r="I196" s="78">
        <v>1030</v>
      </c>
      <c r="J196" s="78">
        <v>-1134</v>
      </c>
      <c r="K196" s="78">
        <f t="shared" si="8"/>
        <v>2590</v>
      </c>
    </row>
    <row r="197" spans="1:11">
      <c r="A197" s="83" t="s">
        <v>66</v>
      </c>
      <c r="B197" s="77" t="s">
        <v>67</v>
      </c>
      <c r="C197" s="78">
        <v>6041</v>
      </c>
      <c r="D197" s="78">
        <v>303</v>
      </c>
      <c r="E197" s="78">
        <v>-447</v>
      </c>
      <c r="F197" s="78">
        <f>SUM(C197:E197)</f>
        <v>5897</v>
      </c>
      <c r="H197" s="78">
        <v>5603</v>
      </c>
      <c r="I197" s="78">
        <v>794</v>
      </c>
      <c r="J197" s="78">
        <v>-1234</v>
      </c>
      <c r="K197" s="78">
        <f t="shared" si="8"/>
        <v>5163</v>
      </c>
    </row>
    <row r="198" spans="1:11">
      <c r="A198" s="83" t="s">
        <v>68</v>
      </c>
      <c r="B198" s="77" t="s">
        <v>443</v>
      </c>
      <c r="C198" s="78">
        <v>2</v>
      </c>
      <c r="D198" s="78">
        <v>0</v>
      </c>
      <c r="E198" s="78">
        <v>0</v>
      </c>
      <c r="F198" s="78">
        <f>SUM(C198:E198)</f>
        <v>2</v>
      </c>
      <c r="H198" s="78">
        <v>-2</v>
      </c>
      <c r="I198" s="78">
        <v>0</v>
      </c>
      <c r="J198" s="78">
        <v>0</v>
      </c>
      <c r="K198" s="78">
        <f t="shared" si="8"/>
        <v>-2</v>
      </c>
    </row>
    <row r="199" spans="1:11">
      <c r="A199" s="85" t="s">
        <v>393</v>
      </c>
      <c r="B199" s="124" t="s">
        <v>394</v>
      </c>
      <c r="C199" s="123">
        <f>C193+C196-C194-C195-C197+C198</f>
        <v>70691</v>
      </c>
      <c r="D199" s="123">
        <f>D193+D196-D194-D195-D197+D198</f>
        <v>869</v>
      </c>
      <c r="E199" s="123">
        <f>E193+E196-E194-E195-E197+E198</f>
        <v>-21</v>
      </c>
      <c r="F199" s="123">
        <f>F193+F196-F194-F195-F197+F198</f>
        <v>71539</v>
      </c>
      <c r="H199" s="123">
        <f>H193+H196-H194-H195-H197+H198</f>
        <v>85419</v>
      </c>
      <c r="I199" s="123">
        <f t="shared" ref="I199:K199" si="9">I193+I196-I194-I195-I197+I198</f>
        <v>9</v>
      </c>
      <c r="J199" s="123">
        <f t="shared" si="9"/>
        <v>-107</v>
      </c>
      <c r="K199" s="123">
        <f t="shared" si="9"/>
        <v>85321</v>
      </c>
    </row>
    <row r="200" spans="1:11">
      <c r="A200" s="83" t="s">
        <v>72</v>
      </c>
      <c r="B200" s="77" t="s">
        <v>73</v>
      </c>
      <c r="C200" s="78">
        <v>18876</v>
      </c>
      <c r="D200" s="78">
        <v>410</v>
      </c>
      <c r="E200" s="78">
        <v>0</v>
      </c>
      <c r="F200" s="78">
        <f>SUM(C200:E200)</f>
        <v>19286</v>
      </c>
      <c r="H200" s="78">
        <v>14597</v>
      </c>
      <c r="I200" s="78">
        <v>2194</v>
      </c>
      <c r="J200" s="78">
        <v>0</v>
      </c>
      <c r="K200" s="78">
        <f t="shared" ref="K200:K201" si="10">SUM(H200:J200)</f>
        <v>16791</v>
      </c>
    </row>
    <row r="201" spans="1:11">
      <c r="A201" s="83" t="s">
        <v>74</v>
      </c>
      <c r="B201" s="77" t="s">
        <v>75</v>
      </c>
      <c r="C201" s="78">
        <v>9573</v>
      </c>
      <c r="D201" s="78">
        <v>934</v>
      </c>
      <c r="E201" s="78">
        <v>-46</v>
      </c>
      <c r="F201" s="78">
        <f>SUM(C201:E201)</f>
        <v>10461</v>
      </c>
      <c r="H201" s="78">
        <v>8203</v>
      </c>
      <c r="I201" s="78">
        <v>2042</v>
      </c>
      <c r="J201" s="78">
        <v>-26</v>
      </c>
      <c r="K201" s="78">
        <f t="shared" si="10"/>
        <v>10219</v>
      </c>
    </row>
    <row r="202" spans="1:11">
      <c r="A202" s="85" t="s">
        <v>444</v>
      </c>
      <c r="B202" s="124" t="s">
        <v>396</v>
      </c>
      <c r="C202" s="123">
        <f>C199+C200-C201</f>
        <v>79994</v>
      </c>
      <c r="D202" s="123">
        <f>D199+D200-D201</f>
        <v>345</v>
      </c>
      <c r="E202" s="123">
        <f>E199+E200-E201</f>
        <v>25</v>
      </c>
      <c r="F202" s="123">
        <f>F199+F200-F201</f>
        <v>80364</v>
      </c>
      <c r="H202" s="123">
        <f>H199+H200-H201</f>
        <v>91813</v>
      </c>
      <c r="I202" s="123">
        <f t="shared" ref="I202:K202" si="11">I199+I200-I201</f>
        <v>161</v>
      </c>
      <c r="J202" s="123">
        <f t="shared" si="11"/>
        <v>-81</v>
      </c>
      <c r="K202" s="123">
        <f t="shared" si="11"/>
        <v>91893</v>
      </c>
    </row>
    <row r="203" spans="1:11">
      <c r="A203" s="83" t="s">
        <v>263</v>
      </c>
      <c r="B203" s="77" t="s">
        <v>79</v>
      </c>
      <c r="C203" s="78">
        <v>10542</v>
      </c>
      <c r="D203" s="78">
        <v>97</v>
      </c>
      <c r="E203" s="78">
        <v>55</v>
      </c>
      <c r="F203" s="78">
        <f>SUM(C203:E203)</f>
        <v>10694</v>
      </c>
      <c r="H203" s="78">
        <v>22964</v>
      </c>
      <c r="I203" s="78">
        <v>9</v>
      </c>
      <c r="J203" s="78">
        <v>2</v>
      </c>
      <c r="K203" s="78">
        <f>SUM(H203:J203)</f>
        <v>22975</v>
      </c>
    </row>
    <row r="204" spans="1:11">
      <c r="A204" s="85" t="s">
        <v>397</v>
      </c>
      <c r="B204" s="124" t="s">
        <v>398</v>
      </c>
      <c r="C204" s="123">
        <f>C202-C203</f>
        <v>69452</v>
      </c>
      <c r="D204" s="123">
        <f>D202-D203</f>
        <v>248</v>
      </c>
      <c r="E204" s="123">
        <f>E202-E203</f>
        <v>-30</v>
      </c>
      <c r="F204" s="123">
        <f>F202-F203</f>
        <v>69670</v>
      </c>
      <c r="H204" s="123">
        <f>H202-H203</f>
        <v>68849</v>
      </c>
      <c r="I204" s="123">
        <f t="shared" ref="I204:K204" si="12">I202-I203</f>
        <v>152</v>
      </c>
      <c r="J204" s="123">
        <f t="shared" si="12"/>
        <v>-83</v>
      </c>
      <c r="K204" s="123">
        <f t="shared" si="12"/>
        <v>68918</v>
      </c>
    </row>
    <row r="205" spans="1:11">
      <c r="A205" s="83"/>
      <c r="B205" s="77"/>
      <c r="C205" s="78"/>
      <c r="D205" s="78"/>
      <c r="E205" s="78"/>
      <c r="F205" s="78"/>
      <c r="H205" s="78"/>
      <c r="I205" s="78"/>
      <c r="J205" s="78"/>
      <c r="K205" s="78"/>
    </row>
    <row r="206" spans="1:11">
      <c r="A206" s="85" t="s">
        <v>445</v>
      </c>
      <c r="B206" s="124" t="s">
        <v>446</v>
      </c>
      <c r="C206" s="123">
        <f>C204</f>
        <v>69452</v>
      </c>
      <c r="D206" s="123">
        <f>D204</f>
        <v>248</v>
      </c>
      <c r="E206" s="123">
        <f>E204</f>
        <v>-30</v>
      </c>
      <c r="F206" s="123">
        <f>F204</f>
        <v>69670</v>
      </c>
      <c r="H206" s="123">
        <f>H204</f>
        <v>68849</v>
      </c>
      <c r="I206" s="123">
        <f t="shared" ref="I206:K206" si="13">I204</f>
        <v>152</v>
      </c>
      <c r="J206" s="123">
        <f t="shared" si="13"/>
        <v>-83</v>
      </c>
      <c r="K206" s="123">
        <f t="shared" si="13"/>
        <v>68918</v>
      </c>
    </row>
    <row r="207" spans="1:11" s="68" customFormat="1" ht="12">
      <c r="A207" s="166" t="s">
        <v>466</v>
      </c>
    </row>
    <row r="208" spans="1:11" s="68" customFormat="1" ht="12">
      <c r="A208" s="167"/>
    </row>
    <row r="209" spans="1:16" s="68" customFormat="1" ht="12">
      <c r="A209" s="167"/>
    </row>
    <row r="210" spans="1:16" ht="39">
      <c r="A210" s="65" t="s">
        <v>447</v>
      </c>
      <c r="B210" s="65" t="s">
        <v>448</v>
      </c>
      <c r="C210" s="383">
        <v>45016</v>
      </c>
      <c r="D210" s="384"/>
      <c r="E210" s="384"/>
      <c r="F210" s="385"/>
      <c r="H210" s="383">
        <v>44926</v>
      </c>
      <c r="I210" s="384"/>
      <c r="J210" s="384"/>
      <c r="K210" s="385"/>
      <c r="M210" s="383">
        <v>44651</v>
      </c>
      <c r="N210" s="384"/>
      <c r="O210" s="384"/>
      <c r="P210" s="385"/>
    </row>
    <row r="211" spans="1:16" ht="52">
      <c r="A211" s="390" t="s">
        <v>126</v>
      </c>
      <c r="B211" s="390" t="s">
        <v>127</v>
      </c>
      <c r="C211" s="396" t="s">
        <v>430</v>
      </c>
      <c r="D211" s="396" t="s">
        <v>431</v>
      </c>
      <c r="E211" s="314" t="s">
        <v>478</v>
      </c>
      <c r="F211" s="314" t="s">
        <v>433</v>
      </c>
      <c r="H211" s="396" t="s">
        <v>430</v>
      </c>
      <c r="I211" s="396" t="s">
        <v>431</v>
      </c>
      <c r="J211" s="314" t="s">
        <v>478</v>
      </c>
      <c r="K211" s="314" t="s">
        <v>433</v>
      </c>
      <c r="M211" s="396" t="s">
        <v>430</v>
      </c>
      <c r="N211" s="396" t="s">
        <v>431</v>
      </c>
      <c r="O211" s="314" t="s">
        <v>478</v>
      </c>
      <c r="P211" s="314" t="s">
        <v>433</v>
      </c>
    </row>
    <row r="212" spans="1:16" ht="65">
      <c r="A212" s="391"/>
      <c r="B212" s="391"/>
      <c r="C212" s="397"/>
      <c r="D212" s="397"/>
      <c r="E212" s="314" t="s">
        <v>479</v>
      </c>
      <c r="F212" s="314" t="s">
        <v>435</v>
      </c>
      <c r="H212" s="397"/>
      <c r="I212" s="397"/>
      <c r="J212" s="314" t="s">
        <v>479</v>
      </c>
      <c r="K212" s="314" t="s">
        <v>435</v>
      </c>
      <c r="M212" s="397"/>
      <c r="N212" s="397"/>
      <c r="O212" s="314" t="s">
        <v>479</v>
      </c>
      <c r="P212" s="314" t="s">
        <v>435</v>
      </c>
    </row>
    <row r="213" spans="1:16">
      <c r="A213" s="121" t="s">
        <v>14</v>
      </c>
      <c r="B213" s="121" t="s">
        <v>131</v>
      </c>
      <c r="C213" s="125">
        <f>SUM(C214:C224)</f>
        <v>1194629</v>
      </c>
      <c r="D213" s="125">
        <f>SUM(D214:D224)</f>
        <v>30992</v>
      </c>
      <c r="E213" s="125">
        <f>SUM(E214:E224)</f>
        <v>-17155</v>
      </c>
      <c r="F213" s="125">
        <f>SUM(F214:F224)</f>
        <v>1208466</v>
      </c>
      <c r="H213" s="125">
        <f>SUM(H214:H224)</f>
        <v>1104545</v>
      </c>
      <c r="I213" s="125">
        <f t="shared" ref="I213:J213" si="14">SUM(I214:I224)</f>
        <v>32593</v>
      </c>
      <c r="J213" s="125">
        <f t="shared" si="14"/>
        <v>-17160</v>
      </c>
      <c r="K213" s="125">
        <f>SUM(K214:K224)</f>
        <v>1119978</v>
      </c>
      <c r="M213" s="125">
        <f>SUM(M214:M224)</f>
        <v>939507</v>
      </c>
      <c r="N213" s="125">
        <f t="shared" ref="N213:O213" si="15">SUM(N214:N224)</f>
        <v>19752</v>
      </c>
      <c r="O213" s="125">
        <f t="shared" si="15"/>
        <v>-18443</v>
      </c>
      <c r="P213" s="125">
        <f>SUM(P214:P224)</f>
        <v>940816</v>
      </c>
    </row>
    <row r="214" spans="1:16">
      <c r="A214" s="77" t="s">
        <v>566</v>
      </c>
      <c r="B214" s="77" t="s">
        <v>133</v>
      </c>
      <c r="C214" s="78">
        <v>153632</v>
      </c>
      <c r="D214" s="78">
        <v>3050</v>
      </c>
      <c r="E214" s="78">
        <v>-1747</v>
      </c>
      <c r="F214" s="78">
        <f t="shared" ref="F214:F224" si="16">SUM(C214:E214)</f>
        <v>154935</v>
      </c>
      <c r="H214" s="78">
        <v>143837</v>
      </c>
      <c r="I214" s="78">
        <v>3269</v>
      </c>
      <c r="J214" s="78">
        <v>-1854</v>
      </c>
      <c r="K214" s="78">
        <f t="shared" ref="K214:K224" si="17">SUM(H214:J214)</f>
        <v>145252</v>
      </c>
      <c r="M214" s="78">
        <v>110102</v>
      </c>
      <c r="N214" s="78">
        <v>5235</v>
      </c>
      <c r="O214" s="78">
        <v>8924</v>
      </c>
      <c r="P214" s="78">
        <f t="shared" ref="P214:P224" si="18">SUM(M214:O214)</f>
        <v>124261</v>
      </c>
    </row>
    <row r="215" spans="1:16">
      <c r="A215" s="77" t="s">
        <v>567</v>
      </c>
      <c r="B215" s="77" t="s">
        <v>449</v>
      </c>
      <c r="C215" s="78">
        <v>68902</v>
      </c>
      <c r="D215" s="78">
        <v>380</v>
      </c>
      <c r="E215" s="78">
        <v>-490</v>
      </c>
      <c r="F215" s="78">
        <f t="shared" si="16"/>
        <v>68792</v>
      </c>
      <c r="H215" s="78">
        <v>69476</v>
      </c>
      <c r="I215" s="78">
        <v>171</v>
      </c>
      <c r="J215" s="78">
        <v>-490</v>
      </c>
      <c r="K215" s="78">
        <f t="shared" si="17"/>
        <v>69157</v>
      </c>
      <c r="M215" s="78">
        <v>68212</v>
      </c>
      <c r="N215" s="78">
        <v>10</v>
      </c>
      <c r="O215" s="78">
        <v>0</v>
      </c>
      <c r="P215" s="78">
        <f t="shared" si="18"/>
        <v>68222</v>
      </c>
    </row>
    <row r="216" spans="1:16">
      <c r="A216" s="77" t="s">
        <v>568</v>
      </c>
      <c r="B216" s="77" t="s">
        <v>137</v>
      </c>
      <c r="C216" s="78">
        <v>542286</v>
      </c>
      <c r="D216" s="78">
        <v>1965</v>
      </c>
      <c r="E216" s="78">
        <v>232</v>
      </c>
      <c r="F216" s="78">
        <f t="shared" si="16"/>
        <v>544483</v>
      </c>
      <c r="H216" s="78">
        <v>471528</v>
      </c>
      <c r="I216" s="78">
        <v>1439</v>
      </c>
      <c r="J216" s="78">
        <v>235</v>
      </c>
      <c r="K216" s="78">
        <f t="shared" si="17"/>
        <v>473202</v>
      </c>
      <c r="M216" s="78">
        <v>364998</v>
      </c>
      <c r="N216" s="78">
        <v>2020</v>
      </c>
      <c r="O216" s="78">
        <v>-13</v>
      </c>
      <c r="P216" s="78">
        <f t="shared" si="18"/>
        <v>367005</v>
      </c>
    </row>
    <row r="217" spans="1:16">
      <c r="A217" s="77" t="s">
        <v>138</v>
      </c>
      <c r="B217" s="77" t="s">
        <v>139</v>
      </c>
      <c r="C217" s="78">
        <v>56438</v>
      </c>
      <c r="D217" s="78">
        <v>0</v>
      </c>
      <c r="E217" s="78">
        <v>0</v>
      </c>
      <c r="F217" s="78">
        <f t="shared" si="16"/>
        <v>56438</v>
      </c>
      <c r="H217" s="78">
        <v>56438</v>
      </c>
      <c r="I217" s="78">
        <v>0</v>
      </c>
      <c r="J217" s="78">
        <v>0</v>
      </c>
      <c r="K217" s="78">
        <f t="shared" si="17"/>
        <v>56438</v>
      </c>
      <c r="M217" s="78">
        <v>56438</v>
      </c>
      <c r="N217" s="78">
        <v>0</v>
      </c>
      <c r="O217" s="78">
        <v>0</v>
      </c>
      <c r="P217" s="78">
        <f t="shared" si="18"/>
        <v>56438</v>
      </c>
    </row>
    <row r="218" spans="1:16">
      <c r="A218" s="77" t="s">
        <v>140</v>
      </c>
      <c r="B218" s="77" t="s">
        <v>141</v>
      </c>
      <c r="C218" s="78">
        <v>42188</v>
      </c>
      <c r="D218" s="78">
        <v>0</v>
      </c>
      <c r="E218" s="78">
        <v>0</v>
      </c>
      <c r="F218" s="78">
        <f t="shared" si="16"/>
        <v>42188</v>
      </c>
      <c r="G218" s="97"/>
      <c r="H218" s="78">
        <v>42560</v>
      </c>
      <c r="I218" s="78">
        <v>0</v>
      </c>
      <c r="J218" s="78">
        <v>0</v>
      </c>
      <c r="K218" s="78">
        <f t="shared" si="17"/>
        <v>42560</v>
      </c>
      <c r="M218" s="78">
        <v>56630</v>
      </c>
      <c r="N218" s="78">
        <v>0</v>
      </c>
      <c r="O218" s="78">
        <v>-12312</v>
      </c>
      <c r="P218" s="78">
        <f t="shared" si="18"/>
        <v>44318</v>
      </c>
    </row>
    <row r="219" spans="1:16">
      <c r="A219" s="77" t="s">
        <v>536</v>
      </c>
      <c r="B219" s="77" t="s">
        <v>451</v>
      </c>
      <c r="C219" s="78">
        <v>15136</v>
      </c>
      <c r="D219" s="78">
        <v>0</v>
      </c>
      <c r="E219" s="78">
        <v>-15136</v>
      </c>
      <c r="F219" s="78">
        <f t="shared" si="16"/>
        <v>0</v>
      </c>
      <c r="G219" s="97"/>
      <c r="H219" s="78">
        <v>15092</v>
      </c>
      <c r="I219" s="78">
        <v>0</v>
      </c>
      <c r="J219" s="78">
        <v>-15092</v>
      </c>
      <c r="K219" s="78">
        <f t="shared" si="17"/>
        <v>0</v>
      </c>
      <c r="M219" s="78">
        <v>15036</v>
      </c>
      <c r="N219" s="78">
        <v>0</v>
      </c>
      <c r="O219" s="78">
        <v>-15036</v>
      </c>
      <c r="P219" s="78">
        <f t="shared" si="18"/>
        <v>0</v>
      </c>
    </row>
    <row r="220" spans="1:16" s="97" customFormat="1">
      <c r="A220" s="77" t="s">
        <v>569</v>
      </c>
      <c r="B220" s="77" t="s">
        <v>145</v>
      </c>
      <c r="C220" s="78">
        <v>41394</v>
      </c>
      <c r="D220" s="78">
        <v>0</v>
      </c>
      <c r="E220" s="78">
        <v>0</v>
      </c>
      <c r="F220" s="78">
        <f t="shared" si="16"/>
        <v>41394</v>
      </c>
      <c r="H220" s="78">
        <v>41607</v>
      </c>
      <c r="I220" s="78">
        <v>0</v>
      </c>
      <c r="J220" s="78">
        <v>0</v>
      </c>
      <c r="K220" s="78">
        <f t="shared" si="17"/>
        <v>41607</v>
      </c>
      <c r="M220" s="78">
        <v>39240</v>
      </c>
      <c r="N220" s="78">
        <v>0</v>
      </c>
      <c r="O220" s="78">
        <v>0</v>
      </c>
      <c r="P220" s="78">
        <f t="shared" si="18"/>
        <v>39240</v>
      </c>
    </row>
    <row r="221" spans="1:16" s="97" customFormat="1">
      <c r="A221" s="77" t="s">
        <v>146</v>
      </c>
      <c r="B221" s="77" t="s">
        <v>147</v>
      </c>
      <c r="C221" s="78">
        <v>216098</v>
      </c>
      <c r="D221" s="78">
        <v>0</v>
      </c>
      <c r="E221" s="78">
        <v>0</v>
      </c>
      <c r="F221" s="78">
        <f t="shared" si="16"/>
        <v>216098</v>
      </c>
      <c r="H221" s="78">
        <v>207437</v>
      </c>
      <c r="I221" s="78">
        <v>0</v>
      </c>
      <c r="J221" s="78">
        <v>0</v>
      </c>
      <c r="K221" s="78">
        <f t="shared" si="17"/>
        <v>207437</v>
      </c>
      <c r="M221" s="78">
        <v>176456</v>
      </c>
      <c r="N221" s="78">
        <v>0</v>
      </c>
      <c r="O221" s="78">
        <v>0</v>
      </c>
      <c r="P221" s="78">
        <f t="shared" si="18"/>
        <v>176456</v>
      </c>
    </row>
    <row r="222" spans="1:16" s="181" customFormat="1">
      <c r="A222" s="77" t="s">
        <v>499</v>
      </c>
      <c r="B222" s="77" t="s">
        <v>149</v>
      </c>
      <c r="C222" s="78">
        <v>5158</v>
      </c>
      <c r="D222" s="78">
        <v>23740</v>
      </c>
      <c r="E222" s="78">
        <v>0</v>
      </c>
      <c r="F222" s="78">
        <f t="shared" si="16"/>
        <v>28898</v>
      </c>
      <c r="H222" s="78">
        <v>5314</v>
      </c>
      <c r="I222" s="78">
        <v>25760</v>
      </c>
      <c r="J222" s="78">
        <v>0</v>
      </c>
      <c r="K222" s="78">
        <f t="shared" si="17"/>
        <v>31074</v>
      </c>
      <c r="L222" s="97"/>
      <c r="M222" s="78">
        <v>5346</v>
      </c>
      <c r="N222" s="78">
        <v>8973</v>
      </c>
      <c r="O222" s="78">
        <v>0</v>
      </c>
      <c r="P222" s="78">
        <f t="shared" si="18"/>
        <v>14319</v>
      </c>
    </row>
    <row r="223" spans="1:16" s="97" customFormat="1">
      <c r="A223" s="77" t="s">
        <v>500</v>
      </c>
      <c r="B223" s="77" t="s">
        <v>151</v>
      </c>
      <c r="C223" s="78">
        <v>53007</v>
      </c>
      <c r="D223" s="78">
        <v>1857</v>
      </c>
      <c r="E223" s="78">
        <v>-14</v>
      </c>
      <c r="F223" s="78">
        <f t="shared" si="16"/>
        <v>54850</v>
      </c>
      <c r="H223" s="78">
        <v>50867</v>
      </c>
      <c r="I223" s="78">
        <v>1954</v>
      </c>
      <c r="J223" s="78">
        <v>41</v>
      </c>
      <c r="K223" s="78">
        <f t="shared" si="17"/>
        <v>52862</v>
      </c>
      <c r="M223" s="78">
        <v>46671</v>
      </c>
      <c r="N223" s="78">
        <v>3514</v>
      </c>
      <c r="O223" s="78">
        <v>-6</v>
      </c>
      <c r="P223" s="78">
        <f t="shared" si="18"/>
        <v>50179</v>
      </c>
    </row>
    <row r="224" spans="1:16" s="97" customFormat="1">
      <c r="A224" s="77" t="s">
        <v>152</v>
      </c>
      <c r="B224" s="77" t="s">
        <v>153</v>
      </c>
      <c r="C224" s="78">
        <v>390</v>
      </c>
      <c r="D224" s="78">
        <v>0</v>
      </c>
      <c r="E224" s="78">
        <v>0</v>
      </c>
      <c r="F224" s="78">
        <f t="shared" si="16"/>
        <v>390</v>
      </c>
      <c r="H224" s="78">
        <v>389</v>
      </c>
      <c r="I224" s="78">
        <v>0</v>
      </c>
      <c r="J224" s="78">
        <v>0</v>
      </c>
      <c r="K224" s="78">
        <f t="shared" si="17"/>
        <v>389</v>
      </c>
      <c r="M224" s="78">
        <v>378</v>
      </c>
      <c r="N224" s="78">
        <v>0</v>
      </c>
      <c r="O224" s="78">
        <v>0</v>
      </c>
      <c r="P224" s="78">
        <f t="shared" si="18"/>
        <v>378</v>
      </c>
    </row>
    <row r="225" spans="1:16">
      <c r="A225" s="121" t="s">
        <v>570</v>
      </c>
      <c r="B225" s="121" t="s">
        <v>155</v>
      </c>
      <c r="C225" s="125">
        <f>SUM(C226:C234)</f>
        <v>1041093</v>
      </c>
      <c r="D225" s="125">
        <f>SUM(D226:D234)</f>
        <v>60591</v>
      </c>
      <c r="E225" s="125">
        <f>SUM(E226:E234)</f>
        <v>-2162</v>
      </c>
      <c r="F225" s="125">
        <f>SUM(F226:F234)</f>
        <v>1099522</v>
      </c>
      <c r="H225" s="125">
        <f>SUM(H226:H234)</f>
        <v>1095224</v>
      </c>
      <c r="I225" s="125">
        <f>SUM(I226:I234)</f>
        <v>64332</v>
      </c>
      <c r="J225" s="125">
        <f>SUM(J226:J234)</f>
        <v>-5410</v>
      </c>
      <c r="K225" s="125">
        <f>SUM(K226:K234)</f>
        <v>1154146</v>
      </c>
      <c r="M225" s="125">
        <f>SUM(M226:M234)</f>
        <v>1241251</v>
      </c>
      <c r="N225" s="125">
        <f>SUM(N226:N234)</f>
        <v>74236</v>
      </c>
      <c r="O225" s="125">
        <f>SUM(O226:O234)</f>
        <v>-3754</v>
      </c>
      <c r="P225" s="125">
        <f>SUM(P226:P234)</f>
        <v>1311733</v>
      </c>
    </row>
    <row r="226" spans="1:16" s="97" customFormat="1">
      <c r="A226" s="77" t="s">
        <v>156</v>
      </c>
      <c r="B226" s="77" t="s">
        <v>157</v>
      </c>
      <c r="C226" s="78">
        <v>10365</v>
      </c>
      <c r="D226" s="78">
        <v>0</v>
      </c>
      <c r="E226" s="78">
        <v>0</v>
      </c>
      <c r="F226" s="78">
        <f t="shared" ref="F226:F234" si="19">SUM(C226:E226)</f>
        <v>10365</v>
      </c>
      <c r="H226" s="78">
        <v>12701</v>
      </c>
      <c r="I226" s="78">
        <v>0</v>
      </c>
      <c r="J226" s="78">
        <v>0</v>
      </c>
      <c r="K226" s="78">
        <f t="shared" ref="K226:K234" si="20">SUM(H226:J226)</f>
        <v>12701</v>
      </c>
      <c r="M226" s="78">
        <v>14970</v>
      </c>
      <c r="N226" s="78">
        <v>0</v>
      </c>
      <c r="O226" s="78">
        <v>0</v>
      </c>
      <c r="P226" s="78">
        <f t="shared" ref="P226:P234" si="21">SUM(M226:O226)</f>
        <v>14970</v>
      </c>
    </row>
    <row r="227" spans="1:16" s="97" customFormat="1">
      <c r="A227" s="77" t="s">
        <v>158</v>
      </c>
      <c r="B227" s="77" t="s">
        <v>159</v>
      </c>
      <c r="C227" s="78">
        <v>73179</v>
      </c>
      <c r="D227" s="78">
        <v>2721</v>
      </c>
      <c r="E227" s="78">
        <v>-2162</v>
      </c>
      <c r="F227" s="78">
        <f t="shared" si="19"/>
        <v>73738</v>
      </c>
      <c r="H227" s="78">
        <v>164079</v>
      </c>
      <c r="I227" s="78">
        <v>6621</v>
      </c>
      <c r="J227" s="78">
        <v>-5410</v>
      </c>
      <c r="K227" s="78">
        <f t="shared" si="20"/>
        <v>165290</v>
      </c>
      <c r="M227" s="78">
        <v>68869</v>
      </c>
      <c r="N227" s="78">
        <v>3307</v>
      </c>
      <c r="O227" s="78">
        <v>-3754</v>
      </c>
      <c r="P227" s="78">
        <f t="shared" si="21"/>
        <v>68422</v>
      </c>
    </row>
    <row r="228" spans="1:16" s="97" customFormat="1">
      <c r="A228" s="77" t="s">
        <v>571</v>
      </c>
      <c r="B228" s="77" t="s">
        <v>161</v>
      </c>
      <c r="C228" s="78">
        <v>10534</v>
      </c>
      <c r="D228" s="78">
        <v>1572</v>
      </c>
      <c r="E228" s="78">
        <v>0</v>
      </c>
      <c r="F228" s="78">
        <f t="shared" si="19"/>
        <v>12106</v>
      </c>
      <c r="H228" s="78">
        <v>38</v>
      </c>
      <c r="I228" s="78">
        <v>1420</v>
      </c>
      <c r="J228" s="78">
        <v>0</v>
      </c>
      <c r="K228" s="78">
        <f t="shared" si="20"/>
        <v>1458</v>
      </c>
      <c r="M228" s="78">
        <v>101</v>
      </c>
      <c r="N228" s="78">
        <v>300</v>
      </c>
      <c r="O228" s="78">
        <v>0</v>
      </c>
      <c r="P228" s="78">
        <f t="shared" si="21"/>
        <v>401</v>
      </c>
    </row>
    <row r="229" spans="1:16" s="97" customFormat="1">
      <c r="A229" s="77" t="s">
        <v>152</v>
      </c>
      <c r="B229" s="77" t="s">
        <v>163</v>
      </c>
      <c r="C229" s="78">
        <v>52416</v>
      </c>
      <c r="D229" s="78">
        <v>1974</v>
      </c>
      <c r="E229" s="78">
        <v>0</v>
      </c>
      <c r="F229" s="78">
        <f t="shared" si="19"/>
        <v>54390</v>
      </c>
      <c r="H229" s="78">
        <v>55340</v>
      </c>
      <c r="I229" s="78">
        <v>1799</v>
      </c>
      <c r="J229" s="78">
        <v>0</v>
      </c>
      <c r="K229" s="78">
        <f t="shared" si="20"/>
        <v>57139</v>
      </c>
      <c r="M229" s="78">
        <v>111556</v>
      </c>
      <c r="N229" s="78">
        <v>1650</v>
      </c>
      <c r="O229" s="78">
        <v>0</v>
      </c>
      <c r="P229" s="78">
        <f t="shared" si="21"/>
        <v>113206</v>
      </c>
    </row>
    <row r="230" spans="1:16" s="97" customFormat="1">
      <c r="A230" s="77" t="s">
        <v>146</v>
      </c>
      <c r="B230" s="77" t="s">
        <v>165</v>
      </c>
      <c r="C230" s="78">
        <v>277203</v>
      </c>
      <c r="D230" s="78">
        <v>0</v>
      </c>
      <c r="E230" s="78">
        <v>0</v>
      </c>
      <c r="F230" s="78">
        <f t="shared" si="19"/>
        <v>277203</v>
      </c>
      <c r="H230" s="78">
        <v>279515</v>
      </c>
      <c r="I230" s="78">
        <v>0</v>
      </c>
      <c r="J230" s="78">
        <v>0</v>
      </c>
      <c r="K230" s="78">
        <f t="shared" si="20"/>
        <v>279515</v>
      </c>
      <c r="M230" s="78">
        <v>261591</v>
      </c>
      <c r="N230" s="78">
        <v>237</v>
      </c>
      <c r="O230" s="78">
        <v>0</v>
      </c>
      <c r="P230" s="78">
        <f t="shared" si="21"/>
        <v>261828</v>
      </c>
    </row>
    <row r="231" spans="1:16" s="97" customFormat="1">
      <c r="A231" s="77" t="s">
        <v>499</v>
      </c>
      <c r="B231" s="77" t="s">
        <v>167</v>
      </c>
      <c r="C231" s="78">
        <v>8430</v>
      </c>
      <c r="D231" s="78">
        <v>19669</v>
      </c>
      <c r="E231" s="78">
        <v>0</v>
      </c>
      <c r="F231" s="78">
        <f t="shared" si="19"/>
        <v>28099</v>
      </c>
      <c r="H231" s="78">
        <v>6508</v>
      </c>
      <c r="I231" s="78">
        <v>16378</v>
      </c>
      <c r="J231" s="78">
        <v>0</v>
      </c>
      <c r="K231" s="78">
        <f t="shared" si="20"/>
        <v>22886</v>
      </c>
      <c r="M231" s="78">
        <v>5436</v>
      </c>
      <c r="N231" s="78">
        <v>13495</v>
      </c>
      <c r="O231" s="78">
        <v>0</v>
      </c>
      <c r="P231" s="78">
        <f t="shared" si="21"/>
        <v>18931</v>
      </c>
    </row>
    <row r="232" spans="1:16" s="97" customFormat="1">
      <c r="A232" s="77" t="s">
        <v>170</v>
      </c>
      <c r="B232" s="77" t="s">
        <v>171</v>
      </c>
      <c r="C232" s="78">
        <v>120083</v>
      </c>
      <c r="D232" s="78">
        <v>34655</v>
      </c>
      <c r="E232" s="78">
        <v>0</v>
      </c>
      <c r="F232" s="78">
        <f t="shared" si="19"/>
        <v>154738</v>
      </c>
      <c r="H232" s="78">
        <v>239713</v>
      </c>
      <c r="I232" s="78">
        <v>38114</v>
      </c>
      <c r="J232" s="78">
        <v>0</v>
      </c>
      <c r="K232" s="78">
        <f t="shared" si="20"/>
        <v>277827</v>
      </c>
      <c r="M232" s="78">
        <v>693338</v>
      </c>
      <c r="N232" s="78">
        <v>55247</v>
      </c>
      <c r="O232" s="78">
        <v>0</v>
      </c>
      <c r="P232" s="78">
        <f t="shared" si="21"/>
        <v>748585</v>
      </c>
    </row>
    <row r="233" spans="1:16">
      <c r="A233" s="77" t="s">
        <v>537</v>
      </c>
      <c r="B233" s="77" t="s">
        <v>169</v>
      </c>
      <c r="C233" s="78">
        <v>488883</v>
      </c>
      <c r="D233" s="78">
        <v>0</v>
      </c>
      <c r="E233" s="78">
        <v>0</v>
      </c>
      <c r="F233" s="78">
        <f t="shared" si="19"/>
        <v>488883</v>
      </c>
      <c r="G233" s="97"/>
      <c r="H233" s="78">
        <v>337330</v>
      </c>
      <c r="I233" s="78">
        <v>0</v>
      </c>
      <c r="J233" s="78">
        <v>0</v>
      </c>
      <c r="K233" s="78">
        <f t="shared" si="20"/>
        <v>337330</v>
      </c>
      <c r="M233" s="78">
        <v>85390</v>
      </c>
      <c r="N233" s="78">
        <v>0</v>
      </c>
      <c r="O233" s="78">
        <v>0</v>
      </c>
      <c r="P233" s="78">
        <f t="shared" si="21"/>
        <v>85390</v>
      </c>
    </row>
    <row r="234" spans="1:16">
      <c r="A234" s="77" t="s">
        <v>172</v>
      </c>
      <c r="B234" s="77" t="s">
        <v>173</v>
      </c>
      <c r="C234" s="78">
        <v>0</v>
      </c>
      <c r="D234" s="78">
        <v>0</v>
      </c>
      <c r="E234" s="78">
        <v>0</v>
      </c>
      <c r="F234" s="78">
        <f t="shared" si="19"/>
        <v>0</v>
      </c>
      <c r="H234" s="78">
        <v>0</v>
      </c>
      <c r="I234" s="78">
        <v>0</v>
      </c>
      <c r="J234" s="78">
        <v>0</v>
      </c>
      <c r="K234" s="78">
        <f t="shared" si="20"/>
        <v>0</v>
      </c>
      <c r="M234" s="78">
        <v>0</v>
      </c>
      <c r="N234" s="78">
        <v>0</v>
      </c>
      <c r="O234" s="78">
        <v>0</v>
      </c>
      <c r="P234" s="78">
        <f t="shared" si="21"/>
        <v>0</v>
      </c>
    </row>
    <row r="235" spans="1:16">
      <c r="A235" s="121" t="s">
        <v>174</v>
      </c>
      <c r="B235" s="121" t="s">
        <v>175</v>
      </c>
      <c r="C235" s="125">
        <f>C213+C225</f>
        <v>2235722</v>
      </c>
      <c r="D235" s="125">
        <f>D213+D225</f>
        <v>91583</v>
      </c>
      <c r="E235" s="125">
        <f>E213+E225</f>
        <v>-19317</v>
      </c>
      <c r="F235" s="125">
        <f>F213+F225</f>
        <v>2307988</v>
      </c>
      <c r="H235" s="125">
        <f>H213+H225</f>
        <v>2199769</v>
      </c>
      <c r="I235" s="125">
        <f t="shared" ref="I235:J235" si="22">I213+I225</f>
        <v>96925</v>
      </c>
      <c r="J235" s="125">
        <f t="shared" si="22"/>
        <v>-22570</v>
      </c>
      <c r="K235" s="125">
        <f>K213+K225</f>
        <v>2274124</v>
      </c>
      <c r="M235" s="125">
        <f>M213+M225</f>
        <v>2180758</v>
      </c>
      <c r="N235" s="125">
        <f t="shared" ref="N235:O235" si="23">N213+N225</f>
        <v>93988</v>
      </c>
      <c r="O235" s="125">
        <f t="shared" si="23"/>
        <v>-22197</v>
      </c>
      <c r="P235" s="125">
        <f>P213+P225</f>
        <v>2252549</v>
      </c>
    </row>
    <row r="236" spans="1:16">
      <c r="A236" s="76"/>
    </row>
    <row r="237" spans="1:16">
      <c r="A237" s="65"/>
      <c r="B237" s="65"/>
      <c r="C237" s="383">
        <f>C210</f>
        <v>45016</v>
      </c>
      <c r="D237" s="384"/>
      <c r="E237" s="384"/>
      <c r="F237" s="385"/>
      <c r="H237" s="383">
        <v>44926</v>
      </c>
      <c r="I237" s="384"/>
      <c r="J237" s="384"/>
      <c r="K237" s="385"/>
      <c r="M237" s="383">
        <v>44651</v>
      </c>
      <c r="N237" s="384"/>
      <c r="O237" s="384"/>
      <c r="P237" s="385"/>
    </row>
    <row r="238" spans="1:16" ht="52">
      <c r="A238" s="390" t="s">
        <v>452</v>
      </c>
      <c r="B238" s="390" t="s">
        <v>177</v>
      </c>
      <c r="C238" s="396" t="s">
        <v>430</v>
      </c>
      <c r="D238" s="396" t="s">
        <v>431</v>
      </c>
      <c r="E238" s="314" t="s">
        <v>478</v>
      </c>
      <c r="F238" s="314" t="s">
        <v>433</v>
      </c>
      <c r="H238" s="396" t="s">
        <v>430</v>
      </c>
      <c r="I238" s="396" t="s">
        <v>431</v>
      </c>
      <c r="J238" s="314" t="s">
        <v>478</v>
      </c>
      <c r="K238" s="314" t="s">
        <v>433</v>
      </c>
      <c r="M238" s="396" t="s">
        <v>430</v>
      </c>
      <c r="N238" s="396" t="s">
        <v>431</v>
      </c>
      <c r="O238" s="314" t="s">
        <v>478</v>
      </c>
      <c r="P238" s="314" t="s">
        <v>433</v>
      </c>
    </row>
    <row r="239" spans="1:16" ht="65">
      <c r="A239" s="391"/>
      <c r="B239" s="391"/>
      <c r="C239" s="397"/>
      <c r="D239" s="397"/>
      <c r="E239" s="314" t="s">
        <v>479</v>
      </c>
      <c r="F239" s="314" t="s">
        <v>435</v>
      </c>
      <c r="H239" s="397"/>
      <c r="I239" s="397"/>
      <c r="J239" s="314" t="s">
        <v>479</v>
      </c>
      <c r="K239" s="314" t="s">
        <v>435</v>
      </c>
      <c r="M239" s="397"/>
      <c r="N239" s="397"/>
      <c r="O239" s="314" t="s">
        <v>479</v>
      </c>
      <c r="P239" s="314" t="s">
        <v>435</v>
      </c>
    </row>
    <row r="240" spans="1:16">
      <c r="A240" s="82" t="s">
        <v>178</v>
      </c>
      <c r="B240" s="121" t="s">
        <v>179</v>
      </c>
      <c r="C240" s="125">
        <f>C241</f>
        <v>2082335</v>
      </c>
      <c r="D240" s="125">
        <f t="shared" ref="D240:F240" si="24">D241</f>
        <v>39006</v>
      </c>
      <c r="E240" s="125">
        <f t="shared" si="24"/>
        <v>-15371</v>
      </c>
      <c r="F240" s="125">
        <f t="shared" si="24"/>
        <v>2105970</v>
      </c>
      <c r="H240" s="125">
        <f>H241</f>
        <v>2009986</v>
      </c>
      <c r="I240" s="125">
        <f t="shared" ref="I240:K240" si="25">I241</f>
        <v>38715</v>
      </c>
      <c r="J240" s="125">
        <f t="shared" si="25"/>
        <v>-15297</v>
      </c>
      <c r="K240" s="125">
        <f t="shared" si="25"/>
        <v>2033404</v>
      </c>
      <c r="M240" s="125">
        <f>M241</f>
        <v>1941440</v>
      </c>
      <c r="N240" s="125">
        <f t="shared" ref="N240:P240" si="26">N241</f>
        <v>33563</v>
      </c>
      <c r="O240" s="125">
        <f t="shared" si="26"/>
        <v>-15074</v>
      </c>
      <c r="P240" s="125">
        <f t="shared" si="26"/>
        <v>1959929</v>
      </c>
    </row>
    <row r="241" spans="1:16">
      <c r="A241" s="82" t="s">
        <v>480</v>
      </c>
      <c r="B241" s="121" t="s">
        <v>481</v>
      </c>
      <c r="C241" s="125">
        <f>SUM(C242:C249)</f>
        <v>2082335</v>
      </c>
      <c r="D241" s="125">
        <f>SUM(D242:D249)</f>
        <v>39006</v>
      </c>
      <c r="E241" s="125">
        <f>SUM(E242:E249)</f>
        <v>-15371</v>
      </c>
      <c r="F241" s="125">
        <f>SUM(F242:F249)</f>
        <v>2105970</v>
      </c>
      <c r="H241" s="125">
        <f>SUM(H242:H249)</f>
        <v>2009986</v>
      </c>
      <c r="I241" s="125">
        <f>SUM(I242:I249)</f>
        <v>38715</v>
      </c>
      <c r="J241" s="125">
        <f>SUM(J242:J249)</f>
        <v>-15297</v>
      </c>
      <c r="K241" s="125">
        <f>SUM(K242:K249)</f>
        <v>2033404</v>
      </c>
      <c r="M241" s="125">
        <f>SUM(M242:M249)</f>
        <v>1941440</v>
      </c>
      <c r="N241" s="125">
        <f>SUM(N242:N249)</f>
        <v>33563</v>
      </c>
      <c r="O241" s="125">
        <f>SUM(O242:O249)</f>
        <v>-15074</v>
      </c>
      <c r="P241" s="125">
        <f>SUM(P242:P249)</f>
        <v>1959929</v>
      </c>
    </row>
    <row r="242" spans="1:16">
      <c r="A242" s="83" t="s">
        <v>182</v>
      </c>
      <c r="B242" s="77" t="s">
        <v>183</v>
      </c>
      <c r="C242" s="78">
        <v>100771</v>
      </c>
      <c r="D242" s="78">
        <v>136</v>
      </c>
      <c r="E242" s="78">
        <v>-136</v>
      </c>
      <c r="F242" s="78">
        <f t="shared" ref="F242:F249" si="27">SUM(C242:E242)</f>
        <v>100771</v>
      </c>
      <c r="H242" s="78">
        <v>100771</v>
      </c>
      <c r="I242" s="78">
        <v>136</v>
      </c>
      <c r="J242" s="78">
        <v>-136</v>
      </c>
      <c r="K242" s="78">
        <f t="shared" ref="K242:K249" si="28">SUM(H242:J242)</f>
        <v>100771</v>
      </c>
      <c r="M242" s="78">
        <v>100739</v>
      </c>
      <c r="N242" s="78">
        <v>136</v>
      </c>
      <c r="O242" s="78">
        <v>-136</v>
      </c>
      <c r="P242" s="78">
        <f t="shared" ref="P242:P244" si="29">SUM(M242:O242)</f>
        <v>100739</v>
      </c>
    </row>
    <row r="243" spans="1:16">
      <c r="A243" s="83" t="s">
        <v>453</v>
      </c>
      <c r="B243" s="77" t="s">
        <v>185</v>
      </c>
      <c r="C243" s="78">
        <v>1539839</v>
      </c>
      <c r="D243" s="78">
        <v>33001</v>
      </c>
      <c r="E243" s="78">
        <v>-5515</v>
      </c>
      <c r="F243" s="78">
        <f t="shared" si="27"/>
        <v>1567325</v>
      </c>
      <c r="H243" s="78">
        <v>1539839</v>
      </c>
      <c r="I243" s="78">
        <v>33001</v>
      </c>
      <c r="J243" s="78">
        <v>-5515</v>
      </c>
      <c r="K243" s="78">
        <f t="shared" si="28"/>
        <v>1567325</v>
      </c>
      <c r="M243" s="78">
        <v>1368366</v>
      </c>
      <c r="N243" s="78">
        <v>62796</v>
      </c>
      <c r="O243" s="78">
        <v>-5515</v>
      </c>
      <c r="P243" s="78">
        <f t="shared" si="29"/>
        <v>1425647</v>
      </c>
    </row>
    <row r="244" spans="1:16">
      <c r="A244" s="83" t="s">
        <v>572</v>
      </c>
      <c r="B244" s="77" t="s">
        <v>187</v>
      </c>
      <c r="C244" s="78">
        <v>116700</v>
      </c>
      <c r="D244" s="78">
        <v>0</v>
      </c>
      <c r="E244" s="78">
        <v>0</v>
      </c>
      <c r="F244" s="78">
        <f t="shared" si="27"/>
        <v>116700</v>
      </c>
      <c r="H244" s="78">
        <v>116700</v>
      </c>
      <c r="I244" s="78">
        <v>0</v>
      </c>
      <c r="J244" s="78">
        <v>0</v>
      </c>
      <c r="K244" s="78">
        <f t="shared" si="28"/>
        <v>116700</v>
      </c>
      <c r="M244" s="78">
        <v>115909</v>
      </c>
      <c r="N244" s="78">
        <v>0</v>
      </c>
      <c r="O244" s="78">
        <v>0</v>
      </c>
      <c r="P244" s="78">
        <f t="shared" si="29"/>
        <v>115909</v>
      </c>
    </row>
    <row r="245" spans="1:16">
      <c r="A245" s="83"/>
      <c r="B245" s="77" t="s">
        <v>189</v>
      </c>
      <c r="C245" s="78">
        <v>-99993</v>
      </c>
      <c r="D245" s="78">
        <v>0</v>
      </c>
      <c r="E245" s="78">
        <v>0</v>
      </c>
      <c r="F245" s="78">
        <f t="shared" si="27"/>
        <v>-99993</v>
      </c>
      <c r="H245" s="78">
        <v>-99993</v>
      </c>
      <c r="I245" s="78">
        <v>0</v>
      </c>
      <c r="J245" s="78">
        <v>0</v>
      </c>
      <c r="K245" s="78">
        <f t="shared" si="28"/>
        <v>-99993</v>
      </c>
      <c r="M245" s="78">
        <v>0</v>
      </c>
      <c r="N245" s="78">
        <v>0</v>
      </c>
      <c r="O245" s="78">
        <v>0</v>
      </c>
      <c r="P245" s="78"/>
    </row>
    <row r="246" spans="1:16">
      <c r="A246" s="83" t="s">
        <v>573</v>
      </c>
      <c r="B246" s="77" t="s">
        <v>191</v>
      </c>
      <c r="C246" s="78">
        <v>6747</v>
      </c>
      <c r="D246" s="78">
        <v>435</v>
      </c>
      <c r="E246" s="78">
        <v>-1448</v>
      </c>
      <c r="F246" s="78">
        <f t="shared" si="27"/>
        <v>5734</v>
      </c>
      <c r="H246" s="78">
        <v>3268</v>
      </c>
      <c r="I246" s="78">
        <v>391</v>
      </c>
      <c r="J246" s="78">
        <v>-1404</v>
      </c>
      <c r="K246" s="78">
        <f t="shared" si="28"/>
        <v>2255</v>
      </c>
      <c r="M246" s="78">
        <v>45225</v>
      </c>
      <c r="N246" s="78">
        <v>335</v>
      </c>
      <c r="O246" s="78">
        <v>-1348</v>
      </c>
      <c r="P246" s="78">
        <f t="shared" ref="P246:P249" si="30">SUM(M246:O246)</f>
        <v>44212</v>
      </c>
    </row>
    <row r="247" spans="1:16">
      <c r="A247" s="83" t="s">
        <v>574</v>
      </c>
      <c r="B247" s="77" t="s">
        <v>193</v>
      </c>
      <c r="C247" s="78">
        <v>372</v>
      </c>
      <c r="D247" s="78">
        <v>-65</v>
      </c>
      <c r="E247" s="78">
        <v>1014</v>
      </c>
      <c r="F247" s="78">
        <f t="shared" si="27"/>
        <v>1321</v>
      </c>
      <c r="H247" s="78">
        <v>955</v>
      </c>
      <c r="I247" s="78">
        <v>-65</v>
      </c>
      <c r="J247" s="78">
        <v>1014</v>
      </c>
      <c r="K247" s="78">
        <f t="shared" si="28"/>
        <v>1904</v>
      </c>
      <c r="M247" s="78">
        <v>1079</v>
      </c>
      <c r="N247" s="78">
        <v>-65</v>
      </c>
      <c r="O247" s="78">
        <v>1014</v>
      </c>
      <c r="P247" s="78">
        <f t="shared" si="30"/>
        <v>2028</v>
      </c>
    </row>
    <row r="248" spans="1:16">
      <c r="A248" s="83" t="s">
        <v>194</v>
      </c>
      <c r="B248" s="77" t="s">
        <v>195</v>
      </c>
      <c r="C248" s="78">
        <v>348447</v>
      </c>
      <c r="D248" s="78">
        <v>5251</v>
      </c>
      <c r="E248" s="78">
        <v>-9256</v>
      </c>
      <c r="F248" s="78">
        <f t="shared" si="27"/>
        <v>344442</v>
      </c>
      <c r="H248" s="78">
        <v>6351</v>
      </c>
      <c r="I248" s="78">
        <v>4</v>
      </c>
      <c r="J248" s="78">
        <v>-9006</v>
      </c>
      <c r="K248" s="78">
        <f t="shared" si="28"/>
        <v>-2651</v>
      </c>
      <c r="M248" s="78">
        <v>241273</v>
      </c>
      <c r="N248" s="78">
        <v>-29791</v>
      </c>
      <c r="O248" s="78">
        <v>-9006</v>
      </c>
      <c r="P248" s="78">
        <f t="shared" si="30"/>
        <v>202476</v>
      </c>
    </row>
    <row r="249" spans="1:16">
      <c r="A249" s="83" t="s">
        <v>575</v>
      </c>
      <c r="B249" s="77" t="s">
        <v>197</v>
      </c>
      <c r="C249" s="78">
        <v>69452</v>
      </c>
      <c r="D249" s="78">
        <v>248</v>
      </c>
      <c r="E249" s="78">
        <v>-30</v>
      </c>
      <c r="F249" s="78">
        <f t="shared" si="27"/>
        <v>69670</v>
      </c>
      <c r="H249" s="78">
        <v>342095</v>
      </c>
      <c r="I249" s="78">
        <v>5248</v>
      </c>
      <c r="J249" s="78">
        <v>-250</v>
      </c>
      <c r="K249" s="78">
        <f t="shared" si="28"/>
        <v>347093</v>
      </c>
      <c r="M249" s="78">
        <v>68849</v>
      </c>
      <c r="N249" s="78">
        <v>152</v>
      </c>
      <c r="O249" s="78">
        <v>-83</v>
      </c>
      <c r="P249" s="78">
        <f t="shared" si="30"/>
        <v>68918</v>
      </c>
    </row>
    <row r="250" spans="1:16">
      <c r="A250" s="121" t="s">
        <v>576</v>
      </c>
      <c r="B250" s="121" t="s">
        <v>482</v>
      </c>
      <c r="C250" s="125">
        <v>0</v>
      </c>
      <c r="D250" s="125">
        <v>0</v>
      </c>
      <c r="E250" s="125">
        <v>0</v>
      </c>
      <c r="F250" s="125">
        <v>0</v>
      </c>
      <c r="H250" s="125">
        <v>0</v>
      </c>
      <c r="I250" s="125">
        <v>0</v>
      </c>
      <c r="J250" s="125">
        <v>0</v>
      </c>
      <c r="K250" s="125">
        <v>0</v>
      </c>
      <c r="M250" s="125">
        <v>0</v>
      </c>
      <c r="N250" s="125">
        <v>0</v>
      </c>
      <c r="O250" s="125">
        <v>0</v>
      </c>
      <c r="P250" s="125">
        <v>0</v>
      </c>
    </row>
    <row r="251" spans="1:16">
      <c r="A251" s="82" t="s">
        <v>577</v>
      </c>
      <c r="B251" s="121" t="s">
        <v>199</v>
      </c>
      <c r="C251" s="125">
        <f>SUM(C252:C258)</f>
        <v>32222</v>
      </c>
      <c r="D251" s="125">
        <f t="shared" ref="D251:F251" si="31">SUM(D252:D258)</f>
        <v>1309</v>
      </c>
      <c r="E251" s="125">
        <f t="shared" si="31"/>
        <v>-1281</v>
      </c>
      <c r="F251" s="125">
        <f t="shared" si="31"/>
        <v>32250</v>
      </c>
      <c r="H251" s="125">
        <f>SUM(H252:H258)</f>
        <v>36156</v>
      </c>
      <c r="I251" s="125">
        <f>SUM(I252:I258)</f>
        <v>1367</v>
      </c>
      <c r="J251" s="125">
        <f t="shared" ref="J251:K251" si="32">SUM(J252:J258)</f>
        <v>-1337</v>
      </c>
      <c r="K251" s="125">
        <f t="shared" si="32"/>
        <v>36186</v>
      </c>
      <c r="M251" s="125">
        <f>SUM(M252:M258)</f>
        <v>37797</v>
      </c>
      <c r="N251" s="125">
        <f>SUM(N252:N258)</f>
        <v>2626</v>
      </c>
      <c r="O251" s="125">
        <f t="shared" ref="O251:P251" si="33">SUM(O252:O258)</f>
        <v>-2598</v>
      </c>
      <c r="P251" s="125">
        <f t="shared" si="33"/>
        <v>37825</v>
      </c>
    </row>
    <row r="252" spans="1:16">
      <c r="A252" s="83" t="s">
        <v>336</v>
      </c>
      <c r="B252" s="77" t="s">
        <v>337</v>
      </c>
      <c r="C252" s="78">
        <v>0</v>
      </c>
      <c r="D252" s="78">
        <v>0</v>
      </c>
      <c r="E252" s="78">
        <v>0</v>
      </c>
      <c r="F252" s="78">
        <f t="shared" ref="F252:F258" si="34">SUM(C252:E252)</f>
        <v>0</v>
      </c>
      <c r="H252" s="78">
        <v>0</v>
      </c>
      <c r="I252" s="78">
        <v>0</v>
      </c>
      <c r="J252" s="78">
        <v>0</v>
      </c>
      <c r="K252" s="78">
        <f t="shared" ref="K252:K258" si="35">SUM(H252:J252)</f>
        <v>0</v>
      </c>
      <c r="M252" s="78">
        <v>0</v>
      </c>
      <c r="N252" s="78">
        <v>0</v>
      </c>
      <c r="O252" s="78">
        <v>0</v>
      </c>
      <c r="P252" s="78">
        <f t="shared" ref="P252:P258" si="36">SUM(M252:O252)</f>
        <v>0</v>
      </c>
    </row>
    <row r="253" spans="1:16" s="181" customFormat="1">
      <c r="A253" s="77" t="s">
        <v>200</v>
      </c>
      <c r="B253" s="77" t="s">
        <v>201</v>
      </c>
      <c r="C253" s="78">
        <v>18525</v>
      </c>
      <c r="D253" s="78">
        <v>1281</v>
      </c>
      <c r="E253" s="78">
        <v>-1281</v>
      </c>
      <c r="F253" s="78">
        <f t="shared" si="34"/>
        <v>18525</v>
      </c>
      <c r="H253" s="78">
        <v>18883</v>
      </c>
      <c r="I253" s="78">
        <v>1337</v>
      </c>
      <c r="J253" s="78">
        <v>-1337</v>
      </c>
      <c r="K253" s="78">
        <f t="shared" si="35"/>
        <v>18883</v>
      </c>
      <c r="M253" s="78">
        <v>23309</v>
      </c>
      <c r="N253" s="78">
        <v>2598</v>
      </c>
      <c r="O253" s="78">
        <v>-2598</v>
      </c>
      <c r="P253" s="78">
        <f t="shared" si="36"/>
        <v>23309</v>
      </c>
    </row>
    <row r="254" spans="1:16" s="181" customFormat="1">
      <c r="A254" s="83" t="s">
        <v>501</v>
      </c>
      <c r="B254" s="77" t="s">
        <v>203</v>
      </c>
      <c r="C254" s="78">
        <v>2560</v>
      </c>
      <c r="D254" s="78">
        <v>0</v>
      </c>
      <c r="E254" s="78">
        <v>0</v>
      </c>
      <c r="F254" s="78">
        <f t="shared" si="34"/>
        <v>2560</v>
      </c>
      <c r="H254" s="78">
        <v>2620</v>
      </c>
      <c r="I254" s="78">
        <v>0</v>
      </c>
      <c r="J254" s="78">
        <v>0</v>
      </c>
      <c r="K254" s="78">
        <f t="shared" si="35"/>
        <v>2620</v>
      </c>
      <c r="M254" s="78">
        <v>2800</v>
      </c>
      <c r="N254" s="78">
        <v>0</v>
      </c>
      <c r="O254" s="78">
        <v>0</v>
      </c>
      <c r="P254" s="78">
        <f t="shared" si="36"/>
        <v>2800</v>
      </c>
    </row>
    <row r="255" spans="1:16" s="181" customFormat="1">
      <c r="A255" s="83" t="s">
        <v>502</v>
      </c>
      <c r="B255" s="77" t="s">
        <v>205</v>
      </c>
      <c r="C255" s="78">
        <v>49</v>
      </c>
      <c r="D255" s="78">
        <v>0</v>
      </c>
      <c r="E255" s="78">
        <v>0</v>
      </c>
      <c r="F255" s="78">
        <f t="shared" si="34"/>
        <v>49</v>
      </c>
      <c r="H255" s="78">
        <v>50</v>
      </c>
      <c r="I255" s="78">
        <v>0</v>
      </c>
      <c r="J255" s="78">
        <v>0</v>
      </c>
      <c r="K255" s="78">
        <f t="shared" si="35"/>
        <v>50</v>
      </c>
      <c r="M255" s="78">
        <v>0</v>
      </c>
      <c r="N255" s="78">
        <v>0</v>
      </c>
      <c r="O255" s="78">
        <v>0</v>
      </c>
      <c r="P255" s="78">
        <f t="shared" si="36"/>
        <v>0</v>
      </c>
    </row>
    <row r="256" spans="1:16" s="181" customFormat="1">
      <c r="A256" s="83" t="s">
        <v>503</v>
      </c>
      <c r="B256" s="77" t="s">
        <v>207</v>
      </c>
      <c r="C256" s="78">
        <v>3211</v>
      </c>
      <c r="D256" s="78">
        <v>1</v>
      </c>
      <c r="E256" s="78">
        <v>0</v>
      </c>
      <c r="F256" s="78">
        <f t="shared" si="34"/>
        <v>3212</v>
      </c>
      <c r="H256" s="78">
        <v>3666</v>
      </c>
      <c r="I256" s="78">
        <v>3</v>
      </c>
      <c r="J256" s="78">
        <v>0</v>
      </c>
      <c r="K256" s="78">
        <f t="shared" si="35"/>
        <v>3669</v>
      </c>
      <c r="M256" s="78">
        <v>5952</v>
      </c>
      <c r="N256" s="78">
        <v>16</v>
      </c>
      <c r="O256" s="78">
        <v>0</v>
      </c>
      <c r="P256" s="78">
        <f t="shared" si="36"/>
        <v>5968</v>
      </c>
    </row>
    <row r="257" spans="1:16" s="181" customFormat="1">
      <c r="A257" s="83" t="s">
        <v>483</v>
      </c>
      <c r="B257" s="77" t="s">
        <v>456</v>
      </c>
      <c r="C257" s="78">
        <v>339</v>
      </c>
      <c r="D257" s="78">
        <v>27</v>
      </c>
      <c r="E257" s="78">
        <v>0</v>
      </c>
      <c r="F257" s="78">
        <f t="shared" si="34"/>
        <v>366</v>
      </c>
      <c r="H257" s="78">
        <v>339</v>
      </c>
      <c r="I257" s="78">
        <v>27</v>
      </c>
      <c r="J257" s="78">
        <v>0</v>
      </c>
      <c r="K257" s="78">
        <f t="shared" si="35"/>
        <v>366</v>
      </c>
      <c r="M257" s="78">
        <v>368</v>
      </c>
      <c r="N257" s="78">
        <v>12</v>
      </c>
      <c r="O257" s="78">
        <v>0</v>
      </c>
      <c r="P257" s="78">
        <f t="shared" si="36"/>
        <v>380</v>
      </c>
    </row>
    <row r="258" spans="1:16" s="181" customFormat="1">
      <c r="A258" s="83" t="s">
        <v>210</v>
      </c>
      <c r="B258" s="77" t="s">
        <v>211</v>
      </c>
      <c r="C258" s="78">
        <v>7538</v>
      </c>
      <c r="D258" s="78">
        <v>0</v>
      </c>
      <c r="E258" s="78">
        <v>0</v>
      </c>
      <c r="F258" s="78">
        <f t="shared" si="34"/>
        <v>7538</v>
      </c>
      <c r="H258" s="78">
        <v>10598</v>
      </c>
      <c r="I258" s="78">
        <v>0</v>
      </c>
      <c r="J258" s="78">
        <v>0</v>
      </c>
      <c r="K258" s="78">
        <f t="shared" si="35"/>
        <v>10598</v>
      </c>
      <c r="M258" s="78">
        <v>5368</v>
      </c>
      <c r="N258" s="78">
        <v>0</v>
      </c>
      <c r="O258" s="78">
        <v>0</v>
      </c>
      <c r="P258" s="78">
        <f t="shared" si="36"/>
        <v>5368</v>
      </c>
    </row>
    <row r="259" spans="1:16">
      <c r="A259" s="82" t="s">
        <v>578</v>
      </c>
      <c r="B259" s="121" t="s">
        <v>213</v>
      </c>
      <c r="C259" s="125">
        <f>SUM(C260:C267)</f>
        <v>121165</v>
      </c>
      <c r="D259" s="125">
        <f t="shared" ref="D259:F259" si="37">SUM(D260:D267)</f>
        <v>51268</v>
      </c>
      <c r="E259" s="125">
        <f t="shared" si="37"/>
        <v>-2665</v>
      </c>
      <c r="F259" s="125">
        <f t="shared" si="37"/>
        <v>169768</v>
      </c>
      <c r="H259" s="125">
        <f>SUM(H260:H267)</f>
        <v>153627</v>
      </c>
      <c r="I259" s="125">
        <f t="shared" ref="I259:J259" si="38">SUM(I260:I267)</f>
        <v>56843</v>
      </c>
      <c r="J259" s="125">
        <f t="shared" si="38"/>
        <v>-5936</v>
      </c>
      <c r="K259" s="125">
        <f>SUM(K260:K267)</f>
        <v>204534</v>
      </c>
      <c r="M259" s="125">
        <f>SUM(M260:M267)</f>
        <v>201521</v>
      </c>
      <c r="N259" s="125">
        <f t="shared" ref="N259:O259" si="39">SUM(N260:N267)</f>
        <v>57799</v>
      </c>
      <c r="O259" s="125">
        <f t="shared" si="39"/>
        <v>-4525</v>
      </c>
      <c r="P259" s="125">
        <f>SUM(P260:P267)</f>
        <v>254795</v>
      </c>
    </row>
    <row r="260" spans="1:16" s="97" customFormat="1">
      <c r="A260" s="83" t="s">
        <v>336</v>
      </c>
      <c r="B260" s="77" t="s">
        <v>457</v>
      </c>
      <c r="C260" s="78">
        <v>0</v>
      </c>
      <c r="D260" s="78">
        <v>0</v>
      </c>
      <c r="E260" s="78">
        <v>0</v>
      </c>
      <c r="F260" s="78">
        <f t="shared" ref="F260:F267" si="40">SUM(C260:E260)</f>
        <v>0</v>
      </c>
      <c r="H260" s="78">
        <v>0</v>
      </c>
      <c r="I260" s="78">
        <v>0</v>
      </c>
      <c r="J260" s="78">
        <v>0</v>
      </c>
      <c r="K260" s="78">
        <f t="shared" ref="K260:K267" si="41">SUM(H260:J260)</f>
        <v>0</v>
      </c>
      <c r="M260" s="78">
        <v>0</v>
      </c>
      <c r="N260" s="78">
        <v>0</v>
      </c>
      <c r="O260" s="78">
        <v>0</v>
      </c>
      <c r="P260" s="78">
        <f t="shared" ref="P260:P266" si="42">SUM(M260:O260)</f>
        <v>0</v>
      </c>
    </row>
    <row r="261" spans="1:16" s="97" customFormat="1">
      <c r="A261" s="83" t="s">
        <v>200</v>
      </c>
      <c r="B261" s="77" t="s">
        <v>215</v>
      </c>
      <c r="C261" s="78">
        <v>8383</v>
      </c>
      <c r="D261" s="78">
        <v>891</v>
      </c>
      <c r="E261" s="78">
        <v>-503</v>
      </c>
      <c r="F261" s="78">
        <f t="shared" si="40"/>
        <v>8771</v>
      </c>
      <c r="H261" s="78">
        <v>8687</v>
      </c>
      <c r="I261" s="78">
        <v>1417</v>
      </c>
      <c r="J261" s="78">
        <v>-526</v>
      </c>
      <c r="K261" s="78">
        <f t="shared" si="41"/>
        <v>9578</v>
      </c>
      <c r="M261" s="78">
        <v>33327</v>
      </c>
      <c r="N261" s="78">
        <v>771</v>
      </c>
      <c r="O261" s="78">
        <v>-771</v>
      </c>
      <c r="P261" s="78">
        <f t="shared" si="42"/>
        <v>33327</v>
      </c>
    </row>
    <row r="262" spans="1:16" s="97" customFormat="1">
      <c r="A262" s="83" t="s">
        <v>579</v>
      </c>
      <c r="B262" s="77" t="s">
        <v>217</v>
      </c>
      <c r="C262" s="78">
        <v>13418</v>
      </c>
      <c r="D262" s="78">
        <v>34505</v>
      </c>
      <c r="E262" s="78">
        <v>-1922</v>
      </c>
      <c r="F262" s="78">
        <f t="shared" si="40"/>
        <v>46001</v>
      </c>
      <c r="H262" s="78">
        <v>38787</v>
      </c>
      <c r="I262" s="78">
        <v>38236</v>
      </c>
      <c r="J262" s="78">
        <v>-4904</v>
      </c>
      <c r="K262" s="78">
        <f t="shared" si="41"/>
        <v>72119</v>
      </c>
      <c r="M262" s="78">
        <v>33650</v>
      </c>
      <c r="N262" s="78">
        <v>40575</v>
      </c>
      <c r="O262" s="78">
        <v>-2953</v>
      </c>
      <c r="P262" s="78">
        <f t="shared" si="42"/>
        <v>71272</v>
      </c>
    </row>
    <row r="263" spans="1:16" s="97" customFormat="1">
      <c r="A263" s="83" t="s">
        <v>218</v>
      </c>
      <c r="B263" s="77" t="s">
        <v>219</v>
      </c>
      <c r="C263" s="78">
        <v>0</v>
      </c>
      <c r="D263" s="78">
        <v>0</v>
      </c>
      <c r="E263" s="78">
        <v>0</v>
      </c>
      <c r="F263" s="78">
        <f t="shared" si="40"/>
        <v>0</v>
      </c>
      <c r="H263" s="78">
        <v>2116</v>
      </c>
      <c r="I263" s="78">
        <v>0</v>
      </c>
      <c r="J263" s="78">
        <v>0</v>
      </c>
      <c r="K263" s="78">
        <f t="shared" si="41"/>
        <v>2116</v>
      </c>
      <c r="M263" s="78">
        <v>31589</v>
      </c>
      <c r="N263" s="78">
        <v>0</v>
      </c>
      <c r="O263" s="78">
        <v>0</v>
      </c>
      <c r="P263" s="78">
        <f t="shared" si="42"/>
        <v>31589</v>
      </c>
    </row>
    <row r="264" spans="1:16" s="97" customFormat="1">
      <c r="A264" s="83" t="s">
        <v>202</v>
      </c>
      <c r="B264" s="77" t="s">
        <v>221</v>
      </c>
      <c r="C264" s="78">
        <v>5032</v>
      </c>
      <c r="D264" s="78">
        <v>4378</v>
      </c>
      <c r="E264" s="78">
        <v>0</v>
      </c>
      <c r="F264" s="78">
        <f t="shared" si="40"/>
        <v>9410</v>
      </c>
      <c r="H264" s="78">
        <v>4382</v>
      </c>
      <c r="I264" s="78">
        <v>5862</v>
      </c>
      <c r="J264" s="78">
        <v>0</v>
      </c>
      <c r="K264" s="78">
        <f t="shared" si="41"/>
        <v>10244</v>
      </c>
      <c r="M264" s="78">
        <v>4912</v>
      </c>
      <c r="N264" s="78">
        <v>4220</v>
      </c>
      <c r="O264" s="78">
        <v>0</v>
      </c>
      <c r="P264" s="78">
        <f t="shared" si="42"/>
        <v>9132</v>
      </c>
    </row>
    <row r="265" spans="1:16" s="97" customFormat="1">
      <c r="A265" s="83" t="s">
        <v>503</v>
      </c>
      <c r="B265" s="77" t="s">
        <v>223</v>
      </c>
      <c r="C265" s="78">
        <v>8806</v>
      </c>
      <c r="D265" s="78">
        <v>6236</v>
      </c>
      <c r="E265" s="78">
        <v>0</v>
      </c>
      <c r="F265" s="78">
        <f t="shared" si="40"/>
        <v>15042</v>
      </c>
      <c r="H265" s="78">
        <v>16379</v>
      </c>
      <c r="I265" s="78">
        <v>6046</v>
      </c>
      <c r="J265" s="78">
        <v>0</v>
      </c>
      <c r="K265" s="78">
        <f t="shared" si="41"/>
        <v>22425</v>
      </c>
      <c r="M265" s="78">
        <v>17536</v>
      </c>
      <c r="N265" s="78">
        <v>5517</v>
      </c>
      <c r="O265" s="78">
        <v>0</v>
      </c>
      <c r="P265" s="78">
        <f t="shared" si="42"/>
        <v>23053</v>
      </c>
    </row>
    <row r="266" spans="1:16" s="97" customFormat="1">
      <c r="A266" s="83" t="s">
        <v>483</v>
      </c>
      <c r="B266" s="77" t="s">
        <v>458</v>
      </c>
      <c r="C266" s="78">
        <v>9</v>
      </c>
      <c r="D266" s="78">
        <v>1</v>
      </c>
      <c r="E266" s="78">
        <v>0</v>
      </c>
      <c r="F266" s="78">
        <f t="shared" si="40"/>
        <v>10</v>
      </c>
      <c r="H266" s="78">
        <v>9</v>
      </c>
      <c r="I266" s="78">
        <v>1</v>
      </c>
      <c r="J266" s="78">
        <v>0</v>
      </c>
      <c r="K266" s="78">
        <f t="shared" si="41"/>
        <v>10</v>
      </c>
      <c r="M266" s="78">
        <v>6</v>
      </c>
      <c r="N266" s="78">
        <v>1</v>
      </c>
      <c r="O266" s="78">
        <v>0</v>
      </c>
      <c r="P266" s="78">
        <f t="shared" si="42"/>
        <v>7</v>
      </c>
    </row>
    <row r="267" spans="1:16">
      <c r="A267" s="83" t="s">
        <v>210</v>
      </c>
      <c r="B267" s="77" t="s">
        <v>226</v>
      </c>
      <c r="C267" s="78">
        <v>85517</v>
      </c>
      <c r="D267" s="78">
        <v>5257</v>
      </c>
      <c r="E267" s="78">
        <v>-240</v>
      </c>
      <c r="F267" s="78">
        <f t="shared" si="40"/>
        <v>90534</v>
      </c>
      <c r="H267" s="78">
        <v>83267</v>
      </c>
      <c r="I267" s="78">
        <v>5281</v>
      </c>
      <c r="J267" s="78">
        <v>-506</v>
      </c>
      <c r="K267" s="78">
        <f t="shared" si="41"/>
        <v>88042</v>
      </c>
      <c r="M267" s="78">
        <v>80501</v>
      </c>
      <c r="N267" s="78">
        <v>6715</v>
      </c>
      <c r="O267" s="78">
        <v>-801</v>
      </c>
      <c r="P267" s="78">
        <f>SUM(M267:O267)</f>
        <v>86415</v>
      </c>
    </row>
    <row r="268" spans="1:16">
      <c r="A268" s="82" t="s">
        <v>580</v>
      </c>
      <c r="B268" s="121" t="s">
        <v>228</v>
      </c>
      <c r="C268" s="125">
        <f>C259+C251+C240</f>
        <v>2235722</v>
      </c>
      <c r="D268" s="125">
        <f>D259+D251+D240</f>
        <v>91583</v>
      </c>
      <c r="E268" s="125">
        <f>E259+E251+E240</f>
        <v>-19317</v>
      </c>
      <c r="F268" s="125">
        <f>F259+F251+F240</f>
        <v>2307988</v>
      </c>
      <c r="H268" s="125">
        <f>H259+H251+H240</f>
        <v>2199769</v>
      </c>
      <c r="I268" s="125">
        <f>I259+I251+I240</f>
        <v>96925</v>
      </c>
      <c r="J268" s="125">
        <f>J259+J251+J240</f>
        <v>-22570</v>
      </c>
      <c r="K268" s="125">
        <f>K259+K251+K240</f>
        <v>2274124</v>
      </c>
      <c r="M268" s="125">
        <f>M259+M251+M240</f>
        <v>2180758</v>
      </c>
      <c r="N268" s="125">
        <f>N259+N251+N240</f>
        <v>93988</v>
      </c>
      <c r="O268" s="125">
        <f>O259+O251+O240</f>
        <v>-22197</v>
      </c>
      <c r="P268" s="125">
        <f>P259+P251+P240</f>
        <v>2252549</v>
      </c>
    </row>
    <row r="275" s="40" customFormat="1"/>
    <row r="276" s="40" customFormat="1"/>
    <row r="277" s="40" customFormat="1"/>
    <row r="278" s="40" customFormat="1"/>
    <row r="279" s="40" customFormat="1"/>
    <row r="280" s="40" customFormat="1"/>
    <row r="281" s="40" customFormat="1"/>
    <row r="282" s="40" customFormat="1"/>
    <row r="283" s="40" customFormat="1"/>
    <row r="284" s="40" customFormat="1"/>
    <row r="285" s="40" customFormat="1"/>
    <row r="286" s="40" customFormat="1"/>
    <row r="287" s="40" customFormat="1"/>
    <row r="288" s="40" customFormat="1"/>
    <row r="289" s="40" customFormat="1"/>
    <row r="290" s="40" customFormat="1"/>
    <row r="291" s="40" customFormat="1"/>
    <row r="292" s="40" customFormat="1"/>
    <row r="293" s="40" customFormat="1"/>
    <row r="294" s="40" customFormat="1"/>
    <row r="295" s="40" customFormat="1"/>
    <row r="296" s="40" customFormat="1"/>
    <row r="297" s="40" customFormat="1"/>
    <row r="298" s="40" customFormat="1"/>
    <row r="299" s="40" customFormat="1"/>
    <row r="300" s="40" customFormat="1"/>
    <row r="301" s="40" customFormat="1"/>
    <row r="302" s="40" customFormat="1"/>
    <row r="307" s="40" customFormat="1"/>
    <row r="308" s="40" customFormat="1"/>
    <row r="309" s="40" customFormat="1"/>
    <row r="310" s="40" customFormat="1"/>
    <row r="311" s="40" customFormat="1"/>
    <row r="312" s="40" customFormat="1"/>
    <row r="368" spans="13:13">
      <c r="M368" s="40">
        <v>1.42</v>
      </c>
    </row>
  </sheetData>
  <mergeCells count="30">
    <mergeCell ref="M238:M239"/>
    <mergeCell ref="N238:N239"/>
    <mergeCell ref="N211:N212"/>
    <mergeCell ref="C237:F237"/>
    <mergeCell ref="H237:K237"/>
    <mergeCell ref="M237:P237"/>
    <mergeCell ref="I238:I239"/>
    <mergeCell ref="A238:A239"/>
    <mergeCell ref="B238:B239"/>
    <mergeCell ref="C238:C239"/>
    <mergeCell ref="D238:D239"/>
    <mergeCell ref="H238:H239"/>
    <mergeCell ref="C210:F210"/>
    <mergeCell ref="H210:K210"/>
    <mergeCell ref="M210:P210"/>
    <mergeCell ref="A211:A212"/>
    <mergeCell ref="B211:B212"/>
    <mergeCell ref="C211:C212"/>
    <mergeCell ref="D211:D212"/>
    <mergeCell ref="H211:H212"/>
    <mergeCell ref="I211:I212"/>
    <mergeCell ref="M211:M212"/>
    <mergeCell ref="C183:F183"/>
    <mergeCell ref="H183:K183"/>
    <mergeCell ref="A184:A185"/>
    <mergeCell ref="B184:B185"/>
    <mergeCell ref="C184:C185"/>
    <mergeCell ref="D184:D185"/>
    <mergeCell ref="H184:H185"/>
    <mergeCell ref="I184:I18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55BE5-FFF3-44EB-BD23-286FFCC27D4C}">
  <sheetPr>
    <tabColor theme="8" tint="0.59999389629810485"/>
  </sheetPr>
  <dimension ref="A1:R369"/>
  <sheetViews>
    <sheetView topLeftCell="A131" zoomScaleNormal="100" workbookViewId="0"/>
  </sheetViews>
  <sheetFormatPr baseColWidth="10" defaultColWidth="8.33203125" defaultRowHeight="14"/>
  <cols>
    <col min="1" max="1" width="50.1640625" style="68" customWidth="1"/>
    <col min="2" max="2" width="50" style="68" customWidth="1"/>
    <col min="3" max="6" width="12.1640625" style="40" customWidth="1"/>
    <col min="7" max="7" width="11.1640625" style="40" customWidth="1"/>
    <col min="8" max="11" width="12.1640625" style="40" customWidth="1"/>
    <col min="12" max="12" width="4.6640625" style="40" customWidth="1"/>
    <col min="13" max="16" width="12.1640625" style="40" customWidth="1"/>
    <col min="17" max="16384" width="8.33203125" style="40"/>
  </cols>
  <sheetData>
    <row r="1" spans="1:4">
      <c r="A1" s="67" t="s">
        <v>589</v>
      </c>
      <c r="B1" s="40"/>
    </row>
    <row r="2" spans="1:4">
      <c r="A2" s="139" t="s">
        <v>590</v>
      </c>
      <c r="B2" s="40"/>
    </row>
    <row r="3" spans="1:4">
      <c r="A3" s="67"/>
    </row>
    <row r="4" spans="1:4">
      <c r="A4" s="67"/>
    </row>
    <row r="5" spans="1:4" ht="26">
      <c r="A5" s="65" t="s">
        <v>461</v>
      </c>
      <c r="B5" s="66" t="s">
        <v>39</v>
      </c>
    </row>
    <row r="6" spans="1:4" ht="24">
      <c r="A6" s="313" t="s">
        <v>462</v>
      </c>
      <c r="B6" s="313" t="s">
        <v>41</v>
      </c>
      <c r="C6" s="113" t="s">
        <v>591</v>
      </c>
      <c r="D6" s="113" t="s">
        <v>592</v>
      </c>
    </row>
    <row r="7" spans="1:4">
      <c r="A7" s="114" t="s">
        <v>0</v>
      </c>
      <c r="B7" s="114" t="s">
        <v>1</v>
      </c>
      <c r="C7" s="115">
        <v>952576</v>
      </c>
      <c r="D7" s="115">
        <v>888172</v>
      </c>
    </row>
    <row r="8" spans="1:4">
      <c r="A8" s="116" t="s">
        <v>45</v>
      </c>
      <c r="B8" s="116" t="s">
        <v>46</v>
      </c>
      <c r="C8" s="88">
        <v>767499</v>
      </c>
      <c r="D8" s="88">
        <v>691564</v>
      </c>
    </row>
    <row r="9" spans="1:4">
      <c r="A9" s="116" t="s">
        <v>368</v>
      </c>
      <c r="B9" s="116" t="s">
        <v>369</v>
      </c>
      <c r="C9" s="88">
        <v>1960</v>
      </c>
      <c r="D9" s="88">
        <v>5865</v>
      </c>
    </row>
    <row r="10" spans="1:4">
      <c r="A10" s="116" t="s">
        <v>48</v>
      </c>
      <c r="B10" s="116" t="s">
        <v>49</v>
      </c>
      <c r="C10" s="88">
        <v>183117</v>
      </c>
      <c r="D10" s="88">
        <v>190743</v>
      </c>
    </row>
    <row r="11" spans="1:4">
      <c r="A11" s="114" t="s">
        <v>437</v>
      </c>
      <c r="B11" s="114" t="s">
        <v>438</v>
      </c>
      <c r="C11" s="115">
        <v>243974</v>
      </c>
      <c r="D11" s="115">
        <v>250234</v>
      </c>
    </row>
    <row r="12" spans="1:4">
      <c r="A12" s="116" t="s">
        <v>439</v>
      </c>
      <c r="B12" s="116" t="s">
        <v>373</v>
      </c>
      <c r="C12" s="88">
        <v>111562</v>
      </c>
      <c r="D12" s="88">
        <v>107391</v>
      </c>
    </row>
    <row r="13" spans="1:4">
      <c r="A13" s="116" t="s">
        <v>441</v>
      </c>
      <c r="B13" s="116" t="s">
        <v>55</v>
      </c>
      <c r="C13" s="88">
        <v>132412</v>
      </c>
      <c r="D13" s="88">
        <v>142843</v>
      </c>
    </row>
    <row r="14" spans="1:4">
      <c r="A14" s="117" t="s">
        <v>390</v>
      </c>
      <c r="B14" s="117" t="s">
        <v>391</v>
      </c>
      <c r="C14" s="115">
        <v>708602</v>
      </c>
      <c r="D14" s="115">
        <v>637938</v>
      </c>
    </row>
    <row r="15" spans="1:4">
      <c r="A15" s="77" t="s">
        <v>58</v>
      </c>
      <c r="B15" s="77" t="s">
        <v>59</v>
      </c>
      <c r="C15" s="88">
        <v>222350</v>
      </c>
      <c r="D15" s="88">
        <v>299225</v>
      </c>
    </row>
    <row r="16" spans="1:4">
      <c r="A16" s="77" t="s">
        <v>519</v>
      </c>
      <c r="B16" s="77" t="s">
        <v>520</v>
      </c>
      <c r="C16" s="88">
        <v>75536</v>
      </c>
      <c r="D16" s="88">
        <v>71949</v>
      </c>
    </row>
    <row r="17" spans="1:8">
      <c r="A17" s="77" t="s">
        <v>64</v>
      </c>
      <c r="B17" s="77" t="s">
        <v>65</v>
      </c>
      <c r="C17" s="88">
        <v>19443</v>
      </c>
      <c r="D17" s="88">
        <v>17376</v>
      </c>
    </row>
    <row r="18" spans="1:8">
      <c r="A18" s="77" t="s">
        <v>66</v>
      </c>
      <c r="B18" s="77" t="s">
        <v>67</v>
      </c>
      <c r="C18" s="88">
        <v>52805</v>
      </c>
      <c r="D18" s="88">
        <v>51231</v>
      </c>
    </row>
    <row r="19" spans="1:8">
      <c r="A19" s="77" t="s">
        <v>68</v>
      </c>
      <c r="B19" s="77" t="s">
        <v>69</v>
      </c>
      <c r="C19" s="88">
        <v>-7</v>
      </c>
      <c r="D19" s="88">
        <v>-6</v>
      </c>
    </row>
    <row r="20" spans="1:8">
      <c r="A20" s="117" t="s">
        <v>393</v>
      </c>
      <c r="B20" s="117" t="s">
        <v>394</v>
      </c>
      <c r="C20" s="115">
        <v>377347</v>
      </c>
      <c r="D20" s="115">
        <v>232903</v>
      </c>
    </row>
    <row r="21" spans="1:8">
      <c r="A21" s="77" t="s">
        <v>72</v>
      </c>
      <c r="B21" s="77" t="s">
        <v>73</v>
      </c>
      <c r="C21" s="88">
        <v>71501</v>
      </c>
      <c r="D21" s="88">
        <v>9523</v>
      </c>
    </row>
    <row r="22" spans="1:8">
      <c r="A22" s="77" t="s">
        <v>74</v>
      </c>
      <c r="B22" s="77" t="s">
        <v>75</v>
      </c>
      <c r="C22" s="88">
        <v>55663</v>
      </c>
      <c r="D22" s="88">
        <v>23318</v>
      </c>
    </row>
    <row r="23" spans="1:8">
      <c r="A23" s="117" t="s">
        <v>444</v>
      </c>
      <c r="B23" s="117" t="s">
        <v>396</v>
      </c>
      <c r="C23" s="115">
        <v>393185</v>
      </c>
      <c r="D23" s="115">
        <v>219108</v>
      </c>
    </row>
    <row r="24" spans="1:8">
      <c r="A24" s="77" t="s">
        <v>263</v>
      </c>
      <c r="B24" s="77" t="s">
        <v>79</v>
      </c>
      <c r="C24" s="88">
        <v>46092</v>
      </c>
      <c r="D24" s="88">
        <v>10200</v>
      </c>
    </row>
    <row r="25" spans="1:8">
      <c r="A25" s="117" t="s">
        <v>397</v>
      </c>
      <c r="B25" s="117" t="s">
        <v>398</v>
      </c>
      <c r="C25" s="115">
        <v>347093</v>
      </c>
      <c r="D25" s="115">
        <v>208908</v>
      </c>
    </row>
    <row r="26" spans="1:8">
      <c r="A26" s="77"/>
      <c r="B26" s="77"/>
      <c r="C26" s="88"/>
      <c r="D26" s="88"/>
    </row>
    <row r="27" spans="1:8">
      <c r="A27" s="117" t="s">
        <v>445</v>
      </c>
      <c r="B27" s="117" t="s">
        <v>521</v>
      </c>
      <c r="C27" s="115">
        <v>347093</v>
      </c>
      <c r="D27" s="115">
        <v>208908</v>
      </c>
    </row>
    <row r="28" spans="1:8">
      <c r="B28" s="69"/>
      <c r="C28" s="70"/>
      <c r="F28" s="97"/>
      <c r="H28" s="97"/>
    </row>
    <row r="29" spans="1:8">
      <c r="B29" s="71"/>
      <c r="C29" s="72"/>
    </row>
    <row r="30" spans="1:8">
      <c r="A30" s="126" t="s">
        <v>401</v>
      </c>
      <c r="B30" s="126" t="s">
        <v>402</v>
      </c>
      <c r="C30" s="127"/>
      <c r="D30" s="127"/>
    </row>
    <row r="31" spans="1:8">
      <c r="A31" s="73" t="s">
        <v>88</v>
      </c>
      <c r="B31" s="73" t="s">
        <v>89</v>
      </c>
      <c r="C31" s="128">
        <v>3.4453858039645806</v>
      </c>
      <c r="D31" s="128">
        <v>2.0741915484388174</v>
      </c>
    </row>
    <row r="32" spans="1:8">
      <c r="A32" s="129" t="s">
        <v>90</v>
      </c>
      <c r="B32" s="129" t="s">
        <v>91</v>
      </c>
      <c r="C32" s="128">
        <v>3.4445821968648112</v>
      </c>
      <c r="D32" s="128">
        <v>2.0732403241236774</v>
      </c>
    </row>
    <row r="33" spans="1:7">
      <c r="A33" s="67"/>
    </row>
    <row r="35" spans="1:7">
      <c r="A35" s="126" t="s">
        <v>522</v>
      </c>
      <c r="B35" s="126" t="s">
        <v>398</v>
      </c>
      <c r="C35" s="115">
        <v>347093</v>
      </c>
      <c r="D35" s="115">
        <v>208908</v>
      </c>
    </row>
    <row r="36" spans="1:7">
      <c r="A36" s="74" t="s">
        <v>523</v>
      </c>
      <c r="B36" s="74" t="s">
        <v>105</v>
      </c>
      <c r="C36" s="118">
        <v>-12411</v>
      </c>
      <c r="D36" s="118">
        <v>4842</v>
      </c>
    </row>
    <row r="37" spans="1:7">
      <c r="A37" s="75" t="s">
        <v>106</v>
      </c>
      <c r="B37" s="75" t="s">
        <v>107</v>
      </c>
      <c r="C37" s="88">
        <v>313</v>
      </c>
      <c r="D37" s="88">
        <v>500</v>
      </c>
    </row>
    <row r="38" spans="1:7" ht="26">
      <c r="A38" s="38" t="s">
        <v>374</v>
      </c>
      <c r="B38" s="75" t="s">
        <v>109</v>
      </c>
      <c r="C38" s="88">
        <v>-12724</v>
      </c>
      <c r="D38" s="88">
        <v>4342</v>
      </c>
    </row>
    <row r="39" spans="1:7">
      <c r="A39" s="38" t="s">
        <v>403</v>
      </c>
      <c r="B39" s="75" t="s">
        <v>404</v>
      </c>
      <c r="C39" s="88"/>
      <c r="D39" s="88"/>
      <c r="G39" s="97"/>
    </row>
    <row r="40" spans="1:7">
      <c r="A40" s="75" t="s">
        <v>110</v>
      </c>
      <c r="B40" s="75" t="s">
        <v>111</v>
      </c>
      <c r="C40" s="88"/>
      <c r="D40" s="88"/>
    </row>
    <row r="41" spans="1:7">
      <c r="A41" s="126" t="s">
        <v>405</v>
      </c>
      <c r="B41" s="126" t="s">
        <v>406</v>
      </c>
      <c r="C41" s="115">
        <v>334682</v>
      </c>
      <c r="D41" s="115">
        <v>213750</v>
      </c>
    </row>
    <row r="42" spans="1:7">
      <c r="A42" s="75" t="s">
        <v>407</v>
      </c>
      <c r="B42" s="75" t="s">
        <v>408</v>
      </c>
      <c r="C42" s="88"/>
      <c r="D42" s="88"/>
    </row>
    <row r="43" spans="1:7" ht="26">
      <c r="A43" s="126" t="s">
        <v>409</v>
      </c>
      <c r="B43" s="126" t="s">
        <v>524</v>
      </c>
      <c r="C43" s="115">
        <v>334682</v>
      </c>
      <c r="D43" s="115">
        <v>213750</v>
      </c>
    </row>
    <row r="44" spans="1:7">
      <c r="A44" s="166"/>
    </row>
    <row r="46" spans="1:7" ht="26">
      <c r="A46" s="65" t="s">
        <v>124</v>
      </c>
      <c r="B46" s="65" t="s">
        <v>125</v>
      </c>
    </row>
    <row r="47" spans="1:7">
      <c r="A47" s="313" t="s">
        <v>126</v>
      </c>
      <c r="B47" s="313" t="s">
        <v>127</v>
      </c>
      <c r="C47" s="119">
        <v>44926</v>
      </c>
      <c r="D47" s="119" t="s">
        <v>593</v>
      </c>
    </row>
    <row r="48" spans="1:7">
      <c r="A48" s="130" t="s">
        <v>130</v>
      </c>
      <c r="B48" s="130" t="s">
        <v>131</v>
      </c>
      <c r="C48" s="131">
        <v>1119978</v>
      </c>
      <c r="D48" s="131">
        <v>905846</v>
      </c>
    </row>
    <row r="49" spans="1:4">
      <c r="A49" s="77" t="s">
        <v>132</v>
      </c>
      <c r="B49" s="77" t="s">
        <v>133</v>
      </c>
      <c r="C49" s="78">
        <v>145252</v>
      </c>
      <c r="D49" s="78">
        <v>119588</v>
      </c>
    </row>
    <row r="50" spans="1:4">
      <c r="A50" s="77" t="s">
        <v>134</v>
      </c>
      <c r="B50" s="77" t="s">
        <v>135</v>
      </c>
      <c r="C50" s="78">
        <v>69157</v>
      </c>
      <c r="D50" s="78">
        <v>58393</v>
      </c>
    </row>
    <row r="51" spans="1:4">
      <c r="A51" s="77" t="s">
        <v>136</v>
      </c>
      <c r="B51" s="77" t="s">
        <v>137</v>
      </c>
      <c r="C51" s="78">
        <v>473202</v>
      </c>
      <c r="D51" s="78">
        <v>350195</v>
      </c>
    </row>
    <row r="52" spans="1:4">
      <c r="A52" s="77" t="s">
        <v>138</v>
      </c>
      <c r="B52" s="77" t="s">
        <v>139</v>
      </c>
      <c r="C52" s="78">
        <v>56438</v>
      </c>
      <c r="D52" s="78">
        <v>56438</v>
      </c>
    </row>
    <row r="53" spans="1:4">
      <c r="A53" s="77" t="s">
        <v>140</v>
      </c>
      <c r="B53" s="77" t="s">
        <v>141</v>
      </c>
      <c r="C53" s="78">
        <v>42560</v>
      </c>
      <c r="D53" s="78">
        <v>44634</v>
      </c>
    </row>
    <row r="54" spans="1:4">
      <c r="A54" s="77" t="s">
        <v>142</v>
      </c>
      <c r="B54" s="77" t="s">
        <v>143</v>
      </c>
      <c r="C54" s="78">
        <v>0</v>
      </c>
      <c r="D54" s="78">
        <v>0</v>
      </c>
    </row>
    <row r="55" spans="1:4">
      <c r="A55" s="77" t="s">
        <v>526</v>
      </c>
      <c r="B55" s="77" t="s">
        <v>145</v>
      </c>
      <c r="C55" s="78">
        <v>41607</v>
      </c>
      <c r="D55" s="78">
        <v>38520</v>
      </c>
    </row>
    <row r="56" spans="1:4">
      <c r="A56" s="77" t="s">
        <v>146</v>
      </c>
      <c r="B56" s="77" t="s">
        <v>147</v>
      </c>
      <c r="C56" s="78">
        <v>207437</v>
      </c>
      <c r="D56" s="78">
        <v>178540</v>
      </c>
    </row>
    <row r="57" spans="1:4">
      <c r="A57" s="77" t="s">
        <v>148</v>
      </c>
      <c r="B57" s="77" t="s">
        <v>149</v>
      </c>
      <c r="C57" s="78">
        <v>31074</v>
      </c>
      <c r="D57" s="78">
        <v>11434</v>
      </c>
    </row>
    <row r="58" spans="1:4">
      <c r="A58" s="77" t="s">
        <v>150</v>
      </c>
      <c r="B58" s="77" t="s">
        <v>151</v>
      </c>
      <c r="C58" s="78">
        <v>52862</v>
      </c>
      <c r="D58" s="78">
        <v>47418</v>
      </c>
    </row>
    <row r="59" spans="1:4">
      <c r="A59" s="77" t="s">
        <v>152</v>
      </c>
      <c r="B59" s="77" t="s">
        <v>153</v>
      </c>
      <c r="C59" s="78">
        <v>389</v>
      </c>
      <c r="D59" s="78">
        <v>686</v>
      </c>
    </row>
    <row r="60" spans="1:4">
      <c r="A60" s="130" t="s">
        <v>154</v>
      </c>
      <c r="B60" s="130" t="s">
        <v>155</v>
      </c>
      <c r="C60" s="131">
        <v>1154146</v>
      </c>
      <c r="D60" s="131">
        <v>1252889</v>
      </c>
    </row>
    <row r="61" spans="1:4">
      <c r="A61" s="77" t="s">
        <v>156</v>
      </c>
      <c r="B61" s="77" t="s">
        <v>157</v>
      </c>
      <c r="C61" s="78">
        <v>12701</v>
      </c>
      <c r="D61" s="78">
        <v>15886</v>
      </c>
    </row>
    <row r="62" spans="1:4">
      <c r="A62" s="77" t="s">
        <v>158</v>
      </c>
      <c r="B62" s="77" t="s">
        <v>159</v>
      </c>
      <c r="C62" s="78">
        <v>165290</v>
      </c>
      <c r="D62" s="78">
        <v>125293</v>
      </c>
    </row>
    <row r="63" spans="1:4">
      <c r="A63" s="77" t="s">
        <v>160</v>
      </c>
      <c r="B63" s="77" t="s">
        <v>161</v>
      </c>
      <c r="C63" s="78">
        <v>1458</v>
      </c>
      <c r="D63" s="78">
        <v>98</v>
      </c>
    </row>
    <row r="64" spans="1:4">
      <c r="A64" s="77" t="s">
        <v>152</v>
      </c>
      <c r="B64" s="77" t="s">
        <v>153</v>
      </c>
      <c r="C64" s="78">
        <v>57139</v>
      </c>
      <c r="D64" s="78">
        <v>113498</v>
      </c>
    </row>
    <row r="65" spans="1:7">
      <c r="A65" s="77" t="s">
        <v>146</v>
      </c>
      <c r="B65" s="77" t="s">
        <v>147</v>
      </c>
      <c r="C65" s="78">
        <v>279515</v>
      </c>
      <c r="D65" s="78">
        <v>307765</v>
      </c>
    </row>
    <row r="66" spans="1:7">
      <c r="A66" s="77" t="s">
        <v>148</v>
      </c>
      <c r="B66" s="77" t="s">
        <v>149</v>
      </c>
      <c r="C66" s="78">
        <v>22886</v>
      </c>
      <c r="D66" s="78">
        <v>13763</v>
      </c>
    </row>
    <row r="67" spans="1:7">
      <c r="A67" s="77" t="s">
        <v>168</v>
      </c>
      <c r="B67" s="77" t="s">
        <v>169</v>
      </c>
      <c r="C67" s="78">
        <v>337330</v>
      </c>
      <c r="D67" s="78">
        <v>265000</v>
      </c>
    </row>
    <row r="68" spans="1:7">
      <c r="A68" s="132" t="s">
        <v>170</v>
      </c>
      <c r="B68" s="132" t="s">
        <v>171</v>
      </c>
      <c r="C68" s="78">
        <v>277827</v>
      </c>
      <c r="D68" s="78">
        <v>411586</v>
      </c>
    </row>
    <row r="69" spans="1:7">
      <c r="A69" s="132" t="s">
        <v>172</v>
      </c>
      <c r="B69" s="132" t="s">
        <v>173</v>
      </c>
      <c r="C69" s="78">
        <v>0</v>
      </c>
      <c r="D69" s="78">
        <v>0</v>
      </c>
    </row>
    <row r="70" spans="1:7">
      <c r="A70" s="130" t="s">
        <v>174</v>
      </c>
      <c r="B70" s="130" t="s">
        <v>175</v>
      </c>
      <c r="C70" s="131">
        <v>2274124</v>
      </c>
      <c r="D70" s="131">
        <v>2158735</v>
      </c>
    </row>
    <row r="71" spans="1:7">
      <c r="C71" s="79"/>
      <c r="D71" s="79"/>
    </row>
    <row r="72" spans="1:7">
      <c r="A72" s="313" t="s">
        <v>176</v>
      </c>
      <c r="B72" s="313" t="s">
        <v>177</v>
      </c>
      <c r="C72" s="119">
        <f>C47</f>
        <v>44926</v>
      </c>
      <c r="D72" s="119" t="s">
        <v>593</v>
      </c>
    </row>
    <row r="73" spans="1:7">
      <c r="A73" s="130" t="s">
        <v>178</v>
      </c>
      <c r="B73" s="130" t="s">
        <v>179</v>
      </c>
      <c r="C73" s="131">
        <v>2033404</v>
      </c>
      <c r="D73" s="131">
        <v>1894356</v>
      </c>
    </row>
    <row r="74" spans="1:7">
      <c r="A74" s="130" t="s">
        <v>180</v>
      </c>
      <c r="B74" s="130" t="s">
        <v>181</v>
      </c>
      <c r="C74" s="131">
        <v>2033404</v>
      </c>
      <c r="D74" s="131">
        <v>1894356</v>
      </c>
    </row>
    <row r="75" spans="1:7">
      <c r="A75" s="77" t="s">
        <v>182</v>
      </c>
      <c r="B75" s="77" t="s">
        <v>183</v>
      </c>
      <c r="C75" s="78">
        <v>100771</v>
      </c>
      <c r="D75" s="78">
        <v>100739</v>
      </c>
    </row>
    <row r="76" spans="1:7">
      <c r="A76" s="77" t="s">
        <v>453</v>
      </c>
      <c r="B76" s="77" t="s">
        <v>527</v>
      </c>
      <c r="C76" s="78">
        <v>1567325</v>
      </c>
      <c r="D76" s="78">
        <v>1425647</v>
      </c>
    </row>
    <row r="77" spans="1:7">
      <c r="A77" s="77" t="s">
        <v>186</v>
      </c>
      <c r="B77" s="77" t="s">
        <v>528</v>
      </c>
      <c r="C77" s="78">
        <v>116700</v>
      </c>
      <c r="D77" s="78">
        <v>115909</v>
      </c>
    </row>
    <row r="78" spans="1:7">
      <c r="A78" s="89" t="s">
        <v>188</v>
      </c>
      <c r="B78" s="89" t="s">
        <v>189</v>
      </c>
      <c r="C78" s="95">
        <v>-99993</v>
      </c>
      <c r="D78" s="95">
        <v>0</v>
      </c>
      <c r="E78" s="92"/>
      <c r="F78" s="395" t="s">
        <v>510</v>
      </c>
      <c r="G78" s="395"/>
    </row>
    <row r="79" spans="1:7">
      <c r="A79" s="77" t="s">
        <v>190</v>
      </c>
      <c r="B79" s="77" t="s">
        <v>191</v>
      </c>
      <c r="C79" s="78">
        <v>2255</v>
      </c>
      <c r="D79" s="78">
        <v>47994</v>
      </c>
    </row>
    <row r="80" spans="1:7">
      <c r="A80" s="77" t="s">
        <v>192</v>
      </c>
      <c r="B80" s="77" t="s">
        <v>529</v>
      </c>
      <c r="C80" s="78">
        <v>1904</v>
      </c>
      <c r="D80" s="78">
        <v>1591</v>
      </c>
    </row>
    <row r="81" spans="1:4">
      <c r="A81" s="77" t="s">
        <v>194</v>
      </c>
      <c r="B81" s="77" t="s">
        <v>195</v>
      </c>
      <c r="C81" s="78">
        <v>-2651</v>
      </c>
      <c r="D81" s="78">
        <v>-6432</v>
      </c>
    </row>
    <row r="82" spans="1:4">
      <c r="A82" s="77" t="s">
        <v>377</v>
      </c>
      <c r="B82" s="77" t="s">
        <v>197</v>
      </c>
      <c r="C82" s="78">
        <v>347093</v>
      </c>
      <c r="D82" s="78">
        <v>208908</v>
      </c>
    </row>
    <row r="83" spans="1:4">
      <c r="A83" s="114" t="s">
        <v>530</v>
      </c>
      <c r="B83" s="114" t="s">
        <v>482</v>
      </c>
      <c r="C83" s="120"/>
      <c r="D83" s="120"/>
    </row>
    <row r="84" spans="1:4">
      <c r="A84" s="130" t="s">
        <v>198</v>
      </c>
      <c r="B84" s="130" t="s">
        <v>199</v>
      </c>
      <c r="C84" s="131">
        <v>36186</v>
      </c>
      <c r="D84" s="131">
        <v>36112</v>
      </c>
    </row>
    <row r="85" spans="1:4">
      <c r="A85" s="77" t="s">
        <v>200</v>
      </c>
      <c r="B85" s="77" t="s">
        <v>201</v>
      </c>
      <c r="C85" s="78">
        <v>18883</v>
      </c>
      <c r="D85" s="78">
        <v>21080</v>
      </c>
    </row>
    <row r="86" spans="1:4">
      <c r="A86" s="77" t="s">
        <v>202</v>
      </c>
      <c r="B86" s="77" t="s">
        <v>531</v>
      </c>
      <c r="C86" s="78">
        <v>2620</v>
      </c>
      <c r="D86" s="78">
        <v>2860</v>
      </c>
    </row>
    <row r="87" spans="1:4">
      <c r="A87" s="77" t="s">
        <v>502</v>
      </c>
      <c r="B87" s="77" t="s">
        <v>205</v>
      </c>
      <c r="C87" s="78">
        <v>50</v>
      </c>
      <c r="D87" s="78">
        <v>0</v>
      </c>
    </row>
    <row r="88" spans="1:4">
      <c r="A88" s="77" t="s">
        <v>206</v>
      </c>
      <c r="B88" s="77" t="s">
        <v>207</v>
      </c>
      <c r="C88" s="78">
        <v>3669</v>
      </c>
      <c r="D88" s="78">
        <v>6424</v>
      </c>
    </row>
    <row r="89" spans="1:4">
      <c r="A89" s="77" t="s">
        <v>208</v>
      </c>
      <c r="B89" s="77" t="s">
        <v>209</v>
      </c>
      <c r="C89" s="78">
        <v>366</v>
      </c>
      <c r="D89" s="78">
        <v>380</v>
      </c>
    </row>
    <row r="90" spans="1:4">
      <c r="A90" s="77" t="s">
        <v>210</v>
      </c>
      <c r="B90" s="77" t="s">
        <v>211</v>
      </c>
      <c r="C90" s="78">
        <v>10598</v>
      </c>
      <c r="D90" s="78">
        <v>5368</v>
      </c>
    </row>
    <row r="91" spans="1:4">
      <c r="A91" s="130" t="s">
        <v>212</v>
      </c>
      <c r="B91" s="130" t="s">
        <v>213</v>
      </c>
      <c r="C91" s="131">
        <v>204534</v>
      </c>
      <c r="D91" s="131">
        <v>228267</v>
      </c>
    </row>
    <row r="92" spans="1:4">
      <c r="A92" s="77" t="s">
        <v>336</v>
      </c>
      <c r="B92" s="77" t="s">
        <v>337</v>
      </c>
      <c r="C92" s="78">
        <v>0</v>
      </c>
      <c r="D92" s="78">
        <v>0</v>
      </c>
    </row>
    <row r="93" spans="1:4">
      <c r="A93" s="77" t="s">
        <v>200</v>
      </c>
      <c r="B93" s="77" t="s">
        <v>201</v>
      </c>
      <c r="C93" s="78">
        <v>9578</v>
      </c>
      <c r="D93" s="78">
        <v>25802</v>
      </c>
    </row>
    <row r="94" spans="1:4">
      <c r="A94" s="77" t="s">
        <v>216</v>
      </c>
      <c r="B94" s="77" t="s">
        <v>217</v>
      </c>
      <c r="C94" s="78">
        <v>72119</v>
      </c>
      <c r="D94" s="78">
        <v>53380</v>
      </c>
    </row>
    <row r="95" spans="1:4">
      <c r="A95" s="77" t="s">
        <v>218</v>
      </c>
      <c r="B95" s="77" t="s">
        <v>219</v>
      </c>
      <c r="C95" s="78">
        <v>2116</v>
      </c>
      <c r="D95" s="78">
        <v>24446</v>
      </c>
    </row>
    <row r="96" spans="1:4">
      <c r="A96" s="77" t="s">
        <v>202</v>
      </c>
      <c r="B96" s="77" t="s">
        <v>221</v>
      </c>
      <c r="C96" s="78">
        <v>10244</v>
      </c>
      <c r="D96" s="78">
        <v>10042</v>
      </c>
    </row>
    <row r="97" spans="1:5">
      <c r="A97" s="77" t="s">
        <v>206</v>
      </c>
      <c r="B97" s="77" t="s">
        <v>207</v>
      </c>
      <c r="C97" s="78">
        <v>22425</v>
      </c>
      <c r="D97" s="78">
        <v>31548</v>
      </c>
    </row>
    <row r="98" spans="1:5">
      <c r="A98" s="77" t="s">
        <v>208</v>
      </c>
      <c r="B98" s="77" t="s">
        <v>209</v>
      </c>
      <c r="C98" s="78">
        <v>10</v>
      </c>
      <c r="D98" s="78">
        <v>7</v>
      </c>
    </row>
    <row r="99" spans="1:5">
      <c r="A99" s="77" t="s">
        <v>210</v>
      </c>
      <c r="B99" s="77" t="s">
        <v>211</v>
      </c>
      <c r="C99" s="78">
        <v>88042</v>
      </c>
      <c r="D99" s="78">
        <v>83042</v>
      </c>
    </row>
    <row r="100" spans="1:5">
      <c r="A100" s="130" t="s">
        <v>470</v>
      </c>
      <c r="B100" s="130" t="s">
        <v>228</v>
      </c>
      <c r="C100" s="131">
        <v>2274124</v>
      </c>
      <c r="D100" s="131">
        <v>2158735</v>
      </c>
    </row>
    <row r="101" spans="1:5">
      <c r="A101" s="76" t="s">
        <v>96</v>
      </c>
    </row>
    <row r="103" spans="1:5" ht="26">
      <c r="A103" s="65" t="s">
        <v>229</v>
      </c>
      <c r="B103" s="65" t="s">
        <v>230</v>
      </c>
      <c r="E103" s="97"/>
    </row>
    <row r="104" spans="1:5" ht="24">
      <c r="A104" s="313" t="s">
        <v>231</v>
      </c>
      <c r="B104" s="313" t="s">
        <v>232</v>
      </c>
      <c r="C104" s="113" t="str">
        <f>C6</f>
        <v>01.01.2022-31.12.2022</v>
      </c>
      <c r="D104" s="113" t="s">
        <v>594</v>
      </c>
    </row>
    <row r="105" spans="1:5">
      <c r="A105" s="121" t="s">
        <v>233</v>
      </c>
      <c r="B105" s="121" t="s">
        <v>234</v>
      </c>
      <c r="C105" s="4"/>
      <c r="D105" s="4"/>
    </row>
    <row r="106" spans="1:5">
      <c r="A106" s="122" t="s">
        <v>397</v>
      </c>
      <c r="B106" s="122" t="s">
        <v>398</v>
      </c>
      <c r="C106" s="4">
        <v>347093</v>
      </c>
      <c r="D106" s="4">
        <v>208908</v>
      </c>
    </row>
    <row r="107" spans="1:5">
      <c r="A107" s="122" t="s">
        <v>235</v>
      </c>
      <c r="B107" s="122" t="s">
        <v>236</v>
      </c>
      <c r="C107" s="4">
        <v>55878</v>
      </c>
      <c r="D107" s="4">
        <v>766750</v>
      </c>
    </row>
    <row r="108" spans="1:5">
      <c r="A108" s="81" t="s">
        <v>378</v>
      </c>
      <c r="B108" s="81" t="s">
        <v>379</v>
      </c>
      <c r="C108" s="80">
        <v>13828</v>
      </c>
      <c r="D108" s="80">
        <v>17764</v>
      </c>
    </row>
    <row r="109" spans="1:5">
      <c r="A109" s="81" t="s">
        <v>239</v>
      </c>
      <c r="B109" s="81" t="s">
        <v>240</v>
      </c>
      <c r="C109" s="80">
        <v>103604</v>
      </c>
      <c r="D109" s="80">
        <v>86965</v>
      </c>
    </row>
    <row r="110" spans="1:5">
      <c r="A110" s="81" t="s">
        <v>595</v>
      </c>
      <c r="B110" s="81" t="s">
        <v>416</v>
      </c>
      <c r="C110" s="80">
        <v>4561</v>
      </c>
      <c r="D110" s="80">
        <v>-15047</v>
      </c>
    </row>
    <row r="111" spans="1:5">
      <c r="A111" s="81" t="s">
        <v>243</v>
      </c>
      <c r="B111" s="81" t="s">
        <v>244</v>
      </c>
      <c r="C111" s="80">
        <v>-42487</v>
      </c>
      <c r="D111" s="80">
        <v>-228</v>
      </c>
    </row>
    <row r="112" spans="1:5">
      <c r="A112" s="81" t="s">
        <v>596</v>
      </c>
      <c r="B112" s="81" t="s">
        <v>418</v>
      </c>
      <c r="C112" s="80">
        <v>42077</v>
      </c>
      <c r="D112" s="80">
        <v>55282</v>
      </c>
    </row>
    <row r="113" spans="1:4">
      <c r="A113" s="81" t="s">
        <v>247</v>
      </c>
      <c r="B113" s="81" t="s">
        <v>248</v>
      </c>
      <c r="C113" s="80">
        <v>-5700</v>
      </c>
      <c r="D113" s="80">
        <v>-311449</v>
      </c>
    </row>
    <row r="114" spans="1:4">
      <c r="A114" s="81" t="s">
        <v>249</v>
      </c>
      <c r="B114" s="81" t="s">
        <v>250</v>
      </c>
      <c r="C114" s="80">
        <v>3185</v>
      </c>
      <c r="D114" s="80">
        <v>-8929</v>
      </c>
    </row>
    <row r="115" spans="1:4">
      <c r="A115" s="81" t="s">
        <v>251</v>
      </c>
      <c r="B115" s="81" t="s">
        <v>252</v>
      </c>
      <c r="C115" s="80">
        <v>-44052</v>
      </c>
      <c r="D115" s="80">
        <v>1036886</v>
      </c>
    </row>
    <row r="116" spans="1:4">
      <c r="A116" s="81" t="s">
        <v>253</v>
      </c>
      <c r="B116" s="81" t="s">
        <v>254</v>
      </c>
      <c r="C116" s="80">
        <v>13034</v>
      </c>
      <c r="D116" s="80">
        <v>-85023</v>
      </c>
    </row>
    <row r="117" spans="1:4">
      <c r="A117" s="81" t="s">
        <v>255</v>
      </c>
      <c r="B117" s="81" t="s">
        <v>256</v>
      </c>
      <c r="C117" s="80">
        <v>-40881</v>
      </c>
      <c r="D117" s="80">
        <v>-11127</v>
      </c>
    </row>
    <row r="118" spans="1:4">
      <c r="A118" s="81" t="s">
        <v>259</v>
      </c>
      <c r="B118" s="81" t="s">
        <v>260</v>
      </c>
      <c r="C118" s="80">
        <v>8709</v>
      </c>
      <c r="D118" s="80">
        <v>1656</v>
      </c>
    </row>
    <row r="119" spans="1:4">
      <c r="A119" s="122" t="s">
        <v>261</v>
      </c>
      <c r="B119" s="122" t="s">
        <v>262</v>
      </c>
      <c r="C119" s="4">
        <v>402971</v>
      </c>
      <c r="D119" s="4">
        <v>975658</v>
      </c>
    </row>
    <row r="120" spans="1:4">
      <c r="A120" s="81" t="s">
        <v>263</v>
      </c>
      <c r="B120" s="81" t="s">
        <v>380</v>
      </c>
      <c r="C120" s="80">
        <v>13817</v>
      </c>
      <c r="D120" s="80">
        <v>4337</v>
      </c>
    </row>
    <row r="121" spans="1:4">
      <c r="A121" s="81" t="s">
        <v>265</v>
      </c>
      <c r="B121" s="81" t="s">
        <v>266</v>
      </c>
      <c r="C121" s="80">
        <v>32275</v>
      </c>
      <c r="D121" s="80">
        <v>5863</v>
      </c>
    </row>
    <row r="122" spans="1:4">
      <c r="A122" s="81" t="s">
        <v>267</v>
      </c>
      <c r="B122" s="81" t="s">
        <v>268</v>
      </c>
      <c r="C122" s="80">
        <v>-43032</v>
      </c>
      <c r="D122" s="80">
        <v>-18033</v>
      </c>
    </row>
    <row r="123" spans="1:4">
      <c r="A123" s="121" t="s">
        <v>269</v>
      </c>
      <c r="B123" s="121" t="s">
        <v>270</v>
      </c>
      <c r="C123" s="4">
        <v>406031</v>
      </c>
      <c r="D123" s="4">
        <v>967825</v>
      </c>
    </row>
    <row r="124" spans="1:4">
      <c r="A124" s="121" t="s">
        <v>271</v>
      </c>
      <c r="B124" s="121" t="s">
        <v>272</v>
      </c>
      <c r="C124" s="4"/>
      <c r="D124" s="4"/>
    </row>
    <row r="125" spans="1:4">
      <c r="A125" s="122" t="s">
        <v>273</v>
      </c>
      <c r="B125" s="122" t="s">
        <v>274</v>
      </c>
      <c r="C125" s="4">
        <v>1292199</v>
      </c>
      <c r="D125" s="4">
        <v>257135</v>
      </c>
    </row>
    <row r="126" spans="1:4">
      <c r="A126" s="81" t="s">
        <v>275</v>
      </c>
      <c r="B126" s="81" t="s">
        <v>276</v>
      </c>
      <c r="C126" s="80">
        <v>568</v>
      </c>
      <c r="D126" s="80">
        <v>241</v>
      </c>
    </row>
    <row r="127" spans="1:4">
      <c r="A127" s="81" t="s">
        <v>277</v>
      </c>
      <c r="B127" s="81" t="s">
        <v>278</v>
      </c>
      <c r="C127" s="80">
        <v>0</v>
      </c>
      <c r="D127" s="80">
        <v>0</v>
      </c>
    </row>
    <row r="128" spans="1:4">
      <c r="A128" s="81" t="s">
        <v>279</v>
      </c>
      <c r="B128" s="81" t="s">
        <v>280</v>
      </c>
      <c r="C128" s="80">
        <v>0</v>
      </c>
      <c r="D128" s="80">
        <v>0</v>
      </c>
    </row>
    <row r="129" spans="1:4">
      <c r="A129" s="81" t="s">
        <v>281</v>
      </c>
      <c r="B129" s="81" t="s">
        <v>282</v>
      </c>
      <c r="C129" s="80">
        <v>0</v>
      </c>
      <c r="D129" s="80">
        <v>0</v>
      </c>
    </row>
    <row r="130" spans="1:4">
      <c r="A130" s="81" t="s">
        <v>283</v>
      </c>
      <c r="B130" s="81" t="s">
        <v>284</v>
      </c>
      <c r="C130" s="80">
        <v>76</v>
      </c>
      <c r="D130" s="80">
        <v>19</v>
      </c>
    </row>
    <row r="131" spans="1:4">
      <c r="A131" s="81" t="s">
        <v>285</v>
      </c>
      <c r="B131" s="81" t="s">
        <v>286</v>
      </c>
      <c r="C131" s="80">
        <v>12240</v>
      </c>
      <c r="D131" s="80">
        <v>0</v>
      </c>
    </row>
    <row r="132" spans="1:4">
      <c r="A132" s="81" t="s">
        <v>287</v>
      </c>
      <c r="B132" s="81" t="s">
        <v>288</v>
      </c>
      <c r="C132" s="80">
        <v>975860</v>
      </c>
      <c r="D132" s="80">
        <v>164368</v>
      </c>
    </row>
    <row r="133" spans="1:4">
      <c r="A133" s="81" t="s">
        <v>381</v>
      </c>
      <c r="B133" s="81" t="s">
        <v>382</v>
      </c>
      <c r="C133" s="80">
        <v>268426</v>
      </c>
      <c r="D133" s="80">
        <v>82715</v>
      </c>
    </row>
    <row r="134" spans="1:4">
      <c r="A134" s="81" t="s">
        <v>291</v>
      </c>
      <c r="B134" s="81" t="s">
        <v>292</v>
      </c>
      <c r="C134" s="80">
        <v>7879</v>
      </c>
      <c r="D134" s="80">
        <v>1703</v>
      </c>
    </row>
    <row r="135" spans="1:4">
      <c r="A135" s="81" t="s">
        <v>293</v>
      </c>
      <c r="B135" s="81" t="s">
        <v>294</v>
      </c>
      <c r="C135" s="80">
        <v>26885</v>
      </c>
      <c r="D135" s="80">
        <v>68</v>
      </c>
    </row>
    <row r="136" spans="1:4">
      <c r="A136" s="81" t="s">
        <v>295</v>
      </c>
      <c r="B136" s="81" t="s">
        <v>296</v>
      </c>
      <c r="C136" s="80">
        <v>0</v>
      </c>
      <c r="D136" s="80">
        <v>7887</v>
      </c>
    </row>
    <row r="137" spans="1:4">
      <c r="A137" s="81" t="s">
        <v>297</v>
      </c>
      <c r="B137" s="81" t="s">
        <v>298</v>
      </c>
      <c r="C137" s="80">
        <v>265</v>
      </c>
      <c r="D137" s="80">
        <v>134</v>
      </c>
    </row>
    <row r="138" spans="1:4">
      <c r="A138" s="122" t="s">
        <v>299</v>
      </c>
      <c r="B138" s="122" t="s">
        <v>300</v>
      </c>
      <c r="C138" s="4">
        <v>1627806</v>
      </c>
      <c r="D138" s="4">
        <v>870930</v>
      </c>
    </row>
    <row r="139" spans="1:4">
      <c r="A139" s="81" t="s">
        <v>301</v>
      </c>
      <c r="B139" s="81" t="s">
        <v>302</v>
      </c>
      <c r="C139" s="80">
        <v>48274</v>
      </c>
      <c r="D139" s="80">
        <v>27969</v>
      </c>
    </row>
    <row r="140" spans="1:4">
      <c r="A140" s="81" t="s">
        <v>136</v>
      </c>
      <c r="B140" s="81" t="s">
        <v>137</v>
      </c>
      <c r="C140" s="80">
        <v>207831</v>
      </c>
      <c r="D140" s="80">
        <v>155401</v>
      </c>
    </row>
    <row r="141" spans="1:4">
      <c r="A141" s="81" t="s">
        <v>305</v>
      </c>
      <c r="B141" s="81" t="s">
        <v>306</v>
      </c>
      <c r="C141" s="80">
        <v>0</v>
      </c>
      <c r="D141" s="80">
        <v>0</v>
      </c>
    </row>
    <row r="142" spans="1:4">
      <c r="A142" s="81" t="s">
        <v>307</v>
      </c>
      <c r="B142" s="81" t="s">
        <v>308</v>
      </c>
      <c r="C142" s="80">
        <v>214</v>
      </c>
      <c r="D142" s="80">
        <v>2085</v>
      </c>
    </row>
    <row r="143" spans="1:4">
      <c r="A143" s="81" t="s">
        <v>309</v>
      </c>
      <c r="B143" s="81" t="s">
        <v>310</v>
      </c>
      <c r="C143" s="80">
        <v>4187</v>
      </c>
      <c r="D143" s="80">
        <v>4340</v>
      </c>
    </row>
    <row r="144" spans="1:4">
      <c r="A144" s="81" t="s">
        <v>311</v>
      </c>
      <c r="B144" s="81" t="s">
        <v>312</v>
      </c>
      <c r="C144" s="80">
        <v>0</v>
      </c>
      <c r="D144" s="80">
        <v>0</v>
      </c>
    </row>
    <row r="145" spans="1:14" s="97" customFormat="1">
      <c r="A145" s="81" t="s">
        <v>313</v>
      </c>
      <c r="B145" s="81" t="s">
        <v>314</v>
      </c>
      <c r="C145" s="80">
        <v>6769</v>
      </c>
      <c r="D145" s="80">
        <v>19306</v>
      </c>
      <c r="E145" s="40"/>
      <c r="F145" s="40"/>
      <c r="G145" s="40"/>
      <c r="H145" s="40"/>
      <c r="I145" s="40"/>
      <c r="J145" s="40"/>
      <c r="K145" s="40"/>
      <c r="L145" s="40"/>
      <c r="M145" s="40"/>
      <c r="N145" s="40"/>
    </row>
    <row r="146" spans="1:14" s="97" customFormat="1">
      <c r="A146" s="93" t="s">
        <v>317</v>
      </c>
      <c r="B146" s="93" t="s">
        <v>318</v>
      </c>
      <c r="C146" s="94">
        <v>2556</v>
      </c>
      <c r="D146" s="94">
        <v>0</v>
      </c>
      <c r="E146" s="92"/>
      <c r="F146" s="395" t="s">
        <v>510</v>
      </c>
      <c r="G146" s="395"/>
      <c r="H146" s="40"/>
      <c r="I146" s="40"/>
      <c r="J146" s="40"/>
      <c r="K146" s="40"/>
      <c r="L146" s="40"/>
      <c r="M146" s="40"/>
      <c r="N146" s="40"/>
    </row>
    <row r="147" spans="1:14">
      <c r="A147" s="81" t="s">
        <v>319</v>
      </c>
      <c r="B147" s="81" t="s">
        <v>320</v>
      </c>
      <c r="C147" s="80">
        <v>0</v>
      </c>
      <c r="D147" s="80">
        <v>0</v>
      </c>
    </row>
    <row r="148" spans="1:14">
      <c r="A148" s="81" t="s">
        <v>321</v>
      </c>
      <c r="B148" s="81" t="s">
        <v>322</v>
      </c>
      <c r="C148" s="80">
        <v>1048190</v>
      </c>
      <c r="D148" s="80">
        <v>265000</v>
      </c>
    </row>
    <row r="149" spans="1:14">
      <c r="A149" s="81" t="s">
        <v>323</v>
      </c>
      <c r="B149" s="81" t="s">
        <v>324</v>
      </c>
      <c r="C149" s="80">
        <v>253580</v>
      </c>
      <c r="D149" s="80">
        <v>396829</v>
      </c>
    </row>
    <row r="150" spans="1:14">
      <c r="A150" s="81" t="s">
        <v>419</v>
      </c>
      <c r="B150" s="81" t="s">
        <v>420</v>
      </c>
      <c r="C150" s="80">
        <v>27887</v>
      </c>
      <c r="D150" s="80">
        <v>0</v>
      </c>
    </row>
    <row r="151" spans="1:14">
      <c r="A151" s="81" t="s">
        <v>421</v>
      </c>
      <c r="B151" s="81" t="s">
        <v>422</v>
      </c>
      <c r="C151" s="80">
        <v>28318</v>
      </c>
      <c r="D151" s="80">
        <v>0</v>
      </c>
    </row>
    <row r="152" spans="1:14">
      <c r="A152" s="81" t="s">
        <v>423</v>
      </c>
      <c r="B152" s="81" t="s">
        <v>424</v>
      </c>
      <c r="C152" s="80">
        <v>0</v>
      </c>
      <c r="D152" s="80">
        <v>0</v>
      </c>
    </row>
    <row r="153" spans="1:14">
      <c r="A153" s="121" t="s">
        <v>425</v>
      </c>
      <c r="B153" s="121" t="s">
        <v>331</v>
      </c>
      <c r="C153" s="4">
        <v>-335607</v>
      </c>
      <c r="D153" s="4">
        <v>-613795</v>
      </c>
    </row>
    <row r="154" spans="1:14">
      <c r="A154" s="121" t="s">
        <v>332</v>
      </c>
      <c r="B154" s="121" t="s">
        <v>333</v>
      </c>
      <c r="C154" s="4"/>
      <c r="D154" s="4"/>
    </row>
    <row r="155" spans="1:14">
      <c r="A155" s="122" t="s">
        <v>273</v>
      </c>
      <c r="B155" s="122" t="s">
        <v>274</v>
      </c>
      <c r="C155" s="4">
        <v>861</v>
      </c>
      <c r="D155" s="4">
        <v>2189</v>
      </c>
    </row>
    <row r="156" spans="1:14">
      <c r="A156" s="81" t="s">
        <v>334</v>
      </c>
      <c r="B156" s="81" t="s">
        <v>335</v>
      </c>
      <c r="C156" s="80">
        <v>822</v>
      </c>
      <c r="D156" s="80">
        <v>2149</v>
      </c>
    </row>
    <row r="157" spans="1:14">
      <c r="A157" s="81" t="s">
        <v>336</v>
      </c>
      <c r="B157" s="81" t="s">
        <v>337</v>
      </c>
      <c r="C157" s="80">
        <v>0</v>
      </c>
      <c r="D157" s="80">
        <v>0</v>
      </c>
    </row>
    <row r="158" spans="1:14">
      <c r="A158" s="81" t="s">
        <v>383</v>
      </c>
      <c r="B158" s="81" t="s">
        <v>515</v>
      </c>
      <c r="C158" s="80">
        <v>39</v>
      </c>
      <c r="D158" s="80">
        <v>40</v>
      </c>
    </row>
    <row r="159" spans="1:14">
      <c r="A159" s="81" t="s">
        <v>340</v>
      </c>
      <c r="B159" s="81" t="s">
        <v>341</v>
      </c>
      <c r="C159" s="80">
        <v>0</v>
      </c>
      <c r="D159" s="80">
        <v>0</v>
      </c>
    </row>
    <row r="160" spans="1:14">
      <c r="A160" s="122" t="s">
        <v>299</v>
      </c>
      <c r="B160" s="122" t="s">
        <v>300</v>
      </c>
      <c r="C160" s="4">
        <v>205044</v>
      </c>
      <c r="D160" s="4">
        <v>507968</v>
      </c>
    </row>
    <row r="161" spans="1:12">
      <c r="A161" s="81" t="s">
        <v>342</v>
      </c>
      <c r="B161" s="81" t="s">
        <v>312</v>
      </c>
      <c r="C161" s="80">
        <v>0</v>
      </c>
      <c r="D161" s="80">
        <v>0</v>
      </c>
      <c r="L161" s="68"/>
    </row>
    <row r="162" spans="1:12">
      <c r="A162" s="93" t="s">
        <v>343</v>
      </c>
      <c r="B162" s="93" t="s">
        <v>344</v>
      </c>
      <c r="C162" s="94">
        <v>99993</v>
      </c>
      <c r="D162" s="94">
        <v>0</v>
      </c>
      <c r="E162" s="92"/>
      <c r="F162" s="395" t="s">
        <v>510</v>
      </c>
      <c r="G162" s="395"/>
      <c r="L162" s="68"/>
    </row>
    <row r="163" spans="1:12">
      <c r="A163" s="81" t="s">
        <v>345</v>
      </c>
      <c r="B163" s="81" t="s">
        <v>346</v>
      </c>
      <c r="C163" s="80">
        <v>100739</v>
      </c>
      <c r="D163" s="80">
        <v>503694</v>
      </c>
      <c r="L163" s="68"/>
    </row>
    <row r="164" spans="1:12" ht="26">
      <c r="A164" s="81" t="s">
        <v>347</v>
      </c>
      <c r="B164" s="178" t="s">
        <v>348</v>
      </c>
      <c r="C164" s="80">
        <v>0</v>
      </c>
      <c r="D164" s="80">
        <v>0</v>
      </c>
      <c r="L164" s="68"/>
    </row>
    <row r="165" spans="1:12" ht="15" customHeight="1">
      <c r="A165" s="81" t="s">
        <v>349</v>
      </c>
      <c r="B165" s="81" t="s">
        <v>350</v>
      </c>
      <c r="C165" s="80">
        <v>3731</v>
      </c>
      <c r="D165" s="80">
        <v>3733</v>
      </c>
    </row>
    <row r="166" spans="1:12">
      <c r="A166" s="81" t="s">
        <v>351</v>
      </c>
      <c r="B166" s="81" t="s">
        <v>341</v>
      </c>
      <c r="C166" s="80">
        <v>581</v>
      </c>
      <c r="D166" s="80">
        <v>541</v>
      </c>
    </row>
    <row r="167" spans="1:12">
      <c r="A167" s="121" t="s">
        <v>352</v>
      </c>
      <c r="B167" s="121" t="s">
        <v>353</v>
      </c>
      <c r="C167" s="4">
        <v>-204183</v>
      </c>
      <c r="D167" s="4">
        <v>-505779</v>
      </c>
    </row>
    <row r="168" spans="1:12">
      <c r="A168" s="121" t="s">
        <v>354</v>
      </c>
      <c r="B168" s="121" t="s">
        <v>355</v>
      </c>
      <c r="C168" s="4">
        <v>-133759</v>
      </c>
      <c r="D168" s="4">
        <v>-151749</v>
      </c>
    </row>
    <row r="169" spans="1:12">
      <c r="A169" s="121" t="s">
        <v>356</v>
      </c>
      <c r="B169" s="121" t="s">
        <v>357</v>
      </c>
      <c r="C169" s="4">
        <v>-133759</v>
      </c>
      <c r="D169" s="4">
        <v>-151749</v>
      </c>
    </row>
    <row r="170" spans="1:12">
      <c r="A170" s="121" t="s">
        <v>358</v>
      </c>
      <c r="B170" s="121" t="s">
        <v>359</v>
      </c>
      <c r="C170" s="4">
        <v>411586</v>
      </c>
      <c r="D170" s="4">
        <v>563335</v>
      </c>
    </row>
    <row r="171" spans="1:12">
      <c r="A171" s="121" t="s">
        <v>360</v>
      </c>
      <c r="B171" s="121" t="s">
        <v>361</v>
      </c>
      <c r="C171" s="4">
        <v>277827</v>
      </c>
      <c r="D171" s="4">
        <v>411586</v>
      </c>
    </row>
    <row r="172" spans="1:12">
      <c r="A172" s="76" t="s">
        <v>96</v>
      </c>
      <c r="B172" s="71"/>
      <c r="C172" s="72"/>
      <c r="D172" s="72"/>
    </row>
    <row r="173" spans="1:12">
      <c r="A173" s="76"/>
      <c r="B173" s="71"/>
      <c r="C173" s="72"/>
      <c r="D173" s="72"/>
    </row>
    <row r="174" spans="1:12">
      <c r="A174" s="76"/>
      <c r="B174" s="71"/>
      <c r="C174" s="72"/>
      <c r="D174" s="72"/>
    </row>
    <row r="175" spans="1:12">
      <c r="A175" s="76"/>
      <c r="B175" s="71"/>
      <c r="C175" s="72"/>
      <c r="D175" s="72"/>
    </row>
    <row r="176" spans="1:12">
      <c r="A176" s="76"/>
      <c r="B176" s="71"/>
      <c r="C176" s="72"/>
      <c r="D176" s="72"/>
    </row>
    <row r="177" spans="1:18">
      <c r="A177" s="76"/>
      <c r="B177" s="71"/>
      <c r="C177" s="72"/>
      <c r="D177" s="72"/>
    </row>
    <row r="178" spans="1:18">
      <c r="A178" s="76"/>
      <c r="B178" s="71"/>
      <c r="C178" s="72"/>
      <c r="D178" s="72"/>
    </row>
    <row r="179" spans="1:18">
      <c r="A179" s="76"/>
      <c r="B179" s="71"/>
      <c r="C179" s="72"/>
      <c r="D179" s="72"/>
    </row>
    <row r="180" spans="1:18">
      <c r="A180" s="76"/>
      <c r="B180" s="71"/>
      <c r="C180" s="72"/>
      <c r="D180" s="72"/>
    </row>
    <row r="181" spans="1:18" s="97" customFormat="1">
      <c r="A181" s="168"/>
      <c r="B181" s="179"/>
      <c r="C181" s="72"/>
      <c r="D181" s="180"/>
      <c r="E181" s="40"/>
      <c r="F181" s="40"/>
      <c r="G181" s="40"/>
      <c r="H181" s="40"/>
      <c r="I181" s="40"/>
      <c r="J181" s="40"/>
      <c r="K181" s="40"/>
      <c r="L181" s="40"/>
      <c r="M181" s="40"/>
      <c r="N181" s="40"/>
      <c r="O181" s="40"/>
      <c r="P181" s="40"/>
      <c r="Q181" s="40"/>
      <c r="R181" s="40"/>
    </row>
    <row r="182" spans="1:18">
      <c r="A182" s="76"/>
      <c r="B182" s="71"/>
      <c r="C182" s="72"/>
      <c r="D182" s="72"/>
    </row>
    <row r="183" spans="1:18" ht="26">
      <c r="A183" s="65" t="s">
        <v>476</v>
      </c>
      <c r="B183" s="66" t="s">
        <v>427</v>
      </c>
      <c r="C183" s="383" t="s">
        <v>591</v>
      </c>
      <c r="D183" s="384"/>
      <c r="E183" s="384"/>
      <c r="F183" s="385"/>
      <c r="H183" s="383" t="s">
        <v>592</v>
      </c>
      <c r="I183" s="384"/>
      <c r="J183" s="384"/>
      <c r="K183" s="385"/>
    </row>
    <row r="184" spans="1:18" ht="52">
      <c r="A184" s="392" t="s">
        <v>477</v>
      </c>
      <c r="B184" s="387" t="s">
        <v>429</v>
      </c>
      <c r="C184" s="396" t="s">
        <v>430</v>
      </c>
      <c r="D184" s="396" t="s">
        <v>431</v>
      </c>
      <c r="E184" s="314" t="s">
        <v>478</v>
      </c>
      <c r="F184" s="314" t="s">
        <v>433</v>
      </c>
      <c r="H184" s="396" t="s">
        <v>430</v>
      </c>
      <c r="I184" s="396" t="s">
        <v>431</v>
      </c>
      <c r="J184" s="314" t="s">
        <v>478</v>
      </c>
      <c r="K184" s="314" t="s">
        <v>433</v>
      </c>
    </row>
    <row r="185" spans="1:18" ht="65">
      <c r="A185" s="392"/>
      <c r="B185" s="387"/>
      <c r="C185" s="397"/>
      <c r="D185" s="397"/>
      <c r="E185" s="314" t="s">
        <v>479</v>
      </c>
      <c r="F185" s="314" t="s">
        <v>435</v>
      </c>
      <c r="H185" s="397"/>
      <c r="I185" s="397"/>
      <c r="J185" s="314" t="s">
        <v>479</v>
      </c>
      <c r="K185" s="314" t="s">
        <v>435</v>
      </c>
    </row>
    <row r="186" spans="1:18">
      <c r="A186" s="82" t="s">
        <v>0</v>
      </c>
      <c r="B186" s="121" t="s">
        <v>1</v>
      </c>
      <c r="C186" s="123">
        <v>780309</v>
      </c>
      <c r="D186" s="123">
        <v>188579</v>
      </c>
      <c r="E186" s="123">
        <v>-16312</v>
      </c>
      <c r="F186" s="123">
        <v>952576</v>
      </c>
      <c r="H186" s="123">
        <v>701739</v>
      </c>
      <c r="I186" s="123">
        <v>199983</v>
      </c>
      <c r="J186" s="123">
        <v>-13550</v>
      </c>
      <c r="K186" s="123">
        <v>888172</v>
      </c>
    </row>
    <row r="187" spans="1:18">
      <c r="A187" s="84" t="s">
        <v>45</v>
      </c>
      <c r="B187" s="116" t="s">
        <v>46</v>
      </c>
      <c r="C187" s="78">
        <v>761518</v>
      </c>
      <c r="D187" s="78">
        <v>0</v>
      </c>
      <c r="E187" s="78">
        <v>5981</v>
      </c>
      <c r="F187" s="78">
        <v>767499</v>
      </c>
      <c r="H187" s="78">
        <v>678507</v>
      </c>
      <c r="I187" s="78">
        <v>8264</v>
      </c>
      <c r="J187" s="78">
        <v>4793</v>
      </c>
      <c r="K187" s="78">
        <v>691564</v>
      </c>
    </row>
    <row r="188" spans="1:18">
      <c r="A188" s="84" t="s">
        <v>368</v>
      </c>
      <c r="B188" s="116" t="s">
        <v>369</v>
      </c>
      <c r="C188" s="78">
        <v>3044</v>
      </c>
      <c r="D188" s="78">
        <v>272</v>
      </c>
      <c r="E188" s="78">
        <v>-1356</v>
      </c>
      <c r="F188" s="78">
        <v>1960</v>
      </c>
      <c r="H188" s="78">
        <v>8103</v>
      </c>
      <c r="I188" s="78">
        <v>286</v>
      </c>
      <c r="J188" s="78">
        <v>-2524</v>
      </c>
      <c r="K188" s="78">
        <v>5865</v>
      </c>
    </row>
    <row r="189" spans="1:18">
      <c r="A189" s="84" t="s">
        <v>48</v>
      </c>
      <c r="B189" s="116" t="s">
        <v>436</v>
      </c>
      <c r="C189" s="78">
        <v>15747</v>
      </c>
      <c r="D189" s="78">
        <v>188307</v>
      </c>
      <c r="E189" s="78">
        <v>-20937</v>
      </c>
      <c r="F189" s="78">
        <v>183117</v>
      </c>
      <c r="H189" s="78">
        <v>15129</v>
      </c>
      <c r="I189" s="78">
        <v>191433</v>
      </c>
      <c r="J189" s="78">
        <v>-15819</v>
      </c>
      <c r="K189" s="78">
        <v>190743</v>
      </c>
    </row>
    <row r="190" spans="1:18">
      <c r="A190" s="82" t="s">
        <v>437</v>
      </c>
      <c r="B190" s="121" t="s">
        <v>438</v>
      </c>
      <c r="C190" s="123">
        <v>124808</v>
      </c>
      <c r="D190" s="123">
        <v>134387</v>
      </c>
      <c r="E190" s="123">
        <v>-15221</v>
      </c>
      <c r="F190" s="123">
        <v>243974</v>
      </c>
      <c r="H190" s="123">
        <v>118547</v>
      </c>
      <c r="I190" s="123">
        <v>144458</v>
      </c>
      <c r="J190" s="123">
        <v>-12771</v>
      </c>
      <c r="K190" s="123">
        <v>250234</v>
      </c>
    </row>
    <row r="191" spans="1:18">
      <c r="A191" s="84" t="s">
        <v>439</v>
      </c>
      <c r="B191" s="116" t="s">
        <v>440</v>
      </c>
      <c r="C191" s="78">
        <v>112997</v>
      </c>
      <c r="D191" s="78">
        <v>50</v>
      </c>
      <c r="E191" s="78">
        <v>-1485</v>
      </c>
      <c r="F191" s="78">
        <v>111562</v>
      </c>
      <c r="H191" s="78">
        <v>104933</v>
      </c>
      <c r="I191" s="78">
        <v>4236</v>
      </c>
      <c r="J191" s="78">
        <v>-1778</v>
      </c>
      <c r="K191" s="78">
        <v>107391</v>
      </c>
    </row>
    <row r="192" spans="1:18">
      <c r="A192" s="84" t="s">
        <v>441</v>
      </c>
      <c r="B192" s="116" t="s">
        <v>442</v>
      </c>
      <c r="C192" s="78">
        <v>11811</v>
      </c>
      <c r="D192" s="78">
        <v>134337</v>
      </c>
      <c r="E192" s="78">
        <v>-13736</v>
      </c>
      <c r="F192" s="78">
        <v>132412</v>
      </c>
      <c r="H192" s="78">
        <v>13614</v>
      </c>
      <c r="I192" s="78">
        <v>140222</v>
      </c>
      <c r="J192" s="78">
        <v>-10993</v>
      </c>
      <c r="K192" s="78">
        <v>142843</v>
      </c>
    </row>
    <row r="193" spans="1:14">
      <c r="A193" s="85" t="s">
        <v>390</v>
      </c>
      <c r="B193" s="124" t="s">
        <v>391</v>
      </c>
      <c r="C193" s="123">
        <v>655501</v>
      </c>
      <c r="D193" s="123">
        <v>54192</v>
      </c>
      <c r="E193" s="123">
        <v>-1091</v>
      </c>
      <c r="F193" s="123">
        <v>708602</v>
      </c>
      <c r="H193" s="123">
        <v>583192</v>
      </c>
      <c r="I193" s="123">
        <v>55525</v>
      </c>
      <c r="J193" s="123">
        <v>-779</v>
      </c>
      <c r="K193" s="123">
        <v>637938</v>
      </c>
    </row>
    <row r="194" spans="1:14">
      <c r="A194" s="83" t="s">
        <v>58</v>
      </c>
      <c r="B194" s="77" t="s">
        <v>59</v>
      </c>
      <c r="C194" s="78">
        <v>180841</v>
      </c>
      <c r="D194" s="78">
        <v>42168</v>
      </c>
      <c r="E194" s="78">
        <v>-659</v>
      </c>
      <c r="F194" s="78">
        <v>222350</v>
      </c>
      <c r="H194" s="78">
        <v>239160</v>
      </c>
      <c r="I194" s="78">
        <v>60382</v>
      </c>
      <c r="J194" s="78">
        <v>-317</v>
      </c>
      <c r="K194" s="78">
        <v>299225</v>
      </c>
    </row>
    <row r="195" spans="1:14">
      <c r="A195" s="83" t="s">
        <v>519</v>
      </c>
      <c r="B195" s="77" t="s">
        <v>520</v>
      </c>
      <c r="C195" s="78">
        <v>69256</v>
      </c>
      <c r="D195" s="78">
        <v>6489</v>
      </c>
      <c r="E195" s="78">
        <v>-209</v>
      </c>
      <c r="F195" s="78">
        <v>75536</v>
      </c>
      <c r="H195" s="78">
        <v>65413</v>
      </c>
      <c r="I195" s="78">
        <v>6735</v>
      </c>
      <c r="J195" s="78">
        <v>-199</v>
      </c>
      <c r="K195" s="78">
        <v>71949</v>
      </c>
    </row>
    <row r="196" spans="1:14">
      <c r="A196" s="83" t="s">
        <v>64</v>
      </c>
      <c r="B196" s="77" t="s">
        <v>65</v>
      </c>
      <c r="C196" s="78">
        <v>16772</v>
      </c>
      <c r="D196" s="78">
        <v>7077</v>
      </c>
      <c r="E196" s="78">
        <v>-4406</v>
      </c>
      <c r="F196" s="78">
        <v>19443</v>
      </c>
      <c r="H196" s="78">
        <v>18999</v>
      </c>
      <c r="I196" s="78">
        <v>1640</v>
      </c>
      <c r="J196" s="78">
        <v>-3263</v>
      </c>
      <c r="K196" s="78">
        <v>17376</v>
      </c>
    </row>
    <row r="197" spans="1:14">
      <c r="A197" s="83" t="s">
        <v>66</v>
      </c>
      <c r="B197" s="77" t="s">
        <v>67</v>
      </c>
      <c r="C197" s="78">
        <v>52604</v>
      </c>
      <c r="D197" s="78">
        <v>4457</v>
      </c>
      <c r="E197" s="78">
        <v>-4256</v>
      </c>
      <c r="F197" s="78">
        <v>52805</v>
      </c>
      <c r="H197" s="78">
        <v>34065</v>
      </c>
      <c r="I197" s="78">
        <v>20609</v>
      </c>
      <c r="J197" s="78">
        <v>-3443</v>
      </c>
      <c r="K197" s="78">
        <v>51231</v>
      </c>
    </row>
    <row r="198" spans="1:14">
      <c r="A198" s="83" t="s">
        <v>68</v>
      </c>
      <c r="B198" s="77" t="s">
        <v>443</v>
      </c>
      <c r="C198" s="78">
        <v>-7</v>
      </c>
      <c r="D198" s="78">
        <v>0</v>
      </c>
      <c r="E198" s="78">
        <v>0</v>
      </c>
      <c r="F198" s="78">
        <v>-7</v>
      </c>
      <c r="H198" s="78">
        <v>-6</v>
      </c>
      <c r="I198" s="78">
        <v>0</v>
      </c>
      <c r="J198" s="78">
        <v>0</v>
      </c>
      <c r="K198" s="78">
        <v>-6</v>
      </c>
    </row>
    <row r="199" spans="1:14">
      <c r="A199" s="85" t="s">
        <v>393</v>
      </c>
      <c r="B199" s="124" t="s">
        <v>394</v>
      </c>
      <c r="C199" s="123">
        <v>369565</v>
      </c>
      <c r="D199" s="123">
        <v>8155</v>
      </c>
      <c r="E199" s="123">
        <v>-373</v>
      </c>
      <c r="F199" s="123">
        <v>377347</v>
      </c>
      <c r="H199" s="123">
        <v>263547</v>
      </c>
      <c r="I199" s="123">
        <v>-30561</v>
      </c>
      <c r="J199" s="123">
        <v>-83</v>
      </c>
      <c r="K199" s="123">
        <v>232903</v>
      </c>
    </row>
    <row r="200" spans="1:14">
      <c r="A200" s="83" t="s">
        <v>72</v>
      </c>
      <c r="B200" s="77" t="s">
        <v>73</v>
      </c>
      <c r="C200" s="78">
        <v>64717</v>
      </c>
      <c r="D200" s="78">
        <v>6784</v>
      </c>
      <c r="E200" s="78">
        <v>0</v>
      </c>
      <c r="F200" s="78">
        <v>71501</v>
      </c>
      <c r="H200" s="78">
        <v>3831</v>
      </c>
      <c r="I200" s="78">
        <v>5692</v>
      </c>
      <c r="J200" s="78">
        <v>0</v>
      </c>
      <c r="K200" s="78">
        <v>9523</v>
      </c>
    </row>
    <row r="201" spans="1:14">
      <c r="A201" s="83" t="s">
        <v>74</v>
      </c>
      <c r="B201" s="77" t="s">
        <v>75</v>
      </c>
      <c r="C201" s="78">
        <v>47932</v>
      </c>
      <c r="D201" s="78">
        <v>7810</v>
      </c>
      <c r="E201" s="78">
        <v>-79</v>
      </c>
      <c r="F201" s="78">
        <v>55663</v>
      </c>
      <c r="H201" s="78">
        <v>15036</v>
      </c>
      <c r="I201" s="78">
        <v>8380</v>
      </c>
      <c r="J201" s="78">
        <v>-98</v>
      </c>
      <c r="K201" s="78">
        <v>23318</v>
      </c>
    </row>
    <row r="202" spans="1:14">
      <c r="A202" s="85" t="s">
        <v>444</v>
      </c>
      <c r="B202" s="124" t="s">
        <v>396</v>
      </c>
      <c r="C202" s="123">
        <v>386350</v>
      </c>
      <c r="D202" s="123">
        <v>7129</v>
      </c>
      <c r="E202" s="123">
        <v>-294</v>
      </c>
      <c r="F202" s="123">
        <v>393185</v>
      </c>
      <c r="H202" s="123">
        <v>252342</v>
      </c>
      <c r="I202" s="123">
        <v>-33249</v>
      </c>
      <c r="J202" s="123">
        <v>15</v>
      </c>
      <c r="K202" s="123">
        <v>219108</v>
      </c>
    </row>
    <row r="203" spans="1:14">
      <c r="A203" s="83" t="s">
        <v>263</v>
      </c>
      <c r="B203" s="77" t="s">
        <v>79</v>
      </c>
      <c r="C203" s="78">
        <v>44255</v>
      </c>
      <c r="D203" s="78">
        <v>1881</v>
      </c>
      <c r="E203" s="78">
        <v>-44</v>
      </c>
      <c r="F203" s="78">
        <v>46092</v>
      </c>
      <c r="H203" s="78">
        <v>13664</v>
      </c>
      <c r="I203" s="78">
        <v>-3458</v>
      </c>
      <c r="J203" s="78">
        <v>-6</v>
      </c>
      <c r="K203" s="78">
        <v>10200</v>
      </c>
    </row>
    <row r="204" spans="1:14">
      <c r="A204" s="85" t="s">
        <v>397</v>
      </c>
      <c r="B204" s="124" t="s">
        <v>398</v>
      </c>
      <c r="C204" s="123">
        <v>342095</v>
      </c>
      <c r="D204" s="123">
        <v>5248</v>
      </c>
      <c r="E204" s="123">
        <v>-250</v>
      </c>
      <c r="F204" s="123">
        <v>347093</v>
      </c>
      <c r="H204" s="123">
        <v>238678</v>
      </c>
      <c r="I204" s="123">
        <v>-29791</v>
      </c>
      <c r="J204" s="123">
        <v>21</v>
      </c>
      <c r="K204" s="123">
        <v>208908</v>
      </c>
    </row>
    <row r="205" spans="1:14">
      <c r="A205" s="83"/>
      <c r="B205" s="77"/>
      <c r="C205" s="78"/>
      <c r="D205" s="78"/>
      <c r="E205" s="78"/>
      <c r="F205" s="78"/>
      <c r="H205" s="78"/>
      <c r="I205" s="78"/>
      <c r="J205" s="78"/>
      <c r="K205" s="78"/>
    </row>
    <row r="206" spans="1:14">
      <c r="A206" s="85" t="s">
        <v>534</v>
      </c>
      <c r="B206" s="124" t="s">
        <v>446</v>
      </c>
      <c r="C206" s="123">
        <v>342095</v>
      </c>
      <c r="D206" s="123">
        <v>5248</v>
      </c>
      <c r="E206" s="123">
        <v>-250</v>
      </c>
      <c r="F206" s="123">
        <v>347093</v>
      </c>
      <c r="H206" s="123">
        <v>238678</v>
      </c>
      <c r="I206" s="123">
        <v>-29791</v>
      </c>
      <c r="J206" s="123">
        <v>21</v>
      </c>
      <c r="K206" s="123">
        <v>208908</v>
      </c>
    </row>
    <row r="207" spans="1:14" s="68" customFormat="1" ht="12">
      <c r="A207" s="167"/>
    </row>
    <row r="208" spans="1:14" s="97" customFormat="1">
      <c r="A208" s="40"/>
      <c r="B208" s="40"/>
      <c r="C208" s="40"/>
      <c r="D208" s="40"/>
      <c r="E208" s="40"/>
      <c r="F208" s="40"/>
      <c r="G208" s="40"/>
      <c r="H208" s="40"/>
      <c r="I208" s="40"/>
      <c r="J208" s="40"/>
      <c r="K208" s="40"/>
      <c r="L208" s="40"/>
      <c r="M208" s="40"/>
      <c r="N208" s="40"/>
    </row>
    <row r="210" spans="1:14" ht="26">
      <c r="A210" s="65" t="s">
        <v>447</v>
      </c>
      <c r="B210" s="65" t="s">
        <v>448</v>
      </c>
      <c r="C210" s="383">
        <v>44926</v>
      </c>
      <c r="D210" s="384"/>
      <c r="E210" s="384"/>
      <c r="F210" s="385"/>
      <c r="H210" s="383" t="s">
        <v>593</v>
      </c>
      <c r="I210" s="384"/>
      <c r="J210" s="384"/>
      <c r="K210" s="385"/>
    </row>
    <row r="211" spans="1:14" ht="52">
      <c r="A211" s="390" t="s">
        <v>126</v>
      </c>
      <c r="B211" s="390" t="s">
        <v>127</v>
      </c>
      <c r="C211" s="396" t="s">
        <v>430</v>
      </c>
      <c r="D211" s="396" t="s">
        <v>431</v>
      </c>
      <c r="E211" s="314" t="s">
        <v>478</v>
      </c>
      <c r="F211" s="314" t="s">
        <v>433</v>
      </c>
      <c r="H211" s="396" t="s">
        <v>430</v>
      </c>
      <c r="I211" s="396" t="s">
        <v>431</v>
      </c>
      <c r="J211" s="314" t="s">
        <v>478</v>
      </c>
      <c r="K211" s="314" t="s">
        <v>433</v>
      </c>
    </row>
    <row r="212" spans="1:14" ht="65">
      <c r="A212" s="391"/>
      <c r="B212" s="391"/>
      <c r="C212" s="397"/>
      <c r="D212" s="397"/>
      <c r="E212" s="314" t="s">
        <v>479</v>
      </c>
      <c r="F212" s="314" t="s">
        <v>435</v>
      </c>
      <c r="H212" s="397"/>
      <c r="I212" s="397"/>
      <c r="J212" s="314" t="s">
        <v>479</v>
      </c>
      <c r="K212" s="314" t="s">
        <v>435</v>
      </c>
    </row>
    <row r="213" spans="1:14">
      <c r="A213" s="121" t="s">
        <v>130</v>
      </c>
      <c r="B213" s="121" t="s">
        <v>131</v>
      </c>
      <c r="C213" s="125">
        <v>1104545</v>
      </c>
      <c r="D213" s="125">
        <v>32593</v>
      </c>
      <c r="E213" s="125">
        <v>-17160</v>
      </c>
      <c r="F213" s="125">
        <v>1119978</v>
      </c>
      <c r="H213" s="125">
        <v>906304</v>
      </c>
      <c r="I213" s="125">
        <v>17860</v>
      </c>
      <c r="J213" s="125">
        <v>-18318</v>
      </c>
      <c r="K213" s="125">
        <v>905846</v>
      </c>
    </row>
    <row r="214" spans="1:14">
      <c r="A214" s="77" t="s">
        <v>132</v>
      </c>
      <c r="B214" s="77" t="s">
        <v>133</v>
      </c>
      <c r="C214" s="78">
        <v>143837</v>
      </c>
      <c r="D214" s="78">
        <v>3269</v>
      </c>
      <c r="E214" s="78">
        <v>-1854</v>
      </c>
      <c r="F214" s="78">
        <v>145252</v>
      </c>
      <c r="H214" s="78">
        <v>105236</v>
      </c>
      <c r="I214" s="78">
        <v>5316</v>
      </c>
      <c r="J214" s="78">
        <v>9036</v>
      </c>
      <c r="K214" s="78">
        <v>119588</v>
      </c>
    </row>
    <row r="215" spans="1:14">
      <c r="A215" s="77" t="s">
        <v>134</v>
      </c>
      <c r="B215" s="77" t="s">
        <v>449</v>
      </c>
      <c r="C215" s="78">
        <v>69476</v>
      </c>
      <c r="D215" s="78">
        <v>171</v>
      </c>
      <c r="E215" s="78">
        <v>-490</v>
      </c>
      <c r="F215" s="78">
        <v>69157</v>
      </c>
      <c r="H215" s="78">
        <v>58382</v>
      </c>
      <c r="I215" s="78">
        <v>11</v>
      </c>
      <c r="J215" s="78">
        <v>0</v>
      </c>
      <c r="K215" s="78">
        <v>58393</v>
      </c>
    </row>
    <row r="216" spans="1:14">
      <c r="A216" s="77" t="s">
        <v>136</v>
      </c>
      <c r="B216" s="77" t="s">
        <v>137</v>
      </c>
      <c r="C216" s="78">
        <v>471528</v>
      </c>
      <c r="D216" s="78">
        <v>1439</v>
      </c>
      <c r="E216" s="78">
        <v>235</v>
      </c>
      <c r="F216" s="78">
        <v>473202</v>
      </c>
      <c r="H216" s="78">
        <v>347802</v>
      </c>
      <c r="I216" s="78">
        <v>2318</v>
      </c>
      <c r="J216" s="78">
        <v>75</v>
      </c>
      <c r="K216" s="78">
        <v>350195</v>
      </c>
    </row>
    <row r="217" spans="1:14">
      <c r="A217" s="77" t="s">
        <v>138</v>
      </c>
      <c r="B217" s="77" t="s">
        <v>139</v>
      </c>
      <c r="C217" s="78">
        <v>56438</v>
      </c>
      <c r="D217" s="78">
        <v>0</v>
      </c>
      <c r="E217" s="78">
        <v>0</v>
      </c>
      <c r="F217" s="78">
        <v>56438</v>
      </c>
      <c r="H217" s="78">
        <v>56438</v>
      </c>
      <c r="I217" s="78">
        <v>0</v>
      </c>
      <c r="J217" s="78">
        <v>0</v>
      </c>
      <c r="K217" s="78">
        <v>56438</v>
      </c>
    </row>
    <row r="218" spans="1:14">
      <c r="A218" s="77" t="s">
        <v>140</v>
      </c>
      <c r="B218" s="77" t="s">
        <v>141</v>
      </c>
      <c r="C218" s="78">
        <v>42560</v>
      </c>
      <c r="D218" s="78">
        <v>0</v>
      </c>
      <c r="E218" s="78">
        <v>0</v>
      </c>
      <c r="F218" s="78">
        <v>42560</v>
      </c>
      <c r="H218" s="78">
        <v>57082</v>
      </c>
      <c r="I218" s="78">
        <v>0</v>
      </c>
      <c r="J218" s="78">
        <v>-12448</v>
      </c>
      <c r="K218" s="78">
        <v>44634</v>
      </c>
    </row>
    <row r="219" spans="1:14">
      <c r="A219" s="77" t="s">
        <v>536</v>
      </c>
      <c r="B219" s="77" t="s">
        <v>451</v>
      </c>
      <c r="C219" s="78">
        <v>15092</v>
      </c>
      <c r="D219" s="78">
        <v>0</v>
      </c>
      <c r="E219" s="78">
        <v>-15092</v>
      </c>
      <c r="F219" s="78">
        <v>0</v>
      </c>
      <c r="H219" s="78">
        <v>14978</v>
      </c>
      <c r="I219" s="78">
        <v>0</v>
      </c>
      <c r="J219" s="78">
        <v>-14978</v>
      </c>
      <c r="K219" s="78">
        <v>0</v>
      </c>
    </row>
    <row r="220" spans="1:14" s="97" customFormat="1">
      <c r="A220" s="77" t="s">
        <v>526</v>
      </c>
      <c r="B220" s="77" t="s">
        <v>145</v>
      </c>
      <c r="C220" s="78">
        <v>41607</v>
      </c>
      <c r="D220" s="78">
        <v>0</v>
      </c>
      <c r="E220" s="78">
        <v>0</v>
      </c>
      <c r="F220" s="78">
        <v>41607</v>
      </c>
      <c r="G220" s="40"/>
      <c r="H220" s="78">
        <v>38520</v>
      </c>
      <c r="I220" s="78">
        <v>0</v>
      </c>
      <c r="J220" s="78">
        <v>0</v>
      </c>
      <c r="K220" s="78">
        <v>38520</v>
      </c>
      <c r="M220" s="40"/>
      <c r="N220" s="40"/>
    </row>
    <row r="221" spans="1:14" s="97" customFormat="1">
      <c r="A221" s="77" t="s">
        <v>146</v>
      </c>
      <c r="B221" s="77" t="s">
        <v>147</v>
      </c>
      <c r="C221" s="78">
        <v>207437</v>
      </c>
      <c r="D221" s="78">
        <v>0</v>
      </c>
      <c r="E221" s="78">
        <v>0</v>
      </c>
      <c r="F221" s="78">
        <v>207437</v>
      </c>
      <c r="G221" s="40"/>
      <c r="H221" s="78">
        <v>178540</v>
      </c>
      <c r="I221" s="78">
        <v>0</v>
      </c>
      <c r="J221" s="78">
        <v>0</v>
      </c>
      <c r="K221" s="78">
        <v>178540</v>
      </c>
      <c r="L221" s="40"/>
      <c r="M221" s="40"/>
      <c r="N221" s="40"/>
    </row>
    <row r="222" spans="1:14" s="181" customFormat="1">
      <c r="A222" s="77" t="s">
        <v>148</v>
      </c>
      <c r="B222" s="77" t="s">
        <v>149</v>
      </c>
      <c r="C222" s="78">
        <v>5314</v>
      </c>
      <c r="D222" s="78">
        <v>25760</v>
      </c>
      <c r="E222" s="78">
        <v>0</v>
      </c>
      <c r="F222" s="78">
        <v>31074</v>
      </c>
      <c r="G222" s="40"/>
      <c r="H222" s="78">
        <v>4741</v>
      </c>
      <c r="I222" s="78">
        <v>6693</v>
      </c>
      <c r="J222" s="78">
        <v>0</v>
      </c>
      <c r="K222" s="78">
        <v>11434</v>
      </c>
      <c r="L222" s="40"/>
      <c r="M222" s="40"/>
      <c r="N222" s="40"/>
    </row>
    <row r="223" spans="1:14" s="97" customFormat="1">
      <c r="A223" s="77" t="s">
        <v>150</v>
      </c>
      <c r="B223" s="77" t="s">
        <v>151</v>
      </c>
      <c r="C223" s="78">
        <v>50867</v>
      </c>
      <c r="D223" s="78">
        <v>1954</v>
      </c>
      <c r="E223" s="78">
        <v>41</v>
      </c>
      <c r="F223" s="78">
        <v>52862</v>
      </c>
      <c r="G223" s="40"/>
      <c r="H223" s="78">
        <v>43899</v>
      </c>
      <c r="I223" s="78">
        <v>3522</v>
      </c>
      <c r="J223" s="78">
        <v>-3</v>
      </c>
      <c r="K223" s="78">
        <v>47418</v>
      </c>
      <c r="L223" s="40"/>
      <c r="M223" s="40"/>
      <c r="N223" s="40"/>
    </row>
    <row r="224" spans="1:14" s="97" customFormat="1">
      <c r="A224" s="77" t="s">
        <v>152</v>
      </c>
      <c r="B224" s="77" t="s">
        <v>153</v>
      </c>
      <c r="C224" s="78">
        <v>389</v>
      </c>
      <c r="D224" s="78">
        <v>0</v>
      </c>
      <c r="E224" s="78">
        <v>0</v>
      </c>
      <c r="F224" s="78">
        <v>389</v>
      </c>
      <c r="G224" s="40"/>
      <c r="H224" s="78">
        <v>686</v>
      </c>
      <c r="I224" s="78">
        <v>0</v>
      </c>
      <c r="J224" s="78">
        <v>0</v>
      </c>
      <c r="K224" s="78">
        <v>686</v>
      </c>
      <c r="M224" s="40"/>
      <c r="N224" s="40"/>
    </row>
    <row r="225" spans="1:16">
      <c r="A225" s="121" t="s">
        <v>154</v>
      </c>
      <c r="B225" s="121" t="s">
        <v>155</v>
      </c>
      <c r="C225" s="125">
        <v>1095224</v>
      </c>
      <c r="D225" s="125">
        <v>64332</v>
      </c>
      <c r="E225" s="125">
        <v>-5410</v>
      </c>
      <c r="F225" s="125">
        <v>1154146</v>
      </c>
      <c r="H225" s="125">
        <v>1177941</v>
      </c>
      <c r="I225" s="125">
        <v>78794</v>
      </c>
      <c r="J225" s="125">
        <v>-3846</v>
      </c>
      <c r="K225" s="125">
        <v>1252889</v>
      </c>
    </row>
    <row r="226" spans="1:16" s="97" customFormat="1">
      <c r="A226" s="77" t="s">
        <v>156</v>
      </c>
      <c r="B226" s="77" t="s">
        <v>157</v>
      </c>
      <c r="C226" s="78">
        <v>12701</v>
      </c>
      <c r="D226" s="78">
        <v>0</v>
      </c>
      <c r="E226" s="78">
        <v>0</v>
      </c>
      <c r="F226" s="78">
        <v>12701</v>
      </c>
      <c r="G226" s="40"/>
      <c r="H226" s="78">
        <v>15886</v>
      </c>
      <c r="I226" s="78">
        <v>0</v>
      </c>
      <c r="J226" s="78">
        <v>0</v>
      </c>
      <c r="K226" s="78">
        <v>15886</v>
      </c>
      <c r="L226" s="40"/>
      <c r="M226" s="40"/>
      <c r="N226" s="40"/>
      <c r="O226" s="40"/>
      <c r="P226" s="40"/>
    </row>
    <row r="227" spans="1:16" s="97" customFormat="1">
      <c r="A227" s="77" t="s">
        <v>158</v>
      </c>
      <c r="B227" s="77" t="s">
        <v>159</v>
      </c>
      <c r="C227" s="78">
        <v>164079</v>
      </c>
      <c r="D227" s="78">
        <v>6621</v>
      </c>
      <c r="E227" s="78">
        <v>-5410</v>
      </c>
      <c r="F227" s="78">
        <v>165290</v>
      </c>
      <c r="G227" s="40"/>
      <c r="H227" s="78">
        <v>123605</v>
      </c>
      <c r="I227" s="78">
        <v>3875</v>
      </c>
      <c r="J227" s="78">
        <v>-2187</v>
      </c>
      <c r="K227" s="78">
        <v>125293</v>
      </c>
      <c r="L227" s="40"/>
      <c r="M227" s="40"/>
      <c r="N227" s="40"/>
      <c r="O227" s="40"/>
      <c r="P227" s="40"/>
    </row>
    <row r="228" spans="1:16" s="97" customFormat="1">
      <c r="A228" s="77" t="s">
        <v>160</v>
      </c>
      <c r="B228" s="77" t="s">
        <v>161</v>
      </c>
      <c r="C228" s="78">
        <v>38</v>
      </c>
      <c r="D228" s="78">
        <v>1420</v>
      </c>
      <c r="E228" s="78">
        <v>0</v>
      </c>
      <c r="F228" s="78">
        <v>1458</v>
      </c>
      <c r="G228" s="40"/>
      <c r="H228" s="78">
        <v>98</v>
      </c>
      <c r="I228" s="78">
        <v>0</v>
      </c>
      <c r="J228" s="78">
        <v>0</v>
      </c>
      <c r="K228" s="78">
        <v>98</v>
      </c>
      <c r="L228" s="40"/>
      <c r="M228" s="40"/>
      <c r="N228" s="40"/>
      <c r="O228" s="40"/>
      <c r="P228" s="40"/>
    </row>
    <row r="229" spans="1:16" s="97" customFormat="1">
      <c r="A229" s="77" t="s">
        <v>152</v>
      </c>
      <c r="B229" s="77" t="s">
        <v>163</v>
      </c>
      <c r="C229" s="78">
        <v>55340</v>
      </c>
      <c r="D229" s="78">
        <v>1799</v>
      </c>
      <c r="E229" s="78">
        <v>0</v>
      </c>
      <c r="F229" s="78">
        <v>57139</v>
      </c>
      <c r="G229" s="40"/>
      <c r="H229" s="78">
        <v>113724</v>
      </c>
      <c r="I229" s="78">
        <v>1433</v>
      </c>
      <c r="J229" s="78">
        <v>-1659</v>
      </c>
      <c r="K229" s="78">
        <v>113498</v>
      </c>
      <c r="L229" s="40"/>
      <c r="M229" s="40"/>
      <c r="N229" s="40"/>
      <c r="O229" s="40"/>
      <c r="P229" s="40"/>
    </row>
    <row r="230" spans="1:16" s="97" customFormat="1">
      <c r="A230" s="77" t="s">
        <v>146</v>
      </c>
      <c r="B230" s="77" t="s">
        <v>165</v>
      </c>
      <c r="C230" s="78">
        <v>279515</v>
      </c>
      <c r="D230" s="78">
        <v>0</v>
      </c>
      <c r="E230" s="78">
        <v>0</v>
      </c>
      <c r="F230" s="78">
        <v>279515</v>
      </c>
      <c r="G230" s="40"/>
      <c r="H230" s="78">
        <v>307765</v>
      </c>
      <c r="I230" s="78">
        <v>0</v>
      </c>
      <c r="J230" s="78">
        <v>0</v>
      </c>
      <c r="K230" s="78">
        <v>307765</v>
      </c>
      <c r="L230" s="40"/>
      <c r="M230" s="40"/>
      <c r="N230" s="40"/>
      <c r="O230" s="40"/>
      <c r="P230" s="40"/>
    </row>
    <row r="231" spans="1:16" s="97" customFormat="1">
      <c r="A231" s="77" t="s">
        <v>148</v>
      </c>
      <c r="B231" s="77" t="s">
        <v>167</v>
      </c>
      <c r="C231" s="78">
        <v>6508</v>
      </c>
      <c r="D231" s="78">
        <v>16378</v>
      </c>
      <c r="E231" s="78">
        <v>0</v>
      </c>
      <c r="F231" s="78">
        <v>22886</v>
      </c>
      <c r="G231" s="40"/>
      <c r="H231" s="78">
        <v>4154</v>
      </c>
      <c r="I231" s="78">
        <v>9609</v>
      </c>
      <c r="J231" s="78">
        <v>0</v>
      </c>
      <c r="K231" s="78">
        <v>13763</v>
      </c>
      <c r="L231" s="40"/>
      <c r="M231" s="40"/>
      <c r="N231" s="40"/>
      <c r="O231" s="40"/>
      <c r="P231" s="40"/>
    </row>
    <row r="232" spans="1:16" s="97" customFormat="1">
      <c r="A232" s="77" t="s">
        <v>170</v>
      </c>
      <c r="B232" s="77" t="s">
        <v>171</v>
      </c>
      <c r="C232" s="78">
        <v>239713</v>
      </c>
      <c r="D232" s="78">
        <v>38114</v>
      </c>
      <c r="E232" s="78">
        <v>0</v>
      </c>
      <c r="F232" s="78">
        <v>277827</v>
      </c>
      <c r="G232" s="40"/>
      <c r="H232" s="78">
        <v>347709</v>
      </c>
      <c r="I232" s="78">
        <v>63877</v>
      </c>
      <c r="J232" s="78">
        <v>0</v>
      </c>
      <c r="K232" s="78">
        <v>411586</v>
      </c>
      <c r="L232" s="40"/>
      <c r="M232" s="40"/>
      <c r="N232" s="40"/>
      <c r="O232" s="40"/>
      <c r="P232" s="40"/>
    </row>
    <row r="233" spans="1:16">
      <c r="A233" s="77" t="s">
        <v>537</v>
      </c>
      <c r="B233" s="77" t="s">
        <v>169</v>
      </c>
      <c r="C233" s="78">
        <v>337330</v>
      </c>
      <c r="D233" s="78">
        <v>0</v>
      </c>
      <c r="E233" s="78">
        <v>0</v>
      </c>
      <c r="F233" s="78">
        <v>337330</v>
      </c>
      <c r="H233" s="78">
        <v>265000</v>
      </c>
      <c r="I233" s="78">
        <v>0</v>
      </c>
      <c r="J233" s="78">
        <v>0</v>
      </c>
      <c r="K233" s="78">
        <v>265000</v>
      </c>
    </row>
    <row r="234" spans="1:16">
      <c r="A234" s="77" t="s">
        <v>172</v>
      </c>
      <c r="B234" s="77" t="s">
        <v>173</v>
      </c>
      <c r="C234" s="78">
        <v>0</v>
      </c>
      <c r="D234" s="78">
        <v>0</v>
      </c>
      <c r="E234" s="78">
        <v>0</v>
      </c>
      <c r="F234" s="78">
        <v>0</v>
      </c>
      <c r="H234" s="78">
        <v>0</v>
      </c>
      <c r="I234" s="78">
        <v>0</v>
      </c>
      <c r="J234" s="78">
        <v>0</v>
      </c>
      <c r="K234" s="78">
        <v>0</v>
      </c>
    </row>
    <row r="235" spans="1:16">
      <c r="A235" s="121" t="s">
        <v>174</v>
      </c>
      <c r="B235" s="121" t="s">
        <v>175</v>
      </c>
      <c r="C235" s="125">
        <v>2199769</v>
      </c>
      <c r="D235" s="125">
        <v>96925</v>
      </c>
      <c r="E235" s="125">
        <v>-22570</v>
      </c>
      <c r="F235" s="125">
        <v>2274124</v>
      </c>
      <c r="H235" s="125">
        <v>2084245</v>
      </c>
      <c r="I235" s="125">
        <v>96654</v>
      </c>
      <c r="J235" s="125">
        <v>-22164</v>
      </c>
      <c r="K235" s="125">
        <v>2158735</v>
      </c>
    </row>
    <row r="236" spans="1:16">
      <c r="A236" s="76"/>
    </row>
    <row r="237" spans="1:16">
      <c r="A237" s="65"/>
      <c r="B237" s="65"/>
      <c r="C237" s="383">
        <f>C210</f>
        <v>44926</v>
      </c>
      <c r="D237" s="384"/>
      <c r="E237" s="384"/>
      <c r="F237" s="385"/>
      <c r="H237" s="383" t="s">
        <v>593</v>
      </c>
      <c r="I237" s="384"/>
      <c r="J237" s="384"/>
      <c r="K237" s="385"/>
    </row>
    <row r="238" spans="1:16" ht="52">
      <c r="A238" s="390" t="s">
        <v>176</v>
      </c>
      <c r="B238" s="390" t="s">
        <v>177</v>
      </c>
      <c r="C238" s="396" t="s">
        <v>430</v>
      </c>
      <c r="D238" s="396" t="s">
        <v>431</v>
      </c>
      <c r="E238" s="314" t="s">
        <v>478</v>
      </c>
      <c r="F238" s="314" t="s">
        <v>433</v>
      </c>
      <c r="H238" s="396" t="s">
        <v>430</v>
      </c>
      <c r="I238" s="396" t="s">
        <v>431</v>
      </c>
      <c r="J238" s="314" t="s">
        <v>478</v>
      </c>
      <c r="K238" s="314" t="s">
        <v>433</v>
      </c>
    </row>
    <row r="239" spans="1:16" ht="65">
      <c r="A239" s="391"/>
      <c r="B239" s="391"/>
      <c r="C239" s="397"/>
      <c r="D239" s="397"/>
      <c r="E239" s="314" t="s">
        <v>479</v>
      </c>
      <c r="F239" s="314" t="s">
        <v>435</v>
      </c>
      <c r="H239" s="397"/>
      <c r="I239" s="397"/>
      <c r="J239" s="314" t="s">
        <v>479</v>
      </c>
      <c r="K239" s="314" t="s">
        <v>435</v>
      </c>
    </row>
    <row r="240" spans="1:16">
      <c r="A240" s="82" t="s">
        <v>178</v>
      </c>
      <c r="B240" s="121" t="s">
        <v>179</v>
      </c>
      <c r="C240" s="125">
        <v>2009986</v>
      </c>
      <c r="D240" s="125">
        <v>38715</v>
      </c>
      <c r="E240" s="125">
        <v>-15297</v>
      </c>
      <c r="F240" s="125">
        <v>2033404</v>
      </c>
      <c r="H240" s="125">
        <v>1875936</v>
      </c>
      <c r="I240" s="125">
        <v>33352</v>
      </c>
      <c r="J240" s="125">
        <v>-14932</v>
      </c>
      <c r="K240" s="125">
        <v>1894356</v>
      </c>
    </row>
    <row r="241" spans="1:16">
      <c r="A241" s="82" t="s">
        <v>180</v>
      </c>
      <c r="B241" s="121" t="s">
        <v>181</v>
      </c>
      <c r="C241" s="125">
        <v>2009986</v>
      </c>
      <c r="D241" s="125">
        <v>38715</v>
      </c>
      <c r="E241" s="125">
        <v>-15297</v>
      </c>
      <c r="F241" s="125">
        <v>2033404</v>
      </c>
      <c r="H241" s="125">
        <v>1875936</v>
      </c>
      <c r="I241" s="125">
        <v>33352</v>
      </c>
      <c r="J241" s="125">
        <v>-14932</v>
      </c>
      <c r="K241" s="125">
        <v>1894356</v>
      </c>
    </row>
    <row r="242" spans="1:16">
      <c r="A242" s="83" t="s">
        <v>182</v>
      </c>
      <c r="B242" s="77" t="s">
        <v>183</v>
      </c>
      <c r="C242" s="78">
        <v>100771</v>
      </c>
      <c r="D242" s="78">
        <v>136</v>
      </c>
      <c r="E242" s="78">
        <v>-136</v>
      </c>
      <c r="F242" s="78">
        <v>100771</v>
      </c>
      <c r="H242" s="78">
        <v>100739</v>
      </c>
      <c r="I242" s="78">
        <v>136</v>
      </c>
      <c r="J242" s="78">
        <v>-136</v>
      </c>
      <c r="K242" s="78">
        <v>100739</v>
      </c>
    </row>
    <row r="243" spans="1:16">
      <c r="A243" s="83" t="s">
        <v>453</v>
      </c>
      <c r="B243" s="77" t="s">
        <v>185</v>
      </c>
      <c r="C243" s="78">
        <v>1539839</v>
      </c>
      <c r="D243" s="78">
        <v>33001</v>
      </c>
      <c r="E243" s="78">
        <v>-5515</v>
      </c>
      <c r="F243" s="78">
        <v>1567325</v>
      </c>
      <c r="H243" s="78">
        <v>1368366</v>
      </c>
      <c r="I243" s="78">
        <v>62796</v>
      </c>
      <c r="J243" s="78">
        <v>-5515</v>
      </c>
      <c r="K243" s="78">
        <v>1425647</v>
      </c>
    </row>
    <row r="244" spans="1:16">
      <c r="A244" s="83" t="s">
        <v>186</v>
      </c>
      <c r="B244" s="77" t="s">
        <v>187</v>
      </c>
      <c r="C244" s="78">
        <v>116700</v>
      </c>
      <c r="D244" s="78">
        <v>0</v>
      </c>
      <c r="E244" s="78">
        <v>0</v>
      </c>
      <c r="F244" s="78">
        <v>116700</v>
      </c>
      <c r="H244" s="78">
        <v>115909</v>
      </c>
      <c r="I244" s="78">
        <v>0</v>
      </c>
      <c r="J244" s="78">
        <v>0</v>
      </c>
      <c r="K244" s="78">
        <v>115909</v>
      </c>
    </row>
    <row r="245" spans="1:16">
      <c r="A245" s="96" t="s">
        <v>188</v>
      </c>
      <c r="B245" s="89" t="s">
        <v>189</v>
      </c>
      <c r="C245" s="95">
        <v>-99993</v>
      </c>
      <c r="D245" s="95">
        <v>0</v>
      </c>
      <c r="E245" s="95">
        <v>0</v>
      </c>
      <c r="F245" s="95">
        <v>-99993</v>
      </c>
      <c r="G245" s="92"/>
      <c r="H245" s="95">
        <v>0</v>
      </c>
      <c r="I245" s="95">
        <v>0</v>
      </c>
      <c r="J245" s="95">
        <v>0</v>
      </c>
      <c r="K245" s="95">
        <v>0</v>
      </c>
      <c r="L245" s="92"/>
      <c r="M245" s="395" t="s">
        <v>510</v>
      </c>
      <c r="N245" s="395"/>
    </row>
    <row r="246" spans="1:16">
      <c r="A246" s="83" t="s">
        <v>190</v>
      </c>
      <c r="B246" s="77" t="s">
        <v>191</v>
      </c>
      <c r="C246" s="78">
        <v>3268</v>
      </c>
      <c r="D246" s="78">
        <v>391</v>
      </c>
      <c r="E246" s="78">
        <v>-1404</v>
      </c>
      <c r="F246" s="78">
        <v>2255</v>
      </c>
      <c r="H246" s="78">
        <v>49007</v>
      </c>
      <c r="I246" s="78">
        <v>276</v>
      </c>
      <c r="J246" s="78">
        <v>-1289</v>
      </c>
      <c r="K246" s="78">
        <v>47994</v>
      </c>
    </row>
    <row r="247" spans="1:16">
      <c r="A247" s="83" t="s">
        <v>192</v>
      </c>
      <c r="B247" s="77" t="s">
        <v>193</v>
      </c>
      <c r="C247" s="78">
        <v>955</v>
      </c>
      <c r="D247" s="78">
        <v>-65</v>
      </c>
      <c r="E247" s="78">
        <v>1014</v>
      </c>
      <c r="F247" s="78">
        <v>1904</v>
      </c>
      <c r="H247" s="78">
        <v>642</v>
      </c>
      <c r="I247" s="78">
        <v>-65</v>
      </c>
      <c r="J247" s="78">
        <v>1014</v>
      </c>
      <c r="K247" s="78">
        <v>1591</v>
      </c>
    </row>
    <row r="248" spans="1:16">
      <c r="A248" s="83" t="s">
        <v>194</v>
      </c>
      <c r="B248" s="77" t="s">
        <v>195</v>
      </c>
      <c r="C248" s="78">
        <v>6351</v>
      </c>
      <c r="D248" s="78">
        <v>4</v>
      </c>
      <c r="E248" s="78">
        <v>-9006</v>
      </c>
      <c r="F248" s="78">
        <v>-2651</v>
      </c>
      <c r="H248" s="78">
        <v>2595</v>
      </c>
      <c r="I248" s="78">
        <v>0</v>
      </c>
      <c r="J248" s="78">
        <v>-9027</v>
      </c>
      <c r="K248" s="78">
        <v>-6432</v>
      </c>
    </row>
    <row r="249" spans="1:16">
      <c r="A249" s="83" t="s">
        <v>377</v>
      </c>
      <c r="B249" s="77" t="s">
        <v>197</v>
      </c>
      <c r="C249" s="78">
        <v>342095</v>
      </c>
      <c r="D249" s="78">
        <v>5248</v>
      </c>
      <c r="E249" s="78">
        <v>-250</v>
      </c>
      <c r="F249" s="78">
        <v>347093</v>
      </c>
      <c r="H249" s="78">
        <v>238678</v>
      </c>
      <c r="I249" s="78">
        <v>-29791</v>
      </c>
      <c r="J249" s="78">
        <v>21</v>
      </c>
      <c r="K249" s="78">
        <v>208908</v>
      </c>
    </row>
    <row r="250" spans="1:16">
      <c r="A250" s="121" t="s">
        <v>530</v>
      </c>
      <c r="B250" s="121" t="s">
        <v>482</v>
      </c>
      <c r="C250" s="125">
        <v>0</v>
      </c>
      <c r="D250" s="125">
        <v>0</v>
      </c>
      <c r="E250" s="125">
        <v>0</v>
      </c>
      <c r="F250" s="125">
        <v>0</v>
      </c>
      <c r="H250" s="125">
        <v>0</v>
      </c>
      <c r="I250" s="125">
        <v>0</v>
      </c>
      <c r="J250" s="125">
        <v>0</v>
      </c>
      <c r="K250" s="125">
        <v>0</v>
      </c>
    </row>
    <row r="251" spans="1:16">
      <c r="A251" s="82" t="s">
        <v>198</v>
      </c>
      <c r="B251" s="121" t="s">
        <v>199</v>
      </c>
      <c r="C251" s="125">
        <v>36156</v>
      </c>
      <c r="D251" s="125">
        <v>1367</v>
      </c>
      <c r="E251" s="125">
        <v>-1337</v>
      </c>
      <c r="F251" s="125">
        <v>36186</v>
      </c>
      <c r="H251" s="125">
        <v>36079</v>
      </c>
      <c r="I251" s="125">
        <v>2691</v>
      </c>
      <c r="J251" s="125">
        <v>-2658</v>
      </c>
      <c r="K251" s="125">
        <v>36112</v>
      </c>
    </row>
    <row r="252" spans="1:16">
      <c r="A252" s="83" t="s">
        <v>336</v>
      </c>
      <c r="B252" s="77" t="s">
        <v>337</v>
      </c>
      <c r="C252" s="78">
        <v>0</v>
      </c>
      <c r="D252" s="78">
        <v>0</v>
      </c>
      <c r="E252" s="78">
        <v>0</v>
      </c>
      <c r="F252" s="78">
        <v>0</v>
      </c>
      <c r="H252" s="78">
        <v>0</v>
      </c>
      <c r="I252" s="78">
        <v>0</v>
      </c>
      <c r="J252" s="78">
        <v>0</v>
      </c>
      <c r="K252" s="78">
        <v>0</v>
      </c>
    </row>
    <row r="253" spans="1:16" s="181" customFormat="1">
      <c r="A253" s="77" t="s">
        <v>200</v>
      </c>
      <c r="B253" s="77" t="s">
        <v>201</v>
      </c>
      <c r="C253" s="78">
        <v>18883</v>
      </c>
      <c r="D253" s="78">
        <v>1337</v>
      </c>
      <c r="E253" s="78">
        <v>-1337</v>
      </c>
      <c r="F253" s="78">
        <v>18883</v>
      </c>
      <c r="H253" s="78">
        <v>21080</v>
      </c>
      <c r="I253" s="78">
        <v>2658</v>
      </c>
      <c r="J253" s="78">
        <v>-2658</v>
      </c>
      <c r="K253" s="78">
        <v>21080</v>
      </c>
      <c r="L253" s="40"/>
      <c r="M253" s="40"/>
      <c r="N253" s="40"/>
      <c r="O253" s="40"/>
      <c r="P253" s="40"/>
    </row>
    <row r="254" spans="1:16" s="181" customFormat="1">
      <c r="A254" s="83" t="s">
        <v>202</v>
      </c>
      <c r="B254" s="77" t="s">
        <v>203</v>
      </c>
      <c r="C254" s="78">
        <v>2620</v>
      </c>
      <c r="D254" s="78">
        <v>0</v>
      </c>
      <c r="E254" s="78">
        <v>0</v>
      </c>
      <c r="F254" s="78">
        <v>2620</v>
      </c>
      <c r="G254" s="40"/>
      <c r="H254" s="78">
        <v>2860</v>
      </c>
      <c r="I254" s="78">
        <v>0</v>
      </c>
      <c r="J254" s="78">
        <v>0</v>
      </c>
      <c r="K254" s="78">
        <v>2860</v>
      </c>
      <c r="L254" s="40"/>
      <c r="M254" s="40"/>
      <c r="N254" s="40"/>
      <c r="O254" s="40"/>
      <c r="P254" s="40"/>
    </row>
    <row r="255" spans="1:16" s="181" customFormat="1">
      <c r="A255" s="83" t="s">
        <v>502</v>
      </c>
      <c r="B255" s="77" t="s">
        <v>205</v>
      </c>
      <c r="C255" s="78">
        <v>50</v>
      </c>
      <c r="D255" s="78">
        <v>0</v>
      </c>
      <c r="E255" s="78">
        <v>0</v>
      </c>
      <c r="F255" s="78">
        <v>50</v>
      </c>
      <c r="G255" s="40"/>
      <c r="H255" s="78">
        <v>0</v>
      </c>
      <c r="I255" s="78">
        <v>0</v>
      </c>
      <c r="J255" s="78">
        <v>0</v>
      </c>
      <c r="K255" s="78">
        <v>0</v>
      </c>
      <c r="L255" s="40"/>
      <c r="M255" s="40"/>
      <c r="N255" s="40"/>
      <c r="O255" s="40"/>
      <c r="P255" s="40"/>
    </row>
    <row r="256" spans="1:16" s="181" customFormat="1">
      <c r="A256" s="83" t="s">
        <v>206</v>
      </c>
      <c r="B256" s="77" t="s">
        <v>207</v>
      </c>
      <c r="C256" s="78">
        <v>3666</v>
      </c>
      <c r="D256" s="78">
        <v>3</v>
      </c>
      <c r="E256" s="78">
        <v>0</v>
      </c>
      <c r="F256" s="78">
        <v>3669</v>
      </c>
      <c r="G256" s="40"/>
      <c r="H256" s="78">
        <v>6403</v>
      </c>
      <c r="I256" s="78">
        <v>21</v>
      </c>
      <c r="J256" s="78">
        <v>0</v>
      </c>
      <c r="K256" s="78">
        <v>6424</v>
      </c>
      <c r="L256" s="40"/>
      <c r="M256" s="40"/>
      <c r="N256" s="40"/>
      <c r="O256" s="40"/>
      <c r="P256" s="40"/>
    </row>
    <row r="257" spans="1:16" s="181" customFormat="1">
      <c r="A257" s="83" t="s">
        <v>208</v>
      </c>
      <c r="B257" s="77" t="s">
        <v>456</v>
      </c>
      <c r="C257" s="78">
        <v>339</v>
      </c>
      <c r="D257" s="78">
        <v>27</v>
      </c>
      <c r="E257" s="78">
        <v>0</v>
      </c>
      <c r="F257" s="78">
        <v>366</v>
      </c>
      <c r="G257" s="40"/>
      <c r="H257" s="78">
        <v>368</v>
      </c>
      <c r="I257" s="78">
        <v>12</v>
      </c>
      <c r="J257" s="78">
        <v>0</v>
      </c>
      <c r="K257" s="78">
        <v>380</v>
      </c>
      <c r="L257" s="40"/>
      <c r="M257" s="40"/>
      <c r="N257" s="40"/>
      <c r="O257" s="40"/>
      <c r="P257" s="40"/>
    </row>
    <row r="258" spans="1:16" s="181" customFormat="1">
      <c r="A258" s="83" t="s">
        <v>210</v>
      </c>
      <c r="B258" s="77" t="s">
        <v>211</v>
      </c>
      <c r="C258" s="78">
        <v>10598</v>
      </c>
      <c r="D258" s="78">
        <v>0</v>
      </c>
      <c r="E258" s="78">
        <v>0</v>
      </c>
      <c r="F258" s="78">
        <v>10598</v>
      </c>
      <c r="H258" s="78">
        <v>5368</v>
      </c>
      <c r="I258" s="78">
        <v>0</v>
      </c>
      <c r="J258" s="78">
        <v>0</v>
      </c>
      <c r="K258" s="78">
        <v>5368</v>
      </c>
      <c r="M258" s="40"/>
      <c r="N258" s="40"/>
      <c r="O258" s="40"/>
      <c r="P258" s="40"/>
    </row>
    <row r="259" spans="1:16">
      <c r="A259" s="82" t="s">
        <v>212</v>
      </c>
      <c r="B259" s="121" t="s">
        <v>213</v>
      </c>
      <c r="C259" s="125">
        <v>153627</v>
      </c>
      <c r="D259" s="125">
        <v>56843</v>
      </c>
      <c r="E259" s="125">
        <v>-5936</v>
      </c>
      <c r="F259" s="125">
        <v>204534</v>
      </c>
      <c r="H259" s="125">
        <v>172230</v>
      </c>
      <c r="I259" s="125">
        <v>60611</v>
      </c>
      <c r="J259" s="125">
        <v>-4574</v>
      </c>
      <c r="K259" s="125">
        <v>228267</v>
      </c>
    </row>
    <row r="260" spans="1:16" s="97" customFormat="1">
      <c r="A260" s="83" t="s">
        <v>336</v>
      </c>
      <c r="B260" s="77" t="s">
        <v>457</v>
      </c>
      <c r="C260" s="78">
        <v>0</v>
      </c>
      <c r="D260" s="78">
        <v>0</v>
      </c>
      <c r="E260" s="78">
        <v>0</v>
      </c>
      <c r="F260" s="78">
        <v>0</v>
      </c>
      <c r="H260" s="78">
        <v>0</v>
      </c>
      <c r="I260" s="78">
        <v>0</v>
      </c>
      <c r="J260" s="78">
        <v>0</v>
      </c>
      <c r="K260" s="78">
        <v>0</v>
      </c>
      <c r="L260" s="40"/>
      <c r="M260" s="40"/>
      <c r="N260" s="40"/>
      <c r="O260" s="40"/>
      <c r="P260" s="40"/>
    </row>
    <row r="261" spans="1:16" s="97" customFormat="1">
      <c r="A261" s="83" t="s">
        <v>200</v>
      </c>
      <c r="B261" s="77" t="s">
        <v>215</v>
      </c>
      <c r="C261" s="78">
        <v>8687</v>
      </c>
      <c r="D261" s="78">
        <v>1417</v>
      </c>
      <c r="E261" s="78">
        <v>-526</v>
      </c>
      <c r="F261" s="78">
        <v>9578</v>
      </c>
      <c r="G261" s="40"/>
      <c r="H261" s="78">
        <v>25661</v>
      </c>
      <c r="I261" s="78">
        <v>869</v>
      </c>
      <c r="J261" s="78">
        <v>-728</v>
      </c>
      <c r="K261" s="78">
        <v>25802</v>
      </c>
      <c r="L261" s="40"/>
      <c r="M261" s="40"/>
      <c r="N261" s="40"/>
      <c r="O261" s="40"/>
      <c r="P261" s="40"/>
    </row>
    <row r="262" spans="1:16" s="97" customFormat="1">
      <c r="A262" s="83" t="s">
        <v>216</v>
      </c>
      <c r="B262" s="77" t="s">
        <v>217</v>
      </c>
      <c r="C262" s="78">
        <v>38787</v>
      </c>
      <c r="D262" s="78">
        <v>38236</v>
      </c>
      <c r="E262" s="78">
        <v>-4904</v>
      </c>
      <c r="F262" s="78">
        <v>72119</v>
      </c>
      <c r="G262" s="40"/>
      <c r="H262" s="78">
        <v>15703</v>
      </c>
      <c r="I262" s="78">
        <v>39787</v>
      </c>
      <c r="J262" s="78">
        <v>-2110</v>
      </c>
      <c r="K262" s="78">
        <v>53380</v>
      </c>
      <c r="L262" s="40"/>
      <c r="M262" s="40"/>
      <c r="N262" s="40"/>
      <c r="O262" s="40"/>
      <c r="P262" s="40"/>
    </row>
    <row r="263" spans="1:16" s="97" customFormat="1">
      <c r="A263" s="83" t="s">
        <v>218</v>
      </c>
      <c r="B263" s="77" t="s">
        <v>219</v>
      </c>
      <c r="C263" s="78">
        <v>2116</v>
      </c>
      <c r="D263" s="78">
        <v>0</v>
      </c>
      <c r="E263" s="78">
        <v>0</v>
      </c>
      <c r="F263" s="78">
        <v>2116</v>
      </c>
      <c r="G263" s="40"/>
      <c r="H263" s="78">
        <v>24445</v>
      </c>
      <c r="I263" s="78">
        <v>1</v>
      </c>
      <c r="J263" s="78">
        <v>0</v>
      </c>
      <c r="K263" s="78">
        <v>24446</v>
      </c>
      <c r="L263" s="40"/>
      <c r="M263" s="40"/>
      <c r="N263" s="40"/>
      <c r="O263" s="40"/>
      <c r="P263" s="40"/>
    </row>
    <row r="264" spans="1:16" s="97" customFormat="1">
      <c r="A264" s="83" t="s">
        <v>202</v>
      </c>
      <c r="B264" s="77" t="s">
        <v>221</v>
      </c>
      <c r="C264" s="78">
        <v>4382</v>
      </c>
      <c r="D264" s="78">
        <v>5862</v>
      </c>
      <c r="E264" s="78">
        <v>0</v>
      </c>
      <c r="F264" s="78">
        <v>10244</v>
      </c>
      <c r="G264" s="40"/>
      <c r="H264" s="78">
        <v>4134</v>
      </c>
      <c r="I264" s="78">
        <v>7567</v>
      </c>
      <c r="J264" s="78">
        <v>-1659</v>
      </c>
      <c r="K264" s="78">
        <v>10042</v>
      </c>
      <c r="L264" s="40"/>
      <c r="M264" s="40"/>
      <c r="N264" s="40"/>
      <c r="O264" s="40"/>
      <c r="P264" s="40"/>
    </row>
    <row r="265" spans="1:16" s="97" customFormat="1">
      <c r="A265" s="83" t="s">
        <v>206</v>
      </c>
      <c r="B265" s="77" t="s">
        <v>223</v>
      </c>
      <c r="C265" s="78">
        <v>16379</v>
      </c>
      <c r="D265" s="78">
        <v>6046</v>
      </c>
      <c r="E265" s="78">
        <v>0</v>
      </c>
      <c r="F265" s="78">
        <v>22425</v>
      </c>
      <c r="G265" s="40"/>
      <c r="H265" s="78">
        <v>26072</v>
      </c>
      <c r="I265" s="78">
        <v>5476</v>
      </c>
      <c r="J265" s="78">
        <v>0</v>
      </c>
      <c r="K265" s="78">
        <v>31548</v>
      </c>
      <c r="L265" s="40"/>
      <c r="M265" s="40"/>
      <c r="N265" s="40"/>
      <c r="O265" s="40"/>
      <c r="P265" s="40"/>
    </row>
    <row r="266" spans="1:16" s="97" customFormat="1">
      <c r="A266" s="83" t="s">
        <v>208</v>
      </c>
      <c r="B266" s="77" t="s">
        <v>458</v>
      </c>
      <c r="C266" s="78">
        <v>9</v>
      </c>
      <c r="D266" s="78">
        <v>1</v>
      </c>
      <c r="E266" s="78">
        <v>0</v>
      </c>
      <c r="F266" s="78">
        <v>10</v>
      </c>
      <c r="H266" s="78">
        <v>6</v>
      </c>
      <c r="I266" s="78">
        <v>1</v>
      </c>
      <c r="J266" s="78">
        <v>0</v>
      </c>
      <c r="K266" s="78">
        <v>7</v>
      </c>
      <c r="L266" s="40"/>
      <c r="M266" s="40"/>
      <c r="N266" s="40"/>
      <c r="O266" s="40"/>
      <c r="P266" s="40"/>
    </row>
    <row r="267" spans="1:16">
      <c r="A267" s="83" t="s">
        <v>210</v>
      </c>
      <c r="B267" s="77" t="s">
        <v>226</v>
      </c>
      <c r="C267" s="78">
        <v>83267</v>
      </c>
      <c r="D267" s="78">
        <v>5281</v>
      </c>
      <c r="E267" s="78">
        <v>-506</v>
      </c>
      <c r="F267" s="78">
        <v>88042</v>
      </c>
      <c r="H267" s="78">
        <v>76209</v>
      </c>
      <c r="I267" s="78">
        <v>6910</v>
      </c>
      <c r="J267" s="78">
        <v>-77</v>
      </c>
      <c r="K267" s="78">
        <v>83042</v>
      </c>
    </row>
    <row r="268" spans="1:16">
      <c r="A268" s="82" t="s">
        <v>470</v>
      </c>
      <c r="B268" s="121" t="s">
        <v>228</v>
      </c>
      <c r="C268" s="125">
        <v>2199769</v>
      </c>
      <c r="D268" s="125">
        <v>96925</v>
      </c>
      <c r="E268" s="125">
        <v>-22570</v>
      </c>
      <c r="F268" s="125">
        <v>2274124</v>
      </c>
      <c r="H268" s="125">
        <v>2084245</v>
      </c>
      <c r="I268" s="125">
        <v>96654</v>
      </c>
      <c r="J268" s="125">
        <v>-22164</v>
      </c>
      <c r="K268" s="125">
        <v>2158735</v>
      </c>
    </row>
    <row r="269" spans="1:16">
      <c r="A269" s="168" t="s">
        <v>96</v>
      </c>
    </row>
    <row r="276" s="40" customFormat="1"/>
    <row r="277" s="40" customFormat="1"/>
    <row r="278" s="40" customFormat="1"/>
    <row r="279" s="40" customFormat="1"/>
    <row r="280" s="40" customFormat="1"/>
    <row r="281" s="40" customFormat="1"/>
    <row r="282" s="40" customFormat="1"/>
    <row r="283" s="40" customFormat="1"/>
    <row r="284" s="40" customFormat="1"/>
    <row r="285" s="40" customFormat="1"/>
    <row r="286" s="40" customFormat="1"/>
    <row r="287" s="40" customFormat="1"/>
    <row r="288" s="40" customFormat="1"/>
    <row r="289" s="40" customFormat="1"/>
    <row r="290" s="40" customFormat="1"/>
    <row r="291" s="40" customFormat="1"/>
    <row r="292" s="40" customFormat="1"/>
    <row r="293" s="40" customFormat="1"/>
    <row r="294" s="40" customFormat="1"/>
    <row r="295" s="40" customFormat="1"/>
    <row r="296" s="40" customFormat="1"/>
    <row r="297" s="40" customFormat="1"/>
    <row r="298" s="40" customFormat="1"/>
    <row r="299" s="40" customFormat="1"/>
    <row r="300" s="40" customFormat="1"/>
    <row r="301" s="40" customFormat="1"/>
    <row r="302" s="40" customFormat="1"/>
    <row r="303" s="40" customFormat="1"/>
    <row r="308" s="40" customFormat="1"/>
    <row r="309" s="40" customFormat="1"/>
    <row r="310" s="40" customFormat="1"/>
    <row r="311" s="40" customFormat="1"/>
    <row r="312" s="40" customFormat="1"/>
    <row r="313" s="40" customFormat="1"/>
    <row r="369" spans="13:13">
      <c r="M369" s="40">
        <v>1.42</v>
      </c>
    </row>
  </sheetData>
  <mergeCells count="28">
    <mergeCell ref="F78:G78"/>
    <mergeCell ref="F162:G162"/>
    <mergeCell ref="F146:G146"/>
    <mergeCell ref="C183:F183"/>
    <mergeCell ref="H183:K183"/>
    <mergeCell ref="I184:I185"/>
    <mergeCell ref="C210:F210"/>
    <mergeCell ref="H210:K210"/>
    <mergeCell ref="A211:A212"/>
    <mergeCell ref="B211:B212"/>
    <mergeCell ref="C211:C212"/>
    <mergeCell ref="D211:D212"/>
    <mergeCell ref="H211:H212"/>
    <mergeCell ref="I211:I212"/>
    <mergeCell ref="A184:A185"/>
    <mergeCell ref="B184:B185"/>
    <mergeCell ref="C184:C185"/>
    <mergeCell ref="D184:D185"/>
    <mergeCell ref="H184:H185"/>
    <mergeCell ref="M245:N245"/>
    <mergeCell ref="C237:F237"/>
    <mergeCell ref="H237:K237"/>
    <mergeCell ref="A238:A239"/>
    <mergeCell ref="B238:B239"/>
    <mergeCell ref="C238:C239"/>
    <mergeCell ref="D238:D239"/>
    <mergeCell ref="H238:H239"/>
    <mergeCell ref="I238:I239"/>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81AE0-219F-4115-92AF-3C95B4C30C7D}">
  <sheetPr>
    <tabColor theme="8" tint="0.59999389629810485"/>
  </sheetPr>
  <dimension ref="A1:U357"/>
  <sheetViews>
    <sheetView workbookViewId="0"/>
  </sheetViews>
  <sheetFormatPr baseColWidth="10" defaultColWidth="8.33203125" defaultRowHeight="14"/>
  <cols>
    <col min="1" max="1" width="50.1640625" style="68" customWidth="1"/>
    <col min="2" max="2" width="50" style="68" customWidth="1"/>
    <col min="3" max="5" width="12.1640625" style="173" customWidth="1"/>
    <col min="6" max="6" width="12.1640625" style="40" customWidth="1"/>
    <col min="7" max="7" width="4.6640625" style="40" customWidth="1"/>
    <col min="8" max="11" width="12.1640625" style="40" customWidth="1"/>
    <col min="12" max="12" width="4.6640625" style="40" customWidth="1"/>
    <col min="13" max="16" width="12.1640625" style="40" customWidth="1"/>
    <col min="17" max="17" width="4.6640625" style="40" customWidth="1"/>
    <col min="18" max="21" width="12.1640625" style="40" customWidth="1"/>
    <col min="22" max="16384" width="8.33203125" style="40"/>
  </cols>
  <sheetData>
    <row r="1" spans="1:6">
      <c r="A1" s="67" t="s">
        <v>597</v>
      </c>
      <c r="B1" s="40"/>
    </row>
    <row r="2" spans="1:6">
      <c r="A2" s="139" t="s">
        <v>598</v>
      </c>
      <c r="B2" s="40"/>
    </row>
    <row r="3" spans="1:6">
      <c r="A3" s="67"/>
    </row>
    <row r="4" spans="1:6">
      <c r="A4" s="67"/>
    </row>
    <row r="5" spans="1:6" ht="26">
      <c r="A5" s="65" t="s">
        <v>461</v>
      </c>
      <c r="B5" s="66" t="s">
        <v>39</v>
      </c>
    </row>
    <row r="6" spans="1:6" ht="24">
      <c r="A6" s="313" t="s">
        <v>462</v>
      </c>
      <c r="B6" s="313" t="s">
        <v>41</v>
      </c>
      <c r="C6" s="113" t="s">
        <v>599</v>
      </c>
      <c r="D6" s="113" t="s">
        <v>600</v>
      </c>
      <c r="E6" s="113" t="s">
        <v>601</v>
      </c>
      <c r="F6" s="113" t="s">
        <v>602</v>
      </c>
    </row>
    <row r="7" spans="1:6">
      <c r="A7" s="114" t="s">
        <v>0</v>
      </c>
      <c r="B7" s="114" t="s">
        <v>1</v>
      </c>
      <c r="C7" s="115">
        <v>245514</v>
      </c>
      <c r="D7" s="115">
        <v>623507</v>
      </c>
      <c r="E7" s="115">
        <v>144463</v>
      </c>
      <c r="F7" s="115">
        <v>615109</v>
      </c>
    </row>
    <row r="8" spans="1:6">
      <c r="A8" s="116" t="s">
        <v>45</v>
      </c>
      <c r="B8" s="116" t="s">
        <v>46</v>
      </c>
      <c r="C8" s="88">
        <v>203189</v>
      </c>
      <c r="D8" s="88">
        <v>489057</v>
      </c>
      <c r="E8" s="88">
        <v>104262</v>
      </c>
      <c r="F8" s="88">
        <v>471248</v>
      </c>
    </row>
    <row r="9" spans="1:6">
      <c r="A9" s="116" t="s">
        <v>368</v>
      </c>
      <c r="B9" s="116" t="s">
        <v>369</v>
      </c>
      <c r="C9" s="88">
        <v>308</v>
      </c>
      <c r="D9" s="88">
        <v>1622</v>
      </c>
      <c r="E9" s="88">
        <v>420</v>
      </c>
      <c r="F9" s="88">
        <v>4132</v>
      </c>
    </row>
    <row r="10" spans="1:6">
      <c r="A10" s="116" t="s">
        <v>48</v>
      </c>
      <c r="B10" s="116" t="s">
        <v>49</v>
      </c>
      <c r="C10" s="88">
        <v>42017</v>
      </c>
      <c r="D10" s="88">
        <v>132828</v>
      </c>
      <c r="E10" s="88">
        <v>39781</v>
      </c>
      <c r="F10" s="88">
        <v>139729</v>
      </c>
    </row>
    <row r="11" spans="1:6">
      <c r="A11" s="114" t="s">
        <v>437</v>
      </c>
      <c r="B11" s="114" t="s">
        <v>438</v>
      </c>
      <c r="C11" s="115">
        <v>79200</v>
      </c>
      <c r="D11" s="115">
        <v>180561</v>
      </c>
      <c r="E11" s="115">
        <v>52927</v>
      </c>
      <c r="F11" s="115">
        <v>215123</v>
      </c>
    </row>
    <row r="12" spans="1:6">
      <c r="A12" s="116" t="s">
        <v>439</v>
      </c>
      <c r="B12" s="116" t="s">
        <v>373</v>
      </c>
      <c r="C12" s="88">
        <v>48602</v>
      </c>
      <c r="D12" s="88">
        <v>85640</v>
      </c>
      <c r="E12" s="88">
        <v>23217</v>
      </c>
      <c r="F12" s="88">
        <v>111126</v>
      </c>
    </row>
    <row r="13" spans="1:6">
      <c r="A13" s="116" t="s">
        <v>441</v>
      </c>
      <c r="B13" s="116" t="s">
        <v>55</v>
      </c>
      <c r="C13" s="88">
        <v>30598</v>
      </c>
      <c r="D13" s="88">
        <v>94921</v>
      </c>
      <c r="E13" s="88">
        <v>29710</v>
      </c>
      <c r="F13" s="88">
        <v>103997</v>
      </c>
    </row>
    <row r="14" spans="1:6">
      <c r="A14" s="117" t="s">
        <v>390</v>
      </c>
      <c r="B14" s="117" t="s">
        <v>391</v>
      </c>
      <c r="C14" s="115">
        <v>166314</v>
      </c>
      <c r="D14" s="115">
        <v>442946</v>
      </c>
      <c r="E14" s="115">
        <v>91536</v>
      </c>
      <c r="F14" s="115">
        <v>399986</v>
      </c>
    </row>
    <row r="15" spans="1:6">
      <c r="A15" s="77" t="s">
        <v>58</v>
      </c>
      <c r="B15" s="77" t="s">
        <v>59</v>
      </c>
      <c r="C15" s="88">
        <v>54379</v>
      </c>
      <c r="D15" s="88">
        <v>155720</v>
      </c>
      <c r="E15" s="88">
        <v>55322</v>
      </c>
      <c r="F15" s="88">
        <v>186505</v>
      </c>
    </row>
    <row r="16" spans="1:6">
      <c r="A16" s="77" t="s">
        <v>519</v>
      </c>
      <c r="B16" s="77" t="s">
        <v>520</v>
      </c>
      <c r="C16" s="88">
        <v>17867</v>
      </c>
      <c r="D16" s="88">
        <v>53156</v>
      </c>
      <c r="E16" s="88">
        <v>23231</v>
      </c>
      <c r="F16" s="88">
        <v>77418</v>
      </c>
    </row>
    <row r="17" spans="1:6">
      <c r="A17" s="77" t="s">
        <v>64</v>
      </c>
      <c r="B17" s="77" t="s">
        <v>65</v>
      </c>
      <c r="C17" s="88">
        <v>9819</v>
      </c>
      <c r="D17" s="88">
        <v>15204</v>
      </c>
      <c r="E17" s="88">
        <v>4915</v>
      </c>
      <c r="F17" s="88">
        <v>8768</v>
      </c>
    </row>
    <row r="18" spans="1:6">
      <c r="A18" s="77" t="s">
        <v>66</v>
      </c>
      <c r="B18" s="77" t="s">
        <v>67</v>
      </c>
      <c r="C18" s="88">
        <v>6783</v>
      </c>
      <c r="D18" s="88">
        <v>14692</v>
      </c>
      <c r="E18" s="88">
        <v>2261</v>
      </c>
      <c r="F18" s="88">
        <v>6575</v>
      </c>
    </row>
    <row r="19" spans="1:6">
      <c r="A19" s="77" t="s">
        <v>68</v>
      </c>
      <c r="B19" s="77" t="s">
        <v>69</v>
      </c>
      <c r="C19" s="88">
        <v>-9</v>
      </c>
      <c r="D19" s="88">
        <v>-17</v>
      </c>
      <c r="E19" s="88">
        <v>-5</v>
      </c>
      <c r="F19" s="88">
        <v>-6</v>
      </c>
    </row>
    <row r="20" spans="1:6">
      <c r="A20" s="117" t="s">
        <v>393</v>
      </c>
      <c r="B20" s="117" t="s">
        <v>394</v>
      </c>
      <c r="C20" s="115">
        <v>97095</v>
      </c>
      <c r="D20" s="115">
        <v>234565</v>
      </c>
      <c r="E20" s="115">
        <v>15632</v>
      </c>
      <c r="F20" s="115">
        <v>138250</v>
      </c>
    </row>
    <row r="21" spans="1:6">
      <c r="A21" s="77" t="s">
        <v>72</v>
      </c>
      <c r="B21" s="77" t="s">
        <v>73</v>
      </c>
      <c r="C21" s="88">
        <v>33219</v>
      </c>
      <c r="D21" s="88">
        <v>68589</v>
      </c>
      <c r="E21" s="88">
        <v>9984</v>
      </c>
      <c r="F21" s="88">
        <v>12387</v>
      </c>
    </row>
    <row r="22" spans="1:6">
      <c r="A22" s="77" t="s">
        <v>74</v>
      </c>
      <c r="B22" s="77" t="s">
        <v>75</v>
      </c>
      <c r="C22" s="88">
        <v>18276</v>
      </c>
      <c r="D22" s="88">
        <v>37513</v>
      </c>
      <c r="E22" s="88">
        <v>9216</v>
      </c>
      <c r="F22" s="88">
        <v>18370</v>
      </c>
    </row>
    <row r="23" spans="1:6">
      <c r="A23" s="117" t="s">
        <v>444</v>
      </c>
      <c r="B23" s="117" t="s">
        <v>396</v>
      </c>
      <c r="C23" s="115">
        <v>112038</v>
      </c>
      <c r="D23" s="115">
        <v>265641</v>
      </c>
      <c r="E23" s="115">
        <v>16400</v>
      </c>
      <c r="F23" s="115">
        <v>132267</v>
      </c>
    </row>
    <row r="24" spans="1:6">
      <c r="A24" s="77" t="s">
        <v>263</v>
      </c>
      <c r="B24" s="77" t="s">
        <v>79</v>
      </c>
      <c r="C24" s="88">
        <v>13334</v>
      </c>
      <c r="D24" s="88">
        <v>53179</v>
      </c>
      <c r="E24" s="88">
        <v>58</v>
      </c>
      <c r="F24" s="88">
        <v>10877</v>
      </c>
    </row>
    <row r="25" spans="1:6">
      <c r="A25" s="117"/>
      <c r="B25" s="117"/>
      <c r="C25" s="115"/>
      <c r="D25" s="115"/>
      <c r="E25" s="115"/>
      <c r="F25" s="115"/>
    </row>
    <row r="26" spans="1:6">
      <c r="A26" s="117" t="s">
        <v>397</v>
      </c>
      <c r="B26" s="117" t="s">
        <v>398</v>
      </c>
      <c r="C26" s="115">
        <v>98704</v>
      </c>
      <c r="D26" s="115">
        <v>212462</v>
      </c>
      <c r="E26" s="115">
        <v>16342</v>
      </c>
      <c r="F26" s="115">
        <v>121390</v>
      </c>
    </row>
    <row r="27" spans="1:6">
      <c r="A27" s="77"/>
      <c r="B27" s="77"/>
      <c r="C27" s="88"/>
      <c r="D27" s="88"/>
      <c r="E27" s="88"/>
      <c r="F27" s="88"/>
    </row>
    <row r="28" spans="1:6">
      <c r="A28" s="117" t="s">
        <v>445</v>
      </c>
      <c r="B28" s="117" t="s">
        <v>521</v>
      </c>
      <c r="C28" s="115">
        <v>98704</v>
      </c>
      <c r="D28" s="115">
        <v>212462</v>
      </c>
      <c r="E28" s="115">
        <v>16342</v>
      </c>
      <c r="F28" s="115">
        <v>121390</v>
      </c>
    </row>
    <row r="29" spans="1:6">
      <c r="B29" s="69"/>
      <c r="C29" s="70"/>
      <c r="D29" s="70"/>
    </row>
    <row r="30" spans="1:6">
      <c r="B30" s="71"/>
      <c r="C30" s="72"/>
      <c r="D30" s="72"/>
    </row>
    <row r="31" spans="1:6">
      <c r="A31" s="126" t="s">
        <v>401</v>
      </c>
      <c r="B31" s="126" t="s">
        <v>402</v>
      </c>
      <c r="C31" s="127"/>
      <c r="D31" s="127"/>
      <c r="E31" s="127"/>
      <c r="F31" s="127"/>
    </row>
    <row r="32" spans="1:6">
      <c r="A32" s="73" t="s">
        <v>88</v>
      </c>
      <c r="B32" s="73" t="s">
        <v>89</v>
      </c>
      <c r="C32" s="128">
        <v>0.97980025119276881</v>
      </c>
      <c r="D32" s="128">
        <v>2.1090433459825637</v>
      </c>
      <c r="E32" s="128">
        <v>0.1622239797100184</v>
      </c>
      <c r="F32" s="128">
        <v>1.2053314752584323</v>
      </c>
    </row>
    <row r="33" spans="1:7">
      <c r="A33" s="129" t="s">
        <v>90</v>
      </c>
      <c r="B33" s="129" t="s">
        <v>91</v>
      </c>
      <c r="C33" s="128">
        <v>0.9795768691347051</v>
      </c>
      <c r="D33" s="128">
        <v>2.1084885775846152</v>
      </c>
      <c r="E33" s="128">
        <v>0.16214094787700989</v>
      </c>
      <c r="F33" s="128">
        <v>1.2047037324591614</v>
      </c>
    </row>
    <row r="34" spans="1:7">
      <c r="A34" s="67"/>
    </row>
    <row r="36" spans="1:7">
      <c r="A36" s="126" t="s">
        <v>522</v>
      </c>
      <c r="B36" s="126" t="s">
        <v>398</v>
      </c>
      <c r="C36" s="115">
        <v>98704</v>
      </c>
      <c r="D36" s="115">
        <v>212462</v>
      </c>
      <c r="E36" s="115">
        <v>16342</v>
      </c>
      <c r="F36" s="115">
        <v>121390</v>
      </c>
    </row>
    <row r="37" spans="1:7">
      <c r="A37" s="74" t="s">
        <v>523</v>
      </c>
      <c r="B37" s="74" t="s">
        <v>105</v>
      </c>
      <c r="C37" s="118">
        <v>-4402</v>
      </c>
      <c r="D37" s="118">
        <v>-10841</v>
      </c>
      <c r="E37" s="118">
        <v>1876</v>
      </c>
      <c r="F37" s="118">
        <v>3680</v>
      </c>
    </row>
    <row r="38" spans="1:7" ht="14.5" customHeight="1">
      <c r="A38" s="75" t="s">
        <v>106</v>
      </c>
      <c r="B38" s="75" t="s">
        <v>107</v>
      </c>
      <c r="C38" s="88">
        <v>1896</v>
      </c>
      <c r="D38" s="88">
        <v>3448</v>
      </c>
      <c r="E38" s="88">
        <v>83</v>
      </c>
      <c r="F38" s="88">
        <v>109</v>
      </c>
    </row>
    <row r="39" spans="1:7" ht="14.5" customHeight="1">
      <c r="A39" s="138" t="s">
        <v>374</v>
      </c>
      <c r="B39" s="75" t="s">
        <v>109</v>
      </c>
      <c r="C39" s="88">
        <v>-6298</v>
      </c>
      <c r="D39" s="88">
        <v>-14289</v>
      </c>
      <c r="E39" s="88">
        <v>1793</v>
      </c>
      <c r="F39" s="88">
        <v>3571</v>
      </c>
      <c r="G39" s="97"/>
    </row>
    <row r="40" spans="1:7" ht="14.5" customHeight="1">
      <c r="A40" s="138" t="s">
        <v>403</v>
      </c>
      <c r="B40" s="75" t="s">
        <v>404</v>
      </c>
      <c r="C40" s="88"/>
      <c r="D40" s="88"/>
      <c r="E40" s="88"/>
      <c r="F40" s="88"/>
      <c r="G40" s="143"/>
    </row>
    <row r="41" spans="1:7" ht="14" customHeight="1">
      <c r="A41" s="75" t="s">
        <v>110</v>
      </c>
      <c r="B41" s="75" t="s">
        <v>111</v>
      </c>
      <c r="C41" s="88"/>
      <c r="D41" s="88"/>
      <c r="E41" s="88"/>
      <c r="F41" s="88"/>
    </row>
    <row r="42" spans="1:7">
      <c r="A42" s="126" t="s">
        <v>405</v>
      </c>
      <c r="B42" s="126" t="s">
        <v>406</v>
      </c>
      <c r="C42" s="115">
        <v>94302</v>
      </c>
      <c r="D42" s="115">
        <v>201621</v>
      </c>
      <c r="E42" s="115">
        <v>18218</v>
      </c>
      <c r="F42" s="115">
        <v>125070</v>
      </c>
    </row>
    <row r="43" spans="1:7">
      <c r="A43" s="75" t="s">
        <v>407</v>
      </c>
      <c r="B43" s="75" t="s">
        <v>408</v>
      </c>
      <c r="C43" s="88"/>
      <c r="D43" s="88"/>
      <c r="E43" s="88"/>
      <c r="F43" s="88"/>
    </row>
    <row r="44" spans="1:7" ht="26">
      <c r="A44" s="126" t="s">
        <v>409</v>
      </c>
      <c r="B44" s="126" t="s">
        <v>524</v>
      </c>
      <c r="C44" s="115">
        <v>94302</v>
      </c>
      <c r="D44" s="115">
        <v>201621</v>
      </c>
      <c r="E44" s="115">
        <v>18218</v>
      </c>
      <c r="F44" s="115">
        <v>125070</v>
      </c>
    </row>
    <row r="45" spans="1:7" ht="14.5" customHeight="1">
      <c r="A45" s="166"/>
    </row>
    <row r="46" spans="1:7" ht="14.5" customHeight="1"/>
    <row r="47" spans="1:7" ht="26">
      <c r="A47" s="65" t="s">
        <v>124</v>
      </c>
      <c r="B47" s="65" t="s">
        <v>125</v>
      </c>
    </row>
    <row r="48" spans="1:7">
      <c r="A48" s="313" t="s">
        <v>126</v>
      </c>
      <c r="B48" s="313" t="s">
        <v>127</v>
      </c>
      <c r="C48" s="119">
        <v>44834</v>
      </c>
      <c r="D48" s="119">
        <v>44742</v>
      </c>
      <c r="E48" s="119" t="s">
        <v>593</v>
      </c>
    </row>
    <row r="49" spans="1:5">
      <c r="A49" s="130" t="s">
        <v>130</v>
      </c>
      <c r="B49" s="130" t="s">
        <v>131</v>
      </c>
      <c r="C49" s="131">
        <v>1092237</v>
      </c>
      <c r="D49" s="131">
        <v>1039127</v>
      </c>
      <c r="E49" s="131">
        <v>905846</v>
      </c>
    </row>
    <row r="50" spans="1:5">
      <c r="A50" s="77" t="s">
        <v>132</v>
      </c>
      <c r="B50" s="77" t="s">
        <v>133</v>
      </c>
      <c r="C50" s="78">
        <v>131431</v>
      </c>
      <c r="D50" s="78">
        <v>129155</v>
      </c>
      <c r="E50" s="78">
        <v>119588</v>
      </c>
    </row>
    <row r="51" spans="1:5">
      <c r="A51" s="77" t="s">
        <v>134</v>
      </c>
      <c r="B51" s="77" t="s">
        <v>135</v>
      </c>
      <c r="C51" s="78">
        <v>69952</v>
      </c>
      <c r="D51" s="78">
        <v>69764</v>
      </c>
      <c r="E51" s="78">
        <v>58393</v>
      </c>
    </row>
    <row r="52" spans="1:5">
      <c r="A52" s="77" t="s">
        <v>136</v>
      </c>
      <c r="B52" s="77" t="s">
        <v>137</v>
      </c>
      <c r="C52" s="78">
        <v>449468</v>
      </c>
      <c r="D52" s="78">
        <v>434055</v>
      </c>
      <c r="E52" s="78">
        <v>350195</v>
      </c>
    </row>
    <row r="53" spans="1:5">
      <c r="A53" s="77" t="s">
        <v>138</v>
      </c>
      <c r="B53" s="77" t="s">
        <v>139</v>
      </c>
      <c r="C53" s="78">
        <v>56438</v>
      </c>
      <c r="D53" s="78">
        <v>56438</v>
      </c>
      <c r="E53" s="78">
        <v>56438</v>
      </c>
    </row>
    <row r="54" spans="1:5">
      <c r="A54" s="77" t="s">
        <v>140</v>
      </c>
      <c r="B54" s="77" t="s">
        <v>141</v>
      </c>
      <c r="C54" s="78">
        <v>42961</v>
      </c>
      <c r="D54" s="78">
        <v>43655</v>
      </c>
      <c r="E54" s="78">
        <v>44634</v>
      </c>
    </row>
    <row r="55" spans="1:5">
      <c r="A55" s="77" t="s">
        <v>142</v>
      </c>
      <c r="B55" s="77" t="s">
        <v>143</v>
      </c>
      <c r="C55" s="78">
        <v>0</v>
      </c>
      <c r="D55" s="78">
        <v>0</v>
      </c>
      <c r="E55" s="78">
        <v>0</v>
      </c>
    </row>
    <row r="56" spans="1:5">
      <c r="A56" s="77" t="s">
        <v>526</v>
      </c>
      <c r="B56" s="77" t="s">
        <v>145</v>
      </c>
      <c r="C56" s="78">
        <v>72195</v>
      </c>
      <c r="D56" s="78">
        <v>67055</v>
      </c>
      <c r="E56" s="78">
        <v>38520</v>
      </c>
    </row>
    <row r="57" spans="1:5">
      <c r="A57" s="77" t="s">
        <v>146</v>
      </c>
      <c r="B57" s="77" t="s">
        <v>147</v>
      </c>
      <c r="C57" s="78">
        <v>197509</v>
      </c>
      <c r="D57" s="78">
        <v>173589</v>
      </c>
      <c r="E57" s="78">
        <v>178540</v>
      </c>
    </row>
    <row r="58" spans="1:5">
      <c r="A58" s="77" t="s">
        <v>148</v>
      </c>
      <c r="B58" s="77" t="s">
        <v>149</v>
      </c>
      <c r="C58" s="78">
        <v>29619</v>
      </c>
      <c r="D58" s="78">
        <v>24247</v>
      </c>
      <c r="E58" s="78">
        <v>11434</v>
      </c>
    </row>
    <row r="59" spans="1:5">
      <c r="A59" s="77" t="s">
        <v>150</v>
      </c>
      <c r="B59" s="77" t="s">
        <v>151</v>
      </c>
      <c r="C59" s="78">
        <v>41877</v>
      </c>
      <c r="D59" s="78">
        <v>40435</v>
      </c>
      <c r="E59" s="78">
        <v>47418</v>
      </c>
    </row>
    <row r="60" spans="1:5">
      <c r="A60" s="77" t="s">
        <v>152</v>
      </c>
      <c r="B60" s="77" t="s">
        <v>153</v>
      </c>
      <c r="C60" s="78">
        <v>787</v>
      </c>
      <c r="D60" s="78">
        <v>734</v>
      </c>
      <c r="E60" s="78">
        <v>686</v>
      </c>
    </row>
    <row r="61" spans="1:5">
      <c r="A61" s="130" t="s">
        <v>154</v>
      </c>
      <c r="B61" s="130" t="s">
        <v>155</v>
      </c>
      <c r="C61" s="131">
        <v>1138568</v>
      </c>
      <c r="D61" s="131">
        <v>1157539</v>
      </c>
      <c r="E61" s="131">
        <v>1252889</v>
      </c>
    </row>
    <row r="62" spans="1:5">
      <c r="A62" s="77" t="s">
        <v>156</v>
      </c>
      <c r="B62" s="77" t="s">
        <v>157</v>
      </c>
      <c r="C62" s="78">
        <v>14492</v>
      </c>
      <c r="D62" s="78">
        <v>15136</v>
      </c>
      <c r="E62" s="78">
        <v>15886</v>
      </c>
    </row>
    <row r="63" spans="1:5">
      <c r="A63" s="77" t="s">
        <v>158</v>
      </c>
      <c r="B63" s="77" t="s">
        <v>159</v>
      </c>
      <c r="C63" s="78">
        <v>147246</v>
      </c>
      <c r="D63" s="78">
        <v>63220</v>
      </c>
      <c r="E63" s="78">
        <v>125293</v>
      </c>
    </row>
    <row r="64" spans="1:5">
      <c r="A64" s="77" t="s">
        <v>160</v>
      </c>
      <c r="B64" s="77" t="s">
        <v>161</v>
      </c>
      <c r="C64" s="78">
        <v>1332</v>
      </c>
      <c r="D64" s="78">
        <v>2454</v>
      </c>
      <c r="E64" s="78">
        <v>98</v>
      </c>
    </row>
    <row r="65" spans="1:5">
      <c r="A65" s="77" t="s">
        <v>152</v>
      </c>
      <c r="B65" s="77" t="s">
        <v>153</v>
      </c>
      <c r="C65" s="78">
        <v>48536</v>
      </c>
      <c r="D65" s="78">
        <v>51411</v>
      </c>
      <c r="E65" s="78">
        <v>113498</v>
      </c>
    </row>
    <row r="66" spans="1:5">
      <c r="A66" s="77" t="s">
        <v>146</v>
      </c>
      <c r="B66" s="77" t="s">
        <v>147</v>
      </c>
      <c r="C66" s="78">
        <v>289662</v>
      </c>
      <c r="D66" s="78">
        <v>319572</v>
      </c>
      <c r="E66" s="78">
        <v>307765</v>
      </c>
    </row>
    <row r="67" spans="1:5">
      <c r="A67" s="77" t="s">
        <v>148</v>
      </c>
      <c r="B67" s="77" t="s">
        <v>149</v>
      </c>
      <c r="C67" s="78">
        <v>28067</v>
      </c>
      <c r="D67" s="78">
        <v>20717</v>
      </c>
      <c r="E67" s="78">
        <v>13763</v>
      </c>
    </row>
    <row r="68" spans="1:5">
      <c r="A68" s="164" t="s">
        <v>170</v>
      </c>
      <c r="B68" s="77" t="s">
        <v>171</v>
      </c>
      <c r="C68" s="78">
        <v>198689</v>
      </c>
      <c r="D68" s="78">
        <v>685029</v>
      </c>
      <c r="E68" s="78">
        <v>411586</v>
      </c>
    </row>
    <row r="69" spans="1:5">
      <c r="A69" s="77" t="s">
        <v>168</v>
      </c>
      <c r="B69" s="77" t="s">
        <v>169</v>
      </c>
      <c r="C69" s="78">
        <v>410544</v>
      </c>
      <c r="D69" s="78">
        <v>0</v>
      </c>
      <c r="E69" s="78">
        <v>265000</v>
      </c>
    </row>
    <row r="70" spans="1:5">
      <c r="A70" s="77" t="s">
        <v>172</v>
      </c>
      <c r="B70" s="77" t="s">
        <v>173</v>
      </c>
      <c r="C70" s="78">
        <v>0</v>
      </c>
      <c r="D70" s="78">
        <v>0</v>
      </c>
      <c r="E70" s="78">
        <v>0</v>
      </c>
    </row>
    <row r="71" spans="1:5">
      <c r="A71" s="130" t="s">
        <v>174</v>
      </c>
      <c r="B71" s="130" t="s">
        <v>175</v>
      </c>
      <c r="C71" s="131">
        <v>2230805</v>
      </c>
      <c r="D71" s="131">
        <v>2196666</v>
      </c>
      <c r="E71" s="131">
        <v>2158735</v>
      </c>
    </row>
    <row r="72" spans="1:5">
      <c r="C72" s="174"/>
      <c r="D72" s="175"/>
      <c r="E72" s="175"/>
    </row>
    <row r="73" spans="1:5">
      <c r="A73" s="313" t="s">
        <v>176</v>
      </c>
      <c r="B73" s="313" t="s">
        <v>177</v>
      </c>
      <c r="C73" s="119">
        <v>44834</v>
      </c>
      <c r="D73" s="119">
        <v>44742</v>
      </c>
      <c r="E73" s="119">
        <v>44561</v>
      </c>
    </row>
    <row r="74" spans="1:5">
      <c r="A74" s="130" t="s">
        <v>178</v>
      </c>
      <c r="B74" s="130" t="s">
        <v>179</v>
      </c>
      <c r="C74" s="131">
        <v>1998523</v>
      </c>
      <c r="D74" s="131">
        <v>1903244</v>
      </c>
      <c r="E74" s="131">
        <v>1894356</v>
      </c>
    </row>
    <row r="75" spans="1:5">
      <c r="A75" s="130" t="s">
        <v>180</v>
      </c>
      <c r="B75" s="130" t="s">
        <v>181</v>
      </c>
      <c r="C75" s="131">
        <v>1998523</v>
      </c>
      <c r="D75" s="131">
        <v>1903244</v>
      </c>
      <c r="E75" s="131">
        <v>1894356</v>
      </c>
    </row>
    <row r="76" spans="1:5">
      <c r="A76" s="77" t="s">
        <v>182</v>
      </c>
      <c r="B76" s="77" t="s">
        <v>183</v>
      </c>
      <c r="C76" s="78">
        <v>100739</v>
      </c>
      <c r="D76" s="78">
        <v>100739</v>
      </c>
      <c r="E76" s="78">
        <v>100739</v>
      </c>
    </row>
    <row r="77" spans="1:5">
      <c r="A77" s="77" t="s">
        <v>453</v>
      </c>
      <c r="B77" s="77" t="s">
        <v>527</v>
      </c>
      <c r="C77" s="78">
        <v>1530035</v>
      </c>
      <c r="D77" s="78">
        <v>1560842</v>
      </c>
      <c r="E77" s="78">
        <v>1425647</v>
      </c>
    </row>
    <row r="78" spans="1:5">
      <c r="A78" s="77" t="s">
        <v>186</v>
      </c>
      <c r="B78" s="77" t="s">
        <v>528</v>
      </c>
      <c r="C78" s="78">
        <v>115909</v>
      </c>
      <c r="D78" s="78">
        <v>115909</v>
      </c>
      <c r="E78" s="78">
        <v>115909</v>
      </c>
    </row>
    <row r="79" spans="1:5">
      <c r="A79" s="77" t="s">
        <v>190</v>
      </c>
      <c r="B79" s="77" t="s">
        <v>191</v>
      </c>
      <c r="C79" s="78">
        <v>36990</v>
      </c>
      <c r="D79" s="78">
        <v>42323</v>
      </c>
      <c r="E79" s="78">
        <v>47994</v>
      </c>
    </row>
    <row r="80" spans="1:5">
      <c r="A80" s="77" t="s">
        <v>192</v>
      </c>
      <c r="B80" s="77" t="s">
        <v>529</v>
      </c>
      <c r="C80" s="78">
        <v>5039</v>
      </c>
      <c r="D80" s="78">
        <v>3143</v>
      </c>
      <c r="E80" s="78">
        <v>1591</v>
      </c>
    </row>
    <row r="81" spans="1:5">
      <c r="A81" s="77" t="s">
        <v>194</v>
      </c>
      <c r="B81" s="77" t="s">
        <v>195</v>
      </c>
      <c r="C81" s="78">
        <v>-2651</v>
      </c>
      <c r="D81" s="78">
        <v>-33458</v>
      </c>
      <c r="E81" s="78">
        <v>-6432</v>
      </c>
    </row>
    <row r="82" spans="1:5">
      <c r="A82" s="77" t="s">
        <v>377</v>
      </c>
      <c r="B82" s="77" t="s">
        <v>197</v>
      </c>
      <c r="C82" s="78">
        <v>212462</v>
      </c>
      <c r="D82" s="78">
        <v>113746</v>
      </c>
      <c r="E82" s="78">
        <v>208908</v>
      </c>
    </row>
    <row r="83" spans="1:5">
      <c r="A83" s="114" t="s">
        <v>530</v>
      </c>
      <c r="B83" s="114" t="s">
        <v>482</v>
      </c>
      <c r="C83" s="176"/>
      <c r="D83" s="120"/>
      <c r="E83" s="120"/>
    </row>
    <row r="84" spans="1:5">
      <c r="A84" s="130" t="s">
        <v>198</v>
      </c>
      <c r="B84" s="130" t="s">
        <v>199</v>
      </c>
      <c r="C84" s="131">
        <v>35584</v>
      </c>
      <c r="D84" s="131">
        <v>32729</v>
      </c>
      <c r="E84" s="131">
        <v>36112</v>
      </c>
    </row>
    <row r="85" spans="1:5">
      <c r="A85" s="77" t="s">
        <v>200</v>
      </c>
      <c r="B85" s="77" t="s">
        <v>201</v>
      </c>
      <c r="C85" s="78">
        <v>23919</v>
      </c>
      <c r="D85" s="78">
        <v>23614</v>
      </c>
      <c r="E85" s="78">
        <v>21080</v>
      </c>
    </row>
    <row r="86" spans="1:5">
      <c r="A86" s="77" t="s">
        <v>202</v>
      </c>
      <c r="B86" s="77" t="s">
        <v>531</v>
      </c>
      <c r="C86" s="78">
        <v>2680</v>
      </c>
      <c r="D86" s="78">
        <v>2740</v>
      </c>
      <c r="E86" s="78">
        <v>2860</v>
      </c>
    </row>
    <row r="87" spans="1:5">
      <c r="A87" s="77" t="s">
        <v>502</v>
      </c>
      <c r="B87" s="77" t="s">
        <v>205</v>
      </c>
      <c r="C87" s="78">
        <v>0</v>
      </c>
      <c r="D87" s="78">
        <v>0</v>
      </c>
      <c r="E87" s="78">
        <v>0</v>
      </c>
    </row>
    <row r="88" spans="1:5">
      <c r="A88" s="77" t="s">
        <v>206</v>
      </c>
      <c r="B88" s="77" t="s">
        <v>207</v>
      </c>
      <c r="C88" s="78">
        <v>4135</v>
      </c>
      <c r="D88" s="78">
        <v>5504</v>
      </c>
      <c r="E88" s="78">
        <v>6424</v>
      </c>
    </row>
    <row r="89" spans="1:5">
      <c r="A89" s="77" t="s">
        <v>208</v>
      </c>
      <c r="B89" s="77" t="s">
        <v>209</v>
      </c>
      <c r="C89" s="78">
        <v>380</v>
      </c>
      <c r="D89" s="78">
        <v>380</v>
      </c>
      <c r="E89" s="78">
        <v>380</v>
      </c>
    </row>
    <row r="90" spans="1:5">
      <c r="A90" s="77" t="s">
        <v>210</v>
      </c>
      <c r="B90" s="77" t="s">
        <v>211</v>
      </c>
      <c r="C90" s="78">
        <v>4470</v>
      </c>
      <c r="D90" s="78">
        <v>491</v>
      </c>
      <c r="E90" s="78">
        <v>5368</v>
      </c>
    </row>
    <row r="91" spans="1:5">
      <c r="A91" s="130" t="s">
        <v>212</v>
      </c>
      <c r="B91" s="130" t="s">
        <v>213</v>
      </c>
      <c r="C91" s="131">
        <v>196698</v>
      </c>
      <c r="D91" s="131">
        <v>260693</v>
      </c>
      <c r="E91" s="131">
        <v>228267</v>
      </c>
    </row>
    <row r="92" spans="1:5">
      <c r="A92" s="77" t="s">
        <v>336</v>
      </c>
      <c r="B92" s="77" t="s">
        <v>337</v>
      </c>
      <c r="C92" s="78">
        <v>0</v>
      </c>
      <c r="D92" s="78">
        <v>0</v>
      </c>
      <c r="E92" s="78">
        <v>0</v>
      </c>
    </row>
    <row r="93" spans="1:5">
      <c r="A93" s="77" t="s">
        <v>200</v>
      </c>
      <c r="B93" s="77" t="s">
        <v>201</v>
      </c>
      <c r="C93" s="78">
        <v>38591</v>
      </c>
      <c r="D93" s="78">
        <v>29724</v>
      </c>
      <c r="E93" s="78">
        <v>25802</v>
      </c>
    </row>
    <row r="94" spans="1:5">
      <c r="A94" s="77" t="s">
        <v>216</v>
      </c>
      <c r="B94" s="77" t="s">
        <v>217</v>
      </c>
      <c r="C94" s="78">
        <v>67726</v>
      </c>
      <c r="D94" s="78">
        <v>64042</v>
      </c>
      <c r="E94" s="78">
        <v>53380</v>
      </c>
    </row>
    <row r="95" spans="1:5">
      <c r="A95" s="77" t="s">
        <v>218</v>
      </c>
      <c r="B95" s="77" t="s">
        <v>219</v>
      </c>
      <c r="C95" s="78">
        <v>6468</v>
      </c>
      <c r="D95" s="78">
        <v>0</v>
      </c>
      <c r="E95" s="78">
        <v>24446</v>
      </c>
    </row>
    <row r="96" spans="1:5">
      <c r="A96" s="77" t="s">
        <v>202</v>
      </c>
      <c r="B96" s="77" t="s">
        <v>221</v>
      </c>
      <c r="C96" s="78">
        <v>8879</v>
      </c>
      <c r="D96" s="78">
        <v>110322</v>
      </c>
      <c r="E96" s="78">
        <v>10042</v>
      </c>
    </row>
    <row r="97" spans="1:6">
      <c r="A97" s="77" t="s">
        <v>206</v>
      </c>
      <c r="B97" s="77" t="s">
        <v>207</v>
      </c>
      <c r="C97" s="78">
        <v>20632</v>
      </c>
      <c r="D97" s="78">
        <v>17682</v>
      </c>
      <c r="E97" s="78">
        <v>31548</v>
      </c>
    </row>
    <row r="98" spans="1:6">
      <c r="A98" s="77" t="s">
        <v>208</v>
      </c>
      <c r="B98" s="77" t="s">
        <v>209</v>
      </c>
      <c r="C98" s="78">
        <v>7</v>
      </c>
      <c r="D98" s="78">
        <v>7</v>
      </c>
      <c r="E98" s="78">
        <v>7</v>
      </c>
    </row>
    <row r="99" spans="1:6">
      <c r="A99" s="77" t="s">
        <v>210</v>
      </c>
      <c r="B99" s="77" t="s">
        <v>211</v>
      </c>
      <c r="C99" s="78">
        <v>54395</v>
      </c>
      <c r="D99" s="78">
        <v>38916</v>
      </c>
      <c r="E99" s="78">
        <v>83042</v>
      </c>
    </row>
    <row r="100" spans="1:6">
      <c r="A100" s="130" t="s">
        <v>470</v>
      </c>
      <c r="B100" s="130" t="s">
        <v>228</v>
      </c>
      <c r="C100" s="131">
        <v>2230805</v>
      </c>
      <c r="D100" s="131">
        <v>2196666</v>
      </c>
      <c r="E100" s="131">
        <v>2158735</v>
      </c>
    </row>
    <row r="101" spans="1:6">
      <c r="A101" s="76" t="s">
        <v>96</v>
      </c>
    </row>
    <row r="103" spans="1:6" ht="26">
      <c r="A103" s="65" t="s">
        <v>229</v>
      </c>
      <c r="B103" s="65" t="s">
        <v>230</v>
      </c>
      <c r="E103" s="177"/>
    </row>
    <row r="104" spans="1:6" ht="24">
      <c r="A104" s="313" t="s">
        <v>231</v>
      </c>
      <c r="B104" s="313" t="s">
        <v>232</v>
      </c>
      <c r="C104" s="113" t="s">
        <v>599</v>
      </c>
      <c r="D104" s="113" t="s">
        <v>600</v>
      </c>
      <c r="E104" s="113" t="s">
        <v>601</v>
      </c>
      <c r="F104" s="113" t="s">
        <v>603</v>
      </c>
    </row>
    <row r="105" spans="1:6">
      <c r="A105" s="121" t="s">
        <v>233</v>
      </c>
      <c r="B105" s="121" t="s">
        <v>234</v>
      </c>
      <c r="C105" s="4"/>
      <c r="D105" s="4"/>
      <c r="E105" s="4"/>
      <c r="F105" s="4"/>
    </row>
    <row r="106" spans="1:6">
      <c r="A106" s="122" t="s">
        <v>397</v>
      </c>
      <c r="B106" s="122" t="s">
        <v>398</v>
      </c>
      <c r="C106" s="4">
        <v>98704</v>
      </c>
      <c r="D106" s="4">
        <v>212462</v>
      </c>
      <c r="E106" s="4">
        <v>16342</v>
      </c>
      <c r="F106" s="4">
        <v>121390</v>
      </c>
    </row>
    <row r="107" spans="1:6">
      <c r="A107" s="122" t="s">
        <v>235</v>
      </c>
      <c r="B107" s="122" t="s">
        <v>236</v>
      </c>
      <c r="C107" s="4">
        <v>-42149</v>
      </c>
      <c r="D107" s="4">
        <v>-18150</v>
      </c>
      <c r="E107" s="4">
        <v>75887</v>
      </c>
      <c r="F107" s="4">
        <v>841713</v>
      </c>
    </row>
    <row r="108" spans="1:6">
      <c r="A108" s="81" t="s">
        <v>378</v>
      </c>
      <c r="B108" s="81" t="s">
        <v>379</v>
      </c>
      <c r="C108" s="80">
        <v>3425</v>
      </c>
      <c r="D108" s="80">
        <v>10771</v>
      </c>
      <c r="E108" s="80">
        <v>4396</v>
      </c>
      <c r="F108" s="80">
        <v>13284</v>
      </c>
    </row>
    <row r="109" spans="1:6">
      <c r="A109" s="81" t="s">
        <v>239</v>
      </c>
      <c r="B109" s="81" t="s">
        <v>240</v>
      </c>
      <c r="C109" s="80">
        <v>48325</v>
      </c>
      <c r="D109" s="80">
        <v>84541</v>
      </c>
      <c r="E109" s="80">
        <v>22876</v>
      </c>
      <c r="F109" s="80">
        <v>69383</v>
      </c>
    </row>
    <row r="110" spans="1:6">
      <c r="A110" s="81" t="s">
        <v>595</v>
      </c>
      <c r="B110" s="81" t="s">
        <v>604</v>
      </c>
      <c r="C110" s="80">
        <v>-19888</v>
      </c>
      <c r="D110" s="80">
        <v>-24769</v>
      </c>
      <c r="E110" s="80">
        <v>-9705</v>
      </c>
      <c r="F110" s="80">
        <v>-11719</v>
      </c>
    </row>
    <row r="111" spans="1:6">
      <c r="A111" s="81" t="s">
        <v>243</v>
      </c>
      <c r="B111" s="81" t="s">
        <v>605</v>
      </c>
      <c r="C111" s="80">
        <v>-9168</v>
      </c>
      <c r="D111" s="80">
        <v>-26719</v>
      </c>
      <c r="E111" s="80">
        <v>-17</v>
      </c>
      <c r="F111" s="80">
        <v>332</v>
      </c>
    </row>
    <row r="112" spans="1:6">
      <c r="A112" s="81" t="s">
        <v>417</v>
      </c>
      <c r="B112" s="81" t="s">
        <v>606</v>
      </c>
      <c r="C112" s="80">
        <v>13796</v>
      </c>
      <c r="D112" s="80">
        <v>15282</v>
      </c>
      <c r="E112" s="80">
        <v>9460</v>
      </c>
      <c r="F112" s="80">
        <v>14111</v>
      </c>
    </row>
    <row r="113" spans="1:6">
      <c r="A113" s="81" t="s">
        <v>247</v>
      </c>
      <c r="B113" s="81" t="s">
        <v>248</v>
      </c>
      <c r="C113" s="80">
        <v>13275</v>
      </c>
      <c r="D113" s="80">
        <v>-36914</v>
      </c>
      <c r="E113" s="80">
        <v>-49463</v>
      </c>
      <c r="F113" s="80">
        <v>-285827</v>
      </c>
    </row>
    <row r="114" spans="1:6">
      <c r="A114" s="81" t="s">
        <v>249</v>
      </c>
      <c r="B114" s="81" t="s">
        <v>250</v>
      </c>
      <c r="C114" s="80">
        <v>644</v>
      </c>
      <c r="D114" s="80">
        <v>1394</v>
      </c>
      <c r="E114" s="80">
        <v>339</v>
      </c>
      <c r="F114" s="80">
        <v>-9607</v>
      </c>
    </row>
    <row r="115" spans="1:6">
      <c r="A115" s="81" t="s">
        <v>251</v>
      </c>
      <c r="B115" s="81" t="s">
        <v>252</v>
      </c>
      <c r="C115" s="80">
        <v>-87658</v>
      </c>
      <c r="D115" s="80">
        <v>-15016</v>
      </c>
      <c r="E115" s="80">
        <v>88877</v>
      </c>
      <c r="F115" s="80">
        <v>1118518</v>
      </c>
    </row>
    <row r="116" spans="1:6">
      <c r="A116" s="81" t="s">
        <v>253</v>
      </c>
      <c r="B116" s="81" t="s">
        <v>254</v>
      </c>
      <c r="C116" s="80">
        <v>4762</v>
      </c>
      <c r="D116" s="80">
        <v>12285</v>
      </c>
      <c r="E116" s="80">
        <v>12747</v>
      </c>
      <c r="F116" s="80">
        <v>-76816</v>
      </c>
    </row>
    <row r="117" spans="1:6">
      <c r="A117" s="81" t="s">
        <v>255</v>
      </c>
      <c r="B117" s="81" t="s">
        <v>256</v>
      </c>
      <c r="C117" s="80">
        <v>-11201</v>
      </c>
      <c r="D117" s="80">
        <v>-45874</v>
      </c>
      <c r="E117" s="80">
        <v>-12971</v>
      </c>
      <c r="F117" s="80">
        <v>-18152</v>
      </c>
    </row>
    <row r="118" spans="1:6">
      <c r="A118" s="81" t="s">
        <v>259</v>
      </c>
      <c r="B118" s="81" t="s">
        <v>260</v>
      </c>
      <c r="C118" s="80">
        <v>1539</v>
      </c>
      <c r="D118" s="80">
        <v>6869</v>
      </c>
      <c r="E118" s="80">
        <v>9348</v>
      </c>
      <c r="F118" s="80">
        <v>28206</v>
      </c>
    </row>
    <row r="119" spans="1:6">
      <c r="A119" s="122" t="s">
        <v>261</v>
      </c>
      <c r="B119" s="122" t="s">
        <v>262</v>
      </c>
      <c r="C119" s="4">
        <v>56555</v>
      </c>
      <c r="D119" s="4">
        <v>194312</v>
      </c>
      <c r="E119" s="4">
        <v>92229</v>
      </c>
      <c r="F119" s="4">
        <v>963103</v>
      </c>
    </row>
    <row r="120" spans="1:6">
      <c r="A120" s="81" t="s">
        <v>263</v>
      </c>
      <c r="B120" s="81" t="s">
        <v>380</v>
      </c>
      <c r="C120" s="80">
        <v>6612</v>
      </c>
      <c r="D120" s="80">
        <v>21823</v>
      </c>
      <c r="E120" s="80">
        <v>375</v>
      </c>
      <c r="F120" s="80">
        <v>11191</v>
      </c>
    </row>
    <row r="121" spans="1:6">
      <c r="A121" s="81" t="s">
        <v>265</v>
      </c>
      <c r="B121" s="81" t="s">
        <v>607</v>
      </c>
      <c r="C121" s="80">
        <v>6722</v>
      </c>
      <c r="D121" s="80">
        <v>31356</v>
      </c>
      <c r="E121" s="80">
        <v>-317</v>
      </c>
      <c r="F121" s="80">
        <v>-314</v>
      </c>
    </row>
    <row r="122" spans="1:6">
      <c r="A122" s="81" t="s">
        <v>267</v>
      </c>
      <c r="B122" s="81" t="s">
        <v>268</v>
      </c>
      <c r="C122" s="80">
        <v>-454</v>
      </c>
      <c r="D122" s="80">
        <v>-35407</v>
      </c>
      <c r="E122" s="80">
        <v>-6456</v>
      </c>
      <c r="F122" s="80">
        <v>-7689</v>
      </c>
    </row>
    <row r="123" spans="1:6">
      <c r="A123" s="121" t="s">
        <v>269</v>
      </c>
      <c r="B123" s="121" t="s">
        <v>270</v>
      </c>
      <c r="C123" s="4">
        <v>69435</v>
      </c>
      <c r="D123" s="4">
        <v>212084</v>
      </c>
      <c r="E123" s="4">
        <v>85831</v>
      </c>
      <c r="F123" s="4">
        <v>966291</v>
      </c>
    </row>
    <row r="124" spans="1:6">
      <c r="A124" s="121" t="s">
        <v>271</v>
      </c>
      <c r="B124" s="121" t="s">
        <v>272</v>
      </c>
      <c r="C124" s="4"/>
      <c r="D124" s="4"/>
      <c r="E124" s="4"/>
      <c r="F124" s="4"/>
    </row>
    <row r="125" spans="1:6">
      <c r="A125" s="122" t="s">
        <v>273</v>
      </c>
      <c r="B125" s="122" t="s">
        <v>274</v>
      </c>
      <c r="C125" s="4">
        <v>92054</v>
      </c>
      <c r="D125" s="4">
        <v>553821</v>
      </c>
      <c r="E125" s="4">
        <v>506</v>
      </c>
      <c r="F125" s="4">
        <v>239764</v>
      </c>
    </row>
    <row r="126" spans="1:6">
      <c r="A126" s="81" t="s">
        <v>275</v>
      </c>
      <c r="B126" s="81" t="s">
        <v>276</v>
      </c>
      <c r="C126" s="80">
        <v>260</v>
      </c>
      <c r="D126" s="80">
        <v>274</v>
      </c>
      <c r="E126" s="80">
        <v>6</v>
      </c>
      <c r="F126" s="80">
        <v>14</v>
      </c>
    </row>
    <row r="127" spans="1:6">
      <c r="A127" s="81" t="s">
        <v>277</v>
      </c>
      <c r="B127" s="81" t="s">
        <v>278</v>
      </c>
      <c r="C127" s="80">
        <v>0</v>
      </c>
      <c r="D127" s="80">
        <v>0</v>
      </c>
      <c r="E127" s="80">
        <v>0</v>
      </c>
      <c r="F127" s="80">
        <v>0</v>
      </c>
    </row>
    <row r="128" spans="1:6">
      <c r="A128" s="81" t="s">
        <v>279</v>
      </c>
      <c r="B128" s="81" t="s">
        <v>280</v>
      </c>
      <c r="C128" s="80">
        <v>0</v>
      </c>
      <c r="D128" s="80">
        <v>0</v>
      </c>
      <c r="E128" s="80">
        <v>0</v>
      </c>
      <c r="F128" s="80">
        <v>0</v>
      </c>
    </row>
    <row r="129" spans="1:6">
      <c r="A129" s="81" t="s">
        <v>281</v>
      </c>
      <c r="B129" s="81" t="s">
        <v>282</v>
      </c>
      <c r="C129" s="80">
        <v>0</v>
      </c>
      <c r="D129" s="80">
        <v>0</v>
      </c>
      <c r="E129" s="80">
        <v>0</v>
      </c>
      <c r="F129" s="80">
        <v>0</v>
      </c>
    </row>
    <row r="130" spans="1:6">
      <c r="A130" s="81" t="s">
        <v>283</v>
      </c>
      <c r="B130" s="81" t="s">
        <v>284</v>
      </c>
      <c r="C130" s="80">
        <v>0</v>
      </c>
      <c r="D130" s="80">
        <v>76</v>
      </c>
      <c r="E130" s="80">
        <v>19</v>
      </c>
      <c r="F130" s="80">
        <v>19</v>
      </c>
    </row>
    <row r="131" spans="1:6">
      <c r="A131" s="81" t="s">
        <v>285</v>
      </c>
      <c r="B131" s="81" t="s">
        <v>286</v>
      </c>
      <c r="C131" s="80">
        <v>0</v>
      </c>
      <c r="D131" s="80">
        <v>12202</v>
      </c>
      <c r="E131" s="80">
        <v>0</v>
      </c>
      <c r="F131" s="80">
        <v>0</v>
      </c>
    </row>
    <row r="132" spans="1:6">
      <c r="A132" s="81" t="s">
        <v>287</v>
      </c>
      <c r="B132" s="81" t="s">
        <v>288</v>
      </c>
      <c r="C132" s="80">
        <v>0</v>
      </c>
      <c r="D132" s="80">
        <v>265000</v>
      </c>
      <c r="E132" s="80">
        <v>0</v>
      </c>
      <c r="F132" s="80">
        <v>164368</v>
      </c>
    </row>
    <row r="133" spans="1:6">
      <c r="A133" s="81" t="s">
        <v>381</v>
      </c>
      <c r="B133" s="81" t="s">
        <v>382</v>
      </c>
      <c r="C133" s="80">
        <v>84853</v>
      </c>
      <c r="D133" s="80">
        <v>257943</v>
      </c>
      <c r="E133" s="80">
        <v>0</v>
      </c>
      <c r="F133" s="80">
        <v>66628</v>
      </c>
    </row>
    <row r="134" spans="1:6">
      <c r="A134" s="81" t="s">
        <v>291</v>
      </c>
      <c r="B134" s="81" t="s">
        <v>292</v>
      </c>
      <c r="C134" s="80">
        <v>1147</v>
      </c>
      <c r="D134" s="80">
        <v>3250</v>
      </c>
      <c r="E134" s="80">
        <v>445</v>
      </c>
      <c r="F134" s="80">
        <v>725</v>
      </c>
    </row>
    <row r="135" spans="1:6">
      <c r="A135" s="81" t="s">
        <v>293</v>
      </c>
      <c r="B135" s="81" t="s">
        <v>294</v>
      </c>
      <c r="C135" s="80">
        <v>5794</v>
      </c>
      <c r="D135" s="80">
        <v>14811</v>
      </c>
      <c r="E135" s="80">
        <v>0</v>
      </c>
      <c r="F135" s="80">
        <v>41</v>
      </c>
    </row>
    <row r="136" spans="1:6">
      <c r="A136" s="81" t="s">
        <v>295</v>
      </c>
      <c r="B136" s="81" t="s">
        <v>296</v>
      </c>
      <c r="C136" s="80">
        <v>0</v>
      </c>
      <c r="D136" s="80">
        <v>0</v>
      </c>
      <c r="E136" s="80">
        <v>0</v>
      </c>
      <c r="F136" s="80">
        <v>7887</v>
      </c>
    </row>
    <row r="137" spans="1:6">
      <c r="A137" s="81" t="s">
        <v>297</v>
      </c>
      <c r="B137" s="81" t="s">
        <v>298</v>
      </c>
      <c r="C137" s="80">
        <v>0</v>
      </c>
      <c r="D137" s="80">
        <v>265</v>
      </c>
      <c r="E137" s="80">
        <v>36</v>
      </c>
      <c r="F137" s="80">
        <v>82</v>
      </c>
    </row>
    <row r="138" spans="1:6">
      <c r="A138" s="122" t="s">
        <v>299</v>
      </c>
      <c r="B138" s="122" t="s">
        <v>300</v>
      </c>
      <c r="C138" s="4">
        <v>546181</v>
      </c>
      <c r="D138" s="4">
        <v>875014</v>
      </c>
      <c r="E138" s="4">
        <v>63738</v>
      </c>
      <c r="F138" s="4">
        <v>574103</v>
      </c>
    </row>
    <row r="139" spans="1:6">
      <c r="A139" s="81" t="s">
        <v>301</v>
      </c>
      <c r="B139" s="81" t="s">
        <v>302</v>
      </c>
      <c r="C139" s="80">
        <v>10333</v>
      </c>
      <c r="D139" s="80">
        <v>35953</v>
      </c>
      <c r="E139" s="80">
        <v>5636</v>
      </c>
      <c r="F139" s="80">
        <v>23755</v>
      </c>
    </row>
    <row r="140" spans="1:6">
      <c r="A140" s="81" t="s">
        <v>136</v>
      </c>
      <c r="B140" s="81" t="s">
        <v>137</v>
      </c>
      <c r="C140" s="80">
        <v>55831</v>
      </c>
      <c r="D140" s="80">
        <v>145542</v>
      </c>
      <c r="E140" s="80">
        <v>26530</v>
      </c>
      <c r="F140" s="80">
        <v>135557</v>
      </c>
    </row>
    <row r="141" spans="1:6">
      <c r="A141" s="81" t="s">
        <v>305</v>
      </c>
      <c r="B141" s="81" t="s">
        <v>306</v>
      </c>
      <c r="C141" s="80"/>
      <c r="D141" s="80"/>
      <c r="E141" s="80"/>
      <c r="F141" s="80"/>
    </row>
    <row r="142" spans="1:6">
      <c r="A142" s="81" t="s">
        <v>307</v>
      </c>
      <c r="B142" s="81" t="s">
        <v>608</v>
      </c>
      <c r="C142" s="80">
        <v>0</v>
      </c>
      <c r="D142" s="80">
        <v>145</v>
      </c>
      <c r="E142" s="80">
        <v>595</v>
      </c>
      <c r="F142" s="80">
        <v>2000</v>
      </c>
    </row>
    <row r="143" spans="1:6">
      <c r="A143" s="81" t="s">
        <v>309</v>
      </c>
      <c r="B143" s="81" t="s">
        <v>310</v>
      </c>
      <c r="C143" s="80">
        <v>0</v>
      </c>
      <c r="D143" s="80">
        <v>3400</v>
      </c>
      <c r="E143" s="80">
        <v>600</v>
      </c>
      <c r="F143" s="80">
        <v>4340</v>
      </c>
    </row>
    <row r="144" spans="1:6">
      <c r="A144" s="81" t="s">
        <v>311</v>
      </c>
      <c r="B144" s="81" t="s">
        <v>312</v>
      </c>
      <c r="C144" s="80"/>
      <c r="D144" s="80"/>
      <c r="E144" s="80"/>
      <c r="F144" s="80"/>
    </row>
    <row r="145" spans="1:12">
      <c r="A145" s="81" t="s">
        <v>313</v>
      </c>
      <c r="B145" s="81" t="s">
        <v>609</v>
      </c>
      <c r="C145" s="80">
        <v>0</v>
      </c>
      <c r="D145" s="80">
        <v>0</v>
      </c>
      <c r="E145" s="80">
        <v>7679</v>
      </c>
      <c r="F145" s="80">
        <v>7679</v>
      </c>
    </row>
    <row r="146" spans="1:12">
      <c r="A146" s="81" t="s">
        <v>319</v>
      </c>
      <c r="B146" s="81" t="s">
        <v>320</v>
      </c>
      <c r="C146" s="80"/>
      <c r="D146" s="80"/>
      <c r="E146" s="80"/>
      <c r="F146" s="80"/>
    </row>
    <row r="147" spans="1:12">
      <c r="A147" s="81" t="s">
        <v>321</v>
      </c>
      <c r="B147" s="81" t="s">
        <v>322</v>
      </c>
      <c r="C147" s="80">
        <v>410544</v>
      </c>
      <c r="D147" s="80">
        <v>410544</v>
      </c>
      <c r="E147" s="80">
        <v>0</v>
      </c>
      <c r="F147" s="80">
        <v>50073</v>
      </c>
    </row>
    <row r="148" spans="1:12">
      <c r="A148" s="81" t="s">
        <v>323</v>
      </c>
      <c r="B148" s="81" t="s">
        <v>324</v>
      </c>
      <c r="C148" s="80">
        <v>57380</v>
      </c>
      <c r="D148" s="80">
        <v>225500</v>
      </c>
      <c r="E148" s="80">
        <v>22623</v>
      </c>
      <c r="F148" s="80">
        <v>350699</v>
      </c>
    </row>
    <row r="149" spans="1:12">
      <c r="A149" s="81" t="s">
        <v>419</v>
      </c>
      <c r="B149" s="81" t="s">
        <v>420</v>
      </c>
      <c r="C149" s="80">
        <v>9785</v>
      </c>
      <c r="D149" s="80">
        <v>25548</v>
      </c>
      <c r="E149" s="80">
        <v>75</v>
      </c>
      <c r="F149" s="80">
        <v>0</v>
      </c>
    </row>
    <row r="150" spans="1:12">
      <c r="A150" s="81" t="s">
        <v>421</v>
      </c>
      <c r="B150" s="81" t="s">
        <v>422</v>
      </c>
      <c r="C150" s="80">
        <v>2308</v>
      </c>
      <c r="D150" s="80">
        <v>28318</v>
      </c>
      <c r="E150" s="80">
        <v>0</v>
      </c>
      <c r="F150" s="80">
        <v>0</v>
      </c>
    </row>
    <row r="151" spans="1:12">
      <c r="A151" s="81" t="s">
        <v>423</v>
      </c>
      <c r="B151" s="81" t="s">
        <v>424</v>
      </c>
      <c r="C151" s="80">
        <v>0</v>
      </c>
      <c r="D151" s="80">
        <v>64</v>
      </c>
      <c r="E151" s="80">
        <v>0</v>
      </c>
      <c r="F151" s="80">
        <v>0</v>
      </c>
    </row>
    <row r="152" spans="1:12">
      <c r="A152" s="121" t="s">
        <v>425</v>
      </c>
      <c r="B152" s="121" t="s">
        <v>331</v>
      </c>
      <c r="C152" s="4">
        <v>-454127</v>
      </c>
      <c r="D152" s="4">
        <v>-321193</v>
      </c>
      <c r="E152" s="4">
        <v>-63232</v>
      </c>
      <c r="F152" s="4">
        <v>-334339</v>
      </c>
    </row>
    <row r="153" spans="1:12">
      <c r="A153" s="121" t="s">
        <v>332</v>
      </c>
      <c r="B153" s="121" t="s">
        <v>333</v>
      </c>
      <c r="C153" s="4"/>
      <c r="D153" s="4"/>
      <c r="E153" s="4"/>
      <c r="F153" s="4"/>
    </row>
    <row r="154" spans="1:12">
      <c r="A154" s="122" t="s">
        <v>273</v>
      </c>
      <c r="B154" s="122" t="s">
        <v>274</v>
      </c>
      <c r="C154" s="4">
        <v>10</v>
      </c>
      <c r="D154" s="4">
        <v>30</v>
      </c>
      <c r="E154" s="4">
        <v>10</v>
      </c>
      <c r="F154" s="4">
        <v>2179</v>
      </c>
    </row>
    <row r="155" spans="1:12">
      <c r="A155" s="81" t="s">
        <v>334</v>
      </c>
      <c r="B155" s="81" t="s">
        <v>335</v>
      </c>
      <c r="C155" s="80">
        <v>0</v>
      </c>
      <c r="D155" s="80">
        <v>0</v>
      </c>
      <c r="E155" s="80">
        <v>0</v>
      </c>
      <c r="F155" s="80">
        <v>2149</v>
      </c>
    </row>
    <row r="156" spans="1:12">
      <c r="A156" s="81" t="s">
        <v>336</v>
      </c>
      <c r="B156" s="81" t="s">
        <v>337</v>
      </c>
      <c r="C156" s="80">
        <v>0</v>
      </c>
      <c r="D156" s="80">
        <v>0</v>
      </c>
      <c r="E156" s="80">
        <v>0</v>
      </c>
      <c r="F156" s="80">
        <v>0</v>
      </c>
    </row>
    <row r="157" spans="1:12">
      <c r="A157" s="81" t="s">
        <v>383</v>
      </c>
      <c r="B157" s="81" t="s">
        <v>515</v>
      </c>
      <c r="C157" s="80">
        <v>10</v>
      </c>
      <c r="D157" s="80">
        <v>30</v>
      </c>
      <c r="E157" s="80">
        <v>10</v>
      </c>
      <c r="F157" s="80">
        <v>30</v>
      </c>
    </row>
    <row r="158" spans="1:12">
      <c r="A158" s="81" t="s">
        <v>340</v>
      </c>
      <c r="B158" s="81" t="s">
        <v>341</v>
      </c>
      <c r="C158" s="80">
        <v>0</v>
      </c>
      <c r="D158" s="80">
        <v>0</v>
      </c>
      <c r="E158" s="80">
        <v>0</v>
      </c>
      <c r="F158" s="80">
        <v>0</v>
      </c>
    </row>
    <row r="159" spans="1:12">
      <c r="A159" s="122" t="s">
        <v>299</v>
      </c>
      <c r="B159" s="122" t="s">
        <v>300</v>
      </c>
      <c r="C159" s="4">
        <v>101658</v>
      </c>
      <c r="D159" s="4">
        <v>103818</v>
      </c>
      <c r="E159" s="4">
        <v>1028</v>
      </c>
      <c r="F159" s="4">
        <v>506785</v>
      </c>
    </row>
    <row r="160" spans="1:12">
      <c r="A160" s="81" t="s">
        <v>342</v>
      </c>
      <c r="B160" s="81" t="s">
        <v>312</v>
      </c>
      <c r="C160" s="80">
        <v>0</v>
      </c>
      <c r="D160" s="80">
        <v>0</v>
      </c>
      <c r="E160" s="80">
        <v>0</v>
      </c>
      <c r="F160" s="80">
        <v>0</v>
      </c>
      <c r="L160" s="68"/>
    </row>
    <row r="161" spans="1:21">
      <c r="A161" s="81" t="s">
        <v>345</v>
      </c>
      <c r="B161" s="81" t="s">
        <v>346</v>
      </c>
      <c r="C161" s="80">
        <v>100739</v>
      </c>
      <c r="D161" s="80">
        <v>100739</v>
      </c>
      <c r="E161" s="80">
        <v>0</v>
      </c>
      <c r="F161" s="80">
        <v>503694</v>
      </c>
      <c r="L161" s="68"/>
    </row>
    <row r="162" spans="1:21">
      <c r="A162" s="81" t="s">
        <v>347</v>
      </c>
      <c r="B162" s="81" t="s">
        <v>610</v>
      </c>
      <c r="C162" s="80">
        <v>0</v>
      </c>
      <c r="D162" s="80">
        <v>0</v>
      </c>
      <c r="E162" s="80">
        <v>0</v>
      </c>
      <c r="F162" s="80">
        <v>0</v>
      </c>
      <c r="L162" s="68"/>
    </row>
    <row r="163" spans="1:21" ht="15" customHeight="1">
      <c r="A163" s="81" t="s">
        <v>349</v>
      </c>
      <c r="B163" s="81" t="s">
        <v>350</v>
      </c>
      <c r="C163" s="80">
        <v>782</v>
      </c>
      <c r="D163" s="80">
        <v>2675</v>
      </c>
      <c r="E163" s="80">
        <v>927</v>
      </c>
      <c r="F163" s="80">
        <v>2650</v>
      </c>
    </row>
    <row r="164" spans="1:21">
      <c r="A164" s="81" t="s">
        <v>351</v>
      </c>
      <c r="B164" s="81" t="s">
        <v>341</v>
      </c>
      <c r="C164" s="80">
        <v>137</v>
      </c>
      <c r="D164" s="80">
        <v>404</v>
      </c>
      <c r="E164" s="80">
        <v>101</v>
      </c>
      <c r="F164" s="80">
        <v>441</v>
      </c>
    </row>
    <row r="165" spans="1:21">
      <c r="A165" s="121" t="s">
        <v>352</v>
      </c>
      <c r="B165" s="121" t="s">
        <v>353</v>
      </c>
      <c r="C165" s="4">
        <v>-101648</v>
      </c>
      <c r="D165" s="4">
        <v>-103788</v>
      </c>
      <c r="E165" s="4">
        <v>-1018</v>
      </c>
      <c r="F165" s="4">
        <v>-504606</v>
      </c>
    </row>
    <row r="166" spans="1:21">
      <c r="A166" s="121" t="s">
        <v>354</v>
      </c>
      <c r="B166" s="121" t="s">
        <v>355</v>
      </c>
      <c r="C166" s="4">
        <v>-486340</v>
      </c>
      <c r="D166" s="4">
        <v>-212897</v>
      </c>
      <c r="E166" s="4">
        <v>21581</v>
      </c>
      <c r="F166" s="4">
        <v>127346</v>
      </c>
    </row>
    <row r="167" spans="1:21">
      <c r="A167" s="121" t="s">
        <v>356</v>
      </c>
      <c r="B167" s="121" t="s">
        <v>357</v>
      </c>
      <c r="C167" s="4">
        <v>-486340</v>
      </c>
      <c r="D167" s="4">
        <v>-212897</v>
      </c>
      <c r="E167" s="4">
        <v>21581</v>
      </c>
      <c r="F167" s="4">
        <v>127346</v>
      </c>
    </row>
    <row r="168" spans="1:21">
      <c r="A168" s="121" t="s">
        <v>358</v>
      </c>
      <c r="B168" s="121" t="s">
        <v>359</v>
      </c>
      <c r="C168" s="4">
        <v>685029</v>
      </c>
      <c r="D168" s="4">
        <v>411586</v>
      </c>
      <c r="E168" s="4">
        <v>669100</v>
      </c>
      <c r="F168" s="4">
        <v>563335</v>
      </c>
    </row>
    <row r="169" spans="1:21">
      <c r="A169" s="121" t="s">
        <v>360</v>
      </c>
      <c r="B169" s="121" t="s">
        <v>361</v>
      </c>
      <c r="C169" s="4">
        <v>198689</v>
      </c>
      <c r="D169" s="4">
        <v>198689</v>
      </c>
      <c r="E169" s="4">
        <v>690681</v>
      </c>
      <c r="F169" s="4">
        <v>690681</v>
      </c>
    </row>
    <row r="170" spans="1:21">
      <c r="A170" s="76" t="s">
        <v>96</v>
      </c>
      <c r="B170" s="71"/>
      <c r="C170" s="72"/>
      <c r="D170" s="72"/>
    </row>
    <row r="171" spans="1:21">
      <c r="A171" s="76"/>
      <c r="B171" s="71"/>
      <c r="C171" s="72"/>
      <c r="D171" s="72"/>
    </row>
    <row r="172" spans="1:21" ht="26">
      <c r="A172" s="65" t="s">
        <v>476</v>
      </c>
      <c r="B172" s="66" t="s">
        <v>427</v>
      </c>
      <c r="C172" s="401" t="s">
        <v>599</v>
      </c>
      <c r="D172" s="401"/>
      <c r="E172" s="401"/>
      <c r="F172" s="401"/>
      <c r="H172" s="401" t="s">
        <v>600</v>
      </c>
      <c r="I172" s="401"/>
      <c r="J172" s="401"/>
      <c r="K172" s="401"/>
      <c r="M172" s="383" t="s">
        <v>601</v>
      </c>
      <c r="N172" s="384"/>
      <c r="O172" s="384"/>
      <c r="P172" s="385"/>
      <c r="R172" s="383" t="s">
        <v>602</v>
      </c>
      <c r="S172" s="384"/>
      <c r="T172" s="384"/>
      <c r="U172" s="385"/>
    </row>
    <row r="173" spans="1:21" ht="52">
      <c r="A173" s="392" t="s">
        <v>477</v>
      </c>
      <c r="B173" s="387" t="s">
        <v>429</v>
      </c>
      <c r="C173" s="402" t="s">
        <v>430</v>
      </c>
      <c r="D173" s="402" t="s">
        <v>431</v>
      </c>
      <c r="E173" s="314" t="s">
        <v>478</v>
      </c>
      <c r="F173" s="314" t="s">
        <v>433</v>
      </c>
      <c r="H173" s="402" t="s">
        <v>430</v>
      </c>
      <c r="I173" s="402" t="s">
        <v>431</v>
      </c>
      <c r="J173" s="314" t="s">
        <v>478</v>
      </c>
      <c r="K173" s="314" t="s">
        <v>433</v>
      </c>
      <c r="M173" s="396" t="s">
        <v>430</v>
      </c>
      <c r="N173" s="396" t="s">
        <v>431</v>
      </c>
      <c r="O173" s="314" t="s">
        <v>478</v>
      </c>
      <c r="P173" s="314" t="s">
        <v>433</v>
      </c>
      <c r="R173" s="396" t="s">
        <v>430</v>
      </c>
      <c r="S173" s="396" t="s">
        <v>431</v>
      </c>
      <c r="T173" s="314" t="s">
        <v>478</v>
      </c>
      <c r="U173" s="314" t="s">
        <v>433</v>
      </c>
    </row>
    <row r="174" spans="1:21" ht="65">
      <c r="A174" s="392"/>
      <c r="B174" s="387"/>
      <c r="C174" s="402"/>
      <c r="D174" s="402"/>
      <c r="E174" s="314" t="s">
        <v>479</v>
      </c>
      <c r="F174" s="314" t="s">
        <v>435</v>
      </c>
      <c r="H174" s="402"/>
      <c r="I174" s="402"/>
      <c r="J174" s="314" t="s">
        <v>479</v>
      </c>
      <c r="K174" s="314" t="s">
        <v>435</v>
      </c>
      <c r="M174" s="397"/>
      <c r="N174" s="397"/>
      <c r="O174" s="314" t="s">
        <v>479</v>
      </c>
      <c r="P174" s="314" t="s">
        <v>435</v>
      </c>
      <c r="R174" s="397"/>
      <c r="S174" s="397"/>
      <c r="T174" s="314" t="s">
        <v>479</v>
      </c>
      <c r="U174" s="314" t="s">
        <v>435</v>
      </c>
    </row>
    <row r="175" spans="1:21">
      <c r="A175" s="82" t="s">
        <v>0</v>
      </c>
      <c r="B175" s="121" t="s">
        <v>1</v>
      </c>
      <c r="C175" s="123">
        <v>205157</v>
      </c>
      <c r="D175" s="123">
        <v>44022</v>
      </c>
      <c r="E175" s="123">
        <v>-3665</v>
      </c>
      <c r="F175" s="123">
        <v>245514</v>
      </c>
      <c r="H175" s="123">
        <v>500722</v>
      </c>
      <c r="I175" s="123">
        <v>132773</v>
      </c>
      <c r="J175" s="123">
        <v>-9988</v>
      </c>
      <c r="K175" s="123">
        <v>623507</v>
      </c>
      <c r="M175" s="123">
        <v>104770</v>
      </c>
      <c r="N175" s="123">
        <v>41784</v>
      </c>
      <c r="O175" s="123">
        <v>-2091</v>
      </c>
      <c r="P175" s="123">
        <v>144463</v>
      </c>
      <c r="R175" s="123">
        <v>476710</v>
      </c>
      <c r="S175" s="123">
        <v>148117</v>
      </c>
      <c r="T175" s="123">
        <v>-9718</v>
      </c>
      <c r="U175" s="123">
        <v>615109</v>
      </c>
    </row>
    <row r="176" spans="1:21">
      <c r="A176" s="84" t="s">
        <v>45</v>
      </c>
      <c r="B176" s="116" t="s">
        <v>46</v>
      </c>
      <c r="C176" s="78">
        <v>201745</v>
      </c>
      <c r="D176" s="78">
        <v>0</v>
      </c>
      <c r="E176" s="78">
        <v>1444</v>
      </c>
      <c r="F176" s="78">
        <v>203189</v>
      </c>
      <c r="H176" s="78">
        <v>485216</v>
      </c>
      <c r="I176" s="78">
        <v>0</v>
      </c>
      <c r="J176" s="78">
        <v>3841</v>
      </c>
      <c r="K176" s="78">
        <v>489057</v>
      </c>
      <c r="M176" s="78">
        <v>101642</v>
      </c>
      <c r="N176" s="78">
        <v>1984</v>
      </c>
      <c r="O176" s="78">
        <v>636</v>
      </c>
      <c r="P176" s="78">
        <v>104262</v>
      </c>
      <c r="R176" s="78">
        <v>461580</v>
      </c>
      <c r="S176" s="78">
        <v>6330</v>
      </c>
      <c r="T176" s="78">
        <v>3338</v>
      </c>
      <c r="U176" s="78">
        <v>471248</v>
      </c>
    </row>
    <row r="177" spans="1:21">
      <c r="A177" s="84" t="s">
        <v>368</v>
      </c>
      <c r="B177" s="116" t="s">
        <v>369</v>
      </c>
      <c r="C177" s="78">
        <v>576</v>
      </c>
      <c r="D177" s="78">
        <v>68</v>
      </c>
      <c r="E177" s="78">
        <v>-336</v>
      </c>
      <c r="F177" s="78">
        <v>308</v>
      </c>
      <c r="H177" s="78">
        <v>2582</v>
      </c>
      <c r="I177" s="78">
        <v>204</v>
      </c>
      <c r="J177" s="78">
        <v>-1164</v>
      </c>
      <c r="K177" s="78">
        <v>1622</v>
      </c>
      <c r="M177" s="78">
        <v>964</v>
      </c>
      <c r="N177" s="78">
        <v>73</v>
      </c>
      <c r="O177" s="78">
        <v>-617</v>
      </c>
      <c r="P177" s="78">
        <v>420</v>
      </c>
      <c r="R177" s="78">
        <v>5946</v>
      </c>
      <c r="S177" s="78">
        <v>212</v>
      </c>
      <c r="T177" s="78">
        <v>-2026</v>
      </c>
      <c r="U177" s="78">
        <v>4132</v>
      </c>
    </row>
    <row r="178" spans="1:21">
      <c r="A178" s="84" t="s">
        <v>48</v>
      </c>
      <c r="B178" s="116" t="s">
        <v>436</v>
      </c>
      <c r="C178" s="78">
        <v>2836</v>
      </c>
      <c r="D178" s="78">
        <v>43954</v>
      </c>
      <c r="E178" s="78">
        <v>-4773</v>
      </c>
      <c r="F178" s="78">
        <v>42017</v>
      </c>
      <c r="H178" s="78">
        <v>12924</v>
      </c>
      <c r="I178" s="78">
        <v>132569</v>
      </c>
      <c r="J178" s="78">
        <v>-12665</v>
      </c>
      <c r="K178" s="78">
        <v>132828</v>
      </c>
      <c r="M178" s="78">
        <v>2164</v>
      </c>
      <c r="N178" s="78">
        <v>39727</v>
      </c>
      <c r="O178" s="78">
        <v>-2110</v>
      </c>
      <c r="P178" s="78">
        <v>39781</v>
      </c>
      <c r="R178" s="78">
        <v>9184</v>
      </c>
      <c r="S178" s="78">
        <v>141575</v>
      </c>
      <c r="T178" s="78">
        <v>-11030</v>
      </c>
      <c r="U178" s="78">
        <v>139729</v>
      </c>
    </row>
    <row r="179" spans="1:21">
      <c r="A179" s="82" t="s">
        <v>437</v>
      </c>
      <c r="B179" s="121" t="s">
        <v>438</v>
      </c>
      <c r="C179" s="123">
        <v>50916</v>
      </c>
      <c r="D179" s="123">
        <v>31672</v>
      </c>
      <c r="E179" s="123">
        <v>-3388</v>
      </c>
      <c r="F179" s="123">
        <v>79200</v>
      </c>
      <c r="H179" s="123">
        <v>94733</v>
      </c>
      <c r="I179" s="123">
        <v>94880</v>
      </c>
      <c r="J179" s="123">
        <v>-9052</v>
      </c>
      <c r="K179" s="123">
        <v>180561</v>
      </c>
      <c r="M179" s="123">
        <v>24023</v>
      </c>
      <c r="N179" s="123">
        <v>30546</v>
      </c>
      <c r="O179" s="123">
        <v>-1642</v>
      </c>
      <c r="P179" s="123">
        <v>52927</v>
      </c>
      <c r="R179" s="123">
        <v>116098</v>
      </c>
      <c r="S179" s="123">
        <v>107406</v>
      </c>
      <c r="T179" s="123">
        <v>-8381</v>
      </c>
      <c r="U179" s="123">
        <v>215123</v>
      </c>
    </row>
    <row r="180" spans="1:21">
      <c r="A180" s="84" t="s">
        <v>439</v>
      </c>
      <c r="B180" s="116" t="s">
        <v>440</v>
      </c>
      <c r="C180" s="78">
        <v>48657</v>
      </c>
      <c r="D180" s="78">
        <v>4</v>
      </c>
      <c r="E180" s="78">
        <v>-59</v>
      </c>
      <c r="F180" s="78">
        <v>48602</v>
      </c>
      <c r="H180" s="78">
        <v>85821</v>
      </c>
      <c r="I180" s="78">
        <v>47</v>
      </c>
      <c r="J180" s="78">
        <v>-228</v>
      </c>
      <c r="K180" s="78">
        <v>85640</v>
      </c>
      <c r="M180" s="78">
        <v>22051</v>
      </c>
      <c r="N180" s="78">
        <v>1357</v>
      </c>
      <c r="O180" s="78">
        <v>-191</v>
      </c>
      <c r="P180" s="78">
        <v>23217</v>
      </c>
      <c r="R180" s="78">
        <v>107655</v>
      </c>
      <c r="S180" s="78">
        <v>4184</v>
      </c>
      <c r="T180" s="78">
        <v>-713</v>
      </c>
      <c r="U180" s="78">
        <v>111126</v>
      </c>
    </row>
    <row r="181" spans="1:21">
      <c r="A181" s="84" t="s">
        <v>441</v>
      </c>
      <c r="B181" s="116" t="s">
        <v>442</v>
      </c>
      <c r="C181" s="78">
        <v>2259</v>
      </c>
      <c r="D181" s="78">
        <v>31668</v>
      </c>
      <c r="E181" s="78">
        <v>-3329</v>
      </c>
      <c r="F181" s="78">
        <v>30598</v>
      </c>
      <c r="H181" s="78">
        <v>8912</v>
      </c>
      <c r="I181" s="78">
        <v>94833</v>
      </c>
      <c r="J181" s="78">
        <v>-8824</v>
      </c>
      <c r="K181" s="78">
        <v>94921</v>
      </c>
      <c r="M181" s="78">
        <v>1972</v>
      </c>
      <c r="N181" s="78">
        <v>29189</v>
      </c>
      <c r="O181" s="78">
        <v>-1451</v>
      </c>
      <c r="P181" s="78">
        <v>29710</v>
      </c>
      <c r="R181" s="78">
        <v>8443</v>
      </c>
      <c r="S181" s="78">
        <v>103222</v>
      </c>
      <c r="T181" s="78">
        <v>-7668</v>
      </c>
      <c r="U181" s="78">
        <v>103997</v>
      </c>
    </row>
    <row r="182" spans="1:21">
      <c r="A182" s="85" t="s">
        <v>390</v>
      </c>
      <c r="B182" s="124" t="s">
        <v>391</v>
      </c>
      <c r="C182" s="123">
        <v>154241</v>
      </c>
      <c r="D182" s="123">
        <v>12350</v>
      </c>
      <c r="E182" s="123">
        <v>-277</v>
      </c>
      <c r="F182" s="123">
        <v>166314</v>
      </c>
      <c r="H182" s="123">
        <v>405989</v>
      </c>
      <c r="I182" s="123">
        <v>37893</v>
      </c>
      <c r="J182" s="123">
        <v>-936</v>
      </c>
      <c r="K182" s="123">
        <v>442946</v>
      </c>
      <c r="M182" s="123">
        <v>80747</v>
      </c>
      <c r="N182" s="123">
        <v>11238</v>
      </c>
      <c r="O182" s="123">
        <v>-449</v>
      </c>
      <c r="P182" s="123">
        <v>91536</v>
      </c>
      <c r="R182" s="123">
        <v>360612</v>
      </c>
      <c r="S182" s="123">
        <v>40711</v>
      </c>
      <c r="T182" s="123">
        <v>-1337</v>
      </c>
      <c r="U182" s="123">
        <v>399986</v>
      </c>
    </row>
    <row r="183" spans="1:21">
      <c r="A183" s="83" t="s">
        <v>58</v>
      </c>
      <c r="B183" s="77" t="s">
        <v>59</v>
      </c>
      <c r="C183" s="78">
        <v>44304</v>
      </c>
      <c r="D183" s="78">
        <v>10387</v>
      </c>
      <c r="E183" s="78">
        <v>-312</v>
      </c>
      <c r="F183" s="78">
        <v>54379</v>
      </c>
      <c r="H183" s="78">
        <v>124890</v>
      </c>
      <c r="I183" s="78">
        <v>31261</v>
      </c>
      <c r="J183" s="78">
        <v>-431</v>
      </c>
      <c r="K183" s="78">
        <v>155720</v>
      </c>
      <c r="M183" s="78">
        <v>40976</v>
      </c>
      <c r="N183" s="78">
        <v>14511</v>
      </c>
      <c r="O183" s="78">
        <v>-165</v>
      </c>
      <c r="P183" s="78">
        <v>55322</v>
      </c>
      <c r="R183" s="78">
        <v>142624</v>
      </c>
      <c r="S183" s="78">
        <v>44841</v>
      </c>
      <c r="T183" s="78">
        <v>-960</v>
      </c>
      <c r="U183" s="78">
        <v>186505</v>
      </c>
    </row>
    <row r="184" spans="1:21">
      <c r="A184" s="83" t="s">
        <v>519</v>
      </c>
      <c r="B184" s="77" t="s">
        <v>520</v>
      </c>
      <c r="C184" s="78">
        <v>16285</v>
      </c>
      <c r="D184" s="78">
        <v>1611</v>
      </c>
      <c r="E184" s="78">
        <v>-29</v>
      </c>
      <c r="F184" s="78">
        <v>17867</v>
      </c>
      <c r="H184" s="78">
        <v>48637</v>
      </c>
      <c r="I184" s="78">
        <v>4775</v>
      </c>
      <c r="J184" s="78">
        <v>-256</v>
      </c>
      <c r="K184" s="78">
        <v>53156</v>
      </c>
      <c r="M184" s="78">
        <v>21344</v>
      </c>
      <c r="N184" s="78">
        <v>2013</v>
      </c>
      <c r="O184" s="78">
        <v>-126</v>
      </c>
      <c r="P184" s="78">
        <v>23231</v>
      </c>
      <c r="R184" s="78">
        <v>71546</v>
      </c>
      <c r="S184" s="78">
        <v>6098</v>
      </c>
      <c r="T184" s="78">
        <v>-226</v>
      </c>
      <c r="U184" s="78">
        <v>77418</v>
      </c>
    </row>
    <row r="185" spans="1:21">
      <c r="A185" s="83" t="s">
        <v>64</v>
      </c>
      <c r="B185" s="77" t="s">
        <v>65</v>
      </c>
      <c r="C185" s="78">
        <v>7817</v>
      </c>
      <c r="D185" s="78">
        <v>2891</v>
      </c>
      <c r="E185" s="78">
        <v>-889</v>
      </c>
      <c r="F185" s="78">
        <v>9819</v>
      </c>
      <c r="H185" s="78">
        <v>13178</v>
      </c>
      <c r="I185" s="78">
        <v>5074</v>
      </c>
      <c r="J185" s="78">
        <v>-3048</v>
      </c>
      <c r="K185" s="78">
        <v>15204</v>
      </c>
      <c r="M185" s="78">
        <v>5155</v>
      </c>
      <c r="N185" s="78">
        <v>321</v>
      </c>
      <c r="O185" s="78">
        <v>-561</v>
      </c>
      <c r="P185" s="78">
        <v>4915</v>
      </c>
      <c r="R185" s="78">
        <v>10214</v>
      </c>
      <c r="S185" s="78">
        <v>1193</v>
      </c>
      <c r="T185" s="78">
        <v>-2639</v>
      </c>
      <c r="U185" s="78">
        <v>8768</v>
      </c>
    </row>
    <row r="186" spans="1:21">
      <c r="A186" s="83" t="s">
        <v>66</v>
      </c>
      <c r="B186" s="77" t="s">
        <v>67</v>
      </c>
      <c r="C186" s="78">
        <v>6810</v>
      </c>
      <c r="D186" s="78">
        <v>808</v>
      </c>
      <c r="E186" s="78">
        <v>-835</v>
      </c>
      <c r="F186" s="78">
        <v>6783</v>
      </c>
      <c r="H186" s="78">
        <v>15189</v>
      </c>
      <c r="I186" s="78">
        <v>2680</v>
      </c>
      <c r="J186" s="78">
        <v>-3177</v>
      </c>
      <c r="K186" s="78">
        <v>14692</v>
      </c>
      <c r="M186" s="78">
        <v>2731</v>
      </c>
      <c r="N186" s="78">
        <v>237</v>
      </c>
      <c r="O186" s="78">
        <v>-707</v>
      </c>
      <c r="P186" s="78">
        <v>2261</v>
      </c>
      <c r="R186" s="78">
        <v>8359</v>
      </c>
      <c r="S186" s="78">
        <v>852</v>
      </c>
      <c r="T186" s="78">
        <v>-2636</v>
      </c>
      <c r="U186" s="78">
        <v>6575</v>
      </c>
    </row>
    <row r="187" spans="1:21">
      <c r="A187" s="83" t="s">
        <v>68</v>
      </c>
      <c r="B187" s="77" t="s">
        <v>443</v>
      </c>
      <c r="C187" s="78">
        <v>-9</v>
      </c>
      <c r="D187" s="78">
        <v>0</v>
      </c>
      <c r="E187" s="78">
        <v>0</v>
      </c>
      <c r="F187" s="78">
        <v>-9</v>
      </c>
      <c r="H187" s="78">
        <v>-17</v>
      </c>
      <c r="I187" s="78">
        <v>0</v>
      </c>
      <c r="J187" s="78">
        <v>0</v>
      </c>
      <c r="K187" s="78">
        <v>-17</v>
      </c>
      <c r="M187" s="78">
        <v>-5</v>
      </c>
      <c r="N187" s="78">
        <v>0</v>
      </c>
      <c r="O187" s="78">
        <v>0</v>
      </c>
      <c r="P187" s="78">
        <v>-5</v>
      </c>
      <c r="R187" s="78">
        <v>-6</v>
      </c>
      <c r="S187" s="78">
        <v>0</v>
      </c>
      <c r="T187" s="78">
        <v>0</v>
      </c>
      <c r="U187" s="78">
        <v>-6</v>
      </c>
    </row>
    <row r="188" spans="1:21">
      <c r="A188" s="85" t="s">
        <v>393</v>
      </c>
      <c r="B188" s="124" t="s">
        <v>394</v>
      </c>
      <c r="C188" s="123">
        <v>94650</v>
      </c>
      <c r="D188" s="123">
        <v>2435</v>
      </c>
      <c r="E188" s="123">
        <v>10</v>
      </c>
      <c r="F188" s="123">
        <v>97095</v>
      </c>
      <c r="H188" s="123">
        <v>230434</v>
      </c>
      <c r="I188" s="123">
        <v>4251</v>
      </c>
      <c r="J188" s="123">
        <v>-120</v>
      </c>
      <c r="K188" s="123">
        <v>234565</v>
      </c>
      <c r="M188" s="123">
        <v>20846</v>
      </c>
      <c r="N188" s="123">
        <v>-5202</v>
      </c>
      <c r="O188" s="123">
        <v>-12</v>
      </c>
      <c r="P188" s="123">
        <v>15632</v>
      </c>
      <c r="R188" s="123">
        <v>148291</v>
      </c>
      <c r="S188" s="123">
        <v>-9887</v>
      </c>
      <c r="T188" s="123">
        <v>-154</v>
      </c>
      <c r="U188" s="123">
        <v>138250</v>
      </c>
    </row>
    <row r="189" spans="1:21">
      <c r="A189" s="83" t="s">
        <v>72</v>
      </c>
      <c r="B189" s="77" t="s">
        <v>73</v>
      </c>
      <c r="C189" s="78">
        <v>33984</v>
      </c>
      <c r="D189" s="78">
        <v>3563</v>
      </c>
      <c r="E189" s="78">
        <v>-4328</v>
      </c>
      <c r="F189" s="78">
        <v>33219</v>
      </c>
      <c r="H189" s="78">
        <v>70316</v>
      </c>
      <c r="I189" s="78">
        <v>8007</v>
      </c>
      <c r="J189" s="78">
        <v>-9734</v>
      </c>
      <c r="K189" s="78">
        <v>68589</v>
      </c>
      <c r="M189" s="78">
        <v>10782</v>
      </c>
      <c r="N189" s="78">
        <v>1966</v>
      </c>
      <c r="O189" s="78">
        <v>-2764</v>
      </c>
      <c r="P189" s="78">
        <v>9984</v>
      </c>
      <c r="R189" s="78">
        <v>7685</v>
      </c>
      <c r="S189" s="78">
        <v>4702</v>
      </c>
      <c r="T189" s="78">
        <v>0</v>
      </c>
      <c r="U189" s="78">
        <v>12387</v>
      </c>
    </row>
    <row r="190" spans="1:21">
      <c r="A190" s="83" t="s">
        <v>74</v>
      </c>
      <c r="B190" s="77" t="s">
        <v>75</v>
      </c>
      <c r="C190" s="78">
        <v>18245</v>
      </c>
      <c r="D190" s="78">
        <v>4374</v>
      </c>
      <c r="E190" s="78">
        <v>-4343</v>
      </c>
      <c r="F190" s="78">
        <v>18276</v>
      </c>
      <c r="H190" s="78">
        <v>37244</v>
      </c>
      <c r="I190" s="78">
        <v>10068</v>
      </c>
      <c r="J190" s="78">
        <v>-9799</v>
      </c>
      <c r="K190" s="78">
        <v>37513</v>
      </c>
      <c r="M190" s="78">
        <v>9215</v>
      </c>
      <c r="N190" s="78">
        <v>2792</v>
      </c>
      <c r="O190" s="78">
        <v>-2791</v>
      </c>
      <c r="P190" s="78">
        <v>9216</v>
      </c>
      <c r="R190" s="78">
        <v>12444</v>
      </c>
      <c r="S190" s="78">
        <v>5998</v>
      </c>
      <c r="T190" s="78">
        <v>-72</v>
      </c>
      <c r="U190" s="78">
        <v>18370</v>
      </c>
    </row>
    <row r="191" spans="1:21">
      <c r="A191" s="85" t="s">
        <v>444</v>
      </c>
      <c r="B191" s="124" t="s">
        <v>396</v>
      </c>
      <c r="C191" s="123">
        <v>110389</v>
      </c>
      <c r="D191" s="123">
        <v>1624</v>
      </c>
      <c r="E191" s="123">
        <v>25</v>
      </c>
      <c r="F191" s="123">
        <v>112038</v>
      </c>
      <c r="H191" s="123">
        <v>263506</v>
      </c>
      <c r="I191" s="123">
        <v>2190</v>
      </c>
      <c r="J191" s="123">
        <v>-55</v>
      </c>
      <c r="K191" s="123">
        <v>265641</v>
      </c>
      <c r="M191" s="123">
        <v>22413</v>
      </c>
      <c r="N191" s="123">
        <v>-6028</v>
      </c>
      <c r="O191" s="123">
        <v>15</v>
      </c>
      <c r="P191" s="123">
        <v>16400</v>
      </c>
      <c r="R191" s="123">
        <v>143532</v>
      </c>
      <c r="S191" s="123">
        <v>-11183</v>
      </c>
      <c r="T191" s="123">
        <v>-82</v>
      </c>
      <c r="U191" s="123">
        <v>132267</v>
      </c>
    </row>
    <row r="192" spans="1:21">
      <c r="A192" s="83" t="s">
        <v>263</v>
      </c>
      <c r="B192" s="77" t="s">
        <v>79</v>
      </c>
      <c r="C192" s="78">
        <v>13012</v>
      </c>
      <c r="D192" s="78">
        <v>318</v>
      </c>
      <c r="E192" s="78">
        <v>4</v>
      </c>
      <c r="F192" s="78">
        <v>13334</v>
      </c>
      <c r="H192" s="78">
        <v>52641</v>
      </c>
      <c r="I192" s="78">
        <v>531</v>
      </c>
      <c r="J192" s="78">
        <v>7</v>
      </c>
      <c r="K192" s="78">
        <v>53179</v>
      </c>
      <c r="M192" s="78">
        <v>1332</v>
      </c>
      <c r="N192" s="78">
        <v>-1276</v>
      </c>
      <c r="O192" s="78">
        <v>2</v>
      </c>
      <c r="P192" s="78">
        <v>58</v>
      </c>
      <c r="R192" s="78">
        <v>12856</v>
      </c>
      <c r="S192" s="78">
        <v>-1973</v>
      </c>
      <c r="T192" s="78">
        <v>-6</v>
      </c>
      <c r="U192" s="78">
        <v>10877</v>
      </c>
    </row>
    <row r="193" spans="1:21">
      <c r="A193" s="85" t="s">
        <v>397</v>
      </c>
      <c r="B193" s="124" t="s">
        <v>398</v>
      </c>
      <c r="C193" s="123">
        <v>97377</v>
      </c>
      <c r="D193" s="123">
        <v>1306</v>
      </c>
      <c r="E193" s="123">
        <v>21</v>
      </c>
      <c r="F193" s="123">
        <v>98704</v>
      </c>
      <c r="H193" s="123">
        <v>210865</v>
      </c>
      <c r="I193" s="123">
        <v>1659</v>
      </c>
      <c r="J193" s="123">
        <v>-62</v>
      </c>
      <c r="K193" s="123">
        <v>212462</v>
      </c>
      <c r="M193" s="123">
        <v>21081</v>
      </c>
      <c r="N193" s="123">
        <v>-4752</v>
      </c>
      <c r="O193" s="123">
        <v>13</v>
      </c>
      <c r="P193" s="123">
        <v>16342</v>
      </c>
      <c r="R193" s="123">
        <v>130676</v>
      </c>
      <c r="S193" s="123">
        <v>-9210</v>
      </c>
      <c r="T193" s="123">
        <v>-76</v>
      </c>
      <c r="U193" s="123">
        <v>121390</v>
      </c>
    </row>
    <row r="194" spans="1:21">
      <c r="A194" s="83"/>
      <c r="B194" s="77"/>
      <c r="C194" s="78"/>
      <c r="D194" s="78"/>
      <c r="E194" s="78"/>
      <c r="F194" s="78"/>
      <c r="H194" s="78"/>
      <c r="I194" s="78"/>
      <c r="J194" s="78"/>
      <c r="K194" s="78"/>
      <c r="M194" s="78"/>
      <c r="N194" s="78"/>
      <c r="O194" s="78"/>
      <c r="P194" s="78"/>
      <c r="R194" s="78"/>
      <c r="S194" s="78"/>
      <c r="T194" s="78"/>
      <c r="U194" s="78"/>
    </row>
    <row r="195" spans="1:21">
      <c r="A195" s="85" t="s">
        <v>534</v>
      </c>
      <c r="B195" s="124" t="s">
        <v>446</v>
      </c>
      <c r="C195" s="123">
        <v>97377</v>
      </c>
      <c r="D195" s="123">
        <v>1306</v>
      </c>
      <c r="E195" s="123">
        <v>21</v>
      </c>
      <c r="F195" s="123">
        <v>98704</v>
      </c>
      <c r="H195" s="123">
        <v>210865</v>
      </c>
      <c r="I195" s="123">
        <v>1659</v>
      </c>
      <c r="J195" s="123">
        <v>-62</v>
      </c>
      <c r="K195" s="123">
        <v>212462</v>
      </c>
      <c r="M195" s="123">
        <v>21081</v>
      </c>
      <c r="N195" s="123">
        <v>-4752</v>
      </c>
      <c r="O195" s="123">
        <v>13</v>
      </c>
      <c r="P195" s="123">
        <v>16342</v>
      </c>
      <c r="R195" s="123">
        <v>130676</v>
      </c>
      <c r="S195" s="123">
        <v>-9210</v>
      </c>
      <c r="T195" s="123">
        <v>-76</v>
      </c>
      <c r="U195" s="123">
        <v>121390</v>
      </c>
    </row>
    <row r="196" spans="1:21" s="68" customFormat="1">
      <c r="A196" s="167"/>
      <c r="C196" s="173"/>
      <c r="D196" s="173"/>
      <c r="E196" s="173"/>
      <c r="F196" s="40"/>
      <c r="G196" s="40"/>
      <c r="L196" s="40"/>
      <c r="R196" s="76"/>
    </row>
    <row r="197" spans="1:21" s="68" customFormat="1">
      <c r="B197" s="169"/>
      <c r="C197" s="174"/>
      <c r="D197" s="174"/>
      <c r="E197" s="174"/>
      <c r="G197" s="40"/>
    </row>
    <row r="199" spans="1:21" ht="26">
      <c r="A199" s="65" t="s">
        <v>447</v>
      </c>
      <c r="B199" s="65" t="s">
        <v>448</v>
      </c>
      <c r="C199" s="383">
        <v>44834</v>
      </c>
      <c r="D199" s="384"/>
      <c r="E199" s="384"/>
      <c r="F199" s="385"/>
      <c r="H199" s="383">
        <v>44742</v>
      </c>
      <c r="I199" s="384"/>
      <c r="J199" s="384"/>
      <c r="K199" s="385"/>
      <c r="M199" s="383" t="s">
        <v>593</v>
      </c>
      <c r="N199" s="384"/>
      <c r="O199" s="384"/>
      <c r="P199" s="385"/>
    </row>
    <row r="200" spans="1:21" ht="52">
      <c r="A200" s="390" t="s">
        <v>126</v>
      </c>
      <c r="B200" s="390" t="s">
        <v>127</v>
      </c>
      <c r="C200" s="396" t="s">
        <v>430</v>
      </c>
      <c r="D200" s="396" t="s">
        <v>431</v>
      </c>
      <c r="E200" s="314" t="s">
        <v>478</v>
      </c>
      <c r="F200" s="314" t="s">
        <v>433</v>
      </c>
      <c r="H200" s="396" t="s">
        <v>430</v>
      </c>
      <c r="I200" s="396" t="s">
        <v>431</v>
      </c>
      <c r="J200" s="314" t="s">
        <v>478</v>
      </c>
      <c r="K200" s="314" t="s">
        <v>433</v>
      </c>
      <c r="M200" s="396" t="s">
        <v>430</v>
      </c>
      <c r="N200" s="396" t="s">
        <v>431</v>
      </c>
      <c r="O200" s="314" t="s">
        <v>478</v>
      </c>
      <c r="P200" s="314" t="s">
        <v>433</v>
      </c>
    </row>
    <row r="201" spans="1:21" ht="65">
      <c r="A201" s="391"/>
      <c r="B201" s="391"/>
      <c r="C201" s="397"/>
      <c r="D201" s="397"/>
      <c r="E201" s="314" t="s">
        <v>479</v>
      </c>
      <c r="F201" s="314" t="s">
        <v>435</v>
      </c>
      <c r="H201" s="397"/>
      <c r="I201" s="397"/>
      <c r="J201" s="314" t="s">
        <v>479</v>
      </c>
      <c r="K201" s="314" t="s">
        <v>435</v>
      </c>
      <c r="M201" s="397"/>
      <c r="N201" s="397"/>
      <c r="O201" s="314" t="s">
        <v>479</v>
      </c>
      <c r="P201" s="314" t="s">
        <v>435</v>
      </c>
    </row>
    <row r="202" spans="1:21">
      <c r="A202" s="121" t="s">
        <v>130</v>
      </c>
      <c r="B202" s="121" t="s">
        <v>131</v>
      </c>
      <c r="C202" s="125">
        <v>1075120</v>
      </c>
      <c r="D202" s="125">
        <v>34197</v>
      </c>
      <c r="E202" s="125">
        <v>-17080</v>
      </c>
      <c r="F202" s="125">
        <v>1092237</v>
      </c>
      <c r="H202" s="125">
        <v>1029020</v>
      </c>
      <c r="I202" s="125">
        <v>28417</v>
      </c>
      <c r="J202" s="125">
        <v>-18310</v>
      </c>
      <c r="K202" s="125">
        <v>1039127</v>
      </c>
      <c r="M202" s="125">
        <v>906304</v>
      </c>
      <c r="N202" s="125">
        <v>17860</v>
      </c>
      <c r="O202" s="125">
        <v>-18318</v>
      </c>
      <c r="P202" s="125">
        <v>905846</v>
      </c>
    </row>
    <row r="203" spans="1:21">
      <c r="A203" s="77" t="s">
        <v>132</v>
      </c>
      <c r="B203" s="77" t="s">
        <v>133</v>
      </c>
      <c r="C203" s="78">
        <v>129858</v>
      </c>
      <c r="D203" s="78">
        <v>3558</v>
      </c>
      <c r="E203" s="78">
        <v>-1985</v>
      </c>
      <c r="F203" s="78">
        <v>131431</v>
      </c>
      <c r="H203" s="78">
        <v>115255</v>
      </c>
      <c r="I203" s="78">
        <v>4921</v>
      </c>
      <c r="J203" s="78">
        <v>8979</v>
      </c>
      <c r="K203" s="78">
        <v>129155</v>
      </c>
      <c r="M203" s="78">
        <v>105236</v>
      </c>
      <c r="N203" s="78">
        <v>5316</v>
      </c>
      <c r="O203" s="78">
        <v>9036</v>
      </c>
      <c r="P203" s="78">
        <v>119588</v>
      </c>
    </row>
    <row r="204" spans="1:21">
      <c r="A204" s="77" t="s">
        <v>134</v>
      </c>
      <c r="B204" s="77" t="s">
        <v>135</v>
      </c>
      <c r="C204" s="78">
        <v>69942</v>
      </c>
      <c r="D204" s="78">
        <v>10</v>
      </c>
      <c r="E204" s="78">
        <v>0</v>
      </c>
      <c r="F204" s="78">
        <v>69952</v>
      </c>
      <c r="H204" s="78">
        <v>69754</v>
      </c>
      <c r="I204" s="78">
        <v>10</v>
      </c>
      <c r="J204" s="78">
        <v>0</v>
      </c>
      <c r="K204" s="78">
        <v>69764</v>
      </c>
      <c r="M204" s="78">
        <v>58382</v>
      </c>
      <c r="N204" s="78">
        <v>11</v>
      </c>
      <c r="O204" s="78">
        <v>0</v>
      </c>
      <c r="P204" s="78">
        <v>58393</v>
      </c>
    </row>
    <row r="205" spans="1:21">
      <c r="A205" s="77" t="s">
        <v>136</v>
      </c>
      <c r="B205" s="77" t="s">
        <v>137</v>
      </c>
      <c r="C205" s="78">
        <v>447993</v>
      </c>
      <c r="D205" s="78">
        <v>1487</v>
      </c>
      <c r="E205" s="78">
        <v>-12</v>
      </c>
      <c r="F205" s="78">
        <v>449468</v>
      </c>
      <c r="H205" s="78">
        <v>432371</v>
      </c>
      <c r="I205" s="78">
        <v>1697</v>
      </c>
      <c r="J205" s="78">
        <v>-13</v>
      </c>
      <c r="K205" s="78">
        <v>434055</v>
      </c>
      <c r="M205" s="78">
        <v>347802</v>
      </c>
      <c r="N205" s="78">
        <v>2318</v>
      </c>
      <c r="O205" s="78">
        <v>75</v>
      </c>
      <c r="P205" s="78">
        <v>350195</v>
      </c>
    </row>
    <row r="206" spans="1:21">
      <c r="A206" s="77" t="s">
        <v>138</v>
      </c>
      <c r="B206" s="77" t="s">
        <v>139</v>
      </c>
      <c r="C206" s="78">
        <v>56438</v>
      </c>
      <c r="D206" s="78">
        <v>0</v>
      </c>
      <c r="E206" s="78">
        <v>0</v>
      </c>
      <c r="F206" s="78">
        <v>56438</v>
      </c>
      <c r="H206" s="78">
        <v>56438</v>
      </c>
      <c r="I206" s="78">
        <v>0</v>
      </c>
      <c r="J206" s="78">
        <v>0</v>
      </c>
      <c r="K206" s="78">
        <v>56438</v>
      </c>
      <c r="M206" s="78">
        <v>56438</v>
      </c>
      <c r="N206" s="78">
        <v>0</v>
      </c>
      <c r="O206" s="78">
        <v>0</v>
      </c>
      <c r="P206" s="78">
        <v>56438</v>
      </c>
    </row>
    <row r="207" spans="1:21">
      <c r="A207" s="77" t="s">
        <v>140</v>
      </c>
      <c r="B207" s="77" t="s">
        <v>141</v>
      </c>
      <c r="C207" s="78">
        <v>42961</v>
      </c>
      <c r="D207" s="78">
        <v>0</v>
      </c>
      <c r="E207" s="78">
        <v>0</v>
      </c>
      <c r="F207" s="78">
        <v>42961</v>
      </c>
      <c r="H207" s="78">
        <v>55830</v>
      </c>
      <c r="I207" s="78">
        <v>0</v>
      </c>
      <c r="J207" s="78">
        <v>-12175</v>
      </c>
      <c r="K207" s="78">
        <v>43655</v>
      </c>
      <c r="M207" s="78">
        <v>57082</v>
      </c>
      <c r="N207" s="78">
        <v>0</v>
      </c>
      <c r="O207" s="78">
        <v>-12448</v>
      </c>
      <c r="P207" s="78">
        <v>44634</v>
      </c>
    </row>
    <row r="208" spans="1:21">
      <c r="A208" s="77" t="s">
        <v>536</v>
      </c>
      <c r="B208" s="77" t="s">
        <v>451</v>
      </c>
      <c r="C208" s="78">
        <v>15073</v>
      </c>
      <c r="D208" s="78">
        <v>0</v>
      </c>
      <c r="E208" s="78">
        <v>-15073</v>
      </c>
      <c r="F208" s="78">
        <v>0</v>
      </c>
      <c r="H208" s="78">
        <v>15095</v>
      </c>
      <c r="I208" s="78">
        <v>0</v>
      </c>
      <c r="J208" s="78">
        <v>-15095</v>
      </c>
      <c r="K208" s="78">
        <v>0</v>
      </c>
      <c r="M208" s="78">
        <v>14978</v>
      </c>
      <c r="N208" s="78">
        <v>0</v>
      </c>
      <c r="O208" s="78">
        <v>-14978</v>
      </c>
      <c r="P208" s="78">
        <v>0</v>
      </c>
    </row>
    <row r="209" spans="1:16">
      <c r="A209" s="77" t="s">
        <v>526</v>
      </c>
      <c r="B209" s="77" t="s">
        <v>145</v>
      </c>
      <c r="C209" s="78">
        <v>72195</v>
      </c>
      <c r="D209" s="78">
        <v>0</v>
      </c>
      <c r="E209" s="78">
        <v>0</v>
      </c>
      <c r="F209" s="78">
        <v>72195</v>
      </c>
      <c r="H209" s="78">
        <v>67055</v>
      </c>
      <c r="I209" s="78">
        <v>0</v>
      </c>
      <c r="J209" s="78">
        <v>0</v>
      </c>
      <c r="K209" s="78">
        <v>67055</v>
      </c>
      <c r="M209" s="78">
        <v>38520</v>
      </c>
      <c r="N209" s="78">
        <v>0</v>
      </c>
      <c r="O209" s="78">
        <v>0</v>
      </c>
      <c r="P209" s="78">
        <v>38520</v>
      </c>
    </row>
    <row r="210" spans="1:16">
      <c r="A210" s="77" t="s">
        <v>146</v>
      </c>
      <c r="B210" s="77" t="s">
        <v>147</v>
      </c>
      <c r="C210" s="78">
        <v>197509</v>
      </c>
      <c r="D210" s="78">
        <v>0</v>
      </c>
      <c r="E210" s="78">
        <v>0</v>
      </c>
      <c r="F210" s="78">
        <v>197509</v>
      </c>
      <c r="H210" s="78">
        <v>173589</v>
      </c>
      <c r="I210" s="78">
        <v>0</v>
      </c>
      <c r="J210" s="78">
        <v>0</v>
      </c>
      <c r="K210" s="78">
        <v>173589</v>
      </c>
      <c r="M210" s="78">
        <v>178540</v>
      </c>
      <c r="N210" s="78">
        <v>0</v>
      </c>
      <c r="O210" s="78">
        <v>0</v>
      </c>
      <c r="P210" s="78">
        <v>178540</v>
      </c>
    </row>
    <row r="211" spans="1:16">
      <c r="A211" s="77" t="s">
        <v>148</v>
      </c>
      <c r="B211" s="77" t="s">
        <v>149</v>
      </c>
      <c r="C211" s="78">
        <v>3535</v>
      </c>
      <c r="D211" s="78">
        <v>26084</v>
      </c>
      <c r="E211" s="78">
        <v>0</v>
      </c>
      <c r="F211" s="78">
        <v>29619</v>
      </c>
      <c r="H211" s="78">
        <v>5833</v>
      </c>
      <c r="I211" s="78">
        <v>18414</v>
      </c>
      <c r="J211" s="78">
        <v>0</v>
      </c>
      <c r="K211" s="78">
        <v>24247</v>
      </c>
      <c r="M211" s="78">
        <v>4741</v>
      </c>
      <c r="N211" s="78">
        <v>6693</v>
      </c>
      <c r="O211" s="78">
        <v>0</v>
      </c>
      <c r="P211" s="78">
        <v>11434</v>
      </c>
    </row>
    <row r="212" spans="1:16">
      <c r="A212" s="77" t="s">
        <v>150</v>
      </c>
      <c r="B212" s="77" t="s">
        <v>151</v>
      </c>
      <c r="C212" s="78">
        <v>38829</v>
      </c>
      <c r="D212" s="78">
        <v>3058</v>
      </c>
      <c r="E212" s="78">
        <v>-10</v>
      </c>
      <c r="F212" s="78">
        <v>41877</v>
      </c>
      <c r="H212" s="78">
        <v>37066</v>
      </c>
      <c r="I212" s="78">
        <v>3375</v>
      </c>
      <c r="J212" s="78">
        <v>-6</v>
      </c>
      <c r="K212" s="78">
        <v>40435</v>
      </c>
      <c r="M212" s="78">
        <v>43899</v>
      </c>
      <c r="N212" s="78">
        <v>3522</v>
      </c>
      <c r="O212" s="78">
        <v>-3</v>
      </c>
      <c r="P212" s="78">
        <v>47418</v>
      </c>
    </row>
    <row r="213" spans="1:16">
      <c r="A213" s="77" t="s">
        <v>152</v>
      </c>
      <c r="B213" s="77" t="s">
        <v>611</v>
      </c>
      <c r="C213" s="78">
        <v>787</v>
      </c>
      <c r="D213" s="78">
        <v>0</v>
      </c>
      <c r="E213" s="78">
        <v>0</v>
      </c>
      <c r="F213" s="78">
        <v>787</v>
      </c>
      <c r="H213" s="78">
        <v>734</v>
      </c>
      <c r="I213" s="78">
        <v>0</v>
      </c>
      <c r="J213" s="78">
        <v>0</v>
      </c>
      <c r="K213" s="78">
        <v>734</v>
      </c>
      <c r="M213" s="78">
        <v>686</v>
      </c>
      <c r="N213" s="78">
        <v>0</v>
      </c>
      <c r="O213" s="78">
        <v>0</v>
      </c>
      <c r="P213" s="78">
        <v>686</v>
      </c>
    </row>
    <row r="214" spans="1:16">
      <c r="A214" s="121" t="s">
        <v>154</v>
      </c>
      <c r="B214" s="121" t="s">
        <v>155</v>
      </c>
      <c r="C214" s="125">
        <v>1080000</v>
      </c>
      <c r="D214" s="125">
        <v>62252</v>
      </c>
      <c r="E214" s="125">
        <v>-3684</v>
      </c>
      <c r="F214" s="125">
        <v>1138568</v>
      </c>
      <c r="H214" s="125">
        <v>1084507</v>
      </c>
      <c r="I214" s="125">
        <v>75735</v>
      </c>
      <c r="J214" s="125">
        <v>-2703</v>
      </c>
      <c r="K214" s="125">
        <v>1157539</v>
      </c>
      <c r="M214" s="125">
        <v>1177941</v>
      </c>
      <c r="N214" s="125">
        <v>78794</v>
      </c>
      <c r="O214" s="125">
        <v>-3846</v>
      </c>
      <c r="P214" s="125">
        <v>1252889</v>
      </c>
    </row>
    <row r="215" spans="1:16">
      <c r="A215" s="77" t="s">
        <v>156</v>
      </c>
      <c r="B215" s="77" t="s">
        <v>157</v>
      </c>
      <c r="C215" s="78">
        <v>14492</v>
      </c>
      <c r="D215" s="78">
        <v>0</v>
      </c>
      <c r="E215" s="78">
        <v>0</v>
      </c>
      <c r="F215" s="78">
        <v>14492</v>
      </c>
      <c r="H215" s="78">
        <v>15136</v>
      </c>
      <c r="I215" s="78">
        <v>0</v>
      </c>
      <c r="J215" s="78">
        <v>0</v>
      </c>
      <c r="K215" s="78">
        <v>15136</v>
      </c>
      <c r="M215" s="78">
        <v>15886</v>
      </c>
      <c r="N215" s="78">
        <v>0</v>
      </c>
      <c r="O215" s="78">
        <v>0</v>
      </c>
      <c r="P215" s="78">
        <v>15886</v>
      </c>
    </row>
    <row r="216" spans="1:16">
      <c r="A216" s="77" t="s">
        <v>158</v>
      </c>
      <c r="B216" s="77" t="s">
        <v>159</v>
      </c>
      <c r="C216" s="78">
        <v>146628</v>
      </c>
      <c r="D216" s="78">
        <v>4302</v>
      </c>
      <c r="E216" s="78">
        <v>-3684</v>
      </c>
      <c r="F216" s="78">
        <v>147246</v>
      </c>
      <c r="H216" s="78">
        <v>63008</v>
      </c>
      <c r="I216" s="78">
        <v>2915</v>
      </c>
      <c r="J216" s="78">
        <v>-2703</v>
      </c>
      <c r="K216" s="78">
        <v>63220</v>
      </c>
      <c r="M216" s="78">
        <v>123605</v>
      </c>
      <c r="N216" s="78">
        <v>3875</v>
      </c>
      <c r="O216" s="78">
        <v>-2187</v>
      </c>
      <c r="P216" s="78">
        <v>125293</v>
      </c>
    </row>
    <row r="217" spans="1:16">
      <c r="A217" s="77" t="s">
        <v>160</v>
      </c>
      <c r="B217" s="77" t="s">
        <v>161</v>
      </c>
      <c r="C217" s="78">
        <v>122</v>
      </c>
      <c r="D217" s="78">
        <v>1210</v>
      </c>
      <c r="E217" s="78">
        <v>0</v>
      </c>
      <c r="F217" s="78">
        <v>1332</v>
      </c>
      <c r="H217" s="78">
        <v>1698</v>
      </c>
      <c r="I217" s="78">
        <v>756</v>
      </c>
      <c r="J217" s="78">
        <v>0</v>
      </c>
      <c r="K217" s="78">
        <v>2454</v>
      </c>
      <c r="M217" s="78">
        <v>98</v>
      </c>
      <c r="N217" s="78">
        <v>0</v>
      </c>
      <c r="O217" s="78">
        <v>0</v>
      </c>
      <c r="P217" s="78">
        <v>98</v>
      </c>
    </row>
    <row r="218" spans="1:16">
      <c r="A218" s="77" t="s">
        <v>152</v>
      </c>
      <c r="B218" s="77" t="s">
        <v>163</v>
      </c>
      <c r="C218" s="78">
        <v>46908</v>
      </c>
      <c r="D218" s="78">
        <v>1628</v>
      </c>
      <c r="E218" s="78">
        <v>0</v>
      </c>
      <c r="F218" s="78">
        <v>48536</v>
      </c>
      <c r="H218" s="78">
        <v>49779</v>
      </c>
      <c r="I218" s="78">
        <v>1632</v>
      </c>
      <c r="J218" s="78">
        <v>0</v>
      </c>
      <c r="K218" s="78">
        <v>51411</v>
      </c>
      <c r="M218" s="78">
        <v>113724</v>
      </c>
      <c r="N218" s="78">
        <v>1433</v>
      </c>
      <c r="O218" s="78">
        <v>-1659</v>
      </c>
      <c r="P218" s="78">
        <v>113498</v>
      </c>
    </row>
    <row r="219" spans="1:16">
      <c r="A219" s="77" t="s">
        <v>146</v>
      </c>
      <c r="B219" s="77" t="s">
        <v>165</v>
      </c>
      <c r="C219" s="78">
        <v>288980</v>
      </c>
      <c r="D219" s="78">
        <v>682</v>
      </c>
      <c r="E219" s="78">
        <v>0</v>
      </c>
      <c r="F219" s="78">
        <v>289662</v>
      </c>
      <c r="H219" s="78">
        <v>319572</v>
      </c>
      <c r="I219" s="78">
        <v>0</v>
      </c>
      <c r="J219" s="78">
        <v>0</v>
      </c>
      <c r="K219" s="78">
        <v>319572</v>
      </c>
      <c r="M219" s="78">
        <v>307765</v>
      </c>
      <c r="N219" s="78">
        <v>0</v>
      </c>
      <c r="O219" s="78">
        <v>0</v>
      </c>
      <c r="P219" s="78">
        <v>307765</v>
      </c>
    </row>
    <row r="220" spans="1:16">
      <c r="A220" s="77" t="s">
        <v>148</v>
      </c>
      <c r="B220" s="77" t="s">
        <v>167</v>
      </c>
      <c r="C220" s="78">
        <v>8211</v>
      </c>
      <c r="D220" s="78">
        <v>19856</v>
      </c>
      <c r="E220" s="78">
        <v>0</v>
      </c>
      <c r="F220" s="78">
        <v>28067</v>
      </c>
      <c r="H220" s="78">
        <v>5630</v>
      </c>
      <c r="I220" s="78">
        <v>15087</v>
      </c>
      <c r="J220" s="78">
        <v>0</v>
      </c>
      <c r="K220" s="78">
        <v>20717</v>
      </c>
      <c r="M220" s="78">
        <v>4154</v>
      </c>
      <c r="N220" s="78">
        <v>9609</v>
      </c>
      <c r="O220" s="78">
        <v>0</v>
      </c>
      <c r="P220" s="78">
        <v>13763</v>
      </c>
    </row>
    <row r="221" spans="1:16">
      <c r="A221" s="77" t="s">
        <v>170</v>
      </c>
      <c r="B221" s="77" t="s">
        <v>171</v>
      </c>
      <c r="C221" s="78">
        <v>164115</v>
      </c>
      <c r="D221" s="78">
        <v>34574</v>
      </c>
      <c r="E221" s="78">
        <v>0</v>
      </c>
      <c r="F221" s="78">
        <v>198689</v>
      </c>
      <c r="H221" s="78">
        <v>629684</v>
      </c>
      <c r="I221" s="78">
        <v>55345</v>
      </c>
      <c r="J221" s="78">
        <v>0</v>
      </c>
      <c r="K221" s="78">
        <v>685029</v>
      </c>
      <c r="M221" s="78">
        <v>347709</v>
      </c>
      <c r="N221" s="78">
        <v>63877</v>
      </c>
      <c r="O221" s="78">
        <v>0</v>
      </c>
      <c r="P221" s="78">
        <v>411586</v>
      </c>
    </row>
    <row r="222" spans="1:16">
      <c r="A222" s="77" t="s">
        <v>537</v>
      </c>
      <c r="B222" s="77" t="s">
        <v>169</v>
      </c>
      <c r="C222" s="78">
        <v>410544</v>
      </c>
      <c r="D222" s="78">
        <v>0</v>
      </c>
      <c r="E222" s="78">
        <v>0</v>
      </c>
      <c r="F222" s="78">
        <v>410544</v>
      </c>
      <c r="H222" s="78">
        <v>0</v>
      </c>
      <c r="I222" s="78">
        <v>0</v>
      </c>
      <c r="J222" s="78">
        <v>0</v>
      </c>
      <c r="K222" s="78">
        <v>0</v>
      </c>
      <c r="M222" s="78">
        <v>265000</v>
      </c>
      <c r="N222" s="78">
        <v>0</v>
      </c>
      <c r="O222" s="78">
        <v>0</v>
      </c>
      <c r="P222" s="78">
        <v>265000</v>
      </c>
    </row>
    <row r="223" spans="1:16">
      <c r="A223" s="77" t="s">
        <v>172</v>
      </c>
      <c r="B223" s="77" t="s">
        <v>173</v>
      </c>
      <c r="C223" s="78">
        <v>0</v>
      </c>
      <c r="D223" s="78">
        <v>0</v>
      </c>
      <c r="E223" s="78">
        <v>0</v>
      </c>
      <c r="F223" s="78">
        <v>0</v>
      </c>
      <c r="H223" s="78">
        <v>0</v>
      </c>
      <c r="I223" s="78">
        <v>0</v>
      </c>
      <c r="J223" s="78">
        <v>0</v>
      </c>
      <c r="K223" s="78">
        <v>0</v>
      </c>
      <c r="M223" s="78">
        <v>0</v>
      </c>
      <c r="N223" s="78">
        <v>0</v>
      </c>
      <c r="O223" s="78">
        <v>0</v>
      </c>
      <c r="P223" s="78">
        <v>0</v>
      </c>
    </row>
    <row r="224" spans="1:16">
      <c r="A224" s="121" t="s">
        <v>174</v>
      </c>
      <c r="B224" s="121" t="s">
        <v>175</v>
      </c>
      <c r="C224" s="125">
        <v>2155120</v>
      </c>
      <c r="D224" s="125">
        <v>96449</v>
      </c>
      <c r="E224" s="125">
        <v>-20764</v>
      </c>
      <c r="F224" s="125">
        <v>2230805</v>
      </c>
      <c r="H224" s="125">
        <v>2113527</v>
      </c>
      <c r="I224" s="125">
        <v>104152</v>
      </c>
      <c r="J224" s="125">
        <v>-21013</v>
      </c>
      <c r="K224" s="125">
        <v>2196666</v>
      </c>
      <c r="M224" s="125">
        <v>2084245</v>
      </c>
      <c r="N224" s="125">
        <v>96654</v>
      </c>
      <c r="O224" s="125">
        <v>-22164</v>
      </c>
      <c r="P224" s="125">
        <v>2158735</v>
      </c>
    </row>
    <row r="225" spans="1:16">
      <c r="A225" s="76"/>
    </row>
    <row r="226" spans="1:16">
      <c r="A226" s="65"/>
      <c r="B226" s="65"/>
      <c r="C226" s="383">
        <v>44834</v>
      </c>
      <c r="D226" s="384"/>
      <c r="E226" s="384"/>
      <c r="F226" s="385"/>
      <c r="H226" s="383">
        <v>44742</v>
      </c>
      <c r="I226" s="384"/>
      <c r="J226" s="384"/>
      <c r="K226" s="385"/>
      <c r="M226" s="383" t="s">
        <v>593</v>
      </c>
      <c r="N226" s="384"/>
      <c r="O226" s="384"/>
      <c r="P226" s="385"/>
    </row>
    <row r="227" spans="1:16" ht="52">
      <c r="A227" s="390" t="s">
        <v>176</v>
      </c>
      <c r="B227" s="390" t="s">
        <v>177</v>
      </c>
      <c r="C227" s="396" t="s">
        <v>430</v>
      </c>
      <c r="D227" s="396" t="s">
        <v>431</v>
      </c>
      <c r="E227" s="314" t="s">
        <v>478</v>
      </c>
      <c r="F227" s="314" t="s">
        <v>433</v>
      </c>
      <c r="H227" s="396" t="s">
        <v>430</v>
      </c>
      <c r="I227" s="396" t="s">
        <v>431</v>
      </c>
      <c r="J227" s="314" t="s">
        <v>478</v>
      </c>
      <c r="K227" s="314" t="s">
        <v>433</v>
      </c>
      <c r="M227" s="396" t="s">
        <v>430</v>
      </c>
      <c r="N227" s="396" t="s">
        <v>431</v>
      </c>
      <c r="O227" s="314" t="s">
        <v>478</v>
      </c>
      <c r="P227" s="314" t="s">
        <v>433</v>
      </c>
    </row>
    <row r="228" spans="1:16" ht="65">
      <c r="A228" s="391"/>
      <c r="B228" s="391"/>
      <c r="C228" s="397"/>
      <c r="D228" s="397"/>
      <c r="E228" s="314" t="s">
        <v>479</v>
      </c>
      <c r="F228" s="314" t="s">
        <v>435</v>
      </c>
      <c r="H228" s="397"/>
      <c r="I228" s="397"/>
      <c r="J228" s="314" t="s">
        <v>479</v>
      </c>
      <c r="K228" s="314" t="s">
        <v>435</v>
      </c>
      <c r="M228" s="397"/>
      <c r="N228" s="397"/>
      <c r="O228" s="314" t="s">
        <v>479</v>
      </c>
      <c r="P228" s="314" t="s">
        <v>435</v>
      </c>
    </row>
    <row r="229" spans="1:16">
      <c r="A229" s="82" t="s">
        <v>178</v>
      </c>
      <c r="B229" s="121" t="s">
        <v>179</v>
      </c>
      <c r="C229" s="125">
        <v>1978506</v>
      </c>
      <c r="D229" s="125">
        <v>35106</v>
      </c>
      <c r="E229" s="125">
        <v>-15089</v>
      </c>
      <c r="F229" s="125">
        <v>1998523</v>
      </c>
      <c r="H229" s="125">
        <v>1884553</v>
      </c>
      <c r="I229" s="125">
        <v>33823</v>
      </c>
      <c r="J229" s="125">
        <v>-15132</v>
      </c>
      <c r="K229" s="125">
        <v>1903244</v>
      </c>
      <c r="M229" s="125">
        <v>1875936</v>
      </c>
      <c r="N229" s="125">
        <v>33352</v>
      </c>
      <c r="O229" s="125">
        <v>-14932</v>
      </c>
      <c r="P229" s="125">
        <v>1894356</v>
      </c>
    </row>
    <row r="230" spans="1:16">
      <c r="A230" s="82" t="s">
        <v>180</v>
      </c>
      <c r="B230" s="121" t="s">
        <v>181</v>
      </c>
      <c r="C230" s="125">
        <v>1978506</v>
      </c>
      <c r="D230" s="125">
        <v>35106</v>
      </c>
      <c r="E230" s="125">
        <v>-15089</v>
      </c>
      <c r="F230" s="125">
        <v>1998523</v>
      </c>
      <c r="H230" s="125">
        <v>1884553</v>
      </c>
      <c r="I230" s="125">
        <v>33823</v>
      </c>
      <c r="J230" s="125">
        <v>-15132</v>
      </c>
      <c r="K230" s="125">
        <v>1903244</v>
      </c>
      <c r="M230" s="125">
        <v>1875936</v>
      </c>
      <c r="N230" s="125">
        <v>33352</v>
      </c>
      <c r="O230" s="125">
        <v>-14932</v>
      </c>
      <c r="P230" s="125">
        <v>1894356</v>
      </c>
    </row>
    <row r="231" spans="1:16">
      <c r="A231" s="83" t="s">
        <v>182</v>
      </c>
      <c r="B231" s="77" t="s">
        <v>183</v>
      </c>
      <c r="C231" s="78">
        <v>100739</v>
      </c>
      <c r="D231" s="78">
        <v>136</v>
      </c>
      <c r="E231" s="78">
        <v>-136</v>
      </c>
      <c r="F231" s="78">
        <v>100739</v>
      </c>
      <c r="H231" s="78">
        <v>100739</v>
      </c>
      <c r="I231" s="78">
        <v>136</v>
      </c>
      <c r="J231" s="78">
        <v>-136</v>
      </c>
      <c r="K231" s="78">
        <v>100739</v>
      </c>
      <c r="M231" s="78">
        <v>100739</v>
      </c>
      <c r="N231" s="78">
        <v>136</v>
      </c>
      <c r="O231" s="78">
        <v>-136</v>
      </c>
      <c r="P231" s="78">
        <v>100739</v>
      </c>
    </row>
    <row r="232" spans="1:16">
      <c r="A232" s="83" t="s">
        <v>453</v>
      </c>
      <c r="B232" s="77" t="s">
        <v>185</v>
      </c>
      <c r="C232" s="78">
        <v>1502549</v>
      </c>
      <c r="D232" s="78">
        <v>33001</v>
      </c>
      <c r="E232" s="78">
        <v>-5515</v>
      </c>
      <c r="F232" s="78">
        <v>1530035</v>
      </c>
      <c r="H232" s="78">
        <v>1503561</v>
      </c>
      <c r="I232" s="78">
        <v>62796</v>
      </c>
      <c r="J232" s="78">
        <v>-5515</v>
      </c>
      <c r="K232" s="78">
        <v>1560842</v>
      </c>
      <c r="M232" s="78">
        <v>1368366</v>
      </c>
      <c r="N232" s="78">
        <v>62796</v>
      </c>
      <c r="O232" s="78">
        <v>-5515</v>
      </c>
      <c r="P232" s="78">
        <v>1425647</v>
      </c>
    </row>
    <row r="233" spans="1:16">
      <c r="A233" s="83" t="s">
        <v>186</v>
      </c>
      <c r="B233" s="77" t="s">
        <v>187</v>
      </c>
      <c r="C233" s="78">
        <v>115909</v>
      </c>
      <c r="D233" s="78">
        <v>0</v>
      </c>
      <c r="E233" s="78">
        <v>0</v>
      </c>
      <c r="F233" s="78">
        <v>115909</v>
      </c>
      <c r="H233" s="78">
        <v>115909</v>
      </c>
      <c r="I233" s="78">
        <v>0</v>
      </c>
      <c r="J233" s="78">
        <v>0</v>
      </c>
      <c r="K233" s="78">
        <v>115909</v>
      </c>
      <c r="M233" s="78">
        <v>115909</v>
      </c>
      <c r="N233" s="78">
        <v>0</v>
      </c>
      <c r="O233" s="78">
        <v>0</v>
      </c>
      <c r="P233" s="78">
        <v>115909</v>
      </c>
    </row>
    <row r="234" spans="1:16">
      <c r="A234" s="83" t="s">
        <v>190</v>
      </c>
      <c r="B234" s="77" t="s">
        <v>191</v>
      </c>
      <c r="C234" s="78">
        <v>38003</v>
      </c>
      <c r="D234" s="78">
        <v>371</v>
      </c>
      <c r="E234" s="78">
        <v>-1384</v>
      </c>
      <c r="F234" s="78">
        <v>36990</v>
      </c>
      <c r="H234" s="78">
        <v>43336</v>
      </c>
      <c r="I234" s="78">
        <v>394</v>
      </c>
      <c r="J234" s="78">
        <v>-1407</v>
      </c>
      <c r="K234" s="78">
        <v>42323</v>
      </c>
      <c r="M234" s="78">
        <v>49007</v>
      </c>
      <c r="N234" s="78">
        <v>276</v>
      </c>
      <c r="O234" s="78">
        <v>-1289</v>
      </c>
      <c r="P234" s="78">
        <v>47994</v>
      </c>
    </row>
    <row r="235" spans="1:16">
      <c r="A235" s="83" t="s">
        <v>192</v>
      </c>
      <c r="B235" s="77" t="s">
        <v>193</v>
      </c>
      <c r="C235" s="78">
        <v>4090</v>
      </c>
      <c r="D235" s="78">
        <v>-65</v>
      </c>
      <c r="E235" s="78">
        <v>1014</v>
      </c>
      <c r="F235" s="78">
        <v>5039</v>
      </c>
      <c r="H235" s="78">
        <v>2194</v>
      </c>
      <c r="I235" s="78">
        <v>-65</v>
      </c>
      <c r="J235" s="78">
        <v>1014</v>
      </c>
      <c r="K235" s="78">
        <v>3143</v>
      </c>
      <c r="M235" s="78">
        <v>642</v>
      </c>
      <c r="N235" s="78">
        <v>-65</v>
      </c>
      <c r="O235" s="78">
        <v>1014</v>
      </c>
      <c r="P235" s="78">
        <v>1591</v>
      </c>
    </row>
    <row r="236" spans="1:16">
      <c r="A236" s="83" t="s">
        <v>194</v>
      </c>
      <c r="B236" s="77" t="s">
        <v>195</v>
      </c>
      <c r="C236" s="78">
        <v>6351</v>
      </c>
      <c r="D236" s="78">
        <v>4</v>
      </c>
      <c r="E236" s="78">
        <v>-9006</v>
      </c>
      <c r="F236" s="78">
        <v>-2651</v>
      </c>
      <c r="H236" s="78">
        <v>5339</v>
      </c>
      <c r="I236" s="78">
        <v>-29791</v>
      </c>
      <c r="J236" s="78">
        <v>-9006</v>
      </c>
      <c r="K236" s="78">
        <v>-33458</v>
      </c>
      <c r="M236" s="78">
        <v>2595</v>
      </c>
      <c r="N236" s="78">
        <v>0</v>
      </c>
      <c r="O236" s="78">
        <v>-9027</v>
      </c>
      <c r="P236" s="78">
        <v>-6432</v>
      </c>
    </row>
    <row r="237" spans="1:16">
      <c r="A237" s="83" t="s">
        <v>377</v>
      </c>
      <c r="B237" s="77" t="s">
        <v>197</v>
      </c>
      <c r="C237" s="78">
        <v>210865</v>
      </c>
      <c r="D237" s="78">
        <v>1659</v>
      </c>
      <c r="E237" s="78">
        <v>-62</v>
      </c>
      <c r="F237" s="78">
        <v>212462</v>
      </c>
      <c r="H237" s="78">
        <v>113475</v>
      </c>
      <c r="I237" s="78">
        <v>353</v>
      </c>
      <c r="J237" s="78">
        <v>-82</v>
      </c>
      <c r="K237" s="78">
        <v>113746</v>
      </c>
      <c r="M237" s="78">
        <v>238678</v>
      </c>
      <c r="N237" s="78">
        <v>-29791</v>
      </c>
      <c r="O237" s="78">
        <v>21</v>
      </c>
      <c r="P237" s="78">
        <v>208908</v>
      </c>
    </row>
    <row r="238" spans="1:16">
      <c r="A238" s="121" t="s">
        <v>530</v>
      </c>
      <c r="B238" s="121" t="s">
        <v>482</v>
      </c>
      <c r="C238" s="125">
        <v>0</v>
      </c>
      <c r="D238" s="125">
        <v>0</v>
      </c>
      <c r="E238" s="125">
        <v>0</v>
      </c>
      <c r="F238" s="125">
        <v>0</v>
      </c>
      <c r="H238" s="125">
        <v>0</v>
      </c>
      <c r="I238" s="125">
        <v>0</v>
      </c>
      <c r="J238" s="125">
        <v>0</v>
      </c>
      <c r="K238" s="125">
        <v>0</v>
      </c>
      <c r="M238" s="125">
        <v>0</v>
      </c>
      <c r="N238" s="125">
        <v>0</v>
      </c>
      <c r="O238" s="125">
        <v>0</v>
      </c>
      <c r="P238" s="125">
        <v>0</v>
      </c>
    </row>
    <row r="239" spans="1:16">
      <c r="A239" s="82" t="s">
        <v>198</v>
      </c>
      <c r="B239" s="121" t="s">
        <v>199</v>
      </c>
      <c r="C239" s="125">
        <v>35565</v>
      </c>
      <c r="D239" s="125">
        <v>1362</v>
      </c>
      <c r="E239" s="125">
        <v>-1343</v>
      </c>
      <c r="F239" s="125">
        <v>35584</v>
      </c>
      <c r="H239" s="125">
        <v>32705</v>
      </c>
      <c r="I239" s="125">
        <v>2426</v>
      </c>
      <c r="J239" s="125">
        <v>-2402</v>
      </c>
      <c r="K239" s="125">
        <v>32729</v>
      </c>
      <c r="M239" s="125">
        <v>36079</v>
      </c>
      <c r="N239" s="125">
        <v>2691</v>
      </c>
      <c r="O239" s="125">
        <v>-2658</v>
      </c>
      <c r="P239" s="125">
        <v>36112</v>
      </c>
    </row>
    <row r="240" spans="1:16">
      <c r="A240" s="83" t="s">
        <v>336</v>
      </c>
      <c r="B240" s="77" t="s">
        <v>337</v>
      </c>
      <c r="C240" s="78">
        <v>0</v>
      </c>
      <c r="D240" s="78">
        <v>0</v>
      </c>
      <c r="E240" s="78">
        <v>0</v>
      </c>
      <c r="F240" s="78">
        <v>0</v>
      </c>
      <c r="H240" s="78">
        <v>0</v>
      </c>
      <c r="I240" s="78">
        <v>0</v>
      </c>
      <c r="J240" s="78">
        <v>0</v>
      </c>
      <c r="K240" s="78">
        <v>0</v>
      </c>
      <c r="M240" s="78">
        <v>0</v>
      </c>
      <c r="N240" s="78">
        <v>0</v>
      </c>
      <c r="O240" s="78">
        <v>0</v>
      </c>
      <c r="P240" s="78">
        <v>0</v>
      </c>
    </row>
    <row r="241" spans="1:16">
      <c r="A241" s="77" t="s">
        <v>200</v>
      </c>
      <c r="B241" s="77" t="s">
        <v>201</v>
      </c>
      <c r="C241" s="78">
        <v>23919</v>
      </c>
      <c r="D241" s="78">
        <v>1343</v>
      </c>
      <c r="E241" s="78">
        <v>-1343</v>
      </c>
      <c r="F241" s="78">
        <v>23919</v>
      </c>
      <c r="H241" s="78">
        <v>23614</v>
      </c>
      <c r="I241" s="78">
        <v>2402</v>
      </c>
      <c r="J241" s="78">
        <v>-2402</v>
      </c>
      <c r="K241" s="78">
        <v>23614</v>
      </c>
      <c r="M241" s="78">
        <v>21080</v>
      </c>
      <c r="N241" s="78">
        <v>2658</v>
      </c>
      <c r="O241" s="78">
        <v>-2658</v>
      </c>
      <c r="P241" s="78">
        <v>21080</v>
      </c>
    </row>
    <row r="242" spans="1:16">
      <c r="A242" s="83" t="s">
        <v>202</v>
      </c>
      <c r="B242" s="77" t="s">
        <v>203</v>
      </c>
      <c r="C242" s="78">
        <v>2680</v>
      </c>
      <c r="D242" s="78">
        <v>0</v>
      </c>
      <c r="E242" s="78">
        <v>0</v>
      </c>
      <c r="F242" s="78">
        <v>2680</v>
      </c>
      <c r="H242" s="78">
        <v>2740</v>
      </c>
      <c r="I242" s="78">
        <v>0</v>
      </c>
      <c r="J242" s="78">
        <v>0</v>
      </c>
      <c r="K242" s="78">
        <v>2740</v>
      </c>
      <c r="M242" s="78">
        <v>2860</v>
      </c>
      <c r="N242" s="78">
        <v>0</v>
      </c>
      <c r="O242" s="78">
        <v>0</v>
      </c>
      <c r="P242" s="78">
        <v>2860</v>
      </c>
    </row>
    <row r="243" spans="1:16">
      <c r="A243" s="83" t="s">
        <v>502</v>
      </c>
      <c r="B243" s="77" t="s">
        <v>205</v>
      </c>
      <c r="C243" s="78">
        <v>0</v>
      </c>
      <c r="D243" s="78">
        <v>0</v>
      </c>
      <c r="E243" s="78">
        <v>0</v>
      </c>
      <c r="F243" s="78">
        <v>0</v>
      </c>
      <c r="H243" s="78">
        <v>0</v>
      </c>
      <c r="I243" s="78">
        <v>0</v>
      </c>
      <c r="J243" s="78">
        <v>0</v>
      </c>
      <c r="K243" s="78">
        <v>0</v>
      </c>
      <c r="M243" s="78">
        <v>0</v>
      </c>
      <c r="N243" s="78">
        <v>0</v>
      </c>
      <c r="O243" s="78">
        <v>0</v>
      </c>
      <c r="P243" s="78">
        <v>0</v>
      </c>
    </row>
    <row r="244" spans="1:16">
      <c r="A244" s="83" t="s">
        <v>206</v>
      </c>
      <c r="B244" s="77" t="s">
        <v>207</v>
      </c>
      <c r="C244" s="78">
        <v>4128</v>
      </c>
      <c r="D244" s="78">
        <v>7</v>
      </c>
      <c r="E244" s="78">
        <v>0</v>
      </c>
      <c r="F244" s="78">
        <v>4135</v>
      </c>
      <c r="H244" s="78">
        <v>5492</v>
      </c>
      <c r="I244" s="78">
        <v>12</v>
      </c>
      <c r="J244" s="78">
        <v>0</v>
      </c>
      <c r="K244" s="78">
        <v>5504</v>
      </c>
      <c r="M244" s="78">
        <v>6403</v>
      </c>
      <c r="N244" s="78">
        <v>21</v>
      </c>
      <c r="O244" s="78">
        <v>0</v>
      </c>
      <c r="P244" s="78">
        <v>6424</v>
      </c>
    </row>
    <row r="245" spans="1:16">
      <c r="A245" s="83" t="s">
        <v>208</v>
      </c>
      <c r="B245" s="77" t="s">
        <v>456</v>
      </c>
      <c r="C245" s="78">
        <v>368</v>
      </c>
      <c r="D245" s="78">
        <v>12</v>
      </c>
      <c r="E245" s="78">
        <v>0</v>
      </c>
      <c r="F245" s="78">
        <v>380</v>
      </c>
      <c r="H245" s="78">
        <v>368</v>
      </c>
      <c r="I245" s="78">
        <v>12</v>
      </c>
      <c r="J245" s="78">
        <v>0</v>
      </c>
      <c r="K245" s="78">
        <v>380</v>
      </c>
      <c r="M245" s="78">
        <v>368</v>
      </c>
      <c r="N245" s="78">
        <v>12</v>
      </c>
      <c r="O245" s="78">
        <v>0</v>
      </c>
      <c r="P245" s="78">
        <v>380</v>
      </c>
    </row>
    <row r="246" spans="1:16">
      <c r="A246" s="83" t="s">
        <v>210</v>
      </c>
      <c r="B246" s="77" t="s">
        <v>211</v>
      </c>
      <c r="C246" s="78">
        <v>4470</v>
      </c>
      <c r="D246" s="78">
        <v>0</v>
      </c>
      <c r="E246" s="78">
        <v>0</v>
      </c>
      <c r="F246" s="78">
        <v>4470</v>
      </c>
      <c r="H246" s="78">
        <v>491</v>
      </c>
      <c r="I246" s="78">
        <v>0</v>
      </c>
      <c r="J246" s="78">
        <v>0</v>
      </c>
      <c r="K246" s="78">
        <v>491</v>
      </c>
      <c r="M246" s="78">
        <v>5368</v>
      </c>
      <c r="N246" s="78">
        <v>0</v>
      </c>
      <c r="O246" s="78">
        <v>0</v>
      </c>
      <c r="P246" s="78">
        <v>5368</v>
      </c>
    </row>
    <row r="247" spans="1:16">
      <c r="A247" s="82" t="s">
        <v>212</v>
      </c>
      <c r="B247" s="121" t="s">
        <v>213</v>
      </c>
      <c r="C247" s="125">
        <v>141049</v>
      </c>
      <c r="D247" s="125">
        <v>59981</v>
      </c>
      <c r="E247" s="125">
        <v>-4332</v>
      </c>
      <c r="F247" s="125">
        <v>196698</v>
      </c>
      <c r="H247" s="125">
        <v>196269</v>
      </c>
      <c r="I247" s="125">
        <v>67903</v>
      </c>
      <c r="J247" s="125">
        <v>-3479</v>
      </c>
      <c r="K247" s="125">
        <v>260693</v>
      </c>
      <c r="M247" s="125">
        <v>172230</v>
      </c>
      <c r="N247" s="125">
        <v>60611</v>
      </c>
      <c r="O247" s="125">
        <v>-4574</v>
      </c>
      <c r="P247" s="125">
        <v>228267</v>
      </c>
    </row>
    <row r="248" spans="1:16">
      <c r="A248" s="83" t="s">
        <v>336</v>
      </c>
      <c r="B248" s="77" t="s">
        <v>457</v>
      </c>
      <c r="C248" s="78">
        <v>0</v>
      </c>
      <c r="D248" s="78">
        <v>0</v>
      </c>
      <c r="E248" s="78">
        <v>0</v>
      </c>
      <c r="F248" s="78">
        <v>0</v>
      </c>
      <c r="H248" s="78">
        <v>0</v>
      </c>
      <c r="I248" s="78">
        <v>0</v>
      </c>
      <c r="J248" s="78">
        <v>0</v>
      </c>
      <c r="K248" s="78">
        <v>0</v>
      </c>
      <c r="M248" s="78">
        <v>0</v>
      </c>
      <c r="N248" s="78">
        <v>0</v>
      </c>
      <c r="O248" s="78">
        <v>0</v>
      </c>
      <c r="P248" s="78">
        <v>0</v>
      </c>
    </row>
    <row r="249" spans="1:16">
      <c r="A249" s="83" t="s">
        <v>200</v>
      </c>
      <c r="B249" s="77" t="s">
        <v>215</v>
      </c>
      <c r="C249" s="78">
        <v>38591</v>
      </c>
      <c r="D249" s="78">
        <v>648</v>
      </c>
      <c r="E249" s="78">
        <v>-648</v>
      </c>
      <c r="F249" s="78">
        <v>38591</v>
      </c>
      <c r="H249" s="78">
        <v>29692</v>
      </c>
      <c r="I249" s="78">
        <v>808</v>
      </c>
      <c r="J249" s="78">
        <v>-776</v>
      </c>
      <c r="K249" s="78">
        <v>29724</v>
      </c>
      <c r="M249" s="78">
        <v>25661</v>
      </c>
      <c r="N249" s="78">
        <v>869</v>
      </c>
      <c r="O249" s="78">
        <v>-728</v>
      </c>
      <c r="P249" s="78">
        <v>25802</v>
      </c>
    </row>
    <row r="250" spans="1:16">
      <c r="A250" s="83" t="s">
        <v>216</v>
      </c>
      <c r="B250" s="77" t="s">
        <v>217</v>
      </c>
      <c r="C250" s="78">
        <v>26499</v>
      </c>
      <c r="D250" s="78">
        <v>44119</v>
      </c>
      <c r="E250" s="78">
        <v>-2892</v>
      </c>
      <c r="F250" s="78">
        <v>67726</v>
      </c>
      <c r="H250" s="78">
        <v>16580</v>
      </c>
      <c r="I250" s="78">
        <v>49424</v>
      </c>
      <c r="J250" s="78">
        <v>-1962</v>
      </c>
      <c r="K250" s="78">
        <v>64042</v>
      </c>
      <c r="M250" s="78">
        <v>15703</v>
      </c>
      <c r="N250" s="78">
        <v>39787</v>
      </c>
      <c r="O250" s="78">
        <v>-2110</v>
      </c>
      <c r="P250" s="78">
        <v>53380</v>
      </c>
    </row>
    <row r="251" spans="1:16">
      <c r="A251" s="83" t="s">
        <v>218</v>
      </c>
      <c r="B251" s="77" t="s">
        <v>219</v>
      </c>
      <c r="C251" s="78">
        <v>6468</v>
      </c>
      <c r="D251" s="78">
        <v>0</v>
      </c>
      <c r="E251" s="78">
        <v>0</v>
      </c>
      <c r="F251" s="78">
        <v>6468</v>
      </c>
      <c r="H251" s="78">
        <v>0</v>
      </c>
      <c r="I251" s="78">
        <v>0</v>
      </c>
      <c r="J251" s="78">
        <v>0</v>
      </c>
      <c r="K251" s="78">
        <v>0</v>
      </c>
      <c r="M251" s="78">
        <v>24445</v>
      </c>
      <c r="N251" s="78">
        <v>1</v>
      </c>
      <c r="O251" s="78">
        <v>0</v>
      </c>
      <c r="P251" s="78">
        <v>24446</v>
      </c>
    </row>
    <row r="252" spans="1:16">
      <c r="A252" s="83" t="s">
        <v>202</v>
      </c>
      <c r="B252" s="77" t="s">
        <v>221</v>
      </c>
      <c r="C252" s="78">
        <v>4406</v>
      </c>
      <c r="D252" s="78">
        <v>4473</v>
      </c>
      <c r="E252" s="78">
        <v>0</v>
      </c>
      <c r="F252" s="78">
        <v>8879</v>
      </c>
      <c r="H252" s="78">
        <v>105477</v>
      </c>
      <c r="I252" s="78">
        <v>4845</v>
      </c>
      <c r="J252" s="78">
        <v>0</v>
      </c>
      <c r="K252" s="78">
        <v>110322</v>
      </c>
      <c r="M252" s="78">
        <v>4134</v>
      </c>
      <c r="N252" s="78">
        <v>7567</v>
      </c>
      <c r="O252" s="78">
        <v>-1659</v>
      </c>
      <c r="P252" s="78">
        <v>10042</v>
      </c>
    </row>
    <row r="253" spans="1:16">
      <c r="A253" s="83" t="s">
        <v>206</v>
      </c>
      <c r="B253" s="77" t="s">
        <v>223</v>
      </c>
      <c r="C253" s="78">
        <v>14774</v>
      </c>
      <c r="D253" s="78">
        <v>5858</v>
      </c>
      <c r="E253" s="78">
        <v>0</v>
      </c>
      <c r="F253" s="78">
        <v>20632</v>
      </c>
      <c r="H253" s="78">
        <v>12037</v>
      </c>
      <c r="I253" s="78">
        <v>5645</v>
      </c>
      <c r="J253" s="78">
        <v>0</v>
      </c>
      <c r="K253" s="78">
        <v>17682</v>
      </c>
      <c r="M253" s="78">
        <v>26072</v>
      </c>
      <c r="N253" s="78">
        <v>5476</v>
      </c>
      <c r="O253" s="78">
        <v>0</v>
      </c>
      <c r="P253" s="78">
        <v>31548</v>
      </c>
    </row>
    <row r="254" spans="1:16">
      <c r="A254" s="83" t="s">
        <v>208</v>
      </c>
      <c r="B254" s="77" t="s">
        <v>458</v>
      </c>
      <c r="C254" s="78">
        <v>6</v>
      </c>
      <c r="D254" s="78">
        <v>1</v>
      </c>
      <c r="E254" s="78">
        <v>0</v>
      </c>
      <c r="F254" s="78">
        <v>7</v>
      </c>
      <c r="H254" s="78">
        <v>5</v>
      </c>
      <c r="I254" s="78">
        <v>2</v>
      </c>
      <c r="J254" s="78">
        <v>0</v>
      </c>
      <c r="K254" s="78">
        <v>7</v>
      </c>
      <c r="M254" s="78">
        <v>6</v>
      </c>
      <c r="N254" s="78">
        <v>1</v>
      </c>
      <c r="O254" s="78">
        <v>0</v>
      </c>
      <c r="P254" s="78">
        <v>7</v>
      </c>
    </row>
    <row r="255" spans="1:16">
      <c r="A255" s="83" t="s">
        <v>210</v>
      </c>
      <c r="B255" s="77" t="s">
        <v>226</v>
      </c>
      <c r="C255" s="78">
        <v>50305</v>
      </c>
      <c r="D255" s="78">
        <v>4882</v>
      </c>
      <c r="E255" s="78">
        <v>-792</v>
      </c>
      <c r="F255" s="78">
        <v>54395</v>
      </c>
      <c r="H255" s="78">
        <v>32478</v>
      </c>
      <c r="I255" s="78">
        <v>7179</v>
      </c>
      <c r="J255" s="78">
        <v>-741</v>
      </c>
      <c r="K255" s="78">
        <v>38916</v>
      </c>
      <c r="M255" s="78">
        <v>76209</v>
      </c>
      <c r="N255" s="78">
        <v>6910</v>
      </c>
      <c r="O255" s="78">
        <v>-77</v>
      </c>
      <c r="P255" s="78">
        <v>83042</v>
      </c>
    </row>
    <row r="256" spans="1:16">
      <c r="A256" s="82" t="s">
        <v>470</v>
      </c>
      <c r="B256" s="121" t="s">
        <v>228</v>
      </c>
      <c r="C256" s="125">
        <v>2155120</v>
      </c>
      <c r="D256" s="125">
        <v>96449</v>
      </c>
      <c r="E256" s="125">
        <v>-20764</v>
      </c>
      <c r="F256" s="125">
        <v>2230805</v>
      </c>
      <c r="H256" s="125">
        <v>2113527</v>
      </c>
      <c r="I256" s="125">
        <v>104152</v>
      </c>
      <c r="J256" s="125">
        <v>-21013</v>
      </c>
      <c r="K256" s="125">
        <v>2196666</v>
      </c>
      <c r="M256" s="125">
        <v>2084245</v>
      </c>
      <c r="N256" s="125">
        <v>96654</v>
      </c>
      <c r="O256" s="125">
        <v>-22164</v>
      </c>
      <c r="P256" s="125">
        <v>2158735</v>
      </c>
    </row>
    <row r="257" spans="1:2">
      <c r="A257" s="168" t="s">
        <v>96</v>
      </c>
    </row>
    <row r="264" spans="1:2">
      <c r="A264" s="40"/>
      <c r="B264" s="40"/>
    </row>
    <row r="265" spans="1:2">
      <c r="A265" s="40"/>
      <c r="B265" s="40"/>
    </row>
    <row r="266" spans="1:2">
      <c r="A266" s="40"/>
      <c r="B266" s="40"/>
    </row>
    <row r="267" spans="1:2">
      <c r="A267" s="40"/>
      <c r="B267" s="40"/>
    </row>
    <row r="268" spans="1:2">
      <c r="A268" s="40"/>
      <c r="B268" s="40"/>
    </row>
    <row r="269" spans="1:2">
      <c r="A269" s="40"/>
      <c r="B269" s="40"/>
    </row>
    <row r="270" spans="1:2">
      <c r="A270" s="40"/>
      <c r="B270" s="40"/>
    </row>
    <row r="271" spans="1:2">
      <c r="A271" s="40"/>
      <c r="B271" s="40"/>
    </row>
    <row r="272" spans="1:2">
      <c r="A272" s="40"/>
      <c r="B272" s="40"/>
    </row>
    <row r="273" spans="3:5" s="40" customFormat="1">
      <c r="C273" s="173"/>
      <c r="D273" s="173"/>
      <c r="E273" s="173"/>
    </row>
    <row r="274" spans="3:5" s="40" customFormat="1">
      <c r="C274" s="173"/>
      <c r="D274" s="173"/>
      <c r="E274" s="173"/>
    </row>
    <row r="275" spans="3:5" s="40" customFormat="1">
      <c r="C275" s="173"/>
      <c r="D275" s="173"/>
      <c r="E275" s="173"/>
    </row>
    <row r="276" spans="3:5" s="40" customFormat="1">
      <c r="C276" s="173"/>
      <c r="D276" s="173"/>
      <c r="E276" s="173"/>
    </row>
    <row r="277" spans="3:5" s="40" customFormat="1">
      <c r="C277" s="173"/>
      <c r="D277" s="173"/>
      <c r="E277" s="173"/>
    </row>
    <row r="278" spans="3:5" s="40" customFormat="1">
      <c r="C278" s="173"/>
      <c r="D278" s="173"/>
      <c r="E278" s="173"/>
    </row>
    <row r="279" spans="3:5" s="40" customFormat="1">
      <c r="C279" s="173"/>
      <c r="D279" s="173"/>
      <c r="E279" s="173"/>
    </row>
    <row r="280" spans="3:5" s="40" customFormat="1">
      <c r="C280" s="173"/>
      <c r="D280" s="173"/>
      <c r="E280" s="173"/>
    </row>
    <row r="281" spans="3:5" s="40" customFormat="1">
      <c r="C281" s="173"/>
      <c r="D281" s="173"/>
      <c r="E281" s="173"/>
    </row>
    <row r="282" spans="3:5" s="40" customFormat="1">
      <c r="C282" s="173"/>
      <c r="D282" s="173"/>
      <c r="E282" s="173"/>
    </row>
    <row r="283" spans="3:5" s="40" customFormat="1">
      <c r="C283" s="173"/>
      <c r="D283" s="173"/>
      <c r="E283" s="173"/>
    </row>
    <row r="284" spans="3:5" s="40" customFormat="1">
      <c r="C284" s="173"/>
      <c r="D284" s="173"/>
      <c r="E284" s="173"/>
    </row>
    <row r="285" spans="3:5" s="40" customFormat="1">
      <c r="C285" s="173"/>
      <c r="D285" s="173"/>
      <c r="E285" s="173"/>
    </row>
    <row r="286" spans="3:5" s="40" customFormat="1">
      <c r="C286" s="173"/>
      <c r="D286" s="173"/>
      <c r="E286" s="173"/>
    </row>
    <row r="287" spans="3:5" s="40" customFormat="1">
      <c r="C287" s="173"/>
      <c r="D287" s="173"/>
      <c r="E287" s="173"/>
    </row>
    <row r="288" spans="3:5" s="40" customFormat="1">
      <c r="C288" s="173"/>
      <c r="D288" s="173"/>
      <c r="E288" s="173"/>
    </row>
    <row r="289" spans="3:5" s="40" customFormat="1">
      <c r="C289" s="173"/>
      <c r="D289" s="173"/>
      <c r="E289" s="173"/>
    </row>
    <row r="290" spans="3:5" s="40" customFormat="1">
      <c r="C290" s="173"/>
      <c r="D290" s="173"/>
      <c r="E290" s="173"/>
    </row>
    <row r="291" spans="3:5" s="40" customFormat="1">
      <c r="C291" s="173"/>
      <c r="D291" s="173"/>
      <c r="E291" s="173"/>
    </row>
    <row r="296" spans="3:5" s="40" customFormat="1">
      <c r="C296" s="173"/>
      <c r="D296" s="173"/>
      <c r="E296" s="173"/>
    </row>
    <row r="297" spans="3:5" s="40" customFormat="1">
      <c r="C297" s="173"/>
      <c r="D297" s="173"/>
      <c r="E297" s="173"/>
    </row>
    <row r="298" spans="3:5" s="40" customFormat="1">
      <c r="C298" s="173"/>
      <c r="D298" s="173"/>
      <c r="E298" s="173"/>
    </row>
    <row r="299" spans="3:5" s="40" customFormat="1">
      <c r="C299" s="173"/>
      <c r="D299" s="173"/>
      <c r="E299" s="173"/>
    </row>
    <row r="300" spans="3:5" s="40" customFormat="1">
      <c r="C300" s="173"/>
      <c r="D300" s="173"/>
      <c r="E300" s="173"/>
    </row>
    <row r="301" spans="3:5" s="40" customFormat="1">
      <c r="C301" s="173"/>
      <c r="D301" s="173"/>
      <c r="E301" s="173"/>
    </row>
    <row r="357" spans="13:13">
      <c r="M357" s="40">
        <v>1.42</v>
      </c>
    </row>
  </sheetData>
  <mergeCells count="36">
    <mergeCell ref="C226:F226"/>
    <mergeCell ref="H226:K226"/>
    <mergeCell ref="M226:P226"/>
    <mergeCell ref="A227:A228"/>
    <mergeCell ref="B227:B228"/>
    <mergeCell ref="C227:C228"/>
    <mergeCell ref="D227:D228"/>
    <mergeCell ref="H227:H228"/>
    <mergeCell ref="I227:I228"/>
    <mergeCell ref="M227:M228"/>
    <mergeCell ref="N227:N228"/>
    <mergeCell ref="C199:F199"/>
    <mergeCell ref="H199:K199"/>
    <mergeCell ref="M199:P199"/>
    <mergeCell ref="A200:A201"/>
    <mergeCell ref="B200:B201"/>
    <mergeCell ref="C200:C201"/>
    <mergeCell ref="D200:D201"/>
    <mergeCell ref="H200:H201"/>
    <mergeCell ref="M200:M201"/>
    <mergeCell ref="N200:N201"/>
    <mergeCell ref="I200:I201"/>
    <mergeCell ref="C172:F172"/>
    <mergeCell ref="H172:K172"/>
    <mergeCell ref="M172:P172"/>
    <mergeCell ref="R172:U172"/>
    <mergeCell ref="A173:A174"/>
    <mergeCell ref="B173:B174"/>
    <mergeCell ref="C173:C174"/>
    <mergeCell ref="D173:D174"/>
    <mergeCell ref="H173:H174"/>
    <mergeCell ref="I173:I174"/>
    <mergeCell ref="M173:M174"/>
    <mergeCell ref="N173:N174"/>
    <mergeCell ref="R173:R174"/>
    <mergeCell ref="S173:S174"/>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03762-13B8-4F79-8B64-3BFBB9764E5D}">
  <sheetPr>
    <tabColor theme="8" tint="0.59999389629810485"/>
  </sheetPr>
  <dimension ref="A1:M357"/>
  <sheetViews>
    <sheetView zoomScaleNormal="100" workbookViewId="0"/>
  </sheetViews>
  <sheetFormatPr baseColWidth="10" defaultColWidth="8.33203125" defaultRowHeight="14"/>
  <cols>
    <col min="1" max="1" width="50.1640625" style="68" customWidth="1"/>
    <col min="2" max="2" width="50" style="68" customWidth="1"/>
    <col min="3" max="6" width="12.1640625" style="40" customWidth="1"/>
    <col min="7" max="7" width="4.6640625" style="40" customWidth="1"/>
    <col min="8" max="11" width="12.1640625" style="40" customWidth="1"/>
    <col min="12" max="12" width="4.6640625" style="40" customWidth="1"/>
    <col min="13" max="16" width="12.1640625" style="40" customWidth="1"/>
    <col min="17" max="16384" width="8.33203125" style="40"/>
  </cols>
  <sheetData>
    <row r="1" spans="1:4">
      <c r="A1" s="67" t="s">
        <v>612</v>
      </c>
      <c r="B1" s="40"/>
    </row>
    <row r="2" spans="1:4">
      <c r="A2" s="139" t="s">
        <v>613</v>
      </c>
      <c r="B2" s="40"/>
    </row>
    <row r="3" spans="1:4">
      <c r="A3" s="67"/>
    </row>
    <row r="4" spans="1:4">
      <c r="A4" s="67"/>
    </row>
    <row r="5" spans="1:4" ht="26">
      <c r="A5" s="65" t="s">
        <v>461</v>
      </c>
      <c r="B5" s="66" t="s">
        <v>39</v>
      </c>
    </row>
    <row r="6" spans="1:4" ht="24">
      <c r="A6" s="313" t="s">
        <v>462</v>
      </c>
      <c r="B6" s="313" t="s">
        <v>41</v>
      </c>
      <c r="C6" s="113" t="s">
        <v>614</v>
      </c>
      <c r="D6" s="113" t="s">
        <v>615</v>
      </c>
    </row>
    <row r="7" spans="1:4">
      <c r="A7" s="114" t="s">
        <v>0</v>
      </c>
      <c r="B7" s="114" t="s">
        <v>1</v>
      </c>
      <c r="C7" s="115">
        <v>377916</v>
      </c>
      <c r="D7" s="115">
        <v>470617</v>
      </c>
    </row>
    <row r="8" spans="1:4">
      <c r="A8" s="116" t="s">
        <v>45</v>
      </c>
      <c r="B8" s="116" t="s">
        <v>46</v>
      </c>
      <c r="C8" s="88">
        <v>285868</v>
      </c>
      <c r="D8" s="88">
        <v>366986</v>
      </c>
    </row>
    <row r="9" spans="1:4">
      <c r="A9" s="116" t="s">
        <v>368</v>
      </c>
      <c r="B9" s="116" t="s">
        <v>369</v>
      </c>
      <c r="C9" s="88">
        <v>1235</v>
      </c>
      <c r="D9" s="88">
        <v>3687</v>
      </c>
    </row>
    <row r="10" spans="1:4">
      <c r="A10" s="116" t="s">
        <v>48</v>
      </c>
      <c r="B10" s="116" t="s">
        <v>49</v>
      </c>
      <c r="C10" s="88">
        <v>90813</v>
      </c>
      <c r="D10" s="88">
        <v>99944</v>
      </c>
    </row>
    <row r="11" spans="1:4">
      <c r="A11" s="114" t="s">
        <v>437</v>
      </c>
      <c r="B11" s="114" t="s">
        <v>438</v>
      </c>
      <c r="C11" s="115">
        <v>101334</v>
      </c>
      <c r="D11" s="115">
        <v>162171</v>
      </c>
    </row>
    <row r="12" spans="1:4">
      <c r="A12" s="116" t="s">
        <v>439</v>
      </c>
      <c r="B12" s="116" t="s">
        <v>373</v>
      </c>
      <c r="C12" s="88">
        <v>37013</v>
      </c>
      <c r="D12" s="88">
        <v>87894</v>
      </c>
    </row>
    <row r="13" spans="1:4">
      <c r="A13" s="116" t="s">
        <v>441</v>
      </c>
      <c r="B13" s="116" t="s">
        <v>55</v>
      </c>
      <c r="C13" s="88">
        <v>64321</v>
      </c>
      <c r="D13" s="88">
        <v>74277</v>
      </c>
    </row>
    <row r="14" spans="1:4">
      <c r="A14" s="117" t="s">
        <v>390</v>
      </c>
      <c r="B14" s="117" t="s">
        <v>391</v>
      </c>
      <c r="C14" s="115">
        <v>276582</v>
      </c>
      <c r="D14" s="115">
        <v>308446</v>
      </c>
    </row>
    <row r="15" spans="1:4">
      <c r="A15" s="77" t="s">
        <v>58</v>
      </c>
      <c r="B15" s="77" t="s">
        <v>59</v>
      </c>
      <c r="C15" s="88">
        <v>101307</v>
      </c>
      <c r="D15" s="88">
        <v>131183</v>
      </c>
    </row>
    <row r="16" spans="1:4">
      <c r="A16" s="77" t="s">
        <v>519</v>
      </c>
      <c r="B16" s="77" t="s">
        <v>520</v>
      </c>
      <c r="C16" s="88">
        <v>35260</v>
      </c>
      <c r="D16" s="88">
        <v>54187</v>
      </c>
    </row>
    <row r="17" spans="1:8">
      <c r="A17" s="77" t="s">
        <v>64</v>
      </c>
      <c r="B17" s="77" t="s">
        <v>65</v>
      </c>
      <c r="C17" s="88">
        <v>5386</v>
      </c>
      <c r="D17" s="88">
        <v>3853</v>
      </c>
    </row>
    <row r="18" spans="1:8">
      <c r="A18" s="77" t="s">
        <v>66</v>
      </c>
      <c r="B18" s="77" t="s">
        <v>67</v>
      </c>
      <c r="C18" s="88">
        <v>7909</v>
      </c>
      <c r="D18" s="88">
        <v>4314</v>
      </c>
    </row>
    <row r="19" spans="1:8">
      <c r="A19" s="77" t="s">
        <v>68</v>
      </c>
      <c r="B19" s="77" t="s">
        <v>69</v>
      </c>
      <c r="C19" s="88">
        <v>-8</v>
      </c>
      <c r="D19" s="88">
        <v>-1</v>
      </c>
    </row>
    <row r="20" spans="1:8">
      <c r="A20" s="117" t="s">
        <v>393</v>
      </c>
      <c r="B20" s="117" t="s">
        <v>394</v>
      </c>
      <c r="C20" s="115">
        <v>137484</v>
      </c>
      <c r="D20" s="115">
        <v>122614</v>
      </c>
    </row>
    <row r="21" spans="1:8">
      <c r="A21" s="77" t="s">
        <v>72</v>
      </c>
      <c r="B21" s="77" t="s">
        <v>73</v>
      </c>
      <c r="C21" s="88">
        <v>39354</v>
      </c>
      <c r="D21" s="88">
        <v>18886</v>
      </c>
    </row>
    <row r="22" spans="1:8">
      <c r="A22" s="77" t="s">
        <v>74</v>
      </c>
      <c r="B22" s="77" t="s">
        <v>75</v>
      </c>
      <c r="C22" s="88">
        <v>23222</v>
      </c>
      <c r="D22" s="88">
        <v>25635</v>
      </c>
    </row>
    <row r="23" spans="1:8">
      <c r="A23" s="117" t="s">
        <v>444</v>
      </c>
      <c r="B23" s="117" t="s">
        <v>396</v>
      </c>
      <c r="C23" s="115">
        <v>153616</v>
      </c>
      <c r="D23" s="115">
        <v>115865</v>
      </c>
    </row>
    <row r="24" spans="1:8">
      <c r="A24" s="77" t="s">
        <v>263</v>
      </c>
      <c r="B24" s="77" t="s">
        <v>79</v>
      </c>
      <c r="C24" s="88">
        <v>39870</v>
      </c>
      <c r="D24" s="88">
        <v>10817</v>
      </c>
    </row>
    <row r="25" spans="1:8">
      <c r="A25" s="117"/>
      <c r="B25" s="117"/>
      <c r="C25" s="115"/>
      <c r="D25" s="115"/>
    </row>
    <row r="26" spans="1:8">
      <c r="A26" s="117" t="s">
        <v>397</v>
      </c>
      <c r="B26" s="117" t="s">
        <v>398</v>
      </c>
      <c r="C26" s="115">
        <v>113746</v>
      </c>
      <c r="D26" s="115">
        <v>105048</v>
      </c>
    </row>
    <row r="27" spans="1:8">
      <c r="A27" s="77"/>
      <c r="B27" s="77"/>
      <c r="C27" s="88"/>
      <c r="D27" s="88"/>
    </row>
    <row r="28" spans="1:8">
      <c r="A28" s="117" t="s">
        <v>534</v>
      </c>
      <c r="B28" s="117" t="s">
        <v>446</v>
      </c>
      <c r="C28" s="115">
        <v>113746</v>
      </c>
      <c r="D28" s="115">
        <v>105048</v>
      </c>
    </row>
    <row r="29" spans="1:8">
      <c r="B29" s="69"/>
      <c r="C29" s="70"/>
      <c r="F29" s="97"/>
      <c r="H29" s="97"/>
    </row>
    <row r="30" spans="1:8">
      <c r="B30" s="71"/>
      <c r="C30" s="72"/>
    </row>
    <row r="31" spans="1:8">
      <c r="A31" s="126" t="s">
        <v>401</v>
      </c>
      <c r="B31" s="126" t="s">
        <v>402</v>
      </c>
      <c r="C31" s="127"/>
      <c r="D31" s="127"/>
    </row>
    <row r="32" spans="1:8">
      <c r="A32" s="73" t="s">
        <v>88</v>
      </c>
      <c r="B32" s="73" t="s">
        <v>89</v>
      </c>
      <c r="C32" s="128">
        <v>1.1291180756570456</v>
      </c>
      <c r="D32" s="128">
        <v>1.0432118180780323</v>
      </c>
    </row>
    <row r="33" spans="1:7">
      <c r="A33" s="129" t="s">
        <v>90</v>
      </c>
      <c r="B33" s="129" t="s">
        <v>91</v>
      </c>
      <c r="C33" s="128">
        <v>1.1286255741777631</v>
      </c>
      <c r="D33" s="128">
        <v>1.0425363626159612</v>
      </c>
    </row>
    <row r="34" spans="1:7">
      <c r="A34" s="67"/>
    </row>
    <row r="36" spans="1:7">
      <c r="A36" s="126" t="s">
        <v>522</v>
      </c>
      <c r="B36" s="126" t="s">
        <v>398</v>
      </c>
      <c r="C36" s="115">
        <v>113746</v>
      </c>
      <c r="D36" s="115">
        <v>105048</v>
      </c>
    </row>
    <row r="37" spans="1:7">
      <c r="A37" s="74" t="s">
        <v>523</v>
      </c>
      <c r="B37" s="74" t="s">
        <v>105</v>
      </c>
      <c r="C37" s="118">
        <v>-6439</v>
      </c>
      <c r="D37" s="118">
        <v>1804</v>
      </c>
    </row>
    <row r="38" spans="1:7" ht="14.5" customHeight="1">
      <c r="A38" s="75" t="s">
        <v>106</v>
      </c>
      <c r="B38" s="75" t="s">
        <v>107</v>
      </c>
      <c r="C38" s="88">
        <v>1552</v>
      </c>
      <c r="D38" s="88">
        <v>26</v>
      </c>
    </row>
    <row r="39" spans="1:7" ht="14.5" customHeight="1">
      <c r="A39" s="138" t="s">
        <v>374</v>
      </c>
      <c r="B39" s="75" t="s">
        <v>109</v>
      </c>
      <c r="C39" s="88">
        <v>-7991</v>
      </c>
      <c r="D39" s="88">
        <v>1778</v>
      </c>
      <c r="E39" s="97"/>
      <c r="G39" s="97"/>
    </row>
    <row r="40" spans="1:7" ht="14.5" customHeight="1">
      <c r="A40" s="138" t="s">
        <v>403</v>
      </c>
      <c r="B40" s="75" t="s">
        <v>404</v>
      </c>
      <c r="C40" s="88"/>
      <c r="D40" s="88"/>
      <c r="E40" s="143"/>
      <c r="F40" s="143"/>
      <c r="G40" s="143"/>
    </row>
    <row r="41" spans="1:7" ht="14" customHeight="1">
      <c r="A41" s="75" t="s">
        <v>110</v>
      </c>
      <c r="B41" s="75" t="s">
        <v>111</v>
      </c>
      <c r="C41" s="88"/>
      <c r="D41" s="88"/>
    </row>
    <row r="42" spans="1:7">
      <c r="A42" s="126" t="s">
        <v>405</v>
      </c>
      <c r="B42" s="126" t="s">
        <v>406</v>
      </c>
      <c r="C42" s="115">
        <v>107307</v>
      </c>
      <c r="D42" s="115">
        <v>106852</v>
      </c>
    </row>
    <row r="43" spans="1:7">
      <c r="A43" s="75" t="s">
        <v>407</v>
      </c>
      <c r="B43" s="75" t="s">
        <v>408</v>
      </c>
      <c r="C43" s="88"/>
      <c r="D43" s="88"/>
    </row>
    <row r="44" spans="1:7" ht="26">
      <c r="A44" s="126" t="s">
        <v>409</v>
      </c>
      <c r="B44" s="126" t="s">
        <v>524</v>
      </c>
      <c r="C44" s="115">
        <v>107307</v>
      </c>
      <c r="D44" s="115">
        <v>106852</v>
      </c>
    </row>
    <row r="45" spans="1:7" ht="14.5" customHeight="1">
      <c r="A45" s="166"/>
    </row>
    <row r="46" spans="1:7" ht="14.5" customHeight="1"/>
    <row r="47" spans="1:7" ht="26">
      <c r="A47" s="65" t="s">
        <v>124</v>
      </c>
      <c r="B47" s="65" t="s">
        <v>125</v>
      </c>
    </row>
    <row r="48" spans="1:7">
      <c r="A48" s="313" t="s">
        <v>126</v>
      </c>
      <c r="B48" s="313" t="s">
        <v>127</v>
      </c>
      <c r="C48" s="119">
        <v>44742</v>
      </c>
      <c r="D48" s="119" t="s">
        <v>593</v>
      </c>
    </row>
    <row r="49" spans="1:4">
      <c r="A49" s="130" t="s">
        <v>130</v>
      </c>
      <c r="B49" s="130" t="s">
        <v>131</v>
      </c>
      <c r="C49" s="131">
        <v>1039127</v>
      </c>
      <c r="D49" s="131">
        <v>905846</v>
      </c>
    </row>
    <row r="50" spans="1:4">
      <c r="A50" s="77" t="s">
        <v>132</v>
      </c>
      <c r="B50" s="77" t="s">
        <v>133</v>
      </c>
      <c r="C50" s="78">
        <v>129155</v>
      </c>
      <c r="D50" s="78">
        <v>119588</v>
      </c>
    </row>
    <row r="51" spans="1:4">
      <c r="A51" s="77" t="s">
        <v>134</v>
      </c>
      <c r="B51" s="77" t="s">
        <v>135</v>
      </c>
      <c r="C51" s="78">
        <v>69764</v>
      </c>
      <c r="D51" s="78">
        <v>58393</v>
      </c>
    </row>
    <row r="52" spans="1:4">
      <c r="A52" s="77" t="s">
        <v>136</v>
      </c>
      <c r="B52" s="77" t="s">
        <v>137</v>
      </c>
      <c r="C52" s="78">
        <v>434055</v>
      </c>
      <c r="D52" s="78">
        <v>350195</v>
      </c>
    </row>
    <row r="53" spans="1:4">
      <c r="A53" s="77" t="s">
        <v>138</v>
      </c>
      <c r="B53" s="77" t="s">
        <v>139</v>
      </c>
      <c r="C53" s="78">
        <v>56438</v>
      </c>
      <c r="D53" s="78">
        <v>56438</v>
      </c>
    </row>
    <row r="54" spans="1:4">
      <c r="A54" s="77" t="s">
        <v>140</v>
      </c>
      <c r="B54" s="77" t="s">
        <v>141</v>
      </c>
      <c r="C54" s="78">
        <v>43655</v>
      </c>
      <c r="D54" s="78">
        <v>44634</v>
      </c>
    </row>
    <row r="55" spans="1:4">
      <c r="A55" s="77" t="s">
        <v>142</v>
      </c>
      <c r="B55" s="77" t="s">
        <v>143</v>
      </c>
      <c r="C55" s="78">
        <v>0</v>
      </c>
      <c r="D55" s="78">
        <v>0</v>
      </c>
    </row>
    <row r="56" spans="1:4">
      <c r="A56" s="77" t="s">
        <v>526</v>
      </c>
      <c r="B56" s="77" t="s">
        <v>145</v>
      </c>
      <c r="C56" s="78">
        <v>67055</v>
      </c>
      <c r="D56" s="78">
        <v>38520</v>
      </c>
    </row>
    <row r="57" spans="1:4">
      <c r="A57" s="77" t="s">
        <v>146</v>
      </c>
      <c r="B57" s="77" t="s">
        <v>147</v>
      </c>
      <c r="C57" s="78">
        <v>173589</v>
      </c>
      <c r="D57" s="78">
        <v>178540</v>
      </c>
    </row>
    <row r="58" spans="1:4">
      <c r="A58" s="77" t="s">
        <v>148</v>
      </c>
      <c r="B58" s="77" t="s">
        <v>149</v>
      </c>
      <c r="C58" s="78">
        <v>24247</v>
      </c>
      <c r="D58" s="78">
        <v>11434</v>
      </c>
    </row>
    <row r="59" spans="1:4">
      <c r="A59" s="77" t="s">
        <v>150</v>
      </c>
      <c r="B59" s="77" t="s">
        <v>151</v>
      </c>
      <c r="C59" s="78">
        <v>40435</v>
      </c>
      <c r="D59" s="78">
        <v>47418</v>
      </c>
    </row>
    <row r="60" spans="1:4">
      <c r="A60" s="77" t="s">
        <v>152</v>
      </c>
      <c r="B60" s="77" t="s">
        <v>153</v>
      </c>
      <c r="C60" s="78">
        <v>734</v>
      </c>
      <c r="D60" s="78">
        <v>686</v>
      </c>
    </row>
    <row r="61" spans="1:4">
      <c r="A61" s="130" t="s">
        <v>154</v>
      </c>
      <c r="B61" s="130" t="s">
        <v>155</v>
      </c>
      <c r="C61" s="131">
        <v>1157539</v>
      </c>
      <c r="D61" s="131">
        <v>1252889</v>
      </c>
    </row>
    <row r="62" spans="1:4">
      <c r="A62" s="77" t="s">
        <v>156</v>
      </c>
      <c r="B62" s="77" t="s">
        <v>157</v>
      </c>
      <c r="C62" s="78">
        <v>15136</v>
      </c>
      <c r="D62" s="78">
        <v>15886</v>
      </c>
    </row>
    <row r="63" spans="1:4">
      <c r="A63" s="77" t="s">
        <v>158</v>
      </c>
      <c r="B63" s="77" t="s">
        <v>159</v>
      </c>
      <c r="C63" s="78">
        <v>63220</v>
      </c>
      <c r="D63" s="78">
        <v>125293</v>
      </c>
    </row>
    <row r="64" spans="1:4">
      <c r="A64" s="77" t="s">
        <v>160</v>
      </c>
      <c r="B64" s="77" t="s">
        <v>161</v>
      </c>
      <c r="C64" s="78">
        <v>2454</v>
      </c>
      <c r="D64" s="78">
        <v>98</v>
      </c>
    </row>
    <row r="65" spans="1:4">
      <c r="A65" s="77" t="s">
        <v>152</v>
      </c>
      <c r="B65" s="77" t="s">
        <v>153</v>
      </c>
      <c r="C65" s="78">
        <v>51411</v>
      </c>
      <c r="D65" s="78">
        <v>113498</v>
      </c>
    </row>
    <row r="66" spans="1:4">
      <c r="A66" s="77" t="s">
        <v>146</v>
      </c>
      <c r="B66" s="77" t="s">
        <v>147</v>
      </c>
      <c r="C66" s="78">
        <v>319572</v>
      </c>
      <c r="D66" s="78">
        <v>307765</v>
      </c>
    </row>
    <row r="67" spans="1:4">
      <c r="A67" s="77" t="s">
        <v>148</v>
      </c>
      <c r="B67" s="77" t="s">
        <v>149</v>
      </c>
      <c r="C67" s="78">
        <v>20717</v>
      </c>
      <c r="D67" s="78">
        <v>13763</v>
      </c>
    </row>
    <row r="68" spans="1:4">
      <c r="A68" s="164" t="s">
        <v>170</v>
      </c>
      <c r="B68" s="77" t="s">
        <v>171</v>
      </c>
      <c r="C68" s="78">
        <v>685029</v>
      </c>
      <c r="D68" s="78">
        <v>411586</v>
      </c>
    </row>
    <row r="69" spans="1:4">
      <c r="A69" s="77" t="s">
        <v>168</v>
      </c>
      <c r="B69" s="77" t="s">
        <v>169</v>
      </c>
      <c r="C69" s="78">
        <v>0</v>
      </c>
      <c r="D69" s="78">
        <v>265000</v>
      </c>
    </row>
    <row r="70" spans="1:4">
      <c r="A70" s="77" t="s">
        <v>172</v>
      </c>
      <c r="B70" s="77" t="s">
        <v>173</v>
      </c>
      <c r="C70" s="78">
        <v>0</v>
      </c>
      <c r="D70" s="78">
        <v>0</v>
      </c>
    </row>
    <row r="71" spans="1:4">
      <c r="A71" s="130" t="s">
        <v>174</v>
      </c>
      <c r="B71" s="130" t="s">
        <v>175</v>
      </c>
      <c r="C71" s="131">
        <v>2196666</v>
      </c>
      <c r="D71" s="131">
        <v>2158735</v>
      </c>
    </row>
    <row r="72" spans="1:4">
      <c r="C72" s="79"/>
      <c r="D72" s="79"/>
    </row>
    <row r="73" spans="1:4">
      <c r="A73" s="313" t="s">
        <v>176</v>
      </c>
      <c r="B73" s="313" t="s">
        <v>177</v>
      </c>
      <c r="C73" s="119">
        <v>44742</v>
      </c>
      <c r="D73" s="119">
        <v>44561</v>
      </c>
    </row>
    <row r="74" spans="1:4">
      <c r="A74" s="130" t="s">
        <v>178</v>
      </c>
      <c r="B74" s="130" t="s">
        <v>179</v>
      </c>
      <c r="C74" s="131">
        <v>1903244</v>
      </c>
      <c r="D74" s="131">
        <v>1894356</v>
      </c>
    </row>
    <row r="75" spans="1:4">
      <c r="A75" s="130" t="s">
        <v>616</v>
      </c>
      <c r="B75" s="130" t="s">
        <v>481</v>
      </c>
      <c r="C75" s="131">
        <v>1903244</v>
      </c>
      <c r="D75" s="131">
        <v>1894356</v>
      </c>
    </row>
    <row r="76" spans="1:4">
      <c r="A76" s="77" t="s">
        <v>182</v>
      </c>
      <c r="B76" s="77" t="s">
        <v>183</v>
      </c>
      <c r="C76" s="78">
        <v>100739</v>
      </c>
      <c r="D76" s="78">
        <v>100739</v>
      </c>
    </row>
    <row r="77" spans="1:4">
      <c r="A77" s="77" t="s">
        <v>453</v>
      </c>
      <c r="B77" s="77" t="s">
        <v>527</v>
      </c>
      <c r="C77" s="78">
        <v>1560842</v>
      </c>
      <c r="D77" s="78">
        <v>1425647</v>
      </c>
    </row>
    <row r="78" spans="1:4">
      <c r="A78" s="77" t="s">
        <v>186</v>
      </c>
      <c r="B78" s="77" t="s">
        <v>528</v>
      </c>
      <c r="C78" s="78">
        <v>115909</v>
      </c>
      <c r="D78" s="78">
        <v>115909</v>
      </c>
    </row>
    <row r="79" spans="1:4">
      <c r="A79" s="77" t="s">
        <v>190</v>
      </c>
      <c r="B79" s="77" t="s">
        <v>191</v>
      </c>
      <c r="C79" s="78">
        <v>42323</v>
      </c>
      <c r="D79" s="78">
        <v>47994</v>
      </c>
    </row>
    <row r="80" spans="1:4">
      <c r="A80" s="77" t="s">
        <v>192</v>
      </c>
      <c r="B80" s="77" t="s">
        <v>529</v>
      </c>
      <c r="C80" s="78">
        <v>3143</v>
      </c>
      <c r="D80" s="78">
        <v>1591</v>
      </c>
    </row>
    <row r="81" spans="1:4">
      <c r="A81" s="77" t="s">
        <v>194</v>
      </c>
      <c r="B81" s="77" t="s">
        <v>195</v>
      </c>
      <c r="C81" s="78">
        <v>-33458</v>
      </c>
      <c r="D81" s="78">
        <v>-6432</v>
      </c>
    </row>
    <row r="82" spans="1:4">
      <c r="A82" s="77" t="s">
        <v>377</v>
      </c>
      <c r="B82" s="77" t="s">
        <v>197</v>
      </c>
      <c r="C82" s="78">
        <v>113746</v>
      </c>
      <c r="D82" s="78">
        <v>208908</v>
      </c>
    </row>
    <row r="83" spans="1:4">
      <c r="A83" s="114" t="s">
        <v>530</v>
      </c>
      <c r="B83" s="114" t="s">
        <v>482</v>
      </c>
      <c r="C83" s="120"/>
      <c r="D83" s="120"/>
    </row>
    <row r="84" spans="1:4">
      <c r="A84" s="130" t="s">
        <v>198</v>
      </c>
      <c r="B84" s="130" t="s">
        <v>199</v>
      </c>
      <c r="C84" s="131">
        <v>32729</v>
      </c>
      <c r="D84" s="131">
        <v>36112</v>
      </c>
    </row>
    <row r="85" spans="1:4">
      <c r="A85" s="77" t="s">
        <v>200</v>
      </c>
      <c r="B85" s="77" t="s">
        <v>201</v>
      </c>
      <c r="C85" s="78">
        <v>23614</v>
      </c>
      <c r="D85" s="78">
        <v>21080</v>
      </c>
    </row>
    <row r="86" spans="1:4">
      <c r="A86" s="77" t="s">
        <v>202</v>
      </c>
      <c r="B86" s="77" t="s">
        <v>531</v>
      </c>
      <c r="C86" s="78">
        <v>2740</v>
      </c>
      <c r="D86" s="78">
        <v>2860</v>
      </c>
    </row>
    <row r="87" spans="1:4">
      <c r="A87" s="77" t="s">
        <v>502</v>
      </c>
      <c r="B87" s="77" t="s">
        <v>205</v>
      </c>
      <c r="C87" s="78">
        <v>0</v>
      </c>
      <c r="D87" s="78">
        <v>0</v>
      </c>
    </row>
    <row r="88" spans="1:4">
      <c r="A88" s="77" t="s">
        <v>206</v>
      </c>
      <c r="B88" s="77" t="s">
        <v>207</v>
      </c>
      <c r="C88" s="78">
        <v>5504</v>
      </c>
      <c r="D88" s="78">
        <v>6424</v>
      </c>
    </row>
    <row r="89" spans="1:4">
      <c r="A89" s="77" t="s">
        <v>208</v>
      </c>
      <c r="B89" s="77" t="s">
        <v>209</v>
      </c>
      <c r="C89" s="78">
        <v>380</v>
      </c>
      <c r="D89" s="78">
        <v>380</v>
      </c>
    </row>
    <row r="90" spans="1:4">
      <c r="A90" s="77" t="s">
        <v>210</v>
      </c>
      <c r="B90" s="77" t="s">
        <v>211</v>
      </c>
      <c r="C90" s="78">
        <v>491</v>
      </c>
      <c r="D90" s="78">
        <v>5368</v>
      </c>
    </row>
    <row r="91" spans="1:4">
      <c r="A91" s="130" t="s">
        <v>212</v>
      </c>
      <c r="B91" s="130" t="s">
        <v>213</v>
      </c>
      <c r="C91" s="131">
        <v>260693</v>
      </c>
      <c r="D91" s="131">
        <v>228267</v>
      </c>
    </row>
    <row r="92" spans="1:4">
      <c r="A92" s="77" t="s">
        <v>336</v>
      </c>
      <c r="B92" s="77" t="s">
        <v>337</v>
      </c>
      <c r="C92" s="78">
        <v>0</v>
      </c>
      <c r="D92" s="78">
        <v>0</v>
      </c>
    </row>
    <row r="93" spans="1:4">
      <c r="A93" s="77" t="s">
        <v>200</v>
      </c>
      <c r="B93" s="77" t="s">
        <v>201</v>
      </c>
      <c r="C93" s="78">
        <v>29724</v>
      </c>
      <c r="D93" s="78">
        <v>25802</v>
      </c>
    </row>
    <row r="94" spans="1:4">
      <c r="A94" s="77" t="s">
        <v>216</v>
      </c>
      <c r="B94" s="77" t="s">
        <v>217</v>
      </c>
      <c r="C94" s="78">
        <v>64042</v>
      </c>
      <c r="D94" s="78">
        <v>53380</v>
      </c>
    </row>
    <row r="95" spans="1:4">
      <c r="A95" s="77" t="s">
        <v>218</v>
      </c>
      <c r="B95" s="77" t="s">
        <v>219</v>
      </c>
      <c r="C95" s="78">
        <v>0</v>
      </c>
      <c r="D95" s="78">
        <v>24446</v>
      </c>
    </row>
    <row r="96" spans="1:4">
      <c r="A96" s="77" t="s">
        <v>202</v>
      </c>
      <c r="B96" s="77" t="s">
        <v>221</v>
      </c>
      <c r="C96" s="78">
        <v>110322</v>
      </c>
      <c r="D96" s="78">
        <v>10042</v>
      </c>
    </row>
    <row r="97" spans="1:5">
      <c r="A97" s="77" t="s">
        <v>206</v>
      </c>
      <c r="B97" s="77" t="s">
        <v>207</v>
      </c>
      <c r="C97" s="78">
        <v>17682</v>
      </c>
      <c r="D97" s="78">
        <v>31548</v>
      </c>
    </row>
    <row r="98" spans="1:5">
      <c r="A98" s="77" t="s">
        <v>208</v>
      </c>
      <c r="B98" s="77" t="s">
        <v>209</v>
      </c>
      <c r="C98" s="78">
        <v>7</v>
      </c>
      <c r="D98" s="78">
        <v>7</v>
      </c>
    </row>
    <row r="99" spans="1:5">
      <c r="A99" s="77" t="s">
        <v>210</v>
      </c>
      <c r="B99" s="77" t="s">
        <v>211</v>
      </c>
      <c r="C99" s="78">
        <v>38916</v>
      </c>
      <c r="D99" s="78">
        <v>83042</v>
      </c>
    </row>
    <row r="100" spans="1:5">
      <c r="A100" s="130" t="s">
        <v>470</v>
      </c>
      <c r="B100" s="130" t="s">
        <v>228</v>
      </c>
      <c r="C100" s="131">
        <v>2196666</v>
      </c>
      <c r="D100" s="131">
        <v>2158735</v>
      </c>
    </row>
    <row r="101" spans="1:5">
      <c r="A101" s="76" t="s">
        <v>96</v>
      </c>
    </row>
    <row r="103" spans="1:5" ht="26">
      <c r="A103" s="65" t="s">
        <v>229</v>
      </c>
      <c r="B103" s="65" t="s">
        <v>230</v>
      </c>
      <c r="E103" s="97"/>
    </row>
    <row r="104" spans="1:5" ht="24">
      <c r="A104" s="313" t="s">
        <v>231</v>
      </c>
      <c r="B104" s="313" t="s">
        <v>232</v>
      </c>
      <c r="C104" s="113" t="s">
        <v>614</v>
      </c>
      <c r="D104" s="113" t="s">
        <v>617</v>
      </c>
    </row>
    <row r="105" spans="1:5">
      <c r="A105" s="121" t="s">
        <v>233</v>
      </c>
      <c r="B105" s="121" t="s">
        <v>234</v>
      </c>
      <c r="C105" s="4"/>
      <c r="D105" s="4"/>
    </row>
    <row r="106" spans="1:5">
      <c r="A106" s="122" t="s">
        <v>397</v>
      </c>
      <c r="B106" s="122" t="s">
        <v>398</v>
      </c>
      <c r="C106" s="4">
        <v>113746</v>
      </c>
      <c r="D106" s="4">
        <v>105048</v>
      </c>
    </row>
    <row r="107" spans="1:5">
      <c r="A107" s="122" t="s">
        <v>235</v>
      </c>
      <c r="B107" s="122" t="s">
        <v>236</v>
      </c>
      <c r="C107" s="4">
        <v>23992</v>
      </c>
      <c r="D107" s="4">
        <v>765828</v>
      </c>
    </row>
    <row r="108" spans="1:5">
      <c r="A108" s="81" t="s">
        <v>378</v>
      </c>
      <c r="B108" s="81" t="s">
        <v>379</v>
      </c>
      <c r="C108" s="80">
        <v>7346</v>
      </c>
      <c r="D108" s="80">
        <v>8889</v>
      </c>
    </row>
    <row r="109" spans="1:5">
      <c r="A109" s="81" t="s">
        <v>239</v>
      </c>
      <c r="B109" s="81" t="s">
        <v>240</v>
      </c>
      <c r="C109" s="80">
        <v>36215</v>
      </c>
      <c r="D109" s="80">
        <v>46507</v>
      </c>
    </row>
    <row r="110" spans="1:5">
      <c r="A110" s="81" t="s">
        <v>595</v>
      </c>
      <c r="B110" s="81" t="s">
        <v>604</v>
      </c>
      <c r="C110" s="80">
        <v>-4855</v>
      </c>
      <c r="D110" s="80">
        <v>-2015</v>
      </c>
    </row>
    <row r="111" spans="1:5">
      <c r="A111" s="81" t="s">
        <v>243</v>
      </c>
      <c r="B111" s="81" t="s">
        <v>605</v>
      </c>
      <c r="C111" s="80">
        <v>-17553</v>
      </c>
      <c r="D111" s="80">
        <v>350</v>
      </c>
    </row>
    <row r="112" spans="1:5">
      <c r="A112" s="81" t="s">
        <v>417</v>
      </c>
      <c r="B112" s="81" t="s">
        <v>606</v>
      </c>
      <c r="C112" s="80">
        <v>1486</v>
      </c>
      <c r="D112" s="80">
        <v>4651</v>
      </c>
    </row>
    <row r="113" spans="1:4">
      <c r="A113" s="81" t="s">
        <v>247</v>
      </c>
      <c r="B113" s="81" t="s">
        <v>248</v>
      </c>
      <c r="C113" s="80">
        <v>-50187</v>
      </c>
      <c r="D113" s="80">
        <v>-236364</v>
      </c>
    </row>
    <row r="114" spans="1:4">
      <c r="A114" s="81" t="s">
        <v>249</v>
      </c>
      <c r="B114" s="81" t="s">
        <v>250</v>
      </c>
      <c r="C114" s="80">
        <v>750</v>
      </c>
      <c r="D114" s="80">
        <v>-9946</v>
      </c>
    </row>
    <row r="115" spans="1:4">
      <c r="A115" s="81" t="s">
        <v>251</v>
      </c>
      <c r="B115" s="81" t="s">
        <v>252</v>
      </c>
      <c r="C115" s="80">
        <v>72643</v>
      </c>
      <c r="D115" s="80">
        <v>1029641</v>
      </c>
    </row>
    <row r="116" spans="1:4">
      <c r="A116" s="81" t="s">
        <v>253</v>
      </c>
      <c r="B116" s="81" t="s">
        <v>254</v>
      </c>
      <c r="C116" s="80">
        <v>7523</v>
      </c>
      <c r="D116" s="80">
        <v>-89563</v>
      </c>
    </row>
    <row r="117" spans="1:4">
      <c r="A117" s="81" t="s">
        <v>255</v>
      </c>
      <c r="B117" s="81" t="s">
        <v>256</v>
      </c>
      <c r="C117" s="80">
        <v>-34673</v>
      </c>
      <c r="D117" s="80">
        <v>-5179</v>
      </c>
    </row>
    <row r="118" spans="1:4">
      <c r="A118" s="81" t="s">
        <v>259</v>
      </c>
      <c r="B118" s="81" t="s">
        <v>260</v>
      </c>
      <c r="C118" s="80">
        <v>5297</v>
      </c>
      <c r="D118" s="80">
        <v>18857</v>
      </c>
    </row>
    <row r="119" spans="1:4">
      <c r="A119" s="122" t="s">
        <v>261</v>
      </c>
      <c r="B119" s="122" t="s">
        <v>262</v>
      </c>
      <c r="C119" s="4">
        <v>137738</v>
      </c>
      <c r="D119" s="4">
        <v>870876</v>
      </c>
    </row>
    <row r="120" spans="1:4">
      <c r="A120" s="81" t="s">
        <v>263</v>
      </c>
      <c r="B120" s="81" t="s">
        <v>380</v>
      </c>
      <c r="C120" s="80">
        <v>15236</v>
      </c>
      <c r="D120" s="80">
        <v>10815</v>
      </c>
    </row>
    <row r="121" spans="1:4">
      <c r="A121" s="81" t="s">
        <v>265</v>
      </c>
      <c r="B121" s="81" t="s">
        <v>607</v>
      </c>
      <c r="C121" s="80">
        <v>24634</v>
      </c>
      <c r="D121" s="80">
        <v>3</v>
      </c>
    </row>
    <row r="122" spans="1:4">
      <c r="A122" s="81" t="s">
        <v>267</v>
      </c>
      <c r="B122" s="81" t="s">
        <v>268</v>
      </c>
      <c r="C122" s="80">
        <v>-34952</v>
      </c>
      <c r="D122" s="80">
        <v>-1231</v>
      </c>
    </row>
    <row r="123" spans="1:4">
      <c r="A123" s="121" t="s">
        <v>269</v>
      </c>
      <c r="B123" s="121" t="s">
        <v>270</v>
      </c>
      <c r="C123" s="4">
        <v>142656</v>
      </c>
      <c r="D123" s="4">
        <v>880463</v>
      </c>
    </row>
    <row r="124" spans="1:4">
      <c r="A124" s="121" t="s">
        <v>271</v>
      </c>
      <c r="B124" s="121" t="s">
        <v>272</v>
      </c>
      <c r="C124" s="4"/>
      <c r="D124" s="4"/>
    </row>
    <row r="125" spans="1:4">
      <c r="A125" s="122" t="s">
        <v>273</v>
      </c>
      <c r="B125" s="122" t="s">
        <v>274</v>
      </c>
      <c r="C125" s="4">
        <v>461761</v>
      </c>
      <c r="D125" s="4">
        <v>239333</v>
      </c>
    </row>
    <row r="126" spans="1:4">
      <c r="A126" s="81" t="s">
        <v>275</v>
      </c>
      <c r="B126" s="81" t="s">
        <v>276</v>
      </c>
      <c r="C126" s="80">
        <v>14</v>
      </c>
      <c r="D126" s="80">
        <v>7</v>
      </c>
    </row>
    <row r="127" spans="1:4">
      <c r="A127" s="81" t="s">
        <v>277</v>
      </c>
      <c r="B127" s="81" t="s">
        <v>278</v>
      </c>
      <c r="C127" s="80">
        <v>0</v>
      </c>
      <c r="D127" s="80">
        <v>0</v>
      </c>
    </row>
    <row r="128" spans="1:4">
      <c r="A128" s="81" t="s">
        <v>279</v>
      </c>
      <c r="B128" s="81" t="s">
        <v>280</v>
      </c>
      <c r="C128" s="80">
        <v>0</v>
      </c>
      <c r="D128" s="80">
        <v>0</v>
      </c>
    </row>
    <row r="129" spans="1:7">
      <c r="A129" s="81" t="s">
        <v>281</v>
      </c>
      <c r="B129" s="81" t="s">
        <v>282</v>
      </c>
      <c r="C129" s="80">
        <v>0</v>
      </c>
      <c r="D129" s="80">
        <v>0</v>
      </c>
    </row>
    <row r="130" spans="1:7">
      <c r="A130" s="81" t="s">
        <v>283</v>
      </c>
      <c r="B130" s="81" t="s">
        <v>284</v>
      </c>
      <c r="C130" s="80">
        <v>0</v>
      </c>
      <c r="D130" s="80">
        <v>0</v>
      </c>
    </row>
    <row r="131" spans="1:7">
      <c r="A131" s="93" t="s">
        <v>285</v>
      </c>
      <c r="B131" s="93" t="s">
        <v>286</v>
      </c>
      <c r="C131" s="94">
        <v>11910</v>
      </c>
      <c r="D131" s="94">
        <v>0</v>
      </c>
      <c r="E131" s="92"/>
      <c r="F131" s="395" t="s">
        <v>510</v>
      </c>
      <c r="G131" s="395"/>
    </row>
    <row r="132" spans="1:7">
      <c r="A132" s="81" t="s">
        <v>287</v>
      </c>
      <c r="B132" s="81" t="s">
        <v>288</v>
      </c>
      <c r="C132" s="80">
        <v>265000</v>
      </c>
      <c r="D132" s="80">
        <v>164368</v>
      </c>
    </row>
    <row r="133" spans="1:7">
      <c r="A133" s="81" t="s">
        <v>381</v>
      </c>
      <c r="B133" s="81" t="s">
        <v>382</v>
      </c>
      <c r="C133" s="80">
        <v>173090</v>
      </c>
      <c r="D133" s="80">
        <v>66628</v>
      </c>
    </row>
    <row r="134" spans="1:7">
      <c r="A134" s="81" t="s">
        <v>291</v>
      </c>
      <c r="B134" s="81" t="s">
        <v>292</v>
      </c>
      <c r="C134" s="80">
        <v>2102</v>
      </c>
      <c r="D134" s="80">
        <v>281</v>
      </c>
    </row>
    <row r="135" spans="1:7">
      <c r="A135" s="81" t="s">
        <v>293</v>
      </c>
      <c r="B135" s="81" t="s">
        <v>294</v>
      </c>
      <c r="C135" s="80">
        <v>9018</v>
      </c>
      <c r="D135" s="80">
        <v>41</v>
      </c>
    </row>
    <row r="136" spans="1:7">
      <c r="A136" s="81" t="s">
        <v>295</v>
      </c>
      <c r="B136" s="81" t="s">
        <v>296</v>
      </c>
      <c r="C136" s="80">
        <v>0</v>
      </c>
      <c r="D136" s="80">
        <v>7962</v>
      </c>
    </row>
    <row r="137" spans="1:7">
      <c r="A137" s="81" t="s">
        <v>297</v>
      </c>
      <c r="B137" s="81" t="s">
        <v>298</v>
      </c>
      <c r="C137" s="80">
        <v>627</v>
      </c>
      <c r="D137" s="80">
        <v>46</v>
      </c>
    </row>
    <row r="138" spans="1:7">
      <c r="A138" s="122" t="s">
        <v>299</v>
      </c>
      <c r="B138" s="122" t="s">
        <v>300</v>
      </c>
      <c r="C138" s="4">
        <v>328833</v>
      </c>
      <c r="D138" s="4">
        <v>510441</v>
      </c>
    </row>
    <row r="139" spans="1:7">
      <c r="A139" s="81" t="s">
        <v>301</v>
      </c>
      <c r="B139" s="81" t="s">
        <v>302</v>
      </c>
      <c r="C139" s="80">
        <v>25621</v>
      </c>
      <c r="D139" s="80">
        <v>18119</v>
      </c>
    </row>
    <row r="140" spans="1:7">
      <c r="A140" s="81" t="s">
        <v>136</v>
      </c>
      <c r="B140" s="81" t="s">
        <v>137</v>
      </c>
      <c r="C140" s="80">
        <v>89710</v>
      </c>
      <c r="D140" s="80">
        <v>109027</v>
      </c>
    </row>
    <row r="141" spans="1:7">
      <c r="A141" s="81" t="s">
        <v>305</v>
      </c>
      <c r="B141" s="81" t="s">
        <v>306</v>
      </c>
      <c r="C141" s="80">
        <v>0</v>
      </c>
      <c r="D141" s="80">
        <v>0</v>
      </c>
    </row>
    <row r="142" spans="1:7">
      <c r="A142" s="81" t="s">
        <v>307</v>
      </c>
      <c r="B142" s="81" t="s">
        <v>608</v>
      </c>
      <c r="C142" s="80">
        <v>145</v>
      </c>
      <c r="D142" s="80">
        <v>1405</v>
      </c>
    </row>
    <row r="143" spans="1:7">
      <c r="A143" s="81" t="s">
        <v>309</v>
      </c>
      <c r="B143" s="81" t="s">
        <v>310</v>
      </c>
      <c r="C143" s="80">
        <v>3400</v>
      </c>
      <c r="D143" s="80">
        <v>3740</v>
      </c>
    </row>
    <row r="144" spans="1:7">
      <c r="A144" s="81" t="s">
        <v>311</v>
      </c>
      <c r="B144" s="81" t="s">
        <v>312</v>
      </c>
      <c r="C144" s="80">
        <v>0</v>
      </c>
      <c r="D144" s="80">
        <v>0</v>
      </c>
    </row>
    <row r="145" spans="1:12">
      <c r="A145" s="81" t="s">
        <v>313</v>
      </c>
      <c r="B145" s="81" t="s">
        <v>609</v>
      </c>
      <c r="C145" s="80">
        <v>0</v>
      </c>
      <c r="D145" s="80">
        <v>0</v>
      </c>
    </row>
    <row r="146" spans="1:12">
      <c r="A146" s="81" t="s">
        <v>319</v>
      </c>
      <c r="B146" s="81" t="s">
        <v>320</v>
      </c>
      <c r="C146" s="80">
        <v>0</v>
      </c>
      <c r="D146" s="80">
        <v>0</v>
      </c>
    </row>
    <row r="147" spans="1:12">
      <c r="A147" s="81" t="s">
        <v>321</v>
      </c>
      <c r="B147" s="81" t="s">
        <v>322</v>
      </c>
      <c r="C147" s="80">
        <v>0</v>
      </c>
      <c r="D147" s="80">
        <v>50073</v>
      </c>
    </row>
    <row r="148" spans="1:12">
      <c r="A148" s="81" t="s">
        <v>323</v>
      </c>
      <c r="B148" s="81" t="s">
        <v>324</v>
      </c>
      <c r="C148" s="80">
        <v>168120</v>
      </c>
      <c r="D148" s="80">
        <v>328077</v>
      </c>
    </row>
    <row r="149" spans="1:12">
      <c r="A149" s="81" t="s">
        <v>419</v>
      </c>
      <c r="B149" s="81" t="s">
        <v>420</v>
      </c>
      <c r="C149" s="80">
        <v>15763</v>
      </c>
      <c r="D149" s="80">
        <v>0</v>
      </c>
    </row>
    <row r="150" spans="1:12">
      <c r="A150" s="93" t="s">
        <v>421</v>
      </c>
      <c r="B150" s="93" t="s">
        <v>422</v>
      </c>
      <c r="C150" s="94">
        <v>26010</v>
      </c>
      <c r="D150" s="94">
        <v>0</v>
      </c>
      <c r="E150" s="92"/>
      <c r="F150" s="395" t="s">
        <v>510</v>
      </c>
      <c r="G150" s="395"/>
    </row>
    <row r="151" spans="1:12">
      <c r="A151" s="81" t="s">
        <v>423</v>
      </c>
      <c r="B151" s="81" t="s">
        <v>424</v>
      </c>
      <c r="C151" s="80">
        <v>64</v>
      </c>
      <c r="D151" s="80">
        <v>0</v>
      </c>
    </row>
    <row r="152" spans="1:12">
      <c r="A152" s="121" t="s">
        <v>425</v>
      </c>
      <c r="B152" s="121" t="s">
        <v>331</v>
      </c>
      <c r="C152" s="4">
        <v>132928</v>
      </c>
      <c r="D152" s="4">
        <v>-271108</v>
      </c>
    </row>
    <row r="153" spans="1:12">
      <c r="A153" s="121" t="s">
        <v>332</v>
      </c>
      <c r="B153" s="121" t="s">
        <v>333</v>
      </c>
      <c r="C153" s="4"/>
      <c r="D153" s="4"/>
    </row>
    <row r="154" spans="1:12">
      <c r="A154" s="122" t="s">
        <v>273</v>
      </c>
      <c r="B154" s="122" t="s">
        <v>274</v>
      </c>
      <c r="C154" s="4">
        <v>20</v>
      </c>
      <c r="D154" s="4">
        <v>2169</v>
      </c>
    </row>
    <row r="155" spans="1:12">
      <c r="A155" s="81" t="s">
        <v>334</v>
      </c>
      <c r="B155" s="81" t="s">
        <v>335</v>
      </c>
      <c r="C155" s="80">
        <v>0</v>
      </c>
      <c r="D155" s="80">
        <v>2149</v>
      </c>
    </row>
    <row r="156" spans="1:12">
      <c r="A156" s="81" t="s">
        <v>336</v>
      </c>
      <c r="B156" s="81" t="s">
        <v>337</v>
      </c>
      <c r="C156" s="80">
        <v>0</v>
      </c>
      <c r="D156" s="80">
        <v>0</v>
      </c>
    </row>
    <row r="157" spans="1:12">
      <c r="A157" s="81" t="s">
        <v>383</v>
      </c>
      <c r="B157" s="81" t="s">
        <v>515</v>
      </c>
      <c r="C157" s="80">
        <v>20</v>
      </c>
      <c r="D157" s="80">
        <v>20</v>
      </c>
    </row>
    <row r="158" spans="1:12">
      <c r="A158" s="81" t="s">
        <v>340</v>
      </c>
      <c r="B158" s="81" t="s">
        <v>341</v>
      </c>
      <c r="C158" s="80">
        <v>0</v>
      </c>
      <c r="D158" s="80">
        <v>0</v>
      </c>
    </row>
    <row r="159" spans="1:12">
      <c r="A159" s="122" t="s">
        <v>299</v>
      </c>
      <c r="B159" s="122" t="s">
        <v>300</v>
      </c>
      <c r="C159" s="4">
        <v>2161</v>
      </c>
      <c r="D159" s="4">
        <v>505759</v>
      </c>
    </row>
    <row r="160" spans="1:12">
      <c r="A160" s="81" t="s">
        <v>342</v>
      </c>
      <c r="B160" s="81" t="s">
        <v>312</v>
      </c>
      <c r="C160" s="80">
        <v>0</v>
      </c>
      <c r="D160" s="80">
        <v>0</v>
      </c>
      <c r="L160" s="68"/>
    </row>
    <row r="161" spans="1:12">
      <c r="A161" s="81" t="s">
        <v>345</v>
      </c>
      <c r="B161" s="81" t="s">
        <v>346</v>
      </c>
      <c r="C161" s="80">
        <v>0</v>
      </c>
      <c r="D161" s="80">
        <v>503694</v>
      </c>
      <c r="L161" s="68"/>
    </row>
    <row r="162" spans="1:12">
      <c r="A162" s="81" t="s">
        <v>347</v>
      </c>
      <c r="B162" s="81" t="s">
        <v>610</v>
      </c>
      <c r="C162" s="80">
        <v>0</v>
      </c>
      <c r="D162" s="80">
        <v>0</v>
      </c>
      <c r="L162" s="68"/>
    </row>
    <row r="163" spans="1:12" ht="15" customHeight="1">
      <c r="A163" s="81" t="s">
        <v>349</v>
      </c>
      <c r="B163" s="81" t="s">
        <v>350</v>
      </c>
      <c r="C163" s="80">
        <v>1894</v>
      </c>
      <c r="D163" s="80">
        <v>1724</v>
      </c>
    </row>
    <row r="164" spans="1:12">
      <c r="A164" s="81" t="s">
        <v>351</v>
      </c>
      <c r="B164" s="81" t="s">
        <v>341</v>
      </c>
      <c r="C164" s="80">
        <v>267</v>
      </c>
      <c r="D164" s="80">
        <v>341</v>
      </c>
    </row>
    <row r="165" spans="1:12">
      <c r="A165" s="121" t="s">
        <v>352</v>
      </c>
      <c r="B165" s="121" t="s">
        <v>353</v>
      </c>
      <c r="C165" s="4">
        <v>-2141</v>
      </c>
      <c r="D165" s="4">
        <v>-503590</v>
      </c>
    </row>
    <row r="166" spans="1:12">
      <c r="A166" s="121" t="s">
        <v>354</v>
      </c>
      <c r="B166" s="121" t="s">
        <v>355</v>
      </c>
      <c r="C166" s="4">
        <v>273443</v>
      </c>
      <c r="D166" s="4">
        <v>105765</v>
      </c>
    </row>
    <row r="167" spans="1:12">
      <c r="A167" s="121" t="s">
        <v>356</v>
      </c>
      <c r="B167" s="121" t="s">
        <v>357</v>
      </c>
      <c r="C167" s="4">
        <v>273443</v>
      </c>
      <c r="D167" s="4">
        <v>105765</v>
      </c>
    </row>
    <row r="168" spans="1:12">
      <c r="A168" s="121" t="s">
        <v>358</v>
      </c>
      <c r="B168" s="121" t="s">
        <v>359</v>
      </c>
      <c r="C168" s="4">
        <v>411586</v>
      </c>
      <c r="D168" s="4">
        <v>563335</v>
      </c>
    </row>
    <row r="169" spans="1:12">
      <c r="A169" s="121" t="s">
        <v>360</v>
      </c>
      <c r="B169" s="121" t="s">
        <v>361</v>
      </c>
      <c r="C169" s="4">
        <v>685029</v>
      </c>
      <c r="D169" s="4">
        <v>669100</v>
      </c>
    </row>
    <row r="170" spans="1:12">
      <c r="A170" s="76" t="s">
        <v>96</v>
      </c>
      <c r="B170" s="71"/>
      <c r="C170" s="72"/>
      <c r="D170" s="72"/>
    </row>
    <row r="171" spans="1:12">
      <c r="A171" s="76"/>
      <c r="B171" s="71"/>
      <c r="C171" s="72"/>
      <c r="D171" s="72"/>
    </row>
    <row r="172" spans="1:12" ht="26">
      <c r="A172" s="65" t="s">
        <v>476</v>
      </c>
      <c r="B172" s="66" t="s">
        <v>427</v>
      </c>
      <c r="C172" s="383" t="s">
        <v>614</v>
      </c>
      <c r="D172" s="384"/>
      <c r="E172" s="384"/>
      <c r="F172" s="385"/>
      <c r="H172" s="383" t="s">
        <v>615</v>
      </c>
      <c r="I172" s="384"/>
      <c r="J172" s="384"/>
      <c r="K172" s="385"/>
    </row>
    <row r="173" spans="1:12" ht="52">
      <c r="A173" s="392" t="s">
        <v>477</v>
      </c>
      <c r="B173" s="387" t="s">
        <v>429</v>
      </c>
      <c r="C173" s="396" t="s">
        <v>430</v>
      </c>
      <c r="D173" s="396" t="s">
        <v>431</v>
      </c>
      <c r="E173" s="314" t="s">
        <v>478</v>
      </c>
      <c r="F173" s="314" t="s">
        <v>433</v>
      </c>
      <c r="H173" s="396" t="s">
        <v>430</v>
      </c>
      <c r="I173" s="396" t="s">
        <v>431</v>
      </c>
      <c r="J173" s="314" t="s">
        <v>478</v>
      </c>
      <c r="K173" s="314" t="s">
        <v>433</v>
      </c>
    </row>
    <row r="174" spans="1:12" ht="65">
      <c r="A174" s="392"/>
      <c r="B174" s="387"/>
      <c r="C174" s="397"/>
      <c r="D174" s="397"/>
      <c r="E174" s="314" t="s">
        <v>479</v>
      </c>
      <c r="F174" s="314" t="s">
        <v>435</v>
      </c>
      <c r="H174" s="397"/>
      <c r="I174" s="397"/>
      <c r="J174" s="314" t="s">
        <v>479</v>
      </c>
      <c r="K174" s="314" t="s">
        <v>435</v>
      </c>
    </row>
    <row r="175" spans="1:12">
      <c r="A175" s="82" t="s">
        <v>0</v>
      </c>
      <c r="B175" s="121" t="s">
        <v>1</v>
      </c>
      <c r="C175" s="123">
        <v>295488</v>
      </c>
      <c r="D175" s="123">
        <v>88751</v>
      </c>
      <c r="E175" s="123">
        <v>-6323</v>
      </c>
      <c r="F175" s="123">
        <v>377916</v>
      </c>
      <c r="H175" s="123">
        <v>371911</v>
      </c>
      <c r="I175" s="123">
        <v>106333</v>
      </c>
      <c r="J175" s="123">
        <v>-7627</v>
      </c>
      <c r="K175" s="123">
        <v>470617</v>
      </c>
    </row>
    <row r="176" spans="1:12">
      <c r="A176" s="84" t="s">
        <v>45</v>
      </c>
      <c r="B176" s="116" t="s">
        <v>46</v>
      </c>
      <c r="C176" s="78">
        <v>283471</v>
      </c>
      <c r="D176" s="78">
        <v>0</v>
      </c>
      <c r="E176" s="78">
        <v>2397</v>
      </c>
      <c r="F176" s="78">
        <v>285868</v>
      </c>
      <c r="H176" s="78">
        <v>359938</v>
      </c>
      <c r="I176" s="78">
        <v>4346</v>
      </c>
      <c r="J176" s="78">
        <v>2702</v>
      </c>
      <c r="K176" s="78">
        <v>366986</v>
      </c>
    </row>
    <row r="177" spans="1:11">
      <c r="A177" s="84" t="s">
        <v>368</v>
      </c>
      <c r="B177" s="116" t="s">
        <v>369</v>
      </c>
      <c r="C177" s="78">
        <v>1927</v>
      </c>
      <c r="D177" s="78">
        <v>136</v>
      </c>
      <c r="E177" s="78">
        <v>-828</v>
      </c>
      <c r="F177" s="78">
        <v>1235</v>
      </c>
      <c r="H177" s="78">
        <v>4957</v>
      </c>
      <c r="I177" s="78">
        <v>139</v>
      </c>
      <c r="J177" s="78">
        <v>-1409</v>
      </c>
      <c r="K177" s="78">
        <v>3687</v>
      </c>
    </row>
    <row r="178" spans="1:11">
      <c r="A178" s="84" t="s">
        <v>48</v>
      </c>
      <c r="B178" s="116" t="s">
        <v>436</v>
      </c>
      <c r="C178" s="78">
        <v>10090</v>
      </c>
      <c r="D178" s="78">
        <v>88615</v>
      </c>
      <c r="E178" s="78">
        <v>-7892</v>
      </c>
      <c r="F178" s="78">
        <v>90813</v>
      </c>
      <c r="H178" s="78">
        <v>7016</v>
      </c>
      <c r="I178" s="78">
        <v>101848</v>
      </c>
      <c r="J178" s="78">
        <v>-8920</v>
      </c>
      <c r="K178" s="78">
        <v>99944</v>
      </c>
    </row>
    <row r="179" spans="1:11">
      <c r="A179" s="82" t="s">
        <v>437</v>
      </c>
      <c r="B179" s="121" t="s">
        <v>438</v>
      </c>
      <c r="C179" s="123">
        <v>43791</v>
      </c>
      <c r="D179" s="123">
        <v>63208</v>
      </c>
      <c r="E179" s="123">
        <v>-5665</v>
      </c>
      <c r="F179" s="123">
        <v>101334</v>
      </c>
      <c r="H179" s="123">
        <v>92051</v>
      </c>
      <c r="I179" s="123">
        <v>76860</v>
      </c>
      <c r="J179" s="123">
        <v>-6740</v>
      </c>
      <c r="K179" s="123">
        <v>162171</v>
      </c>
    </row>
    <row r="180" spans="1:11">
      <c r="A180" s="84" t="s">
        <v>439</v>
      </c>
      <c r="B180" s="116" t="s">
        <v>440</v>
      </c>
      <c r="C180" s="78">
        <v>37141</v>
      </c>
      <c r="D180" s="78">
        <v>42</v>
      </c>
      <c r="E180" s="78">
        <v>-170</v>
      </c>
      <c r="F180" s="78">
        <v>37013</v>
      </c>
      <c r="H180" s="78">
        <v>85589</v>
      </c>
      <c r="I180" s="78">
        <v>2827</v>
      </c>
      <c r="J180" s="78">
        <v>-522</v>
      </c>
      <c r="K180" s="78">
        <v>87894</v>
      </c>
    </row>
    <row r="181" spans="1:11">
      <c r="A181" s="84" t="s">
        <v>441</v>
      </c>
      <c r="B181" s="116" t="s">
        <v>442</v>
      </c>
      <c r="C181" s="78">
        <v>6650</v>
      </c>
      <c r="D181" s="78">
        <v>63166</v>
      </c>
      <c r="E181" s="78">
        <v>-5495</v>
      </c>
      <c r="F181" s="78">
        <v>64321</v>
      </c>
      <c r="H181" s="78">
        <v>6462</v>
      </c>
      <c r="I181" s="78">
        <v>74033</v>
      </c>
      <c r="J181" s="78">
        <v>-6218</v>
      </c>
      <c r="K181" s="78">
        <v>74277</v>
      </c>
    </row>
    <row r="182" spans="1:11">
      <c r="A182" s="85" t="s">
        <v>390</v>
      </c>
      <c r="B182" s="124" t="s">
        <v>391</v>
      </c>
      <c r="C182" s="123">
        <v>251697</v>
      </c>
      <c r="D182" s="123">
        <v>25543</v>
      </c>
      <c r="E182" s="123">
        <v>-658</v>
      </c>
      <c r="F182" s="123">
        <v>276582</v>
      </c>
      <c r="H182" s="123">
        <v>279860</v>
      </c>
      <c r="I182" s="123">
        <v>29473</v>
      </c>
      <c r="J182" s="123">
        <v>-887</v>
      </c>
      <c r="K182" s="123">
        <v>308446</v>
      </c>
    </row>
    <row r="183" spans="1:11">
      <c r="A183" s="83" t="s">
        <v>58</v>
      </c>
      <c r="B183" s="77" t="s">
        <v>59</v>
      </c>
      <c r="C183" s="78">
        <v>80552</v>
      </c>
      <c r="D183" s="78">
        <v>20874</v>
      </c>
      <c r="E183" s="78">
        <v>-119</v>
      </c>
      <c r="F183" s="78">
        <v>101307</v>
      </c>
      <c r="H183" s="78">
        <v>101647</v>
      </c>
      <c r="I183" s="78">
        <v>30330</v>
      </c>
      <c r="J183" s="78">
        <v>-794</v>
      </c>
      <c r="K183" s="78">
        <v>131183</v>
      </c>
    </row>
    <row r="184" spans="1:11">
      <c r="A184" s="83" t="s">
        <v>519</v>
      </c>
      <c r="B184" s="77" t="s">
        <v>520</v>
      </c>
      <c r="C184" s="78">
        <v>32323</v>
      </c>
      <c r="D184" s="78">
        <v>3164</v>
      </c>
      <c r="E184" s="78">
        <v>-227</v>
      </c>
      <c r="F184" s="78">
        <v>35260</v>
      </c>
      <c r="H184" s="78">
        <v>50202</v>
      </c>
      <c r="I184" s="78">
        <v>4085</v>
      </c>
      <c r="J184" s="78">
        <v>-100</v>
      </c>
      <c r="K184" s="78">
        <v>54187</v>
      </c>
    </row>
    <row r="185" spans="1:11">
      <c r="A185" s="83" t="s">
        <v>64</v>
      </c>
      <c r="B185" s="77" t="s">
        <v>65</v>
      </c>
      <c r="C185" s="78">
        <v>5362</v>
      </c>
      <c r="D185" s="78">
        <v>2183</v>
      </c>
      <c r="E185" s="78">
        <v>-2159</v>
      </c>
      <c r="F185" s="78">
        <v>5386</v>
      </c>
      <c r="H185" s="78">
        <v>5059</v>
      </c>
      <c r="I185" s="78">
        <v>872</v>
      </c>
      <c r="J185" s="78">
        <v>-2078</v>
      </c>
      <c r="K185" s="78">
        <v>3853</v>
      </c>
    </row>
    <row r="186" spans="1:11">
      <c r="A186" s="83" t="s">
        <v>66</v>
      </c>
      <c r="B186" s="77" t="s">
        <v>67</v>
      </c>
      <c r="C186" s="78">
        <v>8379</v>
      </c>
      <c r="D186" s="78">
        <v>1872</v>
      </c>
      <c r="E186" s="78">
        <v>-2342</v>
      </c>
      <c r="F186" s="78">
        <v>7909</v>
      </c>
      <c r="H186" s="78">
        <v>5628</v>
      </c>
      <c r="I186" s="78">
        <v>615</v>
      </c>
      <c r="J186" s="78">
        <v>-1929</v>
      </c>
      <c r="K186" s="78">
        <v>4314</v>
      </c>
    </row>
    <row r="187" spans="1:11">
      <c r="A187" s="83" t="s">
        <v>68</v>
      </c>
      <c r="B187" s="77" t="s">
        <v>443</v>
      </c>
      <c r="C187" s="78">
        <v>-8</v>
      </c>
      <c r="D187" s="78">
        <v>0</v>
      </c>
      <c r="E187" s="78">
        <v>0</v>
      </c>
      <c r="F187" s="78">
        <v>-8</v>
      </c>
      <c r="H187" s="78">
        <v>-1</v>
      </c>
      <c r="I187" s="78">
        <v>0</v>
      </c>
      <c r="J187" s="78">
        <v>0</v>
      </c>
      <c r="K187" s="78">
        <v>-1</v>
      </c>
    </row>
    <row r="188" spans="1:11">
      <c r="A188" s="85" t="s">
        <v>393</v>
      </c>
      <c r="B188" s="124" t="s">
        <v>394</v>
      </c>
      <c r="C188" s="123">
        <v>135797</v>
      </c>
      <c r="D188" s="123">
        <v>1816</v>
      </c>
      <c r="E188" s="123">
        <v>-129</v>
      </c>
      <c r="F188" s="123">
        <v>137484</v>
      </c>
      <c r="H188" s="123">
        <v>127441</v>
      </c>
      <c r="I188" s="123">
        <v>-4685</v>
      </c>
      <c r="J188" s="123">
        <v>-142</v>
      </c>
      <c r="K188" s="123">
        <v>122614</v>
      </c>
    </row>
    <row r="189" spans="1:11">
      <c r="A189" s="83" t="s">
        <v>72</v>
      </c>
      <c r="B189" s="77" t="s">
        <v>73</v>
      </c>
      <c r="C189" s="78">
        <v>34910</v>
      </c>
      <c r="D189" s="78">
        <v>4444</v>
      </c>
      <c r="E189" s="78">
        <v>0</v>
      </c>
      <c r="F189" s="78">
        <v>39354</v>
      </c>
      <c r="H189" s="78">
        <v>16150</v>
      </c>
      <c r="I189" s="78">
        <v>2736</v>
      </c>
      <c r="J189" s="78">
        <v>0</v>
      </c>
      <c r="K189" s="78">
        <v>18886</v>
      </c>
    </row>
    <row r="190" spans="1:11">
      <c r="A190" s="83" t="s">
        <v>74</v>
      </c>
      <c r="B190" s="77" t="s">
        <v>75</v>
      </c>
      <c r="C190" s="78">
        <v>17578</v>
      </c>
      <c r="D190" s="78">
        <v>5694</v>
      </c>
      <c r="E190" s="78">
        <v>-50</v>
      </c>
      <c r="F190" s="78">
        <v>23222</v>
      </c>
      <c r="H190" s="78">
        <v>22473</v>
      </c>
      <c r="I190" s="78">
        <v>3207</v>
      </c>
      <c r="J190" s="78">
        <v>-45</v>
      </c>
      <c r="K190" s="78">
        <v>25635</v>
      </c>
    </row>
    <row r="191" spans="1:11">
      <c r="A191" s="85" t="s">
        <v>444</v>
      </c>
      <c r="B191" s="124" t="s">
        <v>396</v>
      </c>
      <c r="C191" s="123">
        <v>153129</v>
      </c>
      <c r="D191" s="123">
        <v>566</v>
      </c>
      <c r="E191" s="123">
        <v>-79</v>
      </c>
      <c r="F191" s="123">
        <v>153616</v>
      </c>
      <c r="H191" s="123">
        <v>121118</v>
      </c>
      <c r="I191" s="123">
        <v>-5156</v>
      </c>
      <c r="J191" s="123">
        <v>-97</v>
      </c>
      <c r="K191" s="123">
        <v>115865</v>
      </c>
    </row>
    <row r="192" spans="1:11">
      <c r="A192" s="83" t="s">
        <v>263</v>
      </c>
      <c r="B192" s="77" t="s">
        <v>79</v>
      </c>
      <c r="C192" s="78">
        <v>39654</v>
      </c>
      <c r="D192" s="78">
        <v>213</v>
      </c>
      <c r="E192" s="78">
        <v>3</v>
      </c>
      <c r="F192" s="78">
        <v>39870</v>
      </c>
      <c r="H192" s="78">
        <v>11523</v>
      </c>
      <c r="I192" s="78">
        <v>-697</v>
      </c>
      <c r="J192" s="78">
        <v>-9</v>
      </c>
      <c r="K192" s="78">
        <v>10817</v>
      </c>
    </row>
    <row r="193" spans="1:11">
      <c r="A193" s="85" t="s">
        <v>397</v>
      </c>
      <c r="B193" s="124" t="s">
        <v>398</v>
      </c>
      <c r="C193" s="123">
        <v>113475</v>
      </c>
      <c r="D193" s="123">
        <v>353</v>
      </c>
      <c r="E193" s="123">
        <v>-82</v>
      </c>
      <c r="F193" s="123">
        <v>113746</v>
      </c>
      <c r="H193" s="123">
        <v>109595</v>
      </c>
      <c r="I193" s="123">
        <v>-4459</v>
      </c>
      <c r="J193" s="123">
        <v>-88</v>
      </c>
      <c r="K193" s="123">
        <v>105048</v>
      </c>
    </row>
    <row r="194" spans="1:11">
      <c r="A194" s="83"/>
      <c r="B194" s="77"/>
      <c r="C194" s="78"/>
      <c r="D194" s="78"/>
      <c r="E194" s="78"/>
      <c r="F194" s="78"/>
      <c r="H194" s="78"/>
      <c r="I194" s="78"/>
      <c r="J194" s="78"/>
      <c r="K194" s="78"/>
    </row>
    <row r="195" spans="1:11">
      <c r="A195" s="85" t="s">
        <v>534</v>
      </c>
      <c r="B195" s="124" t="s">
        <v>446</v>
      </c>
      <c r="C195" s="123">
        <v>113475</v>
      </c>
      <c r="D195" s="123">
        <v>353</v>
      </c>
      <c r="E195" s="123">
        <v>-82</v>
      </c>
      <c r="F195" s="123">
        <v>113746</v>
      </c>
      <c r="H195" s="123">
        <v>109595</v>
      </c>
      <c r="I195" s="123">
        <v>-4459</v>
      </c>
      <c r="J195" s="123">
        <v>-88</v>
      </c>
      <c r="K195" s="123">
        <v>105048</v>
      </c>
    </row>
    <row r="196" spans="1:11" s="68" customFormat="1">
      <c r="A196" s="167"/>
      <c r="G196" s="40"/>
    </row>
    <row r="197" spans="1:11" s="68" customFormat="1">
      <c r="B197" s="169"/>
      <c r="G197" s="40"/>
    </row>
    <row r="199" spans="1:11" ht="26">
      <c r="A199" s="65" t="s">
        <v>447</v>
      </c>
      <c r="B199" s="65" t="s">
        <v>448</v>
      </c>
      <c r="C199" s="383">
        <v>44742</v>
      </c>
      <c r="D199" s="384"/>
      <c r="E199" s="384"/>
      <c r="F199" s="385"/>
      <c r="H199" s="383" t="s">
        <v>593</v>
      </c>
      <c r="I199" s="384"/>
      <c r="J199" s="384"/>
      <c r="K199" s="385"/>
    </row>
    <row r="200" spans="1:11" ht="52">
      <c r="A200" s="390" t="s">
        <v>126</v>
      </c>
      <c r="B200" s="390" t="s">
        <v>127</v>
      </c>
      <c r="C200" s="396" t="s">
        <v>430</v>
      </c>
      <c r="D200" s="396" t="s">
        <v>431</v>
      </c>
      <c r="E200" s="314" t="s">
        <v>478</v>
      </c>
      <c r="F200" s="314" t="s">
        <v>433</v>
      </c>
      <c r="H200" s="396" t="s">
        <v>430</v>
      </c>
      <c r="I200" s="396" t="s">
        <v>431</v>
      </c>
      <c r="J200" s="314" t="s">
        <v>478</v>
      </c>
      <c r="K200" s="314" t="s">
        <v>433</v>
      </c>
    </row>
    <row r="201" spans="1:11" ht="65">
      <c r="A201" s="391"/>
      <c r="B201" s="391"/>
      <c r="C201" s="397"/>
      <c r="D201" s="397"/>
      <c r="E201" s="314" t="s">
        <v>479</v>
      </c>
      <c r="F201" s="314" t="s">
        <v>435</v>
      </c>
      <c r="H201" s="397"/>
      <c r="I201" s="397"/>
      <c r="J201" s="314" t="s">
        <v>479</v>
      </c>
      <c r="K201" s="314" t="s">
        <v>435</v>
      </c>
    </row>
    <row r="202" spans="1:11">
      <c r="A202" s="121" t="s">
        <v>130</v>
      </c>
      <c r="B202" s="121" t="s">
        <v>131</v>
      </c>
      <c r="C202" s="125">
        <v>1029020</v>
      </c>
      <c r="D202" s="125">
        <v>28417</v>
      </c>
      <c r="E202" s="125">
        <v>-18310</v>
      </c>
      <c r="F202" s="125">
        <v>1039127</v>
      </c>
      <c r="H202" s="125">
        <v>906304</v>
      </c>
      <c r="I202" s="125">
        <v>17860</v>
      </c>
      <c r="J202" s="125">
        <v>-18318</v>
      </c>
      <c r="K202" s="125">
        <v>905846</v>
      </c>
    </row>
    <row r="203" spans="1:11">
      <c r="A203" s="77" t="s">
        <v>132</v>
      </c>
      <c r="B203" s="77" t="s">
        <v>133</v>
      </c>
      <c r="C203" s="78">
        <v>115255</v>
      </c>
      <c r="D203" s="78">
        <v>4921</v>
      </c>
      <c r="E203" s="78">
        <v>8979</v>
      </c>
      <c r="F203" s="78">
        <v>129155</v>
      </c>
      <c r="H203" s="78">
        <v>105236</v>
      </c>
      <c r="I203" s="78">
        <v>5316</v>
      </c>
      <c r="J203" s="78">
        <v>9036</v>
      </c>
      <c r="K203" s="78">
        <v>119588</v>
      </c>
    </row>
    <row r="204" spans="1:11">
      <c r="A204" s="77" t="s">
        <v>134</v>
      </c>
      <c r="B204" s="77" t="s">
        <v>135</v>
      </c>
      <c r="C204" s="78">
        <v>69754</v>
      </c>
      <c r="D204" s="78">
        <v>10</v>
      </c>
      <c r="E204" s="78">
        <v>0</v>
      </c>
      <c r="F204" s="78">
        <v>69764</v>
      </c>
      <c r="H204" s="78">
        <v>58382</v>
      </c>
      <c r="I204" s="78">
        <v>11</v>
      </c>
      <c r="J204" s="78">
        <v>0</v>
      </c>
      <c r="K204" s="78">
        <v>58393</v>
      </c>
    </row>
    <row r="205" spans="1:11">
      <c r="A205" s="77" t="s">
        <v>136</v>
      </c>
      <c r="B205" s="77" t="s">
        <v>137</v>
      </c>
      <c r="C205" s="78">
        <v>432371</v>
      </c>
      <c r="D205" s="78">
        <v>1697</v>
      </c>
      <c r="E205" s="78">
        <v>-13</v>
      </c>
      <c r="F205" s="78">
        <v>434055</v>
      </c>
      <c r="H205" s="78">
        <v>347802</v>
      </c>
      <c r="I205" s="78">
        <v>2318</v>
      </c>
      <c r="J205" s="78">
        <v>75</v>
      </c>
      <c r="K205" s="78">
        <v>350195</v>
      </c>
    </row>
    <row r="206" spans="1:11">
      <c r="A206" s="77" t="s">
        <v>138</v>
      </c>
      <c r="B206" s="77" t="s">
        <v>139</v>
      </c>
      <c r="C206" s="78">
        <v>56438</v>
      </c>
      <c r="D206" s="78">
        <v>0</v>
      </c>
      <c r="E206" s="78">
        <v>0</v>
      </c>
      <c r="F206" s="78">
        <v>56438</v>
      </c>
      <c r="H206" s="78">
        <v>56438</v>
      </c>
      <c r="I206" s="78">
        <v>0</v>
      </c>
      <c r="J206" s="78">
        <v>0</v>
      </c>
      <c r="K206" s="78">
        <v>56438</v>
      </c>
    </row>
    <row r="207" spans="1:11">
      <c r="A207" s="77" t="s">
        <v>140</v>
      </c>
      <c r="B207" s="77" t="s">
        <v>141</v>
      </c>
      <c r="C207" s="78">
        <v>55830</v>
      </c>
      <c r="D207" s="78">
        <v>0</v>
      </c>
      <c r="E207" s="78">
        <v>-12175</v>
      </c>
      <c r="F207" s="78">
        <v>43655</v>
      </c>
      <c r="H207" s="78">
        <v>57082</v>
      </c>
      <c r="I207" s="78">
        <v>0</v>
      </c>
      <c r="J207" s="78">
        <v>-12448</v>
      </c>
      <c r="K207" s="78">
        <v>44634</v>
      </c>
    </row>
    <row r="208" spans="1:11">
      <c r="A208" s="77" t="s">
        <v>536</v>
      </c>
      <c r="B208" s="77" t="s">
        <v>451</v>
      </c>
      <c r="C208" s="78">
        <v>15095</v>
      </c>
      <c r="D208" s="78">
        <v>0</v>
      </c>
      <c r="E208" s="78">
        <v>-15095</v>
      </c>
      <c r="F208" s="78">
        <v>0</v>
      </c>
      <c r="H208" s="78">
        <v>14978</v>
      </c>
      <c r="I208" s="78">
        <v>0</v>
      </c>
      <c r="J208" s="78">
        <v>-14978</v>
      </c>
      <c r="K208" s="78">
        <v>0</v>
      </c>
    </row>
    <row r="209" spans="1:11">
      <c r="A209" s="77" t="s">
        <v>526</v>
      </c>
      <c r="B209" s="77" t="s">
        <v>145</v>
      </c>
      <c r="C209" s="78">
        <v>67055</v>
      </c>
      <c r="D209" s="78">
        <v>0</v>
      </c>
      <c r="E209" s="78">
        <v>0</v>
      </c>
      <c r="F209" s="78">
        <v>67055</v>
      </c>
      <c r="H209" s="78">
        <v>38520</v>
      </c>
      <c r="I209" s="78">
        <v>0</v>
      </c>
      <c r="J209" s="78">
        <v>0</v>
      </c>
      <c r="K209" s="78">
        <v>38520</v>
      </c>
    </row>
    <row r="210" spans="1:11">
      <c r="A210" s="77" t="s">
        <v>146</v>
      </c>
      <c r="B210" s="77" t="s">
        <v>147</v>
      </c>
      <c r="C210" s="78">
        <v>173589</v>
      </c>
      <c r="D210" s="78">
        <v>0</v>
      </c>
      <c r="E210" s="78">
        <v>0</v>
      </c>
      <c r="F210" s="78">
        <v>173589</v>
      </c>
      <c r="H210" s="78">
        <v>178540</v>
      </c>
      <c r="I210" s="78">
        <v>0</v>
      </c>
      <c r="J210" s="78">
        <v>0</v>
      </c>
      <c r="K210" s="78">
        <v>178540</v>
      </c>
    </row>
    <row r="211" spans="1:11">
      <c r="A211" s="77" t="s">
        <v>148</v>
      </c>
      <c r="B211" s="77" t="s">
        <v>149</v>
      </c>
      <c r="C211" s="78">
        <v>5833</v>
      </c>
      <c r="D211" s="78">
        <v>18414</v>
      </c>
      <c r="E211" s="78">
        <v>0</v>
      </c>
      <c r="F211" s="78">
        <v>24247</v>
      </c>
      <c r="H211" s="78">
        <v>4741</v>
      </c>
      <c r="I211" s="78">
        <v>6693</v>
      </c>
      <c r="J211" s="78">
        <v>0</v>
      </c>
      <c r="K211" s="78">
        <v>11434</v>
      </c>
    </row>
    <row r="212" spans="1:11">
      <c r="A212" s="77" t="s">
        <v>150</v>
      </c>
      <c r="B212" s="77" t="s">
        <v>151</v>
      </c>
      <c r="C212" s="78">
        <v>37066</v>
      </c>
      <c r="D212" s="78">
        <v>3375</v>
      </c>
      <c r="E212" s="78">
        <v>-6</v>
      </c>
      <c r="F212" s="78">
        <v>40435</v>
      </c>
      <c r="H212" s="78">
        <v>43899</v>
      </c>
      <c r="I212" s="78">
        <v>3522</v>
      </c>
      <c r="J212" s="78">
        <v>-3</v>
      </c>
      <c r="K212" s="78">
        <v>47418</v>
      </c>
    </row>
    <row r="213" spans="1:11">
      <c r="A213" s="77" t="s">
        <v>152</v>
      </c>
      <c r="B213" s="77" t="s">
        <v>611</v>
      </c>
      <c r="C213" s="78">
        <v>734</v>
      </c>
      <c r="D213" s="78">
        <v>0</v>
      </c>
      <c r="E213" s="78">
        <v>0</v>
      </c>
      <c r="F213" s="78">
        <v>734</v>
      </c>
      <c r="H213" s="78">
        <v>686</v>
      </c>
      <c r="I213" s="78">
        <v>0</v>
      </c>
      <c r="J213" s="78">
        <v>0</v>
      </c>
      <c r="K213" s="78">
        <v>686</v>
      </c>
    </row>
    <row r="214" spans="1:11">
      <c r="A214" s="121" t="s">
        <v>154</v>
      </c>
      <c r="B214" s="121" t="s">
        <v>155</v>
      </c>
      <c r="C214" s="125">
        <v>1084507</v>
      </c>
      <c r="D214" s="125">
        <v>75735</v>
      </c>
      <c r="E214" s="125">
        <v>-2703</v>
      </c>
      <c r="F214" s="125">
        <v>1157539</v>
      </c>
      <c r="H214" s="125">
        <v>1177941</v>
      </c>
      <c r="I214" s="125">
        <v>78794</v>
      </c>
      <c r="J214" s="125">
        <v>-3846</v>
      </c>
      <c r="K214" s="125">
        <v>1252889</v>
      </c>
    </row>
    <row r="215" spans="1:11">
      <c r="A215" s="77" t="s">
        <v>156</v>
      </c>
      <c r="B215" s="77" t="s">
        <v>157</v>
      </c>
      <c r="C215" s="78">
        <v>15136</v>
      </c>
      <c r="D215" s="78">
        <v>0</v>
      </c>
      <c r="E215" s="78">
        <v>0</v>
      </c>
      <c r="F215" s="78">
        <v>15136</v>
      </c>
      <c r="H215" s="78">
        <v>15886</v>
      </c>
      <c r="I215" s="78">
        <v>0</v>
      </c>
      <c r="J215" s="78">
        <v>0</v>
      </c>
      <c r="K215" s="78">
        <v>15886</v>
      </c>
    </row>
    <row r="216" spans="1:11">
      <c r="A216" s="77" t="s">
        <v>158</v>
      </c>
      <c r="B216" s="77" t="s">
        <v>159</v>
      </c>
      <c r="C216" s="78">
        <v>63008</v>
      </c>
      <c r="D216" s="78">
        <v>2915</v>
      </c>
      <c r="E216" s="78">
        <v>-2703</v>
      </c>
      <c r="F216" s="78">
        <v>63220</v>
      </c>
      <c r="H216" s="78">
        <v>123605</v>
      </c>
      <c r="I216" s="78">
        <v>3875</v>
      </c>
      <c r="J216" s="78">
        <v>-2187</v>
      </c>
      <c r="K216" s="78">
        <v>125293</v>
      </c>
    </row>
    <row r="217" spans="1:11">
      <c r="A217" s="77" t="s">
        <v>160</v>
      </c>
      <c r="B217" s="77" t="s">
        <v>161</v>
      </c>
      <c r="C217" s="78">
        <v>1698</v>
      </c>
      <c r="D217" s="78">
        <v>756</v>
      </c>
      <c r="E217" s="78">
        <v>0</v>
      </c>
      <c r="F217" s="78">
        <v>2454</v>
      </c>
      <c r="H217" s="78">
        <v>98</v>
      </c>
      <c r="I217" s="78">
        <v>0</v>
      </c>
      <c r="J217" s="78">
        <v>0</v>
      </c>
      <c r="K217" s="78">
        <v>98</v>
      </c>
    </row>
    <row r="218" spans="1:11">
      <c r="A218" s="77" t="s">
        <v>152</v>
      </c>
      <c r="B218" s="77" t="s">
        <v>163</v>
      </c>
      <c r="C218" s="78">
        <v>49779</v>
      </c>
      <c r="D218" s="78">
        <v>1632</v>
      </c>
      <c r="E218" s="78">
        <v>0</v>
      </c>
      <c r="F218" s="78">
        <v>51411</v>
      </c>
      <c r="H218" s="78">
        <v>113724</v>
      </c>
      <c r="I218" s="78">
        <v>1433</v>
      </c>
      <c r="J218" s="78">
        <v>-1659</v>
      </c>
      <c r="K218" s="78">
        <v>113498</v>
      </c>
    </row>
    <row r="219" spans="1:11">
      <c r="A219" s="77" t="s">
        <v>146</v>
      </c>
      <c r="B219" s="77" t="s">
        <v>165</v>
      </c>
      <c r="C219" s="78">
        <v>319572</v>
      </c>
      <c r="D219" s="78">
        <v>0</v>
      </c>
      <c r="E219" s="78">
        <v>0</v>
      </c>
      <c r="F219" s="78">
        <v>319572</v>
      </c>
      <c r="H219" s="78">
        <v>307765</v>
      </c>
      <c r="I219" s="78">
        <v>0</v>
      </c>
      <c r="J219" s="78">
        <v>0</v>
      </c>
      <c r="K219" s="78">
        <v>307765</v>
      </c>
    </row>
    <row r="220" spans="1:11">
      <c r="A220" s="77" t="s">
        <v>148</v>
      </c>
      <c r="B220" s="77" t="s">
        <v>167</v>
      </c>
      <c r="C220" s="78">
        <v>5630</v>
      </c>
      <c r="D220" s="78">
        <v>15087</v>
      </c>
      <c r="E220" s="78">
        <v>0</v>
      </c>
      <c r="F220" s="78">
        <v>20717</v>
      </c>
      <c r="H220" s="78">
        <v>4154</v>
      </c>
      <c r="I220" s="78">
        <v>9609</v>
      </c>
      <c r="J220" s="78">
        <v>0</v>
      </c>
      <c r="K220" s="78">
        <v>13763</v>
      </c>
    </row>
    <row r="221" spans="1:11">
      <c r="A221" s="77" t="s">
        <v>170</v>
      </c>
      <c r="B221" s="77" t="s">
        <v>171</v>
      </c>
      <c r="C221" s="78">
        <v>629684</v>
      </c>
      <c r="D221" s="78">
        <v>55345</v>
      </c>
      <c r="E221" s="78">
        <v>0</v>
      </c>
      <c r="F221" s="78">
        <v>685029</v>
      </c>
      <c r="H221" s="78">
        <v>347709</v>
      </c>
      <c r="I221" s="78">
        <v>63877</v>
      </c>
      <c r="J221" s="78">
        <v>0</v>
      </c>
      <c r="K221" s="78">
        <v>411586</v>
      </c>
    </row>
    <row r="222" spans="1:11">
      <c r="A222" s="77" t="s">
        <v>537</v>
      </c>
      <c r="B222" s="77" t="s">
        <v>169</v>
      </c>
      <c r="C222" s="78">
        <v>0</v>
      </c>
      <c r="D222" s="78">
        <v>0</v>
      </c>
      <c r="E222" s="78">
        <v>0</v>
      </c>
      <c r="F222" s="78">
        <v>0</v>
      </c>
      <c r="H222" s="78">
        <v>265000</v>
      </c>
      <c r="I222" s="78">
        <v>0</v>
      </c>
      <c r="J222" s="78">
        <v>0</v>
      </c>
      <c r="K222" s="78">
        <v>265000</v>
      </c>
    </row>
    <row r="223" spans="1:11">
      <c r="A223" s="77" t="s">
        <v>172</v>
      </c>
      <c r="B223" s="77" t="s">
        <v>173</v>
      </c>
      <c r="C223" s="78">
        <v>0</v>
      </c>
      <c r="D223" s="78">
        <v>0</v>
      </c>
      <c r="E223" s="78">
        <v>0</v>
      </c>
      <c r="F223" s="78">
        <v>0</v>
      </c>
      <c r="H223" s="78">
        <v>0</v>
      </c>
      <c r="I223" s="78">
        <v>0</v>
      </c>
      <c r="J223" s="78">
        <v>0</v>
      </c>
      <c r="K223" s="78">
        <v>0</v>
      </c>
    </row>
    <row r="224" spans="1:11">
      <c r="A224" s="121" t="s">
        <v>174</v>
      </c>
      <c r="B224" s="121" t="s">
        <v>175</v>
      </c>
      <c r="C224" s="125">
        <v>2113527</v>
      </c>
      <c r="D224" s="125">
        <v>104152</v>
      </c>
      <c r="E224" s="125">
        <v>-21013</v>
      </c>
      <c r="F224" s="125">
        <v>2196666</v>
      </c>
      <c r="H224" s="125">
        <v>2084245</v>
      </c>
      <c r="I224" s="125">
        <v>96654</v>
      </c>
      <c r="J224" s="125">
        <v>-22164</v>
      </c>
      <c r="K224" s="125">
        <v>2158735</v>
      </c>
    </row>
    <row r="225" spans="1:11">
      <c r="A225" s="76"/>
    </row>
    <row r="226" spans="1:11">
      <c r="A226" s="65"/>
      <c r="B226" s="65"/>
      <c r="C226" s="383">
        <v>44742</v>
      </c>
      <c r="D226" s="384"/>
      <c r="E226" s="384"/>
      <c r="F226" s="385"/>
      <c r="H226" s="383" t="s">
        <v>593</v>
      </c>
      <c r="I226" s="384"/>
      <c r="J226" s="384"/>
      <c r="K226" s="385"/>
    </row>
    <row r="227" spans="1:11" ht="52">
      <c r="A227" s="390" t="s">
        <v>176</v>
      </c>
      <c r="B227" s="390" t="s">
        <v>177</v>
      </c>
      <c r="C227" s="396" t="s">
        <v>430</v>
      </c>
      <c r="D227" s="396" t="s">
        <v>431</v>
      </c>
      <c r="E227" s="314" t="s">
        <v>478</v>
      </c>
      <c r="F227" s="314" t="s">
        <v>433</v>
      </c>
      <c r="H227" s="396" t="s">
        <v>430</v>
      </c>
      <c r="I227" s="396" t="s">
        <v>431</v>
      </c>
      <c r="J227" s="314" t="s">
        <v>478</v>
      </c>
      <c r="K227" s="314" t="s">
        <v>433</v>
      </c>
    </row>
    <row r="228" spans="1:11" ht="65">
      <c r="A228" s="391"/>
      <c r="B228" s="391"/>
      <c r="C228" s="397"/>
      <c r="D228" s="397"/>
      <c r="E228" s="314" t="s">
        <v>479</v>
      </c>
      <c r="F228" s="314" t="s">
        <v>435</v>
      </c>
      <c r="H228" s="397"/>
      <c r="I228" s="397"/>
      <c r="J228" s="314" t="s">
        <v>479</v>
      </c>
      <c r="K228" s="314" t="s">
        <v>435</v>
      </c>
    </row>
    <row r="229" spans="1:11">
      <c r="A229" s="82" t="s">
        <v>178</v>
      </c>
      <c r="B229" s="121" t="s">
        <v>179</v>
      </c>
      <c r="C229" s="125">
        <v>1884553</v>
      </c>
      <c r="D229" s="125">
        <v>33823</v>
      </c>
      <c r="E229" s="125">
        <v>-15132</v>
      </c>
      <c r="F229" s="125">
        <v>1903244</v>
      </c>
      <c r="H229" s="125">
        <v>1875936</v>
      </c>
      <c r="I229" s="125">
        <v>33352</v>
      </c>
      <c r="J229" s="125">
        <v>-14932</v>
      </c>
      <c r="K229" s="125">
        <v>1894356</v>
      </c>
    </row>
    <row r="230" spans="1:11">
      <c r="A230" s="82" t="s">
        <v>616</v>
      </c>
      <c r="B230" s="121" t="s">
        <v>481</v>
      </c>
      <c r="C230" s="125">
        <v>1884553</v>
      </c>
      <c r="D230" s="125">
        <v>33823</v>
      </c>
      <c r="E230" s="125">
        <v>-15132</v>
      </c>
      <c r="F230" s="125">
        <v>1903244</v>
      </c>
      <c r="H230" s="125">
        <v>1875936</v>
      </c>
      <c r="I230" s="125">
        <v>33352</v>
      </c>
      <c r="J230" s="125">
        <v>-14932</v>
      </c>
      <c r="K230" s="125">
        <v>1894356</v>
      </c>
    </row>
    <row r="231" spans="1:11">
      <c r="A231" s="83" t="s">
        <v>182</v>
      </c>
      <c r="B231" s="77" t="s">
        <v>183</v>
      </c>
      <c r="C231" s="78">
        <v>100739</v>
      </c>
      <c r="D231" s="78">
        <v>136</v>
      </c>
      <c r="E231" s="78">
        <v>-136</v>
      </c>
      <c r="F231" s="78">
        <v>100739</v>
      </c>
      <c r="H231" s="78">
        <v>100739</v>
      </c>
      <c r="I231" s="78">
        <v>136</v>
      </c>
      <c r="J231" s="78">
        <v>-136</v>
      </c>
      <c r="K231" s="78">
        <v>100739</v>
      </c>
    </row>
    <row r="232" spans="1:11">
      <c r="A232" s="83" t="s">
        <v>453</v>
      </c>
      <c r="B232" s="77" t="s">
        <v>185</v>
      </c>
      <c r="C232" s="78">
        <v>1503561</v>
      </c>
      <c r="D232" s="78">
        <v>62796</v>
      </c>
      <c r="E232" s="78">
        <v>-5515</v>
      </c>
      <c r="F232" s="78">
        <v>1560842</v>
      </c>
      <c r="H232" s="78">
        <v>1368366</v>
      </c>
      <c r="I232" s="78">
        <v>62796</v>
      </c>
      <c r="J232" s="78">
        <v>-5515</v>
      </c>
      <c r="K232" s="78">
        <v>1425647</v>
      </c>
    </row>
    <row r="233" spans="1:11">
      <c r="A233" s="83" t="s">
        <v>186</v>
      </c>
      <c r="B233" s="77" t="s">
        <v>187</v>
      </c>
      <c r="C233" s="78">
        <v>115909</v>
      </c>
      <c r="D233" s="78">
        <v>0</v>
      </c>
      <c r="E233" s="78">
        <v>0</v>
      </c>
      <c r="F233" s="78">
        <v>115909</v>
      </c>
      <c r="H233" s="78">
        <v>115909</v>
      </c>
      <c r="I233" s="78">
        <v>0</v>
      </c>
      <c r="J233" s="78">
        <v>0</v>
      </c>
      <c r="K233" s="78">
        <v>115909</v>
      </c>
    </row>
    <row r="234" spans="1:11">
      <c r="A234" s="83" t="s">
        <v>190</v>
      </c>
      <c r="B234" s="77" t="s">
        <v>191</v>
      </c>
      <c r="C234" s="78">
        <v>43336</v>
      </c>
      <c r="D234" s="78">
        <v>394</v>
      </c>
      <c r="E234" s="78">
        <v>-1407</v>
      </c>
      <c r="F234" s="78">
        <v>42323</v>
      </c>
      <c r="H234" s="78">
        <v>49007</v>
      </c>
      <c r="I234" s="78">
        <v>276</v>
      </c>
      <c r="J234" s="78">
        <v>-1289</v>
      </c>
      <c r="K234" s="78">
        <v>47994</v>
      </c>
    </row>
    <row r="235" spans="1:11">
      <c r="A235" s="83" t="s">
        <v>192</v>
      </c>
      <c r="B235" s="77" t="s">
        <v>193</v>
      </c>
      <c r="C235" s="78">
        <v>2194</v>
      </c>
      <c r="D235" s="78">
        <v>-65</v>
      </c>
      <c r="E235" s="78">
        <v>1014</v>
      </c>
      <c r="F235" s="78">
        <v>3143</v>
      </c>
      <c r="H235" s="78">
        <v>642</v>
      </c>
      <c r="I235" s="78">
        <v>-65</v>
      </c>
      <c r="J235" s="78">
        <v>1014</v>
      </c>
      <c r="K235" s="78">
        <v>1591</v>
      </c>
    </row>
    <row r="236" spans="1:11">
      <c r="A236" s="83" t="s">
        <v>194</v>
      </c>
      <c r="B236" s="77" t="s">
        <v>195</v>
      </c>
      <c r="C236" s="78">
        <v>5339</v>
      </c>
      <c r="D236" s="78">
        <v>-29791</v>
      </c>
      <c r="E236" s="78">
        <v>-9006</v>
      </c>
      <c r="F236" s="78">
        <v>-33458</v>
      </c>
      <c r="H236" s="78">
        <v>2595</v>
      </c>
      <c r="I236" s="78">
        <v>0</v>
      </c>
      <c r="J236" s="78">
        <v>-9027</v>
      </c>
      <c r="K236" s="78">
        <v>-6432</v>
      </c>
    </row>
    <row r="237" spans="1:11">
      <c r="A237" s="83" t="s">
        <v>377</v>
      </c>
      <c r="B237" s="77" t="s">
        <v>197</v>
      </c>
      <c r="C237" s="78">
        <v>113475</v>
      </c>
      <c r="D237" s="78">
        <v>353</v>
      </c>
      <c r="E237" s="78">
        <v>-82</v>
      </c>
      <c r="F237" s="78">
        <v>113746</v>
      </c>
      <c r="H237" s="78">
        <v>238678</v>
      </c>
      <c r="I237" s="78">
        <v>-29791</v>
      </c>
      <c r="J237" s="78">
        <v>21</v>
      </c>
      <c r="K237" s="78">
        <v>208908</v>
      </c>
    </row>
    <row r="238" spans="1:11">
      <c r="A238" s="121" t="s">
        <v>530</v>
      </c>
      <c r="B238" s="121" t="s">
        <v>482</v>
      </c>
      <c r="C238" s="125">
        <v>0</v>
      </c>
      <c r="D238" s="125">
        <v>0</v>
      </c>
      <c r="E238" s="125">
        <v>0</v>
      </c>
      <c r="F238" s="125">
        <v>0</v>
      </c>
      <c r="H238" s="125">
        <v>0</v>
      </c>
      <c r="I238" s="125">
        <v>0</v>
      </c>
      <c r="J238" s="125">
        <v>0</v>
      </c>
      <c r="K238" s="125">
        <v>0</v>
      </c>
    </row>
    <row r="239" spans="1:11">
      <c r="A239" s="82" t="s">
        <v>198</v>
      </c>
      <c r="B239" s="121" t="s">
        <v>199</v>
      </c>
      <c r="C239" s="125">
        <v>32705</v>
      </c>
      <c r="D239" s="125">
        <v>2426</v>
      </c>
      <c r="E239" s="125">
        <v>-2402</v>
      </c>
      <c r="F239" s="125">
        <v>32729</v>
      </c>
      <c r="H239" s="125">
        <v>36079</v>
      </c>
      <c r="I239" s="125">
        <v>2691</v>
      </c>
      <c r="J239" s="125">
        <v>-2658</v>
      </c>
      <c r="K239" s="125">
        <v>36112</v>
      </c>
    </row>
    <row r="240" spans="1:11">
      <c r="A240" s="83" t="s">
        <v>336</v>
      </c>
      <c r="B240" s="77" t="s">
        <v>337</v>
      </c>
      <c r="C240" s="78">
        <v>0</v>
      </c>
      <c r="D240" s="78">
        <v>0</v>
      </c>
      <c r="E240" s="78">
        <v>0</v>
      </c>
      <c r="F240" s="78">
        <v>0</v>
      </c>
      <c r="H240" s="78">
        <v>0</v>
      </c>
      <c r="I240" s="78">
        <v>0</v>
      </c>
      <c r="J240" s="78">
        <v>0</v>
      </c>
      <c r="K240" s="78">
        <v>0</v>
      </c>
    </row>
    <row r="241" spans="1:11">
      <c r="A241" s="77" t="s">
        <v>200</v>
      </c>
      <c r="B241" s="77" t="s">
        <v>201</v>
      </c>
      <c r="C241" s="78">
        <v>23614</v>
      </c>
      <c r="D241" s="78">
        <v>2402</v>
      </c>
      <c r="E241" s="78">
        <v>-2402</v>
      </c>
      <c r="F241" s="78">
        <v>23614</v>
      </c>
      <c r="H241" s="78">
        <v>21080</v>
      </c>
      <c r="I241" s="78">
        <v>2658</v>
      </c>
      <c r="J241" s="78">
        <v>-2658</v>
      </c>
      <c r="K241" s="78">
        <v>21080</v>
      </c>
    </row>
    <row r="242" spans="1:11">
      <c r="A242" s="83" t="s">
        <v>202</v>
      </c>
      <c r="B242" s="77" t="s">
        <v>203</v>
      </c>
      <c r="C242" s="78">
        <v>2740</v>
      </c>
      <c r="D242" s="78">
        <v>0</v>
      </c>
      <c r="E242" s="78">
        <v>0</v>
      </c>
      <c r="F242" s="78">
        <v>2740</v>
      </c>
      <c r="H242" s="78">
        <v>2860</v>
      </c>
      <c r="I242" s="78">
        <v>0</v>
      </c>
      <c r="J242" s="78">
        <v>0</v>
      </c>
      <c r="K242" s="78">
        <v>2860</v>
      </c>
    </row>
    <row r="243" spans="1:11">
      <c r="A243" s="83" t="s">
        <v>502</v>
      </c>
      <c r="B243" s="77" t="s">
        <v>205</v>
      </c>
      <c r="C243" s="78">
        <v>0</v>
      </c>
      <c r="D243" s="78">
        <v>0</v>
      </c>
      <c r="E243" s="78">
        <v>0</v>
      </c>
      <c r="F243" s="78">
        <v>0</v>
      </c>
      <c r="H243" s="78">
        <v>0</v>
      </c>
      <c r="I243" s="78">
        <v>0</v>
      </c>
      <c r="J243" s="78">
        <v>0</v>
      </c>
      <c r="K243" s="78">
        <v>0</v>
      </c>
    </row>
    <row r="244" spans="1:11">
      <c r="A244" s="83" t="s">
        <v>206</v>
      </c>
      <c r="B244" s="77" t="s">
        <v>207</v>
      </c>
      <c r="C244" s="78">
        <v>5492</v>
      </c>
      <c r="D244" s="78">
        <v>12</v>
      </c>
      <c r="E244" s="78">
        <v>0</v>
      </c>
      <c r="F244" s="78">
        <v>5504</v>
      </c>
      <c r="H244" s="78">
        <v>6403</v>
      </c>
      <c r="I244" s="78">
        <v>21</v>
      </c>
      <c r="J244" s="78">
        <v>0</v>
      </c>
      <c r="K244" s="78">
        <v>6424</v>
      </c>
    </row>
    <row r="245" spans="1:11">
      <c r="A245" s="83" t="s">
        <v>208</v>
      </c>
      <c r="B245" s="77" t="s">
        <v>456</v>
      </c>
      <c r="C245" s="78">
        <v>368</v>
      </c>
      <c r="D245" s="78">
        <v>12</v>
      </c>
      <c r="E245" s="78">
        <v>0</v>
      </c>
      <c r="F245" s="78">
        <v>380</v>
      </c>
      <c r="H245" s="78">
        <v>368</v>
      </c>
      <c r="I245" s="78">
        <v>12</v>
      </c>
      <c r="J245" s="78">
        <v>0</v>
      </c>
      <c r="K245" s="78">
        <v>380</v>
      </c>
    </row>
    <row r="246" spans="1:11">
      <c r="A246" s="83" t="s">
        <v>210</v>
      </c>
      <c r="B246" s="77" t="s">
        <v>211</v>
      </c>
      <c r="C246" s="78">
        <v>491</v>
      </c>
      <c r="D246" s="78">
        <v>0</v>
      </c>
      <c r="E246" s="78">
        <v>0</v>
      </c>
      <c r="F246" s="78">
        <v>491</v>
      </c>
      <c r="H246" s="78">
        <v>5368</v>
      </c>
      <c r="I246" s="78">
        <v>0</v>
      </c>
      <c r="J246" s="78">
        <v>0</v>
      </c>
      <c r="K246" s="78">
        <v>5368</v>
      </c>
    </row>
    <row r="247" spans="1:11">
      <c r="A247" s="82" t="s">
        <v>212</v>
      </c>
      <c r="B247" s="121" t="s">
        <v>213</v>
      </c>
      <c r="C247" s="125">
        <v>196269</v>
      </c>
      <c r="D247" s="125">
        <v>67903</v>
      </c>
      <c r="E247" s="125">
        <v>-3479</v>
      </c>
      <c r="F247" s="125">
        <v>260693</v>
      </c>
      <c r="H247" s="125">
        <v>172230</v>
      </c>
      <c r="I247" s="125">
        <v>60611</v>
      </c>
      <c r="J247" s="125">
        <v>-4574</v>
      </c>
      <c r="K247" s="125">
        <v>228267</v>
      </c>
    </row>
    <row r="248" spans="1:11">
      <c r="A248" s="83" t="s">
        <v>336</v>
      </c>
      <c r="B248" s="77" t="s">
        <v>457</v>
      </c>
      <c r="C248" s="78">
        <v>0</v>
      </c>
      <c r="D248" s="78">
        <v>0</v>
      </c>
      <c r="E248" s="78">
        <v>0</v>
      </c>
      <c r="F248" s="78">
        <v>0</v>
      </c>
      <c r="H248" s="78">
        <v>0</v>
      </c>
      <c r="I248" s="78">
        <v>0</v>
      </c>
      <c r="J248" s="78">
        <v>0</v>
      </c>
      <c r="K248" s="78">
        <v>0</v>
      </c>
    </row>
    <row r="249" spans="1:11">
      <c r="A249" s="83" t="s">
        <v>200</v>
      </c>
      <c r="B249" s="77" t="s">
        <v>215</v>
      </c>
      <c r="C249" s="78">
        <v>29692</v>
      </c>
      <c r="D249" s="78">
        <v>808</v>
      </c>
      <c r="E249" s="78">
        <v>-776</v>
      </c>
      <c r="F249" s="78">
        <v>29724</v>
      </c>
      <c r="H249" s="78">
        <v>25661</v>
      </c>
      <c r="I249" s="78">
        <v>869</v>
      </c>
      <c r="J249" s="78">
        <v>-728</v>
      </c>
      <c r="K249" s="78">
        <v>25802</v>
      </c>
    </row>
    <row r="250" spans="1:11">
      <c r="A250" s="83" t="s">
        <v>216</v>
      </c>
      <c r="B250" s="77" t="s">
        <v>217</v>
      </c>
      <c r="C250" s="78">
        <v>16580</v>
      </c>
      <c r="D250" s="78">
        <v>49424</v>
      </c>
      <c r="E250" s="78">
        <v>-1962</v>
      </c>
      <c r="F250" s="78">
        <v>64042</v>
      </c>
      <c r="H250" s="78">
        <v>15703</v>
      </c>
      <c r="I250" s="78">
        <v>39787</v>
      </c>
      <c r="J250" s="78">
        <v>-2110</v>
      </c>
      <c r="K250" s="78">
        <v>53380</v>
      </c>
    </row>
    <row r="251" spans="1:11">
      <c r="A251" s="83" t="s">
        <v>218</v>
      </c>
      <c r="B251" s="77" t="s">
        <v>219</v>
      </c>
      <c r="C251" s="78">
        <v>0</v>
      </c>
      <c r="D251" s="78">
        <v>0</v>
      </c>
      <c r="E251" s="78">
        <v>0</v>
      </c>
      <c r="F251" s="78">
        <v>0</v>
      </c>
      <c r="H251" s="78">
        <v>24445</v>
      </c>
      <c r="I251" s="78">
        <v>1</v>
      </c>
      <c r="J251" s="78">
        <v>0</v>
      </c>
      <c r="K251" s="78">
        <v>24446</v>
      </c>
    </row>
    <row r="252" spans="1:11">
      <c r="A252" s="83" t="s">
        <v>202</v>
      </c>
      <c r="B252" s="77" t="s">
        <v>221</v>
      </c>
      <c r="C252" s="78">
        <v>105477</v>
      </c>
      <c r="D252" s="78">
        <v>4845</v>
      </c>
      <c r="E252" s="78">
        <v>0</v>
      </c>
      <c r="F252" s="78">
        <v>110322</v>
      </c>
      <c r="H252" s="78">
        <v>4134</v>
      </c>
      <c r="I252" s="78">
        <v>7567</v>
      </c>
      <c r="J252" s="78">
        <v>-1659</v>
      </c>
      <c r="K252" s="78">
        <v>10042</v>
      </c>
    </row>
    <row r="253" spans="1:11">
      <c r="A253" s="83" t="s">
        <v>206</v>
      </c>
      <c r="B253" s="77" t="s">
        <v>223</v>
      </c>
      <c r="C253" s="78">
        <v>12037</v>
      </c>
      <c r="D253" s="78">
        <v>5645</v>
      </c>
      <c r="E253" s="78">
        <v>0</v>
      </c>
      <c r="F253" s="78">
        <v>17682</v>
      </c>
      <c r="H253" s="78">
        <v>26072</v>
      </c>
      <c r="I253" s="78">
        <v>5476</v>
      </c>
      <c r="J253" s="78">
        <v>0</v>
      </c>
      <c r="K253" s="78">
        <v>31548</v>
      </c>
    </row>
    <row r="254" spans="1:11">
      <c r="A254" s="83" t="s">
        <v>208</v>
      </c>
      <c r="B254" s="77" t="s">
        <v>458</v>
      </c>
      <c r="C254" s="78">
        <v>5</v>
      </c>
      <c r="D254" s="78">
        <v>2</v>
      </c>
      <c r="E254" s="78">
        <v>0</v>
      </c>
      <c r="F254" s="78">
        <v>7</v>
      </c>
      <c r="H254" s="78">
        <v>6</v>
      </c>
      <c r="I254" s="78">
        <v>1</v>
      </c>
      <c r="J254" s="78">
        <v>0</v>
      </c>
      <c r="K254" s="78">
        <v>7</v>
      </c>
    </row>
    <row r="255" spans="1:11">
      <c r="A255" s="83" t="s">
        <v>210</v>
      </c>
      <c r="B255" s="77" t="s">
        <v>226</v>
      </c>
      <c r="C255" s="78">
        <v>32478</v>
      </c>
      <c r="D255" s="78">
        <v>7179</v>
      </c>
      <c r="E255" s="78">
        <v>-741</v>
      </c>
      <c r="F255" s="78">
        <v>38916</v>
      </c>
      <c r="H255" s="78">
        <v>76209</v>
      </c>
      <c r="I255" s="78">
        <v>6910</v>
      </c>
      <c r="J255" s="78">
        <v>-77</v>
      </c>
      <c r="K255" s="78">
        <v>83042</v>
      </c>
    </row>
    <row r="256" spans="1:11">
      <c r="A256" s="82" t="s">
        <v>470</v>
      </c>
      <c r="B256" s="121" t="s">
        <v>228</v>
      </c>
      <c r="C256" s="125">
        <v>2113527</v>
      </c>
      <c r="D256" s="125">
        <v>104152</v>
      </c>
      <c r="E256" s="125">
        <v>-21013</v>
      </c>
      <c r="F256" s="125">
        <v>2196666</v>
      </c>
      <c r="H256" s="125">
        <v>2084245</v>
      </c>
      <c r="I256" s="125">
        <v>96654</v>
      </c>
      <c r="J256" s="125">
        <v>-22164</v>
      </c>
      <c r="K256" s="125">
        <v>2158735</v>
      </c>
    </row>
    <row r="257" spans="1:2">
      <c r="A257" s="168" t="s">
        <v>96</v>
      </c>
    </row>
    <row r="264" spans="1:2">
      <c r="A264" s="40"/>
      <c r="B264" s="40"/>
    </row>
    <row r="265" spans="1:2">
      <c r="A265" s="40"/>
      <c r="B265" s="40"/>
    </row>
    <row r="266" spans="1:2">
      <c r="A266" s="40"/>
      <c r="B266" s="40"/>
    </row>
    <row r="267" spans="1:2">
      <c r="A267" s="40"/>
      <c r="B267" s="40"/>
    </row>
    <row r="268" spans="1:2">
      <c r="A268" s="40"/>
      <c r="B268" s="40"/>
    </row>
    <row r="269" spans="1:2">
      <c r="A269" s="40"/>
      <c r="B269" s="40"/>
    </row>
    <row r="270" spans="1:2">
      <c r="A270" s="40"/>
      <c r="B270" s="40"/>
    </row>
    <row r="271" spans="1:2">
      <c r="A271" s="40"/>
      <c r="B271" s="40"/>
    </row>
    <row r="272" spans="1:2">
      <c r="A272" s="40"/>
      <c r="B272" s="40"/>
    </row>
    <row r="273" s="40" customFormat="1"/>
    <row r="274" s="40" customFormat="1"/>
    <row r="275" s="40" customFormat="1"/>
    <row r="276" s="40" customFormat="1"/>
    <row r="277" s="40" customFormat="1"/>
    <row r="278" s="40" customFormat="1"/>
    <row r="279" s="40" customFormat="1"/>
    <row r="280" s="40" customFormat="1"/>
    <row r="281" s="40" customFormat="1"/>
    <row r="282" s="40" customFormat="1"/>
    <row r="283" s="40" customFormat="1"/>
    <row r="284" s="40" customFormat="1"/>
    <row r="285" s="40" customFormat="1"/>
    <row r="286" s="40" customFormat="1"/>
    <row r="287" s="40" customFormat="1"/>
    <row r="288" s="40" customFormat="1"/>
    <row r="289" s="40" customFormat="1"/>
    <row r="290" s="40" customFormat="1"/>
    <row r="291" s="40" customFormat="1"/>
    <row r="296" s="40" customFormat="1"/>
    <row r="297" s="40" customFormat="1"/>
    <row r="298" s="40" customFormat="1"/>
    <row r="299" s="40" customFormat="1"/>
    <row r="300" s="40" customFormat="1"/>
    <row r="301" s="40" customFormat="1"/>
    <row r="357" spans="13:13">
      <c r="M357" s="40">
        <v>1.42</v>
      </c>
    </row>
  </sheetData>
  <mergeCells count="26">
    <mergeCell ref="C226:F226"/>
    <mergeCell ref="H226:K226"/>
    <mergeCell ref="A227:A228"/>
    <mergeCell ref="B227:B228"/>
    <mergeCell ref="C227:C228"/>
    <mergeCell ref="D227:D228"/>
    <mergeCell ref="H227:H228"/>
    <mergeCell ref="I227:I228"/>
    <mergeCell ref="C199:F199"/>
    <mergeCell ref="H199:K199"/>
    <mergeCell ref="A200:A201"/>
    <mergeCell ref="B200:B201"/>
    <mergeCell ref="C200:C201"/>
    <mergeCell ref="D200:D201"/>
    <mergeCell ref="H200:H201"/>
    <mergeCell ref="I200:I201"/>
    <mergeCell ref="F131:G131"/>
    <mergeCell ref="F150:G150"/>
    <mergeCell ref="C172:F172"/>
    <mergeCell ref="H172:K172"/>
    <mergeCell ref="A173:A174"/>
    <mergeCell ref="B173:B174"/>
    <mergeCell ref="C173:C174"/>
    <mergeCell ref="D173:D174"/>
    <mergeCell ref="H173:H174"/>
    <mergeCell ref="I173:I17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E665F-B53B-42BB-A520-C100E8980698}">
  <sheetPr>
    <tabColor theme="8" tint="0.59999389629810485"/>
  </sheetPr>
  <dimension ref="A1:P355"/>
  <sheetViews>
    <sheetView topLeftCell="A14" zoomScaleNormal="100" workbookViewId="0"/>
  </sheetViews>
  <sheetFormatPr baseColWidth="10" defaultColWidth="8.33203125" defaultRowHeight="14"/>
  <cols>
    <col min="1" max="1" width="50.1640625" style="68" customWidth="1"/>
    <col min="2" max="2" width="50" style="68" customWidth="1"/>
    <col min="3" max="6" width="12.1640625" style="40" customWidth="1"/>
    <col min="7" max="7" width="4.6640625" style="40" customWidth="1"/>
    <col min="8" max="11" width="12.1640625" style="40" customWidth="1"/>
    <col min="12" max="12" width="4.6640625" style="40" customWidth="1"/>
    <col min="13" max="16" width="12.1640625" style="40" customWidth="1"/>
    <col min="17" max="16384" width="8.33203125" style="40"/>
  </cols>
  <sheetData>
    <row r="1" spans="1:4">
      <c r="A1" s="67" t="s">
        <v>618</v>
      </c>
      <c r="B1" s="40"/>
    </row>
    <row r="2" spans="1:4">
      <c r="A2" s="139" t="s">
        <v>619</v>
      </c>
      <c r="B2" s="40"/>
    </row>
    <row r="3" spans="1:4">
      <c r="A3" s="67"/>
    </row>
    <row r="4" spans="1:4">
      <c r="A4" s="67"/>
    </row>
    <row r="5" spans="1:4" ht="26">
      <c r="A5" s="65" t="s">
        <v>461</v>
      </c>
      <c r="B5" s="66" t="s">
        <v>39</v>
      </c>
    </row>
    <row r="6" spans="1:4" ht="24">
      <c r="A6" s="313" t="s">
        <v>462</v>
      </c>
      <c r="B6" s="313" t="s">
        <v>41</v>
      </c>
      <c r="C6" s="113" t="s">
        <v>620</v>
      </c>
      <c r="D6" s="113" t="s">
        <v>621</v>
      </c>
    </row>
    <row r="7" spans="1:4">
      <c r="A7" s="114" t="s">
        <v>0</v>
      </c>
      <c r="B7" s="114" t="s">
        <v>1</v>
      </c>
      <c r="C7" s="115">
        <v>216146</v>
      </c>
      <c r="D7" s="115">
        <v>197632</v>
      </c>
    </row>
    <row r="8" spans="1:4">
      <c r="A8" s="116" t="s">
        <v>622</v>
      </c>
      <c r="B8" s="116" t="s">
        <v>46</v>
      </c>
      <c r="C8" s="88">
        <v>173787</v>
      </c>
      <c r="D8" s="88">
        <v>145868</v>
      </c>
    </row>
    <row r="9" spans="1:4">
      <c r="A9" s="116" t="s">
        <v>623</v>
      </c>
      <c r="B9" s="116" t="s">
        <v>369</v>
      </c>
      <c r="C9" s="88">
        <v>635</v>
      </c>
      <c r="D9" s="88">
        <v>387</v>
      </c>
    </row>
    <row r="10" spans="1:4">
      <c r="A10" s="116" t="s">
        <v>624</v>
      </c>
      <c r="B10" s="116" t="s">
        <v>49</v>
      </c>
      <c r="C10" s="88">
        <v>41724</v>
      </c>
      <c r="D10" s="88">
        <v>51377</v>
      </c>
    </row>
    <row r="11" spans="1:4">
      <c r="A11" s="114" t="s">
        <v>625</v>
      </c>
      <c r="B11" s="114" t="s">
        <v>438</v>
      </c>
      <c r="C11" s="115">
        <v>47627</v>
      </c>
      <c r="D11" s="115">
        <v>62272</v>
      </c>
    </row>
    <row r="12" spans="1:4">
      <c r="A12" s="116" t="s">
        <v>439</v>
      </c>
      <c r="B12" s="116" t="s">
        <v>373</v>
      </c>
      <c r="C12" s="88">
        <v>18372</v>
      </c>
      <c r="D12" s="88">
        <v>23657</v>
      </c>
    </row>
    <row r="13" spans="1:4">
      <c r="A13" s="116" t="s">
        <v>441</v>
      </c>
      <c r="B13" s="116" t="s">
        <v>55</v>
      </c>
      <c r="C13" s="88">
        <v>29255</v>
      </c>
      <c r="D13" s="88">
        <v>38615</v>
      </c>
    </row>
    <row r="14" spans="1:4">
      <c r="A14" s="117" t="s">
        <v>626</v>
      </c>
      <c r="B14" s="117" t="s">
        <v>391</v>
      </c>
      <c r="C14" s="115">
        <v>168519</v>
      </c>
      <c r="D14" s="115">
        <v>135360</v>
      </c>
    </row>
    <row r="15" spans="1:4">
      <c r="A15" s="77" t="s">
        <v>627</v>
      </c>
      <c r="B15" s="77" t="s">
        <v>59</v>
      </c>
      <c r="C15" s="88">
        <v>60606</v>
      </c>
      <c r="D15" s="88">
        <v>62077</v>
      </c>
    </row>
    <row r="16" spans="1:4">
      <c r="A16" s="77" t="s">
        <v>628</v>
      </c>
      <c r="B16" s="77" t="s">
        <v>520</v>
      </c>
      <c r="C16" s="88">
        <v>20017</v>
      </c>
      <c r="D16" s="88">
        <v>30112</v>
      </c>
    </row>
    <row r="17" spans="1:8">
      <c r="A17" s="77" t="s">
        <v>629</v>
      </c>
      <c r="B17" s="77" t="s">
        <v>65</v>
      </c>
      <c r="C17" s="88">
        <v>2590</v>
      </c>
      <c r="D17" s="88">
        <v>1789</v>
      </c>
    </row>
    <row r="18" spans="1:8">
      <c r="A18" s="77" t="s">
        <v>66</v>
      </c>
      <c r="B18" s="77" t="s">
        <v>67</v>
      </c>
      <c r="C18" s="88">
        <v>5163</v>
      </c>
      <c r="D18" s="88">
        <v>1756</v>
      </c>
    </row>
    <row r="19" spans="1:8">
      <c r="A19" s="77" t="s">
        <v>630</v>
      </c>
      <c r="B19" s="77" t="s">
        <v>69</v>
      </c>
      <c r="C19" s="88">
        <v>-2</v>
      </c>
      <c r="D19" s="88">
        <v>-6</v>
      </c>
    </row>
    <row r="20" spans="1:8">
      <c r="A20" s="117" t="s">
        <v>631</v>
      </c>
      <c r="B20" s="117" t="s">
        <v>394</v>
      </c>
      <c r="C20" s="115">
        <v>85321</v>
      </c>
      <c r="D20" s="115">
        <v>43198</v>
      </c>
    </row>
    <row r="21" spans="1:8">
      <c r="A21" s="77" t="s">
        <v>632</v>
      </c>
      <c r="B21" s="77" t="s">
        <v>73</v>
      </c>
      <c r="C21" s="88">
        <v>16791</v>
      </c>
      <c r="D21" s="88">
        <v>10062</v>
      </c>
    </row>
    <row r="22" spans="1:8">
      <c r="A22" s="77" t="s">
        <v>633</v>
      </c>
      <c r="B22" s="77" t="s">
        <v>75</v>
      </c>
      <c r="C22" s="88">
        <v>10219</v>
      </c>
      <c r="D22" s="88">
        <v>16209</v>
      </c>
    </row>
    <row r="23" spans="1:8">
      <c r="A23" s="117" t="s">
        <v>634</v>
      </c>
      <c r="B23" s="117" t="s">
        <v>396</v>
      </c>
      <c r="C23" s="115">
        <v>91893</v>
      </c>
      <c r="D23" s="115">
        <v>37051</v>
      </c>
    </row>
    <row r="24" spans="1:8">
      <c r="A24" s="77" t="s">
        <v>78</v>
      </c>
      <c r="B24" s="77" t="s">
        <v>79</v>
      </c>
      <c r="C24" s="88">
        <v>22975</v>
      </c>
      <c r="D24" s="88">
        <v>4564</v>
      </c>
    </row>
    <row r="25" spans="1:8">
      <c r="A25" s="117"/>
      <c r="B25" s="117"/>
      <c r="C25" s="115"/>
      <c r="D25" s="115"/>
    </row>
    <row r="26" spans="1:8">
      <c r="A26" s="117" t="s">
        <v>522</v>
      </c>
      <c r="B26" s="117" t="s">
        <v>398</v>
      </c>
      <c r="C26" s="115">
        <v>68918</v>
      </c>
      <c r="D26" s="115">
        <v>32487</v>
      </c>
    </row>
    <row r="27" spans="1:8">
      <c r="A27" s="77"/>
      <c r="B27" s="77"/>
      <c r="C27" s="88"/>
      <c r="D27" s="88"/>
    </row>
    <row r="28" spans="1:8">
      <c r="A28" s="117" t="s">
        <v>635</v>
      </c>
      <c r="B28" s="117" t="s">
        <v>446</v>
      </c>
      <c r="C28" s="115">
        <v>68918</v>
      </c>
      <c r="D28" s="115">
        <v>32487</v>
      </c>
    </row>
    <row r="29" spans="1:8">
      <c r="B29" s="69"/>
      <c r="C29" s="70"/>
      <c r="F29" s="97"/>
      <c r="H29" s="97"/>
    </row>
    <row r="30" spans="1:8">
      <c r="B30" s="71"/>
      <c r="C30" s="72"/>
    </row>
    <row r="31" spans="1:8">
      <c r="A31" s="126" t="s">
        <v>86</v>
      </c>
      <c r="B31" s="126" t="s">
        <v>402</v>
      </c>
      <c r="C31" s="127"/>
      <c r="D31" s="127"/>
    </row>
    <row r="32" spans="1:8">
      <c r="A32" s="73" t="s">
        <v>88</v>
      </c>
      <c r="B32" s="73" t="s">
        <v>89</v>
      </c>
      <c r="C32" s="128">
        <v>0.68412567948000169</v>
      </c>
      <c r="D32" s="128">
        <v>0.32275715420684503</v>
      </c>
    </row>
    <row r="33" spans="1:7">
      <c r="A33" s="129" t="s">
        <v>90</v>
      </c>
      <c r="B33" s="129" t="s">
        <v>91</v>
      </c>
      <c r="C33" s="128">
        <v>0.68381200492917016</v>
      </c>
      <c r="D33" s="128">
        <v>0.32244243491718116</v>
      </c>
    </row>
    <row r="34" spans="1:7">
      <c r="A34" s="67"/>
    </row>
    <row r="36" spans="1:7">
      <c r="A36" s="126" t="s">
        <v>522</v>
      </c>
      <c r="B36" s="126" t="s">
        <v>398</v>
      </c>
      <c r="C36" s="115">
        <v>68918</v>
      </c>
      <c r="D36" s="115">
        <v>32487</v>
      </c>
    </row>
    <row r="37" spans="1:7">
      <c r="A37" s="74" t="s">
        <v>636</v>
      </c>
      <c r="B37" s="74" t="s">
        <v>105</v>
      </c>
      <c r="C37" s="118">
        <v>-4493</v>
      </c>
      <c r="D37" s="118">
        <v>282</v>
      </c>
    </row>
    <row r="38" spans="1:7" ht="14.5" customHeight="1">
      <c r="A38" s="75" t="s">
        <v>637</v>
      </c>
      <c r="B38" s="75" t="s">
        <v>107</v>
      </c>
      <c r="C38" s="88">
        <v>437</v>
      </c>
      <c r="D38" s="88">
        <v>98</v>
      </c>
    </row>
    <row r="39" spans="1:7" ht="14.5" customHeight="1">
      <c r="A39" s="138" t="s">
        <v>638</v>
      </c>
      <c r="B39" s="75" t="s">
        <v>109</v>
      </c>
      <c r="C39" s="88">
        <v>-4930</v>
      </c>
      <c r="D39" s="88">
        <v>184</v>
      </c>
      <c r="E39" s="97"/>
      <c r="G39" s="97"/>
    </row>
    <row r="40" spans="1:7" ht="15">
      <c r="A40" s="138" t="s">
        <v>403</v>
      </c>
      <c r="B40" s="75" t="s">
        <v>404</v>
      </c>
      <c r="C40" s="88"/>
      <c r="D40" s="88"/>
      <c r="E40" s="143"/>
      <c r="F40" s="143"/>
      <c r="G40" s="143"/>
    </row>
    <row r="41" spans="1:7">
      <c r="A41" s="75" t="s">
        <v>639</v>
      </c>
      <c r="B41" s="75" t="s">
        <v>111</v>
      </c>
      <c r="C41" s="88"/>
      <c r="D41" s="88"/>
    </row>
    <row r="42" spans="1:7">
      <c r="A42" s="126" t="s">
        <v>405</v>
      </c>
      <c r="B42" s="126" t="s">
        <v>406</v>
      </c>
      <c r="C42" s="115">
        <v>64425</v>
      </c>
      <c r="D42" s="115">
        <v>32769</v>
      </c>
    </row>
    <row r="43" spans="1:7">
      <c r="A43" s="75" t="s">
        <v>640</v>
      </c>
      <c r="B43" s="75" t="s">
        <v>408</v>
      </c>
      <c r="C43" s="88"/>
      <c r="D43" s="88"/>
    </row>
    <row r="44" spans="1:7" ht="26">
      <c r="A44" s="126" t="s">
        <v>641</v>
      </c>
      <c r="B44" s="126" t="s">
        <v>524</v>
      </c>
      <c r="C44" s="115">
        <v>64425</v>
      </c>
      <c r="D44" s="115">
        <v>32769</v>
      </c>
    </row>
    <row r="45" spans="1:7" ht="14.5" customHeight="1">
      <c r="A45" s="166"/>
    </row>
    <row r="46" spans="1:7" ht="14.5" customHeight="1"/>
    <row r="47" spans="1:7" ht="26">
      <c r="A47" s="65" t="s">
        <v>124</v>
      </c>
      <c r="B47" s="65" t="s">
        <v>125</v>
      </c>
    </row>
    <row r="48" spans="1:7">
      <c r="A48" s="313" t="s">
        <v>126</v>
      </c>
      <c r="B48" s="313" t="s">
        <v>127</v>
      </c>
      <c r="C48" s="119">
        <v>44651</v>
      </c>
      <c r="D48" s="119" t="s">
        <v>593</v>
      </c>
      <c r="E48" s="119" t="s">
        <v>642</v>
      </c>
    </row>
    <row r="49" spans="1:5">
      <c r="A49" s="130" t="s">
        <v>643</v>
      </c>
      <c r="B49" s="130" t="s">
        <v>131</v>
      </c>
      <c r="C49" s="131">
        <v>940816</v>
      </c>
      <c r="D49" s="131">
        <v>905846</v>
      </c>
      <c r="E49" s="131">
        <v>904556</v>
      </c>
    </row>
    <row r="50" spans="1:5">
      <c r="A50" s="77" t="s">
        <v>566</v>
      </c>
      <c r="B50" s="77" t="s">
        <v>133</v>
      </c>
      <c r="C50" s="78">
        <v>124261</v>
      </c>
      <c r="D50" s="78">
        <v>119588</v>
      </c>
      <c r="E50" s="78">
        <v>113088</v>
      </c>
    </row>
    <row r="51" spans="1:5">
      <c r="A51" s="77" t="s">
        <v>567</v>
      </c>
      <c r="B51" s="77" t="s">
        <v>135</v>
      </c>
      <c r="C51" s="78">
        <v>68222</v>
      </c>
      <c r="D51" s="78">
        <v>58393</v>
      </c>
      <c r="E51" s="78">
        <v>59126</v>
      </c>
    </row>
    <row r="52" spans="1:5">
      <c r="A52" s="77" t="s">
        <v>568</v>
      </c>
      <c r="B52" s="77" t="s">
        <v>137</v>
      </c>
      <c r="C52" s="78">
        <v>367005</v>
      </c>
      <c r="D52" s="78">
        <v>350195</v>
      </c>
      <c r="E52" s="78">
        <v>388833</v>
      </c>
    </row>
    <row r="53" spans="1:5">
      <c r="A53" s="77" t="s">
        <v>138</v>
      </c>
      <c r="B53" s="77" t="s">
        <v>139</v>
      </c>
      <c r="C53" s="78">
        <v>56438</v>
      </c>
      <c r="D53" s="78">
        <v>56438</v>
      </c>
      <c r="E53" s="78">
        <v>56438</v>
      </c>
    </row>
    <row r="54" spans="1:5">
      <c r="A54" s="77" t="s">
        <v>140</v>
      </c>
      <c r="B54" s="77" t="s">
        <v>141</v>
      </c>
      <c r="C54" s="78">
        <v>44318</v>
      </c>
      <c r="D54" s="78">
        <v>44634</v>
      </c>
      <c r="E54" s="78">
        <v>45248</v>
      </c>
    </row>
    <row r="55" spans="1:5">
      <c r="A55" s="77" t="s">
        <v>142</v>
      </c>
      <c r="B55" s="77" t="s">
        <v>143</v>
      </c>
      <c r="C55" s="78">
        <v>0</v>
      </c>
      <c r="D55" s="78">
        <v>0</v>
      </c>
      <c r="E55" s="78">
        <v>0</v>
      </c>
    </row>
    <row r="56" spans="1:5">
      <c r="A56" s="77" t="s">
        <v>644</v>
      </c>
      <c r="B56" s="77" t="s">
        <v>145</v>
      </c>
      <c r="C56" s="78">
        <v>39240</v>
      </c>
      <c r="D56" s="78">
        <v>38520</v>
      </c>
      <c r="E56" s="78">
        <v>8234</v>
      </c>
    </row>
    <row r="57" spans="1:5">
      <c r="A57" s="77" t="s">
        <v>146</v>
      </c>
      <c r="B57" s="77" t="s">
        <v>147</v>
      </c>
      <c r="C57" s="78">
        <v>176456</v>
      </c>
      <c r="D57" s="78">
        <v>178540</v>
      </c>
      <c r="E57" s="78">
        <v>150554</v>
      </c>
    </row>
    <row r="58" spans="1:5">
      <c r="A58" s="77" t="s">
        <v>499</v>
      </c>
      <c r="B58" s="77" t="s">
        <v>149</v>
      </c>
      <c r="C58" s="78">
        <v>14319</v>
      </c>
      <c r="D58" s="78">
        <v>11434</v>
      </c>
      <c r="E58" s="78">
        <v>11860</v>
      </c>
    </row>
    <row r="59" spans="1:5">
      <c r="A59" s="77" t="s">
        <v>500</v>
      </c>
      <c r="B59" s="77" t="s">
        <v>151</v>
      </c>
      <c r="C59" s="78">
        <v>50179</v>
      </c>
      <c r="D59" s="78">
        <v>47418</v>
      </c>
      <c r="E59" s="78">
        <v>70836</v>
      </c>
    </row>
    <row r="60" spans="1:5">
      <c r="A60" s="77" t="s">
        <v>152</v>
      </c>
      <c r="B60" s="77" t="s">
        <v>153</v>
      </c>
      <c r="C60" s="78">
        <v>378</v>
      </c>
      <c r="D60" s="78">
        <v>686</v>
      </c>
      <c r="E60" s="78">
        <v>339</v>
      </c>
    </row>
    <row r="61" spans="1:5">
      <c r="A61" s="130" t="s">
        <v>570</v>
      </c>
      <c r="B61" s="130" t="s">
        <v>155</v>
      </c>
      <c r="C61" s="131">
        <v>1311733</v>
      </c>
      <c r="D61" s="131">
        <v>1252889</v>
      </c>
      <c r="E61" s="131">
        <v>1982501</v>
      </c>
    </row>
    <row r="62" spans="1:5">
      <c r="A62" s="77" t="s">
        <v>156</v>
      </c>
      <c r="B62" s="77" t="s">
        <v>157</v>
      </c>
      <c r="C62" s="78">
        <v>14970</v>
      </c>
      <c r="D62" s="78">
        <v>15886</v>
      </c>
      <c r="E62" s="78">
        <v>15902</v>
      </c>
    </row>
    <row r="63" spans="1:5">
      <c r="A63" s="77" t="s">
        <v>158</v>
      </c>
      <c r="B63" s="77" t="s">
        <v>159</v>
      </c>
      <c r="C63" s="78">
        <v>68422</v>
      </c>
      <c r="D63" s="78">
        <v>125293</v>
      </c>
      <c r="E63" s="78">
        <v>52175</v>
      </c>
    </row>
    <row r="64" spans="1:5">
      <c r="A64" s="77" t="s">
        <v>571</v>
      </c>
      <c r="B64" s="77" t="s">
        <v>161</v>
      </c>
      <c r="C64" s="78">
        <v>401</v>
      </c>
      <c r="D64" s="78">
        <v>98</v>
      </c>
      <c r="E64" s="78">
        <v>0</v>
      </c>
    </row>
    <row r="65" spans="1:5">
      <c r="A65" s="77" t="s">
        <v>152</v>
      </c>
      <c r="B65" s="77" t="s">
        <v>153</v>
      </c>
      <c r="C65" s="78">
        <v>113206</v>
      </c>
      <c r="D65" s="78">
        <v>113498</v>
      </c>
      <c r="E65" s="78">
        <v>132272</v>
      </c>
    </row>
    <row r="66" spans="1:5">
      <c r="A66" s="77" t="s">
        <v>146</v>
      </c>
      <c r="B66" s="77" t="s">
        <v>147</v>
      </c>
      <c r="C66" s="78">
        <v>261828</v>
      </c>
      <c r="D66" s="78">
        <v>307765</v>
      </c>
      <c r="E66" s="78">
        <v>220090</v>
      </c>
    </row>
    <row r="67" spans="1:5">
      <c r="A67" s="77" t="s">
        <v>499</v>
      </c>
      <c r="B67" s="77" t="s">
        <v>149</v>
      </c>
      <c r="C67" s="78">
        <v>18931</v>
      </c>
      <c r="D67" s="78">
        <v>13763</v>
      </c>
      <c r="E67" s="78">
        <v>10827</v>
      </c>
    </row>
    <row r="68" spans="1:5">
      <c r="A68" s="132" t="s">
        <v>170</v>
      </c>
      <c r="B68" s="132" t="s">
        <v>171</v>
      </c>
      <c r="C68" s="78">
        <v>748585</v>
      </c>
      <c r="D68" s="78">
        <v>411586</v>
      </c>
      <c r="E68" s="78">
        <v>1551162</v>
      </c>
    </row>
    <row r="69" spans="1:5">
      <c r="A69" s="77" t="s">
        <v>537</v>
      </c>
      <c r="B69" s="77" t="s">
        <v>169</v>
      </c>
      <c r="C69" s="78">
        <v>85390</v>
      </c>
      <c r="D69" s="78">
        <v>265000</v>
      </c>
      <c r="E69" s="78">
        <v>73</v>
      </c>
    </row>
    <row r="70" spans="1:5">
      <c r="A70" s="77" t="s">
        <v>172</v>
      </c>
      <c r="B70" s="77" t="s">
        <v>173</v>
      </c>
      <c r="C70" s="78">
        <v>0</v>
      </c>
      <c r="D70" s="78">
        <v>0</v>
      </c>
      <c r="E70" s="78">
        <v>0</v>
      </c>
    </row>
    <row r="71" spans="1:5">
      <c r="A71" s="130" t="s">
        <v>174</v>
      </c>
      <c r="B71" s="130" t="s">
        <v>175</v>
      </c>
      <c r="C71" s="131">
        <v>2252549</v>
      </c>
      <c r="D71" s="131">
        <v>2158735</v>
      </c>
      <c r="E71" s="131">
        <v>2887057</v>
      </c>
    </row>
    <row r="72" spans="1:5">
      <c r="C72" s="79"/>
      <c r="D72" s="79"/>
    </row>
    <row r="73" spans="1:5">
      <c r="A73" s="313" t="s">
        <v>452</v>
      </c>
      <c r="B73" s="313" t="s">
        <v>177</v>
      </c>
      <c r="C73" s="119">
        <v>44651</v>
      </c>
      <c r="D73" s="119" t="s">
        <v>593</v>
      </c>
      <c r="E73" s="119" t="s">
        <v>642</v>
      </c>
    </row>
    <row r="74" spans="1:5">
      <c r="A74" s="130" t="s">
        <v>178</v>
      </c>
      <c r="B74" s="130" t="s">
        <v>179</v>
      </c>
      <c r="C74" s="131">
        <v>1959929</v>
      </c>
      <c r="D74" s="131">
        <v>1894356</v>
      </c>
      <c r="E74" s="131">
        <v>2227530</v>
      </c>
    </row>
    <row r="75" spans="1:5">
      <c r="A75" s="130" t="s">
        <v>480</v>
      </c>
      <c r="B75" s="130" t="s">
        <v>481</v>
      </c>
      <c r="C75" s="131">
        <v>1959929</v>
      </c>
      <c r="D75" s="131">
        <v>1894356</v>
      </c>
      <c r="E75" s="131">
        <v>2227530</v>
      </c>
    </row>
    <row r="76" spans="1:5">
      <c r="A76" s="77" t="s">
        <v>182</v>
      </c>
      <c r="B76" s="77" t="s">
        <v>183</v>
      </c>
      <c r="C76" s="78">
        <v>100739</v>
      </c>
      <c r="D76" s="78">
        <v>100739</v>
      </c>
      <c r="E76" s="78">
        <v>100739</v>
      </c>
    </row>
    <row r="77" spans="1:5">
      <c r="A77" s="77" t="s">
        <v>453</v>
      </c>
      <c r="B77" s="77" t="s">
        <v>527</v>
      </c>
      <c r="C77" s="78">
        <v>1425647</v>
      </c>
      <c r="D77" s="78">
        <v>1425647</v>
      </c>
      <c r="E77" s="78">
        <v>775720</v>
      </c>
    </row>
    <row r="78" spans="1:5">
      <c r="A78" s="77" t="s">
        <v>572</v>
      </c>
      <c r="B78" s="77" t="s">
        <v>528</v>
      </c>
      <c r="C78" s="78">
        <v>115909</v>
      </c>
      <c r="D78" s="78">
        <v>115909</v>
      </c>
      <c r="E78" s="78">
        <v>115909</v>
      </c>
    </row>
    <row r="79" spans="1:5">
      <c r="A79" s="77" t="s">
        <v>573</v>
      </c>
      <c r="B79" s="77" t="s">
        <v>191</v>
      </c>
      <c r="C79" s="78">
        <v>44212</v>
      </c>
      <c r="D79" s="78">
        <v>47994</v>
      </c>
      <c r="E79" s="78">
        <v>54297</v>
      </c>
    </row>
    <row r="80" spans="1:5">
      <c r="A80" s="77" t="s">
        <v>574</v>
      </c>
      <c r="B80" s="77" t="s">
        <v>529</v>
      </c>
      <c r="C80" s="78">
        <v>2028</v>
      </c>
      <c r="D80" s="78">
        <v>1591</v>
      </c>
      <c r="E80" s="78">
        <v>1189</v>
      </c>
    </row>
    <row r="81" spans="1:5">
      <c r="A81" s="77" t="s">
        <v>194</v>
      </c>
      <c r="B81" s="77" t="s">
        <v>195</v>
      </c>
      <c r="C81" s="78">
        <v>202476</v>
      </c>
      <c r="D81" s="78">
        <v>-6432</v>
      </c>
      <c r="E81" s="78">
        <v>1147189</v>
      </c>
    </row>
    <row r="82" spans="1:5">
      <c r="A82" s="77" t="s">
        <v>575</v>
      </c>
      <c r="B82" s="77" t="s">
        <v>197</v>
      </c>
      <c r="C82" s="78">
        <v>68918</v>
      </c>
      <c r="D82" s="78">
        <v>208908</v>
      </c>
      <c r="E82" s="78">
        <v>32487</v>
      </c>
    </row>
    <row r="83" spans="1:5">
      <c r="A83" s="114" t="s">
        <v>576</v>
      </c>
      <c r="B83" s="114" t="s">
        <v>482</v>
      </c>
      <c r="C83" s="120"/>
      <c r="D83" s="120"/>
      <c r="E83" s="120"/>
    </row>
    <row r="84" spans="1:5">
      <c r="A84" s="130" t="s">
        <v>577</v>
      </c>
      <c r="B84" s="130" t="s">
        <v>199</v>
      </c>
      <c r="C84" s="131">
        <v>37825</v>
      </c>
      <c r="D84" s="131">
        <v>36112</v>
      </c>
      <c r="E84" s="131">
        <v>19893</v>
      </c>
    </row>
    <row r="85" spans="1:5">
      <c r="A85" s="77" t="s">
        <v>200</v>
      </c>
      <c r="B85" s="77" t="s">
        <v>201</v>
      </c>
      <c r="C85" s="78">
        <v>23309</v>
      </c>
      <c r="D85" s="78">
        <v>21080</v>
      </c>
      <c r="E85" s="78">
        <v>15422</v>
      </c>
    </row>
    <row r="86" spans="1:5">
      <c r="A86" s="77" t="s">
        <v>645</v>
      </c>
      <c r="B86" s="77" t="s">
        <v>531</v>
      </c>
      <c r="C86" s="78">
        <v>2800</v>
      </c>
      <c r="D86" s="78">
        <v>2860</v>
      </c>
      <c r="E86" s="78">
        <v>3113</v>
      </c>
    </row>
    <row r="87" spans="1:5">
      <c r="A87" s="77" t="s">
        <v>502</v>
      </c>
      <c r="B87" s="77" t="s">
        <v>205</v>
      </c>
      <c r="C87" s="78">
        <v>0</v>
      </c>
      <c r="D87" s="78">
        <v>0</v>
      </c>
      <c r="E87" s="78">
        <v>0</v>
      </c>
    </row>
    <row r="88" spans="1:5">
      <c r="A88" s="77" t="s">
        <v>503</v>
      </c>
      <c r="B88" s="77" t="s">
        <v>207</v>
      </c>
      <c r="C88" s="78">
        <v>5968</v>
      </c>
      <c r="D88" s="78">
        <v>6424</v>
      </c>
      <c r="E88" s="78">
        <v>960</v>
      </c>
    </row>
    <row r="89" spans="1:5">
      <c r="A89" s="77" t="s">
        <v>483</v>
      </c>
      <c r="B89" s="77" t="s">
        <v>209</v>
      </c>
      <c r="C89" s="78">
        <v>380</v>
      </c>
      <c r="D89" s="78">
        <v>380</v>
      </c>
      <c r="E89" s="78">
        <v>398</v>
      </c>
    </row>
    <row r="90" spans="1:5">
      <c r="A90" s="77" t="s">
        <v>210</v>
      </c>
      <c r="B90" s="77" t="s">
        <v>211</v>
      </c>
      <c r="C90" s="78">
        <v>5368</v>
      </c>
      <c r="D90" s="78">
        <v>5368</v>
      </c>
      <c r="E90" s="78">
        <v>0</v>
      </c>
    </row>
    <row r="91" spans="1:5">
      <c r="A91" s="130" t="s">
        <v>578</v>
      </c>
      <c r="B91" s="130" t="s">
        <v>213</v>
      </c>
      <c r="C91" s="131">
        <v>254795</v>
      </c>
      <c r="D91" s="131">
        <v>228267</v>
      </c>
      <c r="E91" s="131">
        <v>639634</v>
      </c>
    </row>
    <row r="92" spans="1:5">
      <c r="A92" s="77" t="s">
        <v>336</v>
      </c>
      <c r="B92" s="77" t="s">
        <v>337</v>
      </c>
      <c r="C92" s="78">
        <v>0</v>
      </c>
      <c r="D92" s="78">
        <v>0</v>
      </c>
      <c r="E92" s="78">
        <v>0</v>
      </c>
    </row>
    <row r="93" spans="1:5">
      <c r="A93" s="77" t="s">
        <v>200</v>
      </c>
      <c r="B93" s="77" t="s">
        <v>201</v>
      </c>
      <c r="C93" s="78">
        <v>33327</v>
      </c>
      <c r="D93" s="78">
        <v>25802</v>
      </c>
      <c r="E93" s="78">
        <v>7988</v>
      </c>
    </row>
    <row r="94" spans="1:5">
      <c r="A94" s="77" t="s">
        <v>579</v>
      </c>
      <c r="B94" s="77" t="s">
        <v>217</v>
      </c>
      <c r="C94" s="78">
        <v>71272</v>
      </c>
      <c r="D94" s="78">
        <v>53380</v>
      </c>
      <c r="E94" s="78">
        <v>133560</v>
      </c>
    </row>
    <row r="95" spans="1:5">
      <c r="A95" s="77" t="s">
        <v>218</v>
      </c>
      <c r="B95" s="77" t="s">
        <v>219</v>
      </c>
      <c r="C95" s="78">
        <v>31589</v>
      </c>
      <c r="D95" s="78">
        <v>24446</v>
      </c>
      <c r="E95" s="78">
        <v>67750</v>
      </c>
    </row>
    <row r="96" spans="1:5">
      <c r="A96" s="77" t="s">
        <v>202</v>
      </c>
      <c r="B96" s="77" t="s">
        <v>221</v>
      </c>
      <c r="C96" s="78">
        <v>9132</v>
      </c>
      <c r="D96" s="78">
        <v>10042</v>
      </c>
      <c r="E96" s="78">
        <v>8486</v>
      </c>
    </row>
    <row r="97" spans="1:5">
      <c r="A97" s="77" t="s">
        <v>503</v>
      </c>
      <c r="B97" s="77" t="s">
        <v>207</v>
      </c>
      <c r="C97" s="78">
        <v>23053</v>
      </c>
      <c r="D97" s="78">
        <v>31548</v>
      </c>
      <c r="E97" s="78">
        <v>41477</v>
      </c>
    </row>
    <row r="98" spans="1:5">
      <c r="A98" s="77" t="s">
        <v>483</v>
      </c>
      <c r="B98" s="77" t="s">
        <v>209</v>
      </c>
      <c r="C98" s="78">
        <v>7</v>
      </c>
      <c r="D98" s="78">
        <v>7</v>
      </c>
      <c r="E98" s="78">
        <v>4</v>
      </c>
    </row>
    <row r="99" spans="1:5">
      <c r="A99" s="77" t="s">
        <v>210</v>
      </c>
      <c r="B99" s="77" t="s">
        <v>211</v>
      </c>
      <c r="C99" s="78">
        <v>86415</v>
      </c>
      <c r="D99" s="78">
        <v>83042</v>
      </c>
      <c r="E99" s="78">
        <v>380369</v>
      </c>
    </row>
    <row r="100" spans="1:5">
      <c r="A100" s="130" t="s">
        <v>580</v>
      </c>
      <c r="B100" s="130" t="s">
        <v>228</v>
      </c>
      <c r="C100" s="131">
        <v>2252549</v>
      </c>
      <c r="D100" s="131">
        <v>2158735</v>
      </c>
      <c r="E100" s="131">
        <v>2887057</v>
      </c>
    </row>
    <row r="101" spans="1:5">
      <c r="A101" s="76" t="s">
        <v>466</v>
      </c>
    </row>
    <row r="103" spans="1:5" ht="26">
      <c r="A103" s="65" t="s">
        <v>229</v>
      </c>
      <c r="B103" s="65" t="s">
        <v>230</v>
      </c>
      <c r="E103" s="97"/>
    </row>
    <row r="104" spans="1:5" ht="24">
      <c r="A104" s="313" t="s">
        <v>231</v>
      </c>
      <c r="B104" s="313" t="s">
        <v>232</v>
      </c>
      <c r="C104" s="113" t="s">
        <v>620</v>
      </c>
      <c r="D104" s="113" t="s">
        <v>594</v>
      </c>
    </row>
    <row r="105" spans="1:5">
      <c r="A105" s="121" t="s">
        <v>233</v>
      </c>
      <c r="B105" s="121" t="s">
        <v>234</v>
      </c>
      <c r="C105" s="4"/>
      <c r="D105" s="4"/>
    </row>
    <row r="106" spans="1:5">
      <c r="A106" s="122" t="s">
        <v>646</v>
      </c>
      <c r="B106" s="122" t="s">
        <v>398</v>
      </c>
      <c r="C106" s="4">
        <v>68918</v>
      </c>
      <c r="D106" s="4">
        <v>32487</v>
      </c>
    </row>
    <row r="107" spans="1:5">
      <c r="A107" s="122" t="s">
        <v>235</v>
      </c>
      <c r="B107" s="122" t="s">
        <v>236</v>
      </c>
      <c r="C107" s="4">
        <v>53442</v>
      </c>
      <c r="D107" s="4">
        <v>1029681</v>
      </c>
    </row>
    <row r="108" spans="1:5">
      <c r="A108" s="81" t="s">
        <v>647</v>
      </c>
      <c r="B108" s="81" t="s">
        <v>379</v>
      </c>
      <c r="C108" s="80">
        <v>3894</v>
      </c>
      <c r="D108" s="80">
        <v>4490</v>
      </c>
    </row>
    <row r="109" spans="1:5">
      <c r="A109" s="81" t="s">
        <v>648</v>
      </c>
      <c r="B109" s="81" t="s">
        <v>240</v>
      </c>
      <c r="C109" s="80">
        <v>18020</v>
      </c>
      <c r="D109" s="80">
        <v>23319</v>
      </c>
    </row>
    <row r="110" spans="1:5">
      <c r="A110" s="81" t="s">
        <v>649</v>
      </c>
      <c r="B110" s="81" t="s">
        <v>604</v>
      </c>
      <c r="C110" s="80">
        <v>-1359</v>
      </c>
      <c r="D110" s="80">
        <v>-8975</v>
      </c>
    </row>
    <row r="111" spans="1:5">
      <c r="A111" s="81" t="s">
        <v>650</v>
      </c>
      <c r="B111" s="81" t="s">
        <v>605</v>
      </c>
      <c r="C111" s="80">
        <v>-7427</v>
      </c>
      <c r="D111" s="80">
        <v>32</v>
      </c>
    </row>
    <row r="112" spans="1:5">
      <c r="A112" s="81" t="s">
        <v>651</v>
      </c>
      <c r="B112" s="81" t="s">
        <v>606</v>
      </c>
      <c r="C112" s="80">
        <v>-434</v>
      </c>
      <c r="D112" s="80">
        <v>12215</v>
      </c>
    </row>
    <row r="113" spans="1:4">
      <c r="A113" s="81" t="s">
        <v>652</v>
      </c>
      <c r="B113" s="81" t="s">
        <v>248</v>
      </c>
      <c r="C113" s="80">
        <v>-4176</v>
      </c>
      <c r="D113" s="80">
        <v>-81400</v>
      </c>
    </row>
    <row r="114" spans="1:4">
      <c r="A114" s="81" t="s">
        <v>653</v>
      </c>
      <c r="B114" s="81" t="s">
        <v>250</v>
      </c>
      <c r="C114" s="80">
        <v>916</v>
      </c>
      <c r="D114" s="80">
        <v>-8945</v>
      </c>
    </row>
    <row r="115" spans="1:4">
      <c r="A115" s="81" t="s">
        <v>654</v>
      </c>
      <c r="B115" s="81" t="s">
        <v>252</v>
      </c>
      <c r="C115" s="80">
        <v>43740</v>
      </c>
      <c r="D115" s="80">
        <v>1091367</v>
      </c>
    </row>
    <row r="116" spans="1:4">
      <c r="A116" s="81" t="s">
        <v>655</v>
      </c>
      <c r="B116" s="81" t="s">
        <v>254</v>
      </c>
      <c r="C116" s="80">
        <v>15515</v>
      </c>
      <c r="D116" s="80">
        <v>-7824</v>
      </c>
    </row>
    <row r="117" spans="1:4">
      <c r="A117" s="81" t="s">
        <v>255</v>
      </c>
      <c r="B117" s="81" t="s">
        <v>256</v>
      </c>
      <c r="C117" s="80">
        <v>-17064</v>
      </c>
      <c r="D117" s="80">
        <v>-3968</v>
      </c>
    </row>
    <row r="118" spans="1:4">
      <c r="A118" s="81" t="s">
        <v>259</v>
      </c>
      <c r="B118" s="81" t="s">
        <v>260</v>
      </c>
      <c r="C118" s="80">
        <v>1817</v>
      </c>
      <c r="D118" s="80">
        <v>9370</v>
      </c>
    </row>
    <row r="119" spans="1:4">
      <c r="A119" s="122" t="s">
        <v>656</v>
      </c>
      <c r="B119" s="122" t="s">
        <v>262</v>
      </c>
      <c r="C119" s="4">
        <v>122360</v>
      </c>
      <c r="D119" s="4">
        <v>1062168</v>
      </c>
    </row>
    <row r="120" spans="1:4">
      <c r="A120" s="81" t="s">
        <v>657</v>
      </c>
      <c r="B120" s="81" t="s">
        <v>548</v>
      </c>
      <c r="C120" s="80">
        <v>7302</v>
      </c>
      <c r="D120" s="80">
        <v>4561</v>
      </c>
    </row>
    <row r="121" spans="1:4">
      <c r="A121" s="81" t="s">
        <v>265</v>
      </c>
      <c r="B121" s="81" t="s">
        <v>607</v>
      </c>
      <c r="C121" s="80">
        <v>15673</v>
      </c>
      <c r="D121" s="80">
        <v>3</v>
      </c>
    </row>
    <row r="122" spans="1:4">
      <c r="A122" s="81" t="s">
        <v>658</v>
      </c>
      <c r="B122" s="81" t="s">
        <v>268</v>
      </c>
      <c r="C122" s="80">
        <v>-3213</v>
      </c>
      <c r="D122" s="80">
        <v>1568</v>
      </c>
    </row>
    <row r="123" spans="1:4">
      <c r="A123" s="121" t="s">
        <v>659</v>
      </c>
      <c r="B123" s="121" t="s">
        <v>270</v>
      </c>
      <c r="C123" s="4">
        <v>142122</v>
      </c>
      <c r="D123" s="4">
        <v>1068300</v>
      </c>
    </row>
    <row r="124" spans="1:4">
      <c r="A124" s="121" t="s">
        <v>660</v>
      </c>
      <c r="B124" s="121" t="s">
        <v>272</v>
      </c>
      <c r="C124" s="4"/>
      <c r="D124" s="4"/>
    </row>
    <row r="125" spans="1:4">
      <c r="A125" s="122" t="s">
        <v>549</v>
      </c>
      <c r="B125" s="122" t="s">
        <v>274</v>
      </c>
      <c r="C125" s="4">
        <v>325840</v>
      </c>
      <c r="D125" s="4">
        <v>197525</v>
      </c>
    </row>
    <row r="126" spans="1:4">
      <c r="A126" s="81" t="s">
        <v>661</v>
      </c>
      <c r="B126" s="81" t="s">
        <v>276</v>
      </c>
      <c r="C126" s="80">
        <v>7</v>
      </c>
      <c r="D126" s="80">
        <v>0</v>
      </c>
    </row>
    <row r="127" spans="1:4">
      <c r="A127" s="81" t="s">
        <v>277</v>
      </c>
      <c r="B127" s="81" t="s">
        <v>278</v>
      </c>
      <c r="C127" s="80">
        <v>0</v>
      </c>
      <c r="D127" s="80">
        <v>0</v>
      </c>
    </row>
    <row r="128" spans="1:4">
      <c r="A128" s="81" t="s">
        <v>279</v>
      </c>
      <c r="B128" s="81" t="s">
        <v>280</v>
      </c>
      <c r="C128" s="80">
        <v>0</v>
      </c>
      <c r="D128" s="80">
        <v>0</v>
      </c>
    </row>
    <row r="129" spans="1:8">
      <c r="A129" s="81" t="s">
        <v>281</v>
      </c>
      <c r="B129" s="81" t="s">
        <v>282</v>
      </c>
      <c r="C129" s="80">
        <v>0</v>
      </c>
      <c r="D129" s="80">
        <v>0</v>
      </c>
    </row>
    <row r="130" spans="1:8">
      <c r="A130" s="81" t="s">
        <v>283</v>
      </c>
      <c r="B130" s="81" t="s">
        <v>284</v>
      </c>
      <c r="C130" s="80">
        <v>0</v>
      </c>
      <c r="D130" s="80">
        <v>0</v>
      </c>
    </row>
    <row r="131" spans="1:8">
      <c r="A131" s="81" t="s">
        <v>662</v>
      </c>
      <c r="B131" s="81" t="s">
        <v>288</v>
      </c>
      <c r="C131" s="80">
        <v>265000</v>
      </c>
      <c r="D131" s="80">
        <v>164368</v>
      </c>
    </row>
    <row r="132" spans="1:8">
      <c r="A132" s="81" t="s">
        <v>663</v>
      </c>
      <c r="B132" s="81" t="s">
        <v>382</v>
      </c>
      <c r="C132" s="80">
        <v>58132</v>
      </c>
      <c r="D132" s="80">
        <v>33097</v>
      </c>
    </row>
    <row r="133" spans="1:8">
      <c r="A133" s="81" t="s">
        <v>291</v>
      </c>
      <c r="B133" s="81" t="s">
        <v>292</v>
      </c>
      <c r="C133" s="80">
        <v>291</v>
      </c>
      <c r="D133" s="80">
        <v>0</v>
      </c>
    </row>
    <row r="134" spans="1:8">
      <c r="A134" s="93" t="s">
        <v>293</v>
      </c>
      <c r="B134" s="93" t="s">
        <v>294</v>
      </c>
      <c r="C134" s="94">
        <v>2364</v>
      </c>
      <c r="D134" s="94">
        <v>40</v>
      </c>
      <c r="E134" s="92"/>
      <c r="F134" s="395" t="s">
        <v>510</v>
      </c>
      <c r="G134" s="395"/>
    </row>
    <row r="135" spans="1:8">
      <c r="A135" s="81" t="s">
        <v>551</v>
      </c>
      <c r="B135" s="81" t="s">
        <v>296</v>
      </c>
      <c r="C135" s="80">
        <v>0</v>
      </c>
      <c r="D135" s="80">
        <v>0</v>
      </c>
    </row>
    <row r="136" spans="1:8">
      <c r="A136" s="81" t="s">
        <v>664</v>
      </c>
      <c r="B136" s="81" t="s">
        <v>298</v>
      </c>
      <c r="C136" s="80">
        <v>46</v>
      </c>
      <c r="D136" s="80">
        <v>20</v>
      </c>
    </row>
    <row r="137" spans="1:8">
      <c r="A137" s="122" t="s">
        <v>553</v>
      </c>
      <c r="B137" s="122" t="s">
        <v>300</v>
      </c>
      <c r="C137" s="4">
        <v>129979</v>
      </c>
      <c r="D137" s="4">
        <v>279440</v>
      </c>
    </row>
    <row r="138" spans="1:8">
      <c r="A138" s="81" t="s">
        <v>665</v>
      </c>
      <c r="B138" s="81" t="s">
        <v>302</v>
      </c>
      <c r="C138" s="80">
        <v>15212</v>
      </c>
      <c r="D138" s="80">
        <v>7218</v>
      </c>
    </row>
    <row r="139" spans="1:8">
      <c r="A139" s="81" t="s">
        <v>568</v>
      </c>
      <c r="B139" s="81" t="s">
        <v>137</v>
      </c>
      <c r="C139" s="80">
        <v>27697</v>
      </c>
      <c r="D139" s="80">
        <v>29126</v>
      </c>
    </row>
    <row r="140" spans="1:8">
      <c r="A140" s="81" t="s">
        <v>305</v>
      </c>
      <c r="B140" s="81" t="s">
        <v>306</v>
      </c>
      <c r="C140" s="80">
        <v>0</v>
      </c>
      <c r="D140" s="80">
        <v>0</v>
      </c>
    </row>
    <row r="141" spans="1:8">
      <c r="A141" s="81" t="s">
        <v>666</v>
      </c>
      <c r="B141" s="81" t="s">
        <v>608</v>
      </c>
      <c r="C141" s="80">
        <v>89</v>
      </c>
      <c r="D141" s="80">
        <v>41</v>
      </c>
    </row>
    <row r="142" spans="1:8">
      <c r="A142" s="81" t="s">
        <v>309</v>
      </c>
      <c r="B142" s="81" t="s">
        <v>310</v>
      </c>
      <c r="C142" s="80">
        <v>1500</v>
      </c>
      <c r="D142" s="80">
        <v>1540</v>
      </c>
    </row>
    <row r="143" spans="1:8">
      <c r="A143" s="81" t="s">
        <v>311</v>
      </c>
      <c r="B143" s="81" t="s">
        <v>312</v>
      </c>
      <c r="C143" s="80">
        <v>0</v>
      </c>
      <c r="D143" s="80">
        <v>0</v>
      </c>
    </row>
    <row r="144" spans="1:8" s="97" customFormat="1">
      <c r="A144" s="81" t="s">
        <v>313</v>
      </c>
      <c r="B144" s="81" t="s">
        <v>609</v>
      </c>
      <c r="C144" s="80">
        <v>0</v>
      </c>
      <c r="D144" s="80">
        <v>0</v>
      </c>
      <c r="E144" s="40"/>
      <c r="F144" s="40"/>
      <c r="G144" s="40"/>
      <c r="H144" s="40"/>
    </row>
    <row r="145" spans="1:12">
      <c r="A145" s="81" t="s">
        <v>319</v>
      </c>
      <c r="B145" s="81" t="s">
        <v>320</v>
      </c>
      <c r="C145" s="80">
        <v>0</v>
      </c>
      <c r="D145" s="80">
        <v>0</v>
      </c>
    </row>
    <row r="146" spans="1:12">
      <c r="A146" s="81" t="s">
        <v>321</v>
      </c>
      <c r="B146" s="81" t="s">
        <v>322</v>
      </c>
      <c r="C146" s="80">
        <v>85390</v>
      </c>
      <c r="D146" s="80">
        <v>73</v>
      </c>
    </row>
    <row r="147" spans="1:12">
      <c r="A147" s="81" t="s">
        <v>663</v>
      </c>
      <c r="B147" s="81" t="s">
        <v>324</v>
      </c>
      <c r="C147" s="80">
        <v>91</v>
      </c>
      <c r="D147" s="80">
        <v>241442</v>
      </c>
    </row>
    <row r="148" spans="1:12">
      <c r="A148" s="81" t="s">
        <v>667</v>
      </c>
      <c r="B148" s="81" t="s">
        <v>420</v>
      </c>
      <c r="C148" s="80">
        <v>0</v>
      </c>
      <c r="D148" s="80">
        <v>0</v>
      </c>
    </row>
    <row r="149" spans="1:12">
      <c r="A149" s="81" t="s">
        <v>557</v>
      </c>
      <c r="B149" s="81" t="s">
        <v>424</v>
      </c>
      <c r="C149" s="80">
        <v>0</v>
      </c>
      <c r="D149" s="80">
        <v>0</v>
      </c>
    </row>
    <row r="150" spans="1:12">
      <c r="A150" s="121" t="s">
        <v>668</v>
      </c>
      <c r="B150" s="121" t="s">
        <v>331</v>
      </c>
      <c r="C150" s="4">
        <v>195861</v>
      </c>
      <c r="D150" s="4">
        <v>-81915</v>
      </c>
    </row>
    <row r="151" spans="1:12">
      <c r="A151" s="121" t="s">
        <v>669</v>
      </c>
      <c r="B151" s="121" t="s">
        <v>333</v>
      </c>
      <c r="C151" s="4"/>
      <c r="D151" s="4"/>
    </row>
    <row r="152" spans="1:12">
      <c r="A152" s="122" t="s">
        <v>549</v>
      </c>
      <c r="B152" s="122" t="s">
        <v>274</v>
      </c>
      <c r="C152" s="4">
        <v>10</v>
      </c>
      <c r="D152" s="4">
        <v>2159</v>
      </c>
    </row>
    <row r="153" spans="1:12">
      <c r="A153" s="81" t="s">
        <v>560</v>
      </c>
      <c r="B153" s="81" t="s">
        <v>335</v>
      </c>
      <c r="C153" s="80">
        <v>0</v>
      </c>
      <c r="D153" s="80">
        <v>2149</v>
      </c>
    </row>
    <row r="154" spans="1:12">
      <c r="A154" s="81" t="s">
        <v>336</v>
      </c>
      <c r="B154" s="81" t="s">
        <v>337</v>
      </c>
      <c r="C154" s="80">
        <v>0</v>
      </c>
      <c r="D154" s="80">
        <v>0</v>
      </c>
    </row>
    <row r="155" spans="1:12">
      <c r="A155" s="81" t="s">
        <v>670</v>
      </c>
      <c r="B155" s="81" t="s">
        <v>515</v>
      </c>
      <c r="C155" s="80">
        <v>10</v>
      </c>
      <c r="D155" s="80">
        <v>10</v>
      </c>
    </row>
    <row r="156" spans="1:12">
      <c r="A156" s="81" t="s">
        <v>340</v>
      </c>
      <c r="B156" s="81" t="s">
        <v>341</v>
      </c>
      <c r="C156" s="80">
        <v>0</v>
      </c>
      <c r="D156" s="80">
        <v>0</v>
      </c>
    </row>
    <row r="157" spans="1:12">
      <c r="A157" s="122" t="s">
        <v>553</v>
      </c>
      <c r="B157" s="122" t="s">
        <v>300</v>
      </c>
      <c r="C157" s="4">
        <v>994</v>
      </c>
      <c r="D157" s="4">
        <v>717</v>
      </c>
    </row>
    <row r="158" spans="1:12">
      <c r="A158" s="81" t="s">
        <v>342</v>
      </c>
      <c r="B158" s="81" t="s">
        <v>312</v>
      </c>
      <c r="C158" s="80">
        <v>0</v>
      </c>
      <c r="D158" s="80">
        <v>0</v>
      </c>
      <c r="L158" s="68"/>
    </row>
    <row r="159" spans="1:12">
      <c r="A159" s="81" t="s">
        <v>563</v>
      </c>
      <c r="B159" s="81" t="s">
        <v>346</v>
      </c>
      <c r="C159" s="80">
        <v>0</v>
      </c>
      <c r="D159" s="80">
        <v>0</v>
      </c>
      <c r="L159" s="68"/>
    </row>
    <row r="160" spans="1:12" ht="14" customHeight="1">
      <c r="A160" s="81" t="s">
        <v>347</v>
      </c>
      <c r="B160" s="81" t="s">
        <v>610</v>
      </c>
      <c r="C160" s="80">
        <v>0</v>
      </c>
      <c r="D160" s="80">
        <v>0</v>
      </c>
      <c r="L160" s="68"/>
    </row>
    <row r="161" spans="1:11" ht="15" customHeight="1">
      <c r="A161" s="81" t="s">
        <v>671</v>
      </c>
      <c r="B161" s="81" t="s">
        <v>350</v>
      </c>
      <c r="C161" s="80">
        <v>863</v>
      </c>
      <c r="D161" s="80">
        <v>673</v>
      </c>
    </row>
    <row r="162" spans="1:11">
      <c r="A162" s="81" t="s">
        <v>340</v>
      </c>
      <c r="B162" s="81" t="s">
        <v>341</v>
      </c>
      <c r="C162" s="80">
        <v>131</v>
      </c>
      <c r="D162" s="80">
        <v>44</v>
      </c>
    </row>
    <row r="163" spans="1:11">
      <c r="A163" s="121" t="s">
        <v>672</v>
      </c>
      <c r="B163" s="121" t="s">
        <v>353</v>
      </c>
      <c r="C163" s="4">
        <v>-984</v>
      </c>
      <c r="D163" s="4">
        <v>1442</v>
      </c>
    </row>
    <row r="164" spans="1:11">
      <c r="A164" s="121" t="s">
        <v>673</v>
      </c>
      <c r="B164" s="121" t="s">
        <v>355</v>
      </c>
      <c r="C164" s="4">
        <v>336999</v>
      </c>
      <c r="D164" s="4">
        <v>987827</v>
      </c>
    </row>
    <row r="165" spans="1:11">
      <c r="A165" s="121" t="s">
        <v>674</v>
      </c>
      <c r="B165" s="121" t="s">
        <v>357</v>
      </c>
      <c r="C165" s="4">
        <v>336999</v>
      </c>
      <c r="D165" s="4">
        <v>987827</v>
      </c>
    </row>
    <row r="166" spans="1:11">
      <c r="A166" s="121" t="s">
        <v>675</v>
      </c>
      <c r="B166" s="121" t="s">
        <v>359</v>
      </c>
      <c r="C166" s="4">
        <v>411586</v>
      </c>
      <c r="D166" s="4">
        <v>563335</v>
      </c>
    </row>
    <row r="167" spans="1:11">
      <c r="A167" s="121" t="s">
        <v>676</v>
      </c>
      <c r="B167" s="121" t="s">
        <v>361</v>
      </c>
      <c r="C167" s="4">
        <v>748585</v>
      </c>
      <c r="D167" s="4">
        <v>1551162</v>
      </c>
    </row>
    <row r="168" spans="1:11">
      <c r="A168" s="76" t="s">
        <v>466</v>
      </c>
      <c r="B168" s="71"/>
      <c r="C168" s="72"/>
      <c r="D168" s="72"/>
    </row>
    <row r="169" spans="1:11">
      <c r="A169" s="76"/>
      <c r="B169" s="71"/>
      <c r="C169" s="72"/>
      <c r="D169" s="72"/>
    </row>
    <row r="170" spans="1:11" ht="26">
      <c r="A170" s="65" t="s">
        <v>476</v>
      </c>
      <c r="B170" s="66" t="s">
        <v>427</v>
      </c>
      <c r="C170" s="383" t="s">
        <v>620</v>
      </c>
      <c r="D170" s="384"/>
      <c r="E170" s="384"/>
      <c r="F170" s="385"/>
      <c r="H170" s="383" t="s">
        <v>621</v>
      </c>
      <c r="I170" s="384"/>
      <c r="J170" s="384"/>
      <c r="K170" s="385"/>
    </row>
    <row r="171" spans="1:11" ht="52">
      <c r="A171" s="392" t="s">
        <v>477</v>
      </c>
      <c r="B171" s="387" t="s">
        <v>429</v>
      </c>
      <c r="C171" s="396" t="s">
        <v>430</v>
      </c>
      <c r="D171" s="396" t="s">
        <v>431</v>
      </c>
      <c r="E171" s="314" t="s">
        <v>478</v>
      </c>
      <c r="F171" s="314" t="s">
        <v>433</v>
      </c>
      <c r="H171" s="396" t="s">
        <v>430</v>
      </c>
      <c r="I171" s="396" t="s">
        <v>431</v>
      </c>
      <c r="J171" s="314" t="s">
        <v>478</v>
      </c>
      <c r="K171" s="314" t="s">
        <v>433</v>
      </c>
    </row>
    <row r="172" spans="1:11" ht="65">
      <c r="A172" s="392"/>
      <c r="B172" s="387"/>
      <c r="C172" s="397"/>
      <c r="D172" s="397"/>
      <c r="E172" s="314" t="s">
        <v>479</v>
      </c>
      <c r="F172" s="314" t="s">
        <v>435</v>
      </c>
      <c r="H172" s="397"/>
      <c r="I172" s="397"/>
      <c r="J172" s="314" t="s">
        <v>479</v>
      </c>
      <c r="K172" s="314" t="s">
        <v>435</v>
      </c>
    </row>
    <row r="173" spans="1:11">
      <c r="A173" s="82" t="s">
        <v>0</v>
      </c>
      <c r="B173" s="121" t="s">
        <v>1</v>
      </c>
      <c r="C173" s="123">
        <v>179349</v>
      </c>
      <c r="D173" s="123">
        <v>40387</v>
      </c>
      <c r="E173" s="123">
        <v>-3590</v>
      </c>
      <c r="F173" s="123">
        <v>216146</v>
      </c>
      <c r="H173" s="123">
        <v>148523</v>
      </c>
      <c r="I173" s="123">
        <v>53835</v>
      </c>
      <c r="J173" s="123">
        <v>-4726</v>
      </c>
      <c r="K173" s="123">
        <v>197632</v>
      </c>
    </row>
    <row r="174" spans="1:11">
      <c r="A174" s="84" t="s">
        <v>622</v>
      </c>
      <c r="B174" s="116" t="s">
        <v>46</v>
      </c>
      <c r="C174" s="78">
        <v>172416</v>
      </c>
      <c r="D174" s="78">
        <v>0</v>
      </c>
      <c r="E174" s="78">
        <v>1371</v>
      </c>
      <c r="F174" s="78">
        <v>173787</v>
      </c>
      <c r="H174" s="78">
        <v>142067</v>
      </c>
      <c r="I174" s="78">
        <v>2044</v>
      </c>
      <c r="J174" s="78">
        <v>1757</v>
      </c>
      <c r="K174" s="78">
        <v>145868</v>
      </c>
    </row>
    <row r="175" spans="1:11">
      <c r="A175" s="84" t="s">
        <v>623</v>
      </c>
      <c r="B175" s="116" t="s">
        <v>369</v>
      </c>
      <c r="C175" s="78">
        <v>1017</v>
      </c>
      <c r="D175" s="78">
        <v>68</v>
      </c>
      <c r="E175" s="78">
        <v>-450</v>
      </c>
      <c r="F175" s="78">
        <v>635</v>
      </c>
      <c r="H175" s="78">
        <v>992</v>
      </c>
      <c r="I175" s="78">
        <v>68</v>
      </c>
      <c r="J175" s="78">
        <v>-673</v>
      </c>
      <c r="K175" s="78">
        <v>387</v>
      </c>
    </row>
    <row r="176" spans="1:11">
      <c r="A176" s="84" t="s">
        <v>624</v>
      </c>
      <c r="B176" s="116" t="s">
        <v>436</v>
      </c>
      <c r="C176" s="78">
        <v>5916</v>
      </c>
      <c r="D176" s="78">
        <v>40319</v>
      </c>
      <c r="E176" s="78">
        <v>-4511</v>
      </c>
      <c r="F176" s="78">
        <v>41724</v>
      </c>
      <c r="H176" s="78">
        <v>5464</v>
      </c>
      <c r="I176" s="78">
        <v>51723</v>
      </c>
      <c r="J176" s="78">
        <v>-5810</v>
      </c>
      <c r="K176" s="78">
        <v>51377</v>
      </c>
    </row>
    <row r="177" spans="1:11">
      <c r="A177" s="82" t="s">
        <v>677</v>
      </c>
      <c r="B177" s="121" t="s">
        <v>438</v>
      </c>
      <c r="C177" s="123">
        <v>22063</v>
      </c>
      <c r="D177" s="123">
        <v>28768</v>
      </c>
      <c r="E177" s="123">
        <v>-3204</v>
      </c>
      <c r="F177" s="123">
        <v>47627</v>
      </c>
      <c r="H177" s="123">
        <v>27888</v>
      </c>
      <c r="I177" s="123">
        <v>38889</v>
      </c>
      <c r="J177" s="123">
        <v>-4505</v>
      </c>
      <c r="K177" s="123">
        <v>62272</v>
      </c>
    </row>
    <row r="178" spans="1:11">
      <c r="A178" s="84" t="s">
        <v>439</v>
      </c>
      <c r="B178" s="116" t="s">
        <v>440</v>
      </c>
      <c r="C178" s="78">
        <v>18416</v>
      </c>
      <c r="D178" s="78">
        <v>21</v>
      </c>
      <c r="E178" s="78">
        <v>-65</v>
      </c>
      <c r="F178" s="78">
        <v>18372</v>
      </c>
      <c r="H178" s="78">
        <v>22670</v>
      </c>
      <c r="I178" s="78">
        <v>1439</v>
      </c>
      <c r="J178" s="78">
        <v>-452</v>
      </c>
      <c r="K178" s="78">
        <v>23657</v>
      </c>
    </row>
    <row r="179" spans="1:11">
      <c r="A179" s="84" t="s">
        <v>441</v>
      </c>
      <c r="B179" s="116" t="s">
        <v>442</v>
      </c>
      <c r="C179" s="78">
        <v>3647</v>
      </c>
      <c r="D179" s="78">
        <v>28747</v>
      </c>
      <c r="E179" s="78">
        <v>-3139</v>
      </c>
      <c r="F179" s="78">
        <v>29255</v>
      </c>
      <c r="H179" s="78">
        <v>5218</v>
      </c>
      <c r="I179" s="78">
        <v>37450</v>
      </c>
      <c r="J179" s="78">
        <v>-4053</v>
      </c>
      <c r="K179" s="78">
        <v>38615</v>
      </c>
    </row>
    <row r="180" spans="1:11">
      <c r="A180" s="85" t="s">
        <v>626</v>
      </c>
      <c r="B180" s="124" t="s">
        <v>391</v>
      </c>
      <c r="C180" s="123">
        <v>157286</v>
      </c>
      <c r="D180" s="123">
        <v>11619</v>
      </c>
      <c r="E180" s="123">
        <v>-386</v>
      </c>
      <c r="F180" s="123">
        <v>168519</v>
      </c>
      <c r="H180" s="123">
        <v>120635</v>
      </c>
      <c r="I180" s="123">
        <v>14946</v>
      </c>
      <c r="J180" s="123">
        <v>-221</v>
      </c>
      <c r="K180" s="123">
        <v>135360</v>
      </c>
    </row>
    <row r="181" spans="1:11">
      <c r="A181" s="83" t="s">
        <v>627</v>
      </c>
      <c r="B181" s="77" t="s">
        <v>59</v>
      </c>
      <c r="C181" s="78">
        <v>50429</v>
      </c>
      <c r="D181" s="78">
        <v>10308</v>
      </c>
      <c r="E181" s="78">
        <v>-131</v>
      </c>
      <c r="F181" s="78">
        <v>60606</v>
      </c>
      <c r="H181" s="78">
        <v>47709</v>
      </c>
      <c r="I181" s="78">
        <v>14526</v>
      </c>
      <c r="J181" s="78">
        <v>-158</v>
      </c>
      <c r="K181" s="78">
        <v>62077</v>
      </c>
    </row>
    <row r="182" spans="1:11">
      <c r="A182" s="83" t="s">
        <v>628</v>
      </c>
      <c r="B182" s="77" t="s">
        <v>520</v>
      </c>
      <c r="C182" s="78">
        <v>18527</v>
      </c>
      <c r="D182" s="78">
        <v>1538</v>
      </c>
      <c r="E182" s="78">
        <v>-48</v>
      </c>
      <c r="F182" s="78">
        <v>20017</v>
      </c>
      <c r="H182" s="78">
        <v>28063</v>
      </c>
      <c r="I182" s="78">
        <v>2122</v>
      </c>
      <c r="J182" s="78">
        <v>-73</v>
      </c>
      <c r="K182" s="78">
        <v>30112</v>
      </c>
    </row>
    <row r="183" spans="1:11">
      <c r="A183" s="83" t="s">
        <v>629</v>
      </c>
      <c r="B183" s="77" t="s">
        <v>65</v>
      </c>
      <c r="C183" s="78">
        <v>2694</v>
      </c>
      <c r="D183" s="78">
        <v>1030</v>
      </c>
      <c r="E183" s="78">
        <v>-1134</v>
      </c>
      <c r="F183" s="78">
        <v>2590</v>
      </c>
      <c r="H183" s="78">
        <v>2098</v>
      </c>
      <c r="I183" s="78">
        <v>269</v>
      </c>
      <c r="J183" s="78">
        <v>-578</v>
      </c>
      <c r="K183" s="78">
        <v>1789</v>
      </c>
    </row>
    <row r="184" spans="1:11">
      <c r="A184" s="83" t="s">
        <v>66</v>
      </c>
      <c r="B184" s="77" t="s">
        <v>67</v>
      </c>
      <c r="C184" s="78">
        <v>5603</v>
      </c>
      <c r="D184" s="78">
        <v>794</v>
      </c>
      <c r="E184" s="78">
        <v>-1234</v>
      </c>
      <c r="F184" s="78">
        <v>5163</v>
      </c>
      <c r="H184" s="78">
        <v>2058</v>
      </c>
      <c r="I184" s="78">
        <v>252</v>
      </c>
      <c r="J184" s="78">
        <v>-554</v>
      </c>
      <c r="K184" s="78">
        <v>1756</v>
      </c>
    </row>
    <row r="185" spans="1:11">
      <c r="A185" s="83" t="s">
        <v>630</v>
      </c>
      <c r="B185" s="77" t="s">
        <v>443</v>
      </c>
      <c r="C185" s="78">
        <v>-2</v>
      </c>
      <c r="D185" s="78">
        <v>0</v>
      </c>
      <c r="E185" s="78">
        <v>0</v>
      </c>
      <c r="F185" s="78">
        <v>-2</v>
      </c>
      <c r="H185" s="78">
        <v>-6</v>
      </c>
      <c r="I185" s="78">
        <v>0</v>
      </c>
      <c r="J185" s="78">
        <v>0</v>
      </c>
      <c r="K185" s="78">
        <v>-6</v>
      </c>
    </row>
    <row r="186" spans="1:11">
      <c r="A186" s="85" t="s">
        <v>631</v>
      </c>
      <c r="B186" s="124" t="s">
        <v>394</v>
      </c>
      <c r="C186" s="123">
        <v>85419</v>
      </c>
      <c r="D186" s="123">
        <v>9</v>
      </c>
      <c r="E186" s="123">
        <v>-107</v>
      </c>
      <c r="F186" s="123">
        <v>85321</v>
      </c>
      <c r="H186" s="123">
        <v>44897</v>
      </c>
      <c r="I186" s="123">
        <v>-1685</v>
      </c>
      <c r="J186" s="123">
        <v>-14</v>
      </c>
      <c r="K186" s="123">
        <v>43198</v>
      </c>
    </row>
    <row r="187" spans="1:11">
      <c r="A187" s="83" t="s">
        <v>632</v>
      </c>
      <c r="B187" s="77" t="s">
        <v>73</v>
      </c>
      <c r="C187" s="78">
        <v>14597</v>
      </c>
      <c r="D187" s="78">
        <v>2194</v>
      </c>
      <c r="E187" s="78">
        <v>0</v>
      </c>
      <c r="F187" s="78">
        <v>16791</v>
      </c>
      <c r="H187" s="78">
        <v>7478</v>
      </c>
      <c r="I187" s="78">
        <v>2584</v>
      </c>
      <c r="J187" s="78">
        <v>0</v>
      </c>
      <c r="K187" s="78">
        <v>10062</v>
      </c>
    </row>
    <row r="188" spans="1:11">
      <c r="A188" s="83" t="s">
        <v>633</v>
      </c>
      <c r="B188" s="77" t="s">
        <v>75</v>
      </c>
      <c r="C188" s="78">
        <v>8203</v>
      </c>
      <c r="D188" s="78">
        <v>2042</v>
      </c>
      <c r="E188" s="78">
        <v>-26</v>
      </c>
      <c r="F188" s="78">
        <v>10219</v>
      </c>
      <c r="H188" s="78">
        <v>13167</v>
      </c>
      <c r="I188" s="78">
        <v>3064</v>
      </c>
      <c r="J188" s="78">
        <v>-22</v>
      </c>
      <c r="K188" s="78">
        <v>16209</v>
      </c>
    </row>
    <row r="189" spans="1:11">
      <c r="A189" s="85" t="s">
        <v>634</v>
      </c>
      <c r="B189" s="124" t="s">
        <v>396</v>
      </c>
      <c r="C189" s="123">
        <v>91813</v>
      </c>
      <c r="D189" s="123">
        <v>161</v>
      </c>
      <c r="E189" s="123">
        <v>-81</v>
      </c>
      <c r="F189" s="123">
        <v>91893</v>
      </c>
      <c r="H189" s="123">
        <v>39208</v>
      </c>
      <c r="I189" s="123">
        <v>-2165</v>
      </c>
      <c r="J189" s="123">
        <v>8</v>
      </c>
      <c r="K189" s="123">
        <v>37051</v>
      </c>
    </row>
    <row r="190" spans="1:11">
      <c r="A190" s="83" t="s">
        <v>78</v>
      </c>
      <c r="B190" s="77" t="s">
        <v>79</v>
      </c>
      <c r="C190" s="78">
        <v>22964</v>
      </c>
      <c r="D190" s="78">
        <v>9</v>
      </c>
      <c r="E190" s="78">
        <v>2</v>
      </c>
      <c r="F190" s="78">
        <v>22975</v>
      </c>
      <c r="H190" s="78">
        <v>4845</v>
      </c>
      <c r="I190" s="78">
        <v>-282</v>
      </c>
      <c r="J190" s="78">
        <v>1</v>
      </c>
      <c r="K190" s="78">
        <v>4564</v>
      </c>
    </row>
    <row r="191" spans="1:11">
      <c r="A191" s="85" t="s">
        <v>522</v>
      </c>
      <c r="B191" s="124" t="s">
        <v>398</v>
      </c>
      <c r="C191" s="123">
        <v>68849</v>
      </c>
      <c r="D191" s="123">
        <v>152</v>
      </c>
      <c r="E191" s="123">
        <v>-83</v>
      </c>
      <c r="F191" s="123">
        <v>68918</v>
      </c>
      <c r="H191" s="123">
        <v>34363</v>
      </c>
      <c r="I191" s="123">
        <v>-1883</v>
      </c>
      <c r="J191" s="123">
        <v>7</v>
      </c>
      <c r="K191" s="123">
        <v>32487</v>
      </c>
    </row>
    <row r="192" spans="1:11">
      <c r="A192" s="83"/>
      <c r="B192" s="77"/>
      <c r="C192" s="78"/>
      <c r="D192" s="78"/>
      <c r="E192" s="78"/>
      <c r="F192" s="78"/>
      <c r="H192" s="78"/>
      <c r="I192" s="78"/>
      <c r="J192" s="78"/>
      <c r="K192" s="78"/>
    </row>
    <row r="193" spans="1:16">
      <c r="A193" s="85" t="s">
        <v>635</v>
      </c>
      <c r="B193" s="124" t="s">
        <v>446</v>
      </c>
      <c r="C193" s="123">
        <v>68849</v>
      </c>
      <c r="D193" s="123">
        <v>152</v>
      </c>
      <c r="E193" s="123">
        <v>-83</v>
      </c>
      <c r="F193" s="123">
        <v>68918</v>
      </c>
      <c r="H193" s="123">
        <v>34363</v>
      </c>
      <c r="I193" s="123">
        <v>-1883</v>
      </c>
      <c r="J193" s="123">
        <v>7</v>
      </c>
      <c r="K193" s="123">
        <v>32487</v>
      </c>
    </row>
    <row r="194" spans="1:16" s="68" customFormat="1" ht="12">
      <c r="A194" s="167"/>
    </row>
    <row r="197" spans="1:16" ht="26">
      <c r="A197" s="65" t="s">
        <v>447</v>
      </c>
      <c r="B197" s="65" t="s">
        <v>448</v>
      </c>
      <c r="C197" s="383">
        <v>44651</v>
      </c>
      <c r="D197" s="384"/>
      <c r="E197" s="384"/>
      <c r="F197" s="385"/>
      <c r="H197" s="383" t="s">
        <v>593</v>
      </c>
      <c r="I197" s="384"/>
      <c r="J197" s="384"/>
      <c r="K197" s="385"/>
      <c r="M197" s="383" t="s">
        <v>642</v>
      </c>
      <c r="N197" s="384"/>
      <c r="O197" s="384"/>
      <c r="P197" s="385"/>
    </row>
    <row r="198" spans="1:16" ht="52">
      <c r="A198" s="390" t="s">
        <v>126</v>
      </c>
      <c r="B198" s="390" t="s">
        <v>127</v>
      </c>
      <c r="C198" s="396" t="s">
        <v>430</v>
      </c>
      <c r="D198" s="396" t="s">
        <v>431</v>
      </c>
      <c r="E198" s="314" t="s">
        <v>478</v>
      </c>
      <c r="F198" s="314" t="s">
        <v>433</v>
      </c>
      <c r="H198" s="396" t="s">
        <v>430</v>
      </c>
      <c r="I198" s="396" t="s">
        <v>431</v>
      </c>
      <c r="J198" s="314" t="s">
        <v>478</v>
      </c>
      <c r="K198" s="314" t="s">
        <v>433</v>
      </c>
      <c r="M198" s="396" t="s">
        <v>430</v>
      </c>
      <c r="N198" s="396" t="s">
        <v>431</v>
      </c>
      <c r="O198" s="314" t="s">
        <v>478</v>
      </c>
      <c r="P198" s="314" t="s">
        <v>433</v>
      </c>
    </row>
    <row r="199" spans="1:16" ht="65">
      <c r="A199" s="391"/>
      <c r="B199" s="391"/>
      <c r="C199" s="397"/>
      <c r="D199" s="397"/>
      <c r="E199" s="314" t="s">
        <v>479</v>
      </c>
      <c r="F199" s="314" t="s">
        <v>435</v>
      </c>
      <c r="H199" s="397"/>
      <c r="I199" s="397"/>
      <c r="J199" s="314" t="s">
        <v>479</v>
      </c>
      <c r="K199" s="314" t="s">
        <v>435</v>
      </c>
      <c r="M199" s="397"/>
      <c r="N199" s="397"/>
      <c r="O199" s="314" t="s">
        <v>479</v>
      </c>
      <c r="P199" s="314" t="s">
        <v>435</v>
      </c>
    </row>
    <row r="200" spans="1:16">
      <c r="A200" s="121" t="s">
        <v>14</v>
      </c>
      <c r="B200" s="121" t="s">
        <v>131</v>
      </c>
      <c r="C200" s="125">
        <v>939507</v>
      </c>
      <c r="D200" s="125">
        <v>19752</v>
      </c>
      <c r="E200" s="125">
        <v>-18443</v>
      </c>
      <c r="F200" s="125">
        <v>940816</v>
      </c>
      <c r="H200" s="125">
        <v>906304</v>
      </c>
      <c r="I200" s="125">
        <v>17860</v>
      </c>
      <c r="J200" s="125">
        <v>-18318</v>
      </c>
      <c r="K200" s="125">
        <v>905846</v>
      </c>
      <c r="M200" s="125">
        <v>890580</v>
      </c>
      <c r="N200" s="125">
        <v>31320</v>
      </c>
      <c r="O200" s="125">
        <v>-17344</v>
      </c>
      <c r="P200" s="125">
        <v>904556</v>
      </c>
    </row>
    <row r="201" spans="1:16">
      <c r="A201" s="77" t="s">
        <v>566</v>
      </c>
      <c r="B201" s="77" t="s">
        <v>133</v>
      </c>
      <c r="C201" s="78">
        <v>110102</v>
      </c>
      <c r="D201" s="78">
        <v>5235</v>
      </c>
      <c r="E201" s="78">
        <v>8924</v>
      </c>
      <c r="F201" s="78">
        <v>124261</v>
      </c>
      <c r="H201" s="78">
        <v>105236</v>
      </c>
      <c r="I201" s="78">
        <v>5316</v>
      </c>
      <c r="J201" s="78">
        <v>9036</v>
      </c>
      <c r="K201" s="78">
        <v>119588</v>
      </c>
      <c r="M201" s="78">
        <v>110646</v>
      </c>
      <c r="N201" s="78">
        <v>4131</v>
      </c>
      <c r="O201" s="78">
        <v>-1689</v>
      </c>
      <c r="P201" s="78">
        <v>113088</v>
      </c>
    </row>
    <row r="202" spans="1:16">
      <c r="A202" s="77" t="s">
        <v>567</v>
      </c>
      <c r="B202" s="77" t="s">
        <v>135</v>
      </c>
      <c r="C202" s="78">
        <v>68212</v>
      </c>
      <c r="D202" s="78">
        <v>10</v>
      </c>
      <c r="E202" s="78">
        <v>0</v>
      </c>
      <c r="F202" s="78">
        <v>68222</v>
      </c>
      <c r="H202" s="78">
        <v>58382</v>
      </c>
      <c r="I202" s="78">
        <v>11</v>
      </c>
      <c r="J202" s="78">
        <v>0</v>
      </c>
      <c r="K202" s="78">
        <v>58393</v>
      </c>
      <c r="M202" s="78">
        <v>58952</v>
      </c>
      <c r="N202" s="78">
        <v>174</v>
      </c>
      <c r="O202" s="78">
        <v>0</v>
      </c>
      <c r="P202" s="78">
        <v>59126</v>
      </c>
    </row>
    <row r="203" spans="1:16">
      <c r="A203" s="77" t="s">
        <v>568</v>
      </c>
      <c r="B203" s="77" t="s">
        <v>137</v>
      </c>
      <c r="C203" s="78">
        <v>364998</v>
      </c>
      <c r="D203" s="78">
        <v>2020</v>
      </c>
      <c r="E203" s="78">
        <v>-13</v>
      </c>
      <c r="F203" s="78">
        <v>367005</v>
      </c>
      <c r="H203" s="78">
        <v>347802</v>
      </c>
      <c r="I203" s="78">
        <v>2318</v>
      </c>
      <c r="J203" s="78">
        <v>75</v>
      </c>
      <c r="K203" s="78">
        <v>350195</v>
      </c>
      <c r="M203" s="78">
        <v>368431</v>
      </c>
      <c r="N203" s="78">
        <v>20413</v>
      </c>
      <c r="O203" s="78">
        <v>-11</v>
      </c>
      <c r="P203" s="78">
        <v>388833</v>
      </c>
    </row>
    <row r="204" spans="1:16">
      <c r="A204" s="77" t="s">
        <v>138</v>
      </c>
      <c r="B204" s="77" t="s">
        <v>139</v>
      </c>
      <c r="C204" s="78">
        <v>56438</v>
      </c>
      <c r="D204" s="78">
        <v>0</v>
      </c>
      <c r="E204" s="78">
        <v>0</v>
      </c>
      <c r="F204" s="78">
        <v>56438</v>
      </c>
      <c r="H204" s="78">
        <v>56438</v>
      </c>
      <c r="I204" s="78">
        <v>0</v>
      </c>
      <c r="J204" s="78">
        <v>0</v>
      </c>
      <c r="K204" s="78">
        <v>56438</v>
      </c>
      <c r="M204" s="78">
        <v>56438</v>
      </c>
      <c r="N204" s="78">
        <v>0</v>
      </c>
      <c r="O204" s="78">
        <v>0</v>
      </c>
      <c r="P204" s="78">
        <v>56438</v>
      </c>
    </row>
    <row r="205" spans="1:16">
      <c r="A205" s="77" t="s">
        <v>140</v>
      </c>
      <c r="B205" s="77" t="s">
        <v>141</v>
      </c>
      <c r="C205" s="78">
        <v>56630</v>
      </c>
      <c r="D205" s="78">
        <v>0</v>
      </c>
      <c r="E205" s="78">
        <v>-12312</v>
      </c>
      <c r="F205" s="78">
        <v>44318</v>
      </c>
      <c r="H205" s="78">
        <v>57082</v>
      </c>
      <c r="I205" s="78">
        <v>0</v>
      </c>
      <c r="J205" s="78">
        <v>-12448</v>
      </c>
      <c r="K205" s="78">
        <v>44634</v>
      </c>
      <c r="M205" s="78">
        <v>45248</v>
      </c>
      <c r="N205" s="78">
        <v>0</v>
      </c>
      <c r="O205" s="78">
        <v>0</v>
      </c>
      <c r="P205" s="78">
        <v>45248</v>
      </c>
    </row>
    <row r="206" spans="1:16">
      <c r="A206" s="77" t="s">
        <v>536</v>
      </c>
      <c r="B206" s="77" t="s">
        <v>451</v>
      </c>
      <c r="C206" s="78">
        <v>15036</v>
      </c>
      <c r="D206" s="78">
        <v>0</v>
      </c>
      <c r="E206" s="78">
        <v>-15036</v>
      </c>
      <c r="F206" s="78">
        <v>0</v>
      </c>
      <c r="H206" s="78">
        <v>14978</v>
      </c>
      <c r="I206" s="78">
        <v>0</v>
      </c>
      <c r="J206" s="78">
        <v>-14978</v>
      </c>
      <c r="K206" s="78">
        <v>0</v>
      </c>
      <c r="M206" s="78">
        <v>15628</v>
      </c>
      <c r="N206" s="78">
        <v>0</v>
      </c>
      <c r="O206" s="78">
        <v>-15628</v>
      </c>
      <c r="P206" s="78">
        <v>0</v>
      </c>
    </row>
    <row r="207" spans="1:16">
      <c r="A207" s="77" t="s">
        <v>569</v>
      </c>
      <c r="B207" s="77" t="s">
        <v>145</v>
      </c>
      <c r="C207" s="78">
        <v>39240</v>
      </c>
      <c r="D207" s="78">
        <v>0</v>
      </c>
      <c r="E207" s="78">
        <v>0</v>
      </c>
      <c r="F207" s="78">
        <v>39240</v>
      </c>
      <c r="H207" s="78">
        <v>38520</v>
      </c>
      <c r="I207" s="78">
        <v>0</v>
      </c>
      <c r="J207" s="78">
        <v>0</v>
      </c>
      <c r="K207" s="78">
        <v>38520</v>
      </c>
      <c r="M207" s="78">
        <v>8234</v>
      </c>
      <c r="N207" s="78">
        <v>0</v>
      </c>
      <c r="O207" s="78">
        <v>0</v>
      </c>
      <c r="P207" s="78">
        <v>8234</v>
      </c>
    </row>
    <row r="208" spans="1:16">
      <c r="A208" s="77" t="s">
        <v>146</v>
      </c>
      <c r="B208" s="77" t="s">
        <v>147</v>
      </c>
      <c r="C208" s="78">
        <v>176456</v>
      </c>
      <c r="D208" s="78">
        <v>0</v>
      </c>
      <c r="E208" s="78">
        <v>0</v>
      </c>
      <c r="F208" s="78">
        <v>176456</v>
      </c>
      <c r="H208" s="78">
        <v>178540</v>
      </c>
      <c r="I208" s="78">
        <v>0</v>
      </c>
      <c r="J208" s="78">
        <v>0</v>
      </c>
      <c r="K208" s="78">
        <v>178540</v>
      </c>
      <c r="M208" s="78">
        <v>150554</v>
      </c>
      <c r="N208" s="78">
        <v>0</v>
      </c>
      <c r="O208" s="78">
        <v>0</v>
      </c>
      <c r="P208" s="78">
        <v>150554</v>
      </c>
    </row>
    <row r="209" spans="1:16" s="99" customFormat="1">
      <c r="A209" s="77" t="s">
        <v>499</v>
      </c>
      <c r="B209" s="100" t="s">
        <v>149</v>
      </c>
      <c r="C209" s="78">
        <v>5346</v>
      </c>
      <c r="D209" s="78">
        <v>8973</v>
      </c>
      <c r="E209" s="78">
        <v>0</v>
      </c>
      <c r="F209" s="78">
        <v>14319</v>
      </c>
      <c r="H209" s="78">
        <v>4741</v>
      </c>
      <c r="I209" s="78">
        <v>6693</v>
      </c>
      <c r="J209" s="78">
        <v>0</v>
      </c>
      <c r="K209" s="78">
        <v>11434</v>
      </c>
      <c r="L209" s="40"/>
      <c r="M209" s="78">
        <v>5258</v>
      </c>
      <c r="N209" s="78">
        <v>6602</v>
      </c>
      <c r="O209" s="78">
        <v>0</v>
      </c>
      <c r="P209" s="78">
        <v>11860</v>
      </c>
    </row>
    <row r="210" spans="1:16">
      <c r="A210" s="77" t="s">
        <v>500</v>
      </c>
      <c r="B210" s="77" t="s">
        <v>151</v>
      </c>
      <c r="C210" s="78">
        <v>46671</v>
      </c>
      <c r="D210" s="78">
        <v>3514</v>
      </c>
      <c r="E210" s="78">
        <v>-6</v>
      </c>
      <c r="F210" s="78">
        <v>50179</v>
      </c>
      <c r="H210" s="78">
        <v>43899</v>
      </c>
      <c r="I210" s="78">
        <v>3522</v>
      </c>
      <c r="J210" s="78">
        <v>-3</v>
      </c>
      <c r="K210" s="78">
        <v>47418</v>
      </c>
      <c r="M210" s="78">
        <v>70852</v>
      </c>
      <c r="N210" s="78">
        <v>0</v>
      </c>
      <c r="O210" s="78">
        <v>-16</v>
      </c>
      <c r="P210" s="78">
        <v>70836</v>
      </c>
    </row>
    <row r="211" spans="1:16">
      <c r="A211" s="77" t="s">
        <v>152</v>
      </c>
      <c r="B211" s="77" t="s">
        <v>611</v>
      </c>
      <c r="C211" s="78">
        <v>378</v>
      </c>
      <c r="D211" s="78">
        <v>0</v>
      </c>
      <c r="E211" s="78">
        <v>0</v>
      </c>
      <c r="F211" s="78">
        <v>378</v>
      </c>
      <c r="H211" s="78">
        <v>686</v>
      </c>
      <c r="I211" s="78">
        <v>0</v>
      </c>
      <c r="J211" s="78">
        <v>0</v>
      </c>
      <c r="K211" s="78">
        <v>686</v>
      </c>
      <c r="M211" s="78">
        <v>339</v>
      </c>
      <c r="N211" s="78">
        <v>0</v>
      </c>
      <c r="O211" s="78">
        <v>0</v>
      </c>
      <c r="P211" s="78">
        <v>339</v>
      </c>
    </row>
    <row r="212" spans="1:16">
      <c r="A212" s="121" t="s">
        <v>570</v>
      </c>
      <c r="B212" s="121" t="s">
        <v>155</v>
      </c>
      <c r="C212" s="125">
        <v>1241251</v>
      </c>
      <c r="D212" s="125">
        <v>74236</v>
      </c>
      <c r="E212" s="125">
        <v>-3754</v>
      </c>
      <c r="F212" s="125">
        <v>1311733</v>
      </c>
      <c r="H212" s="125">
        <v>1177941</v>
      </c>
      <c r="I212" s="125">
        <v>78794</v>
      </c>
      <c r="J212" s="125">
        <v>-3846</v>
      </c>
      <c r="K212" s="125">
        <v>1252889</v>
      </c>
      <c r="M212" s="125">
        <v>1894283</v>
      </c>
      <c r="N212" s="125">
        <v>91678</v>
      </c>
      <c r="O212" s="125">
        <v>-3460</v>
      </c>
      <c r="P212" s="125">
        <v>1982501</v>
      </c>
    </row>
    <row r="213" spans="1:16">
      <c r="A213" s="77" t="s">
        <v>156</v>
      </c>
      <c r="B213" s="77" t="s">
        <v>157</v>
      </c>
      <c r="C213" s="78">
        <v>14970</v>
      </c>
      <c r="D213" s="78">
        <v>0</v>
      </c>
      <c r="E213" s="78">
        <v>0</v>
      </c>
      <c r="F213" s="78">
        <v>14970</v>
      </c>
      <c r="H213" s="78">
        <v>15886</v>
      </c>
      <c r="I213" s="78">
        <v>0</v>
      </c>
      <c r="J213" s="78">
        <v>0</v>
      </c>
      <c r="K213" s="78">
        <v>15886</v>
      </c>
      <c r="M213" s="78">
        <v>15902</v>
      </c>
      <c r="N213" s="78">
        <v>0</v>
      </c>
      <c r="O213" s="78">
        <v>0</v>
      </c>
      <c r="P213" s="78">
        <v>15902</v>
      </c>
    </row>
    <row r="214" spans="1:16">
      <c r="A214" s="77" t="s">
        <v>158</v>
      </c>
      <c r="B214" s="77" t="s">
        <v>159</v>
      </c>
      <c r="C214" s="78">
        <v>68869</v>
      </c>
      <c r="D214" s="78">
        <v>3307</v>
      </c>
      <c r="E214" s="78">
        <v>-3754</v>
      </c>
      <c r="F214" s="78">
        <v>68422</v>
      </c>
      <c r="H214" s="78">
        <v>123605</v>
      </c>
      <c r="I214" s="78">
        <v>3875</v>
      </c>
      <c r="J214" s="78">
        <v>-2187</v>
      </c>
      <c r="K214" s="78">
        <v>125293</v>
      </c>
      <c r="M214" s="78">
        <v>50874</v>
      </c>
      <c r="N214" s="78">
        <v>3432</v>
      </c>
      <c r="O214" s="78">
        <v>-2131</v>
      </c>
      <c r="P214" s="78">
        <v>52175</v>
      </c>
    </row>
    <row r="215" spans="1:16">
      <c r="A215" s="77" t="s">
        <v>571</v>
      </c>
      <c r="B215" s="77" t="s">
        <v>161</v>
      </c>
      <c r="C215" s="78">
        <v>101</v>
      </c>
      <c r="D215" s="78">
        <v>300</v>
      </c>
      <c r="E215" s="78">
        <v>0</v>
      </c>
      <c r="F215" s="78">
        <v>401</v>
      </c>
      <c r="H215" s="78">
        <v>98</v>
      </c>
      <c r="I215" s="78">
        <v>0</v>
      </c>
      <c r="J215" s="78">
        <v>0</v>
      </c>
      <c r="K215" s="78">
        <v>98</v>
      </c>
      <c r="M215" s="78">
        <v>0</v>
      </c>
      <c r="N215" s="78">
        <v>0</v>
      </c>
      <c r="O215" s="78">
        <v>0</v>
      </c>
      <c r="P215" s="78">
        <v>0</v>
      </c>
    </row>
    <row r="216" spans="1:16">
      <c r="A216" s="77" t="s">
        <v>152</v>
      </c>
      <c r="B216" s="77" t="s">
        <v>163</v>
      </c>
      <c r="C216" s="78">
        <v>111556</v>
      </c>
      <c r="D216" s="78">
        <v>1650</v>
      </c>
      <c r="E216" s="78">
        <v>0</v>
      </c>
      <c r="F216" s="78">
        <v>113206</v>
      </c>
      <c r="H216" s="78">
        <v>113724</v>
      </c>
      <c r="I216" s="78">
        <v>1433</v>
      </c>
      <c r="J216" s="78">
        <v>-1659</v>
      </c>
      <c r="K216" s="78">
        <v>113498</v>
      </c>
      <c r="M216" s="78">
        <v>116652</v>
      </c>
      <c r="N216" s="78">
        <v>16949</v>
      </c>
      <c r="O216" s="78">
        <v>-1329</v>
      </c>
      <c r="P216" s="78">
        <v>132272</v>
      </c>
    </row>
    <row r="217" spans="1:16">
      <c r="A217" s="77" t="s">
        <v>146</v>
      </c>
      <c r="B217" s="77" t="s">
        <v>147</v>
      </c>
      <c r="C217" s="78">
        <v>261591</v>
      </c>
      <c r="D217" s="78">
        <v>237</v>
      </c>
      <c r="E217" s="78">
        <v>0</v>
      </c>
      <c r="F217" s="78">
        <v>261828</v>
      </c>
      <c r="H217" s="78">
        <v>307765</v>
      </c>
      <c r="I217" s="78">
        <v>0</v>
      </c>
      <c r="J217" s="78">
        <v>0</v>
      </c>
      <c r="K217" s="78">
        <v>307765</v>
      </c>
      <c r="M217" s="78">
        <v>219286</v>
      </c>
      <c r="N217" s="78">
        <v>804</v>
      </c>
      <c r="O217" s="78">
        <v>0</v>
      </c>
      <c r="P217" s="78">
        <v>220090</v>
      </c>
    </row>
    <row r="218" spans="1:16">
      <c r="A218" s="77" t="s">
        <v>499</v>
      </c>
      <c r="B218" s="77" t="s">
        <v>149</v>
      </c>
      <c r="C218" s="78">
        <v>5436</v>
      </c>
      <c r="D218" s="78">
        <v>13495</v>
      </c>
      <c r="E218" s="78">
        <v>0</v>
      </c>
      <c r="F218" s="78">
        <v>18931</v>
      </c>
      <c r="H218" s="78">
        <v>4154</v>
      </c>
      <c r="I218" s="78">
        <v>9609</v>
      </c>
      <c r="J218" s="78">
        <v>0</v>
      </c>
      <c r="K218" s="78">
        <v>13763</v>
      </c>
      <c r="M218" s="78">
        <v>4309</v>
      </c>
      <c r="N218" s="78">
        <v>6518</v>
      </c>
      <c r="O218" s="78">
        <v>0</v>
      </c>
      <c r="P218" s="78">
        <v>10827</v>
      </c>
    </row>
    <row r="219" spans="1:16">
      <c r="A219" s="77" t="s">
        <v>170</v>
      </c>
      <c r="B219" s="77" t="s">
        <v>171</v>
      </c>
      <c r="C219" s="78">
        <v>693338</v>
      </c>
      <c r="D219" s="78">
        <v>55247</v>
      </c>
      <c r="E219" s="78">
        <v>0</v>
      </c>
      <c r="F219" s="78">
        <v>748585</v>
      </c>
      <c r="H219" s="78">
        <v>347709</v>
      </c>
      <c r="I219" s="78">
        <v>63877</v>
      </c>
      <c r="J219" s="78">
        <v>0</v>
      </c>
      <c r="K219" s="78">
        <v>411586</v>
      </c>
      <c r="M219" s="78">
        <v>1487187</v>
      </c>
      <c r="N219" s="78">
        <v>63975</v>
      </c>
      <c r="O219" s="78">
        <v>0</v>
      </c>
      <c r="P219" s="78">
        <v>1551162</v>
      </c>
    </row>
    <row r="220" spans="1:16">
      <c r="A220" s="77" t="s">
        <v>537</v>
      </c>
      <c r="B220" s="77" t="s">
        <v>169</v>
      </c>
      <c r="C220" s="78">
        <v>85390</v>
      </c>
      <c r="D220" s="78">
        <v>0</v>
      </c>
      <c r="E220" s="78">
        <v>0</v>
      </c>
      <c r="F220" s="78">
        <v>85390</v>
      </c>
      <c r="H220" s="78">
        <v>265000</v>
      </c>
      <c r="I220" s="78">
        <v>0</v>
      </c>
      <c r="J220" s="78">
        <v>0</v>
      </c>
      <c r="K220" s="78">
        <v>265000</v>
      </c>
      <c r="M220" s="78">
        <v>73</v>
      </c>
      <c r="N220" s="78">
        <v>0</v>
      </c>
      <c r="O220" s="78">
        <v>0</v>
      </c>
      <c r="P220" s="78">
        <v>73</v>
      </c>
    </row>
    <row r="221" spans="1:16">
      <c r="A221" s="77" t="s">
        <v>172</v>
      </c>
      <c r="B221" s="77" t="s">
        <v>173</v>
      </c>
      <c r="C221" s="78">
        <v>0</v>
      </c>
      <c r="D221" s="78">
        <v>0</v>
      </c>
      <c r="E221" s="78">
        <v>0</v>
      </c>
      <c r="F221" s="78">
        <v>0</v>
      </c>
      <c r="H221" s="78">
        <v>0</v>
      </c>
      <c r="I221" s="78">
        <v>0</v>
      </c>
      <c r="J221" s="78">
        <v>0</v>
      </c>
      <c r="K221" s="78">
        <v>0</v>
      </c>
      <c r="M221" s="78">
        <v>0</v>
      </c>
      <c r="N221" s="78">
        <v>0</v>
      </c>
      <c r="O221" s="78">
        <v>0</v>
      </c>
      <c r="P221" s="78">
        <v>0</v>
      </c>
    </row>
    <row r="222" spans="1:16">
      <c r="A222" s="121" t="s">
        <v>174</v>
      </c>
      <c r="B222" s="121" t="s">
        <v>175</v>
      </c>
      <c r="C222" s="125">
        <v>2180758</v>
      </c>
      <c r="D222" s="125">
        <v>93988</v>
      </c>
      <c r="E222" s="125">
        <v>-22197</v>
      </c>
      <c r="F222" s="125">
        <v>2252549</v>
      </c>
      <c r="H222" s="125">
        <v>2084245</v>
      </c>
      <c r="I222" s="125">
        <v>96654</v>
      </c>
      <c r="J222" s="125">
        <v>-22164</v>
      </c>
      <c r="K222" s="125">
        <v>2158735</v>
      </c>
      <c r="M222" s="125">
        <v>2784863</v>
      </c>
      <c r="N222" s="125">
        <v>122998</v>
      </c>
      <c r="O222" s="125">
        <v>-20804</v>
      </c>
      <c r="P222" s="125">
        <v>2887057</v>
      </c>
    </row>
    <row r="223" spans="1:16">
      <c r="A223" s="76"/>
    </row>
    <row r="224" spans="1:16">
      <c r="A224" s="65"/>
      <c r="B224" s="65"/>
      <c r="C224" s="383">
        <v>44651</v>
      </c>
      <c r="D224" s="384"/>
      <c r="E224" s="384"/>
      <c r="F224" s="385"/>
      <c r="H224" s="383" t="s">
        <v>593</v>
      </c>
      <c r="I224" s="384"/>
      <c r="J224" s="384"/>
      <c r="K224" s="385"/>
      <c r="M224" s="383" t="s">
        <v>642</v>
      </c>
      <c r="N224" s="384"/>
      <c r="O224" s="384"/>
      <c r="P224" s="385"/>
    </row>
    <row r="225" spans="1:16" ht="52">
      <c r="A225" s="390" t="s">
        <v>452</v>
      </c>
      <c r="B225" s="390" t="s">
        <v>177</v>
      </c>
      <c r="C225" s="396" t="s">
        <v>430</v>
      </c>
      <c r="D225" s="396" t="s">
        <v>431</v>
      </c>
      <c r="E225" s="314" t="s">
        <v>478</v>
      </c>
      <c r="F225" s="314" t="s">
        <v>433</v>
      </c>
      <c r="H225" s="396" t="s">
        <v>430</v>
      </c>
      <c r="I225" s="396" t="s">
        <v>431</v>
      </c>
      <c r="J225" s="314" t="s">
        <v>478</v>
      </c>
      <c r="K225" s="314" t="s">
        <v>433</v>
      </c>
      <c r="M225" s="396" t="s">
        <v>430</v>
      </c>
      <c r="N225" s="396" t="s">
        <v>431</v>
      </c>
      <c r="O225" s="314" t="s">
        <v>478</v>
      </c>
      <c r="P225" s="314" t="s">
        <v>433</v>
      </c>
    </row>
    <row r="226" spans="1:16" ht="65">
      <c r="A226" s="391"/>
      <c r="B226" s="391"/>
      <c r="C226" s="397"/>
      <c r="D226" s="397"/>
      <c r="E226" s="314" t="s">
        <v>479</v>
      </c>
      <c r="F226" s="314" t="s">
        <v>435</v>
      </c>
      <c r="H226" s="397"/>
      <c r="I226" s="397"/>
      <c r="J226" s="314" t="s">
        <v>479</v>
      </c>
      <c r="K226" s="314" t="s">
        <v>435</v>
      </c>
      <c r="M226" s="397"/>
      <c r="N226" s="397"/>
      <c r="O226" s="314" t="s">
        <v>479</v>
      </c>
      <c r="P226" s="314" t="s">
        <v>435</v>
      </c>
    </row>
    <row r="227" spans="1:16">
      <c r="A227" s="82" t="s">
        <v>178</v>
      </c>
      <c r="B227" s="121" t="s">
        <v>179</v>
      </c>
      <c r="C227" s="125">
        <v>1941440</v>
      </c>
      <c r="D227" s="125">
        <v>33563</v>
      </c>
      <c r="E227" s="125">
        <v>-15074</v>
      </c>
      <c r="F227" s="125">
        <v>1959929</v>
      </c>
      <c r="H227" s="125">
        <v>1875936</v>
      </c>
      <c r="I227" s="125">
        <v>33352</v>
      </c>
      <c r="J227" s="125">
        <v>-14932</v>
      </c>
      <c r="K227" s="125">
        <v>1894356</v>
      </c>
      <c r="M227" s="125">
        <v>2181216</v>
      </c>
      <c r="N227" s="125">
        <v>61910</v>
      </c>
      <c r="O227" s="125">
        <v>-15596</v>
      </c>
      <c r="P227" s="125">
        <v>2227530</v>
      </c>
    </row>
    <row r="228" spans="1:16">
      <c r="A228" s="82" t="s">
        <v>480</v>
      </c>
      <c r="B228" s="121" t="s">
        <v>481</v>
      </c>
      <c r="C228" s="125">
        <v>1941440</v>
      </c>
      <c r="D228" s="125">
        <v>33563</v>
      </c>
      <c r="E228" s="125">
        <v>-15074</v>
      </c>
      <c r="F228" s="125">
        <v>1959929</v>
      </c>
      <c r="H228" s="125">
        <v>1875936</v>
      </c>
      <c r="I228" s="125">
        <v>33352</v>
      </c>
      <c r="J228" s="125">
        <v>-14932</v>
      </c>
      <c r="K228" s="125">
        <v>1894356</v>
      </c>
      <c r="M228" s="125">
        <v>2181216</v>
      </c>
      <c r="N228" s="125">
        <v>61910</v>
      </c>
      <c r="O228" s="125">
        <v>-15596</v>
      </c>
      <c r="P228" s="125">
        <v>2227530</v>
      </c>
    </row>
    <row r="229" spans="1:16">
      <c r="A229" s="83" t="s">
        <v>182</v>
      </c>
      <c r="B229" s="77" t="s">
        <v>183</v>
      </c>
      <c r="C229" s="78">
        <v>100739</v>
      </c>
      <c r="D229" s="78">
        <v>136</v>
      </c>
      <c r="E229" s="78">
        <v>-136</v>
      </c>
      <c r="F229" s="78">
        <v>100739</v>
      </c>
      <c r="H229" s="78">
        <v>100739</v>
      </c>
      <c r="I229" s="78">
        <v>136</v>
      </c>
      <c r="J229" s="78">
        <v>-136</v>
      </c>
      <c r="K229" s="78">
        <v>100739</v>
      </c>
      <c r="M229" s="78">
        <v>100739</v>
      </c>
      <c r="N229" s="78">
        <v>136</v>
      </c>
      <c r="O229" s="78">
        <v>-136</v>
      </c>
      <c r="P229" s="78">
        <v>100739</v>
      </c>
    </row>
    <row r="230" spans="1:16">
      <c r="A230" s="83" t="s">
        <v>453</v>
      </c>
      <c r="B230" s="77" t="s">
        <v>185</v>
      </c>
      <c r="C230" s="78">
        <v>1368366</v>
      </c>
      <c r="D230" s="78">
        <v>62796</v>
      </c>
      <c r="E230" s="78">
        <v>-5515</v>
      </c>
      <c r="F230" s="78">
        <v>1425647</v>
      </c>
      <c r="H230" s="78">
        <v>1368366</v>
      </c>
      <c r="I230" s="78">
        <v>62796</v>
      </c>
      <c r="J230" s="78">
        <v>-5515</v>
      </c>
      <c r="K230" s="78">
        <v>1425647</v>
      </c>
      <c r="M230" s="78">
        <v>739094</v>
      </c>
      <c r="N230" s="78">
        <v>42141</v>
      </c>
      <c r="O230" s="78">
        <v>-5515</v>
      </c>
      <c r="P230" s="78">
        <v>775720</v>
      </c>
    </row>
    <row r="231" spans="1:16">
      <c r="A231" s="83" t="s">
        <v>572</v>
      </c>
      <c r="B231" s="77" t="s">
        <v>187</v>
      </c>
      <c r="C231" s="78">
        <v>115909</v>
      </c>
      <c r="D231" s="78">
        <v>0</v>
      </c>
      <c r="E231" s="78">
        <v>0</v>
      </c>
      <c r="F231" s="78">
        <v>115909</v>
      </c>
      <c r="H231" s="78">
        <v>115909</v>
      </c>
      <c r="I231" s="78">
        <v>0</v>
      </c>
      <c r="J231" s="78">
        <v>0</v>
      </c>
      <c r="K231" s="78">
        <v>115909</v>
      </c>
      <c r="M231" s="78">
        <v>115909</v>
      </c>
      <c r="N231" s="78">
        <v>0</v>
      </c>
      <c r="O231" s="78">
        <v>0</v>
      </c>
      <c r="P231" s="78">
        <v>115909</v>
      </c>
    </row>
    <row r="232" spans="1:16">
      <c r="A232" s="83" t="s">
        <v>573</v>
      </c>
      <c r="B232" s="77" t="s">
        <v>191</v>
      </c>
      <c r="C232" s="78">
        <v>45225</v>
      </c>
      <c r="D232" s="78">
        <v>335</v>
      </c>
      <c r="E232" s="78">
        <v>-1348</v>
      </c>
      <c r="F232" s="78">
        <v>44212</v>
      </c>
      <c r="H232" s="78">
        <v>49007</v>
      </c>
      <c r="I232" s="78">
        <v>276</v>
      </c>
      <c r="J232" s="78">
        <v>-1289</v>
      </c>
      <c r="K232" s="78">
        <v>47994</v>
      </c>
      <c r="M232" s="78">
        <v>55310</v>
      </c>
      <c r="N232" s="78">
        <v>926</v>
      </c>
      <c r="O232" s="78">
        <v>-1939</v>
      </c>
      <c r="P232" s="78">
        <v>54297</v>
      </c>
    </row>
    <row r="233" spans="1:16">
      <c r="A233" s="83" t="s">
        <v>574</v>
      </c>
      <c r="B233" s="77" t="s">
        <v>193</v>
      </c>
      <c r="C233" s="78">
        <v>1079</v>
      </c>
      <c r="D233" s="78">
        <v>-65</v>
      </c>
      <c r="E233" s="78">
        <v>1014</v>
      </c>
      <c r="F233" s="78">
        <v>2028</v>
      </c>
      <c r="H233" s="78">
        <v>642</v>
      </c>
      <c r="I233" s="78">
        <v>-65</v>
      </c>
      <c r="J233" s="78">
        <v>1014</v>
      </c>
      <c r="K233" s="78">
        <v>1591</v>
      </c>
      <c r="M233" s="78">
        <v>240</v>
      </c>
      <c r="N233" s="78">
        <v>-65</v>
      </c>
      <c r="O233" s="78">
        <v>1014</v>
      </c>
      <c r="P233" s="78">
        <v>1189</v>
      </c>
    </row>
    <row r="234" spans="1:16">
      <c r="A234" s="83" t="s">
        <v>194</v>
      </c>
      <c r="B234" s="77" t="s">
        <v>195</v>
      </c>
      <c r="C234" s="78">
        <v>241273</v>
      </c>
      <c r="D234" s="78">
        <v>-29791</v>
      </c>
      <c r="E234" s="78">
        <v>-9006</v>
      </c>
      <c r="F234" s="78">
        <v>202476</v>
      </c>
      <c r="H234" s="78">
        <v>2595</v>
      </c>
      <c r="I234" s="78">
        <v>0</v>
      </c>
      <c r="J234" s="78">
        <v>-9027</v>
      </c>
      <c r="K234" s="78">
        <v>-6432</v>
      </c>
      <c r="M234" s="78">
        <v>1135561</v>
      </c>
      <c r="N234" s="78">
        <v>20655</v>
      </c>
      <c r="O234" s="78">
        <v>-9027</v>
      </c>
      <c r="P234" s="78">
        <v>1147189</v>
      </c>
    </row>
    <row r="235" spans="1:16">
      <c r="A235" s="83" t="s">
        <v>575</v>
      </c>
      <c r="B235" s="77" t="s">
        <v>197</v>
      </c>
      <c r="C235" s="78">
        <v>68849</v>
      </c>
      <c r="D235" s="78">
        <v>152</v>
      </c>
      <c r="E235" s="78">
        <v>-83</v>
      </c>
      <c r="F235" s="78">
        <v>68918</v>
      </c>
      <c r="H235" s="78">
        <v>238678</v>
      </c>
      <c r="I235" s="78">
        <v>-29791</v>
      </c>
      <c r="J235" s="78">
        <v>21</v>
      </c>
      <c r="K235" s="78">
        <v>208908</v>
      </c>
      <c r="M235" s="78">
        <v>34363</v>
      </c>
      <c r="N235" s="78">
        <v>-1883</v>
      </c>
      <c r="O235" s="78">
        <v>7</v>
      </c>
      <c r="P235" s="78">
        <v>32487</v>
      </c>
    </row>
    <row r="236" spans="1:16">
      <c r="A236" s="121" t="s">
        <v>576</v>
      </c>
      <c r="B236" s="121" t="s">
        <v>482</v>
      </c>
      <c r="C236" s="125">
        <v>0</v>
      </c>
      <c r="D236" s="125">
        <v>0</v>
      </c>
      <c r="E236" s="125">
        <v>0</v>
      </c>
      <c r="F236" s="125">
        <v>0</v>
      </c>
      <c r="H236" s="125">
        <v>0</v>
      </c>
      <c r="I236" s="125">
        <v>0</v>
      </c>
      <c r="J236" s="125">
        <v>0</v>
      </c>
      <c r="K236" s="125">
        <v>0</v>
      </c>
      <c r="M236" s="125">
        <v>0</v>
      </c>
      <c r="N236" s="125">
        <v>0</v>
      </c>
      <c r="O236" s="125">
        <v>0</v>
      </c>
      <c r="P236" s="125">
        <v>0</v>
      </c>
    </row>
    <row r="237" spans="1:16">
      <c r="A237" s="82" t="s">
        <v>577</v>
      </c>
      <c r="B237" s="121" t="s">
        <v>199</v>
      </c>
      <c r="C237" s="125">
        <v>37797</v>
      </c>
      <c r="D237" s="125">
        <v>2626</v>
      </c>
      <c r="E237" s="125">
        <v>-2598</v>
      </c>
      <c r="F237" s="125">
        <v>37825</v>
      </c>
      <c r="H237" s="125">
        <v>36079</v>
      </c>
      <c r="I237" s="125">
        <v>2691</v>
      </c>
      <c r="J237" s="125">
        <v>-2658</v>
      </c>
      <c r="K237" s="125">
        <v>36112</v>
      </c>
      <c r="M237" s="125">
        <v>19827</v>
      </c>
      <c r="N237" s="125">
        <v>1358</v>
      </c>
      <c r="O237" s="125">
        <v>-1292</v>
      </c>
      <c r="P237" s="125">
        <v>19893</v>
      </c>
    </row>
    <row r="238" spans="1:16">
      <c r="A238" s="83" t="s">
        <v>336</v>
      </c>
      <c r="B238" s="77" t="s">
        <v>337</v>
      </c>
      <c r="C238" s="78">
        <v>0</v>
      </c>
      <c r="D238" s="78">
        <v>0</v>
      </c>
      <c r="E238" s="78">
        <v>0</v>
      </c>
      <c r="F238" s="78">
        <v>0</v>
      </c>
      <c r="H238" s="78">
        <v>0</v>
      </c>
      <c r="I238" s="78">
        <v>0</v>
      </c>
      <c r="J238" s="78">
        <v>0</v>
      </c>
      <c r="K238" s="78">
        <v>0</v>
      </c>
      <c r="M238" s="78">
        <v>0</v>
      </c>
      <c r="N238" s="78">
        <v>0</v>
      </c>
      <c r="O238" s="78">
        <v>0</v>
      </c>
      <c r="P238" s="78">
        <v>0</v>
      </c>
    </row>
    <row r="239" spans="1:16" s="99" customFormat="1">
      <c r="A239" s="77" t="s">
        <v>200</v>
      </c>
      <c r="B239" s="100" t="s">
        <v>201</v>
      </c>
      <c r="C239" s="78">
        <v>23309</v>
      </c>
      <c r="D239" s="78">
        <v>2598</v>
      </c>
      <c r="E239" s="78">
        <v>-2598</v>
      </c>
      <c r="F239" s="78">
        <v>23309</v>
      </c>
      <c r="H239" s="78">
        <v>21080</v>
      </c>
      <c r="I239" s="78">
        <v>2658</v>
      </c>
      <c r="J239" s="78">
        <v>-2658</v>
      </c>
      <c r="K239" s="101">
        <v>21080</v>
      </c>
      <c r="M239" s="78">
        <v>15422</v>
      </c>
      <c r="N239" s="78">
        <v>1287</v>
      </c>
      <c r="O239" s="78">
        <v>-1287</v>
      </c>
      <c r="P239" s="101">
        <v>15422</v>
      </c>
    </row>
    <row r="240" spans="1:16" s="99" customFormat="1">
      <c r="A240" s="83" t="s">
        <v>501</v>
      </c>
      <c r="B240" s="100" t="s">
        <v>203</v>
      </c>
      <c r="C240" s="78">
        <v>2800</v>
      </c>
      <c r="D240" s="78">
        <v>0</v>
      </c>
      <c r="E240" s="78">
        <v>0</v>
      </c>
      <c r="F240" s="78">
        <v>2800</v>
      </c>
      <c r="H240" s="78">
        <v>2860</v>
      </c>
      <c r="I240" s="78">
        <v>0</v>
      </c>
      <c r="J240" s="78">
        <v>0</v>
      </c>
      <c r="K240" s="101">
        <v>2860</v>
      </c>
      <c r="M240" s="78">
        <v>3113</v>
      </c>
      <c r="N240" s="78">
        <v>0</v>
      </c>
      <c r="O240" s="78">
        <v>0</v>
      </c>
      <c r="P240" s="101">
        <v>3113</v>
      </c>
    </row>
    <row r="241" spans="1:16" s="99" customFormat="1">
      <c r="A241" s="83" t="s">
        <v>502</v>
      </c>
      <c r="B241" s="100" t="s">
        <v>205</v>
      </c>
      <c r="C241" s="78">
        <v>0</v>
      </c>
      <c r="D241" s="78">
        <v>0</v>
      </c>
      <c r="E241" s="78">
        <v>0</v>
      </c>
      <c r="F241" s="78">
        <v>0</v>
      </c>
      <c r="H241" s="78">
        <v>0</v>
      </c>
      <c r="I241" s="78">
        <v>0</v>
      </c>
      <c r="J241" s="78">
        <v>0</v>
      </c>
      <c r="K241" s="101">
        <v>0</v>
      </c>
      <c r="M241" s="78">
        <v>0</v>
      </c>
      <c r="N241" s="78">
        <v>5</v>
      </c>
      <c r="O241" s="78">
        <v>-5</v>
      </c>
      <c r="P241" s="101">
        <v>0</v>
      </c>
    </row>
    <row r="242" spans="1:16" s="99" customFormat="1">
      <c r="A242" s="83" t="s">
        <v>503</v>
      </c>
      <c r="B242" s="100" t="s">
        <v>207</v>
      </c>
      <c r="C242" s="78">
        <v>5952</v>
      </c>
      <c r="D242" s="78">
        <v>16</v>
      </c>
      <c r="E242" s="78">
        <v>0</v>
      </c>
      <c r="F242" s="78">
        <v>5968</v>
      </c>
      <c r="H242" s="78">
        <v>6403</v>
      </c>
      <c r="I242" s="78">
        <v>21</v>
      </c>
      <c r="J242" s="78">
        <v>0</v>
      </c>
      <c r="K242" s="101">
        <v>6424</v>
      </c>
      <c r="M242" s="78">
        <v>915</v>
      </c>
      <c r="N242" s="78">
        <v>45</v>
      </c>
      <c r="O242" s="78">
        <v>0</v>
      </c>
      <c r="P242" s="101">
        <v>960</v>
      </c>
    </row>
    <row r="243" spans="1:16" s="99" customFormat="1">
      <c r="A243" s="83" t="s">
        <v>483</v>
      </c>
      <c r="B243" s="100" t="s">
        <v>456</v>
      </c>
      <c r="C243" s="78">
        <v>368</v>
      </c>
      <c r="D243" s="78">
        <v>12</v>
      </c>
      <c r="E243" s="78">
        <v>0</v>
      </c>
      <c r="F243" s="78">
        <v>380</v>
      </c>
      <c r="H243" s="78">
        <v>368</v>
      </c>
      <c r="I243" s="78">
        <v>12</v>
      </c>
      <c r="J243" s="78">
        <v>0</v>
      </c>
      <c r="K243" s="101">
        <v>380</v>
      </c>
      <c r="M243" s="78">
        <v>377</v>
      </c>
      <c r="N243" s="78">
        <v>21</v>
      </c>
      <c r="O243" s="78">
        <v>0</v>
      </c>
      <c r="P243" s="101">
        <v>398</v>
      </c>
    </row>
    <row r="244" spans="1:16" s="99" customFormat="1">
      <c r="A244" s="83" t="s">
        <v>210</v>
      </c>
      <c r="B244" s="100" t="s">
        <v>211</v>
      </c>
      <c r="C244" s="78">
        <v>5368</v>
      </c>
      <c r="D244" s="78">
        <v>0</v>
      </c>
      <c r="E244" s="78">
        <v>0</v>
      </c>
      <c r="F244" s="101">
        <v>5368</v>
      </c>
      <c r="H244" s="78">
        <v>5368</v>
      </c>
      <c r="I244" s="78">
        <v>0</v>
      </c>
      <c r="J244" s="78">
        <v>0</v>
      </c>
      <c r="K244" s="101">
        <v>5368</v>
      </c>
      <c r="M244" s="78">
        <v>0</v>
      </c>
      <c r="N244" s="78">
        <v>0</v>
      </c>
      <c r="O244" s="78">
        <v>0</v>
      </c>
      <c r="P244" s="101">
        <v>0</v>
      </c>
    </row>
    <row r="245" spans="1:16">
      <c r="A245" s="82" t="s">
        <v>578</v>
      </c>
      <c r="B245" s="121" t="s">
        <v>213</v>
      </c>
      <c r="C245" s="125">
        <v>201521</v>
      </c>
      <c r="D245" s="125">
        <v>57799</v>
      </c>
      <c r="E245" s="125">
        <v>-4525</v>
      </c>
      <c r="F245" s="125">
        <v>254795</v>
      </c>
      <c r="H245" s="125">
        <v>172230</v>
      </c>
      <c r="I245" s="125">
        <v>60611</v>
      </c>
      <c r="J245" s="125">
        <v>-4574</v>
      </c>
      <c r="K245" s="125">
        <v>228267</v>
      </c>
      <c r="M245" s="125">
        <v>583820</v>
      </c>
      <c r="N245" s="125">
        <v>59730</v>
      </c>
      <c r="O245" s="125">
        <v>-3916</v>
      </c>
      <c r="P245" s="125">
        <v>639634</v>
      </c>
    </row>
    <row r="246" spans="1:16">
      <c r="A246" s="83" t="s">
        <v>336</v>
      </c>
      <c r="B246" s="77" t="s">
        <v>337</v>
      </c>
      <c r="C246" s="78">
        <v>0</v>
      </c>
      <c r="D246" s="78">
        <v>0</v>
      </c>
      <c r="E246" s="78">
        <v>0</v>
      </c>
      <c r="F246" s="78">
        <v>0</v>
      </c>
      <c r="H246" s="78">
        <v>0</v>
      </c>
      <c r="I246" s="78">
        <v>0</v>
      </c>
      <c r="J246" s="78">
        <v>0</v>
      </c>
      <c r="K246" s="78">
        <v>0</v>
      </c>
      <c r="M246" s="78">
        <v>0</v>
      </c>
      <c r="N246" s="78">
        <v>0</v>
      </c>
      <c r="O246" s="78">
        <v>0</v>
      </c>
      <c r="P246" s="78">
        <v>0</v>
      </c>
    </row>
    <row r="247" spans="1:16">
      <c r="A247" s="83" t="s">
        <v>200</v>
      </c>
      <c r="B247" s="77" t="s">
        <v>201</v>
      </c>
      <c r="C247" s="78">
        <v>33327</v>
      </c>
      <c r="D247" s="78">
        <v>771</v>
      </c>
      <c r="E247" s="78">
        <v>-771</v>
      </c>
      <c r="F247" s="78">
        <v>33327</v>
      </c>
      <c r="H247" s="78">
        <v>25661</v>
      </c>
      <c r="I247" s="78">
        <v>869</v>
      </c>
      <c r="J247" s="78">
        <v>-728</v>
      </c>
      <c r="K247" s="78">
        <v>25802</v>
      </c>
      <c r="M247" s="78">
        <v>7939</v>
      </c>
      <c r="N247" s="78">
        <v>505</v>
      </c>
      <c r="O247" s="78">
        <v>-456</v>
      </c>
      <c r="P247" s="78">
        <v>7988</v>
      </c>
    </row>
    <row r="248" spans="1:16">
      <c r="A248" s="83" t="s">
        <v>579</v>
      </c>
      <c r="B248" s="77" t="s">
        <v>217</v>
      </c>
      <c r="C248" s="78">
        <v>33650</v>
      </c>
      <c r="D248" s="78">
        <v>40575</v>
      </c>
      <c r="E248" s="78">
        <v>-2953</v>
      </c>
      <c r="F248" s="78">
        <v>71272</v>
      </c>
      <c r="H248" s="78">
        <v>15703</v>
      </c>
      <c r="I248" s="78">
        <v>39787</v>
      </c>
      <c r="J248" s="78">
        <v>-2110</v>
      </c>
      <c r="K248" s="78">
        <v>53380</v>
      </c>
      <c r="M248" s="78">
        <v>97883</v>
      </c>
      <c r="N248" s="78">
        <v>37533</v>
      </c>
      <c r="O248" s="78">
        <v>-1856</v>
      </c>
      <c r="P248" s="78">
        <v>133560</v>
      </c>
    </row>
    <row r="249" spans="1:16">
      <c r="A249" s="83" t="s">
        <v>218</v>
      </c>
      <c r="B249" s="77" t="s">
        <v>219</v>
      </c>
      <c r="C249" s="78">
        <v>31589</v>
      </c>
      <c r="D249" s="78">
        <v>0</v>
      </c>
      <c r="E249" s="78">
        <v>0</v>
      </c>
      <c r="F249" s="78">
        <v>31589</v>
      </c>
      <c r="H249" s="78">
        <v>24445</v>
      </c>
      <c r="I249" s="78">
        <v>1</v>
      </c>
      <c r="J249" s="78">
        <v>0</v>
      </c>
      <c r="K249" s="78">
        <v>24446</v>
      </c>
      <c r="M249" s="78">
        <v>67494</v>
      </c>
      <c r="N249" s="78">
        <v>256</v>
      </c>
      <c r="O249" s="78">
        <v>0</v>
      </c>
      <c r="P249" s="78">
        <v>67750</v>
      </c>
    </row>
    <row r="250" spans="1:16">
      <c r="A250" s="83" t="s">
        <v>202</v>
      </c>
      <c r="B250" s="77" t="s">
        <v>203</v>
      </c>
      <c r="C250" s="78">
        <v>4912</v>
      </c>
      <c r="D250" s="78">
        <v>4220</v>
      </c>
      <c r="E250" s="78">
        <v>0</v>
      </c>
      <c r="F250" s="78">
        <v>9132</v>
      </c>
      <c r="H250" s="78">
        <v>4134</v>
      </c>
      <c r="I250" s="78">
        <v>7567</v>
      </c>
      <c r="J250" s="78">
        <v>-1659</v>
      </c>
      <c r="K250" s="78">
        <v>10042</v>
      </c>
      <c r="M250" s="78">
        <v>3122</v>
      </c>
      <c r="N250" s="78">
        <v>6693</v>
      </c>
      <c r="O250" s="78">
        <v>-1329</v>
      </c>
      <c r="P250" s="78">
        <v>8486</v>
      </c>
    </row>
    <row r="251" spans="1:16">
      <c r="A251" s="83" t="s">
        <v>503</v>
      </c>
      <c r="B251" s="77" t="s">
        <v>207</v>
      </c>
      <c r="C251" s="78">
        <v>17536</v>
      </c>
      <c r="D251" s="78">
        <v>5517</v>
      </c>
      <c r="E251" s="78">
        <v>0</v>
      </c>
      <c r="F251" s="78">
        <v>23053</v>
      </c>
      <c r="H251" s="78">
        <v>26072</v>
      </c>
      <c r="I251" s="78">
        <v>5476</v>
      </c>
      <c r="J251" s="78">
        <v>0</v>
      </c>
      <c r="K251" s="78">
        <v>31548</v>
      </c>
      <c r="M251" s="78">
        <v>36559</v>
      </c>
      <c r="N251" s="78">
        <v>4918</v>
      </c>
      <c r="O251" s="78">
        <v>0</v>
      </c>
      <c r="P251" s="78">
        <v>41477</v>
      </c>
    </row>
    <row r="252" spans="1:16">
      <c r="A252" s="83" t="s">
        <v>483</v>
      </c>
      <c r="B252" s="77" t="s">
        <v>456</v>
      </c>
      <c r="C252" s="78">
        <v>6</v>
      </c>
      <c r="D252" s="78">
        <v>1</v>
      </c>
      <c r="E252" s="78">
        <v>0</v>
      </c>
      <c r="F252" s="78">
        <v>7</v>
      </c>
      <c r="H252" s="78">
        <v>6</v>
      </c>
      <c r="I252" s="78">
        <v>1</v>
      </c>
      <c r="J252" s="78">
        <v>0</v>
      </c>
      <c r="K252" s="78">
        <v>7</v>
      </c>
      <c r="M252" s="78">
        <v>3</v>
      </c>
      <c r="N252" s="78">
        <v>1</v>
      </c>
      <c r="O252" s="78">
        <v>0</v>
      </c>
      <c r="P252" s="78">
        <v>4</v>
      </c>
    </row>
    <row r="253" spans="1:16">
      <c r="A253" s="83" t="s">
        <v>210</v>
      </c>
      <c r="B253" s="77" t="s">
        <v>211</v>
      </c>
      <c r="C253" s="78">
        <v>80501</v>
      </c>
      <c r="D253" s="78">
        <v>6715</v>
      </c>
      <c r="E253" s="78">
        <v>-801</v>
      </c>
      <c r="F253" s="78">
        <v>86415</v>
      </c>
      <c r="H253" s="78">
        <v>76209</v>
      </c>
      <c r="I253" s="78">
        <v>6910</v>
      </c>
      <c r="J253" s="78">
        <v>-77</v>
      </c>
      <c r="K253" s="78">
        <v>83042</v>
      </c>
      <c r="M253" s="78">
        <v>370820</v>
      </c>
      <c r="N253" s="78">
        <v>9824</v>
      </c>
      <c r="O253" s="78">
        <v>-275</v>
      </c>
      <c r="P253" s="78">
        <v>380369</v>
      </c>
    </row>
    <row r="254" spans="1:16">
      <c r="A254" s="82" t="s">
        <v>580</v>
      </c>
      <c r="B254" s="121" t="s">
        <v>228</v>
      </c>
      <c r="C254" s="125">
        <v>2180758</v>
      </c>
      <c r="D254" s="125">
        <v>93988</v>
      </c>
      <c r="E254" s="125">
        <v>-22197</v>
      </c>
      <c r="F254" s="125">
        <v>2252549</v>
      </c>
      <c r="H254" s="125">
        <v>2084245</v>
      </c>
      <c r="I254" s="125">
        <v>96654</v>
      </c>
      <c r="J254" s="125">
        <v>-22164</v>
      </c>
      <c r="K254" s="125">
        <v>2158735</v>
      </c>
      <c r="M254" s="125">
        <v>2784863</v>
      </c>
      <c r="N254" s="125">
        <v>122998</v>
      </c>
      <c r="O254" s="125">
        <v>-20804</v>
      </c>
      <c r="P254" s="125">
        <v>2887057</v>
      </c>
    </row>
    <row r="255" spans="1:16">
      <c r="A255" s="168" t="s">
        <v>466</v>
      </c>
    </row>
    <row r="262" s="40" customFormat="1"/>
    <row r="263" s="40" customFormat="1"/>
    <row r="264" s="40" customFormat="1"/>
    <row r="265" s="40" customFormat="1"/>
    <row r="266" s="40" customFormat="1"/>
    <row r="267" s="40" customFormat="1"/>
    <row r="268" s="40" customFormat="1"/>
    <row r="269" s="40" customFormat="1"/>
    <row r="270" s="40" customFormat="1"/>
    <row r="271" s="40" customFormat="1"/>
    <row r="272" s="40" customFormat="1"/>
    <row r="273" s="40" customFormat="1"/>
    <row r="274" s="40" customFormat="1"/>
    <row r="275" s="40" customFormat="1"/>
    <row r="276" s="40" customFormat="1"/>
    <row r="277" s="40" customFormat="1"/>
    <row r="278" s="40" customFormat="1"/>
    <row r="279" s="40" customFormat="1"/>
    <row r="280" s="40" customFormat="1"/>
    <row r="281" s="40" customFormat="1"/>
    <row r="282" s="40" customFormat="1"/>
    <row r="283" s="40" customFormat="1"/>
    <row r="284" s="40" customFormat="1"/>
    <row r="285" s="40" customFormat="1"/>
    <row r="286" s="40" customFormat="1"/>
    <row r="287" s="40" customFormat="1"/>
    <row r="288" s="40" customFormat="1"/>
    <row r="289" s="40" customFormat="1"/>
    <row r="294" s="40" customFormat="1"/>
    <row r="295" s="40" customFormat="1"/>
    <row r="296" s="40" customFormat="1"/>
    <row r="297" s="40" customFormat="1"/>
    <row r="298" s="40" customFormat="1"/>
    <row r="299" s="40" customFormat="1"/>
    <row r="355" spans="13:13">
      <c r="M355" s="40">
        <v>1.42</v>
      </c>
    </row>
  </sheetData>
  <mergeCells count="31">
    <mergeCell ref="A171:A172"/>
    <mergeCell ref="B171:B172"/>
    <mergeCell ref="C171:C172"/>
    <mergeCell ref="D171:D172"/>
    <mergeCell ref="H171:H172"/>
    <mergeCell ref="A198:A199"/>
    <mergeCell ref="B198:B199"/>
    <mergeCell ref="C198:C199"/>
    <mergeCell ref="D198:D199"/>
    <mergeCell ref="H198:H199"/>
    <mergeCell ref="A225:A226"/>
    <mergeCell ref="B225:B226"/>
    <mergeCell ref="C225:C226"/>
    <mergeCell ref="D225:D226"/>
    <mergeCell ref="H225:H226"/>
    <mergeCell ref="F134:G134"/>
    <mergeCell ref="M225:M226"/>
    <mergeCell ref="N225:N226"/>
    <mergeCell ref="N198:N199"/>
    <mergeCell ref="C224:F224"/>
    <mergeCell ref="H224:K224"/>
    <mergeCell ref="M224:P224"/>
    <mergeCell ref="I225:I226"/>
    <mergeCell ref="C197:F197"/>
    <mergeCell ref="H197:K197"/>
    <mergeCell ref="M197:P197"/>
    <mergeCell ref="I198:I199"/>
    <mergeCell ref="M198:M199"/>
    <mergeCell ref="C170:F170"/>
    <mergeCell ref="H170:K170"/>
    <mergeCell ref="I171:I17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540FA-1CB3-4E87-8EE0-354D187A6830}">
  <sheetPr>
    <tabColor theme="7" tint="0.59999389629810485"/>
  </sheetPr>
  <dimension ref="A1:R296"/>
  <sheetViews>
    <sheetView showGridLines="0" tabSelected="1" zoomScale="130" zoomScaleNormal="130" workbookViewId="0">
      <selection activeCell="E71" sqref="E71"/>
    </sheetView>
  </sheetViews>
  <sheetFormatPr baseColWidth="10" defaultColWidth="8.33203125" defaultRowHeight="15"/>
  <cols>
    <col min="1" max="2" width="54.1640625" style="236" customWidth="1"/>
    <col min="3" max="5" width="12.1640625" style="235" customWidth="1"/>
    <col min="6" max="6" width="12.1640625" style="240" customWidth="1"/>
    <col min="7" max="7" width="12.33203125" style="240" customWidth="1"/>
    <col min="8" max="8" width="12.33203125" style="235" customWidth="1"/>
    <col min="9" max="9" width="18.5" style="235" customWidth="1"/>
    <col min="10" max="13" width="12.33203125" style="235" customWidth="1"/>
    <col min="14" max="14" width="7.6640625" style="235" customWidth="1"/>
    <col min="15" max="18" width="12.33203125" style="235" customWidth="1"/>
    <col min="19" max="19" width="8.33203125" style="235"/>
    <col min="20" max="20" width="12.83203125" style="235" customWidth="1"/>
    <col min="21" max="21" width="8.33203125" style="235"/>
    <col min="22" max="22" width="20.1640625" style="235" customWidth="1"/>
    <col min="23" max="16384" width="8.33203125" style="235"/>
  </cols>
  <sheetData>
    <row r="1" spans="1:5">
      <c r="A1" s="67" t="s">
        <v>1173</v>
      </c>
      <c r="B1" s="235"/>
      <c r="C1" s="312" t="s">
        <v>33</v>
      </c>
      <c r="D1" s="310" t="s">
        <v>34</v>
      </c>
      <c r="E1" s="311"/>
    </row>
    <row r="2" spans="1:5">
      <c r="A2" s="139" t="s">
        <v>1174</v>
      </c>
      <c r="B2" s="235"/>
      <c r="C2" s="312" t="s">
        <v>36</v>
      </c>
      <c r="D2" s="310" t="s">
        <v>37</v>
      </c>
      <c r="E2" s="311"/>
    </row>
    <row r="3" spans="1:5">
      <c r="A3" s="234"/>
      <c r="C3" s="139"/>
    </row>
    <row r="4" spans="1:5">
      <c r="A4" s="234"/>
    </row>
    <row r="5" spans="1:5" ht="26">
      <c r="A5" s="237" t="s">
        <v>1175</v>
      </c>
      <c r="B5" s="238" t="s">
        <v>1176</v>
      </c>
    </row>
    <row r="6" spans="1:5" ht="24">
      <c r="A6" s="313" t="s">
        <v>40</v>
      </c>
      <c r="B6" s="313" t="s">
        <v>41</v>
      </c>
      <c r="C6" s="113" t="s">
        <v>1185</v>
      </c>
      <c r="D6" s="113" t="s">
        <v>1186</v>
      </c>
    </row>
    <row r="7" spans="1:5">
      <c r="A7" s="114" t="s">
        <v>44</v>
      </c>
      <c r="B7" s="114" t="s">
        <v>1</v>
      </c>
      <c r="C7" s="115">
        <f>C8+C9</f>
        <v>435308</v>
      </c>
      <c r="D7" s="115">
        <f>D8+D9</f>
        <v>355021</v>
      </c>
    </row>
    <row r="8" spans="1:5">
      <c r="A8" s="178" t="s">
        <v>45</v>
      </c>
      <c r="B8" s="178" t="s">
        <v>46</v>
      </c>
      <c r="C8" s="88">
        <v>421040</v>
      </c>
      <c r="D8" s="88">
        <v>336075</v>
      </c>
      <c r="E8" s="139"/>
    </row>
    <row r="9" spans="1:5">
      <c r="A9" s="178" t="s">
        <v>48</v>
      </c>
      <c r="B9" s="178" t="s">
        <v>49</v>
      </c>
      <c r="C9" s="88">
        <v>14268</v>
      </c>
      <c r="D9" s="88">
        <v>18946</v>
      </c>
      <c r="E9" s="139"/>
    </row>
    <row r="10" spans="1:5">
      <c r="A10" s="114" t="s">
        <v>50</v>
      </c>
      <c r="B10" s="114" t="s">
        <v>51</v>
      </c>
      <c r="C10" s="115">
        <f>C11+C12</f>
        <v>29390</v>
      </c>
      <c r="D10" s="115">
        <f>D11+D12</f>
        <v>37996</v>
      </c>
    </row>
    <row r="11" spans="1:5">
      <c r="A11" s="178" t="s">
        <v>52</v>
      </c>
      <c r="B11" s="178" t="s">
        <v>53</v>
      </c>
      <c r="C11" s="88">
        <v>22006</v>
      </c>
      <c r="D11" s="88">
        <v>24169</v>
      </c>
    </row>
    <row r="12" spans="1:5">
      <c r="A12" s="178" t="s">
        <v>54</v>
      </c>
      <c r="B12" s="178" t="s">
        <v>55</v>
      </c>
      <c r="C12" s="88">
        <v>7384</v>
      </c>
      <c r="D12" s="88">
        <v>13827</v>
      </c>
    </row>
    <row r="13" spans="1:5">
      <c r="A13" s="117" t="s">
        <v>56</v>
      </c>
      <c r="B13" s="117" t="s">
        <v>57</v>
      </c>
      <c r="C13" s="115">
        <f>C7-C10</f>
        <v>405918</v>
      </c>
      <c r="D13" s="115">
        <f>D7-D10</f>
        <v>317025</v>
      </c>
    </row>
    <row r="14" spans="1:5">
      <c r="A14" s="178" t="s">
        <v>58</v>
      </c>
      <c r="B14" s="178" t="s">
        <v>59</v>
      </c>
      <c r="C14" s="88">
        <v>57108</v>
      </c>
      <c r="D14" s="88">
        <v>58675</v>
      </c>
    </row>
    <row r="15" spans="1:5">
      <c r="A15" s="178" t="s">
        <v>60</v>
      </c>
      <c r="B15" s="178" t="s">
        <v>61</v>
      </c>
      <c r="C15" s="88">
        <v>109545</v>
      </c>
      <c r="D15" s="88">
        <v>96329</v>
      </c>
    </row>
    <row r="16" spans="1:5">
      <c r="A16" s="296" t="s">
        <v>62</v>
      </c>
      <c r="B16" s="296" t="s">
        <v>63</v>
      </c>
      <c r="C16" s="88">
        <v>18999</v>
      </c>
      <c r="D16" s="88">
        <v>17878</v>
      </c>
    </row>
    <row r="17" spans="1:4">
      <c r="A17" s="178" t="s">
        <v>64</v>
      </c>
      <c r="B17" s="178" t="s">
        <v>65</v>
      </c>
      <c r="C17" s="88">
        <v>12980</v>
      </c>
      <c r="D17" s="88">
        <v>9088</v>
      </c>
    </row>
    <row r="18" spans="1:4">
      <c r="A18" s="178" t="s">
        <v>66</v>
      </c>
      <c r="B18" s="178" t="s">
        <v>67</v>
      </c>
      <c r="C18" s="88">
        <v>6900</v>
      </c>
      <c r="D18" s="88">
        <v>4753</v>
      </c>
    </row>
    <row r="19" spans="1:4">
      <c r="A19" s="178" t="s">
        <v>68</v>
      </c>
      <c r="B19" s="178" t="s">
        <v>69</v>
      </c>
      <c r="C19" s="88">
        <v>-6</v>
      </c>
      <c r="D19" s="88">
        <v>-148</v>
      </c>
    </row>
    <row r="20" spans="1:4">
      <c r="A20" s="117" t="s">
        <v>70</v>
      </c>
      <c r="B20" s="117" t="s">
        <v>71</v>
      </c>
      <c r="C20" s="115">
        <f>C13+C17-C14-C15-C18+C19</f>
        <v>245339</v>
      </c>
      <c r="D20" s="115">
        <f>D13+D17-D14-D15-D18+D19</f>
        <v>166208</v>
      </c>
    </row>
    <row r="21" spans="1:4">
      <c r="A21" s="178" t="s">
        <v>72</v>
      </c>
      <c r="B21" s="178" t="s">
        <v>73</v>
      </c>
      <c r="C21" s="88">
        <v>42531</v>
      </c>
      <c r="D21" s="88">
        <v>75026</v>
      </c>
    </row>
    <row r="22" spans="1:4">
      <c r="A22" s="178" t="s">
        <v>74</v>
      </c>
      <c r="B22" s="178" t="s">
        <v>75</v>
      </c>
      <c r="C22" s="88">
        <v>13258</v>
      </c>
      <c r="D22" s="88">
        <v>39371</v>
      </c>
    </row>
    <row r="23" spans="1:4">
      <c r="A23" s="117" t="s">
        <v>76</v>
      </c>
      <c r="B23" s="117" t="s">
        <v>77</v>
      </c>
      <c r="C23" s="115">
        <f>C20+C21-C22</f>
        <v>274612</v>
      </c>
      <c r="D23" s="115">
        <f>D20+D21-D22</f>
        <v>201863</v>
      </c>
    </row>
    <row r="24" spans="1:4">
      <c r="A24" s="178" t="s">
        <v>78</v>
      </c>
      <c r="B24" s="178" t="s">
        <v>79</v>
      </c>
      <c r="C24" s="88">
        <v>25505</v>
      </c>
      <c r="D24" s="88">
        <v>20236</v>
      </c>
    </row>
    <row r="25" spans="1:4">
      <c r="A25" s="301" t="s">
        <v>80</v>
      </c>
      <c r="B25" s="301" t="s">
        <v>81</v>
      </c>
      <c r="C25" s="118">
        <v>249107</v>
      </c>
      <c r="D25" s="118">
        <v>181627</v>
      </c>
    </row>
    <row r="26" spans="1:4">
      <c r="A26" s="304" t="s">
        <v>1191</v>
      </c>
      <c r="B26" s="304" t="s">
        <v>1192</v>
      </c>
      <c r="C26" s="303">
        <v>0</v>
      </c>
      <c r="D26" s="118">
        <v>-879</v>
      </c>
    </row>
    <row r="27" spans="1:4">
      <c r="A27" s="117" t="s">
        <v>84</v>
      </c>
      <c r="B27" s="117" t="s">
        <v>85</v>
      </c>
      <c r="C27" s="115">
        <f>C25+C26</f>
        <v>249107</v>
      </c>
      <c r="D27" s="115">
        <f>D25+D26</f>
        <v>180748</v>
      </c>
    </row>
    <row r="28" spans="1:4">
      <c r="B28" s="71"/>
      <c r="C28" s="264"/>
      <c r="D28" s="264"/>
    </row>
    <row r="29" spans="1:4">
      <c r="A29" s="241" t="s">
        <v>86</v>
      </c>
      <c r="B29" s="241" t="s">
        <v>87</v>
      </c>
      <c r="C29" s="265"/>
      <c r="D29" s="265"/>
    </row>
    <row r="30" spans="1:4">
      <c r="A30" s="178" t="s">
        <v>88</v>
      </c>
      <c r="B30" s="178" t="s">
        <v>89</v>
      </c>
      <c r="C30" s="244">
        <v>2.5</v>
      </c>
      <c r="D30" s="244">
        <v>1.81</v>
      </c>
    </row>
    <row r="31" spans="1:4">
      <c r="A31" s="178" t="s">
        <v>90</v>
      </c>
      <c r="B31" s="178" t="s">
        <v>91</v>
      </c>
      <c r="C31" s="244">
        <v>2.4700000000000002</v>
      </c>
      <c r="D31" s="244">
        <v>1.79</v>
      </c>
    </row>
    <row r="32" spans="1:4">
      <c r="A32" s="299" t="s">
        <v>92</v>
      </c>
      <c r="B32" s="299" t="s">
        <v>93</v>
      </c>
      <c r="C32" s="300"/>
      <c r="D32" s="300"/>
    </row>
    <row r="33" spans="1:18">
      <c r="A33" s="178" t="s">
        <v>88</v>
      </c>
      <c r="B33" s="178" t="s">
        <v>89</v>
      </c>
      <c r="C33" s="244">
        <v>2.5</v>
      </c>
      <c r="D33" s="244">
        <v>1.82</v>
      </c>
    </row>
    <row r="34" spans="1:18">
      <c r="A34" s="178" t="s">
        <v>90</v>
      </c>
      <c r="B34" s="178" t="s">
        <v>91</v>
      </c>
      <c r="C34" s="244">
        <v>2.4700000000000002</v>
      </c>
      <c r="D34" s="244">
        <v>1.8</v>
      </c>
    </row>
    <row r="35" spans="1:18">
      <c r="A35" s="382" t="s">
        <v>1187</v>
      </c>
      <c r="B35" s="382" t="s">
        <v>1188</v>
      </c>
      <c r="C35" s="300"/>
      <c r="D35" s="300"/>
    </row>
    <row r="36" spans="1:18">
      <c r="A36" s="178" t="s">
        <v>88</v>
      </c>
      <c r="B36" s="307" t="s">
        <v>1189</v>
      </c>
      <c r="C36" s="303">
        <v>0</v>
      </c>
      <c r="D36" s="244">
        <v>-0.01</v>
      </c>
    </row>
    <row r="37" spans="1:18">
      <c r="A37" s="178" t="s">
        <v>90</v>
      </c>
      <c r="B37" s="307" t="s">
        <v>1190</v>
      </c>
      <c r="C37" s="303">
        <v>0</v>
      </c>
      <c r="D37" s="244">
        <v>-0.01</v>
      </c>
    </row>
    <row r="38" spans="1:18">
      <c r="A38" s="290" t="s">
        <v>96</v>
      </c>
      <c r="B38" s="69"/>
      <c r="C38" s="263"/>
      <c r="D38" s="263"/>
      <c r="J38" s="240"/>
      <c r="L38" s="240"/>
    </row>
    <row r="39" spans="1:18">
      <c r="A39" s="291"/>
      <c r="C39" s="266"/>
      <c r="D39" s="266"/>
    </row>
    <row r="40" spans="1:18">
      <c r="C40" s="236"/>
      <c r="D40" s="236"/>
      <c r="O40" s="239"/>
      <c r="P40" s="239"/>
      <c r="Q40" s="239"/>
      <c r="R40" s="239"/>
    </row>
    <row r="41" spans="1:18" ht="24">
      <c r="A41" s="313" t="s">
        <v>40</v>
      </c>
      <c r="B41" s="313" t="s">
        <v>41</v>
      </c>
      <c r="C41" s="113" t="s">
        <v>1185</v>
      </c>
      <c r="D41" s="113" t="s">
        <v>1186</v>
      </c>
      <c r="O41" s="239"/>
      <c r="P41" s="239"/>
      <c r="Q41" s="239"/>
      <c r="R41" s="239"/>
    </row>
    <row r="42" spans="1:18">
      <c r="A42" s="114" t="s">
        <v>97</v>
      </c>
      <c r="B42" s="114" t="s">
        <v>97</v>
      </c>
      <c r="C42" s="115">
        <f>C20+C124+C125</f>
        <v>271624</v>
      </c>
      <c r="D42" s="115">
        <f>D20+D124+D125</f>
        <v>199444</v>
      </c>
      <c r="O42" s="239"/>
      <c r="P42" s="239"/>
      <c r="Q42" s="239"/>
      <c r="R42" s="239"/>
    </row>
    <row r="43" spans="1:18" ht="53">
      <c r="A43" s="298" t="s">
        <v>98</v>
      </c>
      <c r="B43" s="298" t="s">
        <v>99</v>
      </c>
      <c r="C43" s="266"/>
      <c r="D43" s="266"/>
    </row>
    <row r="44" spans="1:18">
      <c r="A44" s="298"/>
      <c r="C44" s="266"/>
      <c r="D44" s="266"/>
    </row>
    <row r="45" spans="1:18">
      <c r="C45" s="266"/>
      <c r="D45" s="266"/>
    </row>
    <row r="46" spans="1:18" ht="27">
      <c r="A46" s="297" t="s">
        <v>1177</v>
      </c>
      <c r="B46" s="297" t="s">
        <v>1178</v>
      </c>
      <c r="C46" s="266"/>
      <c r="D46" s="266"/>
    </row>
    <row r="47" spans="1:18" ht="24">
      <c r="A47" s="313" t="s">
        <v>102</v>
      </c>
      <c r="B47" s="294" t="s">
        <v>103</v>
      </c>
      <c r="C47" s="113" t="s">
        <v>1185</v>
      </c>
      <c r="D47" s="113" t="s">
        <v>1186</v>
      </c>
    </row>
    <row r="48" spans="1:18">
      <c r="A48" s="241" t="s">
        <v>84</v>
      </c>
      <c r="B48" s="241" t="s">
        <v>85</v>
      </c>
      <c r="C48" s="115">
        <f>C27</f>
        <v>249107</v>
      </c>
      <c r="D48" s="115">
        <f>D27</f>
        <v>180748</v>
      </c>
    </row>
    <row r="49" spans="1:7" ht="26">
      <c r="A49" s="259" t="s">
        <v>104</v>
      </c>
      <c r="B49" s="259" t="s">
        <v>105</v>
      </c>
      <c r="C49" s="115">
        <f>C50+C51</f>
        <v>5036</v>
      </c>
      <c r="D49" s="115">
        <f>D50+D51</f>
        <v>-3539</v>
      </c>
    </row>
    <row r="50" spans="1:7">
      <c r="A50" s="178" t="s">
        <v>106</v>
      </c>
      <c r="B50" s="178" t="s">
        <v>107</v>
      </c>
      <c r="C50" s="88">
        <v>10051</v>
      </c>
      <c r="D50" s="88">
        <v>-5157</v>
      </c>
    </row>
    <row r="51" spans="1:7" ht="26">
      <c r="A51" s="178" t="s">
        <v>108</v>
      </c>
      <c r="B51" s="178" t="s">
        <v>109</v>
      </c>
      <c r="C51" s="88">
        <v>-5015</v>
      </c>
      <c r="D51" s="88">
        <v>1618</v>
      </c>
    </row>
    <row r="52" spans="1:7" ht="26">
      <c r="A52" s="305" t="s">
        <v>110</v>
      </c>
      <c r="B52" s="305" t="s">
        <v>111</v>
      </c>
      <c r="C52" s="303">
        <v>0</v>
      </c>
      <c r="D52" s="303">
        <v>0</v>
      </c>
    </row>
    <row r="53" spans="1:7">
      <c r="A53" s="178" t="s">
        <v>112</v>
      </c>
      <c r="B53" s="178" t="s">
        <v>113</v>
      </c>
      <c r="C53" s="303">
        <v>0</v>
      </c>
      <c r="D53" s="303">
        <v>0</v>
      </c>
    </row>
    <row r="54" spans="1:7">
      <c r="A54" s="178" t="s">
        <v>114</v>
      </c>
      <c r="B54" s="178" t="s">
        <v>115</v>
      </c>
      <c r="C54" s="303">
        <v>0</v>
      </c>
      <c r="D54" s="303">
        <v>0</v>
      </c>
    </row>
    <row r="55" spans="1:7" s="289" customFormat="1">
      <c r="A55" s="241" t="s">
        <v>116</v>
      </c>
      <c r="B55" s="241" t="s">
        <v>117</v>
      </c>
      <c r="C55" s="115">
        <f>SUM(C49)</f>
        <v>5036</v>
      </c>
      <c r="D55" s="115">
        <f>SUM(D49)</f>
        <v>-3539</v>
      </c>
      <c r="F55" s="240"/>
      <c r="G55" s="240"/>
    </row>
    <row r="56" spans="1:7">
      <c r="A56" s="241" t="s">
        <v>118</v>
      </c>
      <c r="B56" s="241" t="s">
        <v>119</v>
      </c>
      <c r="C56" s="115">
        <f>C55+C48</f>
        <v>254143</v>
      </c>
      <c r="D56" s="115">
        <f>D55+D48</f>
        <v>177209</v>
      </c>
    </row>
    <row r="57" spans="1:7">
      <c r="A57" s="178" t="s">
        <v>120</v>
      </c>
      <c r="B57" s="178" t="s">
        <v>121</v>
      </c>
      <c r="C57" s="88">
        <v>254143</v>
      </c>
      <c r="D57" s="88">
        <v>178088</v>
      </c>
    </row>
    <row r="58" spans="1:7">
      <c r="A58" s="178" t="s">
        <v>122</v>
      </c>
      <c r="B58" s="178" t="s">
        <v>123</v>
      </c>
      <c r="C58" s="303">
        <v>0</v>
      </c>
      <c r="D58" s="88">
        <v>-879</v>
      </c>
    </row>
    <row r="59" spans="1:7">
      <c r="A59" s="290" t="s">
        <v>96</v>
      </c>
    </row>
    <row r="62" spans="1:7" ht="26">
      <c r="A62" s="237" t="s">
        <v>1179</v>
      </c>
      <c r="B62" s="237" t="s">
        <v>1180</v>
      </c>
      <c r="E62" s="240"/>
    </row>
    <row r="63" spans="1:7">
      <c r="A63" s="313" t="s">
        <v>126</v>
      </c>
      <c r="B63" s="313" t="s">
        <v>127</v>
      </c>
      <c r="C63" s="119">
        <v>46203</v>
      </c>
      <c r="D63" s="119" t="s">
        <v>128</v>
      </c>
      <c r="E63" s="240"/>
    </row>
    <row r="64" spans="1:7">
      <c r="A64" s="248" t="s">
        <v>130</v>
      </c>
      <c r="B64" s="248" t="s">
        <v>131</v>
      </c>
      <c r="C64" s="249">
        <f>SUM(C65:C76)</f>
        <v>2618100</v>
      </c>
      <c r="D64" s="249">
        <f>SUM(D65:D76)</f>
        <v>2168647</v>
      </c>
      <c r="E64" s="240"/>
    </row>
    <row r="65" spans="1:18">
      <c r="A65" s="178" t="s">
        <v>132</v>
      </c>
      <c r="B65" s="178" t="s">
        <v>133</v>
      </c>
      <c r="C65" s="78">
        <v>368593</v>
      </c>
      <c r="D65" s="78">
        <v>334779</v>
      </c>
      <c r="E65" s="240"/>
    </row>
    <row r="66" spans="1:18">
      <c r="A66" s="178" t="s">
        <v>134</v>
      </c>
      <c r="B66" s="178" t="s">
        <v>135</v>
      </c>
      <c r="C66" s="78">
        <v>65494</v>
      </c>
      <c r="D66" s="78">
        <v>64979</v>
      </c>
      <c r="E66" s="240"/>
    </row>
    <row r="67" spans="1:18">
      <c r="A67" s="178" t="s">
        <v>136</v>
      </c>
      <c r="B67" s="178" t="s">
        <v>137</v>
      </c>
      <c r="C67" s="78">
        <v>1512454</v>
      </c>
      <c r="D67" s="78">
        <v>1148143</v>
      </c>
      <c r="E67" s="240"/>
    </row>
    <row r="68" spans="1:18">
      <c r="A68" s="178" t="s">
        <v>138</v>
      </c>
      <c r="B68" s="178" t="s">
        <v>139</v>
      </c>
      <c r="C68" s="78">
        <v>88899</v>
      </c>
      <c r="D68" s="78">
        <v>88899</v>
      </c>
      <c r="E68" s="240"/>
    </row>
    <row r="69" spans="1:18">
      <c r="A69" s="178" t="s">
        <v>140</v>
      </c>
      <c r="B69" s="178" t="s">
        <v>141</v>
      </c>
      <c r="C69" s="78">
        <v>66062</v>
      </c>
      <c r="D69" s="78">
        <v>31241</v>
      </c>
      <c r="E69" s="240"/>
    </row>
    <row r="70" spans="1:18">
      <c r="A70" s="178" t="s">
        <v>142</v>
      </c>
      <c r="B70" s="178" t="s">
        <v>143</v>
      </c>
      <c r="C70" s="303">
        <v>0</v>
      </c>
      <c r="D70" s="303">
        <v>0</v>
      </c>
      <c r="E70" s="240"/>
    </row>
    <row r="71" spans="1:18" ht="26">
      <c r="A71" s="178" t="s">
        <v>144</v>
      </c>
      <c r="B71" s="178" t="s">
        <v>145</v>
      </c>
      <c r="C71" s="78">
        <v>11206</v>
      </c>
      <c r="D71" s="78">
        <v>10770</v>
      </c>
      <c r="E71" s="240"/>
    </row>
    <row r="72" spans="1:18">
      <c r="A72" s="178" t="s">
        <v>146</v>
      </c>
      <c r="B72" s="178" t="s">
        <v>147</v>
      </c>
      <c r="C72" s="78">
        <v>383676</v>
      </c>
      <c r="D72" s="78">
        <v>371566</v>
      </c>
      <c r="E72" s="240"/>
    </row>
    <row r="73" spans="1:18">
      <c r="A73" s="178" t="s">
        <v>148</v>
      </c>
      <c r="B73" s="178" t="s">
        <v>149</v>
      </c>
      <c r="C73" s="78">
        <v>11711</v>
      </c>
      <c r="D73" s="78">
        <v>3233</v>
      </c>
      <c r="E73" s="240"/>
    </row>
    <row r="74" spans="1:18" s="240" customFormat="1">
      <c r="A74" s="178" t="s">
        <v>150</v>
      </c>
      <c r="B74" s="178" t="s">
        <v>151</v>
      </c>
      <c r="C74" s="78">
        <v>102352</v>
      </c>
      <c r="D74" s="78">
        <v>114603</v>
      </c>
      <c r="H74" s="235"/>
      <c r="I74" s="235"/>
      <c r="J74" s="235"/>
      <c r="K74" s="235"/>
      <c r="L74" s="235"/>
      <c r="M74" s="235"/>
      <c r="N74" s="235"/>
      <c r="O74" s="235"/>
      <c r="P74" s="235"/>
      <c r="Q74" s="235"/>
      <c r="R74" s="235"/>
    </row>
    <row r="75" spans="1:18" s="240" customFormat="1">
      <c r="A75" s="381" t="s">
        <v>158</v>
      </c>
      <c r="B75" s="381" t="s">
        <v>159</v>
      </c>
      <c r="C75" s="78">
        <v>7574</v>
      </c>
      <c r="D75" s="303">
        <v>0</v>
      </c>
      <c r="H75" s="235"/>
      <c r="I75" s="235"/>
      <c r="J75" s="235"/>
      <c r="K75" s="235"/>
      <c r="L75" s="235"/>
      <c r="M75" s="235"/>
      <c r="N75" s="235"/>
      <c r="O75" s="235"/>
      <c r="P75" s="235"/>
      <c r="Q75" s="235"/>
      <c r="R75" s="235"/>
    </row>
    <row r="76" spans="1:18" s="240" customFormat="1">
      <c r="A76" s="178" t="s">
        <v>152</v>
      </c>
      <c r="B76" s="178" t="s">
        <v>153</v>
      </c>
      <c r="C76" s="78">
        <v>79</v>
      </c>
      <c r="D76" s="78">
        <v>434</v>
      </c>
      <c r="H76" s="235"/>
      <c r="I76" s="235"/>
      <c r="J76" s="235"/>
      <c r="K76" s="235"/>
      <c r="L76" s="235"/>
      <c r="M76" s="235"/>
      <c r="N76" s="235"/>
      <c r="O76" s="235"/>
      <c r="P76" s="235"/>
      <c r="Q76" s="235"/>
      <c r="R76" s="235"/>
    </row>
    <row r="77" spans="1:18" s="240" customFormat="1">
      <c r="A77" s="248" t="s">
        <v>154</v>
      </c>
      <c r="B77" s="248" t="s">
        <v>155</v>
      </c>
      <c r="C77" s="249">
        <f>SUM(C78:C86)</f>
        <v>1169593</v>
      </c>
      <c r="D77" s="249">
        <f t="shared" ref="D77" si="0">SUM(D78:D86)</f>
        <v>1334673</v>
      </c>
      <c r="H77" s="235"/>
      <c r="I77" s="235"/>
      <c r="J77" s="235"/>
      <c r="K77" s="235"/>
      <c r="L77" s="235"/>
      <c r="M77" s="235"/>
      <c r="N77" s="235"/>
      <c r="O77" s="235"/>
      <c r="P77" s="235"/>
      <c r="Q77" s="235"/>
      <c r="R77" s="235"/>
    </row>
    <row r="78" spans="1:18" s="240" customFormat="1">
      <c r="A78" s="178" t="s">
        <v>156</v>
      </c>
      <c r="B78" s="178" t="s">
        <v>157</v>
      </c>
      <c r="C78" s="78">
        <v>1416</v>
      </c>
      <c r="D78" s="78">
        <v>2279</v>
      </c>
      <c r="H78" s="235"/>
      <c r="I78" s="235"/>
      <c r="J78" s="235"/>
      <c r="K78" s="235"/>
      <c r="L78" s="235"/>
      <c r="M78" s="235"/>
      <c r="N78" s="235"/>
      <c r="O78" s="235"/>
      <c r="P78" s="235"/>
      <c r="Q78" s="235"/>
      <c r="R78" s="235"/>
    </row>
    <row r="79" spans="1:18" s="240" customFormat="1">
      <c r="A79" s="178" t="s">
        <v>158</v>
      </c>
      <c r="B79" s="178" t="s">
        <v>159</v>
      </c>
      <c r="C79" s="78">
        <v>160378</v>
      </c>
      <c r="D79" s="78">
        <v>125441</v>
      </c>
      <c r="H79" s="235"/>
      <c r="I79" s="235"/>
      <c r="J79" s="235"/>
      <c r="K79" s="235"/>
      <c r="L79" s="235"/>
      <c r="M79" s="235"/>
      <c r="N79" s="235"/>
      <c r="O79" s="235"/>
      <c r="P79" s="235"/>
      <c r="Q79" s="235"/>
      <c r="R79" s="235"/>
    </row>
    <row r="80" spans="1:18" s="240" customFormat="1">
      <c r="A80" s="178" t="s">
        <v>160</v>
      </c>
      <c r="B80" s="178" t="s">
        <v>161</v>
      </c>
      <c r="C80" s="303">
        <v>0</v>
      </c>
      <c r="D80" s="78">
        <v>11305</v>
      </c>
      <c r="H80" s="235"/>
      <c r="I80" s="235"/>
      <c r="J80" s="235"/>
      <c r="K80" s="235"/>
      <c r="L80" s="235"/>
      <c r="M80" s="235"/>
      <c r="N80" s="235"/>
      <c r="O80" s="235"/>
      <c r="P80" s="235"/>
      <c r="Q80" s="235"/>
      <c r="R80" s="235"/>
    </row>
    <row r="81" spans="1:18" s="240" customFormat="1">
      <c r="A81" s="178" t="s">
        <v>162</v>
      </c>
      <c r="B81" s="178" t="s">
        <v>163</v>
      </c>
      <c r="C81" s="78">
        <v>80314</v>
      </c>
      <c r="D81" s="78">
        <v>214114</v>
      </c>
      <c r="H81" s="235"/>
      <c r="I81" s="235"/>
      <c r="J81" s="235"/>
      <c r="K81" s="235"/>
      <c r="L81" s="235"/>
      <c r="M81" s="235"/>
      <c r="N81" s="235"/>
      <c r="O81" s="235"/>
      <c r="P81" s="235"/>
      <c r="Q81" s="235"/>
      <c r="R81" s="235"/>
    </row>
    <row r="82" spans="1:18" s="240" customFormat="1">
      <c r="A82" s="178" t="s">
        <v>164</v>
      </c>
      <c r="B82" s="178" t="s">
        <v>165</v>
      </c>
      <c r="C82" s="78">
        <v>464874</v>
      </c>
      <c r="D82" s="78">
        <v>332597</v>
      </c>
      <c r="H82" s="235"/>
      <c r="I82" s="235"/>
      <c r="J82" s="235"/>
      <c r="K82" s="235"/>
      <c r="L82" s="235"/>
      <c r="M82" s="235"/>
      <c r="N82" s="235"/>
      <c r="O82" s="235"/>
      <c r="P82" s="235"/>
      <c r="Q82" s="235"/>
      <c r="R82" s="235"/>
    </row>
    <row r="83" spans="1:18" s="240" customFormat="1">
      <c r="A83" s="178" t="s">
        <v>166</v>
      </c>
      <c r="B83" s="178" t="s">
        <v>167</v>
      </c>
      <c r="C83" s="78">
        <v>21073</v>
      </c>
      <c r="D83" s="78">
        <v>14009</v>
      </c>
      <c r="H83" s="235"/>
      <c r="I83" s="235"/>
      <c r="J83" s="235"/>
      <c r="K83" s="235"/>
      <c r="L83" s="235"/>
      <c r="M83" s="235"/>
      <c r="N83" s="235"/>
      <c r="O83" s="235"/>
      <c r="P83" s="235"/>
      <c r="Q83" s="235"/>
      <c r="R83" s="235"/>
    </row>
    <row r="84" spans="1:18" s="240" customFormat="1">
      <c r="A84" s="178" t="s">
        <v>168</v>
      </c>
      <c r="B84" s="178" t="s">
        <v>169</v>
      </c>
      <c r="C84" s="78">
        <v>422091</v>
      </c>
      <c r="D84" s="78">
        <v>520813</v>
      </c>
      <c r="H84" s="235"/>
      <c r="I84" s="235"/>
      <c r="J84" s="235"/>
      <c r="K84" s="235"/>
      <c r="L84" s="235"/>
      <c r="M84" s="235"/>
      <c r="N84" s="235"/>
      <c r="O84" s="235"/>
      <c r="P84" s="235"/>
      <c r="Q84" s="235"/>
      <c r="R84" s="235"/>
    </row>
    <row r="85" spans="1:18" s="240" customFormat="1">
      <c r="A85" s="178" t="s">
        <v>170</v>
      </c>
      <c r="B85" s="178" t="s">
        <v>171</v>
      </c>
      <c r="C85" s="78">
        <v>19447</v>
      </c>
      <c r="D85" s="78">
        <v>114115</v>
      </c>
      <c r="H85" s="235"/>
      <c r="I85" s="235"/>
      <c r="J85" s="235"/>
      <c r="K85" s="235"/>
      <c r="L85" s="235"/>
      <c r="M85" s="235"/>
      <c r="N85" s="235"/>
      <c r="O85" s="235"/>
      <c r="P85" s="235"/>
      <c r="Q85" s="235"/>
      <c r="R85" s="235"/>
    </row>
    <row r="86" spans="1:18" s="240" customFormat="1">
      <c r="A86" s="178" t="s">
        <v>172</v>
      </c>
      <c r="B86" s="178" t="s">
        <v>173</v>
      </c>
      <c r="C86" s="303">
        <v>0</v>
      </c>
      <c r="D86" s="303">
        <v>0</v>
      </c>
      <c r="H86" s="235"/>
      <c r="I86" s="235"/>
      <c r="J86" s="235"/>
      <c r="K86" s="235"/>
      <c r="L86" s="235"/>
      <c r="M86" s="235"/>
      <c r="N86" s="235"/>
      <c r="O86" s="235"/>
      <c r="P86" s="235"/>
      <c r="Q86" s="235"/>
      <c r="R86" s="235"/>
    </row>
    <row r="87" spans="1:18" s="240" customFormat="1">
      <c r="A87" s="248" t="s">
        <v>174</v>
      </c>
      <c r="B87" s="248" t="s">
        <v>175</v>
      </c>
      <c r="C87" s="249">
        <f>C64+C77</f>
        <v>3787693</v>
      </c>
      <c r="D87" s="249">
        <f>D64+D77</f>
        <v>3503320</v>
      </c>
      <c r="H87" s="235"/>
      <c r="I87" s="235"/>
      <c r="J87" s="235"/>
      <c r="K87" s="235"/>
      <c r="L87" s="235"/>
      <c r="M87" s="235"/>
      <c r="N87" s="235"/>
      <c r="O87" s="235"/>
      <c r="P87" s="235"/>
      <c r="Q87" s="235"/>
      <c r="R87" s="235"/>
    </row>
    <row r="88" spans="1:18" s="240" customFormat="1">
      <c r="A88" s="290" t="s">
        <v>96</v>
      </c>
      <c r="B88" s="236"/>
      <c r="C88" s="251"/>
      <c r="D88" s="251"/>
      <c r="H88" s="235"/>
      <c r="I88" s="235"/>
      <c r="J88" s="235"/>
      <c r="K88" s="235"/>
      <c r="L88" s="235"/>
      <c r="M88" s="235"/>
      <c r="N88" s="235"/>
      <c r="O88" s="235"/>
      <c r="P88" s="235"/>
      <c r="Q88" s="235"/>
      <c r="R88" s="235"/>
    </row>
    <row r="89" spans="1:18" s="240" customFormat="1">
      <c r="A89" s="313" t="s">
        <v>176</v>
      </c>
      <c r="B89" s="313" t="s">
        <v>177</v>
      </c>
      <c r="C89" s="119">
        <v>46203</v>
      </c>
      <c r="D89" s="119">
        <v>46022</v>
      </c>
      <c r="H89" s="235"/>
      <c r="I89" s="235"/>
      <c r="J89" s="235"/>
      <c r="K89" s="235"/>
      <c r="L89" s="235"/>
      <c r="M89" s="235"/>
      <c r="N89" s="235"/>
      <c r="O89" s="235"/>
      <c r="P89" s="235"/>
      <c r="Q89" s="235"/>
      <c r="R89" s="235"/>
    </row>
    <row r="90" spans="1:18" s="240" customFormat="1">
      <c r="A90" s="248" t="s">
        <v>178</v>
      </c>
      <c r="B90" s="248" t="s">
        <v>179</v>
      </c>
      <c r="C90" s="249">
        <f>SUM(C92:C99)</f>
        <v>3560718</v>
      </c>
      <c r="D90" s="249">
        <f>SUM(D92:D99)</f>
        <v>3289859</v>
      </c>
      <c r="H90" s="235"/>
      <c r="I90" s="235"/>
      <c r="J90" s="235"/>
      <c r="K90" s="235"/>
      <c r="L90" s="235"/>
      <c r="M90" s="235"/>
      <c r="N90" s="235"/>
      <c r="O90" s="235"/>
      <c r="P90" s="235"/>
      <c r="Q90" s="235"/>
      <c r="R90" s="235"/>
    </row>
    <row r="91" spans="1:18" s="240" customFormat="1">
      <c r="A91" s="380" t="s">
        <v>1181</v>
      </c>
      <c r="B91" s="380" t="s">
        <v>1182</v>
      </c>
      <c r="C91" s="249">
        <f>C90</f>
        <v>3560718</v>
      </c>
      <c r="D91" s="249">
        <f t="shared" ref="D91" si="1">D90</f>
        <v>3289859</v>
      </c>
      <c r="H91" s="235"/>
      <c r="I91" s="235"/>
      <c r="J91" s="235"/>
      <c r="K91" s="235"/>
      <c r="L91" s="235"/>
      <c r="M91" s="235"/>
      <c r="N91" s="235"/>
      <c r="O91" s="235"/>
      <c r="P91" s="235"/>
      <c r="Q91" s="235"/>
      <c r="R91" s="235"/>
    </row>
    <row r="92" spans="1:18" s="240" customFormat="1">
      <c r="A92" s="178" t="s">
        <v>182</v>
      </c>
      <c r="B92" s="178" t="s">
        <v>183</v>
      </c>
      <c r="C92" s="78">
        <v>99911</v>
      </c>
      <c r="D92" s="78">
        <v>99911</v>
      </c>
      <c r="H92" s="235"/>
      <c r="I92" s="235"/>
      <c r="J92" s="235"/>
      <c r="K92" s="235"/>
      <c r="L92" s="235"/>
      <c r="M92" s="235"/>
      <c r="N92" s="235"/>
      <c r="O92" s="235"/>
      <c r="P92" s="235"/>
      <c r="Q92" s="235"/>
      <c r="R92" s="235"/>
    </row>
    <row r="93" spans="1:18" s="240" customFormat="1">
      <c r="A93" s="178" t="s">
        <v>184</v>
      </c>
      <c r="B93" s="178" t="s">
        <v>185</v>
      </c>
      <c r="C93" s="78">
        <v>3001974</v>
      </c>
      <c r="D93" s="78">
        <v>2400607</v>
      </c>
      <c r="H93" s="235"/>
      <c r="I93" s="235"/>
      <c r="J93" s="235"/>
      <c r="K93" s="235"/>
      <c r="L93" s="235"/>
      <c r="M93" s="235"/>
      <c r="N93" s="235"/>
      <c r="O93" s="235"/>
      <c r="P93" s="235"/>
      <c r="Q93" s="235"/>
      <c r="R93" s="235"/>
    </row>
    <row r="94" spans="1:18" s="240" customFormat="1">
      <c r="A94" s="178" t="s">
        <v>186</v>
      </c>
      <c r="B94" s="178" t="s">
        <v>187</v>
      </c>
      <c r="C94" s="78">
        <v>116700</v>
      </c>
      <c r="D94" s="78">
        <v>116700</v>
      </c>
      <c r="H94" s="235"/>
      <c r="I94" s="235"/>
      <c r="J94" s="235"/>
      <c r="K94" s="235"/>
      <c r="L94" s="235"/>
      <c r="M94" s="235"/>
      <c r="N94" s="235"/>
      <c r="O94" s="235"/>
      <c r="P94" s="235"/>
      <c r="Q94" s="235"/>
      <c r="R94" s="235"/>
    </row>
    <row r="95" spans="1:18" s="240" customFormat="1">
      <c r="A95" s="178" t="s">
        <v>188</v>
      </c>
      <c r="B95" s="178" t="s">
        <v>189</v>
      </c>
      <c r="C95" s="78">
        <v>-7429</v>
      </c>
      <c r="D95" s="78">
        <v>-22424</v>
      </c>
      <c r="H95" s="235"/>
      <c r="I95" s="235"/>
      <c r="J95" s="235"/>
      <c r="K95" s="235"/>
      <c r="L95" s="235"/>
      <c r="M95" s="235"/>
      <c r="N95" s="235"/>
      <c r="O95" s="235"/>
      <c r="P95" s="235"/>
      <c r="Q95" s="235"/>
      <c r="R95" s="235"/>
    </row>
    <row r="96" spans="1:18" s="240" customFormat="1">
      <c r="A96" s="178" t="s">
        <v>190</v>
      </c>
      <c r="B96" s="178" t="s">
        <v>191</v>
      </c>
      <c r="C96" s="78">
        <v>138361</v>
      </c>
      <c r="D96" s="78">
        <v>133553</v>
      </c>
      <c r="H96" s="235"/>
      <c r="I96" s="235"/>
      <c r="J96" s="235"/>
      <c r="K96" s="235"/>
      <c r="L96" s="235"/>
      <c r="M96" s="235"/>
      <c r="N96" s="235"/>
      <c r="O96" s="235"/>
      <c r="P96" s="235"/>
      <c r="Q96" s="235"/>
      <c r="R96" s="235"/>
    </row>
    <row r="97" spans="1:18" s="240" customFormat="1">
      <c r="A97" s="178" t="s">
        <v>192</v>
      </c>
      <c r="B97" s="178" t="s">
        <v>193</v>
      </c>
      <c r="C97" s="78">
        <v>3581</v>
      </c>
      <c r="D97" s="78">
        <v>-6470</v>
      </c>
      <c r="H97" s="235"/>
      <c r="I97" s="235"/>
      <c r="J97" s="235"/>
      <c r="K97" s="235"/>
      <c r="L97" s="235"/>
      <c r="M97" s="235"/>
      <c r="N97" s="235"/>
      <c r="O97" s="235"/>
      <c r="P97" s="235"/>
      <c r="Q97" s="235"/>
      <c r="R97" s="235"/>
    </row>
    <row r="98" spans="1:18" s="240" customFormat="1">
      <c r="A98" s="178" t="s">
        <v>194</v>
      </c>
      <c r="B98" s="178" t="s">
        <v>195</v>
      </c>
      <c r="C98" s="78">
        <v>-41487</v>
      </c>
      <c r="D98" s="78">
        <v>-26726</v>
      </c>
      <c r="H98" s="235"/>
      <c r="I98" s="235"/>
      <c r="J98" s="235"/>
      <c r="K98" s="235"/>
      <c r="L98" s="235"/>
      <c r="M98" s="235"/>
      <c r="N98" s="235"/>
      <c r="O98" s="235"/>
      <c r="P98" s="235"/>
      <c r="Q98" s="235"/>
      <c r="R98" s="235"/>
    </row>
    <row r="99" spans="1:18" s="240" customFormat="1">
      <c r="A99" s="178" t="s">
        <v>196</v>
      </c>
      <c r="B99" s="178" t="s">
        <v>197</v>
      </c>
      <c r="C99" s="78">
        <v>249107</v>
      </c>
      <c r="D99" s="78">
        <v>594708</v>
      </c>
      <c r="H99" s="235"/>
      <c r="I99" s="235"/>
      <c r="J99" s="235"/>
      <c r="K99" s="235"/>
      <c r="L99" s="235"/>
      <c r="M99" s="235"/>
      <c r="N99" s="235"/>
      <c r="O99" s="235"/>
      <c r="P99" s="235"/>
      <c r="Q99" s="235"/>
      <c r="R99" s="235"/>
    </row>
    <row r="100" spans="1:18" s="240" customFormat="1">
      <c r="A100" s="248" t="s">
        <v>198</v>
      </c>
      <c r="B100" s="248" t="s">
        <v>199</v>
      </c>
      <c r="C100" s="249">
        <f>SUM(C101:C106)</f>
        <v>41565</v>
      </c>
      <c r="D100" s="249">
        <f t="shared" ref="D100" si="2">SUM(D101:D106)</f>
        <v>33157</v>
      </c>
      <c r="H100" s="235"/>
      <c r="I100" s="235"/>
      <c r="J100" s="235"/>
      <c r="K100" s="235"/>
      <c r="L100" s="235"/>
      <c r="M100" s="235"/>
      <c r="N100" s="235"/>
      <c r="O100" s="235"/>
      <c r="P100" s="235"/>
      <c r="Q100" s="235"/>
      <c r="R100" s="235"/>
    </row>
    <row r="101" spans="1:18" s="240" customFormat="1">
      <c r="A101" s="178" t="s">
        <v>200</v>
      </c>
      <c r="B101" s="178" t="s">
        <v>201</v>
      </c>
      <c r="C101" s="78">
        <v>26759</v>
      </c>
      <c r="D101" s="78">
        <v>21743</v>
      </c>
      <c r="H101" s="235"/>
      <c r="I101" s="235"/>
      <c r="J101" s="235"/>
      <c r="K101" s="235"/>
      <c r="L101" s="235"/>
      <c r="M101" s="235"/>
      <c r="N101" s="235"/>
      <c r="O101" s="235"/>
      <c r="P101" s="235"/>
      <c r="Q101" s="235"/>
      <c r="R101" s="235"/>
    </row>
    <row r="102" spans="1:18" s="240" customFormat="1">
      <c r="A102" s="178" t="s">
        <v>202</v>
      </c>
      <c r="B102" s="178" t="s">
        <v>203</v>
      </c>
      <c r="C102" s="78">
        <v>2134</v>
      </c>
      <c r="D102" s="78">
        <v>2085</v>
      </c>
      <c r="H102" s="235"/>
      <c r="I102" s="235"/>
      <c r="J102" s="235"/>
      <c r="K102" s="235"/>
      <c r="L102" s="235"/>
      <c r="M102" s="235"/>
      <c r="N102" s="235"/>
      <c r="O102" s="235"/>
      <c r="P102" s="235"/>
      <c r="Q102" s="235"/>
      <c r="R102" s="235"/>
    </row>
    <row r="103" spans="1:18" s="240" customFormat="1">
      <c r="A103" s="178" t="s">
        <v>204</v>
      </c>
      <c r="B103" s="178" t="s">
        <v>205</v>
      </c>
      <c r="C103" s="303">
        <v>0</v>
      </c>
      <c r="D103" s="303">
        <v>0</v>
      </c>
      <c r="H103" s="235"/>
      <c r="I103" s="235"/>
      <c r="J103" s="235"/>
      <c r="K103" s="235"/>
      <c r="L103" s="235"/>
      <c r="M103" s="235"/>
      <c r="N103" s="235"/>
      <c r="O103" s="235"/>
      <c r="P103" s="235"/>
      <c r="Q103" s="235"/>
      <c r="R103" s="235"/>
    </row>
    <row r="104" spans="1:18" s="240" customFormat="1">
      <c r="A104" s="178" t="s">
        <v>206</v>
      </c>
      <c r="B104" s="178" t="s">
        <v>207</v>
      </c>
      <c r="C104" s="78">
        <v>10068</v>
      </c>
      <c r="D104" s="78">
        <v>6642</v>
      </c>
      <c r="H104" s="235"/>
      <c r="I104" s="235"/>
      <c r="J104" s="235"/>
      <c r="K104" s="235"/>
      <c r="L104" s="235"/>
      <c r="M104" s="235"/>
      <c r="N104" s="235"/>
      <c r="O104" s="235"/>
      <c r="P104" s="235"/>
      <c r="Q104" s="235"/>
      <c r="R104" s="235"/>
    </row>
    <row r="105" spans="1:18" s="240" customFormat="1">
      <c r="A105" s="178" t="s">
        <v>208</v>
      </c>
      <c r="B105" s="178" t="s">
        <v>209</v>
      </c>
      <c r="C105" s="78">
        <v>1713</v>
      </c>
      <c r="D105" s="78">
        <v>1713</v>
      </c>
      <c r="H105" s="235"/>
      <c r="I105" s="235"/>
      <c r="J105" s="235"/>
      <c r="K105" s="235"/>
      <c r="L105" s="235"/>
      <c r="M105" s="235"/>
      <c r="N105" s="235"/>
      <c r="O105" s="235"/>
      <c r="P105" s="235"/>
      <c r="Q105" s="235"/>
      <c r="R105" s="235"/>
    </row>
    <row r="106" spans="1:18" s="240" customFormat="1">
      <c r="A106" s="178" t="s">
        <v>210</v>
      </c>
      <c r="B106" s="178" t="s">
        <v>211</v>
      </c>
      <c r="C106" s="78">
        <v>891</v>
      </c>
      <c r="D106" s="78">
        <v>974</v>
      </c>
      <c r="H106" s="235"/>
      <c r="I106" s="235"/>
      <c r="J106" s="235"/>
      <c r="K106" s="235"/>
      <c r="L106" s="235"/>
      <c r="M106" s="235"/>
      <c r="N106" s="235"/>
      <c r="O106" s="235"/>
      <c r="P106" s="235"/>
      <c r="Q106" s="235"/>
      <c r="R106" s="235"/>
    </row>
    <row r="107" spans="1:18" s="240" customFormat="1">
      <c r="A107" s="248" t="s">
        <v>212</v>
      </c>
      <c r="B107" s="248" t="s">
        <v>213</v>
      </c>
      <c r="C107" s="249">
        <f>SUM(C108:C114)</f>
        <v>185410</v>
      </c>
      <c r="D107" s="249">
        <f>SUM(D108:D114)</f>
        <v>180304</v>
      </c>
      <c r="H107" s="235"/>
      <c r="I107" s="235"/>
      <c r="J107" s="235"/>
      <c r="K107" s="235"/>
      <c r="L107" s="235"/>
      <c r="M107" s="235"/>
      <c r="N107" s="235"/>
      <c r="O107" s="235"/>
      <c r="P107" s="235"/>
      <c r="Q107" s="235"/>
      <c r="R107" s="235"/>
    </row>
    <row r="108" spans="1:18" s="240" customFormat="1">
      <c r="A108" s="178" t="s">
        <v>214</v>
      </c>
      <c r="B108" s="178" t="s">
        <v>215</v>
      </c>
      <c r="C108" s="78">
        <v>19347</v>
      </c>
      <c r="D108" s="78">
        <v>7860</v>
      </c>
      <c r="H108" s="235"/>
      <c r="I108" s="235"/>
      <c r="J108" s="235"/>
      <c r="K108" s="235"/>
      <c r="L108" s="235"/>
      <c r="M108" s="235"/>
      <c r="N108" s="235"/>
      <c r="O108" s="235"/>
      <c r="P108" s="235"/>
      <c r="Q108" s="235"/>
      <c r="R108" s="235"/>
    </row>
    <row r="109" spans="1:18" s="240" customFormat="1">
      <c r="A109" s="178" t="s">
        <v>216</v>
      </c>
      <c r="B109" s="178" t="s">
        <v>217</v>
      </c>
      <c r="C109" s="78">
        <v>54665</v>
      </c>
      <c r="D109" s="78">
        <v>46447</v>
      </c>
      <c r="H109" s="235"/>
      <c r="I109" s="235"/>
      <c r="J109" s="235"/>
      <c r="K109" s="235"/>
      <c r="L109" s="235"/>
      <c r="M109" s="235"/>
      <c r="N109" s="235"/>
      <c r="O109" s="235"/>
      <c r="P109" s="235"/>
      <c r="Q109" s="235"/>
      <c r="R109" s="235"/>
    </row>
    <row r="110" spans="1:18" s="240" customFormat="1">
      <c r="A110" s="178" t="s">
        <v>218</v>
      </c>
      <c r="B110" s="178" t="s">
        <v>219</v>
      </c>
      <c r="C110" s="78">
        <v>7085</v>
      </c>
      <c r="D110" s="303">
        <v>0</v>
      </c>
      <c r="H110" s="235"/>
      <c r="I110" s="235"/>
      <c r="J110" s="235"/>
      <c r="K110" s="235"/>
      <c r="L110" s="235"/>
      <c r="M110" s="235"/>
      <c r="N110" s="235"/>
      <c r="O110" s="235"/>
      <c r="P110" s="235"/>
      <c r="Q110" s="235"/>
      <c r="R110" s="235"/>
    </row>
    <row r="111" spans="1:18" s="240" customFormat="1">
      <c r="A111" s="178" t="s">
        <v>220</v>
      </c>
      <c r="B111" s="178" t="s">
        <v>221</v>
      </c>
      <c r="C111" s="78">
        <v>10827</v>
      </c>
      <c r="D111" s="78">
        <v>7297</v>
      </c>
      <c r="H111" s="235"/>
      <c r="I111" s="235"/>
      <c r="J111" s="235"/>
      <c r="K111" s="235"/>
      <c r="L111" s="235"/>
      <c r="M111" s="235"/>
      <c r="N111" s="235"/>
      <c r="O111" s="235"/>
      <c r="P111" s="235"/>
      <c r="Q111" s="235"/>
      <c r="R111" s="235"/>
    </row>
    <row r="112" spans="1:18" s="240" customFormat="1">
      <c r="A112" s="178" t="s">
        <v>222</v>
      </c>
      <c r="B112" s="178" t="s">
        <v>223</v>
      </c>
      <c r="C112" s="78">
        <v>1727</v>
      </c>
      <c r="D112" s="78">
        <v>11104</v>
      </c>
      <c r="H112" s="235"/>
      <c r="I112" s="235"/>
      <c r="J112" s="235"/>
      <c r="K112" s="235"/>
      <c r="L112" s="235"/>
      <c r="M112" s="235"/>
      <c r="N112" s="235"/>
      <c r="O112" s="235"/>
      <c r="P112" s="235"/>
      <c r="Q112" s="235"/>
      <c r="R112" s="235"/>
    </row>
    <row r="113" spans="1:18" s="240" customFormat="1">
      <c r="A113" s="178" t="s">
        <v>208</v>
      </c>
      <c r="B113" s="178" t="s">
        <v>224</v>
      </c>
      <c r="C113" s="78">
        <v>19580</v>
      </c>
      <c r="D113" s="78">
        <v>12442</v>
      </c>
      <c r="H113" s="235"/>
      <c r="I113" s="235"/>
      <c r="J113" s="235"/>
      <c r="K113" s="235"/>
      <c r="L113" s="235"/>
      <c r="M113" s="235"/>
      <c r="N113" s="235"/>
      <c r="O113" s="235"/>
      <c r="P113" s="235"/>
      <c r="Q113" s="235"/>
      <c r="R113" s="235"/>
    </row>
    <row r="114" spans="1:18">
      <c r="A114" s="178" t="s">
        <v>225</v>
      </c>
      <c r="B114" s="178" t="s">
        <v>226</v>
      </c>
      <c r="C114" s="78">
        <v>72179</v>
      </c>
      <c r="D114" s="78">
        <v>95154</v>
      </c>
      <c r="E114" s="240"/>
    </row>
    <row r="115" spans="1:18">
      <c r="A115" s="248" t="s">
        <v>227</v>
      </c>
      <c r="B115" s="248" t="s">
        <v>228</v>
      </c>
      <c r="C115" s="249">
        <f>C107+C100+C90</f>
        <v>3787693</v>
      </c>
      <c r="D115" s="249">
        <f>D107+D100+D90</f>
        <v>3503320</v>
      </c>
      <c r="E115" s="240"/>
    </row>
    <row r="116" spans="1:18">
      <c r="A116" s="290" t="s">
        <v>96</v>
      </c>
      <c r="E116" s="240"/>
    </row>
    <row r="117" spans="1:18">
      <c r="E117" s="240"/>
    </row>
    <row r="118" spans="1:18">
      <c r="E118" s="240"/>
    </row>
    <row r="119" spans="1:18" ht="26">
      <c r="A119" s="237" t="s">
        <v>1183</v>
      </c>
      <c r="B119" s="237" t="s">
        <v>1184</v>
      </c>
      <c r="E119" s="239"/>
    </row>
    <row r="120" spans="1:18" ht="24">
      <c r="A120" s="313" t="s">
        <v>231</v>
      </c>
      <c r="B120" s="313" t="s">
        <v>232</v>
      </c>
      <c r="C120" s="113" t="s">
        <v>1185</v>
      </c>
      <c r="D120" s="113" t="s">
        <v>1186</v>
      </c>
    </row>
    <row r="121" spans="1:18">
      <c r="A121" s="121" t="s">
        <v>233</v>
      </c>
      <c r="B121" s="121" t="s">
        <v>234</v>
      </c>
      <c r="C121" s="4"/>
      <c r="D121" s="4"/>
    </row>
    <row r="122" spans="1:18">
      <c r="A122" s="122" t="s">
        <v>84</v>
      </c>
      <c r="B122" s="122" t="s">
        <v>85</v>
      </c>
      <c r="C122" s="4">
        <f>C27</f>
        <v>249107</v>
      </c>
      <c r="D122" s="4">
        <f>D27</f>
        <v>180748</v>
      </c>
      <c r="H122" s="239"/>
      <c r="I122" s="239"/>
      <c r="J122" s="239"/>
    </row>
    <row r="123" spans="1:18">
      <c r="A123" s="122" t="s">
        <v>235</v>
      </c>
      <c r="B123" s="122" t="s">
        <v>236</v>
      </c>
      <c r="C123" s="4">
        <f>SUM(C124:C135)</f>
        <v>-38862</v>
      </c>
      <c r="D123" s="4">
        <f t="shared" ref="D123" si="3">SUM(D124:D135)</f>
        <v>61402</v>
      </c>
      <c r="H123" s="239"/>
      <c r="I123" s="239"/>
      <c r="J123" s="239"/>
    </row>
    <row r="124" spans="1:18" ht="26">
      <c r="A124" s="178" t="s">
        <v>237</v>
      </c>
      <c r="B124" s="178" t="s">
        <v>238</v>
      </c>
      <c r="C124" s="80">
        <v>5633</v>
      </c>
      <c r="D124" s="80">
        <v>5563</v>
      </c>
      <c r="H124" s="239"/>
      <c r="I124" s="239"/>
      <c r="J124" s="239"/>
    </row>
    <row r="125" spans="1:18">
      <c r="A125" s="81" t="s">
        <v>239</v>
      </c>
      <c r="B125" s="81" t="s">
        <v>240</v>
      </c>
      <c r="C125" s="80">
        <v>20652</v>
      </c>
      <c r="D125" s="80">
        <v>27673</v>
      </c>
      <c r="H125" s="239"/>
      <c r="I125" s="239"/>
      <c r="J125" s="239"/>
    </row>
    <row r="126" spans="1:18">
      <c r="A126" s="81" t="s">
        <v>241</v>
      </c>
      <c r="B126" s="81" t="s">
        <v>242</v>
      </c>
      <c r="C126" s="80">
        <v>-17720</v>
      </c>
      <c r="D126" s="80">
        <v>29428</v>
      </c>
      <c r="H126" s="239"/>
      <c r="I126" s="239"/>
      <c r="J126" s="239"/>
    </row>
    <row r="127" spans="1:18">
      <c r="A127" s="81" t="s">
        <v>243</v>
      </c>
      <c r="B127" s="81" t="s">
        <v>244</v>
      </c>
      <c r="C127" s="80">
        <v>-25101</v>
      </c>
      <c r="D127" s="80">
        <v>-35991</v>
      </c>
      <c r="H127" s="239"/>
      <c r="I127" s="239"/>
      <c r="J127" s="239"/>
    </row>
    <row r="128" spans="1:18">
      <c r="A128" s="81" t="s">
        <v>245</v>
      </c>
      <c r="B128" s="81" t="s">
        <v>246</v>
      </c>
      <c r="C128" s="80">
        <v>13713</v>
      </c>
      <c r="D128" s="80">
        <v>-30636</v>
      </c>
      <c r="H128" s="239"/>
      <c r="I128" s="239"/>
      <c r="J128" s="239"/>
    </row>
    <row r="129" spans="1:10">
      <c r="A129" s="81" t="s">
        <v>247</v>
      </c>
      <c r="B129" s="81" t="s">
        <v>248</v>
      </c>
      <c r="C129" s="80">
        <v>-22210</v>
      </c>
      <c r="D129" s="80">
        <v>-36508</v>
      </c>
      <c r="H129" s="239"/>
      <c r="I129" s="239"/>
      <c r="J129" s="239"/>
    </row>
    <row r="130" spans="1:10">
      <c r="A130" s="81" t="s">
        <v>249</v>
      </c>
      <c r="B130" s="81" t="s">
        <v>250</v>
      </c>
      <c r="C130" s="80">
        <v>863</v>
      </c>
      <c r="D130" s="80">
        <v>-2840</v>
      </c>
      <c r="H130" s="239"/>
      <c r="I130" s="239"/>
      <c r="J130" s="239"/>
    </row>
    <row r="131" spans="1:10">
      <c r="A131" s="81" t="s">
        <v>251</v>
      </c>
      <c r="B131" s="81" t="s">
        <v>252</v>
      </c>
      <c r="C131" s="80">
        <v>-23626</v>
      </c>
      <c r="D131" s="80">
        <v>56028</v>
      </c>
      <c r="H131" s="239"/>
      <c r="I131" s="239"/>
      <c r="J131" s="239"/>
    </row>
    <row r="132" spans="1:10">
      <c r="A132" s="81" t="s">
        <v>253</v>
      </c>
      <c r="B132" s="81" t="s">
        <v>254</v>
      </c>
      <c r="C132" s="80">
        <v>10022</v>
      </c>
      <c r="D132" s="80">
        <v>9667</v>
      </c>
      <c r="H132" s="239"/>
      <c r="I132" s="239"/>
      <c r="J132" s="239"/>
    </row>
    <row r="133" spans="1:10">
      <c r="A133" s="81" t="s">
        <v>255</v>
      </c>
      <c r="B133" s="81" t="s">
        <v>256</v>
      </c>
      <c r="C133" s="80">
        <v>-21553</v>
      </c>
      <c r="D133" s="80">
        <v>18237</v>
      </c>
      <c r="H133" s="239"/>
      <c r="I133" s="239"/>
      <c r="J133" s="239"/>
    </row>
    <row r="134" spans="1:10">
      <c r="A134" s="81" t="s">
        <v>257</v>
      </c>
      <c r="B134" s="81" t="s">
        <v>258</v>
      </c>
      <c r="C134" s="80">
        <v>14941</v>
      </c>
      <c r="D134" s="80">
        <v>19449</v>
      </c>
      <c r="H134" s="239"/>
      <c r="I134" s="239"/>
      <c r="J134" s="239"/>
    </row>
    <row r="135" spans="1:10">
      <c r="A135" s="81" t="s">
        <v>259</v>
      </c>
      <c r="B135" s="81" t="s">
        <v>260</v>
      </c>
      <c r="C135" s="80">
        <v>5524</v>
      </c>
      <c r="D135" s="80">
        <v>1332</v>
      </c>
      <c r="H135" s="239"/>
      <c r="I135" s="239"/>
      <c r="J135" s="239"/>
    </row>
    <row r="136" spans="1:10">
      <c r="A136" s="122" t="s">
        <v>261</v>
      </c>
      <c r="B136" s="122" t="s">
        <v>262</v>
      </c>
      <c r="C136" s="4">
        <f>SUM(C122:C123)</f>
        <v>210245</v>
      </c>
      <c r="D136" s="4">
        <f t="shared" ref="D136" si="4">SUM(D122:D123)</f>
        <v>242150</v>
      </c>
      <c r="H136" s="239"/>
      <c r="I136" s="239"/>
      <c r="J136" s="239"/>
    </row>
    <row r="137" spans="1:10">
      <c r="A137" s="81" t="s">
        <v>263</v>
      </c>
      <c r="B137" s="81" t="s">
        <v>264</v>
      </c>
      <c r="C137" s="80">
        <v>21205</v>
      </c>
      <c r="D137" s="80">
        <v>12970</v>
      </c>
      <c r="H137" s="239"/>
      <c r="I137" s="239"/>
      <c r="J137" s="239"/>
    </row>
    <row r="138" spans="1:10">
      <c r="A138" s="81" t="s">
        <v>265</v>
      </c>
      <c r="B138" s="81" t="s">
        <v>266</v>
      </c>
      <c r="C138" s="80">
        <v>4300</v>
      </c>
      <c r="D138" s="80">
        <v>7376</v>
      </c>
      <c r="H138" s="239"/>
      <c r="I138" s="239"/>
      <c r="J138" s="239"/>
    </row>
    <row r="139" spans="1:10">
      <c r="A139" s="81" t="s">
        <v>267</v>
      </c>
      <c r="B139" s="81" t="s">
        <v>268</v>
      </c>
      <c r="C139" s="80">
        <v>9425</v>
      </c>
      <c r="D139" s="80">
        <v>-12785</v>
      </c>
      <c r="H139" s="239"/>
      <c r="I139" s="239"/>
      <c r="J139" s="239"/>
    </row>
    <row r="140" spans="1:10">
      <c r="A140" s="121" t="s">
        <v>269</v>
      </c>
      <c r="B140" s="121" t="s">
        <v>270</v>
      </c>
      <c r="C140" s="4">
        <f>SUM(C136:C139)</f>
        <v>245175</v>
      </c>
      <c r="D140" s="4">
        <f t="shared" ref="D140" si="5">SUM(D136:D139)</f>
        <v>249711</v>
      </c>
      <c r="H140" s="239"/>
      <c r="I140" s="239"/>
      <c r="J140" s="239"/>
    </row>
    <row r="141" spans="1:10" ht="15" customHeight="1">
      <c r="A141" s="121" t="s">
        <v>271</v>
      </c>
      <c r="B141" s="121" t="s">
        <v>272</v>
      </c>
      <c r="C141" s="267"/>
      <c r="D141" s="267"/>
      <c r="H141" s="239"/>
      <c r="I141" s="239"/>
      <c r="J141" s="239"/>
    </row>
    <row r="142" spans="1:10">
      <c r="A142" s="122" t="s">
        <v>273</v>
      </c>
      <c r="B142" s="122" t="s">
        <v>274</v>
      </c>
      <c r="C142" s="4">
        <f>SUM(C143:C154)</f>
        <v>665616</v>
      </c>
      <c r="D142" s="4">
        <f>SUM(D143:D154)</f>
        <v>757902</v>
      </c>
    </row>
    <row r="143" spans="1:10">
      <c r="A143" s="81" t="s">
        <v>275</v>
      </c>
      <c r="B143" s="81" t="s">
        <v>276</v>
      </c>
      <c r="C143" s="80">
        <v>175</v>
      </c>
      <c r="D143" s="80">
        <v>201</v>
      </c>
    </row>
    <row r="144" spans="1:10">
      <c r="A144" s="81" t="s">
        <v>277</v>
      </c>
      <c r="B144" s="81" t="s">
        <v>278</v>
      </c>
      <c r="C144" s="303">
        <v>0</v>
      </c>
      <c r="D144" s="303">
        <v>0</v>
      </c>
    </row>
    <row r="145" spans="1:4" ht="26">
      <c r="A145" s="178" t="s">
        <v>279</v>
      </c>
      <c r="B145" s="178" t="s">
        <v>280</v>
      </c>
      <c r="C145" s="303">
        <v>0</v>
      </c>
      <c r="D145" s="303">
        <v>0</v>
      </c>
    </row>
    <row r="146" spans="1:4">
      <c r="A146" s="81" t="s">
        <v>281</v>
      </c>
      <c r="B146" s="81" t="s">
        <v>282</v>
      </c>
      <c r="C146" s="303">
        <v>0</v>
      </c>
      <c r="D146" s="303">
        <v>0</v>
      </c>
    </row>
    <row r="147" spans="1:4">
      <c r="A147" s="81" t="s">
        <v>283</v>
      </c>
      <c r="B147" s="81" t="s">
        <v>284</v>
      </c>
      <c r="C147" s="80">
        <v>90695</v>
      </c>
      <c r="D147" s="303">
        <v>0</v>
      </c>
    </row>
    <row r="148" spans="1:4">
      <c r="A148" s="81" t="s">
        <v>285</v>
      </c>
      <c r="B148" s="81" t="s">
        <v>286</v>
      </c>
      <c r="C148" s="303">
        <v>0</v>
      </c>
      <c r="D148" s="303">
        <v>0</v>
      </c>
    </row>
    <row r="149" spans="1:4">
      <c r="A149" s="81" t="s">
        <v>287</v>
      </c>
      <c r="B149" s="81" t="s">
        <v>288</v>
      </c>
      <c r="C149" s="80">
        <v>487419</v>
      </c>
      <c r="D149" s="80">
        <v>538383</v>
      </c>
    </row>
    <row r="150" spans="1:4">
      <c r="A150" s="81" t="s">
        <v>289</v>
      </c>
      <c r="B150" s="81" t="s">
        <v>290</v>
      </c>
      <c r="C150" s="80">
        <v>56833</v>
      </c>
      <c r="D150" s="80">
        <v>183067</v>
      </c>
    </row>
    <row r="151" spans="1:4">
      <c r="A151" s="81" t="s">
        <v>291</v>
      </c>
      <c r="B151" s="81" t="s">
        <v>292</v>
      </c>
      <c r="C151" s="80">
        <v>14173</v>
      </c>
      <c r="D151" s="80">
        <v>8086</v>
      </c>
    </row>
    <row r="152" spans="1:4">
      <c r="A152" s="81" t="s">
        <v>293</v>
      </c>
      <c r="B152" s="81" t="s">
        <v>294</v>
      </c>
      <c r="C152" s="80">
        <v>8666</v>
      </c>
      <c r="D152" s="80">
        <v>17348</v>
      </c>
    </row>
    <row r="153" spans="1:4">
      <c r="A153" s="81" t="s">
        <v>295</v>
      </c>
      <c r="B153" s="81" t="s">
        <v>296</v>
      </c>
      <c r="C153" s="80">
        <v>7655</v>
      </c>
      <c r="D153" s="80">
        <v>10817</v>
      </c>
    </row>
    <row r="154" spans="1:4">
      <c r="A154" s="81" t="s">
        <v>297</v>
      </c>
      <c r="B154" s="81" t="s">
        <v>298</v>
      </c>
      <c r="C154" s="303">
        <v>0</v>
      </c>
      <c r="D154" s="303">
        <v>0</v>
      </c>
    </row>
    <row r="155" spans="1:4">
      <c r="A155" s="122" t="s">
        <v>299</v>
      </c>
      <c r="B155" s="122" t="s">
        <v>300</v>
      </c>
      <c r="C155" s="4">
        <f>SUM(C156:C170)</f>
        <v>1002148</v>
      </c>
      <c r="D155" s="4">
        <f>SUM(D156:D170)</f>
        <v>982956</v>
      </c>
    </row>
    <row r="156" spans="1:4">
      <c r="A156" s="81" t="s">
        <v>301</v>
      </c>
      <c r="B156" s="81" t="s">
        <v>302</v>
      </c>
      <c r="C156" s="80">
        <v>47617</v>
      </c>
      <c r="D156" s="80">
        <v>60187</v>
      </c>
    </row>
    <row r="157" spans="1:4">
      <c r="A157" s="81" t="s">
        <v>136</v>
      </c>
      <c r="B157" s="81" t="s">
        <v>137</v>
      </c>
      <c r="C157" s="80">
        <v>355580</v>
      </c>
      <c r="D157" s="80">
        <v>241990</v>
      </c>
    </row>
    <row r="158" spans="1:4">
      <c r="A158" s="81" t="s">
        <v>303</v>
      </c>
      <c r="B158" s="81" t="s">
        <v>304</v>
      </c>
      <c r="C158" s="303">
        <v>0</v>
      </c>
      <c r="D158" s="303">
        <v>0</v>
      </c>
    </row>
    <row r="159" spans="1:4">
      <c r="A159" s="81" t="s">
        <v>305</v>
      </c>
      <c r="B159" s="81" t="s">
        <v>306</v>
      </c>
      <c r="C159" s="303">
        <v>0</v>
      </c>
      <c r="D159" s="303">
        <v>0</v>
      </c>
    </row>
    <row r="160" spans="1:4">
      <c r="A160" s="81" t="s">
        <v>307</v>
      </c>
      <c r="B160" s="81" t="s">
        <v>308</v>
      </c>
      <c r="C160" s="80">
        <v>11598</v>
      </c>
      <c r="D160" s="80">
        <v>3569</v>
      </c>
    </row>
    <row r="161" spans="1:9">
      <c r="A161" s="81" t="s">
        <v>309</v>
      </c>
      <c r="B161" s="81" t="s">
        <v>310</v>
      </c>
      <c r="C161" s="306">
        <v>0</v>
      </c>
      <c r="D161" s="306">
        <v>0</v>
      </c>
    </row>
    <row r="162" spans="1:9">
      <c r="A162" s="81" t="s">
        <v>311</v>
      </c>
      <c r="B162" s="81" t="s">
        <v>312</v>
      </c>
      <c r="C162" s="306">
        <v>0</v>
      </c>
      <c r="D162" s="306">
        <v>0</v>
      </c>
    </row>
    <row r="163" spans="1:9">
      <c r="A163" s="81" t="s">
        <v>313</v>
      </c>
      <c r="B163" s="81" t="s">
        <v>314</v>
      </c>
      <c r="C163" s="306">
        <v>0</v>
      </c>
      <c r="D163" s="306">
        <v>0</v>
      </c>
    </row>
    <row r="164" spans="1:9">
      <c r="A164" s="81" t="s">
        <v>315</v>
      </c>
      <c r="B164" s="81" t="s">
        <v>316</v>
      </c>
      <c r="C164" s="306">
        <v>0</v>
      </c>
      <c r="D164" s="306">
        <v>0</v>
      </c>
    </row>
    <row r="165" spans="1:9" s="240" customFormat="1">
      <c r="A165" s="81" t="s">
        <v>317</v>
      </c>
      <c r="B165" s="81" t="s">
        <v>318</v>
      </c>
      <c r="C165" s="80">
        <v>77</v>
      </c>
      <c r="D165" s="306">
        <v>0</v>
      </c>
      <c r="E165" s="235"/>
      <c r="H165" s="235"/>
      <c r="I165" s="239"/>
    </row>
    <row r="166" spans="1:9" s="240" customFormat="1">
      <c r="A166" s="81" t="s">
        <v>319</v>
      </c>
      <c r="B166" s="81" t="s">
        <v>320</v>
      </c>
      <c r="C166" s="306">
        <v>0</v>
      </c>
      <c r="D166" s="306">
        <v>0</v>
      </c>
      <c r="E166" s="235"/>
      <c r="H166" s="235"/>
      <c r="I166" s="239"/>
    </row>
    <row r="167" spans="1:9">
      <c r="A167" s="81" t="s">
        <v>321</v>
      </c>
      <c r="B167" s="81" t="s">
        <v>322</v>
      </c>
      <c r="C167" s="80">
        <v>385313</v>
      </c>
      <c r="D167" s="80">
        <v>436384</v>
      </c>
    </row>
    <row r="168" spans="1:9">
      <c r="A168" s="81" t="s">
        <v>323</v>
      </c>
      <c r="B168" s="81" t="s">
        <v>324</v>
      </c>
      <c r="C168" s="80">
        <v>198658</v>
      </c>
      <c r="D168" s="80">
        <v>240826</v>
      </c>
    </row>
    <row r="169" spans="1:9">
      <c r="A169" s="81" t="s">
        <v>325</v>
      </c>
      <c r="B169" s="81" t="s">
        <v>326</v>
      </c>
      <c r="C169" s="303">
        <v>0</v>
      </c>
      <c r="D169" s="303">
        <v>0</v>
      </c>
    </row>
    <row r="170" spans="1:9">
      <c r="A170" s="81" t="s">
        <v>327</v>
      </c>
      <c r="B170" s="81" t="s">
        <v>328</v>
      </c>
      <c r="C170" s="80">
        <v>3305</v>
      </c>
      <c r="D170" s="80" t="s">
        <v>329</v>
      </c>
    </row>
    <row r="171" spans="1:9">
      <c r="A171" s="121" t="s">
        <v>330</v>
      </c>
      <c r="B171" s="121" t="s">
        <v>331</v>
      </c>
      <c r="C171" s="4">
        <f>C142-C155</f>
        <v>-336532</v>
      </c>
      <c r="D171" s="4">
        <f>D142-D155</f>
        <v>-225054</v>
      </c>
    </row>
    <row r="172" spans="1:9">
      <c r="A172" s="290" t="s">
        <v>96</v>
      </c>
      <c r="B172" s="235"/>
    </row>
    <row r="173" spans="1:9">
      <c r="A173" s="121" t="s">
        <v>332</v>
      </c>
      <c r="B173" s="121" t="s">
        <v>333</v>
      </c>
      <c r="C173" s="4"/>
      <c r="D173" s="4"/>
    </row>
    <row r="174" spans="1:9">
      <c r="A174" s="122" t="s">
        <v>273</v>
      </c>
      <c r="B174" s="122" t="s">
        <v>274</v>
      </c>
      <c r="C174" s="4">
        <f>SUM(C175:C178)</f>
        <v>62</v>
      </c>
      <c r="D174" s="4">
        <f>SUM(D175:D178)</f>
        <v>15</v>
      </c>
    </row>
    <row r="175" spans="1:9" ht="26">
      <c r="A175" s="178" t="s">
        <v>334</v>
      </c>
      <c r="B175" s="178" t="s">
        <v>335</v>
      </c>
      <c r="C175" s="80">
        <v>60</v>
      </c>
      <c r="D175" s="303">
        <v>0</v>
      </c>
    </row>
    <row r="176" spans="1:9">
      <c r="A176" s="81" t="s">
        <v>336</v>
      </c>
      <c r="B176" s="81" t="s">
        <v>337</v>
      </c>
      <c r="C176" s="303">
        <v>0</v>
      </c>
      <c r="D176" s="303">
        <v>0</v>
      </c>
    </row>
    <row r="177" spans="1:5">
      <c r="A177" s="81" t="s">
        <v>338</v>
      </c>
      <c r="B177" s="81" t="s">
        <v>339</v>
      </c>
      <c r="C177" s="80">
        <v>2</v>
      </c>
      <c r="D177" s="80">
        <v>13</v>
      </c>
    </row>
    <row r="178" spans="1:5">
      <c r="A178" s="81" t="s">
        <v>340</v>
      </c>
      <c r="B178" s="81" t="s">
        <v>341</v>
      </c>
      <c r="C178" s="303">
        <v>0</v>
      </c>
      <c r="D178" s="80">
        <v>2</v>
      </c>
    </row>
    <row r="179" spans="1:5">
      <c r="A179" s="122" t="s">
        <v>299</v>
      </c>
      <c r="B179" s="122" t="s">
        <v>300</v>
      </c>
      <c r="C179" s="4">
        <f>SUM(C180:C186)</f>
        <v>3373</v>
      </c>
      <c r="D179" s="4">
        <f>SUM(D180:D186)</f>
        <v>2584</v>
      </c>
    </row>
    <row r="180" spans="1:5">
      <c r="A180" s="81" t="s">
        <v>342</v>
      </c>
      <c r="B180" s="81" t="s">
        <v>312</v>
      </c>
      <c r="C180" s="303">
        <v>0</v>
      </c>
      <c r="D180" s="303">
        <v>0</v>
      </c>
    </row>
    <row r="181" spans="1:5">
      <c r="A181" s="81" t="s">
        <v>343</v>
      </c>
      <c r="B181" s="81" t="s">
        <v>344</v>
      </c>
      <c r="C181" s="303">
        <v>0</v>
      </c>
      <c r="D181" s="303">
        <v>0</v>
      </c>
    </row>
    <row r="182" spans="1:5">
      <c r="A182" s="81" t="s">
        <v>345</v>
      </c>
      <c r="B182" s="81" t="s">
        <v>346</v>
      </c>
      <c r="C182" s="303">
        <v>0</v>
      </c>
      <c r="D182" s="303">
        <v>0</v>
      </c>
    </row>
    <row r="183" spans="1:5" ht="26">
      <c r="A183" s="178" t="s">
        <v>347</v>
      </c>
      <c r="B183" s="81" t="s">
        <v>610</v>
      </c>
      <c r="C183" s="303">
        <v>0</v>
      </c>
      <c r="D183" s="303">
        <v>0</v>
      </c>
    </row>
    <row r="184" spans="1:5">
      <c r="A184" s="93" t="s">
        <v>1194</v>
      </c>
      <c r="B184" s="93" t="s">
        <v>1193</v>
      </c>
      <c r="C184" s="80">
        <v>784</v>
      </c>
      <c r="D184" s="303">
        <v>0</v>
      </c>
    </row>
    <row r="185" spans="1:5" ht="15" customHeight="1">
      <c r="A185" s="81" t="s">
        <v>349</v>
      </c>
      <c r="B185" s="81" t="s">
        <v>350</v>
      </c>
      <c r="C185" s="80">
        <v>2183</v>
      </c>
      <c r="D185" s="80">
        <v>2253</v>
      </c>
    </row>
    <row r="186" spans="1:5">
      <c r="A186" s="81" t="s">
        <v>351</v>
      </c>
      <c r="B186" s="81" t="s">
        <v>341</v>
      </c>
      <c r="C186" s="80">
        <v>406</v>
      </c>
      <c r="D186" s="80">
        <v>331</v>
      </c>
    </row>
    <row r="187" spans="1:5">
      <c r="A187" s="121" t="s">
        <v>352</v>
      </c>
      <c r="B187" s="121" t="s">
        <v>353</v>
      </c>
      <c r="C187" s="4">
        <f>C174-C179</f>
        <v>-3311</v>
      </c>
      <c r="D187" s="4">
        <f>D174-D179</f>
        <v>-2569</v>
      </c>
    </row>
    <row r="188" spans="1:5">
      <c r="A188" s="121" t="s">
        <v>354</v>
      </c>
      <c r="B188" s="121" t="s">
        <v>355</v>
      </c>
      <c r="C188" s="4">
        <f>C140+C171+C187</f>
        <v>-94668</v>
      </c>
      <c r="D188" s="4">
        <f>D140+D171+D187</f>
        <v>22088</v>
      </c>
    </row>
    <row r="189" spans="1:5">
      <c r="A189" s="121" t="s">
        <v>356</v>
      </c>
      <c r="B189" s="121" t="s">
        <v>357</v>
      </c>
      <c r="C189" s="4">
        <f>C188</f>
        <v>-94668</v>
      </c>
      <c r="D189" s="4">
        <f t="shared" ref="D189" si="6">D188</f>
        <v>22088</v>
      </c>
    </row>
    <row r="190" spans="1:5">
      <c r="A190" s="121" t="s">
        <v>358</v>
      </c>
      <c r="B190" s="121" t="s">
        <v>359</v>
      </c>
      <c r="C190" s="4">
        <v>114115</v>
      </c>
      <c r="D190" s="4">
        <v>124886</v>
      </c>
    </row>
    <row r="191" spans="1:5">
      <c r="A191" s="304" t="s">
        <v>1196</v>
      </c>
      <c r="B191" s="304" t="s">
        <v>1195</v>
      </c>
      <c r="C191" s="4">
        <f>C189+C190</f>
        <v>19447</v>
      </c>
      <c r="D191" s="4">
        <f t="shared" ref="D191" si="7">D189+D190</f>
        <v>146974</v>
      </c>
    </row>
    <row r="192" spans="1:5">
      <c r="A192" s="81" t="s">
        <v>362</v>
      </c>
      <c r="B192" s="81" t="s">
        <v>363</v>
      </c>
      <c r="C192" s="80">
        <v>10</v>
      </c>
      <c r="D192" s="303">
        <v>0</v>
      </c>
      <c r="E192" s="266"/>
    </row>
    <row r="193" spans="1:18">
      <c r="A193" s="290" t="s">
        <v>96</v>
      </c>
      <c r="B193" s="235"/>
    </row>
    <row r="194" spans="1:18">
      <c r="A194" s="253"/>
      <c r="B194" s="71"/>
      <c r="C194" s="72"/>
      <c r="D194" s="72"/>
      <c r="E194" s="72"/>
      <c r="G194" s="239"/>
    </row>
    <row r="195" spans="1:18">
      <c r="A195" s="253"/>
      <c r="B195" s="71"/>
      <c r="C195" s="72"/>
      <c r="D195" s="72"/>
      <c r="E195" s="72"/>
      <c r="G195" s="239"/>
    </row>
    <row r="196" spans="1:18">
      <c r="A196" s="253"/>
      <c r="B196" s="71"/>
      <c r="C196" s="72"/>
      <c r="D196" s="72"/>
      <c r="E196" s="72"/>
      <c r="G196" s="239"/>
    </row>
    <row r="197" spans="1:18">
      <c r="A197" s="253"/>
      <c r="B197" s="71"/>
      <c r="C197" s="72"/>
      <c r="D197" s="72"/>
      <c r="E197" s="72"/>
      <c r="G197" s="239"/>
    </row>
    <row r="198" spans="1:18">
      <c r="A198" s="253"/>
      <c r="B198" s="71"/>
      <c r="C198" s="72"/>
      <c r="D198" s="72"/>
      <c r="E198" s="72"/>
      <c r="G198" s="239"/>
    </row>
    <row r="199" spans="1:18">
      <c r="A199" s="253"/>
      <c r="B199" s="71"/>
      <c r="C199" s="72"/>
      <c r="D199" s="72"/>
      <c r="E199" s="72"/>
      <c r="G199" s="239"/>
    </row>
    <row r="200" spans="1:18" s="240" customFormat="1">
      <c r="A200" s="254"/>
      <c r="B200" s="179"/>
      <c r="C200" s="180"/>
      <c r="D200" s="180"/>
      <c r="E200" s="180"/>
      <c r="G200" s="239"/>
    </row>
    <row r="201" spans="1:18">
      <c r="A201" s="253"/>
      <c r="B201" s="71"/>
      <c r="C201" s="72"/>
      <c r="D201" s="72"/>
      <c r="E201" s="72"/>
      <c r="G201" s="239"/>
    </row>
    <row r="202" spans="1:18">
      <c r="G202" s="239"/>
      <c r="O202" s="239"/>
      <c r="P202" s="239"/>
      <c r="Q202" s="239"/>
      <c r="R202" s="239"/>
    </row>
    <row r="203" spans="1:18">
      <c r="A203" s="235"/>
      <c r="B203" s="235"/>
      <c r="G203" s="239"/>
      <c r="O203" s="239"/>
      <c r="P203" s="239"/>
      <c r="Q203" s="239"/>
      <c r="R203" s="239"/>
    </row>
    <row r="204" spans="1:18">
      <c r="A204" s="235"/>
      <c r="B204" s="235"/>
      <c r="G204" s="239"/>
      <c r="O204" s="239"/>
      <c r="P204" s="239"/>
      <c r="Q204" s="239"/>
      <c r="R204" s="239"/>
    </row>
    <row r="205" spans="1:18">
      <c r="A205" s="235"/>
      <c r="B205" s="235"/>
      <c r="G205" s="239"/>
      <c r="O205" s="239"/>
      <c r="P205" s="239"/>
      <c r="Q205" s="239"/>
      <c r="R205" s="239"/>
    </row>
    <row r="206" spans="1:18">
      <c r="A206" s="235"/>
      <c r="B206" s="235"/>
      <c r="G206" s="239"/>
      <c r="O206" s="239"/>
      <c r="P206" s="239"/>
      <c r="Q206" s="239"/>
      <c r="R206" s="239"/>
    </row>
    <row r="207" spans="1:18">
      <c r="A207" s="235"/>
      <c r="B207" s="235"/>
      <c r="G207" s="239"/>
      <c r="O207" s="239"/>
      <c r="P207" s="239"/>
      <c r="Q207" s="239"/>
      <c r="R207" s="239"/>
    </row>
    <row r="208" spans="1:18">
      <c r="A208" s="235"/>
      <c r="B208" s="235"/>
      <c r="G208" s="239"/>
      <c r="O208" s="239"/>
      <c r="P208" s="239"/>
      <c r="Q208" s="239"/>
      <c r="R208" s="239"/>
    </row>
    <row r="209" spans="1:18">
      <c r="A209" s="235"/>
      <c r="B209" s="235"/>
      <c r="G209" s="239"/>
      <c r="O209" s="239"/>
      <c r="P209" s="239"/>
      <c r="Q209" s="239"/>
      <c r="R209" s="239"/>
    </row>
    <row r="210" spans="1:18">
      <c r="A210" s="235"/>
      <c r="B210" s="235"/>
      <c r="G210" s="239"/>
      <c r="O210" s="239"/>
      <c r="P210" s="239"/>
      <c r="Q210" s="239"/>
      <c r="R210" s="239"/>
    </row>
    <row r="211" spans="1:18">
      <c r="A211" s="235"/>
      <c r="B211" s="235"/>
      <c r="G211" s="239"/>
      <c r="O211" s="239"/>
      <c r="P211" s="239"/>
      <c r="Q211" s="239"/>
      <c r="R211" s="239"/>
    </row>
    <row r="212" spans="1:18">
      <c r="A212" s="235"/>
      <c r="B212" s="235"/>
      <c r="G212" s="239"/>
      <c r="O212" s="239"/>
      <c r="P212" s="239"/>
      <c r="Q212" s="239"/>
      <c r="R212" s="239"/>
    </row>
    <row r="213" spans="1:18">
      <c r="A213" s="235"/>
      <c r="B213" s="235"/>
      <c r="G213" s="239"/>
      <c r="O213" s="239"/>
      <c r="P213" s="239"/>
      <c r="Q213" s="239"/>
      <c r="R213" s="239"/>
    </row>
    <row r="214" spans="1:18">
      <c r="A214" s="235"/>
      <c r="B214" s="235"/>
      <c r="G214" s="239"/>
      <c r="O214" s="239"/>
      <c r="P214" s="239"/>
      <c r="Q214" s="239"/>
      <c r="R214" s="239"/>
    </row>
    <row r="215" spans="1:18">
      <c r="A215" s="235"/>
      <c r="B215" s="235"/>
      <c r="G215" s="239"/>
      <c r="O215" s="239"/>
      <c r="P215" s="239"/>
      <c r="Q215" s="239"/>
      <c r="R215" s="239"/>
    </row>
    <row r="216" spans="1:18">
      <c r="A216" s="235"/>
      <c r="B216" s="235"/>
      <c r="G216" s="239"/>
      <c r="O216" s="239"/>
      <c r="P216" s="239"/>
      <c r="Q216" s="239"/>
      <c r="R216" s="239"/>
    </row>
    <row r="217" spans="1:18">
      <c r="A217" s="235"/>
      <c r="B217" s="235"/>
      <c r="G217" s="239"/>
      <c r="O217" s="239"/>
      <c r="P217" s="239"/>
      <c r="Q217" s="239"/>
      <c r="R217" s="239"/>
    </row>
    <row r="218" spans="1:18">
      <c r="A218" s="235"/>
      <c r="B218" s="235"/>
      <c r="G218" s="239"/>
      <c r="O218" s="239"/>
      <c r="P218" s="239"/>
      <c r="Q218" s="239"/>
      <c r="R218" s="239"/>
    </row>
    <row r="219" spans="1:18">
      <c r="A219" s="235"/>
      <c r="B219" s="235"/>
      <c r="G219" s="239"/>
      <c r="O219" s="239"/>
      <c r="P219" s="239"/>
      <c r="Q219" s="239"/>
      <c r="R219" s="239"/>
    </row>
    <row r="220" spans="1:18">
      <c r="A220" s="235"/>
      <c r="B220" s="235"/>
      <c r="G220" s="239"/>
      <c r="O220" s="239"/>
      <c r="P220" s="239"/>
      <c r="Q220" s="239"/>
      <c r="R220" s="239"/>
    </row>
    <row r="221" spans="1:18">
      <c r="A221" s="235"/>
      <c r="B221" s="235"/>
      <c r="G221" s="239"/>
      <c r="O221" s="239"/>
      <c r="P221" s="239"/>
      <c r="Q221" s="239"/>
      <c r="R221" s="239"/>
    </row>
    <row r="222" spans="1:18">
      <c r="A222" s="235"/>
      <c r="B222" s="235"/>
      <c r="G222" s="239"/>
      <c r="O222" s="239"/>
      <c r="P222" s="239"/>
      <c r="Q222" s="239"/>
      <c r="R222" s="239"/>
    </row>
    <row r="223" spans="1:18">
      <c r="A223" s="235"/>
      <c r="B223" s="235"/>
      <c r="G223" s="239"/>
      <c r="O223" s="239"/>
      <c r="P223" s="239"/>
      <c r="Q223" s="239"/>
      <c r="R223" s="239"/>
    </row>
    <row r="224" spans="1:18">
      <c r="A224" s="235"/>
      <c r="B224" s="235"/>
      <c r="G224" s="239"/>
      <c r="O224" s="239"/>
      <c r="P224" s="239"/>
      <c r="Q224" s="239"/>
      <c r="R224" s="239"/>
    </row>
    <row r="225" spans="1:18">
      <c r="A225" s="235"/>
      <c r="B225" s="235"/>
      <c r="G225" s="239"/>
      <c r="O225" s="239"/>
      <c r="P225" s="239"/>
      <c r="Q225" s="239"/>
      <c r="R225" s="239"/>
    </row>
    <row r="226" spans="1:18">
      <c r="A226" s="235"/>
      <c r="B226" s="235"/>
      <c r="G226" s="239"/>
      <c r="O226" s="239"/>
      <c r="P226" s="239"/>
      <c r="Q226" s="239"/>
      <c r="R226" s="239"/>
    </row>
    <row r="227" spans="1:18">
      <c r="A227" s="235"/>
      <c r="B227" s="235"/>
      <c r="G227" s="239"/>
      <c r="O227" s="239"/>
      <c r="P227" s="239"/>
      <c r="Q227" s="239"/>
      <c r="R227" s="239"/>
    </row>
    <row r="228" spans="1:18">
      <c r="A228" s="235"/>
      <c r="B228" s="235"/>
      <c r="G228" s="239"/>
      <c r="O228" s="239"/>
      <c r="P228" s="239"/>
      <c r="Q228" s="239"/>
      <c r="R228" s="239"/>
    </row>
    <row r="229" spans="1:18">
      <c r="A229" s="235"/>
      <c r="B229" s="235"/>
      <c r="G229" s="239"/>
      <c r="O229" s="239"/>
      <c r="P229" s="239"/>
      <c r="Q229" s="239"/>
      <c r="R229" s="239"/>
    </row>
    <row r="230" spans="1:18">
      <c r="A230" s="235"/>
      <c r="B230" s="235"/>
      <c r="G230" s="239"/>
      <c r="O230" s="239"/>
      <c r="P230" s="239"/>
      <c r="Q230" s="239"/>
      <c r="R230" s="239"/>
    </row>
    <row r="231" spans="1:18">
      <c r="G231" s="239"/>
      <c r="O231" s="239"/>
      <c r="P231" s="239"/>
      <c r="Q231" s="239"/>
      <c r="R231" s="239"/>
    </row>
    <row r="232" spans="1:18">
      <c r="G232" s="239"/>
      <c r="O232" s="239"/>
      <c r="P232" s="239"/>
      <c r="Q232" s="239"/>
      <c r="R232" s="239"/>
    </row>
    <row r="233" spans="1:18">
      <c r="G233" s="239"/>
      <c r="O233" s="239"/>
      <c r="P233" s="239"/>
      <c r="Q233" s="239"/>
      <c r="R233" s="239"/>
    </row>
    <row r="234" spans="1:18">
      <c r="G234" s="239"/>
      <c r="O234" s="239"/>
      <c r="P234" s="239"/>
      <c r="Q234" s="239"/>
      <c r="R234" s="239"/>
    </row>
    <row r="235" spans="1:18">
      <c r="A235" s="235"/>
      <c r="B235" s="235"/>
      <c r="G235" s="239"/>
      <c r="O235" s="239"/>
      <c r="P235" s="239"/>
      <c r="Q235" s="239"/>
      <c r="R235" s="239"/>
    </row>
    <row r="236" spans="1:18">
      <c r="A236" s="235"/>
      <c r="B236" s="235"/>
      <c r="G236" s="239"/>
      <c r="O236" s="239"/>
      <c r="P236" s="239"/>
      <c r="Q236" s="239"/>
      <c r="R236" s="239"/>
    </row>
    <row r="237" spans="1:18">
      <c r="A237" s="235"/>
      <c r="B237" s="235"/>
      <c r="G237" s="239"/>
      <c r="O237" s="239"/>
      <c r="P237" s="239"/>
      <c r="Q237" s="239"/>
      <c r="R237" s="239"/>
    </row>
    <row r="238" spans="1:18">
      <c r="A238" s="235"/>
      <c r="B238" s="235"/>
      <c r="G238" s="239"/>
      <c r="O238" s="239"/>
      <c r="P238" s="239"/>
      <c r="Q238" s="239"/>
      <c r="R238" s="239"/>
    </row>
    <row r="239" spans="1:18">
      <c r="A239" s="235"/>
      <c r="B239" s="235"/>
      <c r="G239" s="239"/>
      <c r="O239" s="239"/>
      <c r="P239" s="239"/>
      <c r="Q239" s="239"/>
      <c r="R239" s="239"/>
    </row>
    <row r="240" spans="1:18">
      <c r="A240" s="235"/>
      <c r="B240" s="235"/>
      <c r="G240" s="239"/>
      <c r="O240" s="239"/>
      <c r="P240" s="239"/>
      <c r="Q240" s="239"/>
      <c r="R240" s="239"/>
    </row>
    <row r="241" spans="7:18">
      <c r="G241" s="239"/>
      <c r="O241" s="239"/>
      <c r="P241" s="239"/>
      <c r="Q241" s="239"/>
      <c r="R241" s="239"/>
    </row>
    <row r="242" spans="7:18">
      <c r="G242" s="239"/>
      <c r="O242" s="239"/>
      <c r="P242" s="239"/>
      <c r="Q242" s="239"/>
      <c r="R242" s="239"/>
    </row>
    <row r="243" spans="7:18">
      <c r="G243" s="239"/>
      <c r="O243" s="239"/>
      <c r="P243" s="239"/>
      <c r="Q243" s="239"/>
      <c r="R243" s="239"/>
    </row>
    <row r="244" spans="7:18">
      <c r="G244" s="239"/>
      <c r="O244" s="239"/>
      <c r="P244" s="239"/>
      <c r="Q244" s="239"/>
      <c r="R244" s="239"/>
    </row>
    <row r="245" spans="7:18">
      <c r="G245" s="239"/>
      <c r="O245" s="239"/>
      <c r="P245" s="239"/>
      <c r="Q245" s="239"/>
      <c r="R245" s="239"/>
    </row>
    <row r="246" spans="7:18">
      <c r="G246" s="239"/>
      <c r="O246" s="239"/>
      <c r="P246" s="239"/>
      <c r="Q246" s="239"/>
      <c r="R246" s="239"/>
    </row>
    <row r="247" spans="7:18">
      <c r="G247" s="239"/>
      <c r="O247" s="239"/>
      <c r="P247" s="239"/>
      <c r="Q247" s="239"/>
      <c r="R247" s="239"/>
    </row>
    <row r="248" spans="7:18">
      <c r="G248" s="239"/>
      <c r="O248" s="239"/>
      <c r="P248" s="239"/>
      <c r="Q248" s="239"/>
      <c r="R248" s="239"/>
    </row>
    <row r="249" spans="7:18">
      <c r="O249" s="239"/>
      <c r="P249" s="239"/>
      <c r="Q249" s="239"/>
      <c r="R249" s="239"/>
    </row>
    <row r="250" spans="7:18">
      <c r="O250" s="239"/>
      <c r="P250" s="239"/>
      <c r="Q250" s="239"/>
      <c r="R250" s="239"/>
    </row>
    <row r="251" spans="7:18">
      <c r="O251" s="239"/>
      <c r="P251" s="239"/>
      <c r="Q251" s="239"/>
      <c r="R251" s="239"/>
    </row>
    <row r="252" spans="7:18">
      <c r="O252" s="239"/>
      <c r="P252" s="239"/>
      <c r="Q252" s="239"/>
      <c r="R252" s="239"/>
    </row>
    <row r="253" spans="7:18">
      <c r="O253" s="239"/>
      <c r="P253" s="239"/>
      <c r="Q253" s="239"/>
      <c r="R253" s="239"/>
    </row>
    <row r="254" spans="7:18">
      <c r="O254" s="239"/>
      <c r="P254" s="239"/>
      <c r="Q254" s="239"/>
      <c r="R254" s="239"/>
    </row>
    <row r="255" spans="7:18">
      <c r="O255" s="239"/>
      <c r="P255" s="239"/>
      <c r="Q255" s="239"/>
      <c r="R255" s="239"/>
    </row>
    <row r="256" spans="7:18">
      <c r="O256" s="239"/>
      <c r="P256" s="239"/>
      <c r="Q256" s="239"/>
      <c r="R256" s="239"/>
    </row>
    <row r="257" spans="15:18">
      <c r="O257" s="239"/>
      <c r="P257" s="239"/>
      <c r="Q257" s="239"/>
      <c r="R257" s="239"/>
    </row>
    <row r="258" spans="15:18">
      <c r="O258" s="239"/>
      <c r="P258" s="239"/>
      <c r="Q258" s="239"/>
      <c r="R258" s="239"/>
    </row>
    <row r="259" spans="15:18">
      <c r="O259" s="239"/>
      <c r="P259" s="239"/>
      <c r="Q259" s="239"/>
      <c r="R259" s="239"/>
    </row>
    <row r="260" spans="15:18">
      <c r="O260" s="239"/>
      <c r="P260" s="239"/>
      <c r="Q260" s="239"/>
      <c r="R260" s="239"/>
    </row>
    <row r="261" spans="15:18">
      <c r="O261" s="239"/>
      <c r="P261" s="239"/>
      <c r="Q261" s="239"/>
      <c r="R261" s="239"/>
    </row>
    <row r="296" spans="15:15">
      <c r="O296" s="235">
        <v>1.42</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6EAEB-EAF5-45A6-958E-44147BE4FFFB}">
  <sheetPr>
    <tabColor theme="5" tint="0.59999389629810485"/>
  </sheetPr>
  <dimension ref="A1:M354"/>
  <sheetViews>
    <sheetView topLeftCell="A14" zoomScaleNormal="100" workbookViewId="0"/>
  </sheetViews>
  <sheetFormatPr baseColWidth="10" defaultColWidth="8.33203125" defaultRowHeight="14" customHeight="1"/>
  <cols>
    <col min="1" max="1" width="50.1640625" style="144" customWidth="1"/>
    <col min="2" max="2" width="50" style="144" customWidth="1"/>
    <col min="3" max="6" width="12.1640625" style="143" customWidth="1"/>
    <col min="7" max="7" width="4.6640625" style="143" customWidth="1"/>
    <col min="8" max="11" width="12.1640625" style="143" customWidth="1"/>
    <col min="12" max="12" width="4.6640625" style="143" customWidth="1"/>
    <col min="13" max="16" width="12.1640625" style="143" customWidth="1"/>
    <col min="17" max="16384" width="8.33203125" style="143"/>
  </cols>
  <sheetData>
    <row r="1" spans="1:4" s="40" customFormat="1">
      <c r="A1" s="67" t="s">
        <v>678</v>
      </c>
    </row>
    <row r="2" spans="1:4" s="40" customFormat="1">
      <c r="A2" s="139" t="s">
        <v>679</v>
      </c>
    </row>
    <row r="3" spans="1:4" s="40" customFormat="1">
      <c r="A3" s="67"/>
      <c r="B3" s="68"/>
    </row>
    <row r="4" spans="1:4" s="40" customFormat="1">
      <c r="A4" s="67"/>
      <c r="B4" s="68"/>
    </row>
    <row r="5" spans="1:4" ht="26">
      <c r="A5" s="145" t="s">
        <v>461</v>
      </c>
      <c r="B5" s="146" t="s">
        <v>39</v>
      </c>
    </row>
    <row r="6" spans="1:4" ht="24">
      <c r="A6" s="313" t="s">
        <v>462</v>
      </c>
      <c r="B6" s="313" t="s">
        <v>41</v>
      </c>
      <c r="C6" s="113" t="s">
        <v>680</v>
      </c>
      <c r="D6" s="113" t="s">
        <v>681</v>
      </c>
    </row>
    <row r="7" spans="1:4" ht="14" customHeight="1">
      <c r="A7" s="114" t="s">
        <v>0</v>
      </c>
      <c r="B7" s="114" t="s">
        <v>1</v>
      </c>
      <c r="C7" s="115">
        <v>888172</v>
      </c>
      <c r="D7" s="115">
        <v>2138875</v>
      </c>
    </row>
    <row r="8" spans="1:4" ht="14" customHeight="1">
      <c r="A8" s="116" t="s">
        <v>622</v>
      </c>
      <c r="B8" s="116" t="s">
        <v>46</v>
      </c>
      <c r="C8" s="88">
        <v>691564</v>
      </c>
      <c r="D8" s="88">
        <v>1839932</v>
      </c>
    </row>
    <row r="9" spans="1:4" ht="14" customHeight="1">
      <c r="A9" s="116" t="s">
        <v>623</v>
      </c>
      <c r="B9" s="116" t="s">
        <v>369</v>
      </c>
      <c r="C9" s="88">
        <v>5865</v>
      </c>
      <c r="D9" s="88">
        <v>2242</v>
      </c>
    </row>
    <row r="10" spans="1:4" ht="14" customHeight="1">
      <c r="A10" s="116" t="s">
        <v>624</v>
      </c>
      <c r="B10" s="116" t="s">
        <v>49</v>
      </c>
      <c r="C10" s="88">
        <v>190743</v>
      </c>
      <c r="D10" s="88">
        <v>296701</v>
      </c>
    </row>
    <row r="11" spans="1:4" ht="14" customHeight="1">
      <c r="A11" s="114" t="s">
        <v>625</v>
      </c>
      <c r="B11" s="114" t="s">
        <v>438</v>
      </c>
      <c r="C11" s="115">
        <v>250234</v>
      </c>
      <c r="D11" s="115">
        <v>491364</v>
      </c>
    </row>
    <row r="12" spans="1:4" ht="14" customHeight="1">
      <c r="A12" s="116" t="s">
        <v>439</v>
      </c>
      <c r="B12" s="116" t="s">
        <v>373</v>
      </c>
      <c r="C12" s="88">
        <v>107391</v>
      </c>
      <c r="D12" s="88">
        <v>256105</v>
      </c>
    </row>
    <row r="13" spans="1:4" ht="14" customHeight="1">
      <c r="A13" s="116" t="s">
        <v>441</v>
      </c>
      <c r="B13" s="116" t="s">
        <v>55</v>
      </c>
      <c r="C13" s="88">
        <v>142843</v>
      </c>
      <c r="D13" s="88">
        <v>235259</v>
      </c>
    </row>
    <row r="14" spans="1:4" ht="14" customHeight="1">
      <c r="A14" s="117" t="s">
        <v>626</v>
      </c>
      <c r="B14" s="117" t="s">
        <v>391</v>
      </c>
      <c r="C14" s="115">
        <v>637938</v>
      </c>
      <c r="D14" s="115">
        <v>1647511</v>
      </c>
    </row>
    <row r="15" spans="1:4" ht="14" customHeight="1">
      <c r="A15" s="77" t="s">
        <v>627</v>
      </c>
      <c r="B15" s="77" t="s">
        <v>59</v>
      </c>
      <c r="C15" s="88">
        <v>299225</v>
      </c>
      <c r="D15" s="88">
        <v>408016</v>
      </c>
    </row>
    <row r="16" spans="1:4" ht="14" customHeight="1">
      <c r="A16" s="77" t="s">
        <v>628</v>
      </c>
      <c r="B16" s="77" t="s">
        <v>520</v>
      </c>
      <c r="C16" s="88">
        <v>71949</v>
      </c>
      <c r="D16" s="88">
        <v>66435</v>
      </c>
    </row>
    <row r="17" spans="1:8" ht="14" customHeight="1">
      <c r="A17" s="77" t="s">
        <v>629</v>
      </c>
      <c r="B17" s="77" t="s">
        <v>65</v>
      </c>
      <c r="C17" s="88">
        <v>17376</v>
      </c>
      <c r="D17" s="88">
        <v>8535</v>
      </c>
    </row>
    <row r="18" spans="1:8" ht="14" customHeight="1">
      <c r="A18" s="77" t="s">
        <v>66</v>
      </c>
      <c r="B18" s="77" t="s">
        <v>67</v>
      </c>
      <c r="C18" s="88">
        <v>51231</v>
      </c>
      <c r="D18" s="88">
        <v>24421</v>
      </c>
    </row>
    <row r="19" spans="1:8" ht="14" customHeight="1">
      <c r="A19" s="77" t="s">
        <v>630</v>
      </c>
      <c r="B19" s="77" t="s">
        <v>69</v>
      </c>
      <c r="C19" s="88">
        <v>-6</v>
      </c>
      <c r="D19" s="88">
        <v>-97</v>
      </c>
    </row>
    <row r="20" spans="1:8" ht="14" customHeight="1">
      <c r="A20" s="117" t="s">
        <v>631</v>
      </c>
      <c r="B20" s="117" t="s">
        <v>394</v>
      </c>
      <c r="C20" s="115">
        <v>232903</v>
      </c>
      <c r="D20" s="115">
        <v>1157077</v>
      </c>
    </row>
    <row r="21" spans="1:8" ht="14" customHeight="1">
      <c r="A21" s="77" t="s">
        <v>632</v>
      </c>
      <c r="B21" s="77" t="s">
        <v>73</v>
      </c>
      <c r="C21" s="88">
        <v>9523</v>
      </c>
      <c r="D21" s="88">
        <v>17081</v>
      </c>
    </row>
    <row r="22" spans="1:8" ht="14" customHeight="1">
      <c r="A22" s="77" t="s">
        <v>633</v>
      </c>
      <c r="B22" s="77" t="s">
        <v>75</v>
      </c>
      <c r="C22" s="88">
        <v>23318</v>
      </c>
      <c r="D22" s="88">
        <v>9209</v>
      </c>
    </row>
    <row r="23" spans="1:8" ht="14" customHeight="1">
      <c r="A23" s="117" t="s">
        <v>634</v>
      </c>
      <c r="B23" s="117" t="s">
        <v>396</v>
      </c>
      <c r="C23" s="115">
        <v>219108</v>
      </c>
      <c r="D23" s="115">
        <v>1164949</v>
      </c>
    </row>
    <row r="24" spans="1:8" ht="14" customHeight="1">
      <c r="A24" s="77" t="s">
        <v>78</v>
      </c>
      <c r="B24" s="77" t="s">
        <v>79</v>
      </c>
      <c r="C24" s="88">
        <v>10200</v>
      </c>
      <c r="D24" s="88">
        <v>14801</v>
      </c>
    </row>
    <row r="25" spans="1:8" ht="14" customHeight="1">
      <c r="A25" s="117"/>
      <c r="B25" s="117"/>
      <c r="C25" s="115"/>
      <c r="D25" s="115"/>
    </row>
    <row r="26" spans="1:8" ht="14" customHeight="1">
      <c r="A26" s="117" t="s">
        <v>522</v>
      </c>
      <c r="B26" s="117" t="s">
        <v>398</v>
      </c>
      <c r="C26" s="115">
        <v>208908</v>
      </c>
      <c r="D26" s="115">
        <v>1150148</v>
      </c>
    </row>
    <row r="27" spans="1:8" ht="14" customHeight="1">
      <c r="A27" s="77"/>
      <c r="B27" s="77"/>
      <c r="C27" s="88"/>
      <c r="D27" s="88"/>
    </row>
    <row r="28" spans="1:8" ht="14" customHeight="1">
      <c r="A28" s="117" t="s">
        <v>635</v>
      </c>
      <c r="B28" s="117" t="s">
        <v>446</v>
      </c>
      <c r="C28" s="115">
        <v>208908</v>
      </c>
      <c r="D28" s="115">
        <v>1150148</v>
      </c>
    </row>
    <row r="29" spans="1:8" ht="14" customHeight="1">
      <c r="B29" s="69"/>
      <c r="C29" s="70"/>
      <c r="F29" s="147"/>
      <c r="H29" s="147"/>
    </row>
    <row r="30" spans="1:8" ht="14" customHeight="1">
      <c r="B30" s="71"/>
      <c r="C30" s="72"/>
    </row>
    <row r="31" spans="1:8" ht="14" customHeight="1">
      <c r="A31" s="148" t="s">
        <v>86</v>
      </c>
      <c r="B31" s="148" t="s">
        <v>402</v>
      </c>
      <c r="C31" s="149"/>
      <c r="D31" s="149"/>
    </row>
    <row r="32" spans="1:8" ht="14" customHeight="1">
      <c r="A32" s="73" t="s">
        <v>88</v>
      </c>
      <c r="B32" s="150" t="s">
        <v>89</v>
      </c>
      <c r="C32" s="151">
        <v>2.0741915484388174</v>
      </c>
      <c r="D32" s="151">
        <v>11.923413824828518</v>
      </c>
    </row>
    <row r="33" spans="1:7" ht="14" customHeight="1">
      <c r="A33" s="152" t="s">
        <v>90</v>
      </c>
      <c r="B33" s="152" t="s">
        <v>91</v>
      </c>
      <c r="C33" s="151">
        <v>2.0732403241236774</v>
      </c>
      <c r="D33" s="151">
        <v>11.448215271650136</v>
      </c>
    </row>
    <row r="34" spans="1:7" ht="14" customHeight="1">
      <c r="A34" s="142"/>
    </row>
    <row r="36" spans="1:7" ht="14" customHeight="1">
      <c r="A36" s="148" t="s">
        <v>522</v>
      </c>
      <c r="B36" s="148" t="s">
        <v>398</v>
      </c>
      <c r="C36" s="115">
        <v>208908</v>
      </c>
      <c r="D36" s="115">
        <v>1150148</v>
      </c>
    </row>
    <row r="37" spans="1:7" ht="14" customHeight="1">
      <c r="A37" s="153" t="s">
        <v>636</v>
      </c>
      <c r="B37" s="153" t="s">
        <v>105</v>
      </c>
      <c r="C37" s="118">
        <v>4842</v>
      </c>
      <c r="D37" s="118">
        <v>635</v>
      </c>
    </row>
    <row r="38" spans="1:7" ht="14" customHeight="1">
      <c r="A38" s="154" t="s">
        <v>637</v>
      </c>
      <c r="B38" s="154" t="s">
        <v>107</v>
      </c>
      <c r="C38" s="88">
        <v>500</v>
      </c>
      <c r="D38" s="88">
        <v>193</v>
      </c>
    </row>
    <row r="39" spans="1:7" ht="15">
      <c r="A39" s="161" t="s">
        <v>638</v>
      </c>
      <c r="B39" s="154" t="s">
        <v>109</v>
      </c>
      <c r="C39" s="88">
        <v>4342</v>
      </c>
      <c r="D39" s="88">
        <v>442</v>
      </c>
      <c r="E39" s="147"/>
      <c r="G39" s="147"/>
    </row>
    <row r="40" spans="1:7" s="40" customFormat="1" ht="15">
      <c r="A40" s="138" t="s">
        <v>403</v>
      </c>
      <c r="B40" s="75" t="s">
        <v>404</v>
      </c>
      <c r="C40" s="88"/>
      <c r="D40" s="88"/>
      <c r="E40" s="143"/>
      <c r="F40" s="143"/>
      <c r="G40" s="143"/>
    </row>
    <row r="41" spans="1:7" ht="14" customHeight="1">
      <c r="A41" s="154" t="s">
        <v>639</v>
      </c>
      <c r="B41" s="154" t="s">
        <v>111</v>
      </c>
      <c r="C41" s="88"/>
      <c r="D41" s="88"/>
    </row>
    <row r="42" spans="1:7" ht="14" customHeight="1">
      <c r="A42" s="148" t="s">
        <v>405</v>
      </c>
      <c r="B42" s="148" t="s">
        <v>406</v>
      </c>
      <c r="C42" s="115">
        <v>213750</v>
      </c>
      <c r="D42" s="115">
        <v>1150783</v>
      </c>
    </row>
    <row r="43" spans="1:7" ht="14" customHeight="1">
      <c r="A43" s="154" t="s">
        <v>640</v>
      </c>
      <c r="B43" s="154" t="s">
        <v>408</v>
      </c>
      <c r="C43" s="88"/>
      <c r="D43" s="88"/>
    </row>
    <row r="44" spans="1:7" ht="26">
      <c r="A44" s="148" t="s">
        <v>641</v>
      </c>
      <c r="B44" s="148" t="s">
        <v>524</v>
      </c>
      <c r="C44" s="115">
        <v>213750</v>
      </c>
      <c r="D44" s="115">
        <v>1150783</v>
      </c>
    </row>
    <row r="45" spans="1:7" ht="15">
      <c r="A45" s="158" t="s">
        <v>466</v>
      </c>
    </row>
    <row r="46" spans="1:7" ht="15"/>
    <row r="47" spans="1:7" ht="26">
      <c r="A47" s="145" t="s">
        <v>124</v>
      </c>
      <c r="B47" s="145" t="s">
        <v>125</v>
      </c>
    </row>
    <row r="48" spans="1:7" ht="14" customHeight="1">
      <c r="A48" s="313" t="s">
        <v>126</v>
      </c>
      <c r="B48" s="313" t="s">
        <v>127</v>
      </c>
      <c r="C48" s="119">
        <v>44561</v>
      </c>
      <c r="D48" s="119" t="s">
        <v>682</v>
      </c>
    </row>
    <row r="49" spans="1:4" ht="14" customHeight="1">
      <c r="A49" s="155" t="s">
        <v>643</v>
      </c>
      <c r="B49" s="155" t="s">
        <v>131</v>
      </c>
      <c r="C49" s="156">
        <v>905846</v>
      </c>
      <c r="D49" s="156">
        <v>759999</v>
      </c>
    </row>
    <row r="50" spans="1:4" ht="14" customHeight="1">
      <c r="A50" s="77" t="s">
        <v>566</v>
      </c>
      <c r="B50" s="77" t="s">
        <v>133</v>
      </c>
      <c r="C50" s="78">
        <v>115234</v>
      </c>
      <c r="D50" s="78">
        <v>105349</v>
      </c>
    </row>
    <row r="51" spans="1:4" ht="14" customHeight="1">
      <c r="A51" s="77" t="s">
        <v>567</v>
      </c>
      <c r="B51" s="77" t="s">
        <v>135</v>
      </c>
      <c r="C51" s="78">
        <v>58393</v>
      </c>
      <c r="D51" s="78">
        <v>59790</v>
      </c>
    </row>
    <row r="52" spans="1:4" ht="14" customHeight="1">
      <c r="A52" s="77" t="s">
        <v>568</v>
      </c>
      <c r="B52" s="77" t="s">
        <v>137</v>
      </c>
      <c r="C52" s="78">
        <v>350195</v>
      </c>
      <c r="D52" s="78">
        <v>406798</v>
      </c>
    </row>
    <row r="53" spans="1:4" ht="14" customHeight="1">
      <c r="A53" s="77" t="s">
        <v>138</v>
      </c>
      <c r="B53" s="77" t="s">
        <v>139</v>
      </c>
      <c r="C53" s="78">
        <v>56438</v>
      </c>
      <c r="D53" s="78">
        <v>56438</v>
      </c>
    </row>
    <row r="54" spans="1:4" ht="14" customHeight="1">
      <c r="A54" s="77" t="s">
        <v>140</v>
      </c>
      <c r="B54" s="77" t="s">
        <v>141</v>
      </c>
      <c r="C54" s="78">
        <v>48988</v>
      </c>
      <c r="D54" s="78">
        <v>48841</v>
      </c>
    </row>
    <row r="55" spans="1:4" s="40" customFormat="1">
      <c r="A55" s="77" t="s">
        <v>142</v>
      </c>
      <c r="B55" s="77" t="s">
        <v>143</v>
      </c>
      <c r="C55" s="78">
        <v>0</v>
      </c>
      <c r="D55" s="78">
        <v>0</v>
      </c>
    </row>
    <row r="56" spans="1:4" ht="14" customHeight="1">
      <c r="A56" s="77" t="s">
        <v>644</v>
      </c>
      <c r="B56" s="77" t="s">
        <v>145</v>
      </c>
      <c r="C56" s="78">
        <v>38520</v>
      </c>
      <c r="D56" s="78">
        <v>8195</v>
      </c>
    </row>
    <row r="57" spans="1:4" ht="14" customHeight="1">
      <c r="A57" s="77" t="s">
        <v>146</v>
      </c>
      <c r="B57" s="77" t="s">
        <v>147</v>
      </c>
      <c r="C57" s="78">
        <v>178540</v>
      </c>
      <c r="D57" s="78">
        <v>51588</v>
      </c>
    </row>
    <row r="58" spans="1:4" ht="14" customHeight="1">
      <c r="A58" s="77" t="s">
        <v>499</v>
      </c>
      <c r="B58" s="77" t="s">
        <v>149</v>
      </c>
      <c r="C58" s="78">
        <v>11434</v>
      </c>
      <c r="D58" s="78">
        <v>11676</v>
      </c>
    </row>
    <row r="59" spans="1:4" ht="14" customHeight="1">
      <c r="A59" s="77" t="s">
        <v>500</v>
      </c>
      <c r="B59" s="77" t="s">
        <v>151</v>
      </c>
      <c r="C59" s="78">
        <v>47418</v>
      </c>
      <c r="D59" s="78">
        <v>11003</v>
      </c>
    </row>
    <row r="60" spans="1:4" ht="14" customHeight="1">
      <c r="A60" s="77" t="s">
        <v>152</v>
      </c>
      <c r="B60" s="77" t="s">
        <v>153</v>
      </c>
      <c r="C60" s="78">
        <v>686</v>
      </c>
      <c r="D60" s="78">
        <v>321</v>
      </c>
    </row>
    <row r="61" spans="1:4" ht="14" customHeight="1">
      <c r="A61" s="155" t="s">
        <v>570</v>
      </c>
      <c r="B61" s="155" t="s">
        <v>155</v>
      </c>
      <c r="C61" s="156">
        <v>1252889</v>
      </c>
      <c r="D61" s="156">
        <v>2130300</v>
      </c>
    </row>
    <row r="62" spans="1:4" ht="14" customHeight="1">
      <c r="A62" s="77" t="s">
        <v>156</v>
      </c>
      <c r="B62" s="77" t="s">
        <v>157</v>
      </c>
      <c r="C62" s="78">
        <v>15886</v>
      </c>
      <c r="D62" s="78">
        <v>6957</v>
      </c>
    </row>
    <row r="63" spans="1:4" ht="14" customHeight="1">
      <c r="A63" s="77" t="s">
        <v>158</v>
      </c>
      <c r="B63" s="77" t="s">
        <v>159</v>
      </c>
      <c r="C63" s="78">
        <v>125293</v>
      </c>
      <c r="D63" s="78">
        <v>1205603</v>
      </c>
    </row>
    <row r="64" spans="1:4" ht="14" customHeight="1">
      <c r="A64" s="77" t="s">
        <v>571</v>
      </c>
      <c r="B64" s="77" t="s">
        <v>161</v>
      </c>
      <c r="C64" s="78">
        <v>98</v>
      </c>
      <c r="D64" s="78">
        <v>0</v>
      </c>
    </row>
    <row r="65" spans="1:4" ht="14" customHeight="1">
      <c r="A65" s="77" t="s">
        <v>152</v>
      </c>
      <c r="B65" s="77" t="s">
        <v>153</v>
      </c>
      <c r="C65" s="78">
        <v>113498</v>
      </c>
      <c r="D65" s="78">
        <v>70210</v>
      </c>
    </row>
    <row r="66" spans="1:4" ht="14" customHeight="1">
      <c r="A66" s="77" t="s">
        <v>146</v>
      </c>
      <c r="B66" s="77" t="s">
        <v>147</v>
      </c>
      <c r="C66" s="78">
        <v>307765</v>
      </c>
      <c r="D66" s="78">
        <v>106444</v>
      </c>
    </row>
    <row r="67" spans="1:4" ht="14" customHeight="1">
      <c r="A67" s="77" t="s">
        <v>499</v>
      </c>
      <c r="B67" s="77" t="s">
        <v>149</v>
      </c>
      <c r="C67" s="78">
        <v>13763</v>
      </c>
      <c r="D67" s="78">
        <v>13383</v>
      </c>
    </row>
    <row r="68" spans="1:4" ht="14" customHeight="1">
      <c r="A68" s="163" t="s">
        <v>170</v>
      </c>
      <c r="B68" s="132" t="s">
        <v>171</v>
      </c>
      <c r="C68" s="78">
        <v>411586</v>
      </c>
      <c r="D68" s="78">
        <v>563335</v>
      </c>
    </row>
    <row r="69" spans="1:4" ht="14" customHeight="1">
      <c r="A69" s="77" t="s">
        <v>537</v>
      </c>
      <c r="B69" s="77" t="s">
        <v>169</v>
      </c>
      <c r="C69" s="78">
        <v>265000</v>
      </c>
      <c r="D69" s="78">
        <v>164368</v>
      </c>
    </row>
    <row r="70" spans="1:4" s="40" customFormat="1">
      <c r="A70" s="77" t="s">
        <v>172</v>
      </c>
      <c r="B70" s="77" t="s">
        <v>173</v>
      </c>
      <c r="C70" s="78">
        <v>0</v>
      </c>
      <c r="D70" s="78">
        <v>0</v>
      </c>
    </row>
    <row r="71" spans="1:4" ht="14" customHeight="1">
      <c r="A71" s="155" t="s">
        <v>174</v>
      </c>
      <c r="B71" s="155" t="s">
        <v>175</v>
      </c>
      <c r="C71" s="156">
        <v>2158735</v>
      </c>
      <c r="D71" s="156">
        <v>2890299</v>
      </c>
    </row>
    <row r="72" spans="1:4" ht="14" customHeight="1">
      <c r="C72" s="157"/>
      <c r="D72" s="157"/>
    </row>
    <row r="73" spans="1:4" ht="14" customHeight="1">
      <c r="A73" s="313" t="s">
        <v>452</v>
      </c>
      <c r="B73" s="313" t="s">
        <v>177</v>
      </c>
      <c r="C73" s="119">
        <v>44561</v>
      </c>
      <c r="D73" s="119" t="s">
        <v>682</v>
      </c>
    </row>
    <row r="74" spans="1:4" ht="14" customHeight="1">
      <c r="A74" s="155" t="s">
        <v>178</v>
      </c>
      <c r="B74" s="155" t="s">
        <v>179</v>
      </c>
      <c r="C74" s="156">
        <v>1894356</v>
      </c>
      <c r="D74" s="156">
        <v>2183177</v>
      </c>
    </row>
    <row r="75" spans="1:4" ht="14" customHeight="1">
      <c r="A75" s="155" t="s">
        <v>480</v>
      </c>
      <c r="B75" s="155" t="s">
        <v>481</v>
      </c>
      <c r="C75" s="156">
        <v>1894356</v>
      </c>
      <c r="D75" s="156">
        <v>2183177</v>
      </c>
    </row>
    <row r="76" spans="1:4" ht="14" customHeight="1">
      <c r="A76" s="77" t="s">
        <v>182</v>
      </c>
      <c r="B76" s="77" t="s">
        <v>183</v>
      </c>
      <c r="C76" s="78">
        <v>100739</v>
      </c>
      <c r="D76" s="78">
        <v>100655</v>
      </c>
    </row>
    <row r="77" spans="1:4" ht="14" customHeight="1">
      <c r="A77" s="77" t="s">
        <v>453</v>
      </c>
      <c r="B77" s="77" t="s">
        <v>527</v>
      </c>
      <c r="C77" s="78">
        <v>1425647</v>
      </c>
      <c r="D77" s="78">
        <v>774851</v>
      </c>
    </row>
    <row r="78" spans="1:4" ht="14" customHeight="1">
      <c r="A78" s="77" t="s">
        <v>572</v>
      </c>
      <c r="B78" s="77" t="s">
        <v>528</v>
      </c>
      <c r="C78" s="78">
        <v>115909</v>
      </c>
      <c r="D78" s="78">
        <v>113844</v>
      </c>
    </row>
    <row r="79" spans="1:4" ht="14" customHeight="1">
      <c r="A79" s="77" t="s">
        <v>573</v>
      </c>
      <c r="B79" s="77" t="s">
        <v>191</v>
      </c>
      <c r="C79" s="78">
        <v>47994</v>
      </c>
      <c r="D79" s="78">
        <v>45547</v>
      </c>
    </row>
    <row r="80" spans="1:4" ht="14" customHeight="1">
      <c r="A80" s="77" t="s">
        <v>574</v>
      </c>
      <c r="B80" s="77" t="s">
        <v>529</v>
      </c>
      <c r="C80" s="78">
        <v>1591</v>
      </c>
      <c r="D80" s="78">
        <v>1091</v>
      </c>
    </row>
    <row r="81" spans="1:4" ht="14" customHeight="1">
      <c r="A81" s="77" t="s">
        <v>194</v>
      </c>
      <c r="B81" s="77" t="s">
        <v>195</v>
      </c>
      <c r="C81" s="78">
        <v>-6432</v>
      </c>
      <c r="D81" s="78">
        <v>-2959</v>
      </c>
    </row>
    <row r="82" spans="1:4" ht="14" customHeight="1">
      <c r="A82" s="77" t="s">
        <v>575</v>
      </c>
      <c r="B82" s="77" t="s">
        <v>197</v>
      </c>
      <c r="C82" s="78">
        <v>208908</v>
      </c>
      <c r="D82" s="78">
        <v>1150148</v>
      </c>
    </row>
    <row r="83" spans="1:4" ht="14" customHeight="1">
      <c r="A83" s="114" t="s">
        <v>576</v>
      </c>
      <c r="B83" s="114" t="s">
        <v>482</v>
      </c>
      <c r="C83" s="120"/>
      <c r="D83" s="120"/>
    </row>
    <row r="84" spans="1:4" ht="14" customHeight="1">
      <c r="A84" s="155" t="s">
        <v>577</v>
      </c>
      <c r="B84" s="155" t="s">
        <v>199</v>
      </c>
      <c r="C84" s="156">
        <v>36112</v>
      </c>
      <c r="D84" s="156">
        <v>166153</v>
      </c>
    </row>
    <row r="85" spans="1:4" ht="14" customHeight="1">
      <c r="A85" s="77" t="s">
        <v>200</v>
      </c>
      <c r="B85" s="77" t="s">
        <v>201</v>
      </c>
      <c r="C85" s="78">
        <v>21080</v>
      </c>
      <c r="D85" s="78">
        <v>16006</v>
      </c>
    </row>
    <row r="86" spans="1:4" ht="14" customHeight="1">
      <c r="A86" s="77" t="s">
        <v>645</v>
      </c>
      <c r="B86" s="77" t="s">
        <v>531</v>
      </c>
      <c r="C86" s="78">
        <v>2860</v>
      </c>
      <c r="D86" s="78">
        <v>3173</v>
      </c>
    </row>
    <row r="87" spans="1:4" ht="14" customHeight="1">
      <c r="A87" s="77" t="s">
        <v>502</v>
      </c>
      <c r="B87" s="77" t="s">
        <v>205</v>
      </c>
      <c r="C87" s="78">
        <v>0</v>
      </c>
      <c r="D87" s="78">
        <v>0</v>
      </c>
    </row>
    <row r="88" spans="1:4" ht="14" customHeight="1">
      <c r="A88" s="77" t="s">
        <v>503</v>
      </c>
      <c r="B88" s="77" t="s">
        <v>207</v>
      </c>
      <c r="C88" s="78">
        <v>6424</v>
      </c>
      <c r="D88" s="78">
        <v>963</v>
      </c>
    </row>
    <row r="89" spans="1:4" ht="14" customHeight="1">
      <c r="A89" s="77" t="s">
        <v>483</v>
      </c>
      <c r="B89" s="77" t="s">
        <v>209</v>
      </c>
      <c r="C89" s="78">
        <v>380</v>
      </c>
      <c r="D89" s="78">
        <v>398</v>
      </c>
    </row>
    <row r="90" spans="1:4" ht="14" customHeight="1">
      <c r="A90" s="77" t="s">
        <v>210</v>
      </c>
      <c r="B90" s="77" t="s">
        <v>211</v>
      </c>
      <c r="C90" s="78">
        <v>5368</v>
      </c>
      <c r="D90" s="78">
        <v>145613</v>
      </c>
    </row>
    <row r="91" spans="1:4" ht="14" customHeight="1">
      <c r="A91" s="155" t="s">
        <v>578</v>
      </c>
      <c r="B91" s="155" t="s">
        <v>213</v>
      </c>
      <c r="C91" s="156">
        <v>228267</v>
      </c>
      <c r="D91" s="156">
        <v>540969</v>
      </c>
    </row>
    <row r="92" spans="1:4" ht="14" customHeight="1">
      <c r="A92" s="77" t="s">
        <v>336</v>
      </c>
      <c r="B92" s="77" t="s">
        <v>337</v>
      </c>
      <c r="C92" s="78">
        <v>0</v>
      </c>
      <c r="D92" s="78">
        <v>0</v>
      </c>
    </row>
    <row r="93" spans="1:4" ht="14" customHeight="1">
      <c r="A93" s="77" t="s">
        <v>200</v>
      </c>
      <c r="B93" s="77" t="s">
        <v>201</v>
      </c>
      <c r="C93" s="78">
        <v>25802</v>
      </c>
      <c r="D93" s="78">
        <v>2933</v>
      </c>
    </row>
    <row r="94" spans="1:4" ht="14" customHeight="1">
      <c r="A94" s="77" t="s">
        <v>579</v>
      </c>
      <c r="B94" s="77" t="s">
        <v>217</v>
      </c>
      <c r="C94" s="78">
        <v>53380</v>
      </c>
      <c r="D94" s="78">
        <v>115444</v>
      </c>
    </row>
    <row r="95" spans="1:4" ht="14" customHeight="1">
      <c r="A95" s="77" t="s">
        <v>218</v>
      </c>
      <c r="B95" s="77" t="s">
        <v>219</v>
      </c>
      <c r="C95" s="78">
        <v>24446</v>
      </c>
      <c r="D95" s="78">
        <v>1742</v>
      </c>
    </row>
    <row r="96" spans="1:4" ht="14" customHeight="1">
      <c r="A96" s="77" t="s">
        <v>202</v>
      </c>
      <c r="B96" s="77" t="s">
        <v>221</v>
      </c>
      <c r="C96" s="78">
        <v>10042</v>
      </c>
      <c r="D96" s="78">
        <v>33134</v>
      </c>
    </row>
    <row r="97" spans="1:5" ht="14" customHeight="1">
      <c r="A97" s="77" t="s">
        <v>503</v>
      </c>
      <c r="B97" s="77" t="s">
        <v>207</v>
      </c>
      <c r="C97" s="78">
        <v>31548</v>
      </c>
      <c r="D97" s="78">
        <v>47758</v>
      </c>
    </row>
    <row r="98" spans="1:5" ht="14" customHeight="1">
      <c r="A98" s="77" t="s">
        <v>483</v>
      </c>
      <c r="B98" s="77" t="s">
        <v>209</v>
      </c>
      <c r="C98" s="78">
        <v>7</v>
      </c>
      <c r="D98" s="78">
        <v>4</v>
      </c>
    </row>
    <row r="99" spans="1:5" ht="14" customHeight="1">
      <c r="A99" s="77" t="s">
        <v>210</v>
      </c>
      <c r="B99" s="77" t="s">
        <v>211</v>
      </c>
      <c r="C99" s="78">
        <v>83042</v>
      </c>
      <c r="D99" s="78">
        <v>339954</v>
      </c>
    </row>
    <row r="100" spans="1:5" ht="14" customHeight="1">
      <c r="A100" s="155" t="s">
        <v>580</v>
      </c>
      <c r="B100" s="155" t="s">
        <v>228</v>
      </c>
      <c r="C100" s="156">
        <v>2158735</v>
      </c>
      <c r="D100" s="156">
        <v>2890299</v>
      </c>
    </row>
    <row r="101" spans="1:5" ht="14" customHeight="1">
      <c r="A101" s="158" t="s">
        <v>466</v>
      </c>
    </row>
    <row r="103" spans="1:5" ht="26">
      <c r="A103" s="145" t="s">
        <v>229</v>
      </c>
      <c r="B103" s="145" t="s">
        <v>230</v>
      </c>
      <c r="E103" s="147"/>
    </row>
    <row r="104" spans="1:5" ht="24">
      <c r="A104" s="313" t="s">
        <v>231</v>
      </c>
      <c r="B104" s="313" t="s">
        <v>232</v>
      </c>
      <c r="C104" s="113" t="s">
        <v>680</v>
      </c>
      <c r="D104" s="113" t="s">
        <v>681</v>
      </c>
    </row>
    <row r="105" spans="1:5" ht="14" customHeight="1">
      <c r="A105" s="121" t="s">
        <v>233</v>
      </c>
      <c r="B105" s="121" t="s">
        <v>234</v>
      </c>
      <c r="C105" s="4"/>
      <c r="D105" s="4"/>
    </row>
    <row r="106" spans="1:5" ht="14" customHeight="1">
      <c r="A106" s="122" t="s">
        <v>646</v>
      </c>
      <c r="B106" s="122" t="s">
        <v>398</v>
      </c>
      <c r="C106" s="4">
        <v>208908</v>
      </c>
      <c r="D106" s="4">
        <v>1150148</v>
      </c>
    </row>
    <row r="107" spans="1:5" ht="14" customHeight="1">
      <c r="A107" s="122" t="s">
        <v>235</v>
      </c>
      <c r="B107" s="122" t="s">
        <v>236</v>
      </c>
      <c r="C107" s="4">
        <v>766750</v>
      </c>
      <c r="D107" s="4">
        <v>-460131</v>
      </c>
    </row>
    <row r="108" spans="1:5" ht="14" customHeight="1">
      <c r="A108" s="81" t="s">
        <v>647</v>
      </c>
      <c r="B108" s="81" t="s">
        <v>379</v>
      </c>
      <c r="C108" s="80">
        <v>17764</v>
      </c>
      <c r="D108" s="80">
        <v>13559</v>
      </c>
    </row>
    <row r="109" spans="1:5" ht="14" customHeight="1">
      <c r="A109" s="81" t="s">
        <v>648</v>
      </c>
      <c r="B109" s="81" t="s">
        <v>683</v>
      </c>
      <c r="C109" s="80">
        <v>86965</v>
      </c>
      <c r="D109" s="80">
        <v>254105</v>
      </c>
    </row>
    <row r="110" spans="1:5" ht="14" customHeight="1">
      <c r="A110" s="81" t="s">
        <v>649</v>
      </c>
      <c r="B110" s="81" t="s">
        <v>604</v>
      </c>
      <c r="C110" s="80">
        <v>-15047</v>
      </c>
      <c r="D110" s="80">
        <v>2220</v>
      </c>
    </row>
    <row r="111" spans="1:5" ht="14" customHeight="1">
      <c r="A111" s="81" t="s">
        <v>650</v>
      </c>
      <c r="B111" s="81" t="s">
        <v>605</v>
      </c>
      <c r="C111" s="80">
        <v>-228</v>
      </c>
      <c r="D111" s="80">
        <v>-7188</v>
      </c>
    </row>
    <row r="112" spans="1:5" ht="14" customHeight="1">
      <c r="A112" s="81" t="s">
        <v>651</v>
      </c>
      <c r="B112" s="81" t="s">
        <v>606</v>
      </c>
      <c r="C112" s="80">
        <v>55282</v>
      </c>
      <c r="D112" s="80">
        <v>-5440</v>
      </c>
    </row>
    <row r="113" spans="1:4" ht="14" customHeight="1">
      <c r="A113" s="81" t="s">
        <v>652</v>
      </c>
      <c r="B113" s="81" t="s">
        <v>248</v>
      </c>
      <c r="C113" s="80">
        <v>-311449</v>
      </c>
      <c r="D113" s="80">
        <v>366499</v>
      </c>
    </row>
    <row r="114" spans="1:4" ht="14" customHeight="1">
      <c r="A114" s="81" t="s">
        <v>653</v>
      </c>
      <c r="B114" s="81" t="s">
        <v>250</v>
      </c>
      <c r="C114" s="80">
        <v>-8929</v>
      </c>
      <c r="D114" s="80">
        <v>5905</v>
      </c>
    </row>
    <row r="115" spans="1:4" ht="14" customHeight="1">
      <c r="A115" s="81" t="s">
        <v>654</v>
      </c>
      <c r="B115" s="81" t="s">
        <v>252</v>
      </c>
      <c r="C115" s="80">
        <v>1036886</v>
      </c>
      <c r="D115" s="80">
        <v>-1083890</v>
      </c>
    </row>
    <row r="116" spans="1:4" ht="14" customHeight="1">
      <c r="A116" s="81" t="s">
        <v>655</v>
      </c>
      <c r="B116" s="81" t="s">
        <v>546</v>
      </c>
      <c r="C116" s="80">
        <v>-85023</v>
      </c>
      <c r="D116" s="80">
        <v>77319</v>
      </c>
    </row>
    <row r="117" spans="1:4" ht="14" customHeight="1">
      <c r="A117" s="81" t="s">
        <v>255</v>
      </c>
      <c r="B117" s="81" t="s">
        <v>547</v>
      </c>
      <c r="C117" s="80">
        <v>-11127</v>
      </c>
      <c r="D117" s="80">
        <v>-100033</v>
      </c>
    </row>
    <row r="118" spans="1:4" ht="14" customHeight="1">
      <c r="A118" s="81" t="s">
        <v>259</v>
      </c>
      <c r="B118" s="81" t="s">
        <v>260</v>
      </c>
      <c r="C118" s="80">
        <v>1656</v>
      </c>
      <c r="D118" s="80">
        <v>16813</v>
      </c>
    </row>
    <row r="119" spans="1:4" ht="14" customHeight="1">
      <c r="A119" s="122" t="s">
        <v>656</v>
      </c>
      <c r="B119" s="122" t="s">
        <v>262</v>
      </c>
      <c r="C119" s="4">
        <v>975658</v>
      </c>
      <c r="D119" s="4">
        <v>690017</v>
      </c>
    </row>
    <row r="120" spans="1:4" ht="14" customHeight="1">
      <c r="A120" s="81" t="s">
        <v>657</v>
      </c>
      <c r="B120" s="81" t="s">
        <v>548</v>
      </c>
      <c r="C120" s="80">
        <v>4337</v>
      </c>
      <c r="D120" s="80">
        <v>1039</v>
      </c>
    </row>
    <row r="121" spans="1:4" ht="14" customHeight="1">
      <c r="A121" s="81" t="s">
        <v>265</v>
      </c>
      <c r="B121" s="81" t="s">
        <v>607</v>
      </c>
      <c r="C121" s="80">
        <v>5863</v>
      </c>
      <c r="D121" s="80">
        <v>13762</v>
      </c>
    </row>
    <row r="122" spans="1:4" ht="14" customHeight="1">
      <c r="A122" s="81" t="s">
        <v>658</v>
      </c>
      <c r="B122" s="81" t="s">
        <v>268</v>
      </c>
      <c r="C122" s="80">
        <v>-18033</v>
      </c>
      <c r="D122" s="80">
        <v>6890</v>
      </c>
    </row>
    <row r="123" spans="1:4" ht="14" customHeight="1">
      <c r="A123" s="121" t="s">
        <v>659</v>
      </c>
      <c r="B123" s="121" t="s">
        <v>270</v>
      </c>
      <c r="C123" s="4">
        <v>967825</v>
      </c>
      <c r="D123" s="4">
        <v>711708</v>
      </c>
    </row>
    <row r="124" spans="1:4" ht="14" customHeight="1">
      <c r="A124" s="121" t="s">
        <v>660</v>
      </c>
      <c r="B124" s="121" t="s">
        <v>272</v>
      </c>
      <c r="C124" s="4"/>
      <c r="D124" s="4"/>
    </row>
    <row r="125" spans="1:4" ht="14" customHeight="1">
      <c r="A125" s="122" t="s">
        <v>549</v>
      </c>
      <c r="B125" s="122" t="s">
        <v>274</v>
      </c>
      <c r="C125" s="4">
        <v>257135</v>
      </c>
      <c r="D125" s="4">
        <v>823545</v>
      </c>
    </row>
    <row r="126" spans="1:4" ht="14" customHeight="1">
      <c r="A126" s="81" t="s">
        <v>661</v>
      </c>
      <c r="B126" s="81" t="s">
        <v>276</v>
      </c>
      <c r="C126" s="80">
        <v>241</v>
      </c>
      <c r="D126" s="80">
        <v>22</v>
      </c>
    </row>
    <row r="127" spans="1:4" ht="14" customHeight="1">
      <c r="A127" s="81" t="s">
        <v>277</v>
      </c>
      <c r="B127" s="81" t="s">
        <v>278</v>
      </c>
      <c r="C127" s="80">
        <v>0</v>
      </c>
      <c r="D127" s="80">
        <v>0</v>
      </c>
    </row>
    <row r="128" spans="1:4" ht="14" customHeight="1">
      <c r="A128" s="81" t="s">
        <v>279</v>
      </c>
      <c r="B128" s="81" t="s">
        <v>280</v>
      </c>
      <c r="C128" s="80">
        <v>0</v>
      </c>
      <c r="D128" s="80">
        <v>0</v>
      </c>
    </row>
    <row r="129" spans="1:4" ht="14" customHeight="1">
      <c r="A129" s="81" t="s">
        <v>281</v>
      </c>
      <c r="B129" s="81" t="s">
        <v>282</v>
      </c>
      <c r="C129" s="80">
        <v>0</v>
      </c>
      <c r="D129" s="80">
        <v>0</v>
      </c>
    </row>
    <row r="130" spans="1:4" ht="14" customHeight="1">
      <c r="A130" s="81" t="s">
        <v>283</v>
      </c>
      <c r="B130" s="81" t="s">
        <v>284</v>
      </c>
      <c r="C130" s="80">
        <v>19</v>
      </c>
      <c r="D130" s="80">
        <v>0</v>
      </c>
    </row>
    <row r="131" spans="1:4" ht="14" customHeight="1">
      <c r="A131" s="81" t="s">
        <v>662</v>
      </c>
      <c r="B131" s="81" t="s">
        <v>288</v>
      </c>
      <c r="C131" s="80">
        <v>164368</v>
      </c>
      <c r="D131" s="80">
        <v>754581</v>
      </c>
    </row>
    <row r="132" spans="1:4" ht="14" customHeight="1">
      <c r="A132" s="81" t="s">
        <v>663</v>
      </c>
      <c r="B132" s="81" t="s">
        <v>382</v>
      </c>
      <c r="C132" s="80">
        <v>82715</v>
      </c>
      <c r="D132" s="80">
        <v>59426</v>
      </c>
    </row>
    <row r="133" spans="1:4" ht="14" customHeight="1">
      <c r="A133" s="81" t="s">
        <v>291</v>
      </c>
      <c r="B133" s="81" t="s">
        <v>292</v>
      </c>
      <c r="C133" s="80">
        <v>1703</v>
      </c>
      <c r="D133" s="80">
        <v>115</v>
      </c>
    </row>
    <row r="134" spans="1:4" ht="14" customHeight="1">
      <c r="A134" s="81" t="s">
        <v>551</v>
      </c>
      <c r="B134" s="81" t="s">
        <v>296</v>
      </c>
      <c r="C134" s="80">
        <v>7887</v>
      </c>
      <c r="D134" s="80">
        <v>1801</v>
      </c>
    </row>
    <row r="135" spans="1:4" ht="14" customHeight="1">
      <c r="A135" s="81" t="s">
        <v>664</v>
      </c>
      <c r="B135" s="81" t="s">
        <v>298</v>
      </c>
      <c r="C135" s="80">
        <v>202</v>
      </c>
      <c r="D135" s="80">
        <v>7600</v>
      </c>
    </row>
    <row r="136" spans="1:4" ht="14" customHeight="1">
      <c r="A136" s="122" t="s">
        <v>553</v>
      </c>
      <c r="B136" s="122" t="s">
        <v>300</v>
      </c>
      <c r="C136" s="4">
        <v>870930</v>
      </c>
      <c r="D136" s="4">
        <v>929931</v>
      </c>
    </row>
    <row r="137" spans="1:4" ht="14" customHeight="1">
      <c r="A137" s="81" t="s">
        <v>665</v>
      </c>
      <c r="B137" s="81" t="s">
        <v>302</v>
      </c>
      <c r="C137" s="80">
        <v>27969</v>
      </c>
      <c r="D137" s="80">
        <v>18516</v>
      </c>
    </row>
    <row r="138" spans="1:4" ht="14" customHeight="1">
      <c r="A138" s="81" t="s">
        <v>568</v>
      </c>
      <c r="B138" s="81" t="s">
        <v>137</v>
      </c>
      <c r="C138" s="80">
        <v>155401</v>
      </c>
      <c r="D138" s="80">
        <v>203076</v>
      </c>
    </row>
    <row r="139" spans="1:4" ht="14" customHeight="1">
      <c r="A139" s="81" t="s">
        <v>305</v>
      </c>
      <c r="B139" s="81" t="s">
        <v>306</v>
      </c>
      <c r="C139" s="80">
        <v>0</v>
      </c>
      <c r="D139" s="80">
        <v>0</v>
      </c>
    </row>
    <row r="140" spans="1:4" ht="14" customHeight="1">
      <c r="A140" s="81" t="s">
        <v>666</v>
      </c>
      <c r="B140" s="81" t="s">
        <v>608</v>
      </c>
      <c r="C140" s="80">
        <v>2085</v>
      </c>
      <c r="D140" s="80">
        <v>8336</v>
      </c>
    </row>
    <row r="141" spans="1:4" ht="14" customHeight="1">
      <c r="A141" s="81" t="s">
        <v>309</v>
      </c>
      <c r="B141" s="81" t="s">
        <v>310</v>
      </c>
      <c r="C141" s="80">
        <v>4340</v>
      </c>
      <c r="D141" s="80">
        <v>4500</v>
      </c>
    </row>
    <row r="142" spans="1:4" ht="14" customHeight="1">
      <c r="A142" s="81" t="s">
        <v>311</v>
      </c>
      <c r="B142" s="81" t="s">
        <v>312</v>
      </c>
      <c r="C142" s="80">
        <v>0</v>
      </c>
      <c r="D142" s="80">
        <v>0</v>
      </c>
    </row>
    <row r="143" spans="1:4" ht="14" customHeight="1">
      <c r="A143" s="81" t="s">
        <v>313</v>
      </c>
      <c r="B143" s="81" t="s">
        <v>609</v>
      </c>
      <c r="C143" s="80">
        <v>19306</v>
      </c>
      <c r="D143" s="80">
        <v>0</v>
      </c>
    </row>
    <row r="144" spans="1:4" ht="14" customHeight="1">
      <c r="A144" s="81" t="s">
        <v>319</v>
      </c>
      <c r="B144" s="81" t="s">
        <v>320</v>
      </c>
      <c r="C144" s="80">
        <v>0</v>
      </c>
      <c r="D144" s="80">
        <v>0</v>
      </c>
    </row>
    <row r="145" spans="1:12" ht="14" customHeight="1">
      <c r="A145" s="81" t="s">
        <v>321</v>
      </c>
      <c r="B145" s="81" t="s">
        <v>322</v>
      </c>
      <c r="C145" s="80">
        <v>265000</v>
      </c>
      <c r="D145" s="80">
        <v>486054</v>
      </c>
    </row>
    <row r="146" spans="1:12" ht="14" customHeight="1">
      <c r="A146" s="81" t="s">
        <v>663</v>
      </c>
      <c r="B146" s="81" t="s">
        <v>324</v>
      </c>
      <c r="C146" s="80">
        <v>396829</v>
      </c>
      <c r="D146" s="80">
        <v>209441</v>
      </c>
    </row>
    <row r="147" spans="1:12" ht="14" customHeight="1">
      <c r="A147" s="81" t="s">
        <v>667</v>
      </c>
      <c r="B147" s="81" t="s">
        <v>420</v>
      </c>
      <c r="C147" s="80">
        <v>0</v>
      </c>
      <c r="D147" s="80">
        <v>0</v>
      </c>
    </row>
    <row r="148" spans="1:12" ht="14" customHeight="1">
      <c r="A148" s="81" t="s">
        <v>557</v>
      </c>
      <c r="B148" s="81" t="s">
        <v>424</v>
      </c>
      <c r="C148" s="80">
        <v>0</v>
      </c>
      <c r="D148" s="80">
        <v>8</v>
      </c>
    </row>
    <row r="149" spans="1:12" ht="14" customHeight="1">
      <c r="A149" s="121" t="s">
        <v>668</v>
      </c>
      <c r="B149" s="121" t="s">
        <v>331</v>
      </c>
      <c r="C149" s="4">
        <v>-613795</v>
      </c>
      <c r="D149" s="4">
        <v>-106386</v>
      </c>
    </row>
    <row r="150" spans="1:12" ht="14" customHeight="1">
      <c r="A150" s="121" t="s">
        <v>669</v>
      </c>
      <c r="B150" s="121" t="s">
        <v>333</v>
      </c>
      <c r="C150" s="4"/>
      <c r="D150" s="4"/>
    </row>
    <row r="151" spans="1:12" ht="14" customHeight="1">
      <c r="A151" s="122" t="s">
        <v>549</v>
      </c>
      <c r="B151" s="122" t="s">
        <v>274</v>
      </c>
      <c r="C151" s="4">
        <v>2189</v>
      </c>
      <c r="D151" s="4">
        <v>126124</v>
      </c>
    </row>
    <row r="152" spans="1:12" ht="14" customHeight="1">
      <c r="A152" s="81" t="s">
        <v>560</v>
      </c>
      <c r="B152" s="81" t="s">
        <v>335</v>
      </c>
      <c r="C152" s="80">
        <v>2149</v>
      </c>
      <c r="D152" s="80">
        <v>126124</v>
      </c>
    </row>
    <row r="153" spans="1:12" ht="14" customHeight="1">
      <c r="A153" s="81" t="s">
        <v>336</v>
      </c>
      <c r="B153" s="81" t="s">
        <v>337</v>
      </c>
      <c r="C153" s="80">
        <v>0</v>
      </c>
      <c r="D153" s="80">
        <v>0</v>
      </c>
    </row>
    <row r="154" spans="1:12" ht="14" customHeight="1">
      <c r="A154" s="81" t="s">
        <v>670</v>
      </c>
      <c r="B154" s="81" t="s">
        <v>515</v>
      </c>
      <c r="C154" s="80">
        <v>40</v>
      </c>
      <c r="D154" s="80">
        <v>0</v>
      </c>
    </row>
    <row r="155" spans="1:12" ht="14" customHeight="1">
      <c r="A155" s="81" t="s">
        <v>340</v>
      </c>
      <c r="B155" s="81" t="s">
        <v>341</v>
      </c>
      <c r="C155" s="80">
        <v>0</v>
      </c>
      <c r="D155" s="80">
        <v>0</v>
      </c>
    </row>
    <row r="156" spans="1:12" ht="14" customHeight="1">
      <c r="A156" s="122" t="s">
        <v>553</v>
      </c>
      <c r="B156" s="122" t="s">
        <v>300</v>
      </c>
      <c r="C156" s="4">
        <v>507968</v>
      </c>
      <c r="D156" s="4">
        <v>217517</v>
      </c>
    </row>
    <row r="157" spans="1:12" ht="14" customHeight="1">
      <c r="A157" s="81" t="s">
        <v>342</v>
      </c>
      <c r="B157" s="81" t="s">
        <v>312</v>
      </c>
      <c r="C157" s="80">
        <v>0</v>
      </c>
      <c r="D157" s="80">
        <v>0</v>
      </c>
      <c r="L157" s="144"/>
    </row>
    <row r="158" spans="1:12" ht="14" customHeight="1">
      <c r="A158" s="81" t="s">
        <v>563</v>
      </c>
      <c r="B158" s="81" t="s">
        <v>346</v>
      </c>
      <c r="C158" s="80">
        <v>503694</v>
      </c>
      <c r="D158" s="80">
        <v>0</v>
      </c>
      <c r="L158" s="144"/>
    </row>
    <row r="159" spans="1:12" ht="14" customHeight="1">
      <c r="A159" s="81" t="s">
        <v>347</v>
      </c>
      <c r="B159" s="81" t="s">
        <v>684</v>
      </c>
      <c r="C159" s="80">
        <v>0</v>
      </c>
      <c r="D159" s="80">
        <v>214259</v>
      </c>
      <c r="L159" s="144"/>
    </row>
    <row r="160" spans="1:12" ht="15" customHeight="1">
      <c r="A160" s="81" t="s">
        <v>671</v>
      </c>
      <c r="B160" s="81" t="s">
        <v>350</v>
      </c>
      <c r="C160" s="80">
        <v>3733</v>
      </c>
      <c r="D160" s="80">
        <v>2857</v>
      </c>
    </row>
    <row r="161" spans="1:11" ht="14" customHeight="1">
      <c r="A161" s="81" t="s">
        <v>340</v>
      </c>
      <c r="B161" s="81" t="s">
        <v>341</v>
      </c>
      <c r="C161" s="80">
        <v>541</v>
      </c>
      <c r="D161" s="80">
        <v>401</v>
      </c>
    </row>
    <row r="162" spans="1:11" ht="14" customHeight="1">
      <c r="A162" s="121" t="s">
        <v>672</v>
      </c>
      <c r="B162" s="121" t="s">
        <v>353</v>
      </c>
      <c r="C162" s="4">
        <v>-505779</v>
      </c>
      <c r="D162" s="4">
        <v>-91393</v>
      </c>
    </row>
    <row r="163" spans="1:11" ht="14" customHeight="1">
      <c r="A163" s="121" t="s">
        <v>673</v>
      </c>
      <c r="B163" s="121" t="s">
        <v>355</v>
      </c>
      <c r="C163" s="4">
        <v>-151749</v>
      </c>
      <c r="D163" s="4">
        <v>513929</v>
      </c>
    </row>
    <row r="164" spans="1:11" ht="14" customHeight="1">
      <c r="A164" s="121" t="s">
        <v>674</v>
      </c>
      <c r="B164" s="121" t="s">
        <v>357</v>
      </c>
      <c r="C164" s="4">
        <v>-151749</v>
      </c>
      <c r="D164" s="4">
        <v>513929</v>
      </c>
    </row>
    <row r="165" spans="1:11" ht="14" customHeight="1">
      <c r="A165" s="121" t="s">
        <v>675</v>
      </c>
      <c r="B165" s="121" t="s">
        <v>359</v>
      </c>
      <c r="C165" s="4">
        <v>563335</v>
      </c>
      <c r="D165" s="4">
        <v>49406</v>
      </c>
    </row>
    <row r="166" spans="1:11" ht="14" customHeight="1">
      <c r="A166" s="121" t="s">
        <v>676</v>
      </c>
      <c r="B166" s="121" t="s">
        <v>361</v>
      </c>
      <c r="C166" s="4">
        <v>411586</v>
      </c>
      <c r="D166" s="4">
        <v>563335</v>
      </c>
    </row>
    <row r="167" spans="1:11" ht="14" customHeight="1">
      <c r="A167" s="158" t="s">
        <v>466</v>
      </c>
      <c r="B167" s="71"/>
      <c r="C167" s="72"/>
      <c r="D167" s="72"/>
    </row>
    <row r="168" spans="1:11" ht="14" customHeight="1">
      <c r="A168" s="158"/>
      <c r="B168" s="71"/>
      <c r="C168" s="72"/>
      <c r="D168" s="72"/>
    </row>
    <row r="169" spans="1:11" ht="26">
      <c r="A169" s="145" t="s">
        <v>476</v>
      </c>
      <c r="B169" s="146" t="s">
        <v>427</v>
      </c>
      <c r="C169" s="383" t="s">
        <v>680</v>
      </c>
      <c r="D169" s="384"/>
      <c r="E169" s="384"/>
      <c r="F169" s="385"/>
      <c r="H169" s="383" t="s">
        <v>681</v>
      </c>
      <c r="I169" s="384"/>
      <c r="J169" s="384"/>
      <c r="K169" s="385"/>
    </row>
    <row r="170" spans="1:11" ht="52">
      <c r="A170" s="392" t="s">
        <v>477</v>
      </c>
      <c r="B170" s="387" t="s">
        <v>429</v>
      </c>
      <c r="C170" s="403" t="s">
        <v>430</v>
      </c>
      <c r="D170" s="403" t="s">
        <v>431</v>
      </c>
      <c r="E170" s="159" t="s">
        <v>478</v>
      </c>
      <c r="F170" s="159" t="s">
        <v>433</v>
      </c>
      <c r="H170" s="403" t="s">
        <v>430</v>
      </c>
      <c r="I170" s="403" t="s">
        <v>431</v>
      </c>
      <c r="J170" s="159" t="s">
        <v>478</v>
      </c>
      <c r="K170" s="159" t="s">
        <v>433</v>
      </c>
    </row>
    <row r="171" spans="1:11" ht="65">
      <c r="A171" s="392"/>
      <c r="B171" s="387"/>
      <c r="C171" s="404"/>
      <c r="D171" s="404"/>
      <c r="E171" s="159" t="s">
        <v>479</v>
      </c>
      <c r="F171" s="159" t="s">
        <v>435</v>
      </c>
      <c r="H171" s="404"/>
      <c r="I171" s="404"/>
      <c r="J171" s="159" t="s">
        <v>479</v>
      </c>
      <c r="K171" s="159" t="s">
        <v>435</v>
      </c>
    </row>
    <row r="172" spans="1:11" ht="14" customHeight="1">
      <c r="A172" s="82" t="s">
        <v>0</v>
      </c>
      <c r="B172" s="121" t="s">
        <v>1</v>
      </c>
      <c r="C172" s="123">
        <v>701739</v>
      </c>
      <c r="D172" s="123">
        <v>199983</v>
      </c>
      <c r="E172" s="123">
        <v>-13550</v>
      </c>
      <c r="F172" s="123">
        <v>888172</v>
      </c>
      <c r="H172" s="123">
        <v>1895913</v>
      </c>
      <c r="I172" s="123">
        <v>343748</v>
      </c>
      <c r="J172" s="123">
        <v>-100786</v>
      </c>
      <c r="K172" s="123">
        <v>2138875</v>
      </c>
    </row>
    <row r="173" spans="1:11" ht="14" customHeight="1">
      <c r="A173" s="84" t="s">
        <v>622</v>
      </c>
      <c r="B173" s="116" t="s">
        <v>46</v>
      </c>
      <c r="C173" s="78">
        <v>678507</v>
      </c>
      <c r="D173" s="78">
        <v>8264</v>
      </c>
      <c r="E173" s="78">
        <v>4793</v>
      </c>
      <c r="F173" s="78">
        <v>691564</v>
      </c>
      <c r="H173" s="78">
        <v>1786145</v>
      </c>
      <c r="I173" s="78">
        <v>12937</v>
      </c>
      <c r="J173" s="78">
        <v>40850</v>
      </c>
      <c r="K173" s="78">
        <v>1839932</v>
      </c>
    </row>
    <row r="174" spans="1:11" ht="14" customHeight="1">
      <c r="A174" s="84" t="s">
        <v>623</v>
      </c>
      <c r="B174" s="116" t="s">
        <v>369</v>
      </c>
      <c r="C174" s="78">
        <v>8103</v>
      </c>
      <c r="D174" s="78">
        <v>286</v>
      </c>
      <c r="E174" s="78">
        <v>-2524</v>
      </c>
      <c r="F174" s="78">
        <v>5865</v>
      </c>
      <c r="H174" s="78">
        <v>5251</v>
      </c>
      <c r="I174" s="78">
        <v>132</v>
      </c>
      <c r="J174" s="78">
        <v>-3141</v>
      </c>
      <c r="K174" s="78">
        <v>2242</v>
      </c>
    </row>
    <row r="175" spans="1:11" ht="14" customHeight="1">
      <c r="A175" s="84" t="s">
        <v>624</v>
      </c>
      <c r="B175" s="116" t="s">
        <v>436</v>
      </c>
      <c r="C175" s="78">
        <v>15129</v>
      </c>
      <c r="D175" s="78">
        <v>191433</v>
      </c>
      <c r="E175" s="78">
        <v>-15819</v>
      </c>
      <c r="F175" s="78">
        <v>190743</v>
      </c>
      <c r="H175" s="78">
        <v>104517</v>
      </c>
      <c r="I175" s="78">
        <v>330679</v>
      </c>
      <c r="J175" s="78">
        <v>-138495</v>
      </c>
      <c r="K175" s="78">
        <v>296701</v>
      </c>
    </row>
    <row r="176" spans="1:11" ht="14" customHeight="1">
      <c r="A176" s="82" t="s">
        <v>677</v>
      </c>
      <c r="B176" s="121" t="s">
        <v>438</v>
      </c>
      <c r="C176" s="123">
        <v>118547</v>
      </c>
      <c r="D176" s="123">
        <v>144458</v>
      </c>
      <c r="E176" s="123">
        <v>-12771</v>
      </c>
      <c r="F176" s="123">
        <v>250234</v>
      </c>
      <c r="H176" s="123">
        <v>347436</v>
      </c>
      <c r="I176" s="123">
        <v>243653</v>
      </c>
      <c r="J176" s="123">
        <v>-99725</v>
      </c>
      <c r="K176" s="123">
        <v>491364</v>
      </c>
    </row>
    <row r="177" spans="1:11" ht="14" customHeight="1">
      <c r="A177" s="84" t="s">
        <v>439</v>
      </c>
      <c r="B177" s="116" t="s">
        <v>440</v>
      </c>
      <c r="C177" s="78">
        <v>104933</v>
      </c>
      <c r="D177" s="78">
        <v>4236</v>
      </c>
      <c r="E177" s="78">
        <v>-1778</v>
      </c>
      <c r="F177" s="78">
        <v>107391</v>
      </c>
      <c r="H177" s="78">
        <v>252340</v>
      </c>
      <c r="I177" s="78">
        <v>5963</v>
      </c>
      <c r="J177" s="78">
        <v>-2198</v>
      </c>
      <c r="K177" s="78">
        <v>256105</v>
      </c>
    </row>
    <row r="178" spans="1:11" ht="14" customHeight="1">
      <c r="A178" s="84" t="s">
        <v>441</v>
      </c>
      <c r="B178" s="116" t="s">
        <v>442</v>
      </c>
      <c r="C178" s="78">
        <v>13614</v>
      </c>
      <c r="D178" s="78">
        <v>140222</v>
      </c>
      <c r="E178" s="78">
        <v>-10993</v>
      </c>
      <c r="F178" s="78">
        <v>142843</v>
      </c>
      <c r="H178" s="78">
        <v>95096</v>
      </c>
      <c r="I178" s="78">
        <v>237690</v>
      </c>
      <c r="J178" s="78">
        <v>-97527</v>
      </c>
      <c r="K178" s="78">
        <v>235259</v>
      </c>
    </row>
    <row r="179" spans="1:11" ht="14" customHeight="1">
      <c r="A179" s="85" t="s">
        <v>626</v>
      </c>
      <c r="B179" s="124" t="s">
        <v>391</v>
      </c>
      <c r="C179" s="123">
        <v>583192</v>
      </c>
      <c r="D179" s="123">
        <v>55525</v>
      </c>
      <c r="E179" s="123">
        <v>-779</v>
      </c>
      <c r="F179" s="123">
        <v>637938</v>
      </c>
      <c r="H179" s="123">
        <v>1548477</v>
      </c>
      <c r="I179" s="123">
        <v>100095</v>
      </c>
      <c r="J179" s="123">
        <v>-1061</v>
      </c>
      <c r="K179" s="123">
        <v>1647511</v>
      </c>
    </row>
    <row r="180" spans="1:11" ht="14" customHeight="1">
      <c r="A180" s="83" t="s">
        <v>627</v>
      </c>
      <c r="B180" s="77" t="s">
        <v>59</v>
      </c>
      <c r="C180" s="78">
        <v>239160</v>
      </c>
      <c r="D180" s="78">
        <v>60382</v>
      </c>
      <c r="E180" s="78">
        <v>-317</v>
      </c>
      <c r="F180" s="78">
        <v>299225</v>
      </c>
      <c r="H180" s="78">
        <v>341633</v>
      </c>
      <c r="I180" s="78">
        <v>67344</v>
      </c>
      <c r="J180" s="78">
        <v>-961</v>
      </c>
      <c r="K180" s="78">
        <v>408016</v>
      </c>
    </row>
    <row r="181" spans="1:11" ht="14" customHeight="1">
      <c r="A181" s="83" t="s">
        <v>628</v>
      </c>
      <c r="B181" s="77" t="s">
        <v>520</v>
      </c>
      <c r="C181" s="78">
        <v>65413</v>
      </c>
      <c r="D181" s="78">
        <v>6735</v>
      </c>
      <c r="E181" s="78">
        <v>-199</v>
      </c>
      <c r="F181" s="78">
        <v>71949</v>
      </c>
      <c r="H181" s="78">
        <v>59426</v>
      </c>
      <c r="I181" s="78">
        <v>7195</v>
      </c>
      <c r="J181" s="78">
        <v>-186</v>
      </c>
      <c r="K181" s="78">
        <v>66435</v>
      </c>
    </row>
    <row r="182" spans="1:11" ht="14" customHeight="1">
      <c r="A182" s="83" t="s">
        <v>629</v>
      </c>
      <c r="B182" s="77" t="s">
        <v>65</v>
      </c>
      <c r="C182" s="78">
        <v>18999</v>
      </c>
      <c r="D182" s="78">
        <v>1640</v>
      </c>
      <c r="E182" s="78">
        <v>-3263</v>
      </c>
      <c r="F182" s="78">
        <v>17376</v>
      </c>
      <c r="H182" s="78">
        <v>8835</v>
      </c>
      <c r="I182" s="78">
        <v>1469</v>
      </c>
      <c r="J182" s="78">
        <v>-1769</v>
      </c>
      <c r="K182" s="78">
        <v>8535</v>
      </c>
    </row>
    <row r="183" spans="1:11" ht="14" customHeight="1">
      <c r="A183" s="83" t="s">
        <v>66</v>
      </c>
      <c r="B183" s="77" t="s">
        <v>67</v>
      </c>
      <c r="C183" s="78">
        <v>34065</v>
      </c>
      <c r="D183" s="78">
        <v>20609</v>
      </c>
      <c r="E183" s="78">
        <v>-3443</v>
      </c>
      <c r="F183" s="78">
        <v>51231</v>
      </c>
      <c r="H183" s="78">
        <v>25243</v>
      </c>
      <c r="I183" s="78">
        <v>813</v>
      </c>
      <c r="J183" s="78">
        <v>-1635</v>
      </c>
      <c r="K183" s="78">
        <v>24421</v>
      </c>
    </row>
    <row r="184" spans="1:11" ht="14" customHeight="1">
      <c r="A184" s="83" t="s">
        <v>630</v>
      </c>
      <c r="B184" s="77" t="s">
        <v>69</v>
      </c>
      <c r="C184" s="78">
        <v>-6</v>
      </c>
      <c r="D184" s="78">
        <v>0</v>
      </c>
      <c r="E184" s="78">
        <v>0</v>
      </c>
      <c r="F184" s="78">
        <v>-6</v>
      </c>
      <c r="H184" s="78">
        <v>-97</v>
      </c>
      <c r="I184" s="78">
        <v>0</v>
      </c>
      <c r="J184" s="78">
        <v>0</v>
      </c>
      <c r="K184" s="78">
        <v>-97</v>
      </c>
    </row>
    <row r="185" spans="1:11" ht="14" customHeight="1">
      <c r="A185" s="85" t="s">
        <v>631</v>
      </c>
      <c r="B185" s="124" t="s">
        <v>394</v>
      </c>
      <c r="C185" s="123">
        <v>263547</v>
      </c>
      <c r="D185" s="123">
        <v>-30561</v>
      </c>
      <c r="E185" s="123">
        <v>-83</v>
      </c>
      <c r="F185" s="123">
        <v>232903</v>
      </c>
      <c r="H185" s="123">
        <v>1130913</v>
      </c>
      <c r="I185" s="123">
        <v>26212</v>
      </c>
      <c r="J185" s="123">
        <v>-48</v>
      </c>
      <c r="K185" s="123">
        <v>1157077</v>
      </c>
    </row>
    <row r="186" spans="1:11" ht="14" customHeight="1">
      <c r="A186" s="83" t="s">
        <v>632</v>
      </c>
      <c r="B186" s="77" t="s">
        <v>73</v>
      </c>
      <c r="C186" s="78">
        <v>3831</v>
      </c>
      <c r="D186" s="78">
        <v>5692</v>
      </c>
      <c r="E186" s="78">
        <v>0</v>
      </c>
      <c r="F186" s="78">
        <v>9523</v>
      </c>
      <c r="H186" s="78">
        <v>15912</v>
      </c>
      <c r="I186" s="78">
        <v>1169</v>
      </c>
      <c r="J186" s="78">
        <v>0</v>
      </c>
      <c r="K186" s="78">
        <v>17081</v>
      </c>
    </row>
    <row r="187" spans="1:11" ht="14" customHeight="1">
      <c r="A187" s="83" t="s">
        <v>633</v>
      </c>
      <c r="B187" s="77" t="s">
        <v>75</v>
      </c>
      <c r="C187" s="78">
        <v>15036</v>
      </c>
      <c r="D187" s="78">
        <v>8380</v>
      </c>
      <c r="E187" s="78">
        <v>-98</v>
      </c>
      <c r="F187" s="78">
        <v>23318</v>
      </c>
      <c r="H187" s="78">
        <v>6278</v>
      </c>
      <c r="I187" s="78">
        <v>3032</v>
      </c>
      <c r="J187" s="78">
        <v>-101</v>
      </c>
      <c r="K187" s="78">
        <v>9209</v>
      </c>
    </row>
    <row r="188" spans="1:11" ht="14" customHeight="1">
      <c r="A188" s="85" t="s">
        <v>634</v>
      </c>
      <c r="B188" s="124" t="s">
        <v>396</v>
      </c>
      <c r="C188" s="123">
        <v>252342</v>
      </c>
      <c r="D188" s="123">
        <v>-33249</v>
      </c>
      <c r="E188" s="123">
        <v>15</v>
      </c>
      <c r="F188" s="123">
        <v>219108</v>
      </c>
      <c r="H188" s="123">
        <v>1140547</v>
      </c>
      <c r="I188" s="123">
        <v>24349</v>
      </c>
      <c r="J188" s="123">
        <v>53</v>
      </c>
      <c r="K188" s="123">
        <v>1164949</v>
      </c>
    </row>
    <row r="189" spans="1:11" ht="14" customHeight="1">
      <c r="A189" s="83" t="s">
        <v>78</v>
      </c>
      <c r="B189" s="77" t="s">
        <v>79</v>
      </c>
      <c r="C189" s="78">
        <v>13664</v>
      </c>
      <c r="D189" s="78">
        <v>-3458</v>
      </c>
      <c r="E189" s="78">
        <v>-6</v>
      </c>
      <c r="F189" s="78">
        <v>10200</v>
      </c>
      <c r="H189" s="78">
        <v>11097</v>
      </c>
      <c r="I189" s="78">
        <v>3694</v>
      </c>
      <c r="J189" s="78">
        <v>10</v>
      </c>
      <c r="K189" s="78">
        <v>14801</v>
      </c>
    </row>
    <row r="190" spans="1:11" ht="14" customHeight="1">
      <c r="A190" s="85" t="s">
        <v>522</v>
      </c>
      <c r="B190" s="124" t="s">
        <v>398</v>
      </c>
      <c r="C190" s="123">
        <v>238678</v>
      </c>
      <c r="D190" s="123">
        <v>-29791</v>
      </c>
      <c r="E190" s="123">
        <v>21</v>
      </c>
      <c r="F190" s="123">
        <v>208908</v>
      </c>
      <c r="H190" s="123">
        <v>1129450</v>
      </c>
      <c r="I190" s="123">
        <v>20655</v>
      </c>
      <c r="J190" s="123">
        <v>43</v>
      </c>
      <c r="K190" s="123">
        <v>1150148</v>
      </c>
    </row>
    <row r="191" spans="1:11" ht="14" customHeight="1">
      <c r="A191" s="83"/>
      <c r="B191" s="77"/>
      <c r="C191" s="78"/>
      <c r="D191" s="78"/>
      <c r="E191" s="78"/>
      <c r="F191" s="78"/>
      <c r="H191" s="78"/>
      <c r="I191" s="78"/>
      <c r="J191" s="78"/>
      <c r="K191" s="78"/>
    </row>
    <row r="192" spans="1:11" ht="14" customHeight="1">
      <c r="A192" s="85" t="s">
        <v>635</v>
      </c>
      <c r="B192" s="124" t="s">
        <v>446</v>
      </c>
      <c r="C192" s="123">
        <v>238678</v>
      </c>
      <c r="D192" s="123">
        <v>-29791</v>
      </c>
      <c r="E192" s="123">
        <v>21</v>
      </c>
      <c r="F192" s="123">
        <v>208908</v>
      </c>
      <c r="H192" s="123">
        <v>1129450</v>
      </c>
      <c r="I192" s="123">
        <v>20655</v>
      </c>
      <c r="J192" s="123">
        <v>43</v>
      </c>
      <c r="K192" s="123">
        <v>1150148</v>
      </c>
    </row>
    <row r="193" spans="1:12" s="144" customFormat="1" ht="11.5" customHeight="1">
      <c r="A193" s="165" t="s">
        <v>466</v>
      </c>
    </row>
    <row r="196" spans="1:12" ht="26">
      <c r="A196" s="145" t="s">
        <v>447</v>
      </c>
      <c r="B196" s="145" t="s">
        <v>448</v>
      </c>
      <c r="C196" s="383">
        <v>44561</v>
      </c>
      <c r="D196" s="384"/>
      <c r="E196" s="384"/>
      <c r="F196" s="385"/>
      <c r="H196" s="383" t="s">
        <v>682</v>
      </c>
      <c r="I196" s="384"/>
      <c r="J196" s="384"/>
      <c r="K196" s="385"/>
    </row>
    <row r="197" spans="1:12" ht="52">
      <c r="A197" s="390" t="s">
        <v>126</v>
      </c>
      <c r="B197" s="390" t="s">
        <v>127</v>
      </c>
      <c r="C197" s="403" t="s">
        <v>430</v>
      </c>
      <c r="D197" s="403" t="s">
        <v>431</v>
      </c>
      <c r="E197" s="159" t="s">
        <v>478</v>
      </c>
      <c r="F197" s="159" t="s">
        <v>433</v>
      </c>
      <c r="H197" s="403" t="s">
        <v>430</v>
      </c>
      <c r="I197" s="403" t="s">
        <v>431</v>
      </c>
      <c r="J197" s="159" t="s">
        <v>478</v>
      </c>
      <c r="K197" s="159" t="s">
        <v>433</v>
      </c>
    </row>
    <row r="198" spans="1:12" ht="65">
      <c r="A198" s="391"/>
      <c r="B198" s="391"/>
      <c r="C198" s="404"/>
      <c r="D198" s="404"/>
      <c r="E198" s="159" t="s">
        <v>479</v>
      </c>
      <c r="F198" s="159" t="s">
        <v>435</v>
      </c>
      <c r="H198" s="404"/>
      <c r="I198" s="404"/>
      <c r="J198" s="159" t="s">
        <v>479</v>
      </c>
      <c r="K198" s="159" t="s">
        <v>435</v>
      </c>
    </row>
    <row r="199" spans="1:12" ht="14" customHeight="1">
      <c r="A199" s="121" t="s">
        <v>14</v>
      </c>
      <c r="B199" s="121" t="s">
        <v>131</v>
      </c>
      <c r="C199" s="125">
        <v>906304</v>
      </c>
      <c r="D199" s="125">
        <v>17860</v>
      </c>
      <c r="E199" s="125">
        <v>-18318</v>
      </c>
      <c r="F199" s="125">
        <v>905846</v>
      </c>
      <c r="H199" s="125">
        <v>744444</v>
      </c>
      <c r="I199" s="125">
        <v>32750</v>
      </c>
      <c r="J199" s="125">
        <v>-17195</v>
      </c>
      <c r="K199" s="125">
        <v>759999</v>
      </c>
    </row>
    <row r="200" spans="1:12" ht="14" customHeight="1">
      <c r="A200" s="77" t="s">
        <v>566</v>
      </c>
      <c r="B200" s="77" t="s">
        <v>133</v>
      </c>
      <c r="C200" s="78">
        <v>100882</v>
      </c>
      <c r="D200" s="78">
        <v>5316</v>
      </c>
      <c r="E200" s="78">
        <v>9036</v>
      </c>
      <c r="F200" s="78">
        <v>115234</v>
      </c>
      <c r="H200" s="78">
        <v>102971</v>
      </c>
      <c r="I200" s="78">
        <v>4185</v>
      </c>
      <c r="J200" s="78">
        <v>-1807</v>
      </c>
      <c r="K200" s="78">
        <v>105349</v>
      </c>
    </row>
    <row r="201" spans="1:12" ht="14" customHeight="1">
      <c r="A201" s="77" t="s">
        <v>567</v>
      </c>
      <c r="B201" s="77" t="s">
        <v>135</v>
      </c>
      <c r="C201" s="78">
        <v>58382</v>
      </c>
      <c r="D201" s="78">
        <v>11</v>
      </c>
      <c r="E201" s="78">
        <v>0</v>
      </c>
      <c r="F201" s="78">
        <v>58393</v>
      </c>
      <c r="H201" s="78">
        <v>59576</v>
      </c>
      <c r="I201" s="78">
        <v>214</v>
      </c>
      <c r="J201" s="78">
        <v>0</v>
      </c>
      <c r="K201" s="78">
        <v>59790</v>
      </c>
    </row>
    <row r="202" spans="1:12" ht="14" customHeight="1">
      <c r="A202" s="77" t="s">
        <v>568</v>
      </c>
      <c r="B202" s="77" t="s">
        <v>137</v>
      </c>
      <c r="C202" s="78">
        <v>347802</v>
      </c>
      <c r="D202" s="78">
        <v>2318</v>
      </c>
      <c r="E202" s="78">
        <v>75</v>
      </c>
      <c r="F202" s="78">
        <v>350195</v>
      </c>
      <c r="H202" s="78">
        <v>384601</v>
      </c>
      <c r="I202" s="78">
        <v>22210</v>
      </c>
      <c r="J202" s="78">
        <v>-13</v>
      </c>
      <c r="K202" s="78">
        <v>406798</v>
      </c>
    </row>
    <row r="203" spans="1:12" ht="14" customHeight="1">
      <c r="A203" s="77" t="s">
        <v>138</v>
      </c>
      <c r="B203" s="77" t="s">
        <v>139</v>
      </c>
      <c r="C203" s="78">
        <v>56438</v>
      </c>
      <c r="D203" s="78">
        <v>0</v>
      </c>
      <c r="E203" s="78">
        <v>0</v>
      </c>
      <c r="F203" s="78">
        <v>56438</v>
      </c>
      <c r="H203" s="78">
        <v>56438</v>
      </c>
      <c r="I203" s="78">
        <v>0</v>
      </c>
      <c r="J203" s="78">
        <v>0</v>
      </c>
      <c r="K203" s="78">
        <v>56438</v>
      </c>
    </row>
    <row r="204" spans="1:12" ht="14" customHeight="1">
      <c r="A204" s="77" t="s">
        <v>140</v>
      </c>
      <c r="B204" s="77" t="s">
        <v>141</v>
      </c>
      <c r="C204" s="78">
        <v>61436</v>
      </c>
      <c r="D204" s="78">
        <v>0</v>
      </c>
      <c r="E204" s="78">
        <v>-12448</v>
      </c>
      <c r="F204" s="78">
        <v>48988</v>
      </c>
      <c r="H204" s="78">
        <v>48841</v>
      </c>
      <c r="I204" s="78">
        <v>0</v>
      </c>
      <c r="J204" s="78">
        <v>0</v>
      </c>
      <c r="K204" s="78">
        <v>48841</v>
      </c>
    </row>
    <row r="205" spans="1:12" ht="14" customHeight="1">
      <c r="A205" s="77" t="s">
        <v>536</v>
      </c>
      <c r="B205" s="77" t="s">
        <v>451</v>
      </c>
      <c r="C205" s="78">
        <v>14978</v>
      </c>
      <c r="D205" s="78">
        <v>0</v>
      </c>
      <c r="E205" s="78">
        <v>-14978</v>
      </c>
      <c r="F205" s="78">
        <v>0</v>
      </c>
      <c r="H205" s="78">
        <v>15079</v>
      </c>
      <c r="I205" s="78">
        <v>0</v>
      </c>
      <c r="J205" s="78">
        <v>-15079</v>
      </c>
      <c r="K205" s="78">
        <v>0</v>
      </c>
    </row>
    <row r="206" spans="1:12" ht="14" customHeight="1">
      <c r="A206" s="77" t="s">
        <v>569</v>
      </c>
      <c r="B206" s="77" t="s">
        <v>145</v>
      </c>
      <c r="C206" s="78">
        <v>38520</v>
      </c>
      <c r="D206" s="78">
        <v>0</v>
      </c>
      <c r="E206" s="78">
        <v>0</v>
      </c>
      <c r="F206" s="78">
        <v>38520</v>
      </c>
      <c r="H206" s="78">
        <v>8195</v>
      </c>
      <c r="I206" s="78">
        <v>0</v>
      </c>
      <c r="J206" s="78">
        <v>0</v>
      </c>
      <c r="K206" s="78">
        <v>8195</v>
      </c>
    </row>
    <row r="207" spans="1:12" ht="14" customHeight="1">
      <c r="A207" s="77" t="s">
        <v>146</v>
      </c>
      <c r="B207" s="77" t="s">
        <v>147</v>
      </c>
      <c r="C207" s="78">
        <v>178540</v>
      </c>
      <c r="D207" s="78">
        <v>0</v>
      </c>
      <c r="E207" s="78">
        <v>0</v>
      </c>
      <c r="F207" s="78">
        <v>178540</v>
      </c>
      <c r="H207" s="78">
        <v>51588</v>
      </c>
      <c r="I207" s="78">
        <v>0</v>
      </c>
      <c r="J207" s="78">
        <v>0</v>
      </c>
      <c r="K207" s="78">
        <v>51588</v>
      </c>
    </row>
    <row r="208" spans="1:12" s="160" customFormat="1" ht="14" customHeight="1">
      <c r="A208" s="77" t="s">
        <v>499</v>
      </c>
      <c r="B208" s="100" t="s">
        <v>149</v>
      </c>
      <c r="C208" s="78">
        <v>4741</v>
      </c>
      <c r="D208" s="78">
        <v>6693</v>
      </c>
      <c r="E208" s="78">
        <v>0</v>
      </c>
      <c r="F208" s="78">
        <v>11434</v>
      </c>
      <c r="H208" s="78">
        <v>5535</v>
      </c>
      <c r="I208" s="78">
        <v>6141</v>
      </c>
      <c r="J208" s="78">
        <v>0</v>
      </c>
      <c r="K208" s="78">
        <v>11676</v>
      </c>
      <c r="L208" s="143"/>
    </row>
    <row r="209" spans="1:11" ht="14" customHeight="1">
      <c r="A209" s="77" t="s">
        <v>500</v>
      </c>
      <c r="B209" s="77" t="s">
        <v>151</v>
      </c>
      <c r="C209" s="78">
        <v>43899</v>
      </c>
      <c r="D209" s="78">
        <v>3522</v>
      </c>
      <c r="E209" s="78">
        <v>-3</v>
      </c>
      <c r="F209" s="78">
        <v>47418</v>
      </c>
      <c r="H209" s="78">
        <v>11299</v>
      </c>
      <c r="I209" s="78">
        <v>0</v>
      </c>
      <c r="J209" s="78">
        <v>-296</v>
      </c>
      <c r="K209" s="78">
        <v>11003</v>
      </c>
    </row>
    <row r="210" spans="1:11" ht="14" customHeight="1">
      <c r="A210" s="77" t="s">
        <v>152</v>
      </c>
      <c r="B210" s="77" t="s">
        <v>611</v>
      </c>
      <c r="C210" s="78">
        <v>686</v>
      </c>
      <c r="D210" s="78">
        <v>0</v>
      </c>
      <c r="E210" s="78">
        <v>0</v>
      </c>
      <c r="F210" s="78">
        <v>686</v>
      </c>
      <c r="H210" s="78">
        <v>321</v>
      </c>
      <c r="I210" s="78">
        <v>0</v>
      </c>
      <c r="J210" s="78">
        <v>0</v>
      </c>
      <c r="K210" s="78">
        <v>321</v>
      </c>
    </row>
    <row r="211" spans="1:11" ht="14" customHeight="1">
      <c r="A211" s="121" t="s">
        <v>570</v>
      </c>
      <c r="B211" s="121" t="s">
        <v>155</v>
      </c>
      <c r="C211" s="125">
        <v>1177941</v>
      </c>
      <c r="D211" s="125">
        <v>78794</v>
      </c>
      <c r="E211" s="125">
        <v>-3846</v>
      </c>
      <c r="F211" s="125">
        <v>1252889</v>
      </c>
      <c r="H211" s="125">
        <v>2012477</v>
      </c>
      <c r="I211" s="125">
        <v>179990</v>
      </c>
      <c r="J211" s="125">
        <v>-62167</v>
      </c>
      <c r="K211" s="125">
        <v>2130300</v>
      </c>
    </row>
    <row r="212" spans="1:11" ht="14" customHeight="1">
      <c r="A212" s="77" t="s">
        <v>156</v>
      </c>
      <c r="B212" s="77" t="s">
        <v>157</v>
      </c>
      <c r="C212" s="78">
        <v>15886</v>
      </c>
      <c r="D212" s="78">
        <v>0</v>
      </c>
      <c r="E212" s="78">
        <v>0</v>
      </c>
      <c r="F212" s="78">
        <v>15886</v>
      </c>
      <c r="H212" s="78">
        <v>6957</v>
      </c>
      <c r="I212" s="78">
        <v>0</v>
      </c>
      <c r="J212" s="78">
        <v>0</v>
      </c>
      <c r="K212" s="78">
        <v>6957</v>
      </c>
    </row>
    <row r="213" spans="1:11" ht="14" customHeight="1">
      <c r="A213" s="77" t="s">
        <v>158</v>
      </c>
      <c r="B213" s="77" t="s">
        <v>159</v>
      </c>
      <c r="C213" s="78">
        <v>123605</v>
      </c>
      <c r="D213" s="78">
        <v>3875</v>
      </c>
      <c r="E213" s="78">
        <v>-2187</v>
      </c>
      <c r="F213" s="78">
        <v>125293</v>
      </c>
      <c r="H213" s="78">
        <v>1255595</v>
      </c>
      <c r="I213" s="78">
        <v>10102</v>
      </c>
      <c r="J213" s="78">
        <v>-60094</v>
      </c>
      <c r="K213" s="78">
        <v>1205603</v>
      </c>
    </row>
    <row r="214" spans="1:11" ht="14" customHeight="1">
      <c r="A214" s="77" t="s">
        <v>571</v>
      </c>
      <c r="B214" s="77" t="s">
        <v>161</v>
      </c>
      <c r="C214" s="78">
        <v>98</v>
      </c>
      <c r="D214" s="78">
        <v>0</v>
      </c>
      <c r="E214" s="78">
        <v>0</v>
      </c>
      <c r="F214" s="78">
        <v>98</v>
      </c>
      <c r="H214" s="78">
        <v>0</v>
      </c>
      <c r="I214" s="78">
        <v>0</v>
      </c>
      <c r="J214" s="78">
        <v>0</v>
      </c>
      <c r="K214" s="78">
        <v>0</v>
      </c>
    </row>
    <row r="215" spans="1:11" ht="14" customHeight="1">
      <c r="A215" s="77" t="s">
        <v>152</v>
      </c>
      <c r="B215" s="77" t="s">
        <v>685</v>
      </c>
      <c r="C215" s="78">
        <v>113724</v>
      </c>
      <c r="D215" s="78">
        <v>1433</v>
      </c>
      <c r="E215" s="78">
        <v>-1659</v>
      </c>
      <c r="F215" s="78">
        <v>113498</v>
      </c>
      <c r="H215" s="78">
        <v>50135</v>
      </c>
      <c r="I215" s="78">
        <v>22148</v>
      </c>
      <c r="J215" s="78">
        <v>-2073</v>
      </c>
      <c r="K215" s="78">
        <v>70210</v>
      </c>
    </row>
    <row r="216" spans="1:11" ht="14" customHeight="1">
      <c r="A216" s="77" t="s">
        <v>146</v>
      </c>
      <c r="B216" s="77" t="s">
        <v>147</v>
      </c>
      <c r="C216" s="78">
        <v>307765</v>
      </c>
      <c r="D216" s="78">
        <v>0</v>
      </c>
      <c r="E216" s="78">
        <v>0</v>
      </c>
      <c r="F216" s="78">
        <v>307765</v>
      </c>
      <c r="H216" s="78">
        <v>106365</v>
      </c>
      <c r="I216" s="78">
        <v>79</v>
      </c>
      <c r="J216" s="78">
        <v>0</v>
      </c>
      <c r="K216" s="78">
        <v>106444</v>
      </c>
    </row>
    <row r="217" spans="1:11" ht="14" customHeight="1">
      <c r="A217" s="77" t="s">
        <v>499</v>
      </c>
      <c r="B217" s="77" t="s">
        <v>149</v>
      </c>
      <c r="C217" s="78">
        <v>4154</v>
      </c>
      <c r="D217" s="78">
        <v>9609</v>
      </c>
      <c r="E217" s="78">
        <v>0</v>
      </c>
      <c r="F217" s="78">
        <v>13763</v>
      </c>
      <c r="H217" s="78">
        <v>3478</v>
      </c>
      <c r="I217" s="78">
        <v>9905</v>
      </c>
      <c r="J217" s="78">
        <v>0</v>
      </c>
      <c r="K217" s="78">
        <v>13383</v>
      </c>
    </row>
    <row r="218" spans="1:11" ht="14" customHeight="1">
      <c r="A218" s="77" t="s">
        <v>170</v>
      </c>
      <c r="B218" s="77" t="s">
        <v>171</v>
      </c>
      <c r="C218" s="78">
        <v>347709</v>
      </c>
      <c r="D218" s="78">
        <v>63877</v>
      </c>
      <c r="E218" s="78">
        <v>0</v>
      </c>
      <c r="F218" s="78">
        <v>411586</v>
      </c>
      <c r="H218" s="78">
        <v>425579</v>
      </c>
      <c r="I218" s="78">
        <v>137756</v>
      </c>
      <c r="J218" s="78">
        <v>0</v>
      </c>
      <c r="K218" s="78">
        <v>563335</v>
      </c>
    </row>
    <row r="219" spans="1:11" ht="14" customHeight="1">
      <c r="A219" s="77" t="s">
        <v>537</v>
      </c>
      <c r="B219" s="77" t="s">
        <v>169</v>
      </c>
      <c r="C219" s="78">
        <v>265000</v>
      </c>
      <c r="D219" s="78">
        <v>0</v>
      </c>
      <c r="E219" s="78">
        <v>0</v>
      </c>
      <c r="F219" s="78">
        <v>265000</v>
      </c>
      <c r="H219" s="78">
        <v>164368</v>
      </c>
      <c r="I219" s="78">
        <v>0</v>
      </c>
      <c r="J219" s="78">
        <v>0</v>
      </c>
      <c r="K219" s="78">
        <v>164368</v>
      </c>
    </row>
    <row r="220" spans="1:11" ht="14" customHeight="1">
      <c r="A220" s="77" t="s">
        <v>172</v>
      </c>
      <c r="B220" s="77" t="s">
        <v>173</v>
      </c>
      <c r="C220" s="78">
        <v>0</v>
      </c>
      <c r="D220" s="78">
        <v>0</v>
      </c>
      <c r="E220" s="78">
        <v>0</v>
      </c>
      <c r="F220" s="78">
        <v>0</v>
      </c>
      <c r="H220" s="78">
        <v>0</v>
      </c>
      <c r="I220" s="78">
        <v>0</v>
      </c>
      <c r="J220" s="78">
        <v>0</v>
      </c>
      <c r="K220" s="78">
        <v>0</v>
      </c>
    </row>
    <row r="221" spans="1:11" ht="14" customHeight="1">
      <c r="A221" s="121" t="s">
        <v>174</v>
      </c>
      <c r="B221" s="121" t="s">
        <v>175</v>
      </c>
      <c r="C221" s="125">
        <v>2084245</v>
      </c>
      <c r="D221" s="125">
        <v>96654</v>
      </c>
      <c r="E221" s="125">
        <v>-22164</v>
      </c>
      <c r="F221" s="125">
        <v>2158735</v>
      </c>
      <c r="H221" s="125">
        <v>2756921</v>
      </c>
      <c r="I221" s="125">
        <v>212740</v>
      </c>
      <c r="J221" s="125">
        <v>-79362</v>
      </c>
      <c r="K221" s="125">
        <v>2890299</v>
      </c>
    </row>
    <row r="222" spans="1:11" ht="14" customHeight="1">
      <c r="A222" s="158"/>
    </row>
    <row r="223" spans="1:11" ht="14" customHeight="1">
      <c r="A223" s="145"/>
      <c r="B223" s="145"/>
      <c r="C223" s="383">
        <v>44561</v>
      </c>
      <c r="D223" s="384"/>
      <c r="E223" s="384"/>
      <c r="F223" s="385"/>
      <c r="H223" s="383" t="s">
        <v>682</v>
      </c>
      <c r="I223" s="384"/>
      <c r="J223" s="384"/>
      <c r="K223" s="385"/>
    </row>
    <row r="224" spans="1:11" ht="52">
      <c r="A224" s="390" t="s">
        <v>452</v>
      </c>
      <c r="B224" s="390" t="s">
        <v>177</v>
      </c>
      <c r="C224" s="403" t="s">
        <v>430</v>
      </c>
      <c r="D224" s="403" t="s">
        <v>431</v>
      </c>
      <c r="E224" s="159" t="s">
        <v>478</v>
      </c>
      <c r="F224" s="159" t="s">
        <v>433</v>
      </c>
      <c r="H224" s="403" t="s">
        <v>430</v>
      </c>
      <c r="I224" s="403" t="s">
        <v>431</v>
      </c>
      <c r="J224" s="159" t="s">
        <v>478</v>
      </c>
      <c r="K224" s="159" t="s">
        <v>433</v>
      </c>
    </row>
    <row r="225" spans="1:11" ht="65">
      <c r="A225" s="391"/>
      <c r="B225" s="391"/>
      <c r="C225" s="404"/>
      <c r="D225" s="404"/>
      <c r="E225" s="159" t="s">
        <v>479</v>
      </c>
      <c r="F225" s="159" t="s">
        <v>435</v>
      </c>
      <c r="H225" s="404"/>
      <c r="I225" s="404"/>
      <c r="J225" s="159" t="s">
        <v>479</v>
      </c>
      <c r="K225" s="159" t="s">
        <v>435</v>
      </c>
    </row>
    <row r="226" spans="1:11" ht="14" customHeight="1">
      <c r="A226" s="82" t="s">
        <v>178</v>
      </c>
      <c r="B226" s="121" t="s">
        <v>179</v>
      </c>
      <c r="C226" s="125">
        <v>1875936</v>
      </c>
      <c r="D226" s="125">
        <v>33352</v>
      </c>
      <c r="E226" s="125">
        <v>-14932</v>
      </c>
      <c r="F226" s="125">
        <v>1894356</v>
      </c>
      <c r="H226" s="125">
        <v>2134987</v>
      </c>
      <c r="I226" s="125">
        <v>63245</v>
      </c>
      <c r="J226" s="125">
        <v>-15055</v>
      </c>
      <c r="K226" s="125">
        <v>2183177</v>
      </c>
    </row>
    <row r="227" spans="1:11" ht="14" customHeight="1">
      <c r="A227" s="82" t="s">
        <v>480</v>
      </c>
      <c r="B227" s="121" t="s">
        <v>481</v>
      </c>
      <c r="C227" s="125">
        <v>1875936</v>
      </c>
      <c r="D227" s="125">
        <v>33352</v>
      </c>
      <c r="E227" s="125">
        <v>-14932</v>
      </c>
      <c r="F227" s="125">
        <v>1894356</v>
      </c>
      <c r="H227" s="125">
        <v>2134987</v>
      </c>
      <c r="I227" s="125">
        <v>63245</v>
      </c>
      <c r="J227" s="125">
        <v>-15055</v>
      </c>
      <c r="K227" s="125">
        <v>2183177</v>
      </c>
    </row>
    <row r="228" spans="1:11" ht="14" customHeight="1">
      <c r="A228" s="83" t="s">
        <v>182</v>
      </c>
      <c r="B228" s="77" t="s">
        <v>183</v>
      </c>
      <c r="C228" s="78">
        <v>100739</v>
      </c>
      <c r="D228" s="78">
        <v>136</v>
      </c>
      <c r="E228" s="78">
        <v>-136</v>
      </c>
      <c r="F228" s="78">
        <v>100739</v>
      </c>
      <c r="H228" s="78">
        <v>100655</v>
      </c>
      <c r="I228" s="78">
        <v>136</v>
      </c>
      <c r="J228" s="78">
        <v>-136</v>
      </c>
      <c r="K228" s="78">
        <v>100655</v>
      </c>
    </row>
    <row r="229" spans="1:11" ht="14" customHeight="1">
      <c r="A229" s="83" t="s">
        <v>453</v>
      </c>
      <c r="B229" s="77" t="s">
        <v>527</v>
      </c>
      <c r="C229" s="78">
        <v>1368366</v>
      </c>
      <c r="D229" s="78">
        <v>62796</v>
      </c>
      <c r="E229" s="78">
        <v>-5515</v>
      </c>
      <c r="F229" s="78">
        <v>1425647</v>
      </c>
      <c r="H229" s="78">
        <v>738225</v>
      </c>
      <c r="I229" s="78">
        <v>42141</v>
      </c>
      <c r="J229" s="78">
        <v>-5515</v>
      </c>
      <c r="K229" s="78">
        <v>774851</v>
      </c>
    </row>
    <row r="230" spans="1:11" ht="14" customHeight="1">
      <c r="A230" s="83" t="s">
        <v>572</v>
      </c>
      <c r="B230" s="77" t="s">
        <v>187</v>
      </c>
      <c r="C230" s="78">
        <v>115909</v>
      </c>
      <c r="D230" s="78">
        <v>0</v>
      </c>
      <c r="E230" s="78">
        <v>0</v>
      </c>
      <c r="F230" s="78">
        <v>115909</v>
      </c>
      <c r="H230" s="78">
        <v>113844</v>
      </c>
      <c r="I230" s="78">
        <v>0</v>
      </c>
      <c r="J230" s="78">
        <v>0</v>
      </c>
      <c r="K230" s="78">
        <v>113844</v>
      </c>
    </row>
    <row r="231" spans="1:11" ht="14" customHeight="1">
      <c r="A231" s="83" t="s">
        <v>573</v>
      </c>
      <c r="B231" s="77" t="s">
        <v>191</v>
      </c>
      <c r="C231" s="78">
        <v>49007</v>
      </c>
      <c r="D231" s="78">
        <v>276</v>
      </c>
      <c r="E231" s="78">
        <v>-1289</v>
      </c>
      <c r="F231" s="78">
        <v>47994</v>
      </c>
      <c r="H231" s="78">
        <v>46560</v>
      </c>
      <c r="I231" s="78">
        <v>378</v>
      </c>
      <c r="J231" s="78">
        <v>-1391</v>
      </c>
      <c r="K231" s="78">
        <v>45547</v>
      </c>
    </row>
    <row r="232" spans="1:11" ht="14" customHeight="1">
      <c r="A232" s="83" t="s">
        <v>574</v>
      </c>
      <c r="B232" s="77" t="s">
        <v>193</v>
      </c>
      <c r="C232" s="78">
        <v>642</v>
      </c>
      <c r="D232" s="78">
        <v>-65</v>
      </c>
      <c r="E232" s="78">
        <v>1014</v>
      </c>
      <c r="F232" s="78">
        <v>1591</v>
      </c>
      <c r="H232" s="78">
        <v>142</v>
      </c>
      <c r="I232" s="78">
        <v>-65</v>
      </c>
      <c r="J232" s="78">
        <v>1014</v>
      </c>
      <c r="K232" s="78">
        <v>1091</v>
      </c>
    </row>
    <row r="233" spans="1:11" ht="14" customHeight="1">
      <c r="A233" s="83" t="s">
        <v>194</v>
      </c>
      <c r="B233" s="77" t="s">
        <v>195</v>
      </c>
      <c r="C233" s="78">
        <v>2595</v>
      </c>
      <c r="D233" s="78">
        <v>0</v>
      </c>
      <c r="E233" s="78">
        <v>-9027</v>
      </c>
      <c r="F233" s="78">
        <v>-6432</v>
      </c>
      <c r="H233" s="78">
        <v>6111</v>
      </c>
      <c r="I233" s="78">
        <v>0</v>
      </c>
      <c r="J233" s="78">
        <v>-9070</v>
      </c>
      <c r="K233" s="78">
        <v>-2959</v>
      </c>
    </row>
    <row r="234" spans="1:11" ht="14" customHeight="1">
      <c r="A234" s="83" t="s">
        <v>575</v>
      </c>
      <c r="B234" s="77" t="s">
        <v>197</v>
      </c>
      <c r="C234" s="78">
        <v>238678</v>
      </c>
      <c r="D234" s="78">
        <v>-29791</v>
      </c>
      <c r="E234" s="78">
        <v>21</v>
      </c>
      <c r="F234" s="78">
        <v>208908</v>
      </c>
      <c r="H234" s="78">
        <v>1129450</v>
      </c>
      <c r="I234" s="78">
        <v>20655</v>
      </c>
      <c r="J234" s="78">
        <v>43</v>
      </c>
      <c r="K234" s="78">
        <v>1150148</v>
      </c>
    </row>
    <row r="235" spans="1:11" ht="14" customHeight="1">
      <c r="A235" s="121" t="s">
        <v>576</v>
      </c>
      <c r="B235" s="121" t="s">
        <v>482</v>
      </c>
      <c r="C235" s="125">
        <v>0</v>
      </c>
      <c r="D235" s="125">
        <v>0</v>
      </c>
      <c r="E235" s="125">
        <v>0</v>
      </c>
      <c r="F235" s="125">
        <v>0</v>
      </c>
      <c r="H235" s="125">
        <v>0</v>
      </c>
      <c r="I235" s="125">
        <v>0</v>
      </c>
      <c r="J235" s="125">
        <v>0</v>
      </c>
      <c r="K235" s="125">
        <v>0</v>
      </c>
    </row>
    <row r="236" spans="1:11" ht="14" customHeight="1">
      <c r="A236" s="82" t="s">
        <v>577</v>
      </c>
      <c r="B236" s="121" t="s">
        <v>199</v>
      </c>
      <c r="C236" s="125">
        <v>36079</v>
      </c>
      <c r="D236" s="125">
        <v>2691</v>
      </c>
      <c r="E236" s="125">
        <v>-2658</v>
      </c>
      <c r="F236" s="125">
        <v>36112</v>
      </c>
      <c r="H236" s="125">
        <v>166079</v>
      </c>
      <c r="I236" s="125">
        <v>1764</v>
      </c>
      <c r="J236" s="125">
        <v>-1690</v>
      </c>
      <c r="K236" s="125">
        <v>166153</v>
      </c>
    </row>
    <row r="237" spans="1:11" ht="14" customHeight="1">
      <c r="A237" s="83" t="s">
        <v>336</v>
      </c>
      <c r="B237" s="77" t="s">
        <v>337</v>
      </c>
      <c r="C237" s="78">
        <v>0</v>
      </c>
      <c r="D237" s="78">
        <v>0</v>
      </c>
      <c r="E237" s="78">
        <v>0</v>
      </c>
      <c r="F237" s="78">
        <v>0</v>
      </c>
      <c r="H237" s="78">
        <v>0</v>
      </c>
      <c r="I237" s="78">
        <v>0</v>
      </c>
      <c r="J237" s="78">
        <v>0</v>
      </c>
      <c r="K237" s="78">
        <v>0</v>
      </c>
    </row>
    <row r="238" spans="1:11" s="160" customFormat="1" ht="14" customHeight="1">
      <c r="A238" s="77" t="s">
        <v>200</v>
      </c>
      <c r="B238" s="100" t="s">
        <v>201</v>
      </c>
      <c r="C238" s="78">
        <v>21080</v>
      </c>
      <c r="D238" s="78">
        <v>2658</v>
      </c>
      <c r="E238" s="78">
        <v>-2658</v>
      </c>
      <c r="F238" s="78">
        <v>21080</v>
      </c>
      <c r="H238" s="78">
        <v>16006</v>
      </c>
      <c r="I238" s="78">
        <v>1403</v>
      </c>
      <c r="J238" s="78">
        <v>-1403</v>
      </c>
      <c r="K238" s="101">
        <v>16006</v>
      </c>
    </row>
    <row r="239" spans="1:11" s="160" customFormat="1" ht="14" customHeight="1">
      <c r="A239" s="83" t="s">
        <v>501</v>
      </c>
      <c r="B239" s="100" t="s">
        <v>203</v>
      </c>
      <c r="C239" s="78">
        <v>2860</v>
      </c>
      <c r="D239" s="78">
        <v>0</v>
      </c>
      <c r="E239" s="78">
        <v>0</v>
      </c>
      <c r="F239" s="78">
        <v>2860</v>
      </c>
      <c r="H239" s="78">
        <v>3173</v>
      </c>
      <c r="I239" s="78">
        <v>0</v>
      </c>
      <c r="J239" s="78">
        <v>0</v>
      </c>
      <c r="K239" s="101">
        <v>3173</v>
      </c>
    </row>
    <row r="240" spans="1:11" s="160" customFormat="1" ht="14" customHeight="1">
      <c r="A240" s="83" t="s">
        <v>502</v>
      </c>
      <c r="B240" s="100" t="s">
        <v>205</v>
      </c>
      <c r="C240" s="78">
        <v>0</v>
      </c>
      <c r="D240" s="78">
        <v>0</v>
      </c>
      <c r="E240" s="78">
        <v>0</v>
      </c>
      <c r="F240" s="78">
        <v>0</v>
      </c>
      <c r="H240" s="78">
        <v>0</v>
      </c>
      <c r="I240" s="78">
        <v>287</v>
      </c>
      <c r="J240" s="78">
        <v>-287</v>
      </c>
      <c r="K240" s="101">
        <v>0</v>
      </c>
    </row>
    <row r="241" spans="1:11" s="160" customFormat="1" ht="14" customHeight="1">
      <c r="A241" s="83" t="s">
        <v>503</v>
      </c>
      <c r="B241" s="100" t="s">
        <v>207</v>
      </c>
      <c r="C241" s="78">
        <v>6403</v>
      </c>
      <c r="D241" s="78">
        <v>21</v>
      </c>
      <c r="E241" s="78">
        <v>0</v>
      </c>
      <c r="F241" s="78">
        <v>6424</v>
      </c>
      <c r="H241" s="78">
        <v>910</v>
      </c>
      <c r="I241" s="78">
        <v>53</v>
      </c>
      <c r="J241" s="78">
        <v>0</v>
      </c>
      <c r="K241" s="101">
        <v>963</v>
      </c>
    </row>
    <row r="242" spans="1:11" s="160" customFormat="1" ht="14" customHeight="1">
      <c r="A242" s="83" t="s">
        <v>483</v>
      </c>
      <c r="B242" s="100" t="s">
        <v>456</v>
      </c>
      <c r="C242" s="78">
        <v>368</v>
      </c>
      <c r="D242" s="78">
        <v>12</v>
      </c>
      <c r="E242" s="78">
        <v>0</v>
      </c>
      <c r="F242" s="78">
        <v>380</v>
      </c>
      <c r="H242" s="78">
        <v>377</v>
      </c>
      <c r="I242" s="78">
        <v>21</v>
      </c>
      <c r="J242" s="78">
        <v>0</v>
      </c>
      <c r="K242" s="101">
        <v>398</v>
      </c>
    </row>
    <row r="243" spans="1:11" s="160" customFormat="1" ht="14" customHeight="1">
      <c r="A243" s="83" t="s">
        <v>210</v>
      </c>
      <c r="B243" s="100" t="s">
        <v>211</v>
      </c>
      <c r="C243" s="78">
        <v>5368</v>
      </c>
      <c r="D243" s="78">
        <v>0</v>
      </c>
      <c r="E243" s="78">
        <v>0</v>
      </c>
      <c r="F243" s="101">
        <v>5368</v>
      </c>
      <c r="H243" s="78">
        <v>145613</v>
      </c>
      <c r="I243" s="78">
        <v>0</v>
      </c>
      <c r="J243" s="78">
        <v>0</v>
      </c>
      <c r="K243" s="101">
        <v>145613</v>
      </c>
    </row>
    <row r="244" spans="1:11" ht="14" customHeight="1">
      <c r="A244" s="82" t="s">
        <v>578</v>
      </c>
      <c r="B244" s="121" t="s">
        <v>213</v>
      </c>
      <c r="C244" s="125">
        <v>172230</v>
      </c>
      <c r="D244" s="125">
        <v>60611</v>
      </c>
      <c r="E244" s="125">
        <v>-4574</v>
      </c>
      <c r="F244" s="125">
        <v>228267</v>
      </c>
      <c r="H244" s="125">
        <v>455855</v>
      </c>
      <c r="I244" s="125">
        <v>147731</v>
      </c>
      <c r="J244" s="125">
        <v>-62617</v>
      </c>
      <c r="K244" s="125">
        <v>540969</v>
      </c>
    </row>
    <row r="245" spans="1:11" ht="14" customHeight="1">
      <c r="A245" s="83" t="s">
        <v>336</v>
      </c>
      <c r="B245" s="77" t="s">
        <v>337</v>
      </c>
      <c r="C245" s="78">
        <v>0</v>
      </c>
      <c r="D245" s="78">
        <v>0</v>
      </c>
      <c r="E245" s="78">
        <v>0</v>
      </c>
      <c r="F245" s="78">
        <v>0</v>
      </c>
      <c r="H245" s="78">
        <v>0</v>
      </c>
      <c r="I245" s="78">
        <v>0</v>
      </c>
      <c r="J245" s="78">
        <v>0</v>
      </c>
      <c r="K245" s="78">
        <v>0</v>
      </c>
    </row>
    <row r="246" spans="1:11" ht="14" customHeight="1">
      <c r="A246" s="83" t="s">
        <v>200</v>
      </c>
      <c r="B246" s="77" t="s">
        <v>201</v>
      </c>
      <c r="C246" s="78">
        <v>25661</v>
      </c>
      <c r="D246" s="78">
        <v>869</v>
      </c>
      <c r="E246" s="78">
        <v>-728</v>
      </c>
      <c r="F246" s="78">
        <v>25802</v>
      </c>
      <c r="H246" s="78">
        <v>2875</v>
      </c>
      <c r="I246" s="78">
        <v>508</v>
      </c>
      <c r="J246" s="78">
        <v>-450</v>
      </c>
      <c r="K246" s="78">
        <v>2933</v>
      </c>
    </row>
    <row r="247" spans="1:11" ht="14" customHeight="1">
      <c r="A247" s="83" t="s">
        <v>579</v>
      </c>
      <c r="B247" s="77" t="s">
        <v>217</v>
      </c>
      <c r="C247" s="78">
        <v>15703</v>
      </c>
      <c r="D247" s="78">
        <v>39787</v>
      </c>
      <c r="E247" s="78">
        <v>-2110</v>
      </c>
      <c r="F247" s="78">
        <v>53380</v>
      </c>
      <c r="H247" s="78">
        <v>73633</v>
      </c>
      <c r="I247" s="78">
        <v>101888</v>
      </c>
      <c r="J247" s="78">
        <v>-60077</v>
      </c>
      <c r="K247" s="78">
        <v>115444</v>
      </c>
    </row>
    <row r="248" spans="1:11" ht="14" customHeight="1">
      <c r="A248" s="83" t="s">
        <v>218</v>
      </c>
      <c r="B248" s="77" t="s">
        <v>219</v>
      </c>
      <c r="C248" s="78">
        <v>24445</v>
      </c>
      <c r="D248" s="78">
        <v>1</v>
      </c>
      <c r="E248" s="78">
        <v>0</v>
      </c>
      <c r="F248" s="78">
        <v>24446</v>
      </c>
      <c r="H248" s="78">
        <v>1384</v>
      </c>
      <c r="I248" s="78">
        <v>358</v>
      </c>
      <c r="J248" s="78">
        <v>0</v>
      </c>
      <c r="K248" s="78">
        <v>1742</v>
      </c>
    </row>
    <row r="249" spans="1:11" ht="14" customHeight="1">
      <c r="A249" s="83" t="s">
        <v>202</v>
      </c>
      <c r="B249" s="77" t="s">
        <v>203</v>
      </c>
      <c r="C249" s="78">
        <v>4134</v>
      </c>
      <c r="D249" s="78">
        <v>7567</v>
      </c>
      <c r="E249" s="78">
        <v>-1659</v>
      </c>
      <c r="F249" s="78">
        <v>10042</v>
      </c>
      <c r="H249" s="78">
        <v>4980</v>
      </c>
      <c r="I249" s="78">
        <v>30227</v>
      </c>
      <c r="J249" s="78">
        <v>-2073</v>
      </c>
      <c r="K249" s="78">
        <v>33134</v>
      </c>
    </row>
    <row r="250" spans="1:11" ht="14" customHeight="1">
      <c r="A250" s="83" t="s">
        <v>503</v>
      </c>
      <c r="B250" s="77" t="s">
        <v>207</v>
      </c>
      <c r="C250" s="78">
        <v>26072</v>
      </c>
      <c r="D250" s="78">
        <v>5476</v>
      </c>
      <c r="E250" s="78">
        <v>0</v>
      </c>
      <c r="F250" s="78">
        <v>31548</v>
      </c>
      <c r="H250" s="78">
        <v>43611</v>
      </c>
      <c r="I250" s="78">
        <v>4147</v>
      </c>
      <c r="J250" s="78">
        <v>0</v>
      </c>
      <c r="K250" s="78">
        <v>47758</v>
      </c>
    </row>
    <row r="251" spans="1:11" ht="14" customHeight="1">
      <c r="A251" s="83" t="s">
        <v>483</v>
      </c>
      <c r="B251" s="77" t="s">
        <v>456</v>
      </c>
      <c r="C251" s="78">
        <v>6</v>
      </c>
      <c r="D251" s="78">
        <v>1</v>
      </c>
      <c r="E251" s="78">
        <v>0</v>
      </c>
      <c r="F251" s="78">
        <v>7</v>
      </c>
      <c r="H251" s="78">
        <v>3</v>
      </c>
      <c r="I251" s="78">
        <v>1</v>
      </c>
      <c r="J251" s="78">
        <v>0</v>
      </c>
      <c r="K251" s="78">
        <v>4</v>
      </c>
    </row>
    <row r="252" spans="1:11" ht="14" customHeight="1">
      <c r="A252" s="83" t="s">
        <v>210</v>
      </c>
      <c r="B252" s="77" t="s">
        <v>211</v>
      </c>
      <c r="C252" s="78">
        <v>76209</v>
      </c>
      <c r="D252" s="78">
        <v>6910</v>
      </c>
      <c r="E252" s="78">
        <v>-77</v>
      </c>
      <c r="F252" s="78">
        <v>83042</v>
      </c>
      <c r="H252" s="78">
        <v>329369</v>
      </c>
      <c r="I252" s="78">
        <v>10602</v>
      </c>
      <c r="J252" s="78">
        <v>-17</v>
      </c>
      <c r="K252" s="78">
        <v>339954</v>
      </c>
    </row>
    <row r="253" spans="1:11" ht="14" customHeight="1">
      <c r="A253" s="82" t="s">
        <v>580</v>
      </c>
      <c r="B253" s="121" t="s">
        <v>228</v>
      </c>
      <c r="C253" s="125">
        <v>2084245</v>
      </c>
      <c r="D253" s="125">
        <v>96654</v>
      </c>
      <c r="E253" s="125">
        <v>-22164</v>
      </c>
      <c r="F253" s="125">
        <v>2158735</v>
      </c>
      <c r="H253" s="125">
        <v>2756921</v>
      </c>
      <c r="I253" s="125">
        <v>212740</v>
      </c>
      <c r="J253" s="125">
        <v>-79362</v>
      </c>
      <c r="K253" s="125">
        <v>2890299</v>
      </c>
    </row>
    <row r="254" spans="1:11" ht="14" customHeight="1">
      <c r="A254" s="165" t="s">
        <v>466</v>
      </c>
    </row>
    <row r="261" s="143" customFormat="1" ht="14" customHeight="1"/>
    <row r="262" s="143" customFormat="1" ht="14" customHeight="1"/>
    <row r="263" s="143" customFormat="1" ht="14" customHeight="1"/>
    <row r="264" s="143" customFormat="1" ht="14" customHeight="1"/>
    <row r="265" s="143" customFormat="1" ht="14" customHeight="1"/>
    <row r="266" s="143" customFormat="1" ht="14" customHeight="1"/>
    <row r="267" s="143" customFormat="1" ht="14" customHeight="1"/>
    <row r="268" s="143" customFormat="1" ht="14" customHeight="1"/>
    <row r="269" s="143" customFormat="1" ht="14" customHeight="1"/>
    <row r="270" s="143" customFormat="1" ht="14" customHeight="1"/>
    <row r="271" s="143" customFormat="1" ht="14" customHeight="1"/>
    <row r="272" s="143" customFormat="1" ht="14" customHeight="1"/>
    <row r="273" s="143" customFormat="1" ht="14" customHeight="1"/>
    <row r="274" s="143" customFormat="1" ht="14" customHeight="1"/>
    <row r="275" s="143" customFormat="1" ht="14" customHeight="1"/>
    <row r="276" s="143" customFormat="1" ht="14" customHeight="1"/>
    <row r="277" s="143" customFormat="1" ht="14" customHeight="1"/>
    <row r="278" s="143" customFormat="1" ht="14" customHeight="1"/>
    <row r="279" s="143" customFormat="1" ht="14" customHeight="1"/>
    <row r="280" s="143" customFormat="1" ht="14" customHeight="1"/>
    <row r="281" s="143" customFormat="1" ht="14" customHeight="1"/>
    <row r="282" s="143" customFormat="1" ht="14" customHeight="1"/>
    <row r="283" s="143" customFormat="1" ht="14" customHeight="1"/>
    <row r="284" s="143" customFormat="1" ht="14" customHeight="1"/>
    <row r="285" s="143" customFormat="1" ht="14" customHeight="1"/>
    <row r="286" s="143" customFormat="1" ht="14" customHeight="1"/>
    <row r="287" s="143" customFormat="1" ht="14" customHeight="1"/>
    <row r="288" s="143" customFormat="1" ht="14" customHeight="1"/>
    <row r="293" s="143" customFormat="1" ht="14" customHeight="1"/>
    <row r="294" s="143" customFormat="1" ht="14" customHeight="1"/>
    <row r="295" s="143" customFormat="1" ht="14" customHeight="1"/>
    <row r="296" s="143" customFormat="1" ht="14" customHeight="1"/>
    <row r="297" s="143" customFormat="1" ht="14" customHeight="1"/>
    <row r="298" s="143" customFormat="1" ht="14" customHeight="1"/>
    <row r="354" spans="13:13" ht="14" customHeight="1">
      <c r="M354" s="143">
        <v>1.42</v>
      </c>
    </row>
  </sheetData>
  <mergeCells count="24">
    <mergeCell ref="C169:F169"/>
    <mergeCell ref="H169:K169"/>
    <mergeCell ref="A170:A171"/>
    <mergeCell ref="B170:B171"/>
    <mergeCell ref="C170:C171"/>
    <mergeCell ref="D170:D171"/>
    <mergeCell ref="H170:H171"/>
    <mergeCell ref="I170:I171"/>
    <mergeCell ref="C196:F196"/>
    <mergeCell ref="H196:K196"/>
    <mergeCell ref="A197:A198"/>
    <mergeCell ref="B197:B198"/>
    <mergeCell ref="C197:C198"/>
    <mergeCell ref="D197:D198"/>
    <mergeCell ref="H197:H198"/>
    <mergeCell ref="I197:I198"/>
    <mergeCell ref="C223:F223"/>
    <mergeCell ref="H223:K223"/>
    <mergeCell ref="A224:A225"/>
    <mergeCell ref="B224:B225"/>
    <mergeCell ref="C224:C225"/>
    <mergeCell ref="D224:D225"/>
    <mergeCell ref="H224:H225"/>
    <mergeCell ref="I224:I22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62DE1-16CA-4184-A475-F7375262C5FA}">
  <sheetPr>
    <tabColor theme="5" tint="0.59999389629810485"/>
  </sheetPr>
  <dimension ref="A1:U354"/>
  <sheetViews>
    <sheetView zoomScaleNormal="100" workbookViewId="0"/>
  </sheetViews>
  <sheetFormatPr baseColWidth="10" defaultColWidth="8.33203125" defaultRowHeight="14"/>
  <cols>
    <col min="1" max="1" width="50.1640625" style="68" customWidth="1"/>
    <col min="2" max="2" width="50" style="68" customWidth="1"/>
    <col min="3" max="6" width="12.1640625" style="40" customWidth="1"/>
    <col min="7" max="7" width="4.6640625" style="40" customWidth="1"/>
    <col min="8" max="11" width="12.1640625" style="40" customWidth="1"/>
    <col min="12" max="12" width="4.6640625" style="40" customWidth="1"/>
    <col min="13" max="16" width="12.1640625" style="40" customWidth="1"/>
    <col min="17" max="17" width="4.6640625" style="40" customWidth="1"/>
    <col min="18" max="21" width="12.1640625" style="40" customWidth="1"/>
    <col min="22" max="16384" width="8.33203125" style="40"/>
  </cols>
  <sheetData>
    <row r="1" spans="1:6">
      <c r="A1" s="67" t="s">
        <v>686</v>
      </c>
      <c r="B1" s="40"/>
    </row>
    <row r="2" spans="1:6">
      <c r="A2" s="139" t="s">
        <v>687</v>
      </c>
      <c r="B2" s="40"/>
    </row>
    <row r="3" spans="1:6">
      <c r="A3" s="67"/>
    </row>
    <row r="4" spans="1:6">
      <c r="A4" s="67"/>
    </row>
    <row r="5" spans="1:6" ht="26">
      <c r="A5" s="65" t="s">
        <v>461</v>
      </c>
      <c r="B5" s="66" t="s">
        <v>39</v>
      </c>
    </row>
    <row r="6" spans="1:6" ht="24">
      <c r="A6" s="313" t="s">
        <v>462</v>
      </c>
      <c r="B6" s="313" t="s">
        <v>41</v>
      </c>
      <c r="C6" s="113" t="s">
        <v>601</v>
      </c>
      <c r="D6" s="113" t="s">
        <v>602</v>
      </c>
      <c r="E6" s="113" t="s">
        <v>688</v>
      </c>
      <c r="F6" s="113" t="s">
        <v>689</v>
      </c>
    </row>
    <row r="7" spans="1:6">
      <c r="A7" s="114" t="s">
        <v>0</v>
      </c>
      <c r="B7" s="114" t="s">
        <v>1</v>
      </c>
      <c r="C7" s="115">
        <v>144463</v>
      </c>
      <c r="D7" s="115">
        <v>615109</v>
      </c>
      <c r="E7" s="115">
        <v>104518</v>
      </c>
      <c r="F7" s="115">
        <v>468528</v>
      </c>
    </row>
    <row r="8" spans="1:6">
      <c r="A8" s="116" t="s">
        <v>622</v>
      </c>
      <c r="B8" s="116" t="s">
        <v>46</v>
      </c>
      <c r="C8" s="88">
        <v>104262</v>
      </c>
      <c r="D8" s="88">
        <v>471248</v>
      </c>
      <c r="E8" s="88">
        <v>61902</v>
      </c>
      <c r="F8" s="88">
        <v>299566</v>
      </c>
    </row>
    <row r="9" spans="1:6">
      <c r="A9" s="116" t="s">
        <v>623</v>
      </c>
      <c r="B9" s="116" t="s">
        <v>369</v>
      </c>
      <c r="C9" s="88">
        <v>420</v>
      </c>
      <c r="D9" s="88">
        <v>4132</v>
      </c>
      <c r="E9" s="88">
        <v>467</v>
      </c>
      <c r="F9" s="88">
        <v>1241</v>
      </c>
    </row>
    <row r="10" spans="1:6">
      <c r="A10" s="116" t="s">
        <v>624</v>
      </c>
      <c r="B10" s="116" t="s">
        <v>49</v>
      </c>
      <c r="C10" s="88">
        <v>39781</v>
      </c>
      <c r="D10" s="88">
        <v>139729</v>
      </c>
      <c r="E10" s="88">
        <v>42149</v>
      </c>
      <c r="F10" s="88">
        <v>167721</v>
      </c>
    </row>
    <row r="11" spans="1:6">
      <c r="A11" s="114" t="s">
        <v>625</v>
      </c>
      <c r="B11" s="114" t="s">
        <v>438</v>
      </c>
      <c r="C11" s="115">
        <v>52927</v>
      </c>
      <c r="D11" s="115">
        <v>215123</v>
      </c>
      <c r="E11" s="115">
        <v>36428</v>
      </c>
      <c r="F11" s="115">
        <v>144184</v>
      </c>
    </row>
    <row r="12" spans="1:6">
      <c r="A12" s="116" t="s">
        <v>439</v>
      </c>
      <c r="B12" s="116" t="s">
        <v>373</v>
      </c>
      <c r="C12" s="88">
        <v>23217</v>
      </c>
      <c r="D12" s="88">
        <v>111126</v>
      </c>
      <c r="E12" s="88">
        <v>6620</v>
      </c>
      <c r="F12" s="88">
        <v>21947</v>
      </c>
    </row>
    <row r="13" spans="1:6">
      <c r="A13" s="116" t="s">
        <v>441</v>
      </c>
      <c r="B13" s="116" t="s">
        <v>55</v>
      </c>
      <c r="C13" s="88">
        <v>29710</v>
      </c>
      <c r="D13" s="88">
        <v>103997</v>
      </c>
      <c r="E13" s="88">
        <v>29808</v>
      </c>
      <c r="F13" s="88">
        <v>122237</v>
      </c>
    </row>
    <row r="14" spans="1:6">
      <c r="A14" s="117" t="s">
        <v>626</v>
      </c>
      <c r="B14" s="117" t="s">
        <v>391</v>
      </c>
      <c r="C14" s="115">
        <v>91536</v>
      </c>
      <c r="D14" s="115">
        <v>399986</v>
      </c>
      <c r="E14" s="115">
        <v>68090</v>
      </c>
      <c r="F14" s="115">
        <v>324344</v>
      </c>
    </row>
    <row r="15" spans="1:6">
      <c r="A15" s="77" t="s">
        <v>627</v>
      </c>
      <c r="B15" s="77" t="s">
        <v>59</v>
      </c>
      <c r="C15" s="88">
        <v>55322</v>
      </c>
      <c r="D15" s="88">
        <v>186505</v>
      </c>
      <c r="E15" s="88">
        <v>31198</v>
      </c>
      <c r="F15" s="88">
        <v>103347</v>
      </c>
    </row>
    <row r="16" spans="1:6">
      <c r="A16" s="77" t="s">
        <v>628</v>
      </c>
      <c r="B16" s="77" t="s">
        <v>520</v>
      </c>
      <c r="C16" s="88">
        <v>23231</v>
      </c>
      <c r="D16" s="88">
        <v>77418</v>
      </c>
      <c r="E16" s="88">
        <v>8597</v>
      </c>
      <c r="F16" s="88">
        <v>34447</v>
      </c>
    </row>
    <row r="17" spans="1:8">
      <c r="A17" s="77" t="s">
        <v>629</v>
      </c>
      <c r="B17" s="77" t="s">
        <v>65</v>
      </c>
      <c r="C17" s="88">
        <v>4915</v>
      </c>
      <c r="D17" s="88">
        <v>8768</v>
      </c>
      <c r="E17" s="88">
        <v>1909</v>
      </c>
      <c r="F17" s="88">
        <v>5925</v>
      </c>
    </row>
    <row r="18" spans="1:8">
      <c r="A18" s="77" t="s">
        <v>66</v>
      </c>
      <c r="B18" s="77" t="s">
        <v>67</v>
      </c>
      <c r="C18" s="88">
        <v>2261</v>
      </c>
      <c r="D18" s="88">
        <v>6575</v>
      </c>
      <c r="E18" s="88">
        <v>1689</v>
      </c>
      <c r="F18" s="88">
        <v>8101</v>
      </c>
    </row>
    <row r="19" spans="1:8">
      <c r="A19" s="77" t="s">
        <v>630</v>
      </c>
      <c r="B19" s="77" t="s">
        <v>69</v>
      </c>
      <c r="C19" s="88">
        <v>-5</v>
      </c>
      <c r="D19" s="88">
        <v>-6</v>
      </c>
      <c r="E19" s="88">
        <v>2</v>
      </c>
      <c r="F19" s="88">
        <v>-73</v>
      </c>
    </row>
    <row r="20" spans="1:8">
      <c r="A20" s="117" t="s">
        <v>631</v>
      </c>
      <c r="B20" s="117" t="s">
        <v>394</v>
      </c>
      <c r="C20" s="115">
        <v>15632</v>
      </c>
      <c r="D20" s="115">
        <v>138250</v>
      </c>
      <c r="E20" s="115">
        <v>28517</v>
      </c>
      <c r="F20" s="115">
        <v>184301</v>
      </c>
    </row>
    <row r="21" spans="1:8">
      <c r="A21" s="77" t="s">
        <v>632</v>
      </c>
      <c r="B21" s="77" t="s">
        <v>73</v>
      </c>
      <c r="C21" s="88">
        <v>9984</v>
      </c>
      <c r="D21" s="88">
        <v>12387</v>
      </c>
      <c r="E21" s="88">
        <v>3323</v>
      </c>
      <c r="F21" s="88">
        <v>12853</v>
      </c>
    </row>
    <row r="22" spans="1:8">
      <c r="A22" s="77" t="s">
        <v>633</v>
      </c>
      <c r="B22" s="77" t="s">
        <v>75</v>
      </c>
      <c r="C22" s="88">
        <v>9216</v>
      </c>
      <c r="D22" s="88">
        <v>18370</v>
      </c>
      <c r="E22" s="88">
        <v>4085</v>
      </c>
      <c r="F22" s="88">
        <v>8513</v>
      </c>
    </row>
    <row r="23" spans="1:8">
      <c r="A23" s="117" t="s">
        <v>634</v>
      </c>
      <c r="B23" s="117" t="s">
        <v>396</v>
      </c>
      <c r="C23" s="115">
        <v>16400</v>
      </c>
      <c r="D23" s="115">
        <v>132267</v>
      </c>
      <c r="E23" s="115">
        <v>27755</v>
      </c>
      <c r="F23" s="115">
        <v>188641</v>
      </c>
    </row>
    <row r="24" spans="1:8">
      <c r="A24" s="77" t="s">
        <v>78</v>
      </c>
      <c r="B24" s="77" t="s">
        <v>79</v>
      </c>
      <c r="C24" s="88">
        <v>58</v>
      </c>
      <c r="D24" s="88">
        <v>10877</v>
      </c>
      <c r="E24" s="88">
        <v>4373</v>
      </c>
      <c r="F24" s="88">
        <v>18502</v>
      </c>
    </row>
    <row r="25" spans="1:8">
      <c r="A25" s="117"/>
      <c r="B25" s="117"/>
      <c r="C25" s="115"/>
      <c r="D25" s="115"/>
      <c r="E25" s="115"/>
      <c r="F25" s="115"/>
    </row>
    <row r="26" spans="1:8">
      <c r="A26" s="117" t="s">
        <v>522</v>
      </c>
      <c r="B26" s="117" t="s">
        <v>398</v>
      </c>
      <c r="C26" s="115">
        <v>16342</v>
      </c>
      <c r="D26" s="115">
        <v>121390</v>
      </c>
      <c r="E26" s="115">
        <v>23382</v>
      </c>
      <c r="F26" s="115">
        <v>170139</v>
      </c>
    </row>
    <row r="27" spans="1:8">
      <c r="A27" s="77"/>
      <c r="B27" s="77"/>
      <c r="C27" s="88"/>
      <c r="D27" s="88"/>
      <c r="E27" s="88"/>
      <c r="F27" s="88"/>
    </row>
    <row r="28" spans="1:8">
      <c r="A28" s="117" t="s">
        <v>635</v>
      </c>
      <c r="B28" s="117" t="s">
        <v>446</v>
      </c>
      <c r="C28" s="115">
        <v>16342</v>
      </c>
      <c r="D28" s="115">
        <v>121390</v>
      </c>
      <c r="E28" s="115">
        <v>23382</v>
      </c>
      <c r="F28" s="115">
        <v>170139</v>
      </c>
    </row>
    <row r="29" spans="1:8">
      <c r="B29" s="69"/>
      <c r="C29" s="70"/>
      <c r="H29" s="97"/>
    </row>
    <row r="30" spans="1:8">
      <c r="B30" s="71"/>
      <c r="C30" s="72"/>
    </row>
    <row r="31" spans="1:8">
      <c r="A31" s="126" t="s">
        <v>86</v>
      </c>
      <c r="B31" s="126" t="s">
        <v>402</v>
      </c>
      <c r="C31" s="127"/>
      <c r="D31" s="127"/>
      <c r="E31" s="127"/>
      <c r="F31" s="127"/>
    </row>
    <row r="32" spans="1:8">
      <c r="A32" s="73" t="s">
        <v>88</v>
      </c>
      <c r="B32" s="73" t="s">
        <v>89</v>
      </c>
      <c r="C32" s="128">
        <v>0.1622239797100184</v>
      </c>
      <c r="D32" s="128">
        <v>1.2053314752584323</v>
      </c>
      <c r="E32" s="128">
        <v>0.24325497964209677</v>
      </c>
      <c r="F32" s="128">
        <v>1.7700684447745181</v>
      </c>
    </row>
    <row r="33" spans="1:7">
      <c r="A33" s="129" t="s">
        <v>90</v>
      </c>
      <c r="B33" s="129" t="s">
        <v>91</v>
      </c>
      <c r="C33" s="128">
        <v>0.16214094787700989</v>
      </c>
      <c r="D33" s="128">
        <v>1.2047037324591614</v>
      </c>
      <c r="E33" s="128">
        <v>0.23269189104101051</v>
      </c>
      <c r="F33" s="128">
        <v>1.6939294314419111</v>
      </c>
    </row>
    <row r="34" spans="1:7">
      <c r="A34" s="67"/>
    </row>
    <row r="36" spans="1:7">
      <c r="A36" s="126" t="s">
        <v>522</v>
      </c>
      <c r="B36" s="126" t="s">
        <v>398</v>
      </c>
      <c r="C36" s="115">
        <v>16342</v>
      </c>
      <c r="D36" s="115">
        <v>121390</v>
      </c>
      <c r="E36" s="115">
        <v>23382</v>
      </c>
      <c r="F36" s="115">
        <v>170139</v>
      </c>
    </row>
    <row r="37" spans="1:7">
      <c r="A37" s="74" t="s">
        <v>636</v>
      </c>
      <c r="B37" s="74" t="s">
        <v>105</v>
      </c>
      <c r="C37" s="118">
        <v>1876</v>
      </c>
      <c r="D37" s="118">
        <v>3680</v>
      </c>
      <c r="E37" s="118">
        <v>9</v>
      </c>
      <c r="F37" s="118">
        <v>390</v>
      </c>
    </row>
    <row r="38" spans="1:7">
      <c r="A38" s="75" t="s">
        <v>637</v>
      </c>
      <c r="B38" s="75" t="s">
        <v>107</v>
      </c>
      <c r="C38" s="88">
        <v>83</v>
      </c>
      <c r="D38" s="88">
        <v>109</v>
      </c>
      <c r="E38" s="88">
        <v>-217</v>
      </c>
      <c r="F38" s="88">
        <v>72</v>
      </c>
    </row>
    <row r="39" spans="1:7">
      <c r="A39" s="138" t="s">
        <v>638</v>
      </c>
      <c r="B39" s="75" t="s">
        <v>109</v>
      </c>
      <c r="C39" s="88">
        <v>1793</v>
      </c>
      <c r="D39" s="88">
        <v>3571</v>
      </c>
      <c r="E39" s="88">
        <v>226</v>
      </c>
      <c r="F39" s="88">
        <v>318</v>
      </c>
      <c r="G39" s="162"/>
    </row>
    <row r="40" spans="1:7">
      <c r="A40" s="138" t="s">
        <v>403</v>
      </c>
      <c r="B40" s="75" t="s">
        <v>404</v>
      </c>
      <c r="C40" s="88"/>
      <c r="D40" s="88"/>
      <c r="E40" s="88"/>
      <c r="F40" s="88"/>
    </row>
    <row r="41" spans="1:7">
      <c r="A41" s="75" t="s">
        <v>639</v>
      </c>
      <c r="B41" s="75" t="s">
        <v>111</v>
      </c>
      <c r="C41" s="88"/>
      <c r="D41" s="88"/>
      <c r="E41" s="88"/>
      <c r="F41" s="88"/>
    </row>
    <row r="42" spans="1:7">
      <c r="A42" s="126" t="s">
        <v>405</v>
      </c>
      <c r="B42" s="126" t="s">
        <v>406</v>
      </c>
      <c r="C42" s="115">
        <v>18218</v>
      </c>
      <c r="D42" s="115">
        <v>125070</v>
      </c>
      <c r="E42" s="115">
        <v>23391</v>
      </c>
      <c r="F42" s="115">
        <v>170529</v>
      </c>
    </row>
    <row r="43" spans="1:7">
      <c r="A43" s="75" t="s">
        <v>640</v>
      </c>
      <c r="B43" s="75" t="s">
        <v>408</v>
      </c>
      <c r="C43" s="88"/>
      <c r="D43" s="88"/>
      <c r="E43" s="88"/>
      <c r="F43" s="88"/>
    </row>
    <row r="44" spans="1:7" ht="26">
      <c r="A44" s="126" t="s">
        <v>641</v>
      </c>
      <c r="B44" s="126" t="s">
        <v>524</v>
      </c>
      <c r="C44" s="115">
        <v>18218</v>
      </c>
      <c r="D44" s="115">
        <v>125070</v>
      </c>
      <c r="E44" s="115">
        <v>23391</v>
      </c>
      <c r="F44" s="115">
        <v>170529</v>
      </c>
    </row>
    <row r="45" spans="1:7">
      <c r="A45" s="76"/>
    </row>
    <row r="47" spans="1:7" ht="26">
      <c r="A47" s="65" t="s">
        <v>124</v>
      </c>
      <c r="B47" s="65" t="s">
        <v>125</v>
      </c>
      <c r="E47" s="97"/>
    </row>
    <row r="48" spans="1:7">
      <c r="A48" s="313" t="s">
        <v>126</v>
      </c>
      <c r="B48" s="313" t="s">
        <v>127</v>
      </c>
      <c r="C48" s="119">
        <v>44469</v>
      </c>
      <c r="D48" s="119">
        <v>44377</v>
      </c>
      <c r="E48" s="119" t="s">
        <v>682</v>
      </c>
    </row>
    <row r="49" spans="1:5">
      <c r="A49" s="130" t="s">
        <v>643</v>
      </c>
      <c r="B49" s="130" t="s">
        <v>131</v>
      </c>
      <c r="C49" s="131">
        <v>931541</v>
      </c>
      <c r="D49" s="131">
        <v>945128</v>
      </c>
      <c r="E49" s="131">
        <v>759999</v>
      </c>
    </row>
    <row r="50" spans="1:5">
      <c r="A50" s="77" t="s">
        <v>566</v>
      </c>
      <c r="B50" s="77" t="s">
        <v>133</v>
      </c>
      <c r="C50" s="78">
        <v>114931</v>
      </c>
      <c r="D50" s="78">
        <v>114121</v>
      </c>
      <c r="E50" s="78">
        <v>105349</v>
      </c>
    </row>
    <row r="51" spans="1:5">
      <c r="A51" s="77" t="s">
        <v>567</v>
      </c>
      <c r="B51" s="77" t="s">
        <v>135</v>
      </c>
      <c r="C51" s="78">
        <v>59096</v>
      </c>
      <c r="D51" s="78">
        <v>59475</v>
      </c>
      <c r="E51" s="78">
        <v>59790</v>
      </c>
    </row>
    <row r="52" spans="1:5">
      <c r="A52" s="77" t="s">
        <v>568</v>
      </c>
      <c r="B52" s="77" t="s">
        <v>137</v>
      </c>
      <c r="C52" s="78">
        <v>376973</v>
      </c>
      <c r="D52" s="78">
        <v>379387</v>
      </c>
      <c r="E52" s="78">
        <v>406798</v>
      </c>
    </row>
    <row r="53" spans="1:5">
      <c r="A53" s="77" t="s">
        <v>138</v>
      </c>
      <c r="B53" s="77" t="s">
        <v>139</v>
      </c>
      <c r="C53" s="78">
        <v>56438</v>
      </c>
      <c r="D53" s="78">
        <v>56438</v>
      </c>
      <c r="E53" s="78">
        <v>56438</v>
      </c>
    </row>
    <row r="54" spans="1:5">
      <c r="A54" s="77" t="s">
        <v>140</v>
      </c>
      <c r="B54" s="77" t="s">
        <v>141</v>
      </c>
      <c r="C54" s="78">
        <v>49422</v>
      </c>
      <c r="D54" s="78">
        <v>49312</v>
      </c>
      <c r="E54" s="78">
        <v>48841</v>
      </c>
    </row>
    <row r="55" spans="1:5">
      <c r="A55" s="77" t="s">
        <v>142</v>
      </c>
      <c r="B55" s="77" t="s">
        <v>143</v>
      </c>
      <c r="C55" s="78">
        <v>0</v>
      </c>
      <c r="D55" s="78">
        <v>0</v>
      </c>
      <c r="E55" s="78">
        <v>0</v>
      </c>
    </row>
    <row r="56" spans="1:5">
      <c r="A56" s="77" t="s">
        <v>644</v>
      </c>
      <c r="B56" s="77" t="s">
        <v>145</v>
      </c>
      <c r="C56" s="78">
        <v>15972</v>
      </c>
      <c r="D56" s="78">
        <v>8273</v>
      </c>
      <c r="E56" s="78">
        <v>8195</v>
      </c>
    </row>
    <row r="57" spans="1:5">
      <c r="A57" s="77" t="s">
        <v>146</v>
      </c>
      <c r="B57" s="77" t="s">
        <v>147</v>
      </c>
      <c r="C57" s="78">
        <v>173808</v>
      </c>
      <c r="D57" s="78">
        <v>211961</v>
      </c>
      <c r="E57" s="78">
        <v>51588</v>
      </c>
    </row>
    <row r="58" spans="1:5">
      <c r="A58" s="77" t="s">
        <v>499</v>
      </c>
      <c r="B58" s="77" t="s">
        <v>149</v>
      </c>
      <c r="C58" s="78">
        <v>23760</v>
      </c>
      <c r="D58" s="78">
        <v>11611</v>
      </c>
      <c r="E58" s="78">
        <v>11676</v>
      </c>
    </row>
    <row r="59" spans="1:5">
      <c r="A59" s="77" t="s">
        <v>500</v>
      </c>
      <c r="B59" s="77" t="s">
        <v>151</v>
      </c>
      <c r="C59" s="78">
        <v>60795</v>
      </c>
      <c r="D59" s="78">
        <v>54220</v>
      </c>
      <c r="E59" s="78">
        <v>11003</v>
      </c>
    </row>
    <row r="60" spans="1:5">
      <c r="A60" s="77" t="s">
        <v>152</v>
      </c>
      <c r="B60" s="77" t="s">
        <v>153</v>
      </c>
      <c r="C60" s="78">
        <v>346</v>
      </c>
      <c r="D60" s="78">
        <v>330</v>
      </c>
      <c r="E60" s="78">
        <v>321</v>
      </c>
    </row>
    <row r="61" spans="1:5">
      <c r="A61" s="130" t="s">
        <v>570</v>
      </c>
      <c r="B61" s="130" t="s">
        <v>155</v>
      </c>
      <c r="C61" s="131">
        <v>1216539</v>
      </c>
      <c r="D61" s="131">
        <v>1202302</v>
      </c>
      <c r="E61" s="131">
        <v>2130300</v>
      </c>
    </row>
    <row r="62" spans="1:5">
      <c r="A62" s="77" t="s">
        <v>156</v>
      </c>
      <c r="B62" s="77" t="s">
        <v>157</v>
      </c>
      <c r="C62" s="78">
        <v>16564</v>
      </c>
      <c r="D62" s="78">
        <v>16903</v>
      </c>
      <c r="E62" s="78">
        <v>6957</v>
      </c>
    </row>
    <row r="63" spans="1:5">
      <c r="A63" s="77" t="s">
        <v>158</v>
      </c>
      <c r="B63" s="77" t="s">
        <v>159</v>
      </c>
      <c r="C63" s="78">
        <v>42927</v>
      </c>
      <c r="D63" s="78">
        <v>131158</v>
      </c>
      <c r="E63" s="78">
        <v>1205603</v>
      </c>
    </row>
    <row r="64" spans="1:5">
      <c r="A64" s="77" t="s">
        <v>571</v>
      </c>
      <c r="B64" s="77" t="s">
        <v>161</v>
      </c>
      <c r="C64" s="78">
        <v>0</v>
      </c>
      <c r="D64" s="78">
        <v>0</v>
      </c>
      <c r="E64" s="78">
        <v>0</v>
      </c>
    </row>
    <row r="65" spans="1:5">
      <c r="A65" s="77" t="s">
        <v>152</v>
      </c>
      <c r="B65" s="77" t="s">
        <v>153</v>
      </c>
      <c r="C65" s="78">
        <v>123145</v>
      </c>
      <c r="D65" s="78">
        <v>116882</v>
      </c>
      <c r="E65" s="78">
        <v>70210</v>
      </c>
    </row>
    <row r="66" spans="1:5">
      <c r="A66" s="77" t="s">
        <v>146</v>
      </c>
      <c r="B66" s="77" t="s">
        <v>147</v>
      </c>
      <c r="C66" s="78">
        <v>279491</v>
      </c>
      <c r="D66" s="78">
        <v>206804</v>
      </c>
      <c r="E66" s="78">
        <v>106444</v>
      </c>
    </row>
    <row r="67" spans="1:5">
      <c r="A67" s="77" t="s">
        <v>499</v>
      </c>
      <c r="B67" s="77" t="s">
        <v>149</v>
      </c>
      <c r="C67" s="78">
        <v>13658</v>
      </c>
      <c r="D67" s="78">
        <v>11382</v>
      </c>
      <c r="E67" s="78">
        <v>13383</v>
      </c>
    </row>
    <row r="68" spans="1:5">
      <c r="A68" s="164" t="s">
        <v>170</v>
      </c>
      <c r="B68" s="132" t="s">
        <v>171</v>
      </c>
      <c r="C68" s="78">
        <v>690681</v>
      </c>
      <c r="D68" s="78">
        <v>669100</v>
      </c>
      <c r="E68" s="78">
        <v>563335</v>
      </c>
    </row>
    <row r="69" spans="1:5">
      <c r="A69" s="77" t="s">
        <v>537</v>
      </c>
      <c r="B69" s="77" t="s">
        <v>169</v>
      </c>
      <c r="C69" s="78">
        <v>50073</v>
      </c>
      <c r="D69" s="78">
        <v>50073</v>
      </c>
      <c r="E69" s="78">
        <v>164368</v>
      </c>
    </row>
    <row r="70" spans="1:5">
      <c r="A70" s="77" t="s">
        <v>172</v>
      </c>
      <c r="B70" s="77" t="s">
        <v>173</v>
      </c>
      <c r="C70" s="78">
        <v>0</v>
      </c>
      <c r="D70" s="78">
        <v>0</v>
      </c>
      <c r="E70" s="78">
        <v>0</v>
      </c>
    </row>
    <row r="71" spans="1:5">
      <c r="A71" s="130" t="s">
        <v>174</v>
      </c>
      <c r="B71" s="130" t="s">
        <v>175</v>
      </c>
      <c r="C71" s="131">
        <v>2148080</v>
      </c>
      <c r="D71" s="131">
        <v>2147430</v>
      </c>
      <c r="E71" s="131">
        <v>2890299</v>
      </c>
    </row>
    <row r="72" spans="1:5">
      <c r="C72" s="79"/>
      <c r="D72" s="79"/>
      <c r="E72" s="79"/>
    </row>
    <row r="73" spans="1:5">
      <c r="A73" s="313" t="s">
        <v>452</v>
      </c>
      <c r="B73" s="313" t="s">
        <v>177</v>
      </c>
      <c r="C73" s="119">
        <v>44469</v>
      </c>
      <c r="D73" s="119">
        <v>44377</v>
      </c>
      <c r="E73" s="119" t="s">
        <v>682</v>
      </c>
    </row>
    <row r="74" spans="1:5">
      <c r="A74" s="130" t="s">
        <v>178</v>
      </c>
      <c r="B74" s="130" t="s">
        <v>179</v>
      </c>
      <c r="C74" s="131">
        <v>1833522</v>
      </c>
      <c r="D74" s="131">
        <v>1806363</v>
      </c>
      <c r="E74" s="131">
        <v>2183177</v>
      </c>
    </row>
    <row r="75" spans="1:5">
      <c r="A75" s="130" t="s">
        <v>480</v>
      </c>
      <c r="B75" s="130" t="s">
        <v>481</v>
      </c>
      <c r="C75" s="131">
        <v>1833522</v>
      </c>
      <c r="D75" s="131">
        <v>1806363</v>
      </c>
      <c r="E75" s="131">
        <v>2183177</v>
      </c>
    </row>
    <row r="76" spans="1:5">
      <c r="A76" s="77" t="s">
        <v>182</v>
      </c>
      <c r="B76" s="77" t="s">
        <v>183</v>
      </c>
      <c r="C76" s="78">
        <v>100739</v>
      </c>
      <c r="D76" s="78">
        <v>100739</v>
      </c>
      <c r="E76" s="78">
        <v>100655</v>
      </c>
    </row>
    <row r="77" spans="1:5">
      <c r="A77" s="77" t="s">
        <v>453</v>
      </c>
      <c r="B77" s="77" t="s">
        <v>527</v>
      </c>
      <c r="C77" s="78">
        <v>1425647</v>
      </c>
      <c r="D77" s="78">
        <v>1425647</v>
      </c>
      <c r="E77" s="78">
        <v>774851</v>
      </c>
    </row>
    <row r="78" spans="1:5">
      <c r="A78" s="77" t="s">
        <v>572</v>
      </c>
      <c r="B78" s="77" t="s">
        <v>528</v>
      </c>
      <c r="C78" s="78">
        <v>115909</v>
      </c>
      <c r="D78" s="78">
        <v>115909</v>
      </c>
      <c r="E78" s="78">
        <v>113844</v>
      </c>
    </row>
    <row r="79" spans="1:5">
      <c r="A79" s="77" t="s">
        <v>573</v>
      </c>
      <c r="B79" s="77" t="s">
        <v>191</v>
      </c>
      <c r="C79" s="78">
        <v>75069</v>
      </c>
      <c r="D79" s="78">
        <v>64335</v>
      </c>
      <c r="E79" s="78">
        <v>45547</v>
      </c>
    </row>
    <row r="80" spans="1:5">
      <c r="A80" s="77" t="s">
        <v>574</v>
      </c>
      <c r="B80" s="77" t="s">
        <v>529</v>
      </c>
      <c r="C80" s="78">
        <v>1200</v>
      </c>
      <c r="D80" s="78">
        <v>1117</v>
      </c>
      <c r="E80" s="78">
        <v>1091</v>
      </c>
    </row>
    <row r="81" spans="1:5">
      <c r="A81" s="77" t="s">
        <v>194</v>
      </c>
      <c r="B81" s="77" t="s">
        <v>195</v>
      </c>
      <c r="C81" s="78">
        <v>-6432</v>
      </c>
      <c r="D81" s="78">
        <v>-6432</v>
      </c>
      <c r="E81" s="78">
        <v>-2959</v>
      </c>
    </row>
    <row r="82" spans="1:5">
      <c r="A82" s="77" t="s">
        <v>575</v>
      </c>
      <c r="B82" s="77" t="s">
        <v>197</v>
      </c>
      <c r="C82" s="78">
        <v>121390</v>
      </c>
      <c r="D82" s="78">
        <v>105048</v>
      </c>
      <c r="E82" s="78">
        <v>1150148</v>
      </c>
    </row>
    <row r="83" spans="1:5">
      <c r="A83" s="114" t="s">
        <v>576</v>
      </c>
      <c r="B83" s="114" t="s">
        <v>482</v>
      </c>
      <c r="C83" s="120"/>
      <c r="D83" s="120"/>
      <c r="E83" s="120"/>
    </row>
    <row r="84" spans="1:5">
      <c r="A84" s="130" t="s">
        <v>577</v>
      </c>
      <c r="B84" s="130" t="s">
        <v>199</v>
      </c>
      <c r="C84" s="131">
        <v>20771</v>
      </c>
      <c r="D84" s="131">
        <v>21228</v>
      </c>
      <c r="E84" s="131">
        <v>166153</v>
      </c>
    </row>
    <row r="85" spans="1:5">
      <c r="A85" s="77" t="s">
        <v>200</v>
      </c>
      <c r="B85" s="77" t="s">
        <v>201</v>
      </c>
      <c r="C85" s="78">
        <v>15011</v>
      </c>
      <c r="D85" s="78">
        <v>15332</v>
      </c>
      <c r="E85" s="78">
        <v>16006</v>
      </c>
    </row>
    <row r="86" spans="1:5">
      <c r="A86" s="77" t="s">
        <v>645</v>
      </c>
      <c r="B86" s="77" t="s">
        <v>531</v>
      </c>
      <c r="C86" s="78">
        <v>2920</v>
      </c>
      <c r="D86" s="78">
        <v>2980</v>
      </c>
      <c r="E86" s="78">
        <v>3173</v>
      </c>
    </row>
    <row r="87" spans="1:5">
      <c r="A87" s="77" t="s">
        <v>502</v>
      </c>
      <c r="B87" s="77" t="s">
        <v>205</v>
      </c>
      <c r="C87" s="78">
        <v>0</v>
      </c>
      <c r="D87" s="78">
        <v>0</v>
      </c>
      <c r="E87" s="78">
        <v>0</v>
      </c>
    </row>
    <row r="88" spans="1:5">
      <c r="A88" s="77" t="s">
        <v>503</v>
      </c>
      <c r="B88" s="77" t="s">
        <v>207</v>
      </c>
      <c r="C88" s="78">
        <v>2442</v>
      </c>
      <c r="D88" s="78">
        <v>2518</v>
      </c>
      <c r="E88" s="78">
        <v>963</v>
      </c>
    </row>
    <row r="89" spans="1:5">
      <c r="A89" s="77" t="s">
        <v>483</v>
      </c>
      <c r="B89" s="77" t="s">
        <v>209</v>
      </c>
      <c r="C89" s="78">
        <v>398</v>
      </c>
      <c r="D89" s="78">
        <v>398</v>
      </c>
      <c r="E89" s="78">
        <v>398</v>
      </c>
    </row>
    <row r="90" spans="1:5">
      <c r="A90" s="77" t="s">
        <v>210</v>
      </c>
      <c r="B90" s="77" t="s">
        <v>211</v>
      </c>
      <c r="C90" s="78">
        <v>0</v>
      </c>
      <c r="D90" s="78">
        <v>0</v>
      </c>
      <c r="E90" s="78">
        <v>145613</v>
      </c>
    </row>
    <row r="91" spans="1:5">
      <c r="A91" s="130" t="s">
        <v>578</v>
      </c>
      <c r="B91" s="130" t="s">
        <v>213</v>
      </c>
      <c r="C91" s="131">
        <v>293787</v>
      </c>
      <c r="D91" s="131">
        <v>319839</v>
      </c>
      <c r="E91" s="131">
        <v>540969</v>
      </c>
    </row>
    <row r="92" spans="1:5">
      <c r="A92" s="77" t="s">
        <v>336</v>
      </c>
      <c r="B92" s="77" t="s">
        <v>337</v>
      </c>
      <c r="C92" s="78">
        <v>0</v>
      </c>
      <c r="D92" s="78">
        <v>0</v>
      </c>
      <c r="E92" s="78">
        <v>0</v>
      </c>
    </row>
    <row r="93" spans="1:5">
      <c r="A93" s="77" t="s">
        <v>200</v>
      </c>
      <c r="B93" s="77" t="s">
        <v>201</v>
      </c>
      <c r="C93" s="78">
        <v>15218</v>
      </c>
      <c r="D93" s="78">
        <v>6905</v>
      </c>
      <c r="E93" s="78">
        <v>2933</v>
      </c>
    </row>
    <row r="94" spans="1:5">
      <c r="A94" s="77" t="s">
        <v>579</v>
      </c>
      <c r="B94" s="77" t="s">
        <v>217</v>
      </c>
      <c r="C94" s="78">
        <v>61832</v>
      </c>
      <c r="D94" s="78">
        <v>48328</v>
      </c>
      <c r="E94" s="78">
        <v>115444</v>
      </c>
    </row>
    <row r="95" spans="1:5">
      <c r="A95" s="77" t="s">
        <v>218</v>
      </c>
      <c r="B95" s="77" t="s">
        <v>219</v>
      </c>
      <c r="C95" s="78">
        <v>54934</v>
      </c>
      <c r="D95" s="78">
        <v>54439</v>
      </c>
      <c r="E95" s="78">
        <v>1742</v>
      </c>
    </row>
    <row r="96" spans="1:5">
      <c r="A96" s="77" t="s">
        <v>202</v>
      </c>
      <c r="B96" s="77" t="s">
        <v>221</v>
      </c>
      <c r="C96" s="78">
        <v>9486</v>
      </c>
      <c r="D96" s="78">
        <v>10197</v>
      </c>
      <c r="E96" s="78">
        <v>33134</v>
      </c>
    </row>
    <row r="97" spans="1:6">
      <c r="A97" s="77" t="s">
        <v>503</v>
      </c>
      <c r="B97" s="77" t="s">
        <v>207</v>
      </c>
      <c r="C97" s="78">
        <v>40666</v>
      </c>
      <c r="D97" s="78">
        <v>39073</v>
      </c>
      <c r="E97" s="78">
        <v>47758</v>
      </c>
    </row>
    <row r="98" spans="1:6">
      <c r="A98" s="77" t="s">
        <v>483</v>
      </c>
      <c r="B98" s="77" t="s">
        <v>209</v>
      </c>
      <c r="C98" s="78">
        <v>4</v>
      </c>
      <c r="D98" s="78">
        <v>4</v>
      </c>
      <c r="E98" s="78">
        <v>4</v>
      </c>
    </row>
    <row r="99" spans="1:6">
      <c r="A99" s="77" t="s">
        <v>210</v>
      </c>
      <c r="B99" s="77" t="s">
        <v>211</v>
      </c>
      <c r="C99" s="78">
        <v>111647</v>
      </c>
      <c r="D99" s="78">
        <v>160893</v>
      </c>
      <c r="E99" s="78">
        <v>339954</v>
      </c>
    </row>
    <row r="100" spans="1:6">
      <c r="A100" s="130" t="s">
        <v>580</v>
      </c>
      <c r="B100" s="130" t="s">
        <v>228</v>
      </c>
      <c r="C100" s="131">
        <v>2148080</v>
      </c>
      <c r="D100" s="131">
        <v>2147430</v>
      </c>
      <c r="E100" s="131">
        <v>2890299</v>
      </c>
    </row>
    <row r="101" spans="1:6">
      <c r="A101" s="76" t="s">
        <v>466</v>
      </c>
    </row>
    <row r="103" spans="1:6" ht="26">
      <c r="A103" s="65" t="s">
        <v>229</v>
      </c>
      <c r="B103" s="65" t="s">
        <v>230</v>
      </c>
      <c r="E103" s="97"/>
    </row>
    <row r="104" spans="1:6" ht="24">
      <c r="A104" s="313" t="s">
        <v>231</v>
      </c>
      <c r="B104" s="313" t="s">
        <v>232</v>
      </c>
      <c r="C104" s="113" t="s">
        <v>601</v>
      </c>
      <c r="D104" s="113" t="s">
        <v>602</v>
      </c>
      <c r="E104" s="113" t="s">
        <v>688</v>
      </c>
      <c r="F104" s="113" t="s">
        <v>689</v>
      </c>
    </row>
    <row r="105" spans="1:6">
      <c r="A105" s="121" t="s">
        <v>233</v>
      </c>
      <c r="B105" s="121" t="s">
        <v>234</v>
      </c>
      <c r="C105" s="4"/>
      <c r="D105" s="4"/>
      <c r="E105" s="4"/>
      <c r="F105" s="4"/>
    </row>
    <row r="106" spans="1:6">
      <c r="A106" s="122" t="s">
        <v>646</v>
      </c>
      <c r="B106" s="122" t="s">
        <v>398</v>
      </c>
      <c r="C106" s="4">
        <v>16342</v>
      </c>
      <c r="D106" s="4">
        <v>121390</v>
      </c>
      <c r="E106" s="4">
        <v>23382</v>
      </c>
      <c r="F106" s="4">
        <v>170139</v>
      </c>
    </row>
    <row r="107" spans="1:6">
      <c r="A107" s="122" t="s">
        <v>235</v>
      </c>
      <c r="B107" s="122" t="s">
        <v>236</v>
      </c>
      <c r="C107" s="4">
        <v>75887</v>
      </c>
      <c r="D107" s="4">
        <v>841713</v>
      </c>
      <c r="E107" s="4">
        <v>92472</v>
      </c>
      <c r="F107" s="4">
        <v>226731</v>
      </c>
    </row>
    <row r="108" spans="1:6">
      <c r="A108" s="81" t="s">
        <v>647</v>
      </c>
      <c r="B108" s="81" t="s">
        <v>379</v>
      </c>
      <c r="C108" s="80">
        <v>4396</v>
      </c>
      <c r="D108" s="80">
        <v>13284</v>
      </c>
      <c r="E108" s="80">
        <v>2142</v>
      </c>
      <c r="F108" s="80">
        <v>6080</v>
      </c>
    </row>
    <row r="109" spans="1:6">
      <c r="A109" s="81" t="s">
        <v>648</v>
      </c>
      <c r="B109" s="81" t="s">
        <v>683</v>
      </c>
      <c r="C109" s="80">
        <v>22876</v>
      </c>
      <c r="D109" s="80">
        <v>69383</v>
      </c>
      <c r="E109" s="80">
        <v>6568</v>
      </c>
      <c r="F109" s="80">
        <v>20732</v>
      </c>
    </row>
    <row r="110" spans="1:6">
      <c r="A110" s="81" t="s">
        <v>649</v>
      </c>
      <c r="B110" s="81" t="s">
        <v>604</v>
      </c>
      <c r="C110" s="80">
        <v>-9705</v>
      </c>
      <c r="D110" s="80">
        <v>-11719</v>
      </c>
      <c r="E110" s="80">
        <v>1411</v>
      </c>
      <c r="F110" s="80">
        <v>2542</v>
      </c>
    </row>
    <row r="111" spans="1:6">
      <c r="A111" s="81" t="s">
        <v>650</v>
      </c>
      <c r="B111" s="81" t="s">
        <v>605</v>
      </c>
      <c r="C111" s="80">
        <v>-17</v>
      </c>
      <c r="D111" s="80">
        <v>332</v>
      </c>
      <c r="E111" s="80">
        <v>-1297</v>
      </c>
      <c r="F111" s="80">
        <v>-5345</v>
      </c>
    </row>
    <row r="112" spans="1:6">
      <c r="A112" s="81" t="s">
        <v>651</v>
      </c>
      <c r="B112" s="81" t="s">
        <v>606</v>
      </c>
      <c r="C112" s="80">
        <v>9460</v>
      </c>
      <c r="D112" s="80">
        <v>14111</v>
      </c>
      <c r="E112" s="80">
        <v>-991</v>
      </c>
      <c r="F112" s="80">
        <v>-4690</v>
      </c>
    </row>
    <row r="113" spans="1:6">
      <c r="A113" s="81" t="s">
        <v>652</v>
      </c>
      <c r="B113" s="81" t="s">
        <v>248</v>
      </c>
      <c r="C113" s="80">
        <v>-49463</v>
      </c>
      <c r="D113" s="80">
        <v>-285827</v>
      </c>
      <c r="E113" s="80">
        <v>3281</v>
      </c>
      <c r="F113" s="80">
        <v>-3131</v>
      </c>
    </row>
    <row r="114" spans="1:6">
      <c r="A114" s="81" t="s">
        <v>653</v>
      </c>
      <c r="B114" s="81" t="s">
        <v>250</v>
      </c>
      <c r="C114" s="80">
        <v>339</v>
      </c>
      <c r="D114" s="80">
        <v>-9607</v>
      </c>
      <c r="E114" s="80">
        <v>257</v>
      </c>
      <c r="F114" s="80">
        <v>-3044</v>
      </c>
    </row>
    <row r="115" spans="1:6">
      <c r="A115" s="81" t="s">
        <v>654</v>
      </c>
      <c r="B115" s="81" t="s">
        <v>252</v>
      </c>
      <c r="C115" s="80">
        <v>88877</v>
      </c>
      <c r="D115" s="80">
        <v>1118518</v>
      </c>
      <c r="E115" s="80">
        <v>18552</v>
      </c>
      <c r="F115" s="80">
        <v>93829</v>
      </c>
    </row>
    <row r="116" spans="1:6">
      <c r="A116" s="81" t="s">
        <v>655</v>
      </c>
      <c r="B116" s="81" t="s">
        <v>546</v>
      </c>
      <c r="C116" s="80">
        <v>12747</v>
      </c>
      <c r="D116" s="80">
        <v>-76816</v>
      </c>
      <c r="E116" s="80">
        <v>-17127</v>
      </c>
      <c r="F116" s="80">
        <v>-15551</v>
      </c>
    </row>
    <row r="117" spans="1:6">
      <c r="A117" s="81" t="s">
        <v>255</v>
      </c>
      <c r="B117" s="81" t="s">
        <v>547</v>
      </c>
      <c r="C117" s="80">
        <v>-12971</v>
      </c>
      <c r="D117" s="80">
        <v>-18152</v>
      </c>
      <c r="E117" s="80">
        <v>79626</v>
      </c>
      <c r="F117" s="80">
        <v>126340</v>
      </c>
    </row>
    <row r="118" spans="1:6">
      <c r="A118" s="81" t="s">
        <v>259</v>
      </c>
      <c r="B118" s="81" t="s">
        <v>260</v>
      </c>
      <c r="C118" s="80">
        <v>9348</v>
      </c>
      <c r="D118" s="80">
        <v>28206</v>
      </c>
      <c r="E118" s="80">
        <v>50</v>
      </c>
      <c r="F118" s="80">
        <v>8969</v>
      </c>
    </row>
    <row r="119" spans="1:6">
      <c r="A119" s="122" t="s">
        <v>656</v>
      </c>
      <c r="B119" s="122" t="s">
        <v>262</v>
      </c>
      <c r="C119" s="4">
        <v>92229</v>
      </c>
      <c r="D119" s="4">
        <v>963103</v>
      </c>
      <c r="E119" s="4">
        <v>115854</v>
      </c>
      <c r="F119" s="4">
        <v>396870</v>
      </c>
    </row>
    <row r="120" spans="1:6">
      <c r="A120" s="81" t="s">
        <v>657</v>
      </c>
      <c r="B120" s="81" t="s">
        <v>548</v>
      </c>
      <c r="C120" s="80">
        <v>375</v>
      </c>
      <c r="D120" s="80">
        <v>11191</v>
      </c>
      <c r="E120" s="80">
        <v>728</v>
      </c>
      <c r="F120" s="80">
        <v>14830</v>
      </c>
    </row>
    <row r="121" spans="1:6">
      <c r="A121" s="81" t="s">
        <v>265</v>
      </c>
      <c r="B121" s="81" t="s">
        <v>607</v>
      </c>
      <c r="C121" s="80">
        <v>-317</v>
      </c>
      <c r="D121" s="80">
        <v>-314</v>
      </c>
      <c r="E121" s="80">
        <v>3645</v>
      </c>
      <c r="F121" s="80">
        <v>3672</v>
      </c>
    </row>
    <row r="122" spans="1:6">
      <c r="A122" s="81" t="s">
        <v>658</v>
      </c>
      <c r="B122" s="81" t="s">
        <v>268</v>
      </c>
      <c r="C122" s="80">
        <v>-6456</v>
      </c>
      <c r="D122" s="80">
        <v>-7689</v>
      </c>
      <c r="E122" s="80">
        <v>18884</v>
      </c>
      <c r="F122" s="80">
        <v>9592</v>
      </c>
    </row>
    <row r="123" spans="1:6">
      <c r="A123" s="121" t="s">
        <v>659</v>
      </c>
      <c r="B123" s="121" t="s">
        <v>270</v>
      </c>
      <c r="C123" s="4">
        <v>85831</v>
      </c>
      <c r="D123" s="4">
        <v>966291</v>
      </c>
      <c r="E123" s="4">
        <v>139111</v>
      </c>
      <c r="F123" s="4">
        <v>424964</v>
      </c>
    </row>
    <row r="124" spans="1:6">
      <c r="A124" s="121" t="s">
        <v>660</v>
      </c>
      <c r="B124" s="121" t="s">
        <v>272</v>
      </c>
      <c r="C124" s="4"/>
      <c r="D124" s="4"/>
      <c r="E124" s="4"/>
      <c r="F124" s="4"/>
    </row>
    <row r="125" spans="1:6">
      <c r="A125" s="122" t="s">
        <v>549</v>
      </c>
      <c r="B125" s="122" t="s">
        <v>274</v>
      </c>
      <c r="C125" s="4">
        <v>506</v>
      </c>
      <c r="D125" s="4">
        <v>239764</v>
      </c>
      <c r="E125" s="4">
        <v>362292</v>
      </c>
      <c r="F125" s="4">
        <v>629277</v>
      </c>
    </row>
    <row r="126" spans="1:6">
      <c r="A126" s="81" t="s">
        <v>661</v>
      </c>
      <c r="B126" s="81" t="s">
        <v>276</v>
      </c>
      <c r="C126" s="80">
        <v>6</v>
      </c>
      <c r="D126" s="80">
        <v>14</v>
      </c>
      <c r="E126" s="80">
        <v>2</v>
      </c>
      <c r="F126" s="80">
        <v>18</v>
      </c>
    </row>
    <row r="127" spans="1:6">
      <c r="A127" s="81" t="s">
        <v>277</v>
      </c>
      <c r="B127" s="81" t="s">
        <v>278</v>
      </c>
      <c r="C127" s="80">
        <v>0</v>
      </c>
      <c r="D127" s="80">
        <v>0</v>
      </c>
      <c r="E127" s="80">
        <v>0</v>
      </c>
      <c r="F127" s="80">
        <v>0</v>
      </c>
    </row>
    <row r="128" spans="1:6">
      <c r="A128" s="81" t="s">
        <v>279</v>
      </c>
      <c r="B128" s="81" t="s">
        <v>280</v>
      </c>
      <c r="C128" s="80">
        <v>0</v>
      </c>
      <c r="D128" s="80">
        <v>0</v>
      </c>
      <c r="E128" s="80">
        <v>0</v>
      </c>
      <c r="F128" s="80">
        <v>0</v>
      </c>
    </row>
    <row r="129" spans="1:9">
      <c r="A129" s="81" t="s">
        <v>281</v>
      </c>
      <c r="B129" s="81" t="s">
        <v>282</v>
      </c>
      <c r="C129" s="80">
        <v>0</v>
      </c>
      <c r="D129" s="80">
        <v>0</v>
      </c>
      <c r="E129" s="80">
        <v>0</v>
      </c>
      <c r="F129" s="80">
        <v>0</v>
      </c>
    </row>
    <row r="130" spans="1:9">
      <c r="A130" s="93" t="s">
        <v>283</v>
      </c>
      <c r="B130" s="93" t="s">
        <v>284</v>
      </c>
      <c r="C130" s="94">
        <v>19</v>
      </c>
      <c r="D130" s="94">
        <v>19</v>
      </c>
      <c r="E130" s="94">
        <v>0</v>
      </c>
      <c r="F130" s="94">
        <v>0</v>
      </c>
      <c r="G130" s="92"/>
      <c r="H130" s="395" t="s">
        <v>510</v>
      </c>
      <c r="I130" s="395"/>
    </row>
    <row r="131" spans="1:9">
      <c r="A131" s="81" t="s">
        <v>662</v>
      </c>
      <c r="B131" s="81" t="s">
        <v>288</v>
      </c>
      <c r="C131" s="80">
        <v>0</v>
      </c>
      <c r="D131" s="80">
        <v>164368</v>
      </c>
      <c r="E131" s="80">
        <v>314546</v>
      </c>
      <c r="F131" s="80">
        <v>577228</v>
      </c>
    </row>
    <row r="132" spans="1:9">
      <c r="A132" s="81" t="s">
        <v>663</v>
      </c>
      <c r="B132" s="81" t="s">
        <v>382</v>
      </c>
      <c r="C132" s="80">
        <v>0</v>
      </c>
      <c r="D132" s="80">
        <v>66628</v>
      </c>
      <c r="E132" s="80">
        <v>45135</v>
      </c>
      <c r="F132" s="80">
        <v>45135</v>
      </c>
    </row>
    <row r="133" spans="1:9">
      <c r="A133" s="81" t="s">
        <v>291</v>
      </c>
      <c r="B133" s="81" t="s">
        <v>292</v>
      </c>
      <c r="C133" s="80">
        <v>445</v>
      </c>
      <c r="D133" s="80">
        <v>725</v>
      </c>
      <c r="E133" s="80">
        <v>0</v>
      </c>
      <c r="F133" s="80">
        <v>33</v>
      </c>
    </row>
    <row r="134" spans="1:9">
      <c r="A134" s="81" t="s">
        <v>551</v>
      </c>
      <c r="B134" s="81" t="s">
        <v>296</v>
      </c>
      <c r="C134" s="80">
        <v>0</v>
      </c>
      <c r="D134" s="80">
        <v>7887</v>
      </c>
      <c r="E134" s="80">
        <v>1194</v>
      </c>
      <c r="F134" s="80">
        <v>1194</v>
      </c>
    </row>
    <row r="135" spans="1:9">
      <c r="A135" s="81" t="s">
        <v>664</v>
      </c>
      <c r="B135" s="81" t="s">
        <v>298</v>
      </c>
      <c r="C135" s="80">
        <v>36</v>
      </c>
      <c r="D135" s="80">
        <v>123</v>
      </c>
      <c r="E135" s="80">
        <v>1415</v>
      </c>
      <c r="F135" s="80">
        <v>5669</v>
      </c>
    </row>
    <row r="136" spans="1:9">
      <c r="A136" s="122" t="s">
        <v>553</v>
      </c>
      <c r="B136" s="122" t="s">
        <v>300</v>
      </c>
      <c r="C136" s="4">
        <v>63738</v>
      </c>
      <c r="D136" s="4">
        <v>574103</v>
      </c>
      <c r="E136" s="4">
        <v>376278</v>
      </c>
      <c r="F136" s="4">
        <v>812209</v>
      </c>
    </row>
    <row r="137" spans="1:9">
      <c r="A137" s="81" t="s">
        <v>665</v>
      </c>
      <c r="B137" s="81" t="s">
        <v>302</v>
      </c>
      <c r="C137" s="80">
        <v>5636</v>
      </c>
      <c r="D137" s="80">
        <v>23755</v>
      </c>
      <c r="E137" s="80">
        <v>2974</v>
      </c>
      <c r="F137" s="80">
        <v>15244</v>
      </c>
    </row>
    <row r="138" spans="1:9">
      <c r="A138" s="81" t="s">
        <v>568</v>
      </c>
      <c r="B138" s="81" t="s">
        <v>137</v>
      </c>
      <c r="C138" s="80">
        <v>26530</v>
      </c>
      <c r="D138" s="80">
        <v>135557</v>
      </c>
      <c r="E138" s="80">
        <v>52374</v>
      </c>
      <c r="F138" s="80">
        <v>166648</v>
      </c>
    </row>
    <row r="139" spans="1:9">
      <c r="A139" s="81" t="s">
        <v>305</v>
      </c>
      <c r="B139" s="81" t="s">
        <v>306</v>
      </c>
      <c r="C139" s="80">
        <v>0</v>
      </c>
      <c r="D139" s="80">
        <v>0</v>
      </c>
      <c r="E139" s="80">
        <v>0</v>
      </c>
      <c r="F139" s="80">
        <v>0</v>
      </c>
    </row>
    <row r="140" spans="1:9">
      <c r="A140" s="81" t="s">
        <v>666</v>
      </c>
      <c r="B140" s="81" t="s">
        <v>608</v>
      </c>
      <c r="C140" s="80">
        <v>595</v>
      </c>
      <c r="D140" s="80">
        <v>2000</v>
      </c>
      <c r="E140" s="80">
        <v>2623</v>
      </c>
      <c r="F140" s="80">
        <v>6716</v>
      </c>
    </row>
    <row r="141" spans="1:9">
      <c r="A141" s="81" t="s">
        <v>309</v>
      </c>
      <c r="B141" s="81" t="s">
        <v>310</v>
      </c>
      <c r="C141" s="80">
        <v>600</v>
      </c>
      <c r="D141" s="80">
        <v>4340</v>
      </c>
      <c r="E141" s="80">
        <v>1000</v>
      </c>
      <c r="F141" s="80">
        <v>3000</v>
      </c>
    </row>
    <row r="142" spans="1:9">
      <c r="A142" s="81" t="s">
        <v>311</v>
      </c>
      <c r="B142" s="81" t="s">
        <v>312</v>
      </c>
      <c r="C142" s="80">
        <v>0</v>
      </c>
      <c r="D142" s="80">
        <v>0</v>
      </c>
      <c r="E142" s="80">
        <v>0</v>
      </c>
      <c r="F142" s="80">
        <v>0</v>
      </c>
    </row>
    <row r="143" spans="1:9">
      <c r="A143" s="93" t="s">
        <v>313</v>
      </c>
      <c r="B143" s="93" t="s">
        <v>609</v>
      </c>
      <c r="C143" s="94">
        <v>7679</v>
      </c>
      <c r="D143" s="94">
        <v>7679</v>
      </c>
      <c r="E143" s="94">
        <v>0</v>
      </c>
      <c r="F143" s="94">
        <v>0</v>
      </c>
      <c r="G143" s="92"/>
      <c r="H143" s="395" t="s">
        <v>510</v>
      </c>
      <c r="I143" s="395"/>
    </row>
    <row r="144" spans="1:9">
      <c r="A144" s="81" t="s">
        <v>319</v>
      </c>
      <c r="B144" s="81" t="s">
        <v>320</v>
      </c>
      <c r="C144" s="80">
        <v>0</v>
      </c>
      <c r="D144" s="80">
        <v>0</v>
      </c>
      <c r="E144" s="80">
        <v>0</v>
      </c>
      <c r="F144" s="80">
        <v>0</v>
      </c>
    </row>
    <row r="145" spans="1:12">
      <c r="A145" s="81" t="s">
        <v>321</v>
      </c>
      <c r="B145" s="81" t="s">
        <v>322</v>
      </c>
      <c r="C145" s="80">
        <v>0</v>
      </c>
      <c r="D145" s="80">
        <v>50073</v>
      </c>
      <c r="E145" s="80">
        <v>300046</v>
      </c>
      <c r="F145" s="80">
        <v>444379</v>
      </c>
    </row>
    <row r="146" spans="1:12">
      <c r="A146" s="81" t="s">
        <v>663</v>
      </c>
      <c r="B146" s="81" t="s">
        <v>324</v>
      </c>
      <c r="C146" s="80">
        <v>22623</v>
      </c>
      <c r="D146" s="80">
        <v>350699</v>
      </c>
      <c r="E146" s="80">
        <v>17261</v>
      </c>
      <c r="F146" s="80">
        <v>176214</v>
      </c>
    </row>
    <row r="147" spans="1:12">
      <c r="A147" s="93" t="s">
        <v>667</v>
      </c>
      <c r="B147" s="93" t="s">
        <v>420</v>
      </c>
      <c r="C147" s="94">
        <v>75</v>
      </c>
      <c r="D147" s="94">
        <v>0</v>
      </c>
      <c r="E147" s="94">
        <v>0</v>
      </c>
      <c r="F147" s="94">
        <v>0</v>
      </c>
      <c r="G147" s="92"/>
      <c r="H147" s="395" t="s">
        <v>510</v>
      </c>
      <c r="I147" s="395"/>
    </row>
    <row r="148" spans="1:12">
      <c r="A148" s="81" t="s">
        <v>557</v>
      </c>
      <c r="B148" s="81" t="s">
        <v>424</v>
      </c>
      <c r="C148" s="80">
        <v>0</v>
      </c>
      <c r="D148" s="80">
        <v>0</v>
      </c>
      <c r="E148" s="80">
        <v>0</v>
      </c>
      <c r="F148" s="80">
        <v>8</v>
      </c>
    </row>
    <row r="149" spans="1:12">
      <c r="A149" s="121" t="s">
        <v>668</v>
      </c>
      <c r="B149" s="121" t="s">
        <v>331</v>
      </c>
      <c r="C149" s="4">
        <v>-63232</v>
      </c>
      <c r="D149" s="4">
        <v>-334339</v>
      </c>
      <c r="E149" s="4">
        <v>-13986</v>
      </c>
      <c r="F149" s="4">
        <v>-182932</v>
      </c>
    </row>
    <row r="150" spans="1:12">
      <c r="A150" s="121" t="s">
        <v>669</v>
      </c>
      <c r="B150" s="121" t="s">
        <v>333</v>
      </c>
      <c r="C150" s="4"/>
      <c r="D150" s="4"/>
      <c r="E150" s="4"/>
      <c r="F150" s="4"/>
    </row>
    <row r="151" spans="1:12">
      <c r="A151" s="122" t="s">
        <v>549</v>
      </c>
      <c r="B151" s="122" t="s">
        <v>274</v>
      </c>
      <c r="C151" s="4">
        <v>10</v>
      </c>
      <c r="D151" s="4">
        <v>2179</v>
      </c>
      <c r="E151" s="4">
        <v>126124</v>
      </c>
      <c r="F151" s="4">
        <v>126124</v>
      </c>
    </row>
    <row r="152" spans="1:12">
      <c r="A152" s="81" t="s">
        <v>560</v>
      </c>
      <c r="B152" s="81" t="s">
        <v>335</v>
      </c>
      <c r="C152" s="80">
        <v>0</v>
      </c>
      <c r="D152" s="80">
        <v>2149</v>
      </c>
      <c r="E152" s="80">
        <v>126124</v>
      </c>
      <c r="F152" s="80">
        <v>126124</v>
      </c>
    </row>
    <row r="153" spans="1:12">
      <c r="A153" s="81" t="s">
        <v>336</v>
      </c>
      <c r="B153" s="81" t="s">
        <v>337</v>
      </c>
      <c r="C153" s="80">
        <v>0</v>
      </c>
      <c r="D153" s="80">
        <v>0</v>
      </c>
      <c r="E153" s="80">
        <v>0</v>
      </c>
      <c r="F153" s="80">
        <v>0</v>
      </c>
    </row>
    <row r="154" spans="1:12">
      <c r="A154" s="81" t="s">
        <v>670</v>
      </c>
      <c r="B154" s="81" t="s">
        <v>515</v>
      </c>
      <c r="C154" s="80">
        <v>10</v>
      </c>
      <c r="D154" s="80">
        <v>30</v>
      </c>
      <c r="E154" s="80">
        <v>0</v>
      </c>
      <c r="F154" s="80">
        <v>0</v>
      </c>
    </row>
    <row r="155" spans="1:12">
      <c r="A155" s="81" t="s">
        <v>340</v>
      </c>
      <c r="B155" s="81" t="s">
        <v>341</v>
      </c>
      <c r="C155" s="80">
        <v>0</v>
      </c>
      <c r="D155" s="80">
        <v>0</v>
      </c>
      <c r="E155" s="80">
        <v>0</v>
      </c>
      <c r="F155" s="80">
        <v>0</v>
      </c>
    </row>
    <row r="156" spans="1:12">
      <c r="A156" s="122" t="s">
        <v>553</v>
      </c>
      <c r="B156" s="122" t="s">
        <v>300</v>
      </c>
      <c r="C156" s="4">
        <v>1028</v>
      </c>
      <c r="D156" s="4">
        <v>506785</v>
      </c>
      <c r="E156" s="4">
        <v>215117</v>
      </c>
      <c r="F156" s="4">
        <v>216790</v>
      </c>
    </row>
    <row r="157" spans="1:12">
      <c r="A157" s="81" t="s">
        <v>342</v>
      </c>
      <c r="B157" s="81" t="s">
        <v>312</v>
      </c>
      <c r="C157" s="80">
        <v>0</v>
      </c>
      <c r="D157" s="80">
        <v>0</v>
      </c>
      <c r="E157" s="80">
        <v>0</v>
      </c>
      <c r="F157" s="80">
        <v>0</v>
      </c>
      <c r="L157" s="68"/>
    </row>
    <row r="158" spans="1:12">
      <c r="A158" s="81" t="s">
        <v>563</v>
      </c>
      <c r="B158" s="81" t="s">
        <v>346</v>
      </c>
      <c r="C158" s="80">
        <v>0</v>
      </c>
      <c r="D158" s="80">
        <v>503694</v>
      </c>
      <c r="E158" s="80">
        <v>0</v>
      </c>
      <c r="F158" s="80">
        <v>0</v>
      </c>
      <c r="L158" s="68"/>
    </row>
    <row r="159" spans="1:12">
      <c r="A159" s="81" t="s">
        <v>347</v>
      </c>
      <c r="B159" s="81" t="s">
        <v>684</v>
      </c>
      <c r="C159" s="80">
        <v>0</v>
      </c>
      <c r="D159" s="80">
        <v>0</v>
      </c>
      <c r="E159" s="80">
        <v>214259</v>
      </c>
      <c r="F159" s="80">
        <v>214259</v>
      </c>
      <c r="L159" s="68"/>
    </row>
    <row r="160" spans="1:12" ht="15" customHeight="1">
      <c r="A160" s="81" t="s">
        <v>671</v>
      </c>
      <c r="B160" s="81" t="s">
        <v>350</v>
      </c>
      <c r="C160" s="80">
        <v>927</v>
      </c>
      <c r="D160" s="80">
        <v>2650</v>
      </c>
      <c r="E160" s="80">
        <v>757</v>
      </c>
      <c r="F160" s="80">
        <v>2225</v>
      </c>
    </row>
    <row r="161" spans="1:21">
      <c r="A161" s="81" t="s">
        <v>340</v>
      </c>
      <c r="B161" s="81" t="s">
        <v>341</v>
      </c>
      <c r="C161" s="80">
        <v>101</v>
      </c>
      <c r="D161" s="80">
        <v>441</v>
      </c>
      <c r="E161" s="80">
        <v>101</v>
      </c>
      <c r="F161" s="80">
        <v>306</v>
      </c>
    </row>
    <row r="162" spans="1:21">
      <c r="A162" s="121" t="s">
        <v>672</v>
      </c>
      <c r="B162" s="121" t="s">
        <v>353</v>
      </c>
      <c r="C162" s="4">
        <v>-1018</v>
      </c>
      <c r="D162" s="4">
        <v>-504606</v>
      </c>
      <c r="E162" s="4">
        <v>-88993</v>
      </c>
      <c r="F162" s="4">
        <v>-90666</v>
      </c>
    </row>
    <row r="163" spans="1:21">
      <c r="A163" s="121" t="s">
        <v>673</v>
      </c>
      <c r="B163" s="121" t="s">
        <v>355</v>
      </c>
      <c r="C163" s="4">
        <v>21581</v>
      </c>
      <c r="D163" s="4">
        <v>127346</v>
      </c>
      <c r="E163" s="4">
        <v>36132</v>
      </c>
      <c r="F163" s="4">
        <v>151366</v>
      </c>
    </row>
    <row r="164" spans="1:21">
      <c r="A164" s="121" t="s">
        <v>674</v>
      </c>
      <c r="B164" s="121" t="s">
        <v>357</v>
      </c>
      <c r="C164" s="4">
        <v>21581</v>
      </c>
      <c r="D164" s="4">
        <v>127346</v>
      </c>
      <c r="E164" s="4">
        <v>36132</v>
      </c>
      <c r="F164" s="4">
        <v>151366</v>
      </c>
    </row>
    <row r="165" spans="1:21">
      <c r="A165" s="121" t="s">
        <v>675</v>
      </c>
      <c r="B165" s="121" t="s">
        <v>359</v>
      </c>
      <c r="C165" s="4">
        <v>669100</v>
      </c>
      <c r="D165" s="4">
        <v>563335</v>
      </c>
      <c r="E165" s="4">
        <v>164640</v>
      </c>
      <c r="F165" s="4">
        <v>49406</v>
      </c>
    </row>
    <row r="166" spans="1:21">
      <c r="A166" s="121" t="s">
        <v>676</v>
      </c>
      <c r="B166" s="121" t="s">
        <v>361</v>
      </c>
      <c r="C166" s="4">
        <v>690681</v>
      </c>
      <c r="D166" s="4">
        <v>690681</v>
      </c>
      <c r="E166" s="4">
        <v>200772</v>
      </c>
      <c r="F166" s="4">
        <v>200772</v>
      </c>
    </row>
    <row r="167" spans="1:21">
      <c r="A167" s="76"/>
      <c r="B167" s="71"/>
      <c r="C167" s="72"/>
      <c r="D167" s="72"/>
    </row>
    <row r="168" spans="1:21">
      <c r="A168" s="76"/>
      <c r="B168" s="71"/>
      <c r="C168" s="72"/>
      <c r="D168" s="72"/>
    </row>
    <row r="169" spans="1:21" ht="26">
      <c r="A169" s="65" t="s">
        <v>476</v>
      </c>
      <c r="B169" s="66" t="s">
        <v>427</v>
      </c>
      <c r="C169" s="383" t="s">
        <v>601</v>
      </c>
      <c r="D169" s="384"/>
      <c r="E169" s="384"/>
      <c r="F169" s="385"/>
      <c r="H169" s="383" t="s">
        <v>602</v>
      </c>
      <c r="I169" s="384"/>
      <c r="J169" s="384"/>
      <c r="K169" s="385"/>
      <c r="M169" s="383" t="s">
        <v>688</v>
      </c>
      <c r="N169" s="384"/>
      <c r="O169" s="384"/>
      <c r="P169" s="385"/>
      <c r="R169" s="383" t="s">
        <v>689</v>
      </c>
      <c r="S169" s="384"/>
      <c r="T169" s="384"/>
      <c r="U169" s="385"/>
    </row>
    <row r="170" spans="1:21" ht="52">
      <c r="A170" s="392" t="s">
        <v>477</v>
      </c>
      <c r="B170" s="387" t="s">
        <v>429</v>
      </c>
      <c r="C170" s="396" t="s">
        <v>430</v>
      </c>
      <c r="D170" s="396" t="s">
        <v>431</v>
      </c>
      <c r="E170" s="314" t="s">
        <v>478</v>
      </c>
      <c r="F170" s="314" t="s">
        <v>433</v>
      </c>
      <c r="H170" s="396" t="s">
        <v>430</v>
      </c>
      <c r="I170" s="396" t="s">
        <v>431</v>
      </c>
      <c r="J170" s="314" t="s">
        <v>478</v>
      </c>
      <c r="K170" s="314" t="s">
        <v>433</v>
      </c>
      <c r="M170" s="396" t="s">
        <v>430</v>
      </c>
      <c r="N170" s="396" t="s">
        <v>431</v>
      </c>
      <c r="O170" s="314" t="s">
        <v>478</v>
      </c>
      <c r="P170" s="314" t="s">
        <v>433</v>
      </c>
      <c r="R170" s="396" t="s">
        <v>430</v>
      </c>
      <c r="S170" s="396" t="s">
        <v>431</v>
      </c>
      <c r="T170" s="314" t="s">
        <v>478</v>
      </c>
      <c r="U170" s="314" t="s">
        <v>433</v>
      </c>
    </row>
    <row r="171" spans="1:21" ht="65">
      <c r="A171" s="392"/>
      <c r="B171" s="387"/>
      <c r="C171" s="397"/>
      <c r="D171" s="397"/>
      <c r="E171" s="314" t="s">
        <v>479</v>
      </c>
      <c r="F171" s="314" t="s">
        <v>435</v>
      </c>
      <c r="H171" s="397"/>
      <c r="I171" s="397"/>
      <c r="J171" s="314" t="s">
        <v>479</v>
      </c>
      <c r="K171" s="314" t="s">
        <v>435</v>
      </c>
      <c r="M171" s="397"/>
      <c r="N171" s="397"/>
      <c r="O171" s="314" t="s">
        <v>479</v>
      </c>
      <c r="P171" s="314" t="s">
        <v>435</v>
      </c>
      <c r="R171" s="397"/>
      <c r="S171" s="397"/>
      <c r="T171" s="314" t="s">
        <v>479</v>
      </c>
      <c r="U171" s="314" t="s">
        <v>435</v>
      </c>
    </row>
    <row r="172" spans="1:21">
      <c r="A172" s="82" t="s">
        <v>0</v>
      </c>
      <c r="B172" s="121" t="s">
        <v>1</v>
      </c>
      <c r="C172" s="123">
        <v>104770</v>
      </c>
      <c r="D172" s="123">
        <v>41784</v>
      </c>
      <c r="E172" s="123">
        <v>-2091</v>
      </c>
      <c r="F172" s="123">
        <v>144463</v>
      </c>
      <c r="H172" s="123">
        <v>476710</v>
      </c>
      <c r="I172" s="123">
        <v>148117</v>
      </c>
      <c r="J172" s="123">
        <v>-9718</v>
      </c>
      <c r="K172" s="123">
        <v>615109</v>
      </c>
      <c r="M172" s="123">
        <v>65276</v>
      </c>
      <c r="N172" s="123">
        <v>40500</v>
      </c>
      <c r="O172" s="123">
        <v>-1258</v>
      </c>
      <c r="P172" s="123">
        <v>104518</v>
      </c>
      <c r="R172" s="123">
        <v>325644</v>
      </c>
      <c r="S172" s="123">
        <v>150294</v>
      </c>
      <c r="T172" s="123">
        <v>-7410</v>
      </c>
      <c r="U172" s="123">
        <v>468528</v>
      </c>
    </row>
    <row r="173" spans="1:21">
      <c r="A173" s="84" t="s">
        <v>622</v>
      </c>
      <c r="B173" s="116" t="s">
        <v>46</v>
      </c>
      <c r="C173" s="78">
        <v>101642</v>
      </c>
      <c r="D173" s="78">
        <v>1984</v>
      </c>
      <c r="E173" s="78">
        <v>636</v>
      </c>
      <c r="F173" s="78">
        <v>104262</v>
      </c>
      <c r="H173" s="78">
        <v>461580</v>
      </c>
      <c r="I173" s="78">
        <v>6330</v>
      </c>
      <c r="J173" s="78">
        <v>3338</v>
      </c>
      <c r="K173" s="78">
        <v>471248</v>
      </c>
      <c r="M173" s="78">
        <v>58873</v>
      </c>
      <c r="N173" s="78">
        <v>2781</v>
      </c>
      <c r="O173" s="78">
        <v>248</v>
      </c>
      <c r="P173" s="78">
        <v>61902</v>
      </c>
      <c r="R173" s="78">
        <v>286971</v>
      </c>
      <c r="S173" s="78">
        <v>10426</v>
      </c>
      <c r="T173" s="78">
        <v>2169</v>
      </c>
      <c r="U173" s="78">
        <v>299566</v>
      </c>
    </row>
    <row r="174" spans="1:21">
      <c r="A174" s="84" t="s">
        <v>623</v>
      </c>
      <c r="B174" s="116" t="s">
        <v>369</v>
      </c>
      <c r="C174" s="78">
        <v>964</v>
      </c>
      <c r="D174" s="78">
        <v>73</v>
      </c>
      <c r="E174" s="78">
        <v>-617</v>
      </c>
      <c r="F174" s="78">
        <v>420</v>
      </c>
      <c r="H174" s="78">
        <v>5946</v>
      </c>
      <c r="I174" s="78">
        <v>212</v>
      </c>
      <c r="J174" s="78">
        <v>-2026</v>
      </c>
      <c r="K174" s="78">
        <v>4132</v>
      </c>
      <c r="M174" s="78">
        <v>992</v>
      </c>
      <c r="N174" s="78">
        <v>65</v>
      </c>
      <c r="O174" s="78">
        <v>-590</v>
      </c>
      <c r="P174" s="78">
        <v>467</v>
      </c>
      <c r="R174" s="78">
        <v>3497</v>
      </c>
      <c r="S174" s="78">
        <v>65</v>
      </c>
      <c r="T174" s="78">
        <v>-2321</v>
      </c>
      <c r="U174" s="78">
        <v>1241</v>
      </c>
    </row>
    <row r="175" spans="1:21">
      <c r="A175" s="84" t="s">
        <v>624</v>
      </c>
      <c r="B175" s="116" t="s">
        <v>49</v>
      </c>
      <c r="C175" s="78">
        <v>2164</v>
      </c>
      <c r="D175" s="78">
        <v>39727</v>
      </c>
      <c r="E175" s="78">
        <v>-2110</v>
      </c>
      <c r="F175" s="78">
        <v>39781</v>
      </c>
      <c r="H175" s="78">
        <v>9184</v>
      </c>
      <c r="I175" s="78">
        <v>141575</v>
      </c>
      <c r="J175" s="78">
        <v>-11030</v>
      </c>
      <c r="K175" s="78">
        <v>139729</v>
      </c>
      <c r="M175" s="78">
        <v>5411</v>
      </c>
      <c r="N175" s="78">
        <v>37654</v>
      </c>
      <c r="O175" s="78">
        <v>-916</v>
      </c>
      <c r="P175" s="78">
        <v>42149</v>
      </c>
      <c r="R175" s="78">
        <v>35176</v>
      </c>
      <c r="S175" s="78">
        <v>139803</v>
      </c>
      <c r="T175" s="78">
        <v>-7258</v>
      </c>
      <c r="U175" s="78">
        <v>167721</v>
      </c>
    </row>
    <row r="176" spans="1:21">
      <c r="A176" s="82" t="s">
        <v>677</v>
      </c>
      <c r="B176" s="121" t="s">
        <v>438</v>
      </c>
      <c r="C176" s="123">
        <v>24023</v>
      </c>
      <c r="D176" s="123">
        <v>30546</v>
      </c>
      <c r="E176" s="123">
        <v>-1642</v>
      </c>
      <c r="F176" s="123">
        <v>52927</v>
      </c>
      <c r="H176" s="123">
        <v>116098</v>
      </c>
      <c r="I176" s="123">
        <v>107406</v>
      </c>
      <c r="J176" s="123">
        <v>-8381</v>
      </c>
      <c r="K176" s="123">
        <v>215123</v>
      </c>
      <c r="M176" s="123">
        <v>9391</v>
      </c>
      <c r="N176" s="123">
        <v>28132</v>
      </c>
      <c r="O176" s="123">
        <v>-1095</v>
      </c>
      <c r="P176" s="123">
        <v>36428</v>
      </c>
      <c r="R176" s="123">
        <v>47077</v>
      </c>
      <c r="S176" s="123">
        <v>103727</v>
      </c>
      <c r="T176" s="123">
        <v>-6620</v>
      </c>
      <c r="U176" s="123">
        <v>144184</v>
      </c>
    </row>
    <row r="177" spans="1:21">
      <c r="A177" s="84" t="s">
        <v>439</v>
      </c>
      <c r="B177" s="116" t="s">
        <v>373</v>
      </c>
      <c r="C177" s="78">
        <v>22051</v>
      </c>
      <c r="D177" s="78">
        <v>1357</v>
      </c>
      <c r="E177" s="78">
        <v>-191</v>
      </c>
      <c r="F177" s="78">
        <v>23217</v>
      </c>
      <c r="H177" s="78">
        <v>107655</v>
      </c>
      <c r="I177" s="78">
        <v>4184</v>
      </c>
      <c r="J177" s="78">
        <v>-713</v>
      </c>
      <c r="K177" s="78">
        <v>111126</v>
      </c>
      <c r="M177" s="78">
        <v>5471</v>
      </c>
      <c r="N177" s="78">
        <v>1576</v>
      </c>
      <c r="O177" s="78">
        <v>-427</v>
      </c>
      <c r="P177" s="78">
        <v>6620</v>
      </c>
      <c r="R177" s="78">
        <v>18935</v>
      </c>
      <c r="S177" s="78">
        <v>4544</v>
      </c>
      <c r="T177" s="78">
        <v>-1532</v>
      </c>
      <c r="U177" s="78">
        <v>21947</v>
      </c>
    </row>
    <row r="178" spans="1:21">
      <c r="A178" s="84" t="s">
        <v>441</v>
      </c>
      <c r="B178" s="116" t="s">
        <v>55</v>
      </c>
      <c r="C178" s="78">
        <v>1972</v>
      </c>
      <c r="D178" s="78">
        <v>29189</v>
      </c>
      <c r="E178" s="78">
        <v>-1451</v>
      </c>
      <c r="F178" s="78">
        <v>29710</v>
      </c>
      <c r="H178" s="78">
        <v>8443</v>
      </c>
      <c r="I178" s="78">
        <v>103222</v>
      </c>
      <c r="J178" s="78">
        <v>-7668</v>
      </c>
      <c r="K178" s="78">
        <v>103997</v>
      </c>
      <c r="M178" s="78">
        <v>3920</v>
      </c>
      <c r="N178" s="78">
        <v>26556</v>
      </c>
      <c r="O178" s="78">
        <v>-668</v>
      </c>
      <c r="P178" s="78">
        <v>29808</v>
      </c>
      <c r="R178" s="78">
        <v>28142</v>
      </c>
      <c r="S178" s="78">
        <v>99183</v>
      </c>
      <c r="T178" s="78">
        <v>-5088</v>
      </c>
      <c r="U178" s="78">
        <v>122237</v>
      </c>
    </row>
    <row r="179" spans="1:21">
      <c r="A179" s="85" t="s">
        <v>626</v>
      </c>
      <c r="B179" s="124" t="s">
        <v>391</v>
      </c>
      <c r="C179" s="123">
        <v>80747</v>
      </c>
      <c r="D179" s="123">
        <v>11238</v>
      </c>
      <c r="E179" s="123">
        <v>-449</v>
      </c>
      <c r="F179" s="123">
        <v>91536</v>
      </c>
      <c r="H179" s="123">
        <v>360612</v>
      </c>
      <c r="I179" s="123">
        <v>40711</v>
      </c>
      <c r="J179" s="123">
        <v>-1337</v>
      </c>
      <c r="K179" s="123">
        <v>399986</v>
      </c>
      <c r="M179" s="123">
        <v>55885</v>
      </c>
      <c r="N179" s="123">
        <v>12368</v>
      </c>
      <c r="O179" s="123">
        <v>-163</v>
      </c>
      <c r="P179" s="123">
        <v>68090</v>
      </c>
      <c r="R179" s="123">
        <v>278567</v>
      </c>
      <c r="S179" s="123">
        <v>46567</v>
      </c>
      <c r="T179" s="123">
        <v>-790</v>
      </c>
      <c r="U179" s="123">
        <v>324344</v>
      </c>
    </row>
    <row r="180" spans="1:21">
      <c r="A180" s="83" t="s">
        <v>627</v>
      </c>
      <c r="B180" s="77" t="s">
        <v>59</v>
      </c>
      <c r="C180" s="78">
        <v>40976</v>
      </c>
      <c r="D180" s="78">
        <v>14511</v>
      </c>
      <c r="E180" s="78">
        <v>-165</v>
      </c>
      <c r="F180" s="78">
        <v>55322</v>
      </c>
      <c r="H180" s="78">
        <v>142624</v>
      </c>
      <c r="I180" s="78">
        <v>44841</v>
      </c>
      <c r="J180" s="78">
        <v>-960</v>
      </c>
      <c r="K180" s="78">
        <v>186505</v>
      </c>
      <c r="M180" s="78">
        <v>20812</v>
      </c>
      <c r="N180" s="78">
        <v>10567</v>
      </c>
      <c r="O180" s="78">
        <v>-181</v>
      </c>
      <c r="P180" s="78">
        <v>31198</v>
      </c>
      <c r="R180" s="78">
        <v>69727</v>
      </c>
      <c r="S180" s="78">
        <v>34385</v>
      </c>
      <c r="T180" s="78">
        <v>-765</v>
      </c>
      <c r="U180" s="78">
        <v>103347</v>
      </c>
    </row>
    <row r="181" spans="1:21">
      <c r="A181" s="83" t="s">
        <v>628</v>
      </c>
      <c r="B181" s="77" t="s">
        <v>520</v>
      </c>
      <c r="C181" s="78">
        <v>21344</v>
      </c>
      <c r="D181" s="78">
        <v>2013</v>
      </c>
      <c r="E181" s="78">
        <v>-126</v>
      </c>
      <c r="F181" s="78">
        <v>23231</v>
      </c>
      <c r="H181" s="78">
        <v>71546</v>
      </c>
      <c r="I181" s="78">
        <v>6098</v>
      </c>
      <c r="J181" s="78">
        <v>-226</v>
      </c>
      <c r="K181" s="78">
        <v>77418</v>
      </c>
      <c r="M181" s="78">
        <v>7055</v>
      </c>
      <c r="N181" s="78">
        <v>1542</v>
      </c>
      <c r="O181" s="78">
        <v>0</v>
      </c>
      <c r="P181" s="78">
        <v>8597</v>
      </c>
      <c r="R181" s="78">
        <v>29974</v>
      </c>
      <c r="S181" s="78">
        <v>4571</v>
      </c>
      <c r="T181" s="78">
        <v>-98</v>
      </c>
      <c r="U181" s="78">
        <v>34447</v>
      </c>
    </row>
    <row r="182" spans="1:21">
      <c r="A182" s="83" t="s">
        <v>629</v>
      </c>
      <c r="B182" s="77" t="s">
        <v>65</v>
      </c>
      <c r="C182" s="78">
        <v>5155</v>
      </c>
      <c r="D182" s="78">
        <v>321</v>
      </c>
      <c r="E182" s="78">
        <v>-561</v>
      </c>
      <c r="F182" s="78">
        <v>4915</v>
      </c>
      <c r="H182" s="78">
        <v>10214</v>
      </c>
      <c r="I182" s="78">
        <v>1193</v>
      </c>
      <c r="J182" s="78">
        <v>-2639</v>
      </c>
      <c r="K182" s="78">
        <v>8768</v>
      </c>
      <c r="M182" s="78">
        <v>2031</v>
      </c>
      <c r="N182" s="78">
        <v>245</v>
      </c>
      <c r="O182" s="78">
        <v>-367</v>
      </c>
      <c r="P182" s="78">
        <v>1909</v>
      </c>
      <c r="R182" s="78">
        <v>6463</v>
      </c>
      <c r="S182" s="78">
        <v>544</v>
      </c>
      <c r="T182" s="78">
        <v>-1082</v>
      </c>
      <c r="U182" s="78">
        <v>5925</v>
      </c>
    </row>
    <row r="183" spans="1:21">
      <c r="A183" s="83" t="s">
        <v>66</v>
      </c>
      <c r="B183" s="77" t="s">
        <v>67</v>
      </c>
      <c r="C183" s="78">
        <v>2731</v>
      </c>
      <c r="D183" s="78">
        <v>237</v>
      </c>
      <c r="E183" s="78">
        <v>-707</v>
      </c>
      <c r="F183" s="78">
        <v>2261</v>
      </c>
      <c r="H183" s="78">
        <v>8359</v>
      </c>
      <c r="I183" s="78">
        <v>852</v>
      </c>
      <c r="J183" s="78">
        <v>-2636</v>
      </c>
      <c r="K183" s="78">
        <v>6575</v>
      </c>
      <c r="M183" s="78">
        <v>1895</v>
      </c>
      <c r="N183" s="78">
        <v>129</v>
      </c>
      <c r="O183" s="78">
        <v>-335</v>
      </c>
      <c r="P183" s="78">
        <v>1689</v>
      </c>
      <c r="R183" s="78">
        <v>8686</v>
      </c>
      <c r="S183" s="78">
        <v>383</v>
      </c>
      <c r="T183" s="78">
        <v>-968</v>
      </c>
      <c r="U183" s="78">
        <v>8101</v>
      </c>
    </row>
    <row r="184" spans="1:21">
      <c r="A184" s="83" t="s">
        <v>630</v>
      </c>
      <c r="B184" s="77" t="s">
        <v>69</v>
      </c>
      <c r="C184" s="78">
        <v>-5</v>
      </c>
      <c r="D184" s="78">
        <v>0</v>
      </c>
      <c r="E184" s="78">
        <v>0</v>
      </c>
      <c r="F184" s="78">
        <v>-5</v>
      </c>
      <c r="H184" s="78">
        <v>-6</v>
      </c>
      <c r="I184" s="78">
        <v>0</v>
      </c>
      <c r="J184" s="78">
        <v>0</v>
      </c>
      <c r="K184" s="78">
        <v>-6</v>
      </c>
      <c r="M184" s="78">
        <v>2</v>
      </c>
      <c r="N184" s="78">
        <v>0</v>
      </c>
      <c r="O184" s="78">
        <v>0</v>
      </c>
      <c r="P184" s="78">
        <v>2</v>
      </c>
      <c r="R184" s="78">
        <v>-73</v>
      </c>
      <c r="S184" s="78">
        <v>0</v>
      </c>
      <c r="T184" s="78">
        <v>0</v>
      </c>
      <c r="U184" s="78">
        <v>-73</v>
      </c>
    </row>
    <row r="185" spans="1:21">
      <c r="A185" s="85" t="s">
        <v>631</v>
      </c>
      <c r="B185" s="124" t="s">
        <v>394</v>
      </c>
      <c r="C185" s="123">
        <v>20846</v>
      </c>
      <c r="D185" s="123">
        <v>-5202</v>
      </c>
      <c r="E185" s="123">
        <v>-12</v>
      </c>
      <c r="F185" s="123">
        <v>15632</v>
      </c>
      <c r="H185" s="123">
        <v>148291</v>
      </c>
      <c r="I185" s="123">
        <v>-9887</v>
      </c>
      <c r="J185" s="123">
        <v>-154</v>
      </c>
      <c r="K185" s="123">
        <v>138250</v>
      </c>
      <c r="M185" s="123">
        <v>28156</v>
      </c>
      <c r="N185" s="123">
        <v>375</v>
      </c>
      <c r="O185" s="123">
        <v>-14</v>
      </c>
      <c r="P185" s="123">
        <v>28517</v>
      </c>
      <c r="R185" s="123">
        <v>176570</v>
      </c>
      <c r="S185" s="123">
        <v>7772</v>
      </c>
      <c r="T185" s="123">
        <v>-41</v>
      </c>
      <c r="U185" s="123">
        <v>184301</v>
      </c>
    </row>
    <row r="186" spans="1:21">
      <c r="A186" s="83" t="s">
        <v>632</v>
      </c>
      <c r="B186" s="77" t="s">
        <v>73</v>
      </c>
      <c r="C186" s="78">
        <v>10782</v>
      </c>
      <c r="D186" s="78">
        <v>1966</v>
      </c>
      <c r="E186" s="78">
        <v>-2764</v>
      </c>
      <c r="F186" s="78">
        <v>9984</v>
      </c>
      <c r="H186" s="78">
        <v>7685</v>
      </c>
      <c r="I186" s="78">
        <v>4702</v>
      </c>
      <c r="J186" s="78">
        <v>0</v>
      </c>
      <c r="K186" s="78">
        <v>12387</v>
      </c>
      <c r="M186" s="78">
        <v>3016</v>
      </c>
      <c r="N186" s="78">
        <v>307</v>
      </c>
      <c r="O186" s="78">
        <v>0</v>
      </c>
      <c r="P186" s="78">
        <v>3323</v>
      </c>
      <c r="R186" s="78">
        <v>12404</v>
      </c>
      <c r="S186" s="78">
        <v>449</v>
      </c>
      <c r="T186" s="78">
        <v>0</v>
      </c>
      <c r="U186" s="78">
        <v>12853</v>
      </c>
    </row>
    <row r="187" spans="1:21">
      <c r="A187" s="83" t="s">
        <v>633</v>
      </c>
      <c r="B187" s="77" t="s">
        <v>75</v>
      </c>
      <c r="C187" s="78">
        <v>9215</v>
      </c>
      <c r="D187" s="78">
        <v>2792</v>
      </c>
      <c r="E187" s="78">
        <v>-2791</v>
      </c>
      <c r="F187" s="78">
        <v>9216</v>
      </c>
      <c r="H187" s="78">
        <v>12444</v>
      </c>
      <c r="I187" s="78">
        <v>5998</v>
      </c>
      <c r="J187" s="78">
        <v>-72</v>
      </c>
      <c r="K187" s="78">
        <v>18370</v>
      </c>
      <c r="M187" s="78">
        <v>3560</v>
      </c>
      <c r="N187" s="78">
        <v>550</v>
      </c>
      <c r="O187" s="78">
        <v>-25</v>
      </c>
      <c r="P187" s="78">
        <v>4085</v>
      </c>
      <c r="R187" s="78">
        <v>7469</v>
      </c>
      <c r="S187" s="78">
        <v>1122</v>
      </c>
      <c r="T187" s="78">
        <v>-78</v>
      </c>
      <c r="U187" s="78">
        <v>8513</v>
      </c>
    </row>
    <row r="188" spans="1:21">
      <c r="A188" s="85" t="s">
        <v>634</v>
      </c>
      <c r="B188" s="124" t="s">
        <v>396</v>
      </c>
      <c r="C188" s="123">
        <v>22413</v>
      </c>
      <c r="D188" s="123">
        <v>-6028</v>
      </c>
      <c r="E188" s="123">
        <v>15</v>
      </c>
      <c r="F188" s="123">
        <v>16400</v>
      </c>
      <c r="H188" s="123">
        <v>143532</v>
      </c>
      <c r="I188" s="123">
        <v>-11183</v>
      </c>
      <c r="J188" s="123">
        <v>-82</v>
      </c>
      <c r="K188" s="123">
        <v>132267</v>
      </c>
      <c r="M188" s="123">
        <v>27612</v>
      </c>
      <c r="N188" s="123">
        <v>132</v>
      </c>
      <c r="O188" s="123">
        <v>11</v>
      </c>
      <c r="P188" s="123">
        <v>27755</v>
      </c>
      <c r="R188" s="123">
        <v>181505</v>
      </c>
      <c r="S188" s="123">
        <v>7099</v>
      </c>
      <c r="T188" s="123">
        <v>37</v>
      </c>
      <c r="U188" s="123">
        <v>188641</v>
      </c>
    </row>
    <row r="189" spans="1:21">
      <c r="A189" s="83" t="s">
        <v>78</v>
      </c>
      <c r="B189" s="77" t="s">
        <v>79</v>
      </c>
      <c r="C189" s="78">
        <v>1332</v>
      </c>
      <c r="D189" s="78">
        <v>-1276</v>
      </c>
      <c r="E189" s="78">
        <v>2</v>
      </c>
      <c r="F189" s="78">
        <v>58</v>
      </c>
      <c r="H189" s="78">
        <v>12856</v>
      </c>
      <c r="I189" s="78">
        <v>-1973</v>
      </c>
      <c r="J189" s="78">
        <v>-6</v>
      </c>
      <c r="K189" s="78">
        <v>10877</v>
      </c>
      <c r="M189" s="78">
        <v>4369</v>
      </c>
      <c r="N189" s="78">
        <v>2</v>
      </c>
      <c r="O189" s="78">
        <v>2</v>
      </c>
      <c r="P189" s="78">
        <v>4373</v>
      </c>
      <c r="R189" s="78">
        <v>17098</v>
      </c>
      <c r="S189" s="78">
        <v>1396</v>
      </c>
      <c r="T189" s="78">
        <v>8</v>
      </c>
      <c r="U189" s="78">
        <v>18502</v>
      </c>
    </row>
    <row r="190" spans="1:21">
      <c r="A190" s="85" t="s">
        <v>522</v>
      </c>
      <c r="B190" s="124" t="s">
        <v>398</v>
      </c>
      <c r="C190" s="123">
        <v>21081</v>
      </c>
      <c r="D190" s="123">
        <v>-4752</v>
      </c>
      <c r="E190" s="123">
        <v>13</v>
      </c>
      <c r="F190" s="123">
        <v>16342</v>
      </c>
      <c r="H190" s="123">
        <v>130676</v>
      </c>
      <c r="I190" s="123">
        <v>-9210</v>
      </c>
      <c r="J190" s="123">
        <v>-76</v>
      </c>
      <c r="K190" s="123">
        <v>121390</v>
      </c>
      <c r="M190" s="123">
        <v>23243</v>
      </c>
      <c r="N190" s="123">
        <v>130</v>
      </c>
      <c r="O190" s="123">
        <v>9</v>
      </c>
      <c r="P190" s="123">
        <v>23382</v>
      </c>
      <c r="R190" s="123">
        <v>164407</v>
      </c>
      <c r="S190" s="123">
        <v>5703</v>
      </c>
      <c r="T190" s="123">
        <v>29</v>
      </c>
      <c r="U190" s="123">
        <v>170139</v>
      </c>
    </row>
    <row r="191" spans="1:21">
      <c r="A191" s="83"/>
      <c r="B191" s="77"/>
      <c r="C191" s="78"/>
      <c r="D191" s="78"/>
      <c r="E191" s="78"/>
      <c r="F191" s="78"/>
      <c r="H191" s="78"/>
      <c r="I191" s="78"/>
      <c r="J191" s="78"/>
      <c r="K191" s="78"/>
      <c r="M191" s="78"/>
      <c r="N191" s="78"/>
      <c r="O191" s="78"/>
      <c r="P191" s="78"/>
      <c r="R191" s="78"/>
      <c r="S191" s="78"/>
      <c r="T191" s="78"/>
      <c r="U191" s="78"/>
    </row>
    <row r="192" spans="1:21">
      <c r="A192" s="85" t="s">
        <v>635</v>
      </c>
      <c r="B192" s="124" t="s">
        <v>446</v>
      </c>
      <c r="C192" s="123">
        <v>21081</v>
      </c>
      <c r="D192" s="123">
        <v>-4752</v>
      </c>
      <c r="E192" s="123">
        <v>13</v>
      </c>
      <c r="F192" s="123">
        <v>16342</v>
      </c>
      <c r="H192" s="123">
        <v>130676</v>
      </c>
      <c r="I192" s="123">
        <v>-9210</v>
      </c>
      <c r="J192" s="123">
        <v>-76</v>
      </c>
      <c r="K192" s="123">
        <v>121390</v>
      </c>
      <c r="M192" s="123">
        <v>23243</v>
      </c>
      <c r="N192" s="123">
        <v>130</v>
      </c>
      <c r="O192" s="123">
        <v>9</v>
      </c>
      <c r="P192" s="123">
        <v>23382</v>
      </c>
      <c r="R192" s="123">
        <v>164407</v>
      </c>
      <c r="S192" s="123">
        <v>5703</v>
      </c>
      <c r="T192" s="123">
        <v>29</v>
      </c>
      <c r="U192" s="123">
        <v>170139</v>
      </c>
    </row>
    <row r="193" spans="1:17" s="68" customFormat="1" ht="12"/>
    <row r="196" spans="1:17" ht="26">
      <c r="A196" s="65" t="s">
        <v>447</v>
      </c>
      <c r="B196" s="65" t="s">
        <v>448</v>
      </c>
      <c r="C196" s="383">
        <v>44469</v>
      </c>
      <c r="D196" s="384"/>
      <c r="E196" s="384"/>
      <c r="F196" s="385"/>
      <c r="H196" s="383">
        <v>44377</v>
      </c>
      <c r="I196" s="384"/>
      <c r="J196" s="384"/>
      <c r="K196" s="385"/>
      <c r="M196" s="383" t="s">
        <v>682</v>
      </c>
      <c r="N196" s="384"/>
      <c r="O196" s="384"/>
      <c r="P196" s="385"/>
    </row>
    <row r="197" spans="1:17" ht="52">
      <c r="A197" s="390" t="s">
        <v>126</v>
      </c>
      <c r="B197" s="390" t="s">
        <v>127</v>
      </c>
      <c r="C197" s="396" t="s">
        <v>430</v>
      </c>
      <c r="D197" s="396" t="s">
        <v>431</v>
      </c>
      <c r="E197" s="314" t="s">
        <v>478</v>
      </c>
      <c r="F197" s="314" t="s">
        <v>433</v>
      </c>
      <c r="H197" s="396" t="s">
        <v>430</v>
      </c>
      <c r="I197" s="396" t="s">
        <v>431</v>
      </c>
      <c r="J197" s="314" t="s">
        <v>478</v>
      </c>
      <c r="K197" s="314" t="s">
        <v>433</v>
      </c>
      <c r="M197" s="396" t="s">
        <v>430</v>
      </c>
      <c r="N197" s="396" t="s">
        <v>431</v>
      </c>
      <c r="O197" s="314" t="s">
        <v>478</v>
      </c>
      <c r="P197" s="314" t="s">
        <v>433</v>
      </c>
    </row>
    <row r="198" spans="1:17" ht="65">
      <c r="A198" s="391"/>
      <c r="B198" s="391"/>
      <c r="C198" s="397"/>
      <c r="D198" s="397"/>
      <c r="E198" s="314" t="s">
        <v>479</v>
      </c>
      <c r="F198" s="314" t="s">
        <v>435</v>
      </c>
      <c r="H198" s="397"/>
      <c r="I198" s="397"/>
      <c r="J198" s="314" t="s">
        <v>479</v>
      </c>
      <c r="K198" s="314" t="s">
        <v>435</v>
      </c>
      <c r="M198" s="397"/>
      <c r="N198" s="397"/>
      <c r="O198" s="314" t="s">
        <v>479</v>
      </c>
      <c r="P198" s="314" t="s">
        <v>435</v>
      </c>
    </row>
    <row r="199" spans="1:17">
      <c r="A199" s="121" t="s">
        <v>14</v>
      </c>
      <c r="B199" s="121" t="s">
        <v>131</v>
      </c>
      <c r="C199" s="125">
        <v>908118</v>
      </c>
      <c r="D199" s="125">
        <v>43262</v>
      </c>
      <c r="E199" s="125">
        <v>-19839</v>
      </c>
      <c r="F199" s="125">
        <v>931541</v>
      </c>
      <c r="H199" s="125">
        <v>932924</v>
      </c>
      <c r="I199" s="125">
        <v>31970</v>
      </c>
      <c r="J199" s="125">
        <v>-19766</v>
      </c>
      <c r="K199" s="125">
        <v>945128</v>
      </c>
      <c r="M199" s="125">
        <v>744444</v>
      </c>
      <c r="N199" s="125">
        <v>32750</v>
      </c>
      <c r="O199" s="125">
        <v>-17195</v>
      </c>
      <c r="P199" s="125">
        <v>759999</v>
      </c>
    </row>
    <row r="200" spans="1:17">
      <c r="A200" s="77" t="s">
        <v>566</v>
      </c>
      <c r="B200" s="77" t="s">
        <v>133</v>
      </c>
      <c r="C200" s="78">
        <v>100226</v>
      </c>
      <c r="D200" s="78">
        <v>5764</v>
      </c>
      <c r="E200" s="78">
        <v>8941</v>
      </c>
      <c r="F200" s="78">
        <v>114931</v>
      </c>
      <c r="G200" s="141"/>
      <c r="H200" s="78">
        <v>99135</v>
      </c>
      <c r="I200" s="78">
        <v>6122</v>
      </c>
      <c r="J200" s="78">
        <v>8864</v>
      </c>
      <c r="K200" s="78">
        <v>114121</v>
      </c>
      <c r="M200" s="78">
        <v>102971</v>
      </c>
      <c r="N200" s="78">
        <v>4185</v>
      </c>
      <c r="O200" s="78">
        <v>-1807</v>
      </c>
      <c r="P200" s="78">
        <v>105349</v>
      </c>
    </row>
    <row r="201" spans="1:17">
      <c r="A201" s="77" t="s">
        <v>567</v>
      </c>
      <c r="B201" s="77" t="s">
        <v>449</v>
      </c>
      <c r="C201" s="78">
        <v>59004</v>
      </c>
      <c r="D201" s="78">
        <v>92</v>
      </c>
      <c r="E201" s="78">
        <v>0</v>
      </c>
      <c r="F201" s="78">
        <v>59096</v>
      </c>
      <c r="G201" s="141"/>
      <c r="H201" s="78">
        <v>59344</v>
      </c>
      <c r="I201" s="78">
        <v>131</v>
      </c>
      <c r="J201" s="78">
        <v>0</v>
      </c>
      <c r="K201" s="78">
        <v>59475</v>
      </c>
      <c r="M201" s="78">
        <v>59576</v>
      </c>
      <c r="N201" s="78">
        <v>214</v>
      </c>
      <c r="O201" s="78">
        <v>0</v>
      </c>
      <c r="P201" s="78">
        <v>59790</v>
      </c>
    </row>
    <row r="202" spans="1:17">
      <c r="A202" s="77" t="s">
        <v>568</v>
      </c>
      <c r="B202" s="77" t="s">
        <v>137</v>
      </c>
      <c r="C202" s="78">
        <v>360221</v>
      </c>
      <c r="D202" s="78">
        <v>16762</v>
      </c>
      <c r="E202" s="78">
        <v>-10</v>
      </c>
      <c r="F202" s="78">
        <v>376973</v>
      </c>
      <c r="G202" s="141"/>
      <c r="H202" s="78">
        <v>360752</v>
      </c>
      <c r="I202" s="78">
        <v>18645</v>
      </c>
      <c r="J202" s="78">
        <v>-10</v>
      </c>
      <c r="K202" s="78">
        <v>379387</v>
      </c>
      <c r="M202" s="78">
        <v>384601</v>
      </c>
      <c r="N202" s="78">
        <v>22210</v>
      </c>
      <c r="O202" s="78">
        <v>-13</v>
      </c>
      <c r="P202" s="78">
        <v>406798</v>
      </c>
    </row>
    <row r="203" spans="1:17">
      <c r="A203" s="77" t="s">
        <v>138</v>
      </c>
      <c r="B203" s="77" t="s">
        <v>139</v>
      </c>
      <c r="C203" s="78">
        <v>56438</v>
      </c>
      <c r="D203" s="78">
        <v>0</v>
      </c>
      <c r="E203" s="78">
        <v>0</v>
      </c>
      <c r="F203" s="78">
        <v>56438</v>
      </c>
      <c r="G203" s="141"/>
      <c r="H203" s="78">
        <v>56438</v>
      </c>
      <c r="I203" s="78">
        <v>0</v>
      </c>
      <c r="J203" s="78">
        <v>0</v>
      </c>
      <c r="K203" s="78">
        <v>56438</v>
      </c>
      <c r="M203" s="78">
        <v>56438</v>
      </c>
      <c r="N203" s="78">
        <v>0</v>
      </c>
      <c r="O203" s="78">
        <v>0</v>
      </c>
      <c r="P203" s="78">
        <v>56438</v>
      </c>
    </row>
    <row r="204" spans="1:17">
      <c r="A204" s="77" t="s">
        <v>140</v>
      </c>
      <c r="B204" s="77" t="s">
        <v>141</v>
      </c>
      <c r="C204" s="78">
        <v>61967</v>
      </c>
      <c r="D204" s="78">
        <v>0</v>
      </c>
      <c r="E204" s="78">
        <v>-12545</v>
      </c>
      <c r="F204" s="78">
        <v>49422</v>
      </c>
      <c r="G204" s="141"/>
      <c r="H204" s="78">
        <v>61970</v>
      </c>
      <c r="I204" s="78">
        <v>0</v>
      </c>
      <c r="J204" s="78">
        <v>-12658</v>
      </c>
      <c r="K204" s="78">
        <v>49312</v>
      </c>
      <c r="M204" s="78">
        <v>48841</v>
      </c>
      <c r="N204" s="78">
        <v>0</v>
      </c>
      <c r="O204" s="78">
        <v>0</v>
      </c>
      <c r="P204" s="78">
        <v>48841</v>
      </c>
    </row>
    <row r="205" spans="1:17">
      <c r="A205" s="77" t="s">
        <v>536</v>
      </c>
      <c r="B205" s="77" t="s">
        <v>451</v>
      </c>
      <c r="C205" s="78">
        <v>16222</v>
      </c>
      <c r="D205" s="78">
        <v>0</v>
      </c>
      <c r="E205" s="78">
        <v>-16222</v>
      </c>
      <c r="F205" s="78">
        <v>0</v>
      </c>
      <c r="G205" s="141"/>
      <c r="H205" s="78">
        <v>15962</v>
      </c>
      <c r="I205" s="78">
        <v>0</v>
      </c>
      <c r="J205" s="78">
        <v>-15962</v>
      </c>
      <c r="K205" s="78">
        <v>0</v>
      </c>
      <c r="M205" s="78">
        <v>15079</v>
      </c>
      <c r="N205" s="78">
        <v>0</v>
      </c>
      <c r="O205" s="78">
        <v>-15079</v>
      </c>
      <c r="P205" s="78">
        <v>0</v>
      </c>
    </row>
    <row r="206" spans="1:17">
      <c r="A206" s="77" t="s">
        <v>569</v>
      </c>
      <c r="B206" s="77" t="s">
        <v>145</v>
      </c>
      <c r="C206" s="78">
        <v>15972</v>
      </c>
      <c r="D206" s="78">
        <v>0</v>
      </c>
      <c r="E206" s="78">
        <v>0</v>
      </c>
      <c r="F206" s="78">
        <v>15972</v>
      </c>
      <c r="G206" s="141"/>
      <c r="H206" s="78">
        <v>8273</v>
      </c>
      <c r="I206" s="78">
        <v>0</v>
      </c>
      <c r="J206" s="78">
        <v>0</v>
      </c>
      <c r="K206" s="78">
        <v>8273</v>
      </c>
      <c r="M206" s="78">
        <v>8195</v>
      </c>
      <c r="N206" s="78">
        <v>0</v>
      </c>
      <c r="O206" s="78">
        <v>0</v>
      </c>
      <c r="P206" s="78">
        <v>8195</v>
      </c>
    </row>
    <row r="207" spans="1:17">
      <c r="A207" s="77" t="s">
        <v>146</v>
      </c>
      <c r="B207" s="77" t="s">
        <v>147</v>
      </c>
      <c r="C207" s="78">
        <v>173808</v>
      </c>
      <c r="D207" s="78">
        <v>0</v>
      </c>
      <c r="E207" s="78">
        <v>0</v>
      </c>
      <c r="F207" s="78">
        <v>173808</v>
      </c>
      <c r="G207" s="141"/>
      <c r="H207" s="78">
        <v>211961</v>
      </c>
      <c r="I207" s="78">
        <v>0</v>
      </c>
      <c r="J207" s="78">
        <v>0</v>
      </c>
      <c r="K207" s="78">
        <v>211961</v>
      </c>
      <c r="M207" s="78">
        <v>51588</v>
      </c>
      <c r="N207" s="78">
        <v>0</v>
      </c>
      <c r="O207" s="78">
        <v>0</v>
      </c>
      <c r="P207" s="78">
        <v>51588</v>
      </c>
    </row>
    <row r="208" spans="1:17" s="99" customFormat="1">
      <c r="A208" s="77" t="s">
        <v>499</v>
      </c>
      <c r="B208" s="100" t="s">
        <v>149</v>
      </c>
      <c r="C208" s="78">
        <v>5148</v>
      </c>
      <c r="D208" s="78">
        <v>18612</v>
      </c>
      <c r="E208" s="78">
        <v>0</v>
      </c>
      <c r="F208" s="78">
        <v>23760</v>
      </c>
      <c r="G208" s="141"/>
      <c r="H208" s="78">
        <v>5294</v>
      </c>
      <c r="I208" s="78">
        <v>6317</v>
      </c>
      <c r="J208" s="78">
        <v>0</v>
      </c>
      <c r="K208" s="78">
        <v>11611</v>
      </c>
      <c r="M208" s="78">
        <v>5535</v>
      </c>
      <c r="N208" s="78">
        <v>6141</v>
      </c>
      <c r="O208" s="78">
        <v>0</v>
      </c>
      <c r="P208" s="78">
        <v>11676</v>
      </c>
      <c r="Q208" s="40"/>
    </row>
    <row r="209" spans="1:16">
      <c r="A209" s="77" t="s">
        <v>500</v>
      </c>
      <c r="B209" s="77" t="s">
        <v>151</v>
      </c>
      <c r="C209" s="78">
        <v>58766</v>
      </c>
      <c r="D209" s="78">
        <v>2032</v>
      </c>
      <c r="E209" s="78">
        <v>-3</v>
      </c>
      <c r="F209" s="78">
        <v>60795</v>
      </c>
      <c r="G209" s="141"/>
      <c r="H209" s="78">
        <v>53465</v>
      </c>
      <c r="I209" s="78">
        <v>755</v>
      </c>
      <c r="J209" s="78">
        <v>0</v>
      </c>
      <c r="K209" s="78">
        <v>54220</v>
      </c>
      <c r="M209" s="78">
        <v>11299</v>
      </c>
      <c r="N209" s="78">
        <v>0</v>
      </c>
      <c r="O209" s="78">
        <v>-296</v>
      </c>
      <c r="P209" s="78">
        <v>11003</v>
      </c>
    </row>
    <row r="210" spans="1:16">
      <c r="A210" s="77" t="s">
        <v>152</v>
      </c>
      <c r="B210" s="77" t="s">
        <v>611</v>
      </c>
      <c r="C210" s="78">
        <v>346</v>
      </c>
      <c r="D210" s="78">
        <v>0</v>
      </c>
      <c r="E210" s="78">
        <v>0</v>
      </c>
      <c r="F210" s="78">
        <v>346</v>
      </c>
      <c r="G210" s="141"/>
      <c r="H210" s="78">
        <v>330</v>
      </c>
      <c r="I210" s="78">
        <v>0</v>
      </c>
      <c r="J210" s="78">
        <v>0</v>
      </c>
      <c r="K210" s="78">
        <v>330</v>
      </c>
      <c r="M210" s="78">
        <v>321</v>
      </c>
      <c r="N210" s="78">
        <v>0</v>
      </c>
      <c r="O210" s="78">
        <v>0</v>
      </c>
      <c r="P210" s="78">
        <v>321</v>
      </c>
    </row>
    <row r="211" spans="1:16">
      <c r="A211" s="121" t="s">
        <v>570</v>
      </c>
      <c r="B211" s="121" t="s">
        <v>155</v>
      </c>
      <c r="C211" s="125">
        <v>1143010</v>
      </c>
      <c r="D211" s="125">
        <v>77438</v>
      </c>
      <c r="E211" s="125">
        <v>-3909</v>
      </c>
      <c r="F211" s="125">
        <v>1216539</v>
      </c>
      <c r="H211" s="125">
        <v>1125093</v>
      </c>
      <c r="I211" s="125">
        <v>81123</v>
      </c>
      <c r="J211" s="125">
        <v>-3914</v>
      </c>
      <c r="K211" s="125">
        <v>1202302</v>
      </c>
      <c r="M211" s="125">
        <v>2012477</v>
      </c>
      <c r="N211" s="125">
        <v>179990</v>
      </c>
      <c r="O211" s="125">
        <v>-62167</v>
      </c>
      <c r="P211" s="125">
        <v>2130300</v>
      </c>
    </row>
    <row r="212" spans="1:16">
      <c r="A212" s="77" t="s">
        <v>156</v>
      </c>
      <c r="B212" s="77" t="s">
        <v>157</v>
      </c>
      <c r="C212" s="78">
        <v>16564</v>
      </c>
      <c r="D212" s="78">
        <v>0</v>
      </c>
      <c r="E212" s="78">
        <v>0</v>
      </c>
      <c r="F212" s="78">
        <v>16564</v>
      </c>
      <c r="G212" s="141"/>
      <c r="H212" s="78">
        <v>16903</v>
      </c>
      <c r="I212" s="78">
        <v>0</v>
      </c>
      <c r="J212" s="78">
        <v>0</v>
      </c>
      <c r="K212" s="78">
        <v>16903</v>
      </c>
      <c r="M212" s="78">
        <v>6957</v>
      </c>
      <c r="N212" s="78">
        <v>0</v>
      </c>
      <c r="O212" s="78">
        <v>0</v>
      </c>
      <c r="P212" s="78">
        <v>6957</v>
      </c>
    </row>
    <row r="213" spans="1:16">
      <c r="A213" s="77" t="s">
        <v>158</v>
      </c>
      <c r="B213" s="77" t="s">
        <v>159</v>
      </c>
      <c r="C213" s="78">
        <v>42672</v>
      </c>
      <c r="D213" s="78">
        <v>2364</v>
      </c>
      <c r="E213" s="78">
        <v>-2109</v>
      </c>
      <c r="F213" s="78">
        <v>42927</v>
      </c>
      <c r="G213" s="141"/>
      <c r="H213" s="78">
        <v>130460</v>
      </c>
      <c r="I213" s="78">
        <v>2154</v>
      </c>
      <c r="J213" s="78">
        <v>-1456</v>
      </c>
      <c r="K213" s="78">
        <v>131158</v>
      </c>
      <c r="M213" s="78">
        <v>1255595</v>
      </c>
      <c r="N213" s="78">
        <v>10102</v>
      </c>
      <c r="O213" s="78">
        <v>-60094</v>
      </c>
      <c r="P213" s="78">
        <v>1205603</v>
      </c>
    </row>
    <row r="214" spans="1:16">
      <c r="A214" s="77" t="s">
        <v>571</v>
      </c>
      <c r="B214" s="77" t="s">
        <v>161</v>
      </c>
      <c r="C214" s="78">
        <v>0</v>
      </c>
      <c r="D214" s="78">
        <v>0</v>
      </c>
      <c r="E214" s="78">
        <v>0</v>
      </c>
      <c r="F214" s="78">
        <v>0</v>
      </c>
      <c r="G214" s="141"/>
      <c r="H214" s="78">
        <v>0</v>
      </c>
      <c r="I214" s="78">
        <v>0</v>
      </c>
      <c r="J214" s="78">
        <v>0</v>
      </c>
      <c r="K214" s="78">
        <v>0</v>
      </c>
      <c r="M214" s="78">
        <v>0</v>
      </c>
      <c r="N214" s="78">
        <v>0</v>
      </c>
      <c r="O214" s="78">
        <v>0</v>
      </c>
      <c r="P214" s="78">
        <v>0</v>
      </c>
    </row>
    <row r="215" spans="1:16">
      <c r="A215" s="77" t="s">
        <v>152</v>
      </c>
      <c r="B215" s="77" t="s">
        <v>163</v>
      </c>
      <c r="C215" s="78">
        <v>123067</v>
      </c>
      <c r="D215" s="78">
        <v>1878</v>
      </c>
      <c r="E215" s="78">
        <v>-1800</v>
      </c>
      <c r="F215" s="78">
        <v>123145</v>
      </c>
      <c r="G215" s="141"/>
      <c r="H215" s="78">
        <v>116645</v>
      </c>
      <c r="I215" s="78">
        <v>2695</v>
      </c>
      <c r="J215" s="78">
        <v>-2458</v>
      </c>
      <c r="K215" s="78">
        <v>116882</v>
      </c>
      <c r="M215" s="78">
        <v>50135</v>
      </c>
      <c r="N215" s="78">
        <v>22148</v>
      </c>
      <c r="O215" s="78">
        <v>-2073</v>
      </c>
      <c r="P215" s="78">
        <v>70210</v>
      </c>
    </row>
    <row r="216" spans="1:16">
      <c r="A216" s="77" t="s">
        <v>146</v>
      </c>
      <c r="B216" s="77" t="s">
        <v>147</v>
      </c>
      <c r="C216" s="78">
        <v>278974</v>
      </c>
      <c r="D216" s="78">
        <v>517</v>
      </c>
      <c r="E216" s="78">
        <v>0</v>
      </c>
      <c r="F216" s="78">
        <v>279491</v>
      </c>
      <c r="G216" s="141"/>
      <c r="H216" s="78">
        <v>206547</v>
      </c>
      <c r="I216" s="78">
        <v>257</v>
      </c>
      <c r="J216" s="78">
        <v>0</v>
      </c>
      <c r="K216" s="78">
        <v>206804</v>
      </c>
      <c r="M216" s="78">
        <v>106365</v>
      </c>
      <c r="N216" s="78">
        <v>79</v>
      </c>
      <c r="O216" s="78">
        <v>0</v>
      </c>
      <c r="P216" s="78">
        <v>106444</v>
      </c>
    </row>
    <row r="217" spans="1:16">
      <c r="A217" s="77" t="s">
        <v>499</v>
      </c>
      <c r="B217" s="77" t="s">
        <v>149</v>
      </c>
      <c r="C217" s="78">
        <v>4729</v>
      </c>
      <c r="D217" s="78">
        <v>8929</v>
      </c>
      <c r="E217" s="78">
        <v>0</v>
      </c>
      <c r="F217" s="78">
        <v>13658</v>
      </c>
      <c r="G217" s="141"/>
      <c r="H217" s="78">
        <v>4344</v>
      </c>
      <c r="I217" s="78">
        <v>7038</v>
      </c>
      <c r="J217" s="78">
        <v>0</v>
      </c>
      <c r="K217" s="78">
        <v>11382</v>
      </c>
      <c r="M217" s="78">
        <v>3478</v>
      </c>
      <c r="N217" s="78">
        <v>9905</v>
      </c>
      <c r="O217" s="78">
        <v>0</v>
      </c>
      <c r="P217" s="78">
        <v>13383</v>
      </c>
    </row>
    <row r="218" spans="1:16">
      <c r="A218" s="77" t="s">
        <v>170</v>
      </c>
      <c r="B218" s="77" t="s">
        <v>171</v>
      </c>
      <c r="C218" s="78">
        <v>626931</v>
      </c>
      <c r="D218" s="78">
        <v>63750</v>
      </c>
      <c r="E218" s="78">
        <v>0</v>
      </c>
      <c r="F218" s="78">
        <v>690681</v>
      </c>
      <c r="G218" s="141"/>
      <c r="H218" s="78">
        <v>600121</v>
      </c>
      <c r="I218" s="78">
        <v>68979</v>
      </c>
      <c r="J218" s="78">
        <v>0</v>
      </c>
      <c r="K218" s="78">
        <v>669100</v>
      </c>
      <c r="M218" s="78">
        <v>425579</v>
      </c>
      <c r="N218" s="78">
        <v>137756</v>
      </c>
      <c r="O218" s="78">
        <v>0</v>
      </c>
      <c r="P218" s="78">
        <v>563335</v>
      </c>
    </row>
    <row r="219" spans="1:16">
      <c r="A219" s="77" t="s">
        <v>537</v>
      </c>
      <c r="B219" s="77" t="s">
        <v>169</v>
      </c>
      <c r="C219" s="78">
        <v>50073</v>
      </c>
      <c r="D219" s="78">
        <v>0</v>
      </c>
      <c r="E219" s="78">
        <v>0</v>
      </c>
      <c r="F219" s="78">
        <v>50073</v>
      </c>
      <c r="G219" s="141"/>
      <c r="H219" s="78">
        <v>50073</v>
      </c>
      <c r="I219" s="78">
        <v>0</v>
      </c>
      <c r="J219" s="78">
        <v>0</v>
      </c>
      <c r="K219" s="78">
        <v>50073</v>
      </c>
      <c r="M219" s="78">
        <v>164368</v>
      </c>
      <c r="N219" s="78">
        <v>0</v>
      </c>
      <c r="O219" s="78">
        <v>0</v>
      </c>
      <c r="P219" s="78">
        <v>164368</v>
      </c>
    </row>
    <row r="220" spans="1:16">
      <c r="A220" s="77" t="s">
        <v>172</v>
      </c>
      <c r="B220" s="77" t="s">
        <v>173</v>
      </c>
      <c r="C220" s="78">
        <v>0</v>
      </c>
      <c r="D220" s="78">
        <v>0</v>
      </c>
      <c r="E220" s="78">
        <v>0</v>
      </c>
      <c r="F220" s="78">
        <v>0</v>
      </c>
      <c r="G220" s="141"/>
      <c r="H220" s="78">
        <v>0</v>
      </c>
      <c r="I220" s="78">
        <v>0</v>
      </c>
      <c r="J220" s="78">
        <v>0</v>
      </c>
      <c r="K220" s="78">
        <v>0</v>
      </c>
      <c r="M220" s="78">
        <v>0</v>
      </c>
      <c r="N220" s="78">
        <v>0</v>
      </c>
      <c r="O220" s="78">
        <v>0</v>
      </c>
      <c r="P220" s="78">
        <v>0</v>
      </c>
    </row>
    <row r="221" spans="1:16">
      <c r="A221" s="121" t="s">
        <v>174</v>
      </c>
      <c r="B221" s="121" t="s">
        <v>175</v>
      </c>
      <c r="C221" s="125">
        <v>2051128</v>
      </c>
      <c r="D221" s="125">
        <v>120700</v>
      </c>
      <c r="E221" s="125">
        <v>-23748</v>
      </c>
      <c r="F221" s="125">
        <v>2148080</v>
      </c>
      <c r="H221" s="125">
        <v>2058017</v>
      </c>
      <c r="I221" s="125">
        <v>113093</v>
      </c>
      <c r="J221" s="125">
        <v>-23680</v>
      </c>
      <c r="K221" s="125">
        <v>2147430</v>
      </c>
      <c r="M221" s="125">
        <v>2756921</v>
      </c>
      <c r="N221" s="125">
        <v>212740</v>
      </c>
      <c r="O221" s="125">
        <v>-79362</v>
      </c>
      <c r="P221" s="125">
        <v>2890299</v>
      </c>
    </row>
    <row r="222" spans="1:16">
      <c r="A222" s="76"/>
    </row>
    <row r="223" spans="1:16">
      <c r="A223" s="65"/>
      <c r="B223" s="65"/>
      <c r="C223" s="383">
        <v>44469</v>
      </c>
      <c r="D223" s="384"/>
      <c r="E223" s="384"/>
      <c r="F223" s="385"/>
      <c r="H223" s="383">
        <v>44377</v>
      </c>
      <c r="I223" s="384"/>
      <c r="J223" s="384"/>
      <c r="K223" s="385"/>
      <c r="M223" s="383" t="s">
        <v>682</v>
      </c>
      <c r="N223" s="384"/>
      <c r="O223" s="384"/>
      <c r="P223" s="385"/>
    </row>
    <row r="224" spans="1:16" ht="52">
      <c r="A224" s="390" t="s">
        <v>452</v>
      </c>
      <c r="B224" s="390" t="s">
        <v>177</v>
      </c>
      <c r="C224" s="396" t="s">
        <v>430</v>
      </c>
      <c r="D224" s="396" t="s">
        <v>431</v>
      </c>
      <c r="E224" s="314" t="s">
        <v>478</v>
      </c>
      <c r="F224" s="314" t="s">
        <v>433</v>
      </c>
      <c r="H224" s="396" t="s">
        <v>430</v>
      </c>
      <c r="I224" s="396" t="s">
        <v>431</v>
      </c>
      <c r="J224" s="314" t="s">
        <v>478</v>
      </c>
      <c r="K224" s="314" t="s">
        <v>433</v>
      </c>
      <c r="M224" s="396" t="s">
        <v>430</v>
      </c>
      <c r="N224" s="396" t="s">
        <v>431</v>
      </c>
      <c r="O224" s="314" t="s">
        <v>478</v>
      </c>
      <c r="P224" s="314" t="s">
        <v>433</v>
      </c>
    </row>
    <row r="225" spans="1:16" ht="65">
      <c r="A225" s="391"/>
      <c r="B225" s="391"/>
      <c r="C225" s="397"/>
      <c r="D225" s="397"/>
      <c r="E225" s="314" t="s">
        <v>479</v>
      </c>
      <c r="F225" s="314" t="s">
        <v>435</v>
      </c>
      <c r="H225" s="397"/>
      <c r="I225" s="397"/>
      <c r="J225" s="314" t="s">
        <v>479</v>
      </c>
      <c r="K225" s="314" t="s">
        <v>435</v>
      </c>
      <c r="M225" s="397"/>
      <c r="N225" s="397"/>
      <c r="O225" s="314" t="s">
        <v>479</v>
      </c>
      <c r="P225" s="314" t="s">
        <v>435</v>
      </c>
    </row>
    <row r="226" spans="1:16">
      <c r="A226" s="82" t="s">
        <v>178</v>
      </c>
      <c r="B226" s="121" t="s">
        <v>179</v>
      </c>
      <c r="C226" s="125">
        <v>1794617</v>
      </c>
      <c r="D226" s="125">
        <v>55178</v>
      </c>
      <c r="E226" s="125">
        <v>-16273</v>
      </c>
      <c r="F226" s="125">
        <v>1833522</v>
      </c>
      <c r="H226" s="125">
        <v>1762719</v>
      </c>
      <c r="I226" s="125">
        <v>59669</v>
      </c>
      <c r="J226" s="125">
        <v>-16025</v>
      </c>
      <c r="K226" s="125">
        <v>1806363</v>
      </c>
      <c r="M226" s="125">
        <v>2134987</v>
      </c>
      <c r="N226" s="125">
        <v>63245</v>
      </c>
      <c r="O226" s="125">
        <v>-15055</v>
      </c>
      <c r="P226" s="125">
        <v>2183177</v>
      </c>
    </row>
    <row r="227" spans="1:16">
      <c r="A227" s="82" t="s">
        <v>480</v>
      </c>
      <c r="B227" s="121" t="s">
        <v>481</v>
      </c>
      <c r="C227" s="125">
        <v>1794617</v>
      </c>
      <c r="D227" s="125">
        <v>55178</v>
      </c>
      <c r="E227" s="125">
        <v>-16273</v>
      </c>
      <c r="F227" s="125">
        <v>1833522</v>
      </c>
      <c r="H227" s="125">
        <v>1762719</v>
      </c>
      <c r="I227" s="125">
        <v>59669</v>
      </c>
      <c r="J227" s="125">
        <v>-16025</v>
      </c>
      <c r="K227" s="125">
        <v>1806363</v>
      </c>
      <c r="M227" s="125">
        <v>2134987</v>
      </c>
      <c r="N227" s="125">
        <v>63245</v>
      </c>
      <c r="O227" s="125">
        <v>-15055</v>
      </c>
      <c r="P227" s="125">
        <v>2183177</v>
      </c>
    </row>
    <row r="228" spans="1:16">
      <c r="A228" s="83" t="s">
        <v>182</v>
      </c>
      <c r="B228" s="77" t="s">
        <v>183</v>
      </c>
      <c r="C228" s="78">
        <v>100739</v>
      </c>
      <c r="D228" s="78">
        <v>136</v>
      </c>
      <c r="E228" s="78">
        <v>-136</v>
      </c>
      <c r="F228" s="78">
        <v>100739</v>
      </c>
      <c r="H228" s="78">
        <v>100739</v>
      </c>
      <c r="I228" s="78">
        <v>136</v>
      </c>
      <c r="J228" s="78">
        <v>-136</v>
      </c>
      <c r="K228" s="78">
        <v>100739</v>
      </c>
      <c r="M228" s="78">
        <v>100655</v>
      </c>
      <c r="N228" s="78">
        <v>136</v>
      </c>
      <c r="O228" s="78">
        <v>-136</v>
      </c>
      <c r="P228" s="78">
        <v>100655</v>
      </c>
    </row>
    <row r="229" spans="1:16">
      <c r="A229" s="83" t="s">
        <v>453</v>
      </c>
      <c r="B229" s="77" t="s">
        <v>185</v>
      </c>
      <c r="C229" s="78">
        <v>1368366</v>
      </c>
      <c r="D229" s="78">
        <v>62796</v>
      </c>
      <c r="E229" s="78">
        <v>-5515</v>
      </c>
      <c r="F229" s="78">
        <v>1425647</v>
      </c>
      <c r="H229" s="78">
        <v>1368366</v>
      </c>
      <c r="I229" s="78">
        <v>62796</v>
      </c>
      <c r="J229" s="78">
        <v>-5515</v>
      </c>
      <c r="K229" s="78">
        <v>1425647</v>
      </c>
      <c r="M229" s="78">
        <v>738225</v>
      </c>
      <c r="N229" s="78">
        <v>42141</v>
      </c>
      <c r="O229" s="78">
        <v>-5515</v>
      </c>
      <c r="P229" s="78">
        <v>774851</v>
      </c>
    </row>
    <row r="230" spans="1:16">
      <c r="A230" s="83" t="s">
        <v>572</v>
      </c>
      <c r="B230" s="77" t="s">
        <v>187</v>
      </c>
      <c r="C230" s="78">
        <v>115909</v>
      </c>
      <c r="D230" s="78">
        <v>0</v>
      </c>
      <c r="E230" s="78">
        <v>0</v>
      </c>
      <c r="F230" s="78">
        <v>115909</v>
      </c>
      <c r="H230" s="78">
        <v>115909</v>
      </c>
      <c r="I230" s="78">
        <v>0</v>
      </c>
      <c r="J230" s="78">
        <v>0</v>
      </c>
      <c r="K230" s="78">
        <v>115909</v>
      </c>
      <c r="M230" s="78">
        <v>113844</v>
      </c>
      <c r="N230" s="78">
        <v>0</v>
      </c>
      <c r="O230" s="78">
        <v>0</v>
      </c>
      <c r="P230" s="78">
        <v>113844</v>
      </c>
    </row>
    <row r="231" spans="1:16">
      <c r="A231" s="83" t="s">
        <v>573</v>
      </c>
      <c r="B231" s="77" t="s">
        <v>191</v>
      </c>
      <c r="C231" s="78">
        <v>76081</v>
      </c>
      <c r="D231" s="78">
        <v>1521</v>
      </c>
      <c r="E231" s="78">
        <v>-2533</v>
      </c>
      <c r="F231" s="78">
        <v>75069</v>
      </c>
      <c r="H231" s="78">
        <v>65347</v>
      </c>
      <c r="I231" s="78">
        <v>1261</v>
      </c>
      <c r="J231" s="78">
        <v>-2273</v>
      </c>
      <c r="K231" s="78">
        <v>64335</v>
      </c>
      <c r="M231" s="78">
        <v>46560</v>
      </c>
      <c r="N231" s="78">
        <v>378</v>
      </c>
      <c r="O231" s="78">
        <v>-1391</v>
      </c>
      <c r="P231" s="78">
        <v>45547</v>
      </c>
    </row>
    <row r="232" spans="1:16">
      <c r="A232" s="83" t="s">
        <v>574</v>
      </c>
      <c r="B232" s="77" t="s">
        <v>193</v>
      </c>
      <c r="C232" s="78">
        <v>251</v>
      </c>
      <c r="D232" s="78">
        <v>-65</v>
      </c>
      <c r="E232" s="78">
        <v>1014</v>
      </c>
      <c r="F232" s="78">
        <v>1200</v>
      </c>
      <c r="H232" s="78">
        <v>168</v>
      </c>
      <c r="I232" s="78">
        <v>-65</v>
      </c>
      <c r="J232" s="78">
        <v>1014</v>
      </c>
      <c r="K232" s="78">
        <v>1117</v>
      </c>
      <c r="M232" s="78">
        <v>142</v>
      </c>
      <c r="N232" s="78">
        <v>-65</v>
      </c>
      <c r="O232" s="78">
        <v>1014</v>
      </c>
      <c r="P232" s="78">
        <v>1091</v>
      </c>
    </row>
    <row r="233" spans="1:16">
      <c r="A233" s="83" t="s">
        <v>194</v>
      </c>
      <c r="B233" s="77" t="s">
        <v>195</v>
      </c>
      <c r="C233" s="78">
        <v>2595</v>
      </c>
      <c r="D233" s="78">
        <v>0</v>
      </c>
      <c r="E233" s="78">
        <v>-9027</v>
      </c>
      <c r="F233" s="78">
        <v>-6432</v>
      </c>
      <c r="H233" s="78">
        <v>2595</v>
      </c>
      <c r="I233" s="78">
        <v>0</v>
      </c>
      <c r="J233" s="78">
        <v>-9027</v>
      </c>
      <c r="K233" s="78">
        <v>-6432</v>
      </c>
      <c r="M233" s="78">
        <v>6111</v>
      </c>
      <c r="N233" s="78">
        <v>0</v>
      </c>
      <c r="O233" s="78">
        <v>-9070</v>
      </c>
      <c r="P233" s="78">
        <v>-2959</v>
      </c>
    </row>
    <row r="234" spans="1:16">
      <c r="A234" s="83" t="s">
        <v>575</v>
      </c>
      <c r="B234" s="77" t="s">
        <v>197</v>
      </c>
      <c r="C234" s="78">
        <v>130676</v>
      </c>
      <c r="D234" s="78">
        <v>-9210</v>
      </c>
      <c r="E234" s="78">
        <v>-76</v>
      </c>
      <c r="F234" s="78">
        <v>121390</v>
      </c>
      <c r="H234" s="78">
        <v>109595</v>
      </c>
      <c r="I234" s="78">
        <v>-4459</v>
      </c>
      <c r="J234" s="78">
        <v>-88</v>
      </c>
      <c r="K234" s="78">
        <v>105048</v>
      </c>
      <c r="M234" s="78">
        <v>1129450</v>
      </c>
      <c r="N234" s="78">
        <v>20655</v>
      </c>
      <c r="O234" s="78">
        <v>43</v>
      </c>
      <c r="P234" s="78">
        <v>1150148</v>
      </c>
    </row>
    <row r="235" spans="1:16">
      <c r="A235" s="121" t="s">
        <v>576</v>
      </c>
      <c r="B235" s="121" t="s">
        <v>482</v>
      </c>
      <c r="C235" s="125">
        <v>0</v>
      </c>
      <c r="D235" s="125">
        <v>0</v>
      </c>
      <c r="E235" s="125">
        <v>0</v>
      </c>
      <c r="F235" s="125">
        <v>0</v>
      </c>
      <c r="H235" s="125">
        <v>0</v>
      </c>
      <c r="I235" s="125">
        <v>0</v>
      </c>
      <c r="J235" s="125">
        <v>0</v>
      </c>
      <c r="K235" s="125">
        <v>0</v>
      </c>
      <c r="M235" s="125">
        <v>0</v>
      </c>
      <c r="N235" s="125">
        <v>0</v>
      </c>
      <c r="O235" s="125">
        <v>0</v>
      </c>
      <c r="P235" s="125">
        <v>0</v>
      </c>
    </row>
    <row r="236" spans="1:16">
      <c r="A236" s="82" t="s">
        <v>577</v>
      </c>
      <c r="B236" s="121" t="s">
        <v>199</v>
      </c>
      <c r="C236" s="125">
        <v>20721</v>
      </c>
      <c r="D236" s="125">
        <v>2892</v>
      </c>
      <c r="E236" s="125">
        <v>-2842</v>
      </c>
      <c r="F236" s="125">
        <v>20771</v>
      </c>
      <c r="H236" s="125">
        <v>21170</v>
      </c>
      <c r="I236" s="125">
        <v>3082</v>
      </c>
      <c r="J236" s="125">
        <v>-3024</v>
      </c>
      <c r="K236" s="125">
        <v>21228</v>
      </c>
      <c r="M236" s="125">
        <v>166079</v>
      </c>
      <c r="N236" s="125">
        <v>1764</v>
      </c>
      <c r="O236" s="125">
        <v>-1690</v>
      </c>
      <c r="P236" s="125">
        <v>166153</v>
      </c>
    </row>
    <row r="237" spans="1:16">
      <c r="A237" s="83" t="s">
        <v>336</v>
      </c>
      <c r="B237" s="77" t="s">
        <v>337</v>
      </c>
      <c r="C237" s="78">
        <v>0</v>
      </c>
      <c r="D237" s="78">
        <v>0</v>
      </c>
      <c r="E237" s="78">
        <v>0</v>
      </c>
      <c r="F237" s="78">
        <v>0</v>
      </c>
      <c r="H237" s="78">
        <v>0</v>
      </c>
      <c r="I237" s="78">
        <v>0</v>
      </c>
      <c r="J237" s="78">
        <v>0</v>
      </c>
      <c r="K237" s="78">
        <v>0</v>
      </c>
      <c r="M237" s="78">
        <v>0</v>
      </c>
      <c r="N237" s="78">
        <v>0</v>
      </c>
      <c r="O237" s="78">
        <v>0</v>
      </c>
      <c r="P237" s="78">
        <v>0</v>
      </c>
    </row>
    <row r="238" spans="1:16" s="99" customFormat="1">
      <c r="A238" s="77" t="s">
        <v>200</v>
      </c>
      <c r="B238" s="100" t="s">
        <v>201</v>
      </c>
      <c r="C238" s="78">
        <v>15011</v>
      </c>
      <c r="D238" s="78">
        <v>2842</v>
      </c>
      <c r="E238" s="78">
        <v>-2842</v>
      </c>
      <c r="F238" s="78">
        <v>15011</v>
      </c>
      <c r="G238" s="40"/>
      <c r="H238" s="78">
        <v>15332</v>
      </c>
      <c r="I238" s="78">
        <v>3024</v>
      </c>
      <c r="J238" s="78">
        <v>-3024</v>
      </c>
      <c r="K238" s="101">
        <v>15332</v>
      </c>
      <c r="M238" s="78">
        <v>16006</v>
      </c>
      <c r="N238" s="78">
        <v>1403</v>
      </c>
      <c r="O238" s="78">
        <v>-1403</v>
      </c>
      <c r="P238" s="101">
        <v>16006</v>
      </c>
    </row>
    <row r="239" spans="1:16" s="99" customFormat="1">
      <c r="A239" s="83" t="s">
        <v>501</v>
      </c>
      <c r="B239" s="100" t="s">
        <v>203</v>
      </c>
      <c r="C239" s="78">
        <v>2920</v>
      </c>
      <c r="D239" s="78">
        <v>0</v>
      </c>
      <c r="E239" s="78">
        <v>0</v>
      </c>
      <c r="F239" s="78">
        <v>2920</v>
      </c>
      <c r="G239" s="40"/>
      <c r="H239" s="78">
        <v>2980</v>
      </c>
      <c r="I239" s="78">
        <v>0</v>
      </c>
      <c r="J239" s="78">
        <v>0</v>
      </c>
      <c r="K239" s="101">
        <v>2980</v>
      </c>
      <c r="M239" s="78">
        <v>3173</v>
      </c>
      <c r="N239" s="78">
        <v>0</v>
      </c>
      <c r="O239" s="78">
        <v>0</v>
      </c>
      <c r="P239" s="101">
        <v>3173</v>
      </c>
    </row>
    <row r="240" spans="1:16" s="99" customFormat="1">
      <c r="A240" s="83" t="s">
        <v>502</v>
      </c>
      <c r="B240" s="100" t="s">
        <v>205</v>
      </c>
      <c r="C240" s="78">
        <v>0</v>
      </c>
      <c r="D240" s="78">
        <v>0</v>
      </c>
      <c r="E240" s="78">
        <v>0</v>
      </c>
      <c r="F240" s="78">
        <v>0</v>
      </c>
      <c r="G240" s="40"/>
      <c r="H240" s="78">
        <v>0</v>
      </c>
      <c r="I240" s="78">
        <v>0</v>
      </c>
      <c r="J240" s="78">
        <v>0</v>
      </c>
      <c r="K240" s="101">
        <v>0</v>
      </c>
      <c r="M240" s="78">
        <v>0</v>
      </c>
      <c r="N240" s="78">
        <v>287</v>
      </c>
      <c r="O240" s="78">
        <v>-287</v>
      </c>
      <c r="P240" s="101">
        <v>0</v>
      </c>
    </row>
    <row r="241" spans="1:16" s="99" customFormat="1">
      <c r="A241" s="83" t="s">
        <v>503</v>
      </c>
      <c r="B241" s="100" t="s">
        <v>207</v>
      </c>
      <c r="C241" s="78">
        <v>2413</v>
      </c>
      <c r="D241" s="78">
        <v>29</v>
      </c>
      <c r="E241" s="78">
        <v>0</v>
      </c>
      <c r="F241" s="78">
        <v>2442</v>
      </c>
      <c r="G241" s="40"/>
      <c r="H241" s="78">
        <v>2481</v>
      </c>
      <c r="I241" s="78">
        <v>37</v>
      </c>
      <c r="J241" s="78">
        <v>0</v>
      </c>
      <c r="K241" s="101">
        <v>2518</v>
      </c>
      <c r="M241" s="78">
        <v>910</v>
      </c>
      <c r="N241" s="78">
        <v>53</v>
      </c>
      <c r="O241" s="78">
        <v>0</v>
      </c>
      <c r="P241" s="101">
        <v>963</v>
      </c>
    </row>
    <row r="242" spans="1:16" s="99" customFormat="1">
      <c r="A242" s="83" t="s">
        <v>483</v>
      </c>
      <c r="B242" s="100" t="s">
        <v>456</v>
      </c>
      <c r="C242" s="78">
        <v>377</v>
      </c>
      <c r="D242" s="78">
        <v>21</v>
      </c>
      <c r="E242" s="78">
        <v>0</v>
      </c>
      <c r="F242" s="78">
        <v>398</v>
      </c>
      <c r="G242" s="40"/>
      <c r="H242" s="78">
        <v>377</v>
      </c>
      <c r="I242" s="78">
        <v>21</v>
      </c>
      <c r="J242" s="78">
        <v>0</v>
      </c>
      <c r="K242" s="101">
        <v>398</v>
      </c>
      <c r="M242" s="78">
        <v>377</v>
      </c>
      <c r="N242" s="78">
        <v>21</v>
      </c>
      <c r="O242" s="78">
        <v>0</v>
      </c>
      <c r="P242" s="101">
        <v>398</v>
      </c>
    </row>
    <row r="243" spans="1:16" s="99" customFormat="1">
      <c r="A243" s="83" t="s">
        <v>210</v>
      </c>
      <c r="B243" s="100" t="s">
        <v>211</v>
      </c>
      <c r="C243" s="78">
        <v>0</v>
      </c>
      <c r="D243" s="78">
        <v>0</v>
      </c>
      <c r="E243" s="78">
        <v>0</v>
      </c>
      <c r="F243" s="101">
        <v>0</v>
      </c>
      <c r="G243" s="40"/>
      <c r="H243" s="78">
        <v>0</v>
      </c>
      <c r="I243" s="78">
        <v>0</v>
      </c>
      <c r="J243" s="78">
        <v>0</v>
      </c>
      <c r="K243" s="101">
        <v>0</v>
      </c>
      <c r="M243" s="78">
        <v>145613</v>
      </c>
      <c r="N243" s="78">
        <v>0</v>
      </c>
      <c r="O243" s="78">
        <v>0</v>
      </c>
      <c r="P243" s="101">
        <v>145613</v>
      </c>
    </row>
    <row r="244" spans="1:16">
      <c r="A244" s="82" t="s">
        <v>578</v>
      </c>
      <c r="B244" s="121" t="s">
        <v>213</v>
      </c>
      <c r="C244" s="125">
        <v>235790</v>
      </c>
      <c r="D244" s="125">
        <v>62630</v>
      </c>
      <c r="E244" s="125">
        <v>-4633</v>
      </c>
      <c r="F244" s="125">
        <v>293787</v>
      </c>
      <c r="H244" s="125">
        <v>274128</v>
      </c>
      <c r="I244" s="125">
        <v>50342</v>
      </c>
      <c r="J244" s="125">
        <v>-4631</v>
      </c>
      <c r="K244" s="125">
        <v>319839</v>
      </c>
      <c r="M244" s="125">
        <v>455855</v>
      </c>
      <c r="N244" s="125">
        <v>147731</v>
      </c>
      <c r="O244" s="125">
        <v>-62617</v>
      </c>
      <c r="P244" s="125">
        <v>540969</v>
      </c>
    </row>
    <row r="245" spans="1:16">
      <c r="A245" s="83" t="s">
        <v>336</v>
      </c>
      <c r="B245" s="77" t="s">
        <v>337</v>
      </c>
      <c r="C245" s="78">
        <v>0</v>
      </c>
      <c r="D245" s="78">
        <v>0</v>
      </c>
      <c r="E245" s="78">
        <v>0</v>
      </c>
      <c r="F245" s="78">
        <v>0</v>
      </c>
      <c r="H245" s="78">
        <v>0</v>
      </c>
      <c r="I245" s="78">
        <v>0</v>
      </c>
      <c r="J245" s="78">
        <v>0</v>
      </c>
      <c r="K245" s="78">
        <v>0</v>
      </c>
      <c r="M245" s="78">
        <v>0</v>
      </c>
      <c r="N245" s="78">
        <v>0</v>
      </c>
      <c r="O245" s="78">
        <v>0</v>
      </c>
      <c r="P245" s="78">
        <v>0</v>
      </c>
    </row>
    <row r="246" spans="1:16">
      <c r="A246" s="83" t="s">
        <v>200</v>
      </c>
      <c r="B246" s="77" t="s">
        <v>201</v>
      </c>
      <c r="C246" s="78">
        <v>15185</v>
      </c>
      <c r="D246" s="78">
        <v>756</v>
      </c>
      <c r="E246" s="78">
        <v>-723</v>
      </c>
      <c r="F246" s="78">
        <v>15218</v>
      </c>
      <c r="H246" s="78">
        <v>6864</v>
      </c>
      <c r="I246" s="78">
        <v>758</v>
      </c>
      <c r="J246" s="78">
        <v>-717</v>
      </c>
      <c r="K246" s="78">
        <v>6905</v>
      </c>
      <c r="M246" s="78">
        <v>2875</v>
      </c>
      <c r="N246" s="78">
        <v>508</v>
      </c>
      <c r="O246" s="78">
        <v>-450</v>
      </c>
      <c r="P246" s="78">
        <v>2933</v>
      </c>
    </row>
    <row r="247" spans="1:16">
      <c r="A247" s="83" t="s">
        <v>579</v>
      </c>
      <c r="B247" s="77" t="s">
        <v>217</v>
      </c>
      <c r="C247" s="78">
        <v>15567</v>
      </c>
      <c r="D247" s="78">
        <v>48102</v>
      </c>
      <c r="E247" s="78">
        <v>-1837</v>
      </c>
      <c r="F247" s="78">
        <v>61832</v>
      </c>
      <c r="H247" s="78">
        <v>14552</v>
      </c>
      <c r="I247" s="78">
        <v>35130</v>
      </c>
      <c r="J247" s="78">
        <v>-1354</v>
      </c>
      <c r="K247" s="78">
        <v>48328</v>
      </c>
      <c r="M247" s="78">
        <v>73633</v>
      </c>
      <c r="N247" s="78">
        <v>101888</v>
      </c>
      <c r="O247" s="78">
        <v>-60077</v>
      </c>
      <c r="P247" s="78">
        <v>115444</v>
      </c>
    </row>
    <row r="248" spans="1:16">
      <c r="A248" s="83" t="s">
        <v>218</v>
      </c>
      <c r="B248" s="77" t="s">
        <v>219</v>
      </c>
      <c r="C248" s="78">
        <v>54934</v>
      </c>
      <c r="D248" s="78">
        <v>0</v>
      </c>
      <c r="E248" s="78">
        <v>0</v>
      </c>
      <c r="F248" s="78">
        <v>54934</v>
      </c>
      <c r="H248" s="78">
        <v>54439</v>
      </c>
      <c r="I248" s="78">
        <v>0</v>
      </c>
      <c r="J248" s="78">
        <v>0</v>
      </c>
      <c r="K248" s="78">
        <v>54439</v>
      </c>
      <c r="M248" s="78">
        <v>1384</v>
      </c>
      <c r="N248" s="78">
        <v>358</v>
      </c>
      <c r="O248" s="78">
        <v>0</v>
      </c>
      <c r="P248" s="78">
        <v>1742</v>
      </c>
    </row>
    <row r="249" spans="1:16">
      <c r="A249" s="83" t="s">
        <v>202</v>
      </c>
      <c r="B249" s="77" t="s">
        <v>203</v>
      </c>
      <c r="C249" s="78">
        <v>3756</v>
      </c>
      <c r="D249" s="78">
        <v>7530</v>
      </c>
      <c r="E249" s="78">
        <v>-1800</v>
      </c>
      <c r="F249" s="78">
        <v>9486</v>
      </c>
      <c r="H249" s="78">
        <v>4108</v>
      </c>
      <c r="I249" s="78">
        <v>8547</v>
      </c>
      <c r="J249" s="78">
        <v>-2458</v>
      </c>
      <c r="K249" s="78">
        <v>10197</v>
      </c>
      <c r="M249" s="78">
        <v>4980</v>
      </c>
      <c r="N249" s="78">
        <v>30227</v>
      </c>
      <c r="O249" s="78">
        <v>-2073</v>
      </c>
      <c r="P249" s="78">
        <v>33134</v>
      </c>
    </row>
    <row r="250" spans="1:16">
      <c r="A250" s="83" t="s">
        <v>503</v>
      </c>
      <c r="B250" s="77" t="s">
        <v>207</v>
      </c>
      <c r="C250" s="78">
        <v>35401</v>
      </c>
      <c r="D250" s="78">
        <v>5265</v>
      </c>
      <c r="E250" s="78">
        <v>0</v>
      </c>
      <c r="F250" s="78">
        <v>40666</v>
      </c>
      <c r="H250" s="78">
        <v>34109</v>
      </c>
      <c r="I250" s="78">
        <v>4964</v>
      </c>
      <c r="J250" s="78">
        <v>0</v>
      </c>
      <c r="K250" s="78">
        <v>39073</v>
      </c>
      <c r="M250" s="78">
        <v>43611</v>
      </c>
      <c r="N250" s="78">
        <v>4147</v>
      </c>
      <c r="O250" s="78">
        <v>0</v>
      </c>
      <c r="P250" s="78">
        <v>47758</v>
      </c>
    </row>
    <row r="251" spans="1:16">
      <c r="A251" s="83" t="s">
        <v>483</v>
      </c>
      <c r="B251" s="77" t="s">
        <v>456</v>
      </c>
      <c r="C251" s="78">
        <v>3</v>
      </c>
      <c r="D251" s="78">
        <v>1</v>
      </c>
      <c r="E251" s="78">
        <v>0</v>
      </c>
      <c r="F251" s="78">
        <v>4</v>
      </c>
      <c r="H251" s="78">
        <v>3</v>
      </c>
      <c r="I251" s="78">
        <v>1</v>
      </c>
      <c r="J251" s="78">
        <v>0</v>
      </c>
      <c r="K251" s="78">
        <v>4</v>
      </c>
      <c r="M251" s="78">
        <v>3</v>
      </c>
      <c r="N251" s="78">
        <v>1</v>
      </c>
      <c r="O251" s="78">
        <v>0</v>
      </c>
      <c r="P251" s="78">
        <v>4</v>
      </c>
    </row>
    <row r="252" spans="1:16">
      <c r="A252" s="83" t="s">
        <v>210</v>
      </c>
      <c r="B252" s="77" t="s">
        <v>211</v>
      </c>
      <c r="C252" s="78">
        <v>110944</v>
      </c>
      <c r="D252" s="78">
        <v>976</v>
      </c>
      <c r="E252" s="78">
        <v>-273</v>
      </c>
      <c r="F252" s="78">
        <v>111647</v>
      </c>
      <c r="H252" s="78">
        <v>160053</v>
      </c>
      <c r="I252" s="78">
        <v>942</v>
      </c>
      <c r="J252" s="78">
        <v>-102</v>
      </c>
      <c r="K252" s="78">
        <v>160893</v>
      </c>
      <c r="M252" s="78">
        <v>329369</v>
      </c>
      <c r="N252" s="78">
        <v>10602</v>
      </c>
      <c r="O252" s="78">
        <v>-17</v>
      </c>
      <c r="P252" s="78">
        <v>339954</v>
      </c>
    </row>
    <row r="253" spans="1:16">
      <c r="A253" s="82" t="s">
        <v>580</v>
      </c>
      <c r="B253" s="121" t="s">
        <v>228</v>
      </c>
      <c r="C253" s="125">
        <v>2051128</v>
      </c>
      <c r="D253" s="125">
        <v>120700</v>
      </c>
      <c r="E253" s="125">
        <v>-23748</v>
      </c>
      <c r="F253" s="125">
        <v>2148080</v>
      </c>
      <c r="H253" s="125">
        <v>2058017</v>
      </c>
      <c r="I253" s="125">
        <v>113093</v>
      </c>
      <c r="J253" s="125">
        <v>-23680</v>
      </c>
      <c r="K253" s="125">
        <v>2147430</v>
      </c>
      <c r="M253" s="125">
        <v>2756921</v>
      </c>
      <c r="N253" s="125">
        <v>212740</v>
      </c>
      <c r="O253" s="125">
        <v>-79362</v>
      </c>
      <c r="P253" s="125">
        <v>2890299</v>
      </c>
    </row>
    <row r="254" spans="1:16">
      <c r="A254" s="76" t="s">
        <v>466</v>
      </c>
    </row>
    <row r="261" s="40" customFormat="1"/>
    <row r="262" s="40" customFormat="1"/>
    <row r="263" s="40" customFormat="1"/>
    <row r="264" s="40" customFormat="1"/>
    <row r="265" s="40" customFormat="1"/>
    <row r="266" s="40" customFormat="1"/>
    <row r="267" s="40" customFormat="1"/>
    <row r="268" s="40" customFormat="1"/>
    <row r="269" s="40" customFormat="1"/>
    <row r="270" s="40" customFormat="1"/>
    <row r="271" s="40" customFormat="1"/>
    <row r="272" s="40" customFormat="1"/>
    <row r="273" s="40" customFormat="1"/>
    <row r="274" s="40" customFormat="1"/>
    <row r="275" s="40" customFormat="1"/>
    <row r="276" s="40" customFormat="1"/>
    <row r="277" s="40" customFormat="1"/>
    <row r="278" s="40" customFormat="1"/>
    <row r="279" s="40" customFormat="1"/>
    <row r="280" s="40" customFormat="1"/>
    <row r="281" s="40" customFormat="1"/>
    <row r="282" s="40" customFormat="1"/>
    <row r="283" s="40" customFormat="1"/>
    <row r="284" s="40" customFormat="1"/>
    <row r="285" s="40" customFormat="1"/>
    <row r="286" s="40" customFormat="1"/>
    <row r="287" s="40" customFormat="1"/>
    <row r="288" s="40" customFormat="1"/>
    <row r="293" s="40" customFormat="1"/>
    <row r="294" s="40" customFormat="1"/>
    <row r="295" s="40" customFormat="1"/>
    <row r="296" s="40" customFormat="1"/>
    <row r="297" s="40" customFormat="1"/>
    <row r="298" s="40" customFormat="1"/>
    <row r="354" spans="13:13">
      <c r="M354" s="40">
        <v>1.42</v>
      </c>
    </row>
  </sheetData>
  <mergeCells count="39">
    <mergeCell ref="A224:A225"/>
    <mergeCell ref="B224:B225"/>
    <mergeCell ref="C224:C225"/>
    <mergeCell ref="D224:D225"/>
    <mergeCell ref="M224:M225"/>
    <mergeCell ref="H224:H225"/>
    <mergeCell ref="I224:I225"/>
    <mergeCell ref="C196:F196"/>
    <mergeCell ref="H196:K196"/>
    <mergeCell ref="M196:P196"/>
    <mergeCell ref="N224:N225"/>
    <mergeCell ref="I197:I198"/>
    <mergeCell ref="M197:M198"/>
    <mergeCell ref="N197:N198"/>
    <mergeCell ref="C223:F223"/>
    <mergeCell ref="H223:K223"/>
    <mergeCell ref="M223:P223"/>
    <mergeCell ref="A197:A198"/>
    <mergeCell ref="B197:B198"/>
    <mergeCell ref="C197:C198"/>
    <mergeCell ref="D197:D198"/>
    <mergeCell ref="H197:H198"/>
    <mergeCell ref="M169:P169"/>
    <mergeCell ref="R169:U169"/>
    <mergeCell ref="A170:A171"/>
    <mergeCell ref="B170:B171"/>
    <mergeCell ref="C170:C171"/>
    <mergeCell ref="D170:D171"/>
    <mergeCell ref="H170:H171"/>
    <mergeCell ref="I170:I171"/>
    <mergeCell ref="M170:M171"/>
    <mergeCell ref="N170:N171"/>
    <mergeCell ref="R170:R171"/>
    <mergeCell ref="S170:S171"/>
    <mergeCell ref="H130:I130"/>
    <mergeCell ref="H143:I143"/>
    <mergeCell ref="H147:I147"/>
    <mergeCell ref="C169:F169"/>
    <mergeCell ref="H169:K169"/>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ECD66-9C2F-4196-8C58-ED81130ED593}">
  <sheetPr>
    <tabColor theme="5" tint="0.59999389629810485"/>
  </sheetPr>
  <dimension ref="A1:O351"/>
  <sheetViews>
    <sheetView workbookViewId="0"/>
  </sheetViews>
  <sheetFormatPr baseColWidth="10" defaultColWidth="8.1640625" defaultRowHeight="14"/>
  <cols>
    <col min="1" max="1" width="50.1640625" style="68" customWidth="1"/>
    <col min="2" max="2" width="50" style="68" customWidth="1"/>
    <col min="3" max="6" width="12.1640625" style="40" customWidth="1"/>
    <col min="7" max="7" width="4.6640625" style="40" customWidth="1"/>
    <col min="8" max="11" width="12.1640625" style="40" customWidth="1"/>
    <col min="12" max="12" width="4.6640625" style="40" customWidth="1"/>
    <col min="13" max="16" width="12.1640625" style="40" customWidth="1"/>
    <col min="17" max="16384" width="8.1640625" style="40"/>
  </cols>
  <sheetData>
    <row r="1" spans="1:4">
      <c r="A1" s="67" t="s">
        <v>690</v>
      </c>
      <c r="B1" s="40"/>
    </row>
    <row r="2" spans="1:4">
      <c r="A2" s="67" t="s">
        <v>691</v>
      </c>
      <c r="B2" s="40"/>
    </row>
    <row r="3" spans="1:4">
      <c r="A3" s="67"/>
    </row>
    <row r="4" spans="1:4">
      <c r="A4" s="67"/>
    </row>
    <row r="5" spans="1:4" ht="26">
      <c r="A5" s="65" t="s">
        <v>461</v>
      </c>
      <c r="B5" s="66" t="s">
        <v>39</v>
      </c>
    </row>
    <row r="6" spans="1:4" ht="24">
      <c r="A6" s="313" t="s">
        <v>462</v>
      </c>
      <c r="B6" s="313" t="s">
        <v>41</v>
      </c>
      <c r="C6" s="113" t="s">
        <v>615</v>
      </c>
      <c r="D6" s="113" t="s">
        <v>692</v>
      </c>
    </row>
    <row r="7" spans="1:4">
      <c r="A7" s="114" t="s">
        <v>0</v>
      </c>
      <c r="B7" s="114" t="s">
        <v>1</v>
      </c>
      <c r="C7" s="115">
        <v>470617</v>
      </c>
      <c r="D7" s="115">
        <v>363998</v>
      </c>
    </row>
    <row r="8" spans="1:4">
      <c r="A8" s="116" t="s">
        <v>622</v>
      </c>
      <c r="B8" s="116" t="s">
        <v>46</v>
      </c>
      <c r="C8" s="88">
        <v>366986</v>
      </c>
      <c r="D8" s="88">
        <v>237665</v>
      </c>
    </row>
    <row r="9" spans="1:4">
      <c r="A9" s="116" t="s">
        <v>623</v>
      </c>
      <c r="B9" s="116" t="s">
        <v>369</v>
      </c>
      <c r="C9" s="88">
        <v>3687</v>
      </c>
      <c r="D9" s="88">
        <v>774</v>
      </c>
    </row>
    <row r="10" spans="1:4">
      <c r="A10" s="116" t="s">
        <v>624</v>
      </c>
      <c r="B10" s="116" t="s">
        <v>49</v>
      </c>
      <c r="C10" s="88">
        <v>99944</v>
      </c>
      <c r="D10" s="88">
        <v>125559</v>
      </c>
    </row>
    <row r="11" spans="1:4">
      <c r="A11" s="114" t="s">
        <v>625</v>
      </c>
      <c r="B11" s="114" t="s">
        <v>438</v>
      </c>
      <c r="C11" s="115">
        <v>162171</v>
      </c>
      <c r="D11" s="115">
        <v>107402</v>
      </c>
    </row>
    <row r="12" spans="1:4">
      <c r="A12" s="116" t="s">
        <v>439</v>
      </c>
      <c r="B12" s="116" t="s">
        <v>373</v>
      </c>
      <c r="C12" s="88">
        <v>87894</v>
      </c>
      <c r="D12" s="88">
        <v>14980</v>
      </c>
    </row>
    <row r="13" spans="1:4">
      <c r="A13" s="116" t="s">
        <v>441</v>
      </c>
      <c r="B13" s="116" t="s">
        <v>55</v>
      </c>
      <c r="C13" s="88">
        <v>74277</v>
      </c>
      <c r="D13" s="88">
        <v>92422</v>
      </c>
    </row>
    <row r="14" spans="1:4">
      <c r="A14" s="117" t="s">
        <v>626</v>
      </c>
      <c r="B14" s="117" t="s">
        <v>391</v>
      </c>
      <c r="C14" s="115">
        <v>308446</v>
      </c>
      <c r="D14" s="115">
        <v>256596</v>
      </c>
    </row>
    <row r="15" spans="1:4">
      <c r="A15" s="77" t="s">
        <v>627</v>
      </c>
      <c r="B15" s="77" t="s">
        <v>59</v>
      </c>
      <c r="C15" s="88">
        <v>131183</v>
      </c>
      <c r="D15" s="88">
        <v>72147</v>
      </c>
    </row>
    <row r="16" spans="1:4">
      <c r="A16" s="77" t="s">
        <v>628</v>
      </c>
      <c r="B16" s="77" t="s">
        <v>520</v>
      </c>
      <c r="C16" s="88">
        <v>54187</v>
      </c>
      <c r="D16" s="88">
        <v>25860</v>
      </c>
    </row>
    <row r="17" spans="1:8">
      <c r="A17" s="77" t="s">
        <v>629</v>
      </c>
      <c r="B17" s="77" t="s">
        <v>65</v>
      </c>
      <c r="C17" s="88">
        <v>3853</v>
      </c>
      <c r="D17" s="88">
        <v>4015</v>
      </c>
    </row>
    <row r="18" spans="1:8">
      <c r="A18" s="77" t="s">
        <v>66</v>
      </c>
      <c r="B18" s="77" t="s">
        <v>67</v>
      </c>
      <c r="C18" s="88">
        <v>4314</v>
      </c>
      <c r="D18" s="88">
        <v>6445</v>
      </c>
    </row>
    <row r="19" spans="1:8">
      <c r="A19" s="77" t="s">
        <v>630</v>
      </c>
      <c r="B19" s="77" t="s">
        <v>69</v>
      </c>
      <c r="C19" s="88">
        <v>-1</v>
      </c>
      <c r="D19" s="88">
        <v>-75</v>
      </c>
    </row>
    <row r="20" spans="1:8">
      <c r="A20" s="117" t="s">
        <v>631</v>
      </c>
      <c r="B20" s="117" t="s">
        <v>394</v>
      </c>
      <c r="C20" s="115">
        <v>122614</v>
      </c>
      <c r="D20" s="115">
        <v>156084</v>
      </c>
    </row>
    <row r="21" spans="1:8">
      <c r="A21" s="77" t="s">
        <v>632</v>
      </c>
      <c r="B21" s="77" t="s">
        <v>73</v>
      </c>
      <c r="C21" s="88">
        <v>18886</v>
      </c>
      <c r="D21" s="88">
        <v>9530</v>
      </c>
    </row>
    <row r="22" spans="1:8">
      <c r="A22" s="77" t="s">
        <v>633</v>
      </c>
      <c r="B22" s="77" t="s">
        <v>75</v>
      </c>
      <c r="C22" s="88">
        <v>25635</v>
      </c>
      <c r="D22" s="88">
        <v>4765</v>
      </c>
    </row>
    <row r="23" spans="1:8">
      <c r="A23" s="117" t="s">
        <v>634</v>
      </c>
      <c r="B23" s="117" t="s">
        <v>396</v>
      </c>
      <c r="C23" s="115">
        <v>115865</v>
      </c>
      <c r="D23" s="115">
        <v>160849</v>
      </c>
    </row>
    <row r="24" spans="1:8">
      <c r="A24" s="77" t="s">
        <v>78</v>
      </c>
      <c r="B24" s="77" t="s">
        <v>79</v>
      </c>
      <c r="C24" s="88">
        <v>10817</v>
      </c>
      <c r="D24" s="88">
        <v>14092</v>
      </c>
    </row>
    <row r="25" spans="1:8">
      <c r="A25" s="117"/>
      <c r="B25" s="117"/>
      <c r="C25" s="115"/>
      <c r="D25" s="115"/>
    </row>
    <row r="26" spans="1:8">
      <c r="A26" s="117" t="s">
        <v>522</v>
      </c>
      <c r="B26" s="117" t="s">
        <v>398</v>
      </c>
      <c r="C26" s="115">
        <v>105048</v>
      </c>
      <c r="D26" s="115">
        <v>146757</v>
      </c>
    </row>
    <row r="27" spans="1:8">
      <c r="A27" s="77"/>
      <c r="B27" s="77"/>
      <c r="C27" s="88"/>
      <c r="D27" s="88"/>
    </row>
    <row r="28" spans="1:8">
      <c r="A28" s="117" t="s">
        <v>635</v>
      </c>
      <c r="B28" s="117" t="s">
        <v>446</v>
      </c>
      <c r="C28" s="115">
        <v>105048</v>
      </c>
      <c r="D28" s="115">
        <v>146757</v>
      </c>
    </row>
    <row r="29" spans="1:8">
      <c r="B29" s="69"/>
      <c r="C29" s="70"/>
      <c r="E29" s="97"/>
      <c r="H29" s="97"/>
    </row>
    <row r="30" spans="1:8">
      <c r="B30" s="71"/>
      <c r="C30" s="72"/>
    </row>
    <row r="31" spans="1:8">
      <c r="A31" s="126" t="s">
        <v>86</v>
      </c>
      <c r="B31" s="126" t="s">
        <v>402</v>
      </c>
      <c r="C31" s="127"/>
      <c r="D31" s="127"/>
    </row>
    <row r="32" spans="1:8">
      <c r="A32" s="73" t="s">
        <v>88</v>
      </c>
      <c r="B32" s="73" t="s">
        <v>89</v>
      </c>
      <c r="C32" s="128">
        <v>1.0432076171135392</v>
      </c>
      <c r="D32" s="128">
        <v>1.5268134651324214</v>
      </c>
    </row>
    <row r="33" spans="1:7">
      <c r="A33" s="129" t="s">
        <v>90</v>
      </c>
      <c r="B33" s="129" t="s">
        <v>91</v>
      </c>
      <c r="C33" s="128">
        <v>1.0425321643714951</v>
      </c>
      <c r="D33" s="128">
        <v>1.4545810991045409</v>
      </c>
    </row>
    <row r="34" spans="1:7">
      <c r="A34" s="67"/>
    </row>
    <row r="36" spans="1:7">
      <c r="A36" s="126" t="s">
        <v>522</v>
      </c>
      <c r="B36" s="126" t="s">
        <v>398</v>
      </c>
      <c r="C36" s="115">
        <v>105048</v>
      </c>
      <c r="D36" s="115">
        <v>146757</v>
      </c>
    </row>
    <row r="37" spans="1:7">
      <c r="A37" s="74" t="s">
        <v>636</v>
      </c>
      <c r="B37" s="74" t="s">
        <v>105</v>
      </c>
      <c r="C37" s="118">
        <v>1804</v>
      </c>
      <c r="D37" s="118">
        <v>381</v>
      </c>
    </row>
    <row r="38" spans="1:7">
      <c r="A38" s="75" t="s">
        <v>637</v>
      </c>
      <c r="B38" s="75" t="s">
        <v>107</v>
      </c>
      <c r="C38" s="88">
        <v>26</v>
      </c>
      <c r="D38" s="88">
        <v>290</v>
      </c>
    </row>
    <row r="39" spans="1:7">
      <c r="A39" s="138" t="s">
        <v>638</v>
      </c>
      <c r="B39" s="75" t="s">
        <v>109</v>
      </c>
      <c r="C39" s="88">
        <v>1778</v>
      </c>
      <c r="D39" s="88">
        <v>91</v>
      </c>
      <c r="F39" s="97"/>
      <c r="G39" s="97"/>
    </row>
    <row r="40" spans="1:7">
      <c r="A40" s="138" t="s">
        <v>403</v>
      </c>
      <c r="B40" s="75" t="s">
        <v>404</v>
      </c>
      <c r="C40" s="88"/>
      <c r="D40" s="88"/>
    </row>
    <row r="41" spans="1:7">
      <c r="A41" s="75" t="s">
        <v>639</v>
      </c>
      <c r="B41" s="75" t="s">
        <v>111</v>
      </c>
      <c r="C41" s="88"/>
      <c r="D41" s="88"/>
    </row>
    <row r="42" spans="1:7">
      <c r="A42" s="126" t="s">
        <v>405</v>
      </c>
      <c r="B42" s="126" t="s">
        <v>406</v>
      </c>
      <c r="C42" s="115">
        <v>106852</v>
      </c>
      <c r="D42" s="115">
        <v>147138</v>
      </c>
    </row>
    <row r="43" spans="1:7">
      <c r="A43" s="75" t="s">
        <v>640</v>
      </c>
      <c r="B43" s="75" t="s">
        <v>408</v>
      </c>
      <c r="C43" s="88"/>
      <c r="D43" s="88"/>
    </row>
    <row r="44" spans="1:7" ht="26">
      <c r="A44" s="126" t="s">
        <v>641</v>
      </c>
      <c r="B44" s="126" t="s">
        <v>524</v>
      </c>
      <c r="C44" s="115">
        <v>106852</v>
      </c>
      <c r="D44" s="115">
        <v>147138</v>
      </c>
    </row>
    <row r="45" spans="1:7">
      <c r="A45" s="76"/>
    </row>
    <row r="47" spans="1:7" ht="26">
      <c r="A47" s="65" t="s">
        <v>124</v>
      </c>
      <c r="B47" s="65" t="s">
        <v>125</v>
      </c>
      <c r="E47" s="97"/>
    </row>
    <row r="48" spans="1:7">
      <c r="A48" s="313" t="s">
        <v>126</v>
      </c>
      <c r="B48" s="313" t="s">
        <v>127</v>
      </c>
      <c r="C48" s="119">
        <v>44377</v>
      </c>
      <c r="D48" s="119" t="s">
        <v>682</v>
      </c>
    </row>
    <row r="49" spans="1:4">
      <c r="A49" s="130" t="s">
        <v>643</v>
      </c>
      <c r="B49" s="130" t="s">
        <v>131</v>
      </c>
      <c r="C49" s="131">
        <v>945128</v>
      </c>
      <c r="D49" s="131">
        <v>759999</v>
      </c>
    </row>
    <row r="50" spans="1:4">
      <c r="A50" s="77" t="s">
        <v>566</v>
      </c>
      <c r="B50" s="77" t="s">
        <v>133</v>
      </c>
      <c r="C50" s="78">
        <v>114121</v>
      </c>
      <c r="D50" s="78">
        <v>105349</v>
      </c>
    </row>
    <row r="51" spans="1:4">
      <c r="A51" s="77" t="s">
        <v>567</v>
      </c>
      <c r="B51" s="77" t="s">
        <v>135</v>
      </c>
      <c r="C51" s="78">
        <v>59475</v>
      </c>
      <c r="D51" s="78">
        <v>59790</v>
      </c>
    </row>
    <row r="52" spans="1:4">
      <c r="A52" s="77" t="s">
        <v>568</v>
      </c>
      <c r="B52" s="77" t="s">
        <v>137</v>
      </c>
      <c r="C52" s="78">
        <v>379387</v>
      </c>
      <c r="D52" s="78">
        <v>406798</v>
      </c>
    </row>
    <row r="53" spans="1:4">
      <c r="A53" s="77" t="s">
        <v>138</v>
      </c>
      <c r="B53" s="77" t="s">
        <v>139</v>
      </c>
      <c r="C53" s="78">
        <v>56438</v>
      </c>
      <c r="D53" s="78">
        <v>56438</v>
      </c>
    </row>
    <row r="54" spans="1:4">
      <c r="A54" s="77" t="s">
        <v>140</v>
      </c>
      <c r="B54" s="77" t="s">
        <v>141</v>
      </c>
      <c r="C54" s="78">
        <v>49312</v>
      </c>
      <c r="D54" s="78">
        <v>48841</v>
      </c>
    </row>
    <row r="55" spans="1:4">
      <c r="A55" s="77" t="s">
        <v>142</v>
      </c>
      <c r="B55" s="77" t="s">
        <v>143</v>
      </c>
      <c r="C55" s="78">
        <v>0</v>
      </c>
      <c r="D55" s="78">
        <v>0</v>
      </c>
    </row>
    <row r="56" spans="1:4">
      <c r="A56" s="77" t="s">
        <v>644</v>
      </c>
      <c r="B56" s="77" t="s">
        <v>145</v>
      </c>
      <c r="C56" s="78">
        <v>8273</v>
      </c>
      <c r="D56" s="78">
        <v>8195</v>
      </c>
    </row>
    <row r="57" spans="1:4">
      <c r="A57" s="77" t="s">
        <v>146</v>
      </c>
      <c r="B57" s="77" t="s">
        <v>147</v>
      </c>
      <c r="C57" s="78">
        <v>211961</v>
      </c>
      <c r="D57" s="78">
        <v>51588</v>
      </c>
    </row>
    <row r="58" spans="1:4">
      <c r="A58" s="77" t="s">
        <v>499</v>
      </c>
      <c r="B58" s="77" t="s">
        <v>149</v>
      </c>
      <c r="C58" s="78">
        <v>11611</v>
      </c>
      <c r="D58" s="78">
        <v>11676</v>
      </c>
    </row>
    <row r="59" spans="1:4">
      <c r="A59" s="77" t="s">
        <v>500</v>
      </c>
      <c r="B59" s="77" t="s">
        <v>151</v>
      </c>
      <c r="C59" s="78">
        <v>54220</v>
      </c>
      <c r="D59" s="78">
        <v>11003</v>
      </c>
    </row>
    <row r="60" spans="1:4">
      <c r="A60" s="77" t="s">
        <v>152</v>
      </c>
      <c r="B60" s="77" t="s">
        <v>153</v>
      </c>
      <c r="C60" s="78">
        <v>330</v>
      </c>
      <c r="D60" s="78">
        <v>321</v>
      </c>
    </row>
    <row r="61" spans="1:4">
      <c r="A61" s="130" t="s">
        <v>570</v>
      </c>
      <c r="B61" s="130" t="s">
        <v>155</v>
      </c>
      <c r="C61" s="131">
        <v>1202302</v>
      </c>
      <c r="D61" s="131">
        <v>2130300</v>
      </c>
    </row>
    <row r="62" spans="1:4">
      <c r="A62" s="77" t="s">
        <v>156</v>
      </c>
      <c r="B62" s="77" t="s">
        <v>157</v>
      </c>
      <c r="C62" s="78">
        <v>16903</v>
      </c>
      <c r="D62" s="78">
        <v>6957</v>
      </c>
    </row>
    <row r="63" spans="1:4">
      <c r="A63" s="77" t="s">
        <v>158</v>
      </c>
      <c r="B63" s="77" t="s">
        <v>159</v>
      </c>
      <c r="C63" s="78">
        <v>131158</v>
      </c>
      <c r="D63" s="78">
        <v>1205603</v>
      </c>
    </row>
    <row r="64" spans="1:4">
      <c r="A64" s="77" t="s">
        <v>571</v>
      </c>
      <c r="B64" s="77" t="s">
        <v>161</v>
      </c>
      <c r="C64" s="78">
        <v>0</v>
      </c>
      <c r="D64" s="78">
        <v>0</v>
      </c>
    </row>
    <row r="65" spans="1:4">
      <c r="A65" s="77" t="s">
        <v>152</v>
      </c>
      <c r="B65" s="77" t="s">
        <v>153</v>
      </c>
      <c r="C65" s="78">
        <v>116882</v>
      </c>
      <c r="D65" s="78">
        <v>70210</v>
      </c>
    </row>
    <row r="66" spans="1:4">
      <c r="A66" s="77" t="s">
        <v>146</v>
      </c>
      <c r="B66" s="77" t="s">
        <v>147</v>
      </c>
      <c r="C66" s="78">
        <v>206804</v>
      </c>
      <c r="D66" s="78">
        <v>106444</v>
      </c>
    </row>
    <row r="67" spans="1:4">
      <c r="A67" s="77" t="s">
        <v>499</v>
      </c>
      <c r="B67" s="77" t="s">
        <v>149</v>
      </c>
      <c r="C67" s="78">
        <v>11382</v>
      </c>
      <c r="D67" s="78">
        <v>13383</v>
      </c>
    </row>
    <row r="68" spans="1:4">
      <c r="A68" s="132" t="s">
        <v>170</v>
      </c>
      <c r="B68" s="132" t="s">
        <v>171</v>
      </c>
      <c r="C68" s="78">
        <v>669100</v>
      </c>
      <c r="D68" s="78">
        <v>563335</v>
      </c>
    </row>
    <row r="69" spans="1:4">
      <c r="A69" s="77" t="s">
        <v>537</v>
      </c>
      <c r="B69" s="77" t="s">
        <v>169</v>
      </c>
      <c r="C69" s="78">
        <v>50073</v>
      </c>
      <c r="D69" s="78">
        <v>164368</v>
      </c>
    </row>
    <row r="70" spans="1:4">
      <c r="A70" s="77" t="s">
        <v>172</v>
      </c>
      <c r="B70" s="77" t="s">
        <v>173</v>
      </c>
      <c r="C70" s="78">
        <v>0</v>
      </c>
      <c r="D70" s="78">
        <v>0</v>
      </c>
    </row>
    <row r="71" spans="1:4">
      <c r="A71" s="130" t="s">
        <v>174</v>
      </c>
      <c r="B71" s="130" t="s">
        <v>175</v>
      </c>
      <c r="C71" s="131">
        <v>2147430</v>
      </c>
      <c r="D71" s="131">
        <v>2890299</v>
      </c>
    </row>
    <row r="72" spans="1:4">
      <c r="C72" s="79"/>
      <c r="D72" s="79"/>
    </row>
    <row r="73" spans="1:4">
      <c r="A73" s="313" t="s">
        <v>452</v>
      </c>
      <c r="B73" s="313" t="s">
        <v>177</v>
      </c>
      <c r="C73" s="119">
        <v>44377</v>
      </c>
      <c r="D73" s="119" t="s">
        <v>682</v>
      </c>
    </row>
    <row r="74" spans="1:4">
      <c r="A74" s="130" t="s">
        <v>178</v>
      </c>
      <c r="B74" s="130" t="s">
        <v>179</v>
      </c>
      <c r="C74" s="131">
        <v>1806363</v>
      </c>
      <c r="D74" s="131">
        <v>2183177</v>
      </c>
    </row>
    <row r="75" spans="1:4">
      <c r="A75" s="130" t="s">
        <v>480</v>
      </c>
      <c r="B75" s="130" t="s">
        <v>481</v>
      </c>
      <c r="C75" s="131">
        <v>1806363</v>
      </c>
      <c r="D75" s="131">
        <v>2183177</v>
      </c>
    </row>
    <row r="76" spans="1:4">
      <c r="A76" s="77" t="s">
        <v>182</v>
      </c>
      <c r="B76" s="77" t="s">
        <v>183</v>
      </c>
      <c r="C76" s="78">
        <v>100739</v>
      </c>
      <c r="D76" s="78">
        <v>100655</v>
      </c>
    </row>
    <row r="77" spans="1:4">
      <c r="A77" s="77" t="s">
        <v>453</v>
      </c>
      <c r="B77" s="77" t="s">
        <v>527</v>
      </c>
      <c r="C77" s="78">
        <v>1425647</v>
      </c>
      <c r="D77" s="78">
        <v>774851</v>
      </c>
    </row>
    <row r="78" spans="1:4">
      <c r="A78" s="77" t="s">
        <v>572</v>
      </c>
      <c r="B78" s="77" t="s">
        <v>528</v>
      </c>
      <c r="C78" s="78">
        <v>115909</v>
      </c>
      <c r="D78" s="78">
        <v>113844</v>
      </c>
    </row>
    <row r="79" spans="1:4">
      <c r="A79" s="77" t="s">
        <v>573</v>
      </c>
      <c r="B79" s="77" t="s">
        <v>191</v>
      </c>
      <c r="C79" s="78">
        <v>64335</v>
      </c>
      <c r="D79" s="78">
        <v>45547</v>
      </c>
    </row>
    <row r="80" spans="1:4">
      <c r="A80" s="77" t="s">
        <v>574</v>
      </c>
      <c r="B80" s="77" t="s">
        <v>529</v>
      </c>
      <c r="C80" s="78">
        <v>1117</v>
      </c>
      <c r="D80" s="78">
        <v>1091</v>
      </c>
    </row>
    <row r="81" spans="1:4">
      <c r="A81" s="77" t="s">
        <v>194</v>
      </c>
      <c r="B81" s="77" t="s">
        <v>195</v>
      </c>
      <c r="C81" s="78">
        <v>-6432</v>
      </c>
      <c r="D81" s="78">
        <v>-2959</v>
      </c>
    </row>
    <row r="82" spans="1:4">
      <c r="A82" s="77" t="s">
        <v>575</v>
      </c>
      <c r="B82" s="77" t="s">
        <v>197</v>
      </c>
      <c r="C82" s="78">
        <v>105048</v>
      </c>
      <c r="D82" s="78">
        <v>1150148</v>
      </c>
    </row>
    <row r="83" spans="1:4">
      <c r="A83" s="114" t="s">
        <v>576</v>
      </c>
      <c r="B83" s="114" t="s">
        <v>482</v>
      </c>
      <c r="C83" s="120"/>
      <c r="D83" s="120"/>
    </row>
    <row r="84" spans="1:4">
      <c r="A84" s="130" t="s">
        <v>577</v>
      </c>
      <c r="B84" s="130" t="s">
        <v>199</v>
      </c>
      <c r="C84" s="131">
        <v>21228</v>
      </c>
      <c r="D84" s="131">
        <v>166153</v>
      </c>
    </row>
    <row r="85" spans="1:4">
      <c r="A85" s="77" t="s">
        <v>200</v>
      </c>
      <c r="B85" s="77" t="s">
        <v>201</v>
      </c>
      <c r="C85" s="78">
        <v>15332</v>
      </c>
      <c r="D85" s="78">
        <v>16006</v>
      </c>
    </row>
    <row r="86" spans="1:4">
      <c r="A86" s="77" t="s">
        <v>645</v>
      </c>
      <c r="B86" s="77" t="s">
        <v>531</v>
      </c>
      <c r="C86" s="78">
        <v>2980</v>
      </c>
      <c r="D86" s="78">
        <v>3173</v>
      </c>
    </row>
    <row r="87" spans="1:4">
      <c r="A87" s="77" t="s">
        <v>502</v>
      </c>
      <c r="B87" s="77" t="s">
        <v>205</v>
      </c>
      <c r="C87" s="78">
        <v>0</v>
      </c>
      <c r="D87" s="78">
        <v>0</v>
      </c>
    </row>
    <row r="88" spans="1:4">
      <c r="A88" s="77" t="s">
        <v>503</v>
      </c>
      <c r="B88" s="77" t="s">
        <v>207</v>
      </c>
      <c r="C88" s="78">
        <v>2518</v>
      </c>
      <c r="D88" s="78">
        <v>963</v>
      </c>
    </row>
    <row r="89" spans="1:4">
      <c r="A89" s="77" t="s">
        <v>483</v>
      </c>
      <c r="B89" s="77" t="s">
        <v>209</v>
      </c>
      <c r="C89" s="78">
        <v>398</v>
      </c>
      <c r="D89" s="78">
        <v>398</v>
      </c>
    </row>
    <row r="90" spans="1:4">
      <c r="A90" s="77" t="s">
        <v>210</v>
      </c>
      <c r="B90" s="77" t="s">
        <v>211</v>
      </c>
      <c r="C90" s="78">
        <v>0</v>
      </c>
      <c r="D90" s="78">
        <v>145613</v>
      </c>
    </row>
    <row r="91" spans="1:4">
      <c r="A91" s="130" t="s">
        <v>578</v>
      </c>
      <c r="B91" s="130" t="s">
        <v>213</v>
      </c>
      <c r="C91" s="131">
        <v>319839</v>
      </c>
      <c r="D91" s="131">
        <v>540969</v>
      </c>
    </row>
    <row r="92" spans="1:4">
      <c r="A92" s="77" t="s">
        <v>336</v>
      </c>
      <c r="B92" s="77" t="s">
        <v>337</v>
      </c>
      <c r="C92" s="78">
        <v>0</v>
      </c>
      <c r="D92" s="78">
        <v>0</v>
      </c>
    </row>
    <row r="93" spans="1:4">
      <c r="A93" s="77" t="s">
        <v>200</v>
      </c>
      <c r="B93" s="77" t="s">
        <v>201</v>
      </c>
      <c r="C93" s="78">
        <v>6905</v>
      </c>
      <c r="D93" s="78">
        <v>2933</v>
      </c>
    </row>
    <row r="94" spans="1:4">
      <c r="A94" s="77" t="s">
        <v>579</v>
      </c>
      <c r="B94" s="77" t="s">
        <v>217</v>
      </c>
      <c r="C94" s="78">
        <v>48328</v>
      </c>
      <c r="D94" s="78">
        <v>115444</v>
      </c>
    </row>
    <row r="95" spans="1:4">
      <c r="A95" s="77" t="s">
        <v>218</v>
      </c>
      <c r="B95" s="77" t="s">
        <v>219</v>
      </c>
      <c r="C95" s="78">
        <v>54439</v>
      </c>
      <c r="D95" s="78">
        <v>1742</v>
      </c>
    </row>
    <row r="96" spans="1:4">
      <c r="A96" s="77" t="s">
        <v>202</v>
      </c>
      <c r="B96" s="77" t="s">
        <v>221</v>
      </c>
      <c r="C96" s="78">
        <v>10197</v>
      </c>
      <c r="D96" s="78">
        <v>33134</v>
      </c>
    </row>
    <row r="97" spans="1:5">
      <c r="A97" s="77" t="s">
        <v>503</v>
      </c>
      <c r="B97" s="77" t="s">
        <v>207</v>
      </c>
      <c r="C97" s="78">
        <v>39073</v>
      </c>
      <c r="D97" s="78">
        <v>47758</v>
      </c>
    </row>
    <row r="98" spans="1:5">
      <c r="A98" s="77" t="s">
        <v>483</v>
      </c>
      <c r="B98" s="77" t="s">
        <v>209</v>
      </c>
      <c r="C98" s="78">
        <v>4</v>
      </c>
      <c r="D98" s="78">
        <v>4</v>
      </c>
    </row>
    <row r="99" spans="1:5">
      <c r="A99" s="77" t="s">
        <v>210</v>
      </c>
      <c r="B99" s="77" t="s">
        <v>211</v>
      </c>
      <c r="C99" s="78">
        <v>160893</v>
      </c>
      <c r="D99" s="78">
        <v>339954</v>
      </c>
    </row>
    <row r="100" spans="1:5">
      <c r="A100" s="130" t="s">
        <v>580</v>
      </c>
      <c r="B100" s="130" t="s">
        <v>228</v>
      </c>
      <c r="C100" s="131">
        <v>2147430</v>
      </c>
      <c r="D100" s="131">
        <v>2890299</v>
      </c>
    </row>
    <row r="101" spans="1:5">
      <c r="A101" s="76" t="s">
        <v>466</v>
      </c>
    </row>
    <row r="103" spans="1:5" ht="26">
      <c r="A103" s="65" t="s">
        <v>229</v>
      </c>
      <c r="B103" s="65" t="s">
        <v>230</v>
      </c>
      <c r="E103" s="97"/>
    </row>
    <row r="104" spans="1:5" ht="24">
      <c r="A104" s="313" t="s">
        <v>231</v>
      </c>
      <c r="B104" s="313" t="s">
        <v>232</v>
      </c>
      <c r="C104" s="113" t="s">
        <v>615</v>
      </c>
      <c r="D104" s="113" t="s">
        <v>692</v>
      </c>
    </row>
    <row r="105" spans="1:5">
      <c r="A105" s="121" t="s">
        <v>233</v>
      </c>
      <c r="B105" s="121" t="s">
        <v>234</v>
      </c>
      <c r="C105" s="4"/>
      <c r="D105" s="4"/>
    </row>
    <row r="106" spans="1:5">
      <c r="A106" s="122" t="s">
        <v>646</v>
      </c>
      <c r="B106" s="122" t="s">
        <v>398</v>
      </c>
      <c r="C106" s="4">
        <v>105048</v>
      </c>
      <c r="D106" s="4">
        <v>146757</v>
      </c>
    </row>
    <row r="107" spans="1:5">
      <c r="A107" s="122" t="s">
        <v>235</v>
      </c>
      <c r="B107" s="122" t="s">
        <v>236</v>
      </c>
      <c r="C107" s="4">
        <v>765828</v>
      </c>
      <c r="D107" s="4">
        <v>134315</v>
      </c>
    </row>
    <row r="108" spans="1:5">
      <c r="A108" s="81" t="s">
        <v>647</v>
      </c>
      <c r="B108" s="81" t="s">
        <v>379</v>
      </c>
      <c r="C108" s="80">
        <v>8889</v>
      </c>
      <c r="D108" s="80">
        <v>4032</v>
      </c>
    </row>
    <row r="109" spans="1:5">
      <c r="A109" s="81" t="s">
        <v>648</v>
      </c>
      <c r="B109" s="81" t="s">
        <v>683</v>
      </c>
      <c r="C109" s="80">
        <v>46507</v>
      </c>
      <c r="D109" s="80">
        <v>14165</v>
      </c>
    </row>
    <row r="110" spans="1:5">
      <c r="A110" s="81" t="s">
        <v>649</v>
      </c>
      <c r="B110" s="81" t="s">
        <v>604</v>
      </c>
      <c r="C110" s="80">
        <v>-2015</v>
      </c>
      <c r="D110" s="80">
        <v>1131</v>
      </c>
    </row>
    <row r="111" spans="1:5">
      <c r="A111" s="81" t="s">
        <v>650</v>
      </c>
      <c r="B111" s="81" t="s">
        <v>605</v>
      </c>
      <c r="C111" s="80">
        <v>350</v>
      </c>
      <c r="D111" s="80">
        <v>-4049</v>
      </c>
    </row>
    <row r="112" spans="1:5">
      <c r="A112" s="81" t="s">
        <v>651</v>
      </c>
      <c r="B112" s="81" t="s">
        <v>606</v>
      </c>
      <c r="C112" s="80">
        <v>4651</v>
      </c>
      <c r="D112" s="80">
        <v>-3699</v>
      </c>
    </row>
    <row r="113" spans="1:4">
      <c r="A113" s="81" t="s">
        <v>652</v>
      </c>
      <c r="B113" s="81" t="s">
        <v>248</v>
      </c>
      <c r="C113" s="80">
        <v>-236364</v>
      </c>
      <c r="D113" s="80">
        <v>-6412</v>
      </c>
    </row>
    <row r="114" spans="1:4">
      <c r="A114" s="81" t="s">
        <v>653</v>
      </c>
      <c r="B114" s="81" t="s">
        <v>250</v>
      </c>
      <c r="C114" s="80">
        <v>-9946</v>
      </c>
      <c r="D114" s="80">
        <v>-3301</v>
      </c>
    </row>
    <row r="115" spans="1:4">
      <c r="A115" s="81" t="s">
        <v>654</v>
      </c>
      <c r="B115" s="81" t="s">
        <v>252</v>
      </c>
      <c r="C115" s="80">
        <v>1029641</v>
      </c>
      <c r="D115" s="80">
        <v>75304</v>
      </c>
    </row>
    <row r="116" spans="1:4">
      <c r="A116" s="81" t="s">
        <v>655</v>
      </c>
      <c r="B116" s="81" t="s">
        <v>546</v>
      </c>
      <c r="C116" s="80">
        <v>-89563</v>
      </c>
      <c r="D116" s="80">
        <v>1597</v>
      </c>
    </row>
    <row r="117" spans="1:4">
      <c r="A117" s="81" t="s">
        <v>255</v>
      </c>
      <c r="B117" s="81" t="s">
        <v>547</v>
      </c>
      <c r="C117" s="80">
        <v>-5179</v>
      </c>
      <c r="D117" s="80">
        <v>46714</v>
      </c>
    </row>
    <row r="118" spans="1:4">
      <c r="A118" s="81" t="s">
        <v>259</v>
      </c>
      <c r="B118" s="81" t="s">
        <v>260</v>
      </c>
      <c r="C118" s="80">
        <v>18857</v>
      </c>
      <c r="D118" s="80">
        <v>8833</v>
      </c>
    </row>
    <row r="119" spans="1:4">
      <c r="A119" s="122" t="s">
        <v>656</v>
      </c>
      <c r="B119" s="122" t="s">
        <v>262</v>
      </c>
      <c r="C119" s="4">
        <v>870876</v>
      </c>
      <c r="D119" s="4">
        <v>281072</v>
      </c>
    </row>
    <row r="120" spans="1:4">
      <c r="A120" s="81" t="s">
        <v>657</v>
      </c>
      <c r="B120" s="81" t="s">
        <v>548</v>
      </c>
      <c r="C120" s="80">
        <v>10815</v>
      </c>
      <c r="D120" s="80">
        <v>14092</v>
      </c>
    </row>
    <row r="121" spans="1:4">
      <c r="A121" s="81" t="s">
        <v>265</v>
      </c>
      <c r="B121" s="81" t="s">
        <v>607</v>
      </c>
      <c r="C121" s="80">
        <v>3</v>
      </c>
      <c r="D121" s="80">
        <v>0</v>
      </c>
    </row>
    <row r="122" spans="1:4">
      <c r="A122" s="81" t="s">
        <v>658</v>
      </c>
      <c r="B122" s="81" t="s">
        <v>268</v>
      </c>
      <c r="C122" s="80">
        <v>-1231</v>
      </c>
      <c r="D122" s="80">
        <v>-9288</v>
      </c>
    </row>
    <row r="123" spans="1:4">
      <c r="A123" s="121" t="s">
        <v>659</v>
      </c>
      <c r="B123" s="121" t="s">
        <v>270</v>
      </c>
      <c r="C123" s="4">
        <v>880463</v>
      </c>
      <c r="D123" s="4">
        <v>285876</v>
      </c>
    </row>
    <row r="124" spans="1:4">
      <c r="A124" s="121" t="s">
        <v>660</v>
      </c>
      <c r="B124" s="121" t="s">
        <v>272</v>
      </c>
      <c r="C124" s="4"/>
      <c r="D124" s="4"/>
    </row>
    <row r="125" spans="1:4">
      <c r="A125" s="122" t="s">
        <v>549</v>
      </c>
      <c r="B125" s="122" t="s">
        <v>274</v>
      </c>
      <c r="C125" s="4">
        <v>239333</v>
      </c>
      <c r="D125" s="4">
        <v>419683</v>
      </c>
    </row>
    <row r="126" spans="1:4">
      <c r="A126" s="81" t="s">
        <v>661</v>
      </c>
      <c r="B126" s="81" t="s">
        <v>276</v>
      </c>
      <c r="C126" s="80">
        <v>7</v>
      </c>
      <c r="D126" s="80">
        <v>16</v>
      </c>
    </row>
    <row r="127" spans="1:4">
      <c r="A127" s="81" t="s">
        <v>277</v>
      </c>
      <c r="B127" s="81" t="s">
        <v>278</v>
      </c>
      <c r="C127" s="80">
        <v>0</v>
      </c>
      <c r="D127" s="80">
        <v>0</v>
      </c>
    </row>
    <row r="128" spans="1:4">
      <c r="A128" s="81" t="s">
        <v>279</v>
      </c>
      <c r="B128" s="81" t="s">
        <v>280</v>
      </c>
      <c r="C128" s="80">
        <v>0</v>
      </c>
      <c r="D128" s="80">
        <v>0</v>
      </c>
    </row>
    <row r="129" spans="1:4">
      <c r="A129" s="81" t="s">
        <v>281</v>
      </c>
      <c r="B129" s="81" t="s">
        <v>282</v>
      </c>
      <c r="C129" s="80">
        <v>0</v>
      </c>
      <c r="D129" s="80">
        <v>0</v>
      </c>
    </row>
    <row r="130" spans="1:4">
      <c r="A130" s="81" t="s">
        <v>662</v>
      </c>
      <c r="B130" s="81" t="s">
        <v>288</v>
      </c>
      <c r="C130" s="80">
        <v>164368</v>
      </c>
      <c r="D130" s="80">
        <v>415380</v>
      </c>
    </row>
    <row r="131" spans="1:4">
      <c r="A131" s="81" t="s">
        <v>663</v>
      </c>
      <c r="B131" s="81" t="s">
        <v>382</v>
      </c>
      <c r="C131" s="80">
        <v>66628</v>
      </c>
      <c r="D131" s="80">
        <v>0</v>
      </c>
    </row>
    <row r="132" spans="1:4">
      <c r="A132" s="81" t="s">
        <v>291</v>
      </c>
      <c r="B132" s="81" t="s">
        <v>292</v>
      </c>
      <c r="C132" s="80">
        <v>281</v>
      </c>
      <c r="D132" s="80">
        <v>33</v>
      </c>
    </row>
    <row r="133" spans="1:4">
      <c r="A133" s="81" t="s">
        <v>551</v>
      </c>
      <c r="B133" s="81" t="s">
        <v>296</v>
      </c>
      <c r="C133" s="80">
        <v>7962</v>
      </c>
      <c r="D133" s="80">
        <v>0</v>
      </c>
    </row>
    <row r="134" spans="1:4">
      <c r="A134" s="81" t="s">
        <v>664</v>
      </c>
      <c r="B134" s="81" t="s">
        <v>298</v>
      </c>
      <c r="C134" s="80">
        <v>87</v>
      </c>
      <c r="D134" s="80">
        <v>4254</v>
      </c>
    </row>
    <row r="135" spans="1:4">
      <c r="A135" s="122" t="s">
        <v>553</v>
      </c>
      <c r="B135" s="122" t="s">
        <v>300</v>
      </c>
      <c r="C135" s="4">
        <v>510441</v>
      </c>
      <c r="D135" s="4">
        <v>588651</v>
      </c>
    </row>
    <row r="136" spans="1:4">
      <c r="A136" s="81" t="s">
        <v>665</v>
      </c>
      <c r="B136" s="81" t="s">
        <v>302</v>
      </c>
      <c r="C136" s="80">
        <v>18119</v>
      </c>
      <c r="D136" s="80">
        <v>12292</v>
      </c>
    </row>
    <row r="137" spans="1:4">
      <c r="A137" s="81" t="s">
        <v>568</v>
      </c>
      <c r="B137" s="81" t="s">
        <v>137</v>
      </c>
      <c r="C137" s="80">
        <v>109027</v>
      </c>
      <c r="D137" s="80">
        <v>114274</v>
      </c>
    </row>
    <row r="138" spans="1:4">
      <c r="A138" s="81" t="s">
        <v>305</v>
      </c>
      <c r="B138" s="81" t="s">
        <v>306</v>
      </c>
      <c r="C138" s="80">
        <v>0</v>
      </c>
      <c r="D138" s="80">
        <v>0</v>
      </c>
    </row>
    <row r="139" spans="1:4">
      <c r="A139" s="81" t="s">
        <v>666</v>
      </c>
      <c r="B139" s="81" t="s">
        <v>608</v>
      </c>
      <c r="C139" s="80">
        <v>1405</v>
      </c>
      <c r="D139" s="80">
        <v>4093</v>
      </c>
    </row>
    <row r="140" spans="1:4">
      <c r="A140" s="81" t="s">
        <v>309</v>
      </c>
      <c r="B140" s="81" t="s">
        <v>310</v>
      </c>
      <c r="C140" s="80">
        <v>3740</v>
      </c>
      <c r="D140" s="80">
        <v>2000</v>
      </c>
    </row>
    <row r="141" spans="1:4">
      <c r="A141" s="81" t="s">
        <v>311</v>
      </c>
      <c r="B141" s="81" t="s">
        <v>312</v>
      </c>
      <c r="C141" s="80">
        <v>0</v>
      </c>
      <c r="D141" s="80">
        <v>0</v>
      </c>
    </row>
    <row r="142" spans="1:4">
      <c r="A142" s="81" t="s">
        <v>319</v>
      </c>
      <c r="B142" s="81" t="s">
        <v>320</v>
      </c>
      <c r="C142" s="80">
        <v>0</v>
      </c>
      <c r="D142" s="80">
        <v>0</v>
      </c>
    </row>
    <row r="143" spans="1:4">
      <c r="A143" s="81" t="s">
        <v>321</v>
      </c>
      <c r="B143" s="81" t="s">
        <v>322</v>
      </c>
      <c r="C143" s="80">
        <v>50073</v>
      </c>
      <c r="D143" s="80">
        <v>297031</v>
      </c>
    </row>
    <row r="144" spans="1:4">
      <c r="A144" s="81" t="s">
        <v>663</v>
      </c>
      <c r="B144" s="81" t="s">
        <v>324</v>
      </c>
      <c r="C144" s="80">
        <v>328077</v>
      </c>
      <c r="D144" s="80">
        <v>158953</v>
      </c>
    </row>
    <row r="145" spans="1:12">
      <c r="A145" s="81" t="s">
        <v>557</v>
      </c>
      <c r="B145" s="81" t="s">
        <v>424</v>
      </c>
      <c r="C145" s="80">
        <v>0</v>
      </c>
      <c r="D145" s="80">
        <v>8</v>
      </c>
    </row>
    <row r="146" spans="1:12">
      <c r="A146" s="121" t="s">
        <v>668</v>
      </c>
      <c r="B146" s="121" t="s">
        <v>331</v>
      </c>
      <c r="C146" s="4">
        <v>-271108</v>
      </c>
      <c r="D146" s="4">
        <v>-168968</v>
      </c>
    </row>
    <row r="147" spans="1:12">
      <c r="A147" s="121" t="s">
        <v>669</v>
      </c>
      <c r="B147" s="121" t="s">
        <v>333</v>
      </c>
      <c r="C147" s="4"/>
      <c r="D147" s="4"/>
    </row>
    <row r="148" spans="1:12">
      <c r="A148" s="122" t="s">
        <v>549</v>
      </c>
      <c r="B148" s="122" t="s">
        <v>274</v>
      </c>
      <c r="C148" s="4">
        <v>2169</v>
      </c>
      <c r="D148" s="4">
        <v>0</v>
      </c>
    </row>
    <row r="149" spans="1:12">
      <c r="A149" s="81" t="s">
        <v>560</v>
      </c>
      <c r="B149" s="81" t="s">
        <v>335</v>
      </c>
      <c r="C149" s="80">
        <v>2149</v>
      </c>
      <c r="D149" s="80">
        <v>0</v>
      </c>
    </row>
    <row r="150" spans="1:12">
      <c r="A150" s="81" t="s">
        <v>336</v>
      </c>
      <c r="B150" s="81" t="s">
        <v>337</v>
      </c>
      <c r="C150" s="80">
        <v>0</v>
      </c>
      <c r="D150" s="80">
        <v>0</v>
      </c>
    </row>
    <row r="151" spans="1:12">
      <c r="A151" s="81" t="s">
        <v>670</v>
      </c>
      <c r="B151" s="81" t="s">
        <v>515</v>
      </c>
      <c r="C151" s="80">
        <v>20</v>
      </c>
      <c r="D151" s="80">
        <v>0</v>
      </c>
    </row>
    <row r="152" spans="1:12">
      <c r="A152" s="81" t="s">
        <v>340</v>
      </c>
      <c r="B152" s="81" t="s">
        <v>341</v>
      </c>
      <c r="C152" s="80">
        <v>0</v>
      </c>
      <c r="D152" s="80">
        <v>0</v>
      </c>
    </row>
    <row r="153" spans="1:12">
      <c r="A153" s="122" t="s">
        <v>553</v>
      </c>
      <c r="B153" s="122" t="s">
        <v>300</v>
      </c>
      <c r="C153" s="4">
        <v>505759</v>
      </c>
      <c r="D153" s="4">
        <v>1674</v>
      </c>
    </row>
    <row r="154" spans="1:12">
      <c r="A154" s="81" t="s">
        <v>342</v>
      </c>
      <c r="B154" s="81" t="s">
        <v>312</v>
      </c>
      <c r="C154" s="80">
        <v>0</v>
      </c>
      <c r="D154" s="80">
        <v>0</v>
      </c>
      <c r="L154" s="68"/>
    </row>
    <row r="155" spans="1:12">
      <c r="A155" s="81" t="s">
        <v>563</v>
      </c>
      <c r="B155" s="81" t="s">
        <v>346</v>
      </c>
      <c r="C155" s="80">
        <v>503694</v>
      </c>
      <c r="D155" s="80">
        <v>0</v>
      </c>
      <c r="L155" s="68"/>
    </row>
    <row r="156" spans="1:12">
      <c r="A156" s="81" t="s">
        <v>347</v>
      </c>
      <c r="B156" s="81" t="s">
        <v>610</v>
      </c>
      <c r="C156" s="80">
        <v>0</v>
      </c>
      <c r="D156" s="80">
        <v>0</v>
      </c>
      <c r="L156" s="68"/>
    </row>
    <row r="157" spans="1:12" ht="15" customHeight="1">
      <c r="A157" s="81" t="s">
        <v>671</v>
      </c>
      <c r="B157" s="81" t="s">
        <v>350</v>
      </c>
      <c r="C157" s="80">
        <v>1724</v>
      </c>
      <c r="D157" s="80">
        <v>1469</v>
      </c>
    </row>
    <row r="158" spans="1:12">
      <c r="A158" s="81" t="s">
        <v>340</v>
      </c>
      <c r="B158" s="81" t="s">
        <v>341</v>
      </c>
      <c r="C158" s="80">
        <v>341</v>
      </c>
      <c r="D158" s="80">
        <v>205</v>
      </c>
    </row>
    <row r="159" spans="1:12">
      <c r="A159" s="121" t="s">
        <v>672</v>
      </c>
      <c r="B159" s="121" t="s">
        <v>353</v>
      </c>
      <c r="C159" s="4">
        <v>-503590</v>
      </c>
      <c r="D159" s="4">
        <v>-1674</v>
      </c>
    </row>
    <row r="160" spans="1:12">
      <c r="A160" s="121" t="s">
        <v>673</v>
      </c>
      <c r="B160" s="121" t="s">
        <v>355</v>
      </c>
      <c r="C160" s="4">
        <v>105765</v>
      </c>
      <c r="D160" s="4">
        <v>115234</v>
      </c>
    </row>
    <row r="161" spans="1:11">
      <c r="A161" s="121" t="s">
        <v>674</v>
      </c>
      <c r="B161" s="121" t="s">
        <v>357</v>
      </c>
      <c r="C161" s="4">
        <v>105765</v>
      </c>
      <c r="D161" s="4">
        <v>115234</v>
      </c>
    </row>
    <row r="162" spans="1:11">
      <c r="A162" s="121" t="s">
        <v>675</v>
      </c>
      <c r="B162" s="121" t="s">
        <v>359</v>
      </c>
      <c r="C162" s="4">
        <v>563335</v>
      </c>
      <c r="D162" s="4">
        <v>49406</v>
      </c>
    </row>
    <row r="163" spans="1:11">
      <c r="A163" s="121" t="s">
        <v>676</v>
      </c>
      <c r="B163" s="121" t="s">
        <v>361</v>
      </c>
      <c r="C163" s="4">
        <v>669100</v>
      </c>
      <c r="D163" s="4">
        <v>164640</v>
      </c>
    </row>
    <row r="164" spans="1:11">
      <c r="A164" s="76"/>
      <c r="B164" s="71"/>
      <c r="C164" s="72"/>
      <c r="D164" s="72"/>
    </row>
    <row r="165" spans="1:11">
      <c r="A165" s="76"/>
      <c r="B165" s="71"/>
      <c r="C165" s="72"/>
      <c r="D165" s="72"/>
    </row>
    <row r="166" spans="1:11" ht="26">
      <c r="A166" s="65" t="s">
        <v>476</v>
      </c>
      <c r="B166" s="66" t="s">
        <v>427</v>
      </c>
      <c r="C166" s="383" t="s">
        <v>615</v>
      </c>
      <c r="D166" s="384"/>
      <c r="E166" s="384"/>
      <c r="F166" s="385"/>
      <c r="H166" s="383" t="s">
        <v>692</v>
      </c>
      <c r="I166" s="384"/>
      <c r="J166" s="384"/>
      <c r="K166" s="385"/>
    </row>
    <row r="167" spans="1:11" ht="52">
      <c r="A167" s="392" t="s">
        <v>477</v>
      </c>
      <c r="B167" s="387" t="s">
        <v>429</v>
      </c>
      <c r="C167" s="396" t="s">
        <v>430</v>
      </c>
      <c r="D167" s="396" t="s">
        <v>431</v>
      </c>
      <c r="E167" s="314" t="s">
        <v>478</v>
      </c>
      <c r="F167" s="314" t="s">
        <v>433</v>
      </c>
      <c r="H167" s="396" t="s">
        <v>430</v>
      </c>
      <c r="I167" s="396" t="s">
        <v>431</v>
      </c>
      <c r="J167" s="314" t="s">
        <v>478</v>
      </c>
      <c r="K167" s="314" t="s">
        <v>433</v>
      </c>
    </row>
    <row r="168" spans="1:11" ht="65">
      <c r="A168" s="392"/>
      <c r="B168" s="387"/>
      <c r="C168" s="397"/>
      <c r="D168" s="397"/>
      <c r="E168" s="314" t="s">
        <v>479</v>
      </c>
      <c r="F168" s="314" t="s">
        <v>435</v>
      </c>
      <c r="H168" s="397"/>
      <c r="I168" s="397"/>
      <c r="J168" s="314" t="s">
        <v>479</v>
      </c>
      <c r="K168" s="314" t="s">
        <v>435</v>
      </c>
    </row>
    <row r="169" spans="1:11">
      <c r="A169" s="82" t="s">
        <v>0</v>
      </c>
      <c r="B169" s="121" t="s">
        <v>1</v>
      </c>
      <c r="C169" s="123">
        <v>371911</v>
      </c>
      <c r="D169" s="123">
        <v>106333</v>
      </c>
      <c r="E169" s="123">
        <v>-7627</v>
      </c>
      <c r="F169" s="123">
        <v>470617</v>
      </c>
      <c r="H169" s="123">
        <v>260355</v>
      </c>
      <c r="I169" s="123">
        <v>109794</v>
      </c>
      <c r="J169" s="123">
        <v>-6151</v>
      </c>
      <c r="K169" s="123">
        <v>363998</v>
      </c>
    </row>
    <row r="170" spans="1:11">
      <c r="A170" s="84" t="s">
        <v>622</v>
      </c>
      <c r="B170" s="116" t="s">
        <v>46</v>
      </c>
      <c r="C170" s="78">
        <v>359938</v>
      </c>
      <c r="D170" s="78">
        <v>4346</v>
      </c>
      <c r="E170" s="78">
        <v>2702</v>
      </c>
      <c r="F170" s="78">
        <v>366986</v>
      </c>
      <c r="H170" s="78">
        <v>228099</v>
      </c>
      <c r="I170" s="78">
        <v>7645</v>
      </c>
      <c r="J170" s="78">
        <v>1921</v>
      </c>
      <c r="K170" s="78">
        <v>237665</v>
      </c>
    </row>
    <row r="171" spans="1:11">
      <c r="A171" s="84" t="s">
        <v>623</v>
      </c>
      <c r="B171" s="116" t="s">
        <v>369</v>
      </c>
      <c r="C171" s="78">
        <v>4957</v>
      </c>
      <c r="D171" s="78">
        <v>139</v>
      </c>
      <c r="E171" s="78">
        <v>-1409</v>
      </c>
      <c r="F171" s="78">
        <v>3687</v>
      </c>
      <c r="H171" s="78">
        <v>2504</v>
      </c>
      <c r="I171" s="78">
        <v>1</v>
      </c>
      <c r="J171" s="78">
        <v>-1731</v>
      </c>
      <c r="K171" s="78">
        <v>774</v>
      </c>
    </row>
    <row r="172" spans="1:11">
      <c r="A172" s="84" t="s">
        <v>624</v>
      </c>
      <c r="B172" s="116" t="s">
        <v>49</v>
      </c>
      <c r="C172" s="78">
        <v>7016</v>
      </c>
      <c r="D172" s="78">
        <v>101848</v>
      </c>
      <c r="E172" s="78">
        <v>-8920</v>
      </c>
      <c r="F172" s="78">
        <v>99944</v>
      </c>
      <c r="H172" s="78">
        <v>29752</v>
      </c>
      <c r="I172" s="78">
        <v>102148</v>
      </c>
      <c r="J172" s="78">
        <v>-6341</v>
      </c>
      <c r="K172" s="78">
        <v>125559</v>
      </c>
    </row>
    <row r="173" spans="1:11">
      <c r="A173" s="82" t="s">
        <v>677</v>
      </c>
      <c r="B173" s="121" t="s">
        <v>438</v>
      </c>
      <c r="C173" s="123">
        <v>92051</v>
      </c>
      <c r="D173" s="123">
        <v>76860</v>
      </c>
      <c r="E173" s="123">
        <v>-6740</v>
      </c>
      <c r="F173" s="123">
        <v>162171</v>
      </c>
      <c r="H173" s="123">
        <v>36815</v>
      </c>
      <c r="I173" s="123">
        <v>75596</v>
      </c>
      <c r="J173" s="123">
        <v>-5009</v>
      </c>
      <c r="K173" s="123">
        <v>107402</v>
      </c>
    </row>
    <row r="174" spans="1:11">
      <c r="A174" s="84" t="s">
        <v>439</v>
      </c>
      <c r="B174" s="116" t="s">
        <v>373</v>
      </c>
      <c r="C174" s="78">
        <v>85589</v>
      </c>
      <c r="D174" s="78">
        <v>2827</v>
      </c>
      <c r="E174" s="78">
        <v>-522</v>
      </c>
      <c r="F174" s="78">
        <v>87894</v>
      </c>
      <c r="H174" s="78">
        <v>12600</v>
      </c>
      <c r="I174" s="78">
        <v>2969</v>
      </c>
      <c r="J174" s="78">
        <v>-589</v>
      </c>
      <c r="K174" s="78">
        <v>14980</v>
      </c>
    </row>
    <row r="175" spans="1:11">
      <c r="A175" s="84" t="s">
        <v>441</v>
      </c>
      <c r="B175" s="116" t="s">
        <v>55</v>
      </c>
      <c r="C175" s="78">
        <v>6462</v>
      </c>
      <c r="D175" s="78">
        <v>74033</v>
      </c>
      <c r="E175" s="78">
        <v>-6218</v>
      </c>
      <c r="F175" s="78">
        <v>74277</v>
      </c>
      <c r="H175" s="78">
        <v>24215</v>
      </c>
      <c r="I175" s="78">
        <v>72627</v>
      </c>
      <c r="J175" s="78">
        <v>-4420</v>
      </c>
      <c r="K175" s="78">
        <v>92422</v>
      </c>
    </row>
    <row r="176" spans="1:11">
      <c r="A176" s="85" t="s">
        <v>626</v>
      </c>
      <c r="B176" s="124" t="s">
        <v>391</v>
      </c>
      <c r="C176" s="123">
        <v>279860</v>
      </c>
      <c r="D176" s="123">
        <v>29473</v>
      </c>
      <c r="E176" s="123">
        <v>-887</v>
      </c>
      <c r="F176" s="123">
        <v>308446</v>
      </c>
      <c r="H176" s="123">
        <v>223540</v>
      </c>
      <c r="I176" s="123">
        <v>34198</v>
      </c>
      <c r="J176" s="123">
        <v>-1142</v>
      </c>
      <c r="K176" s="123">
        <v>256596</v>
      </c>
    </row>
    <row r="177" spans="1:11">
      <c r="A177" s="83" t="s">
        <v>627</v>
      </c>
      <c r="B177" s="77" t="s">
        <v>59</v>
      </c>
      <c r="C177" s="78">
        <v>101647</v>
      </c>
      <c r="D177" s="78">
        <v>30330</v>
      </c>
      <c r="E177" s="78">
        <v>-794</v>
      </c>
      <c r="F177" s="78">
        <v>131183</v>
      </c>
      <c r="H177" s="78">
        <v>49432</v>
      </c>
      <c r="I177" s="78">
        <v>23818</v>
      </c>
      <c r="J177" s="78">
        <v>-1103</v>
      </c>
      <c r="K177" s="78">
        <v>72147</v>
      </c>
    </row>
    <row r="178" spans="1:11">
      <c r="A178" s="83" t="s">
        <v>628</v>
      </c>
      <c r="B178" s="77" t="s">
        <v>520</v>
      </c>
      <c r="C178" s="78">
        <v>50202</v>
      </c>
      <c r="D178" s="78">
        <v>4085</v>
      </c>
      <c r="E178" s="78">
        <v>-100</v>
      </c>
      <c r="F178" s="78">
        <v>54187</v>
      </c>
      <c r="H178" s="78">
        <v>22930</v>
      </c>
      <c r="I178" s="78">
        <v>3029</v>
      </c>
      <c r="J178" s="78">
        <v>-99</v>
      </c>
      <c r="K178" s="78">
        <v>25860</v>
      </c>
    </row>
    <row r="179" spans="1:11">
      <c r="A179" s="83" t="s">
        <v>629</v>
      </c>
      <c r="B179" s="77" t="s">
        <v>65</v>
      </c>
      <c r="C179" s="78">
        <v>5059</v>
      </c>
      <c r="D179" s="78">
        <v>872</v>
      </c>
      <c r="E179" s="78">
        <v>-2078</v>
      </c>
      <c r="F179" s="78">
        <v>3853</v>
      </c>
      <c r="H179" s="78">
        <v>4430</v>
      </c>
      <c r="I179" s="78">
        <v>300</v>
      </c>
      <c r="J179" s="78">
        <v>-715</v>
      </c>
      <c r="K179" s="78">
        <v>4015</v>
      </c>
    </row>
    <row r="180" spans="1:11">
      <c r="A180" s="83" t="s">
        <v>66</v>
      </c>
      <c r="B180" s="77" t="s">
        <v>67</v>
      </c>
      <c r="C180" s="78">
        <v>5628</v>
      </c>
      <c r="D180" s="78">
        <v>615</v>
      </c>
      <c r="E180" s="78">
        <v>-1929</v>
      </c>
      <c r="F180" s="78">
        <v>4314</v>
      </c>
      <c r="H180" s="78">
        <v>6819</v>
      </c>
      <c r="I180" s="78">
        <v>254</v>
      </c>
      <c r="J180" s="78">
        <v>-628</v>
      </c>
      <c r="K180" s="78">
        <v>6445</v>
      </c>
    </row>
    <row r="181" spans="1:11">
      <c r="A181" s="83" t="s">
        <v>630</v>
      </c>
      <c r="B181" s="77" t="s">
        <v>69</v>
      </c>
      <c r="C181" s="78">
        <v>-1</v>
      </c>
      <c r="D181" s="78">
        <v>0</v>
      </c>
      <c r="E181" s="78">
        <v>0</v>
      </c>
      <c r="F181" s="78">
        <v>-1</v>
      </c>
      <c r="H181" s="78">
        <v>-75</v>
      </c>
      <c r="I181" s="78">
        <v>0</v>
      </c>
      <c r="J181" s="78">
        <v>0</v>
      </c>
      <c r="K181" s="78">
        <v>-75</v>
      </c>
    </row>
    <row r="182" spans="1:11">
      <c r="A182" s="85" t="s">
        <v>631</v>
      </c>
      <c r="B182" s="124" t="s">
        <v>394</v>
      </c>
      <c r="C182" s="123">
        <v>127441</v>
      </c>
      <c r="D182" s="123">
        <v>-4685</v>
      </c>
      <c r="E182" s="123">
        <v>-142</v>
      </c>
      <c r="F182" s="123">
        <v>122614</v>
      </c>
      <c r="H182" s="123">
        <v>148714</v>
      </c>
      <c r="I182" s="123">
        <v>7397</v>
      </c>
      <c r="J182" s="123">
        <v>-27</v>
      </c>
      <c r="K182" s="123">
        <v>156084</v>
      </c>
    </row>
    <row r="183" spans="1:11">
      <c r="A183" s="83" t="s">
        <v>632</v>
      </c>
      <c r="B183" s="77" t="s">
        <v>73</v>
      </c>
      <c r="C183" s="78">
        <v>16150</v>
      </c>
      <c r="D183" s="78">
        <v>2736</v>
      </c>
      <c r="E183" s="78">
        <v>0</v>
      </c>
      <c r="F183" s="78">
        <v>18886</v>
      </c>
      <c r="H183" s="78">
        <v>9388</v>
      </c>
      <c r="I183" s="78">
        <v>142</v>
      </c>
      <c r="J183" s="78">
        <v>0</v>
      </c>
      <c r="K183" s="78">
        <v>9530</v>
      </c>
    </row>
    <row r="184" spans="1:11">
      <c r="A184" s="83" t="s">
        <v>633</v>
      </c>
      <c r="B184" s="77" t="s">
        <v>75</v>
      </c>
      <c r="C184" s="78">
        <v>22473</v>
      </c>
      <c r="D184" s="78">
        <v>3207</v>
      </c>
      <c r="E184" s="78">
        <v>-45</v>
      </c>
      <c r="F184" s="78">
        <v>25635</v>
      </c>
      <c r="H184" s="78">
        <v>4246</v>
      </c>
      <c r="I184" s="78">
        <v>572</v>
      </c>
      <c r="J184" s="78">
        <v>-53</v>
      </c>
      <c r="K184" s="78">
        <v>4765</v>
      </c>
    </row>
    <row r="185" spans="1:11">
      <c r="A185" s="85" t="s">
        <v>634</v>
      </c>
      <c r="B185" s="124" t="s">
        <v>396</v>
      </c>
      <c r="C185" s="123">
        <v>121118</v>
      </c>
      <c r="D185" s="123">
        <v>-5156</v>
      </c>
      <c r="E185" s="123">
        <v>-97</v>
      </c>
      <c r="F185" s="123">
        <v>115865</v>
      </c>
      <c r="H185" s="123">
        <v>153856</v>
      </c>
      <c r="I185" s="123">
        <v>6967</v>
      </c>
      <c r="J185" s="123">
        <v>26</v>
      </c>
      <c r="K185" s="123">
        <v>160849</v>
      </c>
    </row>
    <row r="186" spans="1:11">
      <c r="A186" s="83" t="s">
        <v>78</v>
      </c>
      <c r="B186" s="77" t="s">
        <v>79</v>
      </c>
      <c r="C186" s="78">
        <v>11523</v>
      </c>
      <c r="D186" s="78">
        <v>-697</v>
      </c>
      <c r="E186" s="78">
        <v>-9</v>
      </c>
      <c r="F186" s="78">
        <v>10817</v>
      </c>
      <c r="H186" s="78">
        <v>12692</v>
      </c>
      <c r="I186" s="78">
        <v>1394</v>
      </c>
      <c r="J186" s="78">
        <v>6</v>
      </c>
      <c r="K186" s="78">
        <v>14092</v>
      </c>
    </row>
    <row r="187" spans="1:11">
      <c r="A187" s="85" t="s">
        <v>522</v>
      </c>
      <c r="B187" s="124" t="s">
        <v>398</v>
      </c>
      <c r="C187" s="123">
        <v>109595</v>
      </c>
      <c r="D187" s="123">
        <v>-4459</v>
      </c>
      <c r="E187" s="123">
        <v>-88</v>
      </c>
      <c r="F187" s="123">
        <v>105048</v>
      </c>
      <c r="H187" s="123">
        <v>141164</v>
      </c>
      <c r="I187" s="123">
        <v>5573</v>
      </c>
      <c r="J187" s="123">
        <v>20</v>
      </c>
      <c r="K187" s="123">
        <v>146757</v>
      </c>
    </row>
    <row r="188" spans="1:11">
      <c r="A188" s="83"/>
      <c r="B188" s="77"/>
      <c r="C188" s="78"/>
      <c r="D188" s="78"/>
      <c r="E188" s="78"/>
      <c r="F188" s="78"/>
      <c r="H188" s="78"/>
      <c r="I188" s="78"/>
      <c r="J188" s="78"/>
      <c r="K188" s="78"/>
    </row>
    <row r="189" spans="1:11">
      <c r="A189" s="85" t="s">
        <v>635</v>
      </c>
      <c r="B189" s="124" t="s">
        <v>446</v>
      </c>
      <c r="C189" s="123">
        <v>109595</v>
      </c>
      <c r="D189" s="123">
        <v>-4459</v>
      </c>
      <c r="E189" s="123">
        <v>-88</v>
      </c>
      <c r="F189" s="123">
        <v>105048</v>
      </c>
      <c r="H189" s="123">
        <v>141164</v>
      </c>
      <c r="I189" s="123">
        <v>5573</v>
      </c>
      <c r="J189" s="123">
        <v>20</v>
      </c>
      <c r="K189" s="123">
        <v>146757</v>
      </c>
    </row>
    <row r="190" spans="1:11" s="68" customFormat="1" ht="12"/>
    <row r="193" spans="1:15" ht="26">
      <c r="A193" s="65" t="s">
        <v>447</v>
      </c>
      <c r="B193" s="65" t="s">
        <v>448</v>
      </c>
      <c r="C193" s="383">
        <v>44377</v>
      </c>
      <c r="D193" s="384"/>
      <c r="E193" s="384"/>
      <c r="F193" s="385"/>
      <c r="H193" s="383" t="s">
        <v>682</v>
      </c>
      <c r="I193" s="384"/>
      <c r="J193" s="384"/>
      <c r="K193" s="385"/>
    </row>
    <row r="194" spans="1:15" ht="52">
      <c r="A194" s="390" t="s">
        <v>126</v>
      </c>
      <c r="B194" s="390" t="s">
        <v>127</v>
      </c>
      <c r="C194" s="396" t="s">
        <v>430</v>
      </c>
      <c r="D194" s="396" t="s">
        <v>431</v>
      </c>
      <c r="E194" s="314" t="s">
        <v>478</v>
      </c>
      <c r="F194" s="314" t="s">
        <v>433</v>
      </c>
      <c r="H194" s="396" t="s">
        <v>430</v>
      </c>
      <c r="I194" s="396" t="s">
        <v>431</v>
      </c>
      <c r="J194" s="314" t="s">
        <v>478</v>
      </c>
      <c r="K194" s="314" t="s">
        <v>433</v>
      </c>
    </row>
    <row r="195" spans="1:15" ht="65">
      <c r="A195" s="391"/>
      <c r="B195" s="391"/>
      <c r="C195" s="397"/>
      <c r="D195" s="397"/>
      <c r="E195" s="314" t="s">
        <v>479</v>
      </c>
      <c r="F195" s="314" t="s">
        <v>435</v>
      </c>
      <c r="H195" s="397"/>
      <c r="I195" s="397"/>
      <c r="J195" s="314" t="s">
        <v>479</v>
      </c>
      <c r="K195" s="314" t="s">
        <v>435</v>
      </c>
    </row>
    <row r="196" spans="1:15">
      <c r="A196" s="121" t="s">
        <v>14</v>
      </c>
      <c r="B196" s="121" t="s">
        <v>131</v>
      </c>
      <c r="C196" s="125">
        <v>932924</v>
      </c>
      <c r="D196" s="125">
        <v>31970</v>
      </c>
      <c r="E196" s="125">
        <v>-19766</v>
      </c>
      <c r="F196" s="125">
        <v>945128</v>
      </c>
      <c r="H196" s="125">
        <v>744444</v>
      </c>
      <c r="I196" s="125">
        <v>32750</v>
      </c>
      <c r="J196" s="125">
        <v>-17195</v>
      </c>
      <c r="K196" s="125">
        <v>759999</v>
      </c>
    </row>
    <row r="197" spans="1:15">
      <c r="A197" s="77" t="s">
        <v>566</v>
      </c>
      <c r="B197" s="77" t="s">
        <v>133</v>
      </c>
      <c r="C197" s="78">
        <v>99135</v>
      </c>
      <c r="D197" s="78">
        <v>6122</v>
      </c>
      <c r="E197" s="78">
        <v>8864</v>
      </c>
      <c r="F197" s="78">
        <v>114121</v>
      </c>
      <c r="H197" s="78">
        <v>102971</v>
      </c>
      <c r="I197" s="78">
        <v>4185</v>
      </c>
      <c r="J197" s="78">
        <v>-1807</v>
      </c>
      <c r="K197" s="78">
        <v>105349</v>
      </c>
    </row>
    <row r="198" spans="1:15">
      <c r="A198" s="77" t="s">
        <v>567</v>
      </c>
      <c r="B198" s="77" t="s">
        <v>449</v>
      </c>
      <c r="C198" s="78">
        <v>59344</v>
      </c>
      <c r="D198" s="78">
        <v>131</v>
      </c>
      <c r="E198" s="78">
        <v>0</v>
      </c>
      <c r="F198" s="78">
        <v>59475</v>
      </c>
      <c r="H198" s="78">
        <v>59576</v>
      </c>
      <c r="I198" s="78">
        <v>214</v>
      </c>
      <c r="J198" s="78">
        <v>0</v>
      </c>
      <c r="K198" s="78">
        <v>59790</v>
      </c>
    </row>
    <row r="199" spans="1:15">
      <c r="A199" s="77" t="s">
        <v>568</v>
      </c>
      <c r="B199" s="77" t="s">
        <v>137</v>
      </c>
      <c r="C199" s="78">
        <v>360752</v>
      </c>
      <c r="D199" s="78">
        <v>18645</v>
      </c>
      <c r="E199" s="78">
        <v>-10</v>
      </c>
      <c r="F199" s="78">
        <v>379387</v>
      </c>
      <c r="H199" s="78">
        <v>384601</v>
      </c>
      <c r="I199" s="78">
        <v>22210</v>
      </c>
      <c r="J199" s="78">
        <v>-13</v>
      </c>
      <c r="K199" s="78">
        <v>406798</v>
      </c>
    </row>
    <row r="200" spans="1:15">
      <c r="A200" s="77" t="s">
        <v>138</v>
      </c>
      <c r="B200" s="77" t="s">
        <v>139</v>
      </c>
      <c r="C200" s="78">
        <v>56438</v>
      </c>
      <c r="D200" s="78">
        <v>0</v>
      </c>
      <c r="E200" s="78">
        <v>0</v>
      </c>
      <c r="F200" s="78">
        <v>56438</v>
      </c>
      <c r="H200" s="78">
        <v>56438</v>
      </c>
      <c r="I200" s="78">
        <v>0</v>
      </c>
      <c r="J200" s="78">
        <v>0</v>
      </c>
      <c r="K200" s="78">
        <v>56438</v>
      </c>
    </row>
    <row r="201" spans="1:15">
      <c r="A201" s="77" t="s">
        <v>140</v>
      </c>
      <c r="B201" s="77" t="s">
        <v>141</v>
      </c>
      <c r="C201" s="78">
        <v>61970</v>
      </c>
      <c r="D201" s="78">
        <v>0</v>
      </c>
      <c r="E201" s="78">
        <v>-12658</v>
      </c>
      <c r="F201" s="78">
        <v>49312</v>
      </c>
      <c r="H201" s="78">
        <v>48841</v>
      </c>
      <c r="I201" s="78">
        <v>0</v>
      </c>
      <c r="J201" s="78">
        <v>0</v>
      </c>
      <c r="K201" s="78">
        <v>48841</v>
      </c>
    </row>
    <row r="202" spans="1:15">
      <c r="A202" s="77" t="s">
        <v>142</v>
      </c>
      <c r="B202" s="77" t="s">
        <v>143</v>
      </c>
      <c r="C202" s="78">
        <v>0</v>
      </c>
      <c r="D202" s="78">
        <v>0</v>
      </c>
      <c r="E202" s="78">
        <v>0</v>
      </c>
      <c r="F202" s="78">
        <v>0</v>
      </c>
      <c r="H202" s="78">
        <v>0</v>
      </c>
      <c r="I202" s="78">
        <v>0</v>
      </c>
      <c r="J202" s="78">
        <v>0</v>
      </c>
      <c r="K202" s="78">
        <v>0</v>
      </c>
    </row>
    <row r="203" spans="1:15">
      <c r="A203" s="77" t="s">
        <v>536</v>
      </c>
      <c r="B203" s="77" t="s">
        <v>451</v>
      </c>
      <c r="C203" s="78">
        <v>15962</v>
      </c>
      <c r="D203" s="78">
        <v>0</v>
      </c>
      <c r="E203" s="78">
        <v>-15962</v>
      </c>
      <c r="F203" s="78">
        <v>0</v>
      </c>
      <c r="H203" s="78">
        <v>15079</v>
      </c>
      <c r="I203" s="78">
        <v>0</v>
      </c>
      <c r="J203" s="78">
        <v>-15079</v>
      </c>
      <c r="K203" s="78">
        <v>0</v>
      </c>
    </row>
    <row r="204" spans="1:15">
      <c r="A204" s="77" t="s">
        <v>569</v>
      </c>
      <c r="B204" s="77" t="s">
        <v>145</v>
      </c>
      <c r="C204" s="78">
        <v>8273</v>
      </c>
      <c r="D204" s="78">
        <v>0</v>
      </c>
      <c r="E204" s="78">
        <v>0</v>
      </c>
      <c r="F204" s="78">
        <v>8273</v>
      </c>
      <c r="H204" s="78">
        <v>8195</v>
      </c>
      <c r="I204" s="78">
        <v>0</v>
      </c>
      <c r="J204" s="78">
        <v>0</v>
      </c>
      <c r="K204" s="78">
        <v>8195</v>
      </c>
    </row>
    <row r="205" spans="1:15">
      <c r="A205" s="77" t="s">
        <v>146</v>
      </c>
      <c r="B205" s="77" t="s">
        <v>147</v>
      </c>
      <c r="C205" s="78">
        <v>211961</v>
      </c>
      <c r="D205" s="78">
        <v>0</v>
      </c>
      <c r="E205" s="78">
        <v>0</v>
      </c>
      <c r="F205" s="78">
        <v>211961</v>
      </c>
      <c r="H205" s="78">
        <v>51588</v>
      </c>
      <c r="I205" s="78">
        <v>0</v>
      </c>
      <c r="J205" s="78">
        <v>0</v>
      </c>
      <c r="K205" s="78">
        <v>51588</v>
      </c>
    </row>
    <row r="206" spans="1:15" s="99" customFormat="1">
      <c r="A206" s="77" t="s">
        <v>499</v>
      </c>
      <c r="B206" s="100" t="s">
        <v>149</v>
      </c>
      <c r="C206" s="78">
        <v>5294</v>
      </c>
      <c r="D206" s="78">
        <v>6317</v>
      </c>
      <c r="E206" s="78">
        <v>0</v>
      </c>
      <c r="F206" s="78">
        <v>11611</v>
      </c>
      <c r="G206" s="40"/>
      <c r="H206" s="78">
        <v>5535</v>
      </c>
      <c r="I206" s="78">
        <v>6141</v>
      </c>
      <c r="J206" s="78">
        <v>0</v>
      </c>
      <c r="K206" s="78">
        <v>11676</v>
      </c>
      <c r="L206" s="40"/>
      <c r="M206" s="40"/>
      <c r="N206" s="40"/>
      <c r="O206" s="40"/>
    </row>
    <row r="207" spans="1:15">
      <c r="A207" s="77" t="s">
        <v>500</v>
      </c>
      <c r="B207" s="77" t="s">
        <v>151</v>
      </c>
      <c r="C207" s="78">
        <v>53465</v>
      </c>
      <c r="D207" s="78">
        <v>755</v>
      </c>
      <c r="E207" s="78">
        <v>0</v>
      </c>
      <c r="F207" s="78">
        <v>54220</v>
      </c>
      <c r="H207" s="78">
        <v>11299</v>
      </c>
      <c r="I207" s="78">
        <v>0</v>
      </c>
      <c r="J207" s="78">
        <v>-296</v>
      </c>
      <c r="K207" s="78">
        <v>11003</v>
      </c>
    </row>
    <row r="208" spans="1:15">
      <c r="A208" s="77" t="s">
        <v>152</v>
      </c>
      <c r="B208" s="77" t="s">
        <v>611</v>
      </c>
      <c r="C208" s="78">
        <v>330</v>
      </c>
      <c r="D208" s="78">
        <v>0</v>
      </c>
      <c r="E208" s="78">
        <v>0</v>
      </c>
      <c r="F208" s="78">
        <v>330</v>
      </c>
      <c r="H208" s="78">
        <v>321</v>
      </c>
      <c r="I208" s="78">
        <v>0</v>
      </c>
      <c r="J208" s="78">
        <v>0</v>
      </c>
      <c r="K208" s="78">
        <v>321</v>
      </c>
    </row>
    <row r="209" spans="1:11">
      <c r="A209" s="121" t="s">
        <v>570</v>
      </c>
      <c r="B209" s="121" t="s">
        <v>155</v>
      </c>
      <c r="C209" s="125">
        <v>1125093</v>
      </c>
      <c r="D209" s="125">
        <v>81123</v>
      </c>
      <c r="E209" s="125">
        <v>-3914</v>
      </c>
      <c r="F209" s="125">
        <v>1202302</v>
      </c>
      <c r="H209" s="125">
        <v>2012477</v>
      </c>
      <c r="I209" s="125">
        <v>179990</v>
      </c>
      <c r="J209" s="125">
        <v>-62167</v>
      </c>
      <c r="K209" s="125">
        <v>2130300</v>
      </c>
    </row>
    <row r="210" spans="1:11">
      <c r="A210" s="77" t="s">
        <v>156</v>
      </c>
      <c r="B210" s="77" t="s">
        <v>157</v>
      </c>
      <c r="C210" s="78">
        <v>16903</v>
      </c>
      <c r="D210" s="78">
        <v>0</v>
      </c>
      <c r="E210" s="78">
        <v>0</v>
      </c>
      <c r="F210" s="78">
        <v>16903</v>
      </c>
      <c r="H210" s="78">
        <v>6957</v>
      </c>
      <c r="I210" s="78">
        <v>0</v>
      </c>
      <c r="J210" s="78">
        <v>0</v>
      </c>
      <c r="K210" s="78">
        <v>6957</v>
      </c>
    </row>
    <row r="211" spans="1:11">
      <c r="A211" s="77" t="s">
        <v>158</v>
      </c>
      <c r="B211" s="77" t="s">
        <v>159</v>
      </c>
      <c r="C211" s="78">
        <v>130460</v>
      </c>
      <c r="D211" s="78">
        <v>2154</v>
      </c>
      <c r="E211" s="78">
        <v>-1456</v>
      </c>
      <c r="F211" s="78">
        <v>131158</v>
      </c>
      <c r="H211" s="78">
        <v>1255595</v>
      </c>
      <c r="I211" s="78">
        <v>10102</v>
      </c>
      <c r="J211" s="78">
        <v>-60094</v>
      </c>
      <c r="K211" s="78">
        <v>1205603</v>
      </c>
    </row>
    <row r="212" spans="1:11">
      <c r="A212" s="77" t="s">
        <v>571</v>
      </c>
      <c r="B212" s="77" t="s">
        <v>161</v>
      </c>
      <c r="C212" s="78">
        <v>0</v>
      </c>
      <c r="D212" s="78">
        <v>0</v>
      </c>
      <c r="E212" s="78">
        <v>0</v>
      </c>
      <c r="F212" s="78">
        <v>0</v>
      </c>
      <c r="H212" s="78">
        <v>0</v>
      </c>
      <c r="I212" s="78">
        <v>0</v>
      </c>
      <c r="J212" s="78">
        <v>0</v>
      </c>
      <c r="K212" s="78">
        <v>0</v>
      </c>
    </row>
    <row r="213" spans="1:11">
      <c r="A213" s="77" t="s">
        <v>152</v>
      </c>
      <c r="B213" s="77" t="s">
        <v>163</v>
      </c>
      <c r="C213" s="78">
        <v>116645</v>
      </c>
      <c r="D213" s="78">
        <v>2695</v>
      </c>
      <c r="E213" s="78">
        <v>-2458</v>
      </c>
      <c r="F213" s="78">
        <v>116882</v>
      </c>
      <c r="H213" s="78">
        <v>50135</v>
      </c>
      <c r="I213" s="78">
        <v>22148</v>
      </c>
      <c r="J213" s="78">
        <v>-2073</v>
      </c>
      <c r="K213" s="78">
        <v>70210</v>
      </c>
    </row>
    <row r="214" spans="1:11">
      <c r="A214" s="77" t="s">
        <v>146</v>
      </c>
      <c r="B214" s="77" t="s">
        <v>147</v>
      </c>
      <c r="C214" s="78">
        <v>206547</v>
      </c>
      <c r="D214" s="78">
        <v>257</v>
      </c>
      <c r="E214" s="78">
        <v>0</v>
      </c>
      <c r="F214" s="78">
        <v>206804</v>
      </c>
      <c r="H214" s="78">
        <v>106365</v>
      </c>
      <c r="I214" s="78">
        <v>79</v>
      </c>
      <c r="J214" s="78">
        <v>0</v>
      </c>
      <c r="K214" s="78">
        <v>106444</v>
      </c>
    </row>
    <row r="215" spans="1:11">
      <c r="A215" s="77" t="s">
        <v>499</v>
      </c>
      <c r="B215" s="77" t="s">
        <v>149</v>
      </c>
      <c r="C215" s="78">
        <v>4344</v>
      </c>
      <c r="D215" s="78">
        <v>7038</v>
      </c>
      <c r="E215" s="78">
        <v>0</v>
      </c>
      <c r="F215" s="78">
        <v>11382</v>
      </c>
      <c r="H215" s="78">
        <v>3478</v>
      </c>
      <c r="I215" s="78">
        <v>9905</v>
      </c>
      <c r="J215" s="78">
        <v>0</v>
      </c>
      <c r="K215" s="78">
        <v>13383</v>
      </c>
    </row>
    <row r="216" spans="1:11">
      <c r="A216" s="77" t="s">
        <v>170</v>
      </c>
      <c r="B216" s="77" t="s">
        <v>171</v>
      </c>
      <c r="C216" s="78">
        <v>600121</v>
      </c>
      <c r="D216" s="78">
        <v>68979</v>
      </c>
      <c r="E216" s="78">
        <v>0</v>
      </c>
      <c r="F216" s="78">
        <v>669100</v>
      </c>
      <c r="H216" s="78">
        <v>425579</v>
      </c>
      <c r="I216" s="78">
        <v>137756</v>
      </c>
      <c r="J216" s="78">
        <v>0</v>
      </c>
      <c r="K216" s="78">
        <v>563335</v>
      </c>
    </row>
    <row r="217" spans="1:11">
      <c r="A217" s="77" t="s">
        <v>537</v>
      </c>
      <c r="B217" s="77" t="s">
        <v>169</v>
      </c>
      <c r="C217" s="78">
        <v>50073</v>
      </c>
      <c r="D217" s="78">
        <v>0</v>
      </c>
      <c r="E217" s="78">
        <v>0</v>
      </c>
      <c r="F217" s="78">
        <v>50073</v>
      </c>
      <c r="H217" s="78">
        <v>164368</v>
      </c>
      <c r="I217" s="78">
        <v>0</v>
      </c>
      <c r="J217" s="78">
        <v>0</v>
      </c>
      <c r="K217" s="78">
        <v>164368</v>
      </c>
    </row>
    <row r="218" spans="1:11">
      <c r="A218" s="77" t="s">
        <v>172</v>
      </c>
      <c r="B218" s="77" t="s">
        <v>173</v>
      </c>
      <c r="C218" s="78">
        <v>0</v>
      </c>
      <c r="D218" s="78">
        <v>0</v>
      </c>
      <c r="E218" s="78">
        <v>0</v>
      </c>
      <c r="F218" s="78">
        <v>0</v>
      </c>
      <c r="G218" s="97"/>
      <c r="H218" s="78">
        <v>0</v>
      </c>
      <c r="I218" s="78">
        <v>0</v>
      </c>
      <c r="J218" s="78">
        <v>0</v>
      </c>
      <c r="K218" s="78">
        <v>0</v>
      </c>
    </row>
    <row r="219" spans="1:11">
      <c r="A219" s="121" t="s">
        <v>174</v>
      </c>
      <c r="B219" s="121" t="s">
        <v>175</v>
      </c>
      <c r="C219" s="125">
        <v>2058017</v>
      </c>
      <c r="D219" s="125">
        <v>113093</v>
      </c>
      <c r="E219" s="125">
        <v>-23680</v>
      </c>
      <c r="F219" s="125">
        <v>2147430</v>
      </c>
      <c r="H219" s="125">
        <v>2756921</v>
      </c>
      <c r="I219" s="125">
        <v>212740</v>
      </c>
      <c r="J219" s="125">
        <v>-79362</v>
      </c>
      <c r="K219" s="125">
        <v>2890299</v>
      </c>
    </row>
    <row r="220" spans="1:11">
      <c r="A220" s="76"/>
    </row>
    <row r="221" spans="1:11">
      <c r="A221" s="65"/>
      <c r="B221" s="65"/>
      <c r="C221" s="383">
        <v>44377</v>
      </c>
      <c r="D221" s="384"/>
      <c r="E221" s="384"/>
      <c r="F221" s="385"/>
      <c r="H221" s="383" t="s">
        <v>682</v>
      </c>
      <c r="I221" s="384"/>
      <c r="J221" s="384"/>
      <c r="K221" s="385"/>
    </row>
    <row r="222" spans="1:11" ht="52">
      <c r="A222" s="390" t="s">
        <v>452</v>
      </c>
      <c r="B222" s="390" t="s">
        <v>177</v>
      </c>
      <c r="C222" s="396" t="s">
        <v>430</v>
      </c>
      <c r="D222" s="396" t="s">
        <v>431</v>
      </c>
      <c r="E222" s="314" t="s">
        <v>478</v>
      </c>
      <c r="F222" s="314" t="s">
        <v>433</v>
      </c>
      <c r="H222" s="396" t="s">
        <v>430</v>
      </c>
      <c r="I222" s="396" t="s">
        <v>431</v>
      </c>
      <c r="J222" s="314" t="s">
        <v>478</v>
      </c>
      <c r="K222" s="314" t="s">
        <v>433</v>
      </c>
    </row>
    <row r="223" spans="1:11" ht="65">
      <c r="A223" s="391"/>
      <c r="B223" s="391"/>
      <c r="C223" s="397"/>
      <c r="D223" s="397"/>
      <c r="E223" s="314" t="s">
        <v>479</v>
      </c>
      <c r="F223" s="314" t="s">
        <v>435</v>
      </c>
      <c r="H223" s="397"/>
      <c r="I223" s="397"/>
      <c r="J223" s="314" t="s">
        <v>479</v>
      </c>
      <c r="K223" s="314" t="s">
        <v>435</v>
      </c>
    </row>
    <row r="224" spans="1:11">
      <c r="A224" s="82" t="s">
        <v>178</v>
      </c>
      <c r="B224" s="121" t="s">
        <v>179</v>
      </c>
      <c r="C224" s="125">
        <v>1762719</v>
      </c>
      <c r="D224" s="125">
        <v>59669</v>
      </c>
      <c r="E224" s="125">
        <v>-16025</v>
      </c>
      <c r="F224" s="125">
        <v>1806363</v>
      </c>
      <c r="H224" s="125">
        <v>2134987</v>
      </c>
      <c r="I224" s="125">
        <v>63245</v>
      </c>
      <c r="J224" s="125">
        <v>-15055</v>
      </c>
      <c r="K224" s="125">
        <v>2183177</v>
      </c>
    </row>
    <row r="225" spans="1:13">
      <c r="A225" s="82" t="s">
        <v>480</v>
      </c>
      <c r="B225" s="121" t="s">
        <v>481</v>
      </c>
      <c r="C225" s="125">
        <v>1762719</v>
      </c>
      <c r="D225" s="125">
        <v>59669</v>
      </c>
      <c r="E225" s="125">
        <v>-16025</v>
      </c>
      <c r="F225" s="125">
        <v>1806363</v>
      </c>
      <c r="H225" s="125">
        <v>2134987</v>
      </c>
      <c r="I225" s="125">
        <v>63245</v>
      </c>
      <c r="J225" s="125">
        <v>-15055</v>
      </c>
      <c r="K225" s="125">
        <v>2183177</v>
      </c>
    </row>
    <row r="226" spans="1:13">
      <c r="A226" s="83" t="s">
        <v>182</v>
      </c>
      <c r="B226" s="77" t="s">
        <v>183</v>
      </c>
      <c r="C226" s="78">
        <v>100739</v>
      </c>
      <c r="D226" s="78">
        <v>136</v>
      </c>
      <c r="E226" s="78">
        <v>-136</v>
      </c>
      <c r="F226" s="78">
        <v>100739</v>
      </c>
      <c r="H226" s="78">
        <v>100655</v>
      </c>
      <c r="I226" s="78">
        <v>136</v>
      </c>
      <c r="J226" s="78">
        <v>-136</v>
      </c>
      <c r="K226" s="78">
        <v>100655</v>
      </c>
    </row>
    <row r="227" spans="1:13">
      <c r="A227" s="83" t="s">
        <v>453</v>
      </c>
      <c r="B227" s="77" t="s">
        <v>185</v>
      </c>
      <c r="C227" s="78">
        <v>1368366</v>
      </c>
      <c r="D227" s="78">
        <v>62796</v>
      </c>
      <c r="E227" s="78">
        <v>-5515</v>
      </c>
      <c r="F227" s="78">
        <v>1425647</v>
      </c>
      <c r="H227" s="78">
        <v>738225</v>
      </c>
      <c r="I227" s="78">
        <v>42141</v>
      </c>
      <c r="J227" s="78">
        <v>-5515</v>
      </c>
      <c r="K227" s="78">
        <v>774851</v>
      </c>
    </row>
    <row r="228" spans="1:13">
      <c r="A228" s="83" t="s">
        <v>572</v>
      </c>
      <c r="B228" s="77" t="s">
        <v>528</v>
      </c>
      <c r="C228" s="78">
        <v>115909</v>
      </c>
      <c r="D228" s="78">
        <v>0</v>
      </c>
      <c r="E228" s="78">
        <v>0</v>
      </c>
      <c r="F228" s="78">
        <v>115909</v>
      </c>
      <c r="H228" s="78">
        <v>113844</v>
      </c>
      <c r="I228" s="78">
        <v>0</v>
      </c>
      <c r="J228" s="78">
        <v>0</v>
      </c>
      <c r="K228" s="78">
        <v>113844</v>
      </c>
    </row>
    <row r="229" spans="1:13">
      <c r="A229" s="83" t="s">
        <v>573</v>
      </c>
      <c r="B229" s="77" t="s">
        <v>191</v>
      </c>
      <c r="C229" s="78">
        <v>65347</v>
      </c>
      <c r="D229" s="78">
        <v>1261</v>
      </c>
      <c r="E229" s="78">
        <v>-2273</v>
      </c>
      <c r="F229" s="78">
        <v>64335</v>
      </c>
      <c r="H229" s="78">
        <v>46560</v>
      </c>
      <c r="I229" s="78">
        <v>378</v>
      </c>
      <c r="J229" s="78">
        <v>-1391</v>
      </c>
      <c r="K229" s="78">
        <v>45547</v>
      </c>
    </row>
    <row r="230" spans="1:13">
      <c r="A230" s="83" t="s">
        <v>574</v>
      </c>
      <c r="B230" s="77" t="s">
        <v>193</v>
      </c>
      <c r="C230" s="78">
        <v>168</v>
      </c>
      <c r="D230" s="78">
        <v>-65</v>
      </c>
      <c r="E230" s="78">
        <v>1014</v>
      </c>
      <c r="F230" s="78">
        <v>1117</v>
      </c>
      <c r="H230" s="78">
        <v>142</v>
      </c>
      <c r="I230" s="78">
        <v>-65</v>
      </c>
      <c r="J230" s="78">
        <v>1014</v>
      </c>
      <c r="K230" s="78">
        <v>1091</v>
      </c>
    </row>
    <row r="231" spans="1:13">
      <c r="A231" s="83" t="s">
        <v>194</v>
      </c>
      <c r="B231" s="77" t="s">
        <v>195</v>
      </c>
      <c r="C231" s="78">
        <v>2595</v>
      </c>
      <c r="D231" s="78">
        <v>0</v>
      </c>
      <c r="E231" s="78">
        <v>-9027</v>
      </c>
      <c r="F231" s="78">
        <v>-6432</v>
      </c>
      <c r="H231" s="78">
        <v>6111</v>
      </c>
      <c r="I231" s="78">
        <v>0</v>
      </c>
      <c r="J231" s="78">
        <v>-9070</v>
      </c>
      <c r="K231" s="78">
        <v>-2959</v>
      </c>
    </row>
    <row r="232" spans="1:13">
      <c r="A232" s="83" t="s">
        <v>575</v>
      </c>
      <c r="B232" s="77" t="s">
        <v>197</v>
      </c>
      <c r="C232" s="78">
        <v>109595</v>
      </c>
      <c r="D232" s="78">
        <v>-4459</v>
      </c>
      <c r="E232" s="78">
        <v>-88</v>
      </c>
      <c r="F232" s="78">
        <v>105048</v>
      </c>
      <c r="H232" s="78">
        <v>1129450</v>
      </c>
      <c r="I232" s="78">
        <v>20655</v>
      </c>
      <c r="J232" s="78">
        <v>43</v>
      </c>
      <c r="K232" s="78">
        <v>1150148</v>
      </c>
    </row>
    <row r="233" spans="1:13">
      <c r="A233" s="121" t="s">
        <v>576</v>
      </c>
      <c r="B233" s="121" t="s">
        <v>482</v>
      </c>
      <c r="C233" s="125">
        <v>0</v>
      </c>
      <c r="D233" s="125">
        <v>0</v>
      </c>
      <c r="E233" s="125">
        <v>0</v>
      </c>
      <c r="F233" s="125">
        <v>0</v>
      </c>
      <c r="H233" s="125">
        <v>0</v>
      </c>
      <c r="I233" s="125">
        <v>0</v>
      </c>
      <c r="J233" s="125">
        <v>0</v>
      </c>
      <c r="K233" s="125">
        <v>0</v>
      </c>
    </row>
    <row r="234" spans="1:13">
      <c r="A234" s="82" t="s">
        <v>577</v>
      </c>
      <c r="B234" s="121" t="s">
        <v>199</v>
      </c>
      <c r="C234" s="125">
        <v>21170</v>
      </c>
      <c r="D234" s="125">
        <v>3082</v>
      </c>
      <c r="E234" s="125">
        <v>-3024</v>
      </c>
      <c r="F234" s="125">
        <v>21228</v>
      </c>
      <c r="H234" s="125">
        <v>166079</v>
      </c>
      <c r="I234" s="125">
        <v>1764</v>
      </c>
      <c r="J234" s="125">
        <v>-1690</v>
      </c>
      <c r="K234" s="125">
        <v>166153</v>
      </c>
    </row>
    <row r="235" spans="1:13" s="99" customFormat="1">
      <c r="A235" s="77" t="s">
        <v>200</v>
      </c>
      <c r="B235" s="100" t="s">
        <v>201</v>
      </c>
      <c r="C235" s="78">
        <v>15332</v>
      </c>
      <c r="D235" s="78">
        <v>3024</v>
      </c>
      <c r="E235" s="78">
        <v>-3024</v>
      </c>
      <c r="F235" s="78">
        <v>15332</v>
      </c>
      <c r="G235" s="40"/>
      <c r="H235" s="78">
        <v>16006</v>
      </c>
      <c r="I235" s="78">
        <v>1403</v>
      </c>
      <c r="J235" s="78">
        <v>-1403</v>
      </c>
      <c r="K235" s="101">
        <v>16006</v>
      </c>
    </row>
    <row r="236" spans="1:13" s="99" customFormat="1">
      <c r="A236" s="83" t="s">
        <v>645</v>
      </c>
      <c r="B236" s="100" t="s">
        <v>203</v>
      </c>
      <c r="C236" s="78">
        <v>2980</v>
      </c>
      <c r="D236" s="78">
        <v>0</v>
      </c>
      <c r="E236" s="78">
        <v>0</v>
      </c>
      <c r="F236" s="78">
        <v>2980</v>
      </c>
      <c r="G236" s="40"/>
      <c r="H236" s="78">
        <v>3173</v>
      </c>
      <c r="I236" s="78">
        <v>0</v>
      </c>
      <c r="J236" s="78">
        <v>0</v>
      </c>
      <c r="K236" s="101">
        <v>3173</v>
      </c>
    </row>
    <row r="237" spans="1:13" s="99" customFormat="1">
      <c r="A237" s="83" t="s">
        <v>502</v>
      </c>
      <c r="B237" s="100" t="s">
        <v>205</v>
      </c>
      <c r="C237" s="78">
        <v>0</v>
      </c>
      <c r="D237" s="78">
        <v>0</v>
      </c>
      <c r="E237" s="78">
        <v>0</v>
      </c>
      <c r="F237" s="78">
        <v>0</v>
      </c>
      <c r="G237" s="40"/>
      <c r="H237" s="78">
        <v>0</v>
      </c>
      <c r="I237" s="78">
        <v>287</v>
      </c>
      <c r="J237" s="78">
        <v>-287</v>
      </c>
      <c r="K237" s="101">
        <v>0</v>
      </c>
    </row>
    <row r="238" spans="1:13" s="99" customFormat="1">
      <c r="A238" s="83" t="s">
        <v>503</v>
      </c>
      <c r="B238" s="100" t="s">
        <v>207</v>
      </c>
      <c r="C238" s="78">
        <v>2481</v>
      </c>
      <c r="D238" s="78">
        <v>37</v>
      </c>
      <c r="E238" s="78">
        <v>0</v>
      </c>
      <c r="F238" s="78">
        <v>2518</v>
      </c>
      <c r="G238" s="40"/>
      <c r="H238" s="78">
        <v>910</v>
      </c>
      <c r="I238" s="78">
        <v>53</v>
      </c>
      <c r="J238" s="78">
        <v>0</v>
      </c>
      <c r="K238" s="101">
        <v>963</v>
      </c>
    </row>
    <row r="239" spans="1:13" s="99" customFormat="1">
      <c r="A239" s="83" t="s">
        <v>483</v>
      </c>
      <c r="B239" s="100" t="s">
        <v>456</v>
      </c>
      <c r="C239" s="78">
        <v>377</v>
      </c>
      <c r="D239" s="78">
        <v>21</v>
      </c>
      <c r="E239" s="78">
        <v>0</v>
      </c>
      <c r="F239" s="78">
        <v>398</v>
      </c>
      <c r="G239" s="40"/>
      <c r="H239" s="78">
        <v>377</v>
      </c>
      <c r="I239" s="78">
        <v>21</v>
      </c>
      <c r="J239" s="78">
        <v>0</v>
      </c>
      <c r="K239" s="101">
        <v>398</v>
      </c>
      <c r="L239" s="40"/>
      <c r="M239" s="40"/>
    </row>
    <row r="240" spans="1:13" s="99" customFormat="1">
      <c r="A240" s="83" t="s">
        <v>210</v>
      </c>
      <c r="B240" s="100" t="s">
        <v>211</v>
      </c>
      <c r="C240" s="78">
        <v>0</v>
      </c>
      <c r="D240" s="78">
        <v>0</v>
      </c>
      <c r="E240" s="78">
        <v>0</v>
      </c>
      <c r="F240" s="101">
        <v>0</v>
      </c>
      <c r="G240" s="40"/>
      <c r="H240" s="78">
        <v>145613</v>
      </c>
      <c r="I240" s="78">
        <v>0</v>
      </c>
      <c r="J240" s="78">
        <v>0</v>
      </c>
      <c r="K240" s="101">
        <v>145613</v>
      </c>
      <c r="L240" s="40"/>
      <c r="M240" s="40"/>
    </row>
    <row r="241" spans="1:11">
      <c r="A241" s="82" t="s">
        <v>578</v>
      </c>
      <c r="B241" s="121" t="s">
        <v>213</v>
      </c>
      <c r="C241" s="125">
        <v>274128</v>
      </c>
      <c r="D241" s="125">
        <v>50342</v>
      </c>
      <c r="E241" s="125">
        <v>-4631</v>
      </c>
      <c r="F241" s="125">
        <v>319839</v>
      </c>
      <c r="H241" s="125">
        <v>455855</v>
      </c>
      <c r="I241" s="125">
        <v>147731</v>
      </c>
      <c r="J241" s="125">
        <v>-62617</v>
      </c>
      <c r="K241" s="125">
        <v>540969</v>
      </c>
    </row>
    <row r="242" spans="1:11">
      <c r="A242" s="83" t="s">
        <v>336</v>
      </c>
      <c r="B242" s="77" t="s">
        <v>337</v>
      </c>
      <c r="C242" s="78">
        <v>0</v>
      </c>
      <c r="D242" s="78">
        <v>0</v>
      </c>
      <c r="E242" s="78">
        <v>0</v>
      </c>
      <c r="F242" s="78">
        <v>0</v>
      </c>
      <c r="H242" s="78">
        <v>0</v>
      </c>
      <c r="I242" s="78">
        <v>0</v>
      </c>
      <c r="J242" s="78">
        <v>0</v>
      </c>
      <c r="K242" s="78">
        <v>0</v>
      </c>
    </row>
    <row r="243" spans="1:11">
      <c r="A243" s="83" t="s">
        <v>200</v>
      </c>
      <c r="B243" s="77" t="s">
        <v>201</v>
      </c>
      <c r="C243" s="78">
        <v>6864</v>
      </c>
      <c r="D243" s="78">
        <v>758</v>
      </c>
      <c r="E243" s="78">
        <v>-717</v>
      </c>
      <c r="F243" s="78">
        <v>6905</v>
      </c>
      <c r="H243" s="78">
        <v>2875</v>
      </c>
      <c r="I243" s="78">
        <v>508</v>
      </c>
      <c r="J243" s="78">
        <v>-450</v>
      </c>
      <c r="K243" s="78">
        <v>2933</v>
      </c>
    </row>
    <row r="244" spans="1:11">
      <c r="A244" s="83" t="s">
        <v>579</v>
      </c>
      <c r="B244" s="77" t="s">
        <v>217</v>
      </c>
      <c r="C244" s="78">
        <v>14552</v>
      </c>
      <c r="D244" s="78">
        <v>35130</v>
      </c>
      <c r="E244" s="78">
        <v>-1354</v>
      </c>
      <c r="F244" s="78">
        <v>48328</v>
      </c>
      <c r="H244" s="78">
        <v>73633</v>
      </c>
      <c r="I244" s="78">
        <v>101888</v>
      </c>
      <c r="J244" s="78">
        <v>-60077</v>
      </c>
      <c r="K244" s="78">
        <v>115444</v>
      </c>
    </row>
    <row r="245" spans="1:11">
      <c r="A245" s="83" t="s">
        <v>218</v>
      </c>
      <c r="B245" s="77" t="s">
        <v>219</v>
      </c>
      <c r="C245" s="78">
        <v>54439</v>
      </c>
      <c r="D245" s="78">
        <v>0</v>
      </c>
      <c r="E245" s="78">
        <v>0</v>
      </c>
      <c r="F245" s="78">
        <v>54439</v>
      </c>
      <c r="H245" s="78">
        <v>1384</v>
      </c>
      <c r="I245" s="78">
        <v>358</v>
      </c>
      <c r="J245" s="78">
        <v>0</v>
      </c>
      <c r="K245" s="78">
        <v>1742</v>
      </c>
    </row>
    <row r="246" spans="1:11">
      <c r="A246" s="83" t="s">
        <v>202</v>
      </c>
      <c r="B246" s="77" t="s">
        <v>203</v>
      </c>
      <c r="C246" s="78">
        <v>4108</v>
      </c>
      <c r="D246" s="78">
        <v>8547</v>
      </c>
      <c r="E246" s="78">
        <v>-2458</v>
      </c>
      <c r="F246" s="78">
        <v>10197</v>
      </c>
      <c r="H246" s="78">
        <v>4980</v>
      </c>
      <c r="I246" s="78">
        <v>30227</v>
      </c>
      <c r="J246" s="78">
        <v>-2073</v>
      </c>
      <c r="K246" s="78">
        <v>33134</v>
      </c>
    </row>
    <row r="247" spans="1:11">
      <c r="A247" s="83" t="s">
        <v>503</v>
      </c>
      <c r="B247" s="77" t="s">
        <v>207</v>
      </c>
      <c r="C247" s="78">
        <v>34109</v>
      </c>
      <c r="D247" s="78">
        <v>4964</v>
      </c>
      <c r="E247" s="78">
        <v>0</v>
      </c>
      <c r="F247" s="78">
        <v>39073</v>
      </c>
      <c r="H247" s="78">
        <v>43611</v>
      </c>
      <c r="I247" s="78">
        <v>4147</v>
      </c>
      <c r="J247" s="78">
        <v>0</v>
      </c>
      <c r="K247" s="78">
        <v>47758</v>
      </c>
    </row>
    <row r="248" spans="1:11">
      <c r="A248" s="83" t="s">
        <v>483</v>
      </c>
      <c r="B248" s="77" t="s">
        <v>456</v>
      </c>
      <c r="C248" s="78">
        <v>3</v>
      </c>
      <c r="D248" s="78">
        <v>1</v>
      </c>
      <c r="E248" s="78">
        <v>0</v>
      </c>
      <c r="F248" s="78">
        <v>4</v>
      </c>
      <c r="H248" s="78">
        <v>3</v>
      </c>
      <c r="I248" s="78">
        <v>1</v>
      </c>
      <c r="J248" s="78">
        <v>0</v>
      </c>
      <c r="K248" s="78">
        <v>4</v>
      </c>
    </row>
    <row r="249" spans="1:11">
      <c r="A249" s="83" t="s">
        <v>210</v>
      </c>
      <c r="B249" s="77" t="s">
        <v>211</v>
      </c>
      <c r="C249" s="78">
        <v>160053</v>
      </c>
      <c r="D249" s="78">
        <v>942</v>
      </c>
      <c r="E249" s="78">
        <v>-102</v>
      </c>
      <c r="F249" s="78">
        <v>160893</v>
      </c>
      <c r="H249" s="78">
        <v>329369</v>
      </c>
      <c r="I249" s="78">
        <v>10602</v>
      </c>
      <c r="J249" s="78">
        <v>-17</v>
      </c>
      <c r="K249" s="78">
        <v>339954</v>
      </c>
    </row>
    <row r="250" spans="1:11">
      <c r="A250" s="82" t="s">
        <v>580</v>
      </c>
      <c r="B250" s="121" t="s">
        <v>228</v>
      </c>
      <c r="C250" s="125">
        <v>2058017</v>
      </c>
      <c r="D250" s="125">
        <v>113093</v>
      </c>
      <c r="E250" s="125">
        <v>-23680</v>
      </c>
      <c r="F250" s="125">
        <v>2147430</v>
      </c>
      <c r="H250" s="125">
        <v>2756921</v>
      </c>
      <c r="I250" s="125">
        <v>212740</v>
      </c>
      <c r="J250" s="125">
        <v>-79362</v>
      </c>
      <c r="K250" s="125">
        <v>2890299</v>
      </c>
    </row>
    <row r="251" spans="1:11">
      <c r="A251" s="76" t="s">
        <v>466</v>
      </c>
    </row>
    <row r="258" s="40" customFormat="1"/>
    <row r="259" s="40" customFormat="1"/>
    <row r="260" s="40" customFormat="1"/>
    <row r="261" s="40" customFormat="1"/>
    <row r="262" s="40" customFormat="1"/>
    <row r="263" s="40" customFormat="1"/>
    <row r="264" s="40" customFormat="1"/>
    <row r="265" s="40" customFormat="1"/>
    <row r="266" s="40" customFormat="1"/>
    <row r="267" s="40" customFormat="1"/>
    <row r="268" s="40" customFormat="1"/>
    <row r="269" s="40" customFormat="1"/>
    <row r="270" s="40" customFormat="1"/>
    <row r="271" s="40" customFormat="1"/>
    <row r="272" s="40" customFormat="1"/>
    <row r="273" s="40" customFormat="1"/>
    <row r="274" s="40" customFormat="1"/>
    <row r="275" s="40" customFormat="1"/>
    <row r="276" s="40" customFormat="1"/>
    <row r="277" s="40" customFormat="1"/>
    <row r="278" s="40" customFormat="1"/>
    <row r="279" s="40" customFormat="1"/>
    <row r="280" s="40" customFormat="1"/>
    <row r="281" s="40" customFormat="1"/>
    <row r="282" s="40" customFormat="1"/>
    <row r="283" s="40" customFormat="1"/>
    <row r="284" s="40" customFormat="1"/>
    <row r="285" s="40" customFormat="1"/>
    <row r="290" s="40" customFormat="1"/>
    <row r="291" s="40" customFormat="1"/>
    <row r="292" s="40" customFormat="1"/>
    <row r="293" s="40" customFormat="1"/>
    <row r="294" s="40" customFormat="1"/>
    <row r="295" s="40" customFormat="1"/>
    <row r="351" spans="13:13">
      <c r="M351" s="40">
        <v>1.42</v>
      </c>
    </row>
  </sheetData>
  <mergeCells count="24">
    <mergeCell ref="C166:F166"/>
    <mergeCell ref="H166:K166"/>
    <mergeCell ref="A167:A168"/>
    <mergeCell ref="B167:B168"/>
    <mergeCell ref="C167:C168"/>
    <mergeCell ref="D167:D168"/>
    <mergeCell ref="H167:H168"/>
    <mergeCell ref="I167:I168"/>
    <mergeCell ref="C193:F193"/>
    <mergeCell ref="H193:K193"/>
    <mergeCell ref="A194:A195"/>
    <mergeCell ref="B194:B195"/>
    <mergeCell ref="C194:C195"/>
    <mergeCell ref="D194:D195"/>
    <mergeCell ref="H194:H195"/>
    <mergeCell ref="I194:I195"/>
    <mergeCell ref="C221:F221"/>
    <mergeCell ref="H221:K221"/>
    <mergeCell ref="A222:A223"/>
    <mergeCell ref="B222:B223"/>
    <mergeCell ref="C222:C223"/>
    <mergeCell ref="D222:D223"/>
    <mergeCell ref="H222:H223"/>
    <mergeCell ref="I222:I22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2BD72-B3C2-408E-A5EB-8CF53E40BC51}">
  <sheetPr>
    <tabColor theme="5" tint="0.59999389629810485"/>
  </sheetPr>
  <dimension ref="A1:W351"/>
  <sheetViews>
    <sheetView zoomScaleNormal="100" workbookViewId="0"/>
  </sheetViews>
  <sheetFormatPr baseColWidth="10" defaultColWidth="8.1640625" defaultRowHeight="14"/>
  <cols>
    <col min="1" max="1" width="50.1640625" style="68" customWidth="1"/>
    <col min="2" max="2" width="50" style="68" customWidth="1"/>
    <col min="3" max="6" width="12.1640625" style="40" customWidth="1"/>
    <col min="7" max="7" width="4.6640625" style="40" customWidth="1"/>
    <col min="8" max="11" width="12.1640625" style="40" customWidth="1"/>
    <col min="12" max="12" width="4.6640625" style="40" customWidth="1"/>
    <col min="13" max="16" width="12.1640625" style="40" customWidth="1"/>
    <col min="17" max="17" width="4.6640625" style="40" customWidth="1"/>
    <col min="18" max="21" width="12.1640625" style="40" customWidth="1"/>
    <col min="22" max="16384" width="8.1640625" style="40"/>
  </cols>
  <sheetData>
    <row r="1" spans="1:4">
      <c r="A1" s="67" t="s">
        <v>693</v>
      </c>
      <c r="B1" s="40"/>
    </row>
    <row r="2" spans="1:4">
      <c r="A2" s="67" t="s">
        <v>694</v>
      </c>
      <c r="B2" s="40"/>
    </row>
    <row r="3" spans="1:4">
      <c r="A3" s="67"/>
    </row>
    <row r="4" spans="1:4">
      <c r="A4" s="67"/>
    </row>
    <row r="5" spans="1:4" ht="26">
      <c r="A5" s="65" t="s">
        <v>461</v>
      </c>
      <c r="B5" s="66" t="s">
        <v>39</v>
      </c>
    </row>
    <row r="6" spans="1:4" ht="24">
      <c r="A6" s="313" t="s">
        <v>462</v>
      </c>
      <c r="B6" s="313" t="s">
        <v>41</v>
      </c>
      <c r="C6" s="113" t="s">
        <v>621</v>
      </c>
      <c r="D6" s="113" t="s">
        <v>695</v>
      </c>
    </row>
    <row r="7" spans="1:4">
      <c r="A7" s="114" t="s">
        <v>0</v>
      </c>
      <c r="B7" s="114" t="s">
        <v>1</v>
      </c>
      <c r="C7" s="115">
        <v>197632</v>
      </c>
      <c r="D7" s="115">
        <v>192972</v>
      </c>
    </row>
    <row r="8" spans="1:4">
      <c r="A8" s="116" t="s">
        <v>622</v>
      </c>
      <c r="B8" s="116" t="s">
        <v>46</v>
      </c>
      <c r="C8" s="88">
        <v>145868</v>
      </c>
      <c r="D8" s="88">
        <v>137220</v>
      </c>
    </row>
    <row r="9" spans="1:4">
      <c r="A9" s="116" t="s">
        <v>623</v>
      </c>
      <c r="B9" s="116" t="s">
        <v>369</v>
      </c>
      <c r="C9" s="88">
        <v>387</v>
      </c>
      <c r="D9" s="88">
        <v>319</v>
      </c>
    </row>
    <row r="10" spans="1:4">
      <c r="A10" s="116" t="s">
        <v>624</v>
      </c>
      <c r="B10" s="116" t="s">
        <v>49</v>
      </c>
      <c r="C10" s="88">
        <v>51377</v>
      </c>
      <c r="D10" s="88">
        <v>55433</v>
      </c>
    </row>
    <row r="11" spans="1:4">
      <c r="A11" s="114" t="s">
        <v>625</v>
      </c>
      <c r="B11" s="114" t="s">
        <v>438</v>
      </c>
      <c r="C11" s="115">
        <v>62272</v>
      </c>
      <c r="D11" s="115">
        <v>47491</v>
      </c>
    </row>
    <row r="12" spans="1:4">
      <c r="A12" s="116" t="s">
        <v>439</v>
      </c>
      <c r="B12" s="116" t="s">
        <v>373</v>
      </c>
      <c r="C12" s="88">
        <v>23657</v>
      </c>
      <c r="D12" s="88">
        <v>7677</v>
      </c>
    </row>
    <row r="13" spans="1:4">
      <c r="A13" s="116" t="s">
        <v>441</v>
      </c>
      <c r="B13" s="116" t="s">
        <v>55</v>
      </c>
      <c r="C13" s="88">
        <v>38615</v>
      </c>
      <c r="D13" s="88">
        <v>39814</v>
      </c>
    </row>
    <row r="14" spans="1:4">
      <c r="A14" s="117" t="s">
        <v>626</v>
      </c>
      <c r="B14" s="117" t="s">
        <v>391</v>
      </c>
      <c r="C14" s="115">
        <v>135360</v>
      </c>
      <c r="D14" s="115">
        <v>145481</v>
      </c>
    </row>
    <row r="15" spans="1:4">
      <c r="A15" s="77" t="s">
        <v>627</v>
      </c>
      <c r="B15" s="77" t="s">
        <v>59</v>
      </c>
      <c r="C15" s="88">
        <v>62077</v>
      </c>
      <c r="D15" s="88">
        <v>34557</v>
      </c>
    </row>
    <row r="16" spans="1:4">
      <c r="A16" s="77" t="s">
        <v>628</v>
      </c>
      <c r="B16" s="77" t="s">
        <v>520</v>
      </c>
      <c r="C16" s="88">
        <v>30112</v>
      </c>
      <c r="D16" s="88">
        <v>11771</v>
      </c>
    </row>
    <row r="17" spans="1:8">
      <c r="A17" s="77" t="s">
        <v>629</v>
      </c>
      <c r="B17" s="77" t="s">
        <v>65</v>
      </c>
      <c r="C17" s="88">
        <v>1789</v>
      </c>
      <c r="D17" s="88">
        <v>2090</v>
      </c>
    </row>
    <row r="18" spans="1:8">
      <c r="A18" s="77" t="s">
        <v>66</v>
      </c>
      <c r="B18" s="77" t="s">
        <v>67</v>
      </c>
      <c r="C18" s="88">
        <v>1756</v>
      </c>
      <c r="D18" s="88">
        <v>3538</v>
      </c>
    </row>
    <row r="19" spans="1:8">
      <c r="A19" s="77" t="s">
        <v>630</v>
      </c>
      <c r="B19" s="77" t="s">
        <v>69</v>
      </c>
      <c r="C19" s="88">
        <v>-6</v>
      </c>
      <c r="D19" s="88">
        <v>-80</v>
      </c>
    </row>
    <row r="20" spans="1:8">
      <c r="A20" s="117" t="s">
        <v>631</v>
      </c>
      <c r="B20" s="117" t="s">
        <v>394</v>
      </c>
      <c r="C20" s="115">
        <v>43198</v>
      </c>
      <c r="D20" s="115">
        <v>97625</v>
      </c>
    </row>
    <row r="21" spans="1:8">
      <c r="A21" s="77" t="s">
        <v>632</v>
      </c>
      <c r="B21" s="77" t="s">
        <v>73</v>
      </c>
      <c r="C21" s="88">
        <v>10062</v>
      </c>
      <c r="D21" s="88">
        <v>3440</v>
      </c>
    </row>
    <row r="22" spans="1:8">
      <c r="A22" s="77" t="s">
        <v>633</v>
      </c>
      <c r="B22" s="77" t="s">
        <v>75</v>
      </c>
      <c r="C22" s="88">
        <v>16209</v>
      </c>
      <c r="D22" s="88">
        <v>107</v>
      </c>
    </row>
    <row r="23" spans="1:8">
      <c r="A23" s="117" t="s">
        <v>634</v>
      </c>
      <c r="B23" s="117" t="s">
        <v>396</v>
      </c>
      <c r="C23" s="115">
        <v>37051</v>
      </c>
      <c r="D23" s="115">
        <v>100958</v>
      </c>
    </row>
    <row r="24" spans="1:8">
      <c r="A24" s="77" t="s">
        <v>78</v>
      </c>
      <c r="B24" s="77" t="s">
        <v>79</v>
      </c>
      <c r="C24" s="88">
        <v>4564</v>
      </c>
      <c r="D24" s="88">
        <v>8979</v>
      </c>
    </row>
    <row r="25" spans="1:8">
      <c r="A25" s="117"/>
      <c r="B25" s="117"/>
      <c r="C25" s="115"/>
      <c r="D25" s="115"/>
    </row>
    <row r="26" spans="1:8">
      <c r="A26" s="117" t="s">
        <v>522</v>
      </c>
      <c r="B26" s="117" t="s">
        <v>398</v>
      </c>
      <c r="C26" s="115">
        <v>32487</v>
      </c>
      <c r="D26" s="115">
        <v>91979</v>
      </c>
    </row>
    <row r="27" spans="1:8">
      <c r="A27" s="77"/>
      <c r="B27" s="77"/>
      <c r="C27" s="88"/>
      <c r="D27" s="88"/>
    </row>
    <row r="28" spans="1:8">
      <c r="A28" s="117" t="s">
        <v>635</v>
      </c>
      <c r="B28" s="117" t="s">
        <v>446</v>
      </c>
      <c r="C28" s="115">
        <v>32487</v>
      </c>
      <c r="D28" s="115">
        <v>91979</v>
      </c>
    </row>
    <row r="29" spans="1:8">
      <c r="B29" s="69"/>
      <c r="C29" s="70"/>
      <c r="E29" s="97"/>
      <c r="H29" s="97"/>
    </row>
    <row r="30" spans="1:8">
      <c r="B30" s="71"/>
      <c r="C30" s="72"/>
    </row>
    <row r="31" spans="1:8">
      <c r="A31" s="126" t="s">
        <v>86</v>
      </c>
      <c r="B31" s="126" t="s">
        <v>402</v>
      </c>
      <c r="C31" s="127"/>
      <c r="D31" s="127"/>
    </row>
    <row r="32" spans="1:8">
      <c r="A32" s="73" t="s">
        <v>88</v>
      </c>
      <c r="B32" s="73" t="s">
        <v>89</v>
      </c>
      <c r="C32" s="128">
        <v>0.32243991288233043</v>
      </c>
      <c r="D32" s="128">
        <v>0.95691843528922182</v>
      </c>
    </row>
    <row r="33" spans="1:5">
      <c r="A33" s="129" t="s">
        <v>90</v>
      </c>
      <c r="B33" s="129" t="s">
        <v>91</v>
      </c>
      <c r="C33" s="128">
        <v>0.32275462971036806</v>
      </c>
      <c r="D33" s="128">
        <v>0.91225477555392454</v>
      </c>
    </row>
    <row r="34" spans="1:5">
      <c r="A34" s="67"/>
    </row>
    <row r="36" spans="1:5">
      <c r="A36" s="126" t="s">
        <v>522</v>
      </c>
      <c r="B36" s="126" t="s">
        <v>398</v>
      </c>
      <c r="C36" s="115">
        <v>32487</v>
      </c>
      <c r="D36" s="115">
        <v>91979</v>
      </c>
    </row>
    <row r="37" spans="1:5">
      <c r="A37" s="74" t="s">
        <v>636</v>
      </c>
      <c r="B37" s="74" t="s">
        <v>105</v>
      </c>
      <c r="C37" s="118">
        <v>282</v>
      </c>
      <c r="D37" s="118">
        <v>594</v>
      </c>
    </row>
    <row r="38" spans="1:5">
      <c r="A38" s="75" t="s">
        <v>637</v>
      </c>
      <c r="B38" s="75" t="s">
        <v>107</v>
      </c>
      <c r="C38" s="88">
        <v>98</v>
      </c>
      <c r="D38" s="88">
        <v>594</v>
      </c>
    </row>
    <row r="39" spans="1:5">
      <c r="A39" s="138" t="s">
        <v>638</v>
      </c>
      <c r="B39" s="75" t="s">
        <v>109</v>
      </c>
      <c r="C39" s="88">
        <v>184</v>
      </c>
      <c r="D39" s="88">
        <v>0</v>
      </c>
    </row>
    <row r="40" spans="1:5">
      <c r="A40" s="138" t="s">
        <v>403</v>
      </c>
      <c r="B40" s="75" t="s">
        <v>404</v>
      </c>
      <c r="C40" s="88"/>
      <c r="D40" s="88"/>
    </row>
    <row r="41" spans="1:5">
      <c r="A41" s="75" t="s">
        <v>639</v>
      </c>
      <c r="B41" s="75" t="s">
        <v>111</v>
      </c>
      <c r="C41" s="88"/>
      <c r="D41" s="88"/>
    </row>
    <row r="42" spans="1:5">
      <c r="A42" s="126" t="s">
        <v>405</v>
      </c>
      <c r="B42" s="126" t="s">
        <v>406</v>
      </c>
      <c r="C42" s="115">
        <v>32769</v>
      </c>
      <c r="D42" s="115">
        <v>92573</v>
      </c>
    </row>
    <row r="43" spans="1:5">
      <c r="A43" s="75" t="s">
        <v>640</v>
      </c>
      <c r="B43" s="75" t="s">
        <v>408</v>
      </c>
      <c r="C43" s="88"/>
      <c r="D43" s="88"/>
    </row>
    <row r="44" spans="1:5" ht="26">
      <c r="A44" s="126" t="s">
        <v>641</v>
      </c>
      <c r="B44" s="126" t="s">
        <v>524</v>
      </c>
      <c r="C44" s="115">
        <v>32769</v>
      </c>
      <c r="D44" s="115">
        <v>92573</v>
      </c>
    </row>
    <row r="45" spans="1:5">
      <c r="A45" s="76"/>
    </row>
    <row r="47" spans="1:5" ht="26">
      <c r="A47" s="65" t="s">
        <v>124</v>
      </c>
      <c r="B47" s="65" t="s">
        <v>125</v>
      </c>
      <c r="E47" s="97"/>
    </row>
    <row r="48" spans="1:5">
      <c r="A48" s="313" t="s">
        <v>126</v>
      </c>
      <c r="B48" s="313" t="s">
        <v>127</v>
      </c>
      <c r="C48" s="119">
        <v>44286</v>
      </c>
      <c r="D48" s="119" t="s">
        <v>682</v>
      </c>
      <c r="E48" s="119">
        <v>43921</v>
      </c>
    </row>
    <row r="49" spans="1:5">
      <c r="A49" s="130" t="s">
        <v>643</v>
      </c>
      <c r="B49" s="130" t="s">
        <v>131</v>
      </c>
      <c r="C49" s="131">
        <v>904556</v>
      </c>
      <c r="D49" s="131">
        <v>759999</v>
      </c>
      <c r="E49" s="131">
        <v>727765</v>
      </c>
    </row>
    <row r="50" spans="1:5">
      <c r="A50" s="77" t="s">
        <v>566</v>
      </c>
      <c r="B50" s="77" t="s">
        <v>133</v>
      </c>
      <c r="C50" s="78">
        <v>108734</v>
      </c>
      <c r="D50" s="78">
        <v>105349</v>
      </c>
      <c r="E50" s="78">
        <v>105947</v>
      </c>
    </row>
    <row r="51" spans="1:5">
      <c r="A51" s="77" t="s">
        <v>567</v>
      </c>
      <c r="B51" s="77" t="s">
        <v>135</v>
      </c>
      <c r="C51" s="78">
        <v>59126</v>
      </c>
      <c r="D51" s="78">
        <v>59790</v>
      </c>
      <c r="E51" s="78">
        <v>59533</v>
      </c>
    </row>
    <row r="52" spans="1:5">
      <c r="A52" s="77" t="s">
        <v>568</v>
      </c>
      <c r="B52" s="77" t="s">
        <v>137</v>
      </c>
      <c r="C52" s="78">
        <v>388833</v>
      </c>
      <c r="D52" s="78">
        <v>406798</v>
      </c>
      <c r="E52" s="78">
        <v>435784</v>
      </c>
    </row>
    <row r="53" spans="1:5">
      <c r="A53" s="77" t="s">
        <v>138</v>
      </c>
      <c r="B53" s="77" t="s">
        <v>139</v>
      </c>
      <c r="C53" s="78">
        <v>56438</v>
      </c>
      <c r="D53" s="78">
        <v>56438</v>
      </c>
      <c r="E53" s="78">
        <v>56438</v>
      </c>
    </row>
    <row r="54" spans="1:5">
      <c r="A54" s="77" t="s">
        <v>140</v>
      </c>
      <c r="B54" s="77" t="s">
        <v>141</v>
      </c>
      <c r="C54" s="78">
        <v>49602</v>
      </c>
      <c r="D54" s="78">
        <v>48841</v>
      </c>
      <c r="E54" s="78">
        <v>46402</v>
      </c>
    </row>
    <row r="55" spans="1:5">
      <c r="A55" s="77" t="s">
        <v>142</v>
      </c>
      <c r="B55" s="77" t="s">
        <v>143</v>
      </c>
      <c r="C55" s="78">
        <v>0</v>
      </c>
      <c r="D55" s="78">
        <v>0</v>
      </c>
      <c r="E55" s="78">
        <v>0</v>
      </c>
    </row>
    <row r="56" spans="1:5">
      <c r="A56" s="77" t="s">
        <v>644</v>
      </c>
      <c r="B56" s="77" t="s">
        <v>145</v>
      </c>
      <c r="C56" s="78">
        <v>8234</v>
      </c>
      <c r="D56" s="78">
        <v>8195</v>
      </c>
      <c r="E56" s="78">
        <v>8099</v>
      </c>
    </row>
    <row r="57" spans="1:5">
      <c r="A57" s="77" t="s">
        <v>146</v>
      </c>
      <c r="B57" s="77" t="s">
        <v>147</v>
      </c>
      <c r="C57" s="78">
        <v>150554</v>
      </c>
      <c r="D57" s="78">
        <v>51588</v>
      </c>
      <c r="E57" s="78">
        <v>0</v>
      </c>
    </row>
    <row r="58" spans="1:5">
      <c r="A58" s="77" t="s">
        <v>499</v>
      </c>
      <c r="B58" s="77" t="s">
        <v>149</v>
      </c>
      <c r="C58" s="78">
        <v>11860</v>
      </c>
      <c r="D58" s="78">
        <v>11676</v>
      </c>
      <c r="E58" s="78">
        <v>15143</v>
      </c>
    </row>
    <row r="59" spans="1:5">
      <c r="A59" s="77" t="s">
        <v>500</v>
      </c>
      <c r="B59" s="77" t="s">
        <v>151</v>
      </c>
      <c r="C59" s="78">
        <v>70836</v>
      </c>
      <c r="D59" s="78">
        <v>11003</v>
      </c>
      <c r="E59" s="78">
        <v>0</v>
      </c>
    </row>
    <row r="60" spans="1:5">
      <c r="A60" s="77" t="s">
        <v>152</v>
      </c>
      <c r="B60" s="77" t="s">
        <v>153</v>
      </c>
      <c r="C60" s="78">
        <v>339</v>
      </c>
      <c r="D60" s="78">
        <v>321</v>
      </c>
      <c r="E60" s="78">
        <v>419</v>
      </c>
    </row>
    <row r="61" spans="1:5">
      <c r="A61" s="130" t="s">
        <v>570</v>
      </c>
      <c r="B61" s="130" t="s">
        <v>155</v>
      </c>
      <c r="C61" s="131">
        <v>1982501</v>
      </c>
      <c r="D61" s="131">
        <v>2130300</v>
      </c>
      <c r="E61" s="131">
        <v>796947</v>
      </c>
    </row>
    <row r="62" spans="1:5">
      <c r="A62" s="77" t="s">
        <v>156</v>
      </c>
      <c r="B62" s="77" t="s">
        <v>157</v>
      </c>
      <c r="C62" s="78">
        <v>15902</v>
      </c>
      <c r="D62" s="78">
        <v>6957</v>
      </c>
      <c r="E62" s="78">
        <v>22874</v>
      </c>
    </row>
    <row r="63" spans="1:5">
      <c r="A63" s="77" t="s">
        <v>158</v>
      </c>
      <c r="B63" s="77" t="s">
        <v>159</v>
      </c>
      <c r="C63" s="78">
        <v>52175</v>
      </c>
      <c r="D63" s="78">
        <v>1205603</v>
      </c>
      <c r="E63" s="78">
        <v>76658</v>
      </c>
    </row>
    <row r="64" spans="1:5">
      <c r="A64" s="77" t="s">
        <v>571</v>
      </c>
      <c r="B64" s="77" t="s">
        <v>161</v>
      </c>
      <c r="C64" s="78">
        <v>0</v>
      </c>
      <c r="D64" s="78">
        <v>0</v>
      </c>
      <c r="E64" s="78">
        <v>17245</v>
      </c>
    </row>
    <row r="65" spans="1:5">
      <c r="A65" s="77" t="s">
        <v>152</v>
      </c>
      <c r="B65" s="77" t="s">
        <v>153</v>
      </c>
      <c r="C65" s="78">
        <v>132272</v>
      </c>
      <c r="D65" s="78">
        <v>70210</v>
      </c>
      <c r="E65" s="78">
        <v>46380</v>
      </c>
    </row>
    <row r="66" spans="1:5">
      <c r="A66" s="77" t="s">
        <v>146</v>
      </c>
      <c r="B66" s="77" t="s">
        <v>147</v>
      </c>
      <c r="C66" s="78">
        <v>220090</v>
      </c>
      <c r="D66" s="78">
        <v>106444</v>
      </c>
      <c r="E66" s="78">
        <v>0</v>
      </c>
    </row>
    <row r="67" spans="1:5">
      <c r="A67" s="77" t="s">
        <v>499</v>
      </c>
      <c r="B67" s="77" t="s">
        <v>149</v>
      </c>
      <c r="C67" s="78">
        <v>10827</v>
      </c>
      <c r="D67" s="78">
        <v>13383</v>
      </c>
      <c r="E67" s="78">
        <v>23470</v>
      </c>
    </row>
    <row r="68" spans="1:5">
      <c r="A68" s="132" t="s">
        <v>170</v>
      </c>
      <c r="B68" s="132" t="s">
        <v>171</v>
      </c>
      <c r="C68" s="78">
        <v>1551162</v>
      </c>
      <c r="D68" s="78">
        <v>563335</v>
      </c>
      <c r="E68" s="78">
        <v>145590</v>
      </c>
    </row>
    <row r="69" spans="1:5">
      <c r="A69" s="77" t="s">
        <v>537</v>
      </c>
      <c r="B69" s="77" t="s">
        <v>169</v>
      </c>
      <c r="C69" s="78">
        <v>73</v>
      </c>
      <c r="D69" s="78">
        <v>164368</v>
      </c>
      <c r="E69" s="78">
        <v>464730</v>
      </c>
    </row>
    <row r="70" spans="1:5">
      <c r="A70" s="77" t="s">
        <v>172</v>
      </c>
      <c r="B70" s="77" t="s">
        <v>173</v>
      </c>
      <c r="C70" s="78">
        <v>0</v>
      </c>
      <c r="D70" s="78">
        <v>0</v>
      </c>
      <c r="E70" s="78">
        <v>0</v>
      </c>
    </row>
    <row r="71" spans="1:5">
      <c r="A71" s="130" t="s">
        <v>174</v>
      </c>
      <c r="B71" s="130" t="s">
        <v>175</v>
      </c>
      <c r="C71" s="131">
        <v>2887057</v>
      </c>
      <c r="D71" s="131">
        <v>2890299</v>
      </c>
      <c r="E71" s="131">
        <v>1524712</v>
      </c>
    </row>
    <row r="72" spans="1:5">
      <c r="C72" s="79"/>
      <c r="D72" s="79"/>
      <c r="E72" s="79"/>
    </row>
    <row r="73" spans="1:5">
      <c r="A73" s="313" t="s">
        <v>452</v>
      </c>
      <c r="B73" s="313" t="s">
        <v>177</v>
      </c>
      <c r="C73" s="119">
        <v>44286</v>
      </c>
      <c r="D73" s="119" t="s">
        <v>682</v>
      </c>
      <c r="E73" s="119" t="s">
        <v>696</v>
      </c>
    </row>
    <row r="74" spans="1:5">
      <c r="A74" s="130" t="s">
        <v>178</v>
      </c>
      <c r="B74" s="130" t="s">
        <v>179</v>
      </c>
      <c r="C74" s="131">
        <v>2227530</v>
      </c>
      <c r="D74" s="131">
        <v>2183177</v>
      </c>
      <c r="E74" s="131">
        <v>1202221</v>
      </c>
    </row>
    <row r="75" spans="1:5">
      <c r="A75" s="130" t="s">
        <v>480</v>
      </c>
      <c r="B75" s="130" t="s">
        <v>481</v>
      </c>
      <c r="C75" s="131">
        <v>2227530</v>
      </c>
      <c r="D75" s="131">
        <v>2183177</v>
      </c>
      <c r="E75" s="131">
        <v>1202221</v>
      </c>
    </row>
    <row r="76" spans="1:5">
      <c r="A76" s="77" t="s">
        <v>182</v>
      </c>
      <c r="B76" s="77" t="s">
        <v>183</v>
      </c>
      <c r="C76" s="78">
        <v>100739</v>
      </c>
      <c r="D76" s="78">
        <v>100655</v>
      </c>
      <c r="E76" s="78">
        <v>96120</v>
      </c>
    </row>
    <row r="77" spans="1:5">
      <c r="A77" s="77" t="s">
        <v>453</v>
      </c>
      <c r="B77" s="77" t="s">
        <v>527</v>
      </c>
      <c r="C77" s="78">
        <v>775720</v>
      </c>
      <c r="D77" s="78">
        <v>774851</v>
      </c>
      <c r="E77" s="78">
        <v>777090</v>
      </c>
    </row>
    <row r="78" spans="1:5">
      <c r="A78" s="77" t="s">
        <v>572</v>
      </c>
      <c r="B78" s="77" t="s">
        <v>528</v>
      </c>
      <c r="C78" s="78">
        <v>115909</v>
      </c>
      <c r="D78" s="78">
        <v>113844</v>
      </c>
      <c r="E78" s="78">
        <v>3861</v>
      </c>
    </row>
    <row r="79" spans="1:5">
      <c r="A79" s="77" t="s">
        <v>573</v>
      </c>
      <c r="B79" s="77" t="s">
        <v>191</v>
      </c>
      <c r="C79" s="78">
        <v>54297</v>
      </c>
      <c r="D79" s="78">
        <v>45547</v>
      </c>
      <c r="E79" s="78">
        <v>58654</v>
      </c>
    </row>
    <row r="80" spans="1:5">
      <c r="A80" s="77" t="s">
        <v>574</v>
      </c>
      <c r="B80" s="77" t="s">
        <v>529</v>
      </c>
      <c r="C80" s="78">
        <v>1189</v>
      </c>
      <c r="D80" s="78">
        <v>1091</v>
      </c>
      <c r="E80" s="78">
        <v>1492</v>
      </c>
    </row>
    <row r="81" spans="1:5">
      <c r="A81" s="77" t="s">
        <v>194</v>
      </c>
      <c r="B81" s="77" t="s">
        <v>195</v>
      </c>
      <c r="C81" s="78">
        <v>1147189</v>
      </c>
      <c r="D81" s="78">
        <v>-2959</v>
      </c>
      <c r="E81" s="78">
        <v>173025</v>
      </c>
    </row>
    <row r="82" spans="1:5">
      <c r="A82" s="77" t="s">
        <v>575</v>
      </c>
      <c r="B82" s="77" t="s">
        <v>197</v>
      </c>
      <c r="C82" s="78">
        <v>32487</v>
      </c>
      <c r="D82" s="78">
        <v>1150148</v>
      </c>
      <c r="E82" s="78">
        <v>91979</v>
      </c>
    </row>
    <row r="83" spans="1:5">
      <c r="A83" s="114" t="s">
        <v>576</v>
      </c>
      <c r="B83" s="114" t="s">
        <v>482</v>
      </c>
      <c r="C83" s="120"/>
      <c r="D83" s="120"/>
      <c r="E83" s="120"/>
    </row>
    <row r="84" spans="1:5">
      <c r="A84" s="130" t="s">
        <v>577</v>
      </c>
      <c r="B84" s="130" t="s">
        <v>199</v>
      </c>
      <c r="C84" s="131">
        <v>19893</v>
      </c>
      <c r="D84" s="131">
        <v>166153</v>
      </c>
      <c r="E84" s="131">
        <v>23090</v>
      </c>
    </row>
    <row r="85" spans="1:5">
      <c r="A85" s="77" t="s">
        <v>200</v>
      </c>
      <c r="B85" s="77" t="s">
        <v>201</v>
      </c>
      <c r="C85" s="78">
        <v>15422</v>
      </c>
      <c r="D85" s="78">
        <v>16006</v>
      </c>
      <c r="E85" s="78">
        <v>17821</v>
      </c>
    </row>
    <row r="86" spans="1:5">
      <c r="A86" s="77" t="s">
        <v>645</v>
      </c>
      <c r="B86" s="77" t="s">
        <v>531</v>
      </c>
      <c r="C86" s="78">
        <v>3113</v>
      </c>
      <c r="D86" s="78">
        <v>3173</v>
      </c>
      <c r="E86" s="78">
        <v>3280</v>
      </c>
    </row>
    <row r="87" spans="1:5">
      <c r="A87" s="77" t="s">
        <v>502</v>
      </c>
      <c r="B87" s="77" t="s">
        <v>205</v>
      </c>
      <c r="C87" s="78">
        <v>0</v>
      </c>
      <c r="D87" s="78">
        <v>0</v>
      </c>
      <c r="E87" s="78">
        <v>859</v>
      </c>
    </row>
    <row r="88" spans="1:5">
      <c r="A88" s="77" t="s">
        <v>503</v>
      </c>
      <c r="B88" s="77" t="s">
        <v>207</v>
      </c>
      <c r="C88" s="78">
        <v>960</v>
      </c>
      <c r="D88" s="78">
        <v>963</v>
      </c>
      <c r="E88" s="78">
        <v>362</v>
      </c>
    </row>
    <row r="89" spans="1:5">
      <c r="A89" s="77" t="s">
        <v>483</v>
      </c>
      <c r="B89" s="77" t="s">
        <v>209</v>
      </c>
      <c r="C89" s="78">
        <v>398</v>
      </c>
      <c r="D89" s="78">
        <v>398</v>
      </c>
      <c r="E89" s="78">
        <v>255</v>
      </c>
    </row>
    <row r="90" spans="1:5">
      <c r="A90" s="77" t="s">
        <v>210</v>
      </c>
      <c r="B90" s="77" t="s">
        <v>211</v>
      </c>
      <c r="C90" s="78">
        <v>0</v>
      </c>
      <c r="D90" s="78">
        <v>145613</v>
      </c>
      <c r="E90" s="78">
        <v>513</v>
      </c>
    </row>
    <row r="91" spans="1:5">
      <c r="A91" s="130" t="s">
        <v>578</v>
      </c>
      <c r="B91" s="130" t="s">
        <v>213</v>
      </c>
      <c r="C91" s="131">
        <v>639634</v>
      </c>
      <c r="D91" s="131">
        <v>540969</v>
      </c>
      <c r="E91" s="131">
        <v>299401</v>
      </c>
    </row>
    <row r="92" spans="1:5">
      <c r="A92" s="77" t="s">
        <v>336</v>
      </c>
      <c r="B92" s="77" t="s">
        <v>337</v>
      </c>
      <c r="C92" s="78">
        <v>0</v>
      </c>
      <c r="D92" s="78">
        <v>0</v>
      </c>
      <c r="E92" s="78">
        <v>0</v>
      </c>
    </row>
    <row r="93" spans="1:5">
      <c r="A93" s="77" t="s">
        <v>200</v>
      </c>
      <c r="B93" s="77" t="s">
        <v>201</v>
      </c>
      <c r="C93" s="78">
        <v>7988</v>
      </c>
      <c r="D93" s="78">
        <v>2933</v>
      </c>
      <c r="E93" s="78">
        <v>2352</v>
      </c>
    </row>
    <row r="94" spans="1:5">
      <c r="A94" s="77" t="s">
        <v>579</v>
      </c>
      <c r="B94" s="77" t="s">
        <v>217</v>
      </c>
      <c r="C94" s="78">
        <v>133560</v>
      </c>
      <c r="D94" s="78">
        <v>115444</v>
      </c>
      <c r="E94" s="78">
        <v>50742</v>
      </c>
    </row>
    <row r="95" spans="1:5">
      <c r="A95" s="77" t="s">
        <v>218</v>
      </c>
      <c r="B95" s="77" t="s">
        <v>219</v>
      </c>
      <c r="C95" s="78">
        <v>67750</v>
      </c>
      <c r="D95" s="78">
        <v>1742</v>
      </c>
      <c r="E95" s="78">
        <v>173</v>
      </c>
    </row>
    <row r="96" spans="1:5">
      <c r="A96" s="77" t="s">
        <v>202</v>
      </c>
      <c r="B96" s="77" t="s">
        <v>221</v>
      </c>
      <c r="C96" s="78">
        <v>8486</v>
      </c>
      <c r="D96" s="78">
        <v>33134</v>
      </c>
      <c r="E96" s="78">
        <v>7889</v>
      </c>
    </row>
    <row r="97" spans="1:5">
      <c r="A97" s="77" t="s">
        <v>503</v>
      </c>
      <c r="B97" s="77" t="s">
        <v>207</v>
      </c>
      <c r="C97" s="78">
        <v>41477</v>
      </c>
      <c r="D97" s="78">
        <v>47758</v>
      </c>
      <c r="E97" s="78">
        <v>183961</v>
      </c>
    </row>
    <row r="98" spans="1:5">
      <c r="A98" s="77" t="s">
        <v>483</v>
      </c>
      <c r="B98" s="77" t="s">
        <v>209</v>
      </c>
      <c r="C98" s="78">
        <v>4</v>
      </c>
      <c r="D98" s="78">
        <v>4</v>
      </c>
      <c r="E98" s="78">
        <v>2</v>
      </c>
    </row>
    <row r="99" spans="1:5">
      <c r="A99" s="77" t="s">
        <v>210</v>
      </c>
      <c r="B99" s="77" t="s">
        <v>211</v>
      </c>
      <c r="C99" s="78">
        <v>380369</v>
      </c>
      <c r="D99" s="78">
        <v>339954</v>
      </c>
      <c r="E99" s="78">
        <v>54282</v>
      </c>
    </row>
    <row r="100" spans="1:5">
      <c r="A100" s="130" t="s">
        <v>580</v>
      </c>
      <c r="B100" s="130" t="s">
        <v>228</v>
      </c>
      <c r="C100" s="131">
        <v>2887057</v>
      </c>
      <c r="D100" s="131">
        <v>2890299</v>
      </c>
      <c r="E100" s="131">
        <v>1524712</v>
      </c>
    </row>
    <row r="101" spans="1:5">
      <c r="A101" s="76" t="s">
        <v>466</v>
      </c>
    </row>
    <row r="103" spans="1:5" ht="26">
      <c r="A103" s="65" t="s">
        <v>229</v>
      </c>
      <c r="B103" s="65" t="s">
        <v>230</v>
      </c>
      <c r="E103" s="97"/>
    </row>
    <row r="104" spans="1:5" ht="24">
      <c r="A104" s="313" t="s">
        <v>231</v>
      </c>
      <c r="B104" s="313" t="s">
        <v>232</v>
      </c>
      <c r="C104" s="113" t="s">
        <v>621</v>
      </c>
      <c r="D104" s="113" t="s">
        <v>695</v>
      </c>
    </row>
    <row r="105" spans="1:5">
      <c r="A105" s="121" t="s">
        <v>233</v>
      </c>
      <c r="B105" s="121" t="s">
        <v>234</v>
      </c>
      <c r="C105" s="4"/>
      <c r="D105" s="4"/>
    </row>
    <row r="106" spans="1:5">
      <c r="A106" s="122" t="s">
        <v>646</v>
      </c>
      <c r="B106" s="122" t="s">
        <v>398</v>
      </c>
      <c r="C106" s="4">
        <v>32487</v>
      </c>
      <c r="D106" s="4">
        <v>91979</v>
      </c>
    </row>
    <row r="107" spans="1:5">
      <c r="A107" s="122" t="s">
        <v>235</v>
      </c>
      <c r="B107" s="122" t="s">
        <v>236</v>
      </c>
      <c r="C107" s="4">
        <v>1029681</v>
      </c>
      <c r="D107" s="4">
        <v>94177</v>
      </c>
    </row>
    <row r="108" spans="1:5">
      <c r="A108" s="81" t="s">
        <v>647</v>
      </c>
      <c r="B108" s="81" t="s">
        <v>379</v>
      </c>
      <c r="C108" s="80">
        <v>4490</v>
      </c>
      <c r="D108" s="80">
        <v>1906</v>
      </c>
    </row>
    <row r="109" spans="1:5">
      <c r="A109" s="81" t="s">
        <v>648</v>
      </c>
      <c r="B109" s="81" t="s">
        <v>683</v>
      </c>
      <c r="C109" s="80">
        <v>23319</v>
      </c>
      <c r="D109" s="80">
        <v>7291</v>
      </c>
    </row>
    <row r="110" spans="1:5">
      <c r="A110" s="81" t="s">
        <v>649</v>
      </c>
      <c r="B110" s="81" t="s">
        <v>604</v>
      </c>
      <c r="C110" s="80">
        <v>-8975</v>
      </c>
      <c r="D110" s="80">
        <v>0</v>
      </c>
    </row>
    <row r="111" spans="1:5">
      <c r="A111" s="81" t="s">
        <v>650</v>
      </c>
      <c r="B111" s="81" t="s">
        <v>605</v>
      </c>
      <c r="C111" s="80">
        <v>32</v>
      </c>
      <c r="D111" s="80">
        <v>-2488</v>
      </c>
    </row>
    <row r="112" spans="1:5">
      <c r="A112" s="81" t="s">
        <v>651</v>
      </c>
      <c r="B112" s="81" t="s">
        <v>606</v>
      </c>
      <c r="C112" s="80">
        <v>12215</v>
      </c>
      <c r="D112" s="80">
        <v>-12</v>
      </c>
    </row>
    <row r="113" spans="1:13">
      <c r="A113" s="81" t="s">
        <v>652</v>
      </c>
      <c r="B113" s="81" t="s">
        <v>248</v>
      </c>
      <c r="C113" s="80">
        <v>-81400</v>
      </c>
      <c r="D113" s="80">
        <v>9802</v>
      </c>
    </row>
    <row r="114" spans="1:13">
      <c r="A114" s="81" t="s">
        <v>653</v>
      </c>
      <c r="B114" s="81" t="s">
        <v>250</v>
      </c>
      <c r="C114" s="80">
        <v>-8945</v>
      </c>
      <c r="D114" s="80">
        <v>-10012</v>
      </c>
    </row>
    <row r="115" spans="1:13">
      <c r="A115" s="81" t="s">
        <v>654</v>
      </c>
      <c r="B115" s="81" t="s">
        <v>252</v>
      </c>
      <c r="C115" s="80">
        <v>1091367</v>
      </c>
      <c r="D115" s="80">
        <v>73052</v>
      </c>
    </row>
    <row r="116" spans="1:13">
      <c r="A116" s="81" t="s">
        <v>655</v>
      </c>
      <c r="B116" s="81" t="s">
        <v>546</v>
      </c>
      <c r="C116" s="80">
        <v>-7824</v>
      </c>
      <c r="D116" s="80">
        <v>-12460</v>
      </c>
    </row>
    <row r="117" spans="1:13">
      <c r="A117" s="81" t="s">
        <v>255</v>
      </c>
      <c r="B117" s="81" t="s">
        <v>547</v>
      </c>
      <c r="C117" s="80">
        <v>-3968</v>
      </c>
      <c r="D117" s="80">
        <v>22189</v>
      </c>
    </row>
    <row r="118" spans="1:13">
      <c r="A118" s="81" t="s">
        <v>259</v>
      </c>
      <c r="B118" s="81" t="s">
        <v>260</v>
      </c>
      <c r="C118" s="80">
        <v>9370</v>
      </c>
      <c r="D118" s="80">
        <v>4909</v>
      </c>
    </row>
    <row r="119" spans="1:13">
      <c r="A119" s="122" t="s">
        <v>656</v>
      </c>
      <c r="B119" s="122" t="s">
        <v>262</v>
      </c>
      <c r="C119" s="4">
        <v>1062168</v>
      </c>
      <c r="D119" s="4">
        <v>186156</v>
      </c>
    </row>
    <row r="120" spans="1:13">
      <c r="A120" s="81" t="s">
        <v>657</v>
      </c>
      <c r="B120" s="81" t="s">
        <v>548</v>
      </c>
      <c r="C120" s="80">
        <v>4561</v>
      </c>
      <c r="D120" s="80">
        <v>8979</v>
      </c>
    </row>
    <row r="121" spans="1:13">
      <c r="A121" s="81" t="s">
        <v>265</v>
      </c>
      <c r="B121" s="81" t="s">
        <v>607</v>
      </c>
      <c r="C121" s="80">
        <v>3</v>
      </c>
      <c r="D121" s="80">
        <v>0</v>
      </c>
    </row>
    <row r="122" spans="1:13">
      <c r="A122" s="81" t="s">
        <v>658</v>
      </c>
      <c r="B122" s="81" t="s">
        <v>268</v>
      </c>
      <c r="C122" s="80">
        <v>1568</v>
      </c>
      <c r="D122" s="80">
        <v>-7910</v>
      </c>
    </row>
    <row r="123" spans="1:13">
      <c r="A123" s="121" t="s">
        <v>659</v>
      </c>
      <c r="B123" s="121" t="s">
        <v>270</v>
      </c>
      <c r="C123" s="4">
        <v>1068300</v>
      </c>
      <c r="D123" s="4">
        <v>187225</v>
      </c>
    </row>
    <row r="124" spans="1:13">
      <c r="A124" s="121" t="s">
        <v>660</v>
      </c>
      <c r="B124" s="121" t="s">
        <v>272</v>
      </c>
      <c r="C124" s="4"/>
      <c r="D124" s="4"/>
    </row>
    <row r="125" spans="1:13">
      <c r="A125" s="122" t="s">
        <v>549</v>
      </c>
      <c r="B125" s="122" t="s">
        <v>274</v>
      </c>
      <c r="C125" s="4">
        <v>197525</v>
      </c>
      <c r="D125" s="4">
        <v>246667</v>
      </c>
    </row>
    <row r="126" spans="1:13">
      <c r="A126" s="81" t="s">
        <v>661</v>
      </c>
      <c r="B126" s="81" t="s">
        <v>276</v>
      </c>
      <c r="C126" s="80">
        <v>0</v>
      </c>
      <c r="D126" s="80">
        <v>12</v>
      </c>
    </row>
    <row r="127" spans="1:13">
      <c r="A127" s="81" t="s">
        <v>277</v>
      </c>
      <c r="B127" s="81" t="s">
        <v>278</v>
      </c>
      <c r="C127" s="80">
        <v>0</v>
      </c>
      <c r="D127" s="80">
        <v>0</v>
      </c>
    </row>
    <row r="128" spans="1:13">
      <c r="A128" s="81" t="s">
        <v>279</v>
      </c>
      <c r="B128" s="81" t="s">
        <v>280</v>
      </c>
      <c r="C128" s="80">
        <v>0</v>
      </c>
      <c r="D128" s="80">
        <v>0</v>
      </c>
      <c r="M128" s="68"/>
    </row>
    <row r="129" spans="1:13">
      <c r="A129" s="81" t="s">
        <v>281</v>
      </c>
      <c r="B129" s="81" t="s">
        <v>282</v>
      </c>
      <c r="C129" s="80">
        <v>0</v>
      </c>
      <c r="D129" s="80">
        <v>0</v>
      </c>
      <c r="M129" s="68"/>
    </row>
    <row r="130" spans="1:13">
      <c r="A130" s="81" t="s">
        <v>662</v>
      </c>
      <c r="B130" s="81" t="s">
        <v>288</v>
      </c>
      <c r="C130" s="80">
        <v>164368</v>
      </c>
      <c r="D130" s="80">
        <v>244063</v>
      </c>
      <c r="M130" s="68"/>
    </row>
    <row r="131" spans="1:13">
      <c r="A131" s="81" t="s">
        <v>663</v>
      </c>
      <c r="B131" s="81" t="s">
        <v>382</v>
      </c>
      <c r="C131" s="80">
        <v>33097</v>
      </c>
      <c r="D131" s="80">
        <v>0</v>
      </c>
      <c r="M131" s="68"/>
    </row>
    <row r="132" spans="1:13">
      <c r="A132" s="81" t="s">
        <v>291</v>
      </c>
      <c r="B132" s="81" t="s">
        <v>292</v>
      </c>
      <c r="C132" s="80">
        <v>0</v>
      </c>
      <c r="D132" s="80">
        <v>0</v>
      </c>
      <c r="M132" s="68"/>
    </row>
    <row r="133" spans="1:13">
      <c r="A133" s="81" t="s">
        <v>551</v>
      </c>
      <c r="B133" s="81" t="s">
        <v>296</v>
      </c>
      <c r="C133" s="80">
        <v>0</v>
      </c>
      <c r="D133" s="80">
        <v>0</v>
      </c>
      <c r="M133" s="68"/>
    </row>
    <row r="134" spans="1:13">
      <c r="A134" s="81" t="s">
        <v>664</v>
      </c>
      <c r="B134" s="81" t="s">
        <v>298</v>
      </c>
      <c r="C134" s="80">
        <v>60</v>
      </c>
      <c r="D134" s="80">
        <v>2592</v>
      </c>
    </row>
    <row r="135" spans="1:13">
      <c r="A135" s="122" t="s">
        <v>553</v>
      </c>
      <c r="B135" s="122" t="s">
        <v>300</v>
      </c>
      <c r="C135" s="4">
        <v>279440</v>
      </c>
      <c r="D135" s="4">
        <v>336698</v>
      </c>
    </row>
    <row r="136" spans="1:13">
      <c r="A136" s="81" t="s">
        <v>665</v>
      </c>
      <c r="B136" s="81" t="s">
        <v>302</v>
      </c>
      <c r="C136" s="80">
        <v>7218</v>
      </c>
      <c r="D136" s="80">
        <v>5463</v>
      </c>
    </row>
    <row r="137" spans="1:13">
      <c r="A137" s="81" t="s">
        <v>568</v>
      </c>
      <c r="B137" s="81" t="s">
        <v>137</v>
      </c>
      <c r="C137" s="80">
        <v>29126</v>
      </c>
      <c r="D137" s="80">
        <v>54300</v>
      </c>
    </row>
    <row r="138" spans="1:13">
      <c r="A138" s="81" t="s">
        <v>305</v>
      </c>
      <c r="B138" s="81" t="s">
        <v>306</v>
      </c>
      <c r="C138" s="80">
        <v>0</v>
      </c>
      <c r="D138" s="80">
        <v>0</v>
      </c>
    </row>
    <row r="139" spans="1:13">
      <c r="A139" s="81" t="s">
        <v>666</v>
      </c>
      <c r="B139" s="81" t="s">
        <v>608</v>
      </c>
      <c r="C139" s="80">
        <v>41</v>
      </c>
      <c r="D139" s="80">
        <v>1037</v>
      </c>
    </row>
    <row r="140" spans="1:13">
      <c r="A140" s="81" t="s">
        <v>309</v>
      </c>
      <c r="B140" s="81" t="s">
        <v>310</v>
      </c>
      <c r="C140" s="80">
        <v>1540</v>
      </c>
      <c r="D140" s="80">
        <v>0</v>
      </c>
    </row>
    <row r="141" spans="1:13">
      <c r="A141" s="81" t="s">
        <v>311</v>
      </c>
      <c r="B141" s="81" t="s">
        <v>312</v>
      </c>
      <c r="C141" s="80">
        <v>0</v>
      </c>
      <c r="D141" s="80">
        <v>0</v>
      </c>
    </row>
    <row r="142" spans="1:13">
      <c r="A142" s="81" t="s">
        <v>319</v>
      </c>
      <c r="B142" s="81" t="s">
        <v>320</v>
      </c>
      <c r="C142" s="80">
        <v>0</v>
      </c>
      <c r="D142" s="80">
        <v>0</v>
      </c>
    </row>
    <row r="143" spans="1:13">
      <c r="A143" s="81" t="s">
        <v>321</v>
      </c>
      <c r="B143" s="81" t="s">
        <v>322</v>
      </c>
      <c r="C143" s="80">
        <v>73</v>
      </c>
      <c r="D143" s="80">
        <v>275898</v>
      </c>
    </row>
    <row r="144" spans="1:13">
      <c r="A144" s="81" t="s">
        <v>663</v>
      </c>
      <c r="B144" s="81" t="s">
        <v>324</v>
      </c>
      <c r="C144" s="80">
        <v>241442</v>
      </c>
      <c r="D144" s="80">
        <v>0</v>
      </c>
    </row>
    <row r="145" spans="1:16">
      <c r="A145" s="81" t="s">
        <v>557</v>
      </c>
      <c r="B145" s="81" t="s">
        <v>424</v>
      </c>
      <c r="C145" s="80">
        <v>0</v>
      </c>
      <c r="D145" s="80">
        <v>0</v>
      </c>
    </row>
    <row r="146" spans="1:16">
      <c r="A146" s="121" t="s">
        <v>668</v>
      </c>
      <c r="B146" s="121" t="s">
        <v>331</v>
      </c>
      <c r="C146" s="4">
        <v>-81915</v>
      </c>
      <c r="D146" s="4">
        <v>-90031</v>
      </c>
    </row>
    <row r="147" spans="1:16">
      <c r="A147" s="121" t="s">
        <v>669</v>
      </c>
      <c r="B147" s="121" t="s">
        <v>333</v>
      </c>
      <c r="C147" s="4"/>
      <c r="D147" s="4"/>
      <c r="P147" s="68"/>
    </row>
    <row r="148" spans="1:16">
      <c r="A148" s="122" t="s">
        <v>549</v>
      </c>
      <c r="B148" s="122" t="s">
        <v>274</v>
      </c>
      <c r="C148" s="4">
        <v>2159</v>
      </c>
      <c r="D148" s="4">
        <v>0</v>
      </c>
      <c r="P148" s="68"/>
    </row>
    <row r="149" spans="1:16">
      <c r="A149" s="81" t="s">
        <v>560</v>
      </c>
      <c r="B149" s="81" t="s">
        <v>335</v>
      </c>
      <c r="C149" s="80">
        <v>2149</v>
      </c>
      <c r="D149" s="80">
        <v>0</v>
      </c>
      <c r="P149" s="68"/>
    </row>
    <row r="150" spans="1:16">
      <c r="A150" s="81" t="s">
        <v>336</v>
      </c>
      <c r="B150" s="81" t="s">
        <v>337</v>
      </c>
      <c r="C150" s="80">
        <v>0</v>
      </c>
      <c r="D150" s="80">
        <v>0</v>
      </c>
      <c r="P150" s="68"/>
    </row>
    <row r="151" spans="1:16">
      <c r="A151" s="81" t="s">
        <v>670</v>
      </c>
      <c r="B151" s="81" t="s">
        <v>515</v>
      </c>
      <c r="C151" s="80">
        <v>10</v>
      </c>
      <c r="D151" s="80">
        <v>0</v>
      </c>
    </row>
    <row r="152" spans="1:16">
      <c r="A152" s="81" t="s">
        <v>340</v>
      </c>
      <c r="B152" s="81" t="s">
        <v>341</v>
      </c>
      <c r="C152" s="80">
        <v>0</v>
      </c>
      <c r="D152" s="80">
        <v>0</v>
      </c>
    </row>
    <row r="153" spans="1:16">
      <c r="A153" s="122" t="s">
        <v>553</v>
      </c>
      <c r="B153" s="122" t="s">
        <v>300</v>
      </c>
      <c r="C153" s="4">
        <v>717</v>
      </c>
      <c r="D153" s="4">
        <v>1010</v>
      </c>
    </row>
    <row r="154" spans="1:16">
      <c r="A154" s="81" t="s">
        <v>342</v>
      </c>
      <c r="B154" s="81" t="s">
        <v>312</v>
      </c>
      <c r="C154" s="80">
        <v>0</v>
      </c>
      <c r="D154" s="80">
        <v>0</v>
      </c>
      <c r="L154" s="68"/>
    </row>
    <row r="155" spans="1:16">
      <c r="A155" s="81" t="s">
        <v>563</v>
      </c>
      <c r="B155" s="81" t="s">
        <v>346</v>
      </c>
      <c r="C155" s="80">
        <v>0</v>
      </c>
      <c r="D155" s="80">
        <v>0</v>
      </c>
      <c r="L155" s="68"/>
    </row>
    <row r="156" spans="1:16">
      <c r="A156" s="81" t="s">
        <v>347</v>
      </c>
      <c r="B156" s="81" t="s">
        <v>610</v>
      </c>
      <c r="C156" s="80">
        <v>0</v>
      </c>
      <c r="D156" s="80">
        <v>0</v>
      </c>
      <c r="L156" s="68"/>
    </row>
    <row r="157" spans="1:16" ht="15" customHeight="1">
      <c r="A157" s="81" t="s">
        <v>671</v>
      </c>
      <c r="B157" s="81" t="s">
        <v>350</v>
      </c>
      <c r="C157" s="80">
        <v>673</v>
      </c>
      <c r="D157" s="80">
        <v>906</v>
      </c>
    </row>
    <row r="158" spans="1:16">
      <c r="A158" s="81" t="s">
        <v>340</v>
      </c>
      <c r="B158" s="81" t="s">
        <v>341</v>
      </c>
      <c r="C158" s="80">
        <v>44</v>
      </c>
      <c r="D158" s="80">
        <v>104</v>
      </c>
    </row>
    <row r="159" spans="1:16">
      <c r="A159" s="121" t="s">
        <v>672</v>
      </c>
      <c r="B159" s="121" t="s">
        <v>353</v>
      </c>
      <c r="C159" s="4">
        <v>1442</v>
      </c>
      <c r="D159" s="4">
        <v>-1010</v>
      </c>
    </row>
    <row r="160" spans="1:16">
      <c r="A160" s="121" t="s">
        <v>673</v>
      </c>
      <c r="B160" s="121" t="s">
        <v>355</v>
      </c>
      <c r="C160" s="4">
        <v>987827</v>
      </c>
      <c r="D160" s="4">
        <v>96184</v>
      </c>
    </row>
    <row r="161" spans="1:11">
      <c r="A161" s="121" t="s">
        <v>674</v>
      </c>
      <c r="B161" s="121" t="s">
        <v>357</v>
      </c>
      <c r="C161" s="4">
        <v>987827</v>
      </c>
      <c r="D161" s="4">
        <v>96184</v>
      </c>
    </row>
    <row r="162" spans="1:11">
      <c r="A162" s="121" t="s">
        <v>675</v>
      </c>
      <c r="B162" s="121" t="s">
        <v>359</v>
      </c>
      <c r="C162" s="4">
        <v>563335</v>
      </c>
      <c r="D162" s="4">
        <v>49406</v>
      </c>
    </row>
    <row r="163" spans="1:11">
      <c r="A163" s="121" t="s">
        <v>676</v>
      </c>
      <c r="B163" s="121" t="s">
        <v>361</v>
      </c>
      <c r="C163" s="4">
        <v>1551162</v>
      </c>
      <c r="D163" s="4">
        <v>145590</v>
      </c>
    </row>
    <row r="164" spans="1:11">
      <c r="A164" s="76"/>
      <c r="B164" s="71"/>
      <c r="C164" s="72"/>
      <c r="D164" s="72"/>
    </row>
    <row r="165" spans="1:11">
      <c r="A165" s="76"/>
      <c r="B165" s="71"/>
      <c r="C165" s="72"/>
      <c r="D165" s="72"/>
    </row>
    <row r="166" spans="1:11" ht="26">
      <c r="A166" s="65" t="s">
        <v>476</v>
      </c>
      <c r="B166" s="66" t="s">
        <v>427</v>
      </c>
      <c r="C166" s="383" t="s">
        <v>621</v>
      </c>
      <c r="D166" s="384"/>
      <c r="E166" s="384"/>
      <c r="F166" s="385"/>
      <c r="H166" s="383" t="s">
        <v>695</v>
      </c>
      <c r="I166" s="384"/>
      <c r="J166" s="384"/>
      <c r="K166" s="385"/>
    </row>
    <row r="167" spans="1:11" ht="52">
      <c r="A167" s="392" t="s">
        <v>477</v>
      </c>
      <c r="B167" s="387" t="s">
        <v>429</v>
      </c>
      <c r="C167" s="396" t="s">
        <v>430</v>
      </c>
      <c r="D167" s="396" t="s">
        <v>431</v>
      </c>
      <c r="E167" s="314" t="s">
        <v>478</v>
      </c>
      <c r="F167" s="314" t="s">
        <v>433</v>
      </c>
      <c r="H167" s="396" t="s">
        <v>430</v>
      </c>
      <c r="I167" s="396" t="s">
        <v>431</v>
      </c>
      <c r="J167" s="314" t="s">
        <v>478</v>
      </c>
      <c r="K167" s="314" t="s">
        <v>433</v>
      </c>
    </row>
    <row r="168" spans="1:11" ht="65">
      <c r="A168" s="392"/>
      <c r="B168" s="387"/>
      <c r="C168" s="397"/>
      <c r="D168" s="397"/>
      <c r="E168" s="314" t="s">
        <v>479</v>
      </c>
      <c r="F168" s="314" t="s">
        <v>435</v>
      </c>
      <c r="H168" s="397"/>
      <c r="I168" s="397"/>
      <c r="J168" s="314" t="s">
        <v>479</v>
      </c>
      <c r="K168" s="314" t="s">
        <v>435</v>
      </c>
    </row>
    <row r="169" spans="1:11">
      <c r="A169" s="82" t="s">
        <v>0</v>
      </c>
      <c r="B169" s="121" t="s">
        <v>1</v>
      </c>
      <c r="C169" s="123">
        <v>148523</v>
      </c>
      <c r="D169" s="123">
        <v>53835</v>
      </c>
      <c r="E169" s="123">
        <v>-4726</v>
      </c>
      <c r="F169" s="123">
        <v>197632</v>
      </c>
      <c r="H169" s="123">
        <v>147774</v>
      </c>
      <c r="I169" s="123">
        <v>48993</v>
      </c>
      <c r="J169" s="123">
        <v>-3795</v>
      </c>
      <c r="K169" s="123">
        <v>192972</v>
      </c>
    </row>
    <row r="170" spans="1:11">
      <c r="A170" s="84" t="s">
        <v>622</v>
      </c>
      <c r="B170" s="116" t="s">
        <v>46</v>
      </c>
      <c r="C170" s="78">
        <v>142067</v>
      </c>
      <c r="D170" s="78">
        <v>2044</v>
      </c>
      <c r="E170" s="78">
        <v>1757</v>
      </c>
      <c r="F170" s="78">
        <v>145868</v>
      </c>
      <c r="H170" s="78">
        <v>133089</v>
      </c>
      <c r="I170" s="78">
        <v>2968</v>
      </c>
      <c r="J170" s="78">
        <v>1163</v>
      </c>
      <c r="K170" s="78">
        <v>137220</v>
      </c>
    </row>
    <row r="171" spans="1:11">
      <c r="A171" s="84" t="s">
        <v>623</v>
      </c>
      <c r="B171" s="116" t="s">
        <v>369</v>
      </c>
      <c r="C171" s="78">
        <v>992</v>
      </c>
      <c r="D171" s="78">
        <v>68</v>
      </c>
      <c r="E171" s="78">
        <v>-673</v>
      </c>
      <c r="F171" s="78">
        <v>387</v>
      </c>
      <c r="H171" s="78">
        <v>1354</v>
      </c>
      <c r="I171" s="78">
        <v>0</v>
      </c>
      <c r="J171" s="78">
        <v>-1035</v>
      </c>
      <c r="K171" s="78">
        <v>319</v>
      </c>
    </row>
    <row r="172" spans="1:11">
      <c r="A172" s="84" t="s">
        <v>624</v>
      </c>
      <c r="B172" s="116" t="s">
        <v>49</v>
      </c>
      <c r="C172" s="78">
        <v>5464</v>
      </c>
      <c r="D172" s="78">
        <v>51723</v>
      </c>
      <c r="E172" s="78">
        <v>-5810</v>
      </c>
      <c r="F172" s="78">
        <v>51377</v>
      </c>
      <c r="H172" s="78">
        <v>13331</v>
      </c>
      <c r="I172" s="78">
        <v>46025</v>
      </c>
      <c r="J172" s="78">
        <v>-3923</v>
      </c>
      <c r="K172" s="78">
        <v>55433</v>
      </c>
    </row>
    <row r="173" spans="1:11">
      <c r="A173" s="82" t="s">
        <v>677</v>
      </c>
      <c r="B173" s="121" t="s">
        <v>438</v>
      </c>
      <c r="C173" s="123">
        <v>27888</v>
      </c>
      <c r="D173" s="123">
        <v>38889</v>
      </c>
      <c r="E173" s="123">
        <v>-4505</v>
      </c>
      <c r="F173" s="123">
        <v>62272</v>
      </c>
      <c r="H173" s="123">
        <v>17043</v>
      </c>
      <c r="I173" s="123">
        <v>33553</v>
      </c>
      <c r="J173" s="123">
        <v>-3105</v>
      </c>
      <c r="K173" s="123">
        <v>47491</v>
      </c>
    </row>
    <row r="174" spans="1:11">
      <c r="A174" s="84" t="s">
        <v>439</v>
      </c>
      <c r="B174" s="116" t="s">
        <v>373</v>
      </c>
      <c r="C174" s="78">
        <v>22670</v>
      </c>
      <c r="D174" s="78">
        <v>1439</v>
      </c>
      <c r="E174" s="78">
        <v>-452</v>
      </c>
      <c r="F174" s="78">
        <v>23657</v>
      </c>
      <c r="H174" s="78">
        <v>6538</v>
      </c>
      <c r="I174" s="78">
        <v>1484</v>
      </c>
      <c r="J174" s="78">
        <v>-345</v>
      </c>
      <c r="K174" s="78">
        <v>7677</v>
      </c>
    </row>
    <row r="175" spans="1:11">
      <c r="A175" s="84" t="s">
        <v>441</v>
      </c>
      <c r="B175" s="116" t="s">
        <v>55</v>
      </c>
      <c r="C175" s="78">
        <v>5218</v>
      </c>
      <c r="D175" s="78">
        <v>37450</v>
      </c>
      <c r="E175" s="78">
        <v>-4053</v>
      </c>
      <c r="F175" s="78">
        <v>38615</v>
      </c>
      <c r="H175" s="78">
        <v>10505</v>
      </c>
      <c r="I175" s="78">
        <v>32069</v>
      </c>
      <c r="J175" s="78">
        <v>-2760</v>
      </c>
      <c r="K175" s="78">
        <v>39814</v>
      </c>
    </row>
    <row r="176" spans="1:11">
      <c r="A176" s="85" t="s">
        <v>626</v>
      </c>
      <c r="B176" s="124" t="s">
        <v>391</v>
      </c>
      <c r="C176" s="123">
        <v>120635</v>
      </c>
      <c r="D176" s="123">
        <v>14946</v>
      </c>
      <c r="E176" s="123">
        <v>-221</v>
      </c>
      <c r="F176" s="123">
        <v>135360</v>
      </c>
      <c r="H176" s="123">
        <v>130731</v>
      </c>
      <c r="I176" s="123">
        <v>15440</v>
      </c>
      <c r="J176" s="123">
        <v>-690</v>
      </c>
      <c r="K176" s="123">
        <v>145481</v>
      </c>
    </row>
    <row r="177" spans="1:23">
      <c r="A177" s="83" t="s">
        <v>627</v>
      </c>
      <c r="B177" s="77" t="s">
        <v>59</v>
      </c>
      <c r="C177" s="78">
        <v>47709</v>
      </c>
      <c r="D177" s="78">
        <v>14526</v>
      </c>
      <c r="E177" s="78">
        <v>-158</v>
      </c>
      <c r="F177" s="78">
        <v>62077</v>
      </c>
      <c r="H177" s="78">
        <v>24588</v>
      </c>
      <c r="I177" s="78">
        <v>10572</v>
      </c>
      <c r="J177" s="78">
        <v>-603</v>
      </c>
      <c r="K177" s="78">
        <v>34557</v>
      </c>
    </row>
    <row r="178" spans="1:23">
      <c r="A178" s="83" t="s">
        <v>628</v>
      </c>
      <c r="B178" s="77" t="s">
        <v>520</v>
      </c>
      <c r="C178" s="78">
        <v>28063</v>
      </c>
      <c r="D178" s="78">
        <v>2122</v>
      </c>
      <c r="E178" s="78">
        <v>-73</v>
      </c>
      <c r="F178" s="78">
        <v>30112</v>
      </c>
      <c r="H178" s="78">
        <v>10419</v>
      </c>
      <c r="I178" s="78">
        <v>1426</v>
      </c>
      <c r="J178" s="78">
        <v>-74</v>
      </c>
      <c r="K178" s="78">
        <v>11771</v>
      </c>
    </row>
    <row r="179" spans="1:23">
      <c r="A179" s="83" t="s">
        <v>629</v>
      </c>
      <c r="B179" s="77" t="s">
        <v>65</v>
      </c>
      <c r="C179" s="78">
        <v>2098</v>
      </c>
      <c r="D179" s="78">
        <v>269</v>
      </c>
      <c r="E179" s="78">
        <v>-578</v>
      </c>
      <c r="F179" s="78">
        <v>1789</v>
      </c>
      <c r="H179" s="78">
        <v>2349</v>
      </c>
      <c r="I179" s="78">
        <v>128</v>
      </c>
      <c r="J179" s="78">
        <v>-387</v>
      </c>
      <c r="K179" s="78">
        <v>2090</v>
      </c>
    </row>
    <row r="180" spans="1:23">
      <c r="A180" s="83" t="s">
        <v>66</v>
      </c>
      <c r="B180" s="77" t="s">
        <v>67</v>
      </c>
      <c r="C180" s="78">
        <v>2058</v>
      </c>
      <c r="D180" s="78">
        <v>252</v>
      </c>
      <c r="E180" s="78">
        <v>-554</v>
      </c>
      <c r="F180" s="78">
        <v>1756</v>
      </c>
      <c r="H180" s="78">
        <v>3790</v>
      </c>
      <c r="I180" s="78">
        <v>135</v>
      </c>
      <c r="J180" s="78">
        <v>-387</v>
      </c>
      <c r="K180" s="78">
        <v>3538</v>
      </c>
    </row>
    <row r="181" spans="1:23">
      <c r="A181" s="83" t="s">
        <v>630</v>
      </c>
      <c r="B181" s="77" t="s">
        <v>69</v>
      </c>
      <c r="C181" s="78">
        <v>-6</v>
      </c>
      <c r="D181" s="78">
        <v>0</v>
      </c>
      <c r="E181" s="78">
        <v>0</v>
      </c>
      <c r="F181" s="78">
        <v>-6</v>
      </c>
      <c r="H181" s="78">
        <v>-80</v>
      </c>
      <c r="I181" s="78">
        <v>0</v>
      </c>
      <c r="J181" s="78">
        <v>0</v>
      </c>
      <c r="K181" s="78">
        <v>-80</v>
      </c>
    </row>
    <row r="182" spans="1:23">
      <c r="A182" s="85" t="s">
        <v>631</v>
      </c>
      <c r="B182" s="124" t="s">
        <v>394</v>
      </c>
      <c r="C182" s="123">
        <v>44897</v>
      </c>
      <c r="D182" s="123">
        <v>-1685</v>
      </c>
      <c r="E182" s="123">
        <v>-14</v>
      </c>
      <c r="F182" s="123">
        <v>43198</v>
      </c>
      <c r="H182" s="123">
        <v>94203</v>
      </c>
      <c r="I182" s="123">
        <v>3435</v>
      </c>
      <c r="J182" s="123">
        <v>-13</v>
      </c>
      <c r="K182" s="123">
        <v>97625</v>
      </c>
    </row>
    <row r="183" spans="1:23">
      <c r="A183" s="83" t="s">
        <v>632</v>
      </c>
      <c r="B183" s="77" t="s">
        <v>73</v>
      </c>
      <c r="C183" s="78">
        <v>7478</v>
      </c>
      <c r="D183" s="78">
        <v>2584</v>
      </c>
      <c r="E183" s="78">
        <v>0</v>
      </c>
      <c r="F183" s="78">
        <v>10062</v>
      </c>
      <c r="H183" s="78">
        <v>4403</v>
      </c>
      <c r="I183" s="78">
        <v>86</v>
      </c>
      <c r="J183" s="78">
        <v>-1049</v>
      </c>
      <c r="K183" s="78">
        <v>3440</v>
      </c>
    </row>
    <row r="184" spans="1:23">
      <c r="A184" s="83" t="s">
        <v>633</v>
      </c>
      <c r="B184" s="77" t="s">
        <v>75</v>
      </c>
      <c r="C184" s="78">
        <v>13167</v>
      </c>
      <c r="D184" s="78">
        <v>3064</v>
      </c>
      <c r="E184" s="78">
        <v>-22</v>
      </c>
      <c r="F184" s="78">
        <v>16209</v>
      </c>
      <c r="H184" s="78">
        <v>105</v>
      </c>
      <c r="I184" s="78">
        <v>1078</v>
      </c>
      <c r="J184" s="78">
        <v>-1076</v>
      </c>
      <c r="K184" s="78">
        <v>107</v>
      </c>
    </row>
    <row r="185" spans="1:23">
      <c r="A185" s="85" t="s">
        <v>634</v>
      </c>
      <c r="B185" s="124" t="s">
        <v>396</v>
      </c>
      <c r="C185" s="123">
        <v>39208</v>
      </c>
      <c r="D185" s="123">
        <v>-2165</v>
      </c>
      <c r="E185" s="123">
        <v>8</v>
      </c>
      <c r="F185" s="123">
        <v>37051</v>
      </c>
      <c r="H185" s="123">
        <v>98501</v>
      </c>
      <c r="I185" s="123">
        <v>2443</v>
      </c>
      <c r="J185" s="123">
        <v>14</v>
      </c>
      <c r="K185" s="123">
        <v>100958</v>
      </c>
    </row>
    <row r="186" spans="1:23">
      <c r="A186" s="83" t="s">
        <v>78</v>
      </c>
      <c r="B186" s="77" t="s">
        <v>79</v>
      </c>
      <c r="C186" s="78">
        <v>4845</v>
      </c>
      <c r="D186" s="78">
        <v>-282</v>
      </c>
      <c r="E186" s="78">
        <v>1</v>
      </c>
      <c r="F186" s="78">
        <v>4564</v>
      </c>
      <c r="H186" s="78">
        <v>8453</v>
      </c>
      <c r="I186" s="78">
        <v>522</v>
      </c>
      <c r="J186" s="78">
        <v>4</v>
      </c>
      <c r="K186" s="78">
        <v>8979</v>
      </c>
    </row>
    <row r="187" spans="1:23">
      <c r="A187" s="85" t="s">
        <v>522</v>
      </c>
      <c r="B187" s="124" t="s">
        <v>398</v>
      </c>
      <c r="C187" s="123">
        <v>34363</v>
      </c>
      <c r="D187" s="123">
        <v>-1883</v>
      </c>
      <c r="E187" s="123">
        <v>7</v>
      </c>
      <c r="F187" s="123">
        <v>32487</v>
      </c>
      <c r="H187" s="123">
        <v>90048</v>
      </c>
      <c r="I187" s="123">
        <v>1921</v>
      </c>
      <c r="J187" s="123">
        <v>10</v>
      </c>
      <c r="K187" s="123">
        <v>91979</v>
      </c>
    </row>
    <row r="188" spans="1:23">
      <c r="A188" s="83"/>
      <c r="B188" s="77"/>
      <c r="C188" s="78"/>
      <c r="D188" s="78"/>
      <c r="E188" s="78"/>
      <c r="F188" s="78"/>
      <c r="H188" s="78"/>
      <c r="I188" s="78"/>
      <c r="J188" s="78"/>
      <c r="K188" s="78"/>
    </row>
    <row r="189" spans="1:23">
      <c r="A189" s="85" t="s">
        <v>635</v>
      </c>
      <c r="B189" s="124" t="s">
        <v>446</v>
      </c>
      <c r="C189" s="123">
        <v>34363</v>
      </c>
      <c r="D189" s="123">
        <v>-1883</v>
      </c>
      <c r="E189" s="123">
        <v>7</v>
      </c>
      <c r="F189" s="123">
        <v>32487</v>
      </c>
      <c r="H189" s="123">
        <v>90048</v>
      </c>
      <c r="I189" s="123">
        <v>1921</v>
      </c>
      <c r="J189" s="123">
        <v>10</v>
      </c>
      <c r="K189" s="123">
        <v>91979</v>
      </c>
    </row>
    <row r="190" spans="1:23" s="68" customFormat="1" ht="12"/>
    <row r="191" spans="1:23" s="68" customFormat="1">
      <c r="M191" s="40"/>
      <c r="N191" s="40"/>
      <c r="O191" s="40"/>
      <c r="P191" s="40"/>
      <c r="Q191" s="40"/>
      <c r="R191" s="40"/>
      <c r="S191" s="40"/>
      <c r="T191" s="40"/>
      <c r="U191" s="40"/>
      <c r="V191" s="40"/>
      <c r="W191" s="40"/>
    </row>
    <row r="193" spans="1:20" ht="26">
      <c r="A193" s="65" t="s">
        <v>447</v>
      </c>
      <c r="B193" s="65" t="s">
        <v>448</v>
      </c>
      <c r="C193" s="383">
        <v>44286</v>
      </c>
      <c r="D193" s="384"/>
      <c r="E193" s="384"/>
      <c r="F193" s="385"/>
      <c r="H193" s="383" t="s">
        <v>682</v>
      </c>
      <c r="I193" s="384"/>
      <c r="J193" s="384"/>
      <c r="K193" s="385"/>
      <c r="M193" s="383" t="s">
        <v>696</v>
      </c>
      <c r="N193" s="384"/>
      <c r="O193" s="384"/>
      <c r="P193" s="385"/>
    </row>
    <row r="194" spans="1:20" ht="52">
      <c r="A194" s="390" t="s">
        <v>126</v>
      </c>
      <c r="B194" s="390" t="s">
        <v>127</v>
      </c>
      <c r="C194" s="396" t="s">
        <v>430</v>
      </c>
      <c r="D194" s="396" t="s">
        <v>431</v>
      </c>
      <c r="E194" s="314" t="s">
        <v>478</v>
      </c>
      <c r="F194" s="314" t="s">
        <v>433</v>
      </c>
      <c r="H194" s="396" t="s">
        <v>430</v>
      </c>
      <c r="I194" s="396" t="s">
        <v>431</v>
      </c>
      <c r="J194" s="314" t="s">
        <v>478</v>
      </c>
      <c r="K194" s="314" t="s">
        <v>433</v>
      </c>
      <c r="M194" s="396" t="s">
        <v>430</v>
      </c>
      <c r="N194" s="396" t="s">
        <v>431</v>
      </c>
      <c r="O194" s="314" t="s">
        <v>478</v>
      </c>
      <c r="P194" s="314" t="s">
        <v>433</v>
      </c>
    </row>
    <row r="195" spans="1:20" ht="65">
      <c r="A195" s="391"/>
      <c r="B195" s="391"/>
      <c r="C195" s="397"/>
      <c r="D195" s="397"/>
      <c r="E195" s="314" t="s">
        <v>479</v>
      </c>
      <c r="F195" s="314" t="s">
        <v>435</v>
      </c>
      <c r="H195" s="397"/>
      <c r="I195" s="397"/>
      <c r="J195" s="314" t="s">
        <v>479</v>
      </c>
      <c r="K195" s="314" t="s">
        <v>435</v>
      </c>
      <c r="M195" s="397"/>
      <c r="N195" s="397"/>
      <c r="O195" s="314" t="s">
        <v>479</v>
      </c>
      <c r="P195" s="314" t="s">
        <v>435</v>
      </c>
    </row>
    <row r="196" spans="1:20">
      <c r="A196" s="121" t="s">
        <v>14</v>
      </c>
      <c r="B196" s="121" t="s">
        <v>131</v>
      </c>
      <c r="C196" s="125">
        <v>890580</v>
      </c>
      <c r="D196" s="125">
        <v>31320</v>
      </c>
      <c r="E196" s="125">
        <v>-17344</v>
      </c>
      <c r="F196" s="125">
        <v>904556</v>
      </c>
      <c r="H196" s="125">
        <v>744444</v>
      </c>
      <c r="I196" s="125">
        <v>32750</v>
      </c>
      <c r="J196" s="125">
        <v>-17195</v>
      </c>
      <c r="K196" s="125">
        <v>759999</v>
      </c>
      <c r="M196" s="125">
        <v>701702</v>
      </c>
      <c r="N196" s="125">
        <v>45010</v>
      </c>
      <c r="O196" s="125">
        <v>-18947</v>
      </c>
      <c r="P196" s="125">
        <v>727765</v>
      </c>
    </row>
    <row r="197" spans="1:20">
      <c r="A197" s="77" t="s">
        <v>566</v>
      </c>
      <c r="B197" s="77" t="s">
        <v>133</v>
      </c>
      <c r="C197" s="78">
        <v>106292</v>
      </c>
      <c r="D197" s="78">
        <v>4131</v>
      </c>
      <c r="E197" s="78">
        <v>-1689</v>
      </c>
      <c r="F197" s="78">
        <v>108734</v>
      </c>
      <c r="H197" s="78">
        <v>102971</v>
      </c>
      <c r="I197" s="78">
        <v>4185</v>
      </c>
      <c r="J197" s="78">
        <v>-1807</v>
      </c>
      <c r="K197" s="78">
        <v>105349</v>
      </c>
      <c r="M197" s="78">
        <v>103948</v>
      </c>
      <c r="N197" s="78">
        <v>4161</v>
      </c>
      <c r="O197" s="78">
        <v>-2162</v>
      </c>
      <c r="P197" s="78">
        <v>105947</v>
      </c>
    </row>
    <row r="198" spans="1:20">
      <c r="A198" s="77" t="s">
        <v>567</v>
      </c>
      <c r="B198" s="77" t="s">
        <v>449</v>
      </c>
      <c r="C198" s="78">
        <v>58952</v>
      </c>
      <c r="D198" s="78">
        <v>174</v>
      </c>
      <c r="E198" s="78">
        <v>0</v>
      </c>
      <c r="F198" s="78">
        <v>59126</v>
      </c>
      <c r="H198" s="78">
        <v>59576</v>
      </c>
      <c r="I198" s="78">
        <v>214</v>
      </c>
      <c r="J198" s="78">
        <v>0</v>
      </c>
      <c r="K198" s="78">
        <v>59790</v>
      </c>
      <c r="M198" s="78">
        <v>59125</v>
      </c>
      <c r="N198" s="78">
        <v>408</v>
      </c>
      <c r="O198" s="78">
        <v>0</v>
      </c>
      <c r="P198" s="78">
        <v>59533</v>
      </c>
    </row>
    <row r="199" spans="1:20">
      <c r="A199" s="77" t="s">
        <v>568</v>
      </c>
      <c r="B199" s="77" t="s">
        <v>137</v>
      </c>
      <c r="C199" s="78">
        <v>368431</v>
      </c>
      <c r="D199" s="78">
        <v>20413</v>
      </c>
      <c r="E199" s="78">
        <v>-11</v>
      </c>
      <c r="F199" s="78">
        <v>388833</v>
      </c>
      <c r="H199" s="78">
        <v>384601</v>
      </c>
      <c r="I199" s="78">
        <v>22210</v>
      </c>
      <c r="J199" s="78">
        <v>-13</v>
      </c>
      <c r="K199" s="78">
        <v>406798</v>
      </c>
      <c r="M199" s="78">
        <v>409084</v>
      </c>
      <c r="N199" s="78">
        <v>26719</v>
      </c>
      <c r="O199" s="78">
        <v>-19</v>
      </c>
      <c r="P199" s="78">
        <v>435784</v>
      </c>
    </row>
    <row r="200" spans="1:20">
      <c r="A200" s="77" t="s">
        <v>138</v>
      </c>
      <c r="B200" s="77" t="s">
        <v>139</v>
      </c>
      <c r="C200" s="78">
        <v>56438</v>
      </c>
      <c r="D200" s="78">
        <v>0</v>
      </c>
      <c r="E200" s="78">
        <v>0</v>
      </c>
      <c r="F200" s="78">
        <v>56438</v>
      </c>
      <c r="H200" s="78">
        <v>56438</v>
      </c>
      <c r="I200" s="78">
        <v>0</v>
      </c>
      <c r="J200" s="78">
        <v>0</v>
      </c>
      <c r="K200" s="78">
        <v>56438</v>
      </c>
      <c r="M200" s="78">
        <v>56438</v>
      </c>
      <c r="N200" s="78">
        <v>0</v>
      </c>
      <c r="O200" s="78">
        <v>0</v>
      </c>
      <c r="P200" s="78">
        <v>56438</v>
      </c>
    </row>
    <row r="201" spans="1:20">
      <c r="A201" s="77" t="s">
        <v>140</v>
      </c>
      <c r="B201" s="77" t="s">
        <v>141</v>
      </c>
      <c r="C201" s="78">
        <v>49602</v>
      </c>
      <c r="D201" s="78">
        <v>0</v>
      </c>
      <c r="E201" s="78">
        <v>0</v>
      </c>
      <c r="F201" s="78">
        <v>49602</v>
      </c>
      <c r="H201" s="78">
        <v>48841</v>
      </c>
      <c r="I201" s="78">
        <v>0</v>
      </c>
      <c r="J201" s="78">
        <v>0</v>
      </c>
      <c r="K201" s="78">
        <v>48841</v>
      </c>
      <c r="M201" s="78">
        <v>46402</v>
      </c>
      <c r="N201" s="78">
        <v>0</v>
      </c>
      <c r="O201" s="78">
        <v>0</v>
      </c>
      <c r="P201" s="78">
        <v>46402</v>
      </c>
    </row>
    <row r="202" spans="1:20">
      <c r="A202" s="77" t="s">
        <v>142</v>
      </c>
      <c r="B202" s="77" t="s">
        <v>143</v>
      </c>
      <c r="C202" s="78">
        <v>0</v>
      </c>
      <c r="D202" s="78">
        <v>0</v>
      </c>
      <c r="E202" s="78">
        <v>0</v>
      </c>
      <c r="F202" s="78">
        <v>0</v>
      </c>
      <c r="H202" s="78">
        <v>0</v>
      </c>
      <c r="I202" s="78">
        <v>0</v>
      </c>
      <c r="J202" s="78">
        <v>0</v>
      </c>
      <c r="K202" s="78">
        <v>0</v>
      </c>
      <c r="M202" s="78">
        <v>0</v>
      </c>
      <c r="N202" s="78">
        <v>0</v>
      </c>
      <c r="O202" s="78">
        <v>0</v>
      </c>
      <c r="P202" s="78">
        <v>0</v>
      </c>
    </row>
    <row r="203" spans="1:20">
      <c r="A203" s="77" t="s">
        <v>536</v>
      </c>
      <c r="B203" s="77" t="s">
        <v>451</v>
      </c>
      <c r="C203" s="78">
        <v>15628</v>
      </c>
      <c r="D203" s="78">
        <v>0</v>
      </c>
      <c r="E203" s="78">
        <v>-15628</v>
      </c>
      <c r="F203" s="78">
        <v>0</v>
      </c>
      <c r="H203" s="78">
        <v>15079</v>
      </c>
      <c r="I203" s="78">
        <v>0</v>
      </c>
      <c r="J203" s="78">
        <v>-15079</v>
      </c>
      <c r="K203" s="78">
        <v>0</v>
      </c>
      <c r="M203" s="78">
        <v>14701</v>
      </c>
      <c r="N203" s="78">
        <v>0</v>
      </c>
      <c r="O203" s="78">
        <v>-14701</v>
      </c>
      <c r="P203" s="78">
        <v>0</v>
      </c>
    </row>
    <row r="204" spans="1:20">
      <c r="A204" s="77" t="s">
        <v>569</v>
      </c>
      <c r="B204" s="77" t="s">
        <v>145</v>
      </c>
      <c r="C204" s="78">
        <v>8234</v>
      </c>
      <c r="D204" s="78">
        <v>0</v>
      </c>
      <c r="E204" s="78">
        <v>0</v>
      </c>
      <c r="F204" s="78">
        <v>8234</v>
      </c>
      <c r="H204" s="78">
        <v>8195</v>
      </c>
      <c r="I204" s="78">
        <v>0</v>
      </c>
      <c r="J204" s="78">
        <v>0</v>
      </c>
      <c r="K204" s="78">
        <v>8195</v>
      </c>
      <c r="M204" s="78">
        <v>8099</v>
      </c>
      <c r="N204" s="78">
        <v>0</v>
      </c>
      <c r="O204" s="78">
        <v>0</v>
      </c>
      <c r="P204" s="78">
        <v>8099</v>
      </c>
    </row>
    <row r="205" spans="1:20">
      <c r="A205" s="77" t="s">
        <v>146</v>
      </c>
      <c r="B205" s="77" t="s">
        <v>147</v>
      </c>
      <c r="C205" s="78">
        <v>150554</v>
      </c>
      <c r="D205" s="78">
        <v>0</v>
      </c>
      <c r="E205" s="78">
        <v>0</v>
      </c>
      <c r="F205" s="78">
        <v>150554</v>
      </c>
      <c r="H205" s="78">
        <v>51588</v>
      </c>
      <c r="I205" s="78">
        <v>0</v>
      </c>
      <c r="J205" s="78">
        <v>0</v>
      </c>
      <c r="K205" s="78">
        <v>51588</v>
      </c>
      <c r="M205" s="78">
        <v>0</v>
      </c>
      <c r="N205" s="78">
        <v>0</v>
      </c>
      <c r="O205" s="78">
        <v>0</v>
      </c>
      <c r="P205" s="78">
        <v>0</v>
      </c>
    </row>
    <row r="206" spans="1:20" s="99" customFormat="1">
      <c r="A206" s="77" t="s">
        <v>499</v>
      </c>
      <c r="B206" s="100" t="s">
        <v>149</v>
      </c>
      <c r="C206" s="78">
        <v>5258</v>
      </c>
      <c r="D206" s="78">
        <v>6602</v>
      </c>
      <c r="E206" s="78">
        <v>0</v>
      </c>
      <c r="F206" s="78">
        <v>11860</v>
      </c>
      <c r="G206" s="40"/>
      <c r="H206" s="78">
        <v>5535</v>
      </c>
      <c r="I206" s="78">
        <v>6141</v>
      </c>
      <c r="J206" s="78">
        <v>0</v>
      </c>
      <c r="K206" s="78">
        <v>11676</v>
      </c>
      <c r="L206" s="40"/>
      <c r="M206" s="78">
        <v>3520</v>
      </c>
      <c r="N206" s="78">
        <v>11623</v>
      </c>
      <c r="O206" s="78">
        <v>0</v>
      </c>
      <c r="P206" s="78">
        <v>15143</v>
      </c>
      <c r="Q206" s="40"/>
      <c r="R206" s="40"/>
      <c r="S206" s="40"/>
      <c r="T206" s="40"/>
    </row>
    <row r="207" spans="1:20">
      <c r="A207" s="77" t="s">
        <v>500</v>
      </c>
      <c r="B207" s="77" t="s">
        <v>151</v>
      </c>
      <c r="C207" s="78">
        <v>70852</v>
      </c>
      <c r="D207" s="78">
        <v>0</v>
      </c>
      <c r="E207" s="78">
        <v>-16</v>
      </c>
      <c r="F207" s="78">
        <v>70836</v>
      </c>
      <c r="H207" s="78">
        <v>11299</v>
      </c>
      <c r="I207" s="78">
        <v>0</v>
      </c>
      <c r="J207" s="78">
        <v>-296</v>
      </c>
      <c r="K207" s="78">
        <v>11003</v>
      </c>
      <c r="M207" s="78">
        <v>0</v>
      </c>
      <c r="N207" s="78">
        <v>2065</v>
      </c>
      <c r="O207" s="78">
        <v>-2065</v>
      </c>
      <c r="P207" s="78">
        <v>0</v>
      </c>
    </row>
    <row r="208" spans="1:20">
      <c r="A208" s="77" t="s">
        <v>152</v>
      </c>
      <c r="B208" s="77" t="s">
        <v>611</v>
      </c>
      <c r="C208" s="78">
        <v>339</v>
      </c>
      <c r="D208" s="78">
        <v>0</v>
      </c>
      <c r="E208" s="78">
        <v>0</v>
      </c>
      <c r="F208" s="78">
        <v>339</v>
      </c>
      <c r="H208" s="78">
        <v>321</v>
      </c>
      <c r="I208" s="78">
        <v>0</v>
      </c>
      <c r="J208" s="78">
        <v>0</v>
      </c>
      <c r="K208" s="78">
        <v>321</v>
      </c>
      <c r="M208" s="78">
        <v>385</v>
      </c>
      <c r="N208" s="78">
        <v>34</v>
      </c>
      <c r="O208" s="78">
        <v>0</v>
      </c>
      <c r="P208" s="78">
        <v>419</v>
      </c>
    </row>
    <row r="209" spans="1:16">
      <c r="A209" s="121" t="s">
        <v>570</v>
      </c>
      <c r="B209" s="121" t="s">
        <v>155</v>
      </c>
      <c r="C209" s="125">
        <v>1894283</v>
      </c>
      <c r="D209" s="125">
        <v>91678</v>
      </c>
      <c r="E209" s="125">
        <v>-3460</v>
      </c>
      <c r="F209" s="125">
        <v>1982501</v>
      </c>
      <c r="H209" s="125">
        <v>2012477</v>
      </c>
      <c r="I209" s="125">
        <v>179990</v>
      </c>
      <c r="J209" s="125">
        <v>-62167</v>
      </c>
      <c r="K209" s="125">
        <v>2130300</v>
      </c>
      <c r="M209" s="125">
        <v>742897</v>
      </c>
      <c r="N209" s="125">
        <v>72515</v>
      </c>
      <c r="O209" s="125">
        <v>-18465</v>
      </c>
      <c r="P209" s="125">
        <v>796947</v>
      </c>
    </row>
    <row r="210" spans="1:16">
      <c r="A210" s="77" t="s">
        <v>156</v>
      </c>
      <c r="B210" s="77" t="s">
        <v>157</v>
      </c>
      <c r="C210" s="78">
        <v>15902</v>
      </c>
      <c r="D210" s="78">
        <v>0</v>
      </c>
      <c r="E210" s="78">
        <v>0</v>
      </c>
      <c r="F210" s="78">
        <v>15902</v>
      </c>
      <c r="H210" s="78">
        <v>6957</v>
      </c>
      <c r="I210" s="78">
        <v>0</v>
      </c>
      <c r="J210" s="78">
        <v>0</v>
      </c>
      <c r="K210" s="78">
        <v>6957</v>
      </c>
      <c r="M210" s="78">
        <v>22874</v>
      </c>
      <c r="N210" s="78">
        <v>0</v>
      </c>
      <c r="O210" s="78">
        <v>0</v>
      </c>
      <c r="P210" s="78">
        <v>22874</v>
      </c>
    </row>
    <row r="211" spans="1:16">
      <c r="A211" s="77" t="s">
        <v>158</v>
      </c>
      <c r="B211" s="77" t="s">
        <v>159</v>
      </c>
      <c r="C211" s="78">
        <v>50874</v>
      </c>
      <c r="D211" s="78">
        <v>3432</v>
      </c>
      <c r="E211" s="78">
        <v>-2131</v>
      </c>
      <c r="F211" s="78">
        <v>52175</v>
      </c>
      <c r="H211" s="78">
        <v>1255595</v>
      </c>
      <c r="I211" s="78">
        <v>10102</v>
      </c>
      <c r="J211" s="78">
        <v>-60094</v>
      </c>
      <c r="K211" s="78">
        <v>1205603</v>
      </c>
      <c r="M211" s="78">
        <v>70998</v>
      </c>
      <c r="N211" s="78">
        <v>7728</v>
      </c>
      <c r="O211" s="78">
        <v>-2068</v>
      </c>
      <c r="P211" s="78">
        <v>76658</v>
      </c>
    </row>
    <row r="212" spans="1:16">
      <c r="A212" s="77" t="s">
        <v>571</v>
      </c>
      <c r="B212" s="77" t="s">
        <v>161</v>
      </c>
      <c r="C212" s="78">
        <v>0</v>
      </c>
      <c r="D212" s="78">
        <v>0</v>
      </c>
      <c r="E212" s="78">
        <v>0</v>
      </c>
      <c r="F212" s="78">
        <v>0</v>
      </c>
      <c r="H212" s="78">
        <v>0</v>
      </c>
      <c r="I212" s="78">
        <v>0</v>
      </c>
      <c r="J212" s="78">
        <v>0</v>
      </c>
      <c r="K212" s="78">
        <v>0</v>
      </c>
      <c r="M212" s="78">
        <v>16543</v>
      </c>
      <c r="N212" s="78">
        <v>702</v>
      </c>
      <c r="O212" s="78">
        <v>0</v>
      </c>
      <c r="P212" s="78">
        <v>17245</v>
      </c>
    </row>
    <row r="213" spans="1:16">
      <c r="A213" s="77" t="s">
        <v>152</v>
      </c>
      <c r="B213" s="77" t="s">
        <v>163</v>
      </c>
      <c r="C213" s="78">
        <v>116652</v>
      </c>
      <c r="D213" s="78">
        <v>16949</v>
      </c>
      <c r="E213" s="78">
        <v>-1329</v>
      </c>
      <c r="F213" s="78">
        <v>132272</v>
      </c>
      <c r="H213" s="78">
        <v>50135</v>
      </c>
      <c r="I213" s="78">
        <v>22148</v>
      </c>
      <c r="J213" s="78">
        <v>-2073</v>
      </c>
      <c r="K213" s="78">
        <v>70210</v>
      </c>
      <c r="M213" s="78">
        <v>46448</v>
      </c>
      <c r="N213" s="78">
        <v>2616</v>
      </c>
      <c r="O213" s="78">
        <v>-2684</v>
      </c>
      <c r="P213" s="78">
        <v>46380</v>
      </c>
    </row>
    <row r="214" spans="1:16">
      <c r="A214" s="77" t="s">
        <v>146</v>
      </c>
      <c r="B214" s="77" t="s">
        <v>147</v>
      </c>
      <c r="C214" s="78">
        <v>219286</v>
      </c>
      <c r="D214" s="78">
        <v>804</v>
      </c>
      <c r="E214" s="78">
        <v>0</v>
      </c>
      <c r="F214" s="78">
        <v>220090</v>
      </c>
      <c r="H214" s="78">
        <v>106365</v>
      </c>
      <c r="I214" s="78">
        <v>79</v>
      </c>
      <c r="J214" s="78">
        <v>0</v>
      </c>
      <c r="K214" s="78">
        <v>106444</v>
      </c>
      <c r="M214" s="78">
        <v>0</v>
      </c>
      <c r="N214" s="78">
        <v>0</v>
      </c>
      <c r="O214" s="78">
        <v>0</v>
      </c>
      <c r="P214" s="78">
        <v>0</v>
      </c>
    </row>
    <row r="215" spans="1:16">
      <c r="A215" s="77" t="s">
        <v>499</v>
      </c>
      <c r="B215" s="77" t="s">
        <v>149</v>
      </c>
      <c r="C215" s="78">
        <v>4309</v>
      </c>
      <c r="D215" s="78">
        <v>6518</v>
      </c>
      <c r="E215" s="78">
        <v>0</v>
      </c>
      <c r="F215" s="78">
        <v>10827</v>
      </c>
      <c r="H215" s="78">
        <v>3478</v>
      </c>
      <c r="I215" s="78">
        <v>9905</v>
      </c>
      <c r="J215" s="78">
        <v>0</v>
      </c>
      <c r="K215" s="78">
        <v>13383</v>
      </c>
      <c r="M215" s="78">
        <v>8651</v>
      </c>
      <c r="N215" s="78">
        <v>28532</v>
      </c>
      <c r="O215" s="78">
        <v>-13713</v>
      </c>
      <c r="P215" s="78">
        <v>23470</v>
      </c>
    </row>
    <row r="216" spans="1:16">
      <c r="A216" s="77" t="s">
        <v>170</v>
      </c>
      <c r="B216" s="77" t="s">
        <v>171</v>
      </c>
      <c r="C216" s="78">
        <v>1487187</v>
      </c>
      <c r="D216" s="78">
        <v>63975</v>
      </c>
      <c r="E216" s="78">
        <v>0</v>
      </c>
      <c r="F216" s="78">
        <v>1551162</v>
      </c>
      <c r="H216" s="78">
        <v>425579</v>
      </c>
      <c r="I216" s="78">
        <v>137756</v>
      </c>
      <c r="J216" s="78">
        <v>0</v>
      </c>
      <c r="K216" s="78">
        <v>563335</v>
      </c>
      <c r="M216" s="78">
        <v>112653</v>
      </c>
      <c r="N216" s="78">
        <v>32937</v>
      </c>
      <c r="O216" s="78">
        <v>0</v>
      </c>
      <c r="P216" s="78">
        <v>145590</v>
      </c>
    </row>
    <row r="217" spans="1:16">
      <c r="A217" s="77" t="s">
        <v>537</v>
      </c>
      <c r="B217" s="77" t="s">
        <v>169</v>
      </c>
      <c r="C217" s="78">
        <v>73</v>
      </c>
      <c r="D217" s="78">
        <v>0</v>
      </c>
      <c r="E217" s="78">
        <v>0</v>
      </c>
      <c r="F217" s="78">
        <v>73</v>
      </c>
      <c r="H217" s="78">
        <v>164368</v>
      </c>
      <c r="I217" s="78">
        <v>0</v>
      </c>
      <c r="J217" s="78">
        <v>0</v>
      </c>
      <c r="K217" s="78">
        <v>164368</v>
      </c>
      <c r="M217" s="78">
        <v>464730</v>
      </c>
      <c r="N217" s="78">
        <v>0</v>
      </c>
      <c r="O217" s="78">
        <v>0</v>
      </c>
      <c r="P217" s="78">
        <v>464730</v>
      </c>
    </row>
    <row r="218" spans="1:16">
      <c r="A218" s="77" t="s">
        <v>172</v>
      </c>
      <c r="B218" s="77" t="s">
        <v>173</v>
      </c>
      <c r="C218" s="78">
        <v>0</v>
      </c>
      <c r="D218" s="78">
        <v>0</v>
      </c>
      <c r="E218" s="78">
        <v>0</v>
      </c>
      <c r="F218" s="78">
        <v>0</v>
      </c>
      <c r="H218" s="78">
        <v>0</v>
      </c>
      <c r="I218" s="78">
        <v>0</v>
      </c>
      <c r="J218" s="78">
        <v>0</v>
      </c>
      <c r="K218" s="78">
        <v>0</v>
      </c>
      <c r="M218" s="78">
        <v>0</v>
      </c>
      <c r="N218" s="78">
        <v>0</v>
      </c>
      <c r="O218" s="78">
        <v>0</v>
      </c>
      <c r="P218" s="78">
        <v>0</v>
      </c>
    </row>
    <row r="219" spans="1:16">
      <c r="A219" s="121" t="s">
        <v>174</v>
      </c>
      <c r="B219" s="121" t="s">
        <v>175</v>
      </c>
      <c r="C219" s="125">
        <v>2784863</v>
      </c>
      <c r="D219" s="125">
        <v>122998</v>
      </c>
      <c r="E219" s="125">
        <v>-20804</v>
      </c>
      <c r="F219" s="125">
        <v>2887057</v>
      </c>
      <c r="H219" s="125">
        <v>2756921</v>
      </c>
      <c r="I219" s="125">
        <v>212740</v>
      </c>
      <c r="J219" s="125">
        <v>-79362</v>
      </c>
      <c r="K219" s="125">
        <v>2890299</v>
      </c>
      <c r="M219" s="125">
        <v>1444599</v>
      </c>
      <c r="N219" s="125">
        <v>117525</v>
      </c>
      <c r="O219" s="125">
        <v>-37412</v>
      </c>
      <c r="P219" s="125">
        <v>1524712</v>
      </c>
    </row>
    <row r="220" spans="1:16">
      <c r="A220" s="76"/>
    </row>
    <row r="221" spans="1:16">
      <c r="A221" s="65"/>
      <c r="B221" s="65"/>
      <c r="C221" s="383">
        <v>44286</v>
      </c>
      <c r="D221" s="384"/>
      <c r="E221" s="384"/>
      <c r="F221" s="385"/>
      <c r="H221" s="383" t="s">
        <v>682</v>
      </c>
      <c r="I221" s="384"/>
      <c r="J221" s="384"/>
      <c r="K221" s="385"/>
      <c r="M221" s="383" t="s">
        <v>696</v>
      </c>
      <c r="N221" s="384"/>
      <c r="O221" s="384"/>
      <c r="P221" s="385"/>
    </row>
    <row r="222" spans="1:16" ht="52">
      <c r="A222" s="390" t="s">
        <v>452</v>
      </c>
      <c r="B222" s="390" t="s">
        <v>177</v>
      </c>
      <c r="C222" s="396" t="s">
        <v>430</v>
      </c>
      <c r="D222" s="396" t="s">
        <v>431</v>
      </c>
      <c r="E222" s="314" t="s">
        <v>478</v>
      </c>
      <c r="F222" s="314" t="s">
        <v>433</v>
      </c>
      <c r="H222" s="396" t="s">
        <v>430</v>
      </c>
      <c r="I222" s="396" t="s">
        <v>431</v>
      </c>
      <c r="J222" s="314" t="s">
        <v>478</v>
      </c>
      <c r="K222" s="314" t="s">
        <v>433</v>
      </c>
      <c r="M222" s="396" t="s">
        <v>430</v>
      </c>
      <c r="N222" s="396" t="s">
        <v>431</v>
      </c>
      <c r="O222" s="314" t="s">
        <v>478</v>
      </c>
      <c r="P222" s="314" t="s">
        <v>433</v>
      </c>
    </row>
    <row r="223" spans="1:16" ht="65">
      <c r="A223" s="391"/>
      <c r="B223" s="391"/>
      <c r="C223" s="397"/>
      <c r="D223" s="397"/>
      <c r="E223" s="314" t="s">
        <v>479</v>
      </c>
      <c r="F223" s="314" t="s">
        <v>435</v>
      </c>
      <c r="H223" s="397"/>
      <c r="I223" s="397"/>
      <c r="J223" s="314" t="s">
        <v>479</v>
      </c>
      <c r="K223" s="314" t="s">
        <v>435</v>
      </c>
      <c r="M223" s="397"/>
      <c r="N223" s="397"/>
      <c r="O223" s="314" t="s">
        <v>479</v>
      </c>
      <c r="P223" s="314" t="s">
        <v>435</v>
      </c>
    </row>
    <row r="224" spans="1:16">
      <c r="A224" s="82" t="s">
        <v>178</v>
      </c>
      <c r="B224" s="121" t="s">
        <v>179</v>
      </c>
      <c r="C224" s="125">
        <v>2181216</v>
      </c>
      <c r="D224" s="125">
        <v>61910</v>
      </c>
      <c r="E224" s="125">
        <v>-15596</v>
      </c>
      <c r="F224" s="125">
        <v>2227530</v>
      </c>
      <c r="H224" s="125">
        <v>2134987</v>
      </c>
      <c r="I224" s="125">
        <v>63245</v>
      </c>
      <c r="J224" s="125">
        <v>-15055</v>
      </c>
      <c r="K224" s="125">
        <v>2183177</v>
      </c>
      <c r="M224" s="125">
        <v>1172798</v>
      </c>
      <c r="N224" s="125">
        <v>44133</v>
      </c>
      <c r="O224" s="125">
        <v>-14710</v>
      </c>
      <c r="P224" s="125">
        <v>1202221</v>
      </c>
    </row>
    <row r="225" spans="1:18">
      <c r="A225" s="82" t="s">
        <v>480</v>
      </c>
      <c r="B225" s="121" t="s">
        <v>481</v>
      </c>
      <c r="C225" s="125">
        <v>2181216</v>
      </c>
      <c r="D225" s="125">
        <v>61910</v>
      </c>
      <c r="E225" s="125">
        <v>-15596</v>
      </c>
      <c r="F225" s="125">
        <v>2227530</v>
      </c>
      <c r="H225" s="125">
        <v>2134987</v>
      </c>
      <c r="I225" s="125">
        <v>63245</v>
      </c>
      <c r="J225" s="125">
        <v>-15055</v>
      </c>
      <c r="K225" s="125">
        <v>2183177</v>
      </c>
      <c r="M225" s="125">
        <v>1172798</v>
      </c>
      <c r="N225" s="125">
        <v>44133</v>
      </c>
      <c r="O225" s="125">
        <v>-14710</v>
      </c>
      <c r="P225" s="125">
        <v>1202221</v>
      </c>
    </row>
    <row r="226" spans="1:18">
      <c r="A226" s="83" t="s">
        <v>182</v>
      </c>
      <c r="B226" s="77" t="s">
        <v>183</v>
      </c>
      <c r="C226" s="78">
        <v>100739</v>
      </c>
      <c r="D226" s="78">
        <v>136</v>
      </c>
      <c r="E226" s="78">
        <v>-136</v>
      </c>
      <c r="F226" s="78">
        <v>100739</v>
      </c>
      <c r="H226" s="78">
        <v>100655</v>
      </c>
      <c r="I226" s="78">
        <v>136</v>
      </c>
      <c r="J226" s="78">
        <v>-136</v>
      </c>
      <c r="K226" s="78">
        <v>100655</v>
      </c>
      <c r="M226" s="78">
        <v>96120</v>
      </c>
      <c r="N226" s="78">
        <v>136</v>
      </c>
      <c r="O226" s="78">
        <v>-136</v>
      </c>
      <c r="P226" s="78">
        <v>96120</v>
      </c>
    </row>
    <row r="227" spans="1:18">
      <c r="A227" s="83" t="s">
        <v>453</v>
      </c>
      <c r="B227" s="77" t="s">
        <v>185</v>
      </c>
      <c r="C227" s="78">
        <v>739094</v>
      </c>
      <c r="D227" s="78">
        <v>42141</v>
      </c>
      <c r="E227" s="78">
        <v>-5515</v>
      </c>
      <c r="F227" s="78">
        <v>775720</v>
      </c>
      <c r="H227" s="78">
        <v>738225</v>
      </c>
      <c r="I227" s="78">
        <v>42141</v>
      </c>
      <c r="J227" s="78">
        <v>-5515</v>
      </c>
      <c r="K227" s="78">
        <v>774851</v>
      </c>
      <c r="M227" s="78">
        <v>744462</v>
      </c>
      <c r="N227" s="78">
        <v>38143</v>
      </c>
      <c r="O227" s="78">
        <v>-5515</v>
      </c>
      <c r="P227" s="78">
        <v>777090</v>
      </c>
    </row>
    <row r="228" spans="1:18">
      <c r="A228" s="83" t="s">
        <v>572</v>
      </c>
      <c r="B228" s="77" t="s">
        <v>528</v>
      </c>
      <c r="C228" s="78">
        <v>115909</v>
      </c>
      <c r="D228" s="78">
        <v>0</v>
      </c>
      <c r="E228" s="78">
        <v>0</v>
      </c>
      <c r="F228" s="78">
        <v>115909</v>
      </c>
      <c r="H228" s="78">
        <v>113844</v>
      </c>
      <c r="I228" s="78">
        <v>0</v>
      </c>
      <c r="J228" s="78">
        <v>0</v>
      </c>
      <c r="K228" s="78">
        <v>113844</v>
      </c>
      <c r="M228" s="78">
        <v>3861</v>
      </c>
      <c r="N228" s="78">
        <v>0</v>
      </c>
      <c r="O228" s="78">
        <v>0</v>
      </c>
      <c r="P228" s="78">
        <v>3861</v>
      </c>
    </row>
    <row r="229" spans="1:18">
      <c r="A229" s="83" t="s">
        <v>573</v>
      </c>
      <c r="B229" s="77" t="s">
        <v>191</v>
      </c>
      <c r="C229" s="78">
        <v>55310</v>
      </c>
      <c r="D229" s="78">
        <v>926</v>
      </c>
      <c r="E229" s="78">
        <v>-1939</v>
      </c>
      <c r="F229" s="78">
        <v>54297</v>
      </c>
      <c r="H229" s="78">
        <v>46560</v>
      </c>
      <c r="I229" s="78">
        <v>378</v>
      </c>
      <c r="J229" s="78">
        <v>-1391</v>
      </c>
      <c r="K229" s="78">
        <v>45547</v>
      </c>
      <c r="M229" s="78">
        <v>58654</v>
      </c>
      <c r="N229" s="78">
        <v>1013</v>
      </c>
      <c r="O229" s="78">
        <v>-1013</v>
      </c>
      <c r="P229" s="78">
        <v>58654</v>
      </c>
    </row>
    <row r="230" spans="1:18">
      <c r="A230" s="83" t="s">
        <v>574</v>
      </c>
      <c r="B230" s="77" t="s">
        <v>193</v>
      </c>
      <c r="C230" s="78">
        <v>240</v>
      </c>
      <c r="D230" s="78">
        <v>-65</v>
      </c>
      <c r="E230" s="78">
        <v>1014</v>
      </c>
      <c r="F230" s="78">
        <v>1189</v>
      </c>
      <c r="H230" s="78">
        <v>142</v>
      </c>
      <c r="I230" s="78">
        <v>-65</v>
      </c>
      <c r="J230" s="78">
        <v>1014</v>
      </c>
      <c r="K230" s="78">
        <v>1091</v>
      </c>
      <c r="M230" s="78">
        <v>543</v>
      </c>
      <c r="N230" s="78">
        <v>-65</v>
      </c>
      <c r="O230" s="78">
        <v>1014</v>
      </c>
      <c r="P230" s="78">
        <v>1492</v>
      </c>
    </row>
    <row r="231" spans="1:18">
      <c r="A231" s="83" t="s">
        <v>194</v>
      </c>
      <c r="B231" s="77" t="s">
        <v>195</v>
      </c>
      <c r="C231" s="78">
        <v>1135561</v>
      </c>
      <c r="D231" s="78">
        <v>20655</v>
      </c>
      <c r="E231" s="78">
        <v>-9027</v>
      </c>
      <c r="F231" s="78">
        <v>1147189</v>
      </c>
      <c r="H231" s="78">
        <v>6111</v>
      </c>
      <c r="I231" s="78">
        <v>0</v>
      </c>
      <c r="J231" s="78">
        <v>-9070</v>
      </c>
      <c r="K231" s="78">
        <v>-2959</v>
      </c>
      <c r="M231" s="78">
        <v>179110</v>
      </c>
      <c r="N231" s="78">
        <v>2985</v>
      </c>
      <c r="O231" s="78">
        <v>-9070</v>
      </c>
      <c r="P231" s="78">
        <v>173025</v>
      </c>
    </row>
    <row r="232" spans="1:18">
      <c r="A232" s="83" t="s">
        <v>575</v>
      </c>
      <c r="B232" s="77" t="s">
        <v>197</v>
      </c>
      <c r="C232" s="78">
        <v>34363</v>
      </c>
      <c r="D232" s="78">
        <v>-1883</v>
      </c>
      <c r="E232" s="78">
        <v>7</v>
      </c>
      <c r="F232" s="78">
        <v>32487</v>
      </c>
      <c r="H232" s="78">
        <v>1129450</v>
      </c>
      <c r="I232" s="78">
        <v>20655</v>
      </c>
      <c r="J232" s="78">
        <v>43</v>
      </c>
      <c r="K232" s="78">
        <v>1150148</v>
      </c>
      <c r="M232" s="78">
        <v>90048</v>
      </c>
      <c r="N232" s="78">
        <v>1921</v>
      </c>
      <c r="O232" s="78">
        <v>10</v>
      </c>
      <c r="P232" s="78">
        <v>91979</v>
      </c>
    </row>
    <row r="233" spans="1:18">
      <c r="A233" s="121" t="s">
        <v>576</v>
      </c>
      <c r="B233" s="121" t="s">
        <v>482</v>
      </c>
      <c r="C233" s="125">
        <v>0</v>
      </c>
      <c r="D233" s="125">
        <v>0</v>
      </c>
      <c r="E233" s="125">
        <v>0</v>
      </c>
      <c r="F233" s="125">
        <v>0</v>
      </c>
      <c r="H233" s="125">
        <v>0</v>
      </c>
      <c r="I233" s="125">
        <v>0</v>
      </c>
      <c r="J233" s="125">
        <v>0</v>
      </c>
      <c r="K233" s="125">
        <v>0</v>
      </c>
      <c r="M233" s="125">
        <v>0</v>
      </c>
      <c r="N233" s="125">
        <v>0</v>
      </c>
      <c r="O233" s="125">
        <v>0</v>
      </c>
      <c r="P233" s="125">
        <v>0</v>
      </c>
    </row>
    <row r="234" spans="1:18">
      <c r="A234" s="82" t="s">
        <v>577</v>
      </c>
      <c r="B234" s="121" t="s">
        <v>199</v>
      </c>
      <c r="C234" s="125">
        <v>19827</v>
      </c>
      <c r="D234" s="125">
        <v>1358</v>
      </c>
      <c r="E234" s="125">
        <v>-1292</v>
      </c>
      <c r="F234" s="125">
        <v>19893</v>
      </c>
      <c r="H234" s="125">
        <v>166079</v>
      </c>
      <c r="I234" s="125">
        <v>1764</v>
      </c>
      <c r="J234" s="125">
        <v>-1690</v>
      </c>
      <c r="K234" s="125">
        <v>166153</v>
      </c>
      <c r="M234" s="125">
        <v>24221</v>
      </c>
      <c r="N234" s="125">
        <v>2672</v>
      </c>
      <c r="O234" s="125">
        <v>-3803</v>
      </c>
      <c r="P234" s="125">
        <v>23090</v>
      </c>
    </row>
    <row r="235" spans="1:18" s="99" customFormat="1">
      <c r="A235" s="77" t="s">
        <v>200</v>
      </c>
      <c r="B235" s="100" t="s">
        <v>201</v>
      </c>
      <c r="C235" s="78">
        <v>15422</v>
      </c>
      <c r="D235" s="78">
        <v>1287</v>
      </c>
      <c r="E235" s="78">
        <v>-1287</v>
      </c>
      <c r="F235" s="78">
        <v>15422</v>
      </c>
      <c r="G235" s="40"/>
      <c r="H235" s="78">
        <v>16006</v>
      </c>
      <c r="I235" s="78">
        <v>1403</v>
      </c>
      <c r="J235" s="78">
        <v>-1403</v>
      </c>
      <c r="K235" s="101">
        <v>16006</v>
      </c>
      <c r="M235" s="78">
        <v>17771</v>
      </c>
      <c r="N235" s="78">
        <v>1792</v>
      </c>
      <c r="O235" s="78">
        <v>-1742</v>
      </c>
      <c r="P235" s="101">
        <v>17821</v>
      </c>
    </row>
    <row r="236" spans="1:18" s="99" customFormat="1">
      <c r="A236" s="83" t="s">
        <v>645</v>
      </c>
      <c r="B236" s="100" t="s">
        <v>203</v>
      </c>
      <c r="C236" s="78">
        <v>3113</v>
      </c>
      <c r="D236" s="78">
        <v>0</v>
      </c>
      <c r="E236" s="78">
        <v>0</v>
      </c>
      <c r="F236" s="78">
        <v>3113</v>
      </c>
      <c r="G236" s="40"/>
      <c r="H236" s="78">
        <v>3173</v>
      </c>
      <c r="I236" s="78">
        <v>0</v>
      </c>
      <c r="J236" s="78">
        <v>0</v>
      </c>
      <c r="K236" s="101">
        <v>3173</v>
      </c>
      <c r="M236" s="78">
        <v>3280</v>
      </c>
      <c r="N236" s="78">
        <v>0</v>
      </c>
      <c r="O236" s="78">
        <v>0</v>
      </c>
      <c r="P236" s="101">
        <v>3280</v>
      </c>
    </row>
    <row r="237" spans="1:18" s="99" customFormat="1">
      <c r="A237" s="83" t="s">
        <v>502</v>
      </c>
      <c r="B237" s="100" t="s">
        <v>205</v>
      </c>
      <c r="C237" s="78">
        <v>0</v>
      </c>
      <c r="D237" s="78">
        <v>5</v>
      </c>
      <c r="E237" s="78">
        <v>-5</v>
      </c>
      <c r="F237" s="78">
        <v>0</v>
      </c>
      <c r="G237" s="40"/>
      <c r="H237" s="78">
        <v>0</v>
      </c>
      <c r="I237" s="78">
        <v>287</v>
      </c>
      <c r="J237" s="78">
        <v>-287</v>
      </c>
      <c r="K237" s="101">
        <v>0</v>
      </c>
      <c r="M237" s="78">
        <v>2920</v>
      </c>
      <c r="N237" s="78">
        <v>0</v>
      </c>
      <c r="O237" s="78">
        <v>-2061</v>
      </c>
      <c r="P237" s="101">
        <v>859</v>
      </c>
    </row>
    <row r="238" spans="1:18" s="99" customFormat="1">
      <c r="A238" s="83" t="s">
        <v>503</v>
      </c>
      <c r="B238" s="100" t="s">
        <v>207</v>
      </c>
      <c r="C238" s="78">
        <v>915</v>
      </c>
      <c r="D238" s="78">
        <v>45</v>
      </c>
      <c r="E238" s="78">
        <v>0</v>
      </c>
      <c r="F238" s="78">
        <v>960</v>
      </c>
      <c r="G238" s="40"/>
      <c r="H238" s="78">
        <v>910</v>
      </c>
      <c r="I238" s="78">
        <v>53</v>
      </c>
      <c r="J238" s="78">
        <v>0</v>
      </c>
      <c r="K238" s="101">
        <v>963</v>
      </c>
      <c r="M238" s="78">
        <v>4</v>
      </c>
      <c r="N238" s="78">
        <v>358</v>
      </c>
      <c r="O238" s="78">
        <v>0</v>
      </c>
      <c r="P238" s="101">
        <v>362</v>
      </c>
    </row>
    <row r="239" spans="1:18" s="99" customFormat="1">
      <c r="A239" s="83" t="s">
        <v>483</v>
      </c>
      <c r="B239" s="100" t="s">
        <v>456</v>
      </c>
      <c r="C239" s="78">
        <v>377</v>
      </c>
      <c r="D239" s="78">
        <v>21</v>
      </c>
      <c r="E239" s="78">
        <v>0</v>
      </c>
      <c r="F239" s="78">
        <v>398</v>
      </c>
      <c r="G239" s="40"/>
      <c r="H239" s="78">
        <v>377</v>
      </c>
      <c r="I239" s="78">
        <v>21</v>
      </c>
      <c r="J239" s="78">
        <v>0</v>
      </c>
      <c r="K239" s="101">
        <v>398</v>
      </c>
      <c r="L239" s="40"/>
      <c r="M239" s="78">
        <v>246</v>
      </c>
      <c r="N239" s="78">
        <v>9</v>
      </c>
      <c r="O239" s="78">
        <v>0</v>
      </c>
      <c r="P239" s="101">
        <v>255</v>
      </c>
      <c r="Q239" s="40"/>
      <c r="R239" s="40"/>
    </row>
    <row r="240" spans="1:18" s="99" customFormat="1">
      <c r="A240" s="83" t="s">
        <v>210</v>
      </c>
      <c r="B240" s="100" t="s">
        <v>211</v>
      </c>
      <c r="C240" s="78">
        <v>0</v>
      </c>
      <c r="D240" s="78">
        <v>0</v>
      </c>
      <c r="E240" s="78">
        <v>0</v>
      </c>
      <c r="F240" s="101">
        <v>0</v>
      </c>
      <c r="G240" s="40"/>
      <c r="H240" s="78">
        <v>145613</v>
      </c>
      <c r="I240" s="78">
        <v>0</v>
      </c>
      <c r="J240" s="78">
        <v>0</v>
      </c>
      <c r="K240" s="101">
        <v>145613</v>
      </c>
      <c r="L240" s="40"/>
      <c r="M240" s="78">
        <v>0</v>
      </c>
      <c r="N240" s="78">
        <v>513</v>
      </c>
      <c r="O240" s="78">
        <v>0</v>
      </c>
      <c r="P240" s="101">
        <v>513</v>
      </c>
      <c r="Q240" s="40"/>
      <c r="R240" s="40"/>
    </row>
    <row r="241" spans="1:16">
      <c r="A241" s="82" t="s">
        <v>578</v>
      </c>
      <c r="B241" s="121" t="s">
        <v>213</v>
      </c>
      <c r="C241" s="125">
        <v>583820</v>
      </c>
      <c r="D241" s="125">
        <v>59730</v>
      </c>
      <c r="E241" s="125">
        <v>-3916</v>
      </c>
      <c r="F241" s="125">
        <v>639634</v>
      </c>
      <c r="H241" s="125">
        <v>455855</v>
      </c>
      <c r="I241" s="125">
        <v>147731</v>
      </c>
      <c r="J241" s="125">
        <v>-62617</v>
      </c>
      <c r="K241" s="125">
        <v>540969</v>
      </c>
      <c r="M241" s="125">
        <v>247580</v>
      </c>
      <c r="N241" s="125">
        <v>70720</v>
      </c>
      <c r="O241" s="125">
        <v>-18899</v>
      </c>
      <c r="P241" s="125">
        <v>299401</v>
      </c>
    </row>
    <row r="242" spans="1:16">
      <c r="A242" s="83" t="s">
        <v>336</v>
      </c>
      <c r="B242" s="77" t="s">
        <v>337</v>
      </c>
      <c r="C242" s="78">
        <v>0</v>
      </c>
      <c r="D242" s="78">
        <v>0</v>
      </c>
      <c r="E242" s="78">
        <v>0</v>
      </c>
      <c r="F242" s="78">
        <v>0</v>
      </c>
      <c r="H242" s="78">
        <v>0</v>
      </c>
      <c r="I242" s="78">
        <v>0</v>
      </c>
      <c r="J242" s="78">
        <v>0</v>
      </c>
      <c r="K242" s="78">
        <v>0</v>
      </c>
      <c r="M242" s="78">
        <v>0</v>
      </c>
      <c r="N242" s="78">
        <v>0</v>
      </c>
      <c r="O242" s="78">
        <v>0</v>
      </c>
      <c r="P242" s="78">
        <v>0</v>
      </c>
    </row>
    <row r="243" spans="1:16">
      <c r="A243" s="83" t="s">
        <v>200</v>
      </c>
      <c r="B243" s="77" t="s">
        <v>201</v>
      </c>
      <c r="C243" s="78">
        <v>7939</v>
      </c>
      <c r="D243" s="78">
        <v>505</v>
      </c>
      <c r="E243" s="78">
        <v>-456</v>
      </c>
      <c r="F243" s="78">
        <v>7988</v>
      </c>
      <c r="H243" s="78">
        <v>2875</v>
      </c>
      <c r="I243" s="78">
        <v>508</v>
      </c>
      <c r="J243" s="78">
        <v>-450</v>
      </c>
      <c r="K243" s="78">
        <v>2933</v>
      </c>
      <c r="M243" s="78">
        <v>2320</v>
      </c>
      <c r="N243" s="78">
        <v>466</v>
      </c>
      <c r="O243" s="78">
        <v>-434</v>
      </c>
      <c r="P243" s="78">
        <v>2352</v>
      </c>
    </row>
    <row r="244" spans="1:16">
      <c r="A244" s="83" t="s">
        <v>579</v>
      </c>
      <c r="B244" s="77" t="s">
        <v>217</v>
      </c>
      <c r="C244" s="78">
        <v>97883</v>
      </c>
      <c r="D244" s="78">
        <v>37533</v>
      </c>
      <c r="E244" s="78">
        <v>-1856</v>
      </c>
      <c r="F244" s="78">
        <v>133560</v>
      </c>
      <c r="H244" s="78">
        <v>73633</v>
      </c>
      <c r="I244" s="78">
        <v>101888</v>
      </c>
      <c r="J244" s="78">
        <v>-60077</v>
      </c>
      <c r="K244" s="78">
        <v>115444</v>
      </c>
      <c r="M244" s="78">
        <v>16441</v>
      </c>
      <c r="N244" s="78">
        <v>36346</v>
      </c>
      <c r="O244" s="78">
        <v>-2045</v>
      </c>
      <c r="P244" s="78">
        <v>50742</v>
      </c>
    </row>
    <row r="245" spans="1:16">
      <c r="A245" s="83" t="s">
        <v>218</v>
      </c>
      <c r="B245" s="77" t="s">
        <v>219</v>
      </c>
      <c r="C245" s="78">
        <v>67494</v>
      </c>
      <c r="D245" s="78">
        <v>256</v>
      </c>
      <c r="E245" s="78">
        <v>0</v>
      </c>
      <c r="F245" s="78">
        <v>67750</v>
      </c>
      <c r="H245" s="78">
        <v>1384</v>
      </c>
      <c r="I245" s="78">
        <v>358</v>
      </c>
      <c r="J245" s="78">
        <v>0</v>
      </c>
      <c r="K245" s="78">
        <v>1742</v>
      </c>
      <c r="M245" s="78">
        <v>173</v>
      </c>
      <c r="N245" s="78">
        <v>0</v>
      </c>
      <c r="O245" s="78">
        <v>0</v>
      </c>
      <c r="P245" s="78">
        <v>173</v>
      </c>
    </row>
    <row r="246" spans="1:16">
      <c r="A246" s="83" t="s">
        <v>202</v>
      </c>
      <c r="B246" s="77" t="s">
        <v>203</v>
      </c>
      <c r="C246" s="78">
        <v>3122</v>
      </c>
      <c r="D246" s="78">
        <v>6693</v>
      </c>
      <c r="E246" s="78">
        <v>-1329</v>
      </c>
      <c r="F246" s="78">
        <v>8486</v>
      </c>
      <c r="H246" s="78">
        <v>4980</v>
      </c>
      <c r="I246" s="78">
        <v>30227</v>
      </c>
      <c r="J246" s="78">
        <v>-2073</v>
      </c>
      <c r="K246" s="78">
        <v>33134</v>
      </c>
      <c r="M246" s="78">
        <v>2501</v>
      </c>
      <c r="N246" s="78">
        <v>8072</v>
      </c>
      <c r="O246" s="78">
        <v>-2684</v>
      </c>
      <c r="P246" s="78">
        <v>7889</v>
      </c>
    </row>
    <row r="247" spans="1:16">
      <c r="A247" s="83" t="s">
        <v>503</v>
      </c>
      <c r="B247" s="77" t="s">
        <v>207</v>
      </c>
      <c r="C247" s="78">
        <v>36559</v>
      </c>
      <c r="D247" s="78">
        <v>4918</v>
      </c>
      <c r="E247" s="78">
        <v>0</v>
      </c>
      <c r="F247" s="78">
        <v>41477</v>
      </c>
      <c r="H247" s="78">
        <v>43611</v>
      </c>
      <c r="I247" s="78">
        <v>4147</v>
      </c>
      <c r="J247" s="78">
        <v>0</v>
      </c>
      <c r="K247" s="78">
        <v>47758</v>
      </c>
      <c r="M247" s="78">
        <v>174832</v>
      </c>
      <c r="N247" s="78">
        <v>22842</v>
      </c>
      <c r="O247" s="78">
        <v>-13713</v>
      </c>
      <c r="P247" s="78">
        <v>183961</v>
      </c>
    </row>
    <row r="248" spans="1:16">
      <c r="A248" s="83" t="s">
        <v>483</v>
      </c>
      <c r="B248" s="77" t="s">
        <v>456</v>
      </c>
      <c r="C248" s="78">
        <v>3</v>
      </c>
      <c r="D248" s="78">
        <v>1</v>
      </c>
      <c r="E248" s="78">
        <v>0</v>
      </c>
      <c r="F248" s="78">
        <v>4</v>
      </c>
      <c r="H248" s="78">
        <v>3</v>
      </c>
      <c r="I248" s="78">
        <v>1</v>
      </c>
      <c r="J248" s="78">
        <v>0</v>
      </c>
      <c r="K248" s="78">
        <v>4</v>
      </c>
      <c r="M248" s="78">
        <v>2</v>
      </c>
      <c r="N248" s="78">
        <v>0</v>
      </c>
      <c r="O248" s="78">
        <v>0</v>
      </c>
      <c r="P248" s="78">
        <v>2</v>
      </c>
    </row>
    <row r="249" spans="1:16">
      <c r="A249" s="83" t="s">
        <v>210</v>
      </c>
      <c r="B249" s="77" t="s">
        <v>211</v>
      </c>
      <c r="C249" s="78">
        <v>370820</v>
      </c>
      <c r="D249" s="78">
        <v>9824</v>
      </c>
      <c r="E249" s="78">
        <v>-275</v>
      </c>
      <c r="F249" s="78">
        <v>380369</v>
      </c>
      <c r="H249" s="78">
        <v>329369</v>
      </c>
      <c r="I249" s="78">
        <v>10602</v>
      </c>
      <c r="J249" s="78">
        <v>-17</v>
      </c>
      <c r="K249" s="78">
        <v>339954</v>
      </c>
      <c r="M249" s="78">
        <v>51311</v>
      </c>
      <c r="N249" s="78">
        <v>2994</v>
      </c>
      <c r="O249" s="78">
        <v>-23</v>
      </c>
      <c r="P249" s="78">
        <v>54282</v>
      </c>
    </row>
    <row r="250" spans="1:16">
      <c r="A250" s="82" t="s">
        <v>580</v>
      </c>
      <c r="B250" s="121" t="s">
        <v>228</v>
      </c>
      <c r="C250" s="125">
        <v>2784863</v>
      </c>
      <c r="D250" s="125">
        <v>122998</v>
      </c>
      <c r="E250" s="125">
        <v>-20804</v>
      </c>
      <c r="F250" s="125">
        <v>2887057</v>
      </c>
      <c r="H250" s="125">
        <v>2756921</v>
      </c>
      <c r="I250" s="125">
        <v>212740</v>
      </c>
      <c r="J250" s="125">
        <v>-79362</v>
      </c>
      <c r="K250" s="125">
        <v>2890299</v>
      </c>
      <c r="M250" s="125">
        <v>1444599</v>
      </c>
      <c r="N250" s="125">
        <v>117525</v>
      </c>
      <c r="O250" s="125">
        <v>-37412</v>
      </c>
      <c r="P250" s="125">
        <v>1524712</v>
      </c>
    </row>
    <row r="251" spans="1:16">
      <c r="A251" s="76" t="s">
        <v>466</v>
      </c>
    </row>
    <row r="258" s="40" customFormat="1"/>
    <row r="259" s="40" customFormat="1"/>
    <row r="260" s="40" customFormat="1"/>
    <row r="261" s="40" customFormat="1"/>
    <row r="262" s="40" customFormat="1"/>
    <row r="263" s="40" customFormat="1"/>
    <row r="264" s="40" customFormat="1"/>
    <row r="265" s="40" customFormat="1"/>
    <row r="266" s="40" customFormat="1"/>
    <row r="267" s="40" customFormat="1"/>
    <row r="268" s="40" customFormat="1"/>
    <row r="269" s="40" customFormat="1"/>
    <row r="270" s="40" customFormat="1"/>
    <row r="271" s="40" customFormat="1"/>
    <row r="272" s="40" customFormat="1"/>
    <row r="273" s="40" customFormat="1"/>
    <row r="274" s="40" customFormat="1"/>
    <row r="275" s="40" customFormat="1"/>
    <row r="276" s="40" customFormat="1"/>
    <row r="277" s="40" customFormat="1"/>
    <row r="278" s="40" customFormat="1"/>
    <row r="279" s="40" customFormat="1"/>
    <row r="280" s="40" customFormat="1"/>
    <row r="281" s="40" customFormat="1"/>
    <row r="282" s="40" customFormat="1"/>
    <row r="283" s="40" customFormat="1"/>
    <row r="284" s="40" customFormat="1"/>
    <row r="285" s="40" customFormat="1"/>
    <row r="290" s="40" customFormat="1"/>
    <row r="291" s="40" customFormat="1"/>
    <row r="292" s="40" customFormat="1"/>
    <row r="293" s="40" customFormat="1"/>
    <row r="294" s="40" customFormat="1"/>
    <row r="295" s="40" customFormat="1"/>
    <row r="351" spans="18:18">
      <c r="R351" s="40">
        <v>1.42</v>
      </c>
    </row>
  </sheetData>
  <mergeCells count="30">
    <mergeCell ref="C166:F166"/>
    <mergeCell ref="H166:K166"/>
    <mergeCell ref="A167:A168"/>
    <mergeCell ref="B167:B168"/>
    <mergeCell ref="C167:C168"/>
    <mergeCell ref="D167:D168"/>
    <mergeCell ref="H167:H168"/>
    <mergeCell ref="I167:I168"/>
    <mergeCell ref="C193:F193"/>
    <mergeCell ref="H193:K193"/>
    <mergeCell ref="M193:P193"/>
    <mergeCell ref="A194:A195"/>
    <mergeCell ref="B194:B195"/>
    <mergeCell ref="C194:C195"/>
    <mergeCell ref="D194:D195"/>
    <mergeCell ref="H194:H195"/>
    <mergeCell ref="I194:I195"/>
    <mergeCell ref="M194:M195"/>
    <mergeCell ref="A222:A223"/>
    <mergeCell ref="B222:B223"/>
    <mergeCell ref="C222:C223"/>
    <mergeCell ref="D222:D223"/>
    <mergeCell ref="H222:H223"/>
    <mergeCell ref="M222:M223"/>
    <mergeCell ref="N222:N223"/>
    <mergeCell ref="N194:N195"/>
    <mergeCell ref="C221:F221"/>
    <mergeCell ref="H221:K221"/>
    <mergeCell ref="M221:P221"/>
    <mergeCell ref="I222:I223"/>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B2189-893B-4B9F-91CF-3BCDC7407170}">
  <sheetPr>
    <tabColor rgb="FF92D050"/>
  </sheetPr>
  <dimension ref="A1:W351"/>
  <sheetViews>
    <sheetView topLeftCell="A38" zoomScaleNormal="100" workbookViewId="0">
      <selection activeCell="C14" sqref="C14"/>
    </sheetView>
  </sheetViews>
  <sheetFormatPr baseColWidth="10" defaultColWidth="8.1640625" defaultRowHeight="14"/>
  <cols>
    <col min="1" max="1" width="50.1640625" style="68" customWidth="1"/>
    <col min="2" max="2" width="50" style="68" customWidth="1"/>
    <col min="3" max="6" width="12.1640625" style="40" customWidth="1"/>
    <col min="7" max="7" width="4.6640625" style="40" customWidth="1"/>
    <col min="8" max="11" width="12.1640625" style="40" customWidth="1"/>
    <col min="12" max="12" width="4.6640625" style="40" customWidth="1"/>
    <col min="13" max="16" width="12.1640625" style="40" customWidth="1"/>
    <col min="17" max="17" width="4.6640625" style="40" customWidth="1"/>
    <col min="18" max="21" width="12.1640625" style="40" customWidth="1"/>
    <col min="22" max="16384" width="8.1640625" style="40"/>
  </cols>
  <sheetData>
    <row r="1" spans="1:4">
      <c r="A1" s="67" t="s">
        <v>697</v>
      </c>
      <c r="B1" s="40"/>
    </row>
    <row r="2" spans="1:4">
      <c r="A2" s="67" t="s">
        <v>698</v>
      </c>
      <c r="B2" s="40"/>
    </row>
    <row r="3" spans="1:4">
      <c r="A3" s="67"/>
    </row>
    <row r="4" spans="1:4">
      <c r="A4" s="67"/>
    </row>
    <row r="5" spans="1:4" ht="26">
      <c r="A5" s="65" t="s">
        <v>461</v>
      </c>
      <c r="B5" s="66" t="s">
        <v>39</v>
      </c>
    </row>
    <row r="6" spans="1:4" ht="24">
      <c r="A6" s="313" t="s">
        <v>462</v>
      </c>
      <c r="B6" s="313" t="s">
        <v>41</v>
      </c>
      <c r="C6" s="113" t="s">
        <v>699</v>
      </c>
      <c r="D6" s="113" t="s">
        <v>700</v>
      </c>
    </row>
    <row r="7" spans="1:4">
      <c r="A7" s="114" t="s">
        <v>0</v>
      </c>
      <c r="B7" s="114" t="s">
        <v>1</v>
      </c>
      <c r="C7" s="115">
        <v>2138875</v>
      </c>
      <c r="D7" s="115">
        <v>521272</v>
      </c>
    </row>
    <row r="8" spans="1:4">
      <c r="A8" s="116" t="s">
        <v>622</v>
      </c>
      <c r="B8" s="116" t="s">
        <v>46</v>
      </c>
      <c r="C8" s="88">
        <v>1839932</v>
      </c>
      <c r="D8" s="88">
        <v>304475</v>
      </c>
    </row>
    <row r="9" spans="1:4">
      <c r="A9" s="116" t="s">
        <v>623</v>
      </c>
      <c r="B9" s="116" t="s">
        <v>369</v>
      </c>
      <c r="C9" s="88">
        <v>2242</v>
      </c>
      <c r="D9" s="88">
        <v>38304</v>
      </c>
    </row>
    <row r="10" spans="1:4">
      <c r="A10" s="116" t="s">
        <v>624</v>
      </c>
      <c r="B10" s="116" t="s">
        <v>49</v>
      </c>
      <c r="C10" s="88">
        <v>296701</v>
      </c>
      <c r="D10" s="88">
        <v>178493</v>
      </c>
    </row>
    <row r="11" spans="1:4">
      <c r="A11" s="114" t="s">
        <v>625</v>
      </c>
      <c r="B11" s="114" t="s">
        <v>438</v>
      </c>
      <c r="C11" s="115">
        <v>491364</v>
      </c>
      <c r="D11" s="115">
        <v>161308</v>
      </c>
    </row>
    <row r="12" spans="1:4">
      <c r="A12" s="116" t="s">
        <v>439</v>
      </c>
      <c r="B12" s="116" t="s">
        <v>373</v>
      </c>
      <c r="C12" s="88">
        <v>256105</v>
      </c>
      <c r="D12" s="88">
        <v>31657</v>
      </c>
    </row>
    <row r="13" spans="1:4">
      <c r="A13" s="116" t="s">
        <v>441</v>
      </c>
      <c r="B13" s="116" t="s">
        <v>55</v>
      </c>
      <c r="C13" s="88">
        <v>235259</v>
      </c>
      <c r="D13" s="88">
        <v>129651</v>
      </c>
    </row>
    <row r="14" spans="1:4">
      <c r="A14" s="117" t="s">
        <v>626</v>
      </c>
      <c r="B14" s="117" t="s">
        <v>391</v>
      </c>
      <c r="C14" s="115">
        <v>1647511</v>
      </c>
      <c r="D14" s="115">
        <v>359964</v>
      </c>
    </row>
    <row r="15" spans="1:4">
      <c r="A15" s="77" t="s">
        <v>627</v>
      </c>
      <c r="B15" s="77" t="s">
        <v>59</v>
      </c>
      <c r="C15" s="88">
        <v>408016</v>
      </c>
      <c r="D15" s="88">
        <v>125341</v>
      </c>
    </row>
    <row r="16" spans="1:4">
      <c r="A16" s="77" t="s">
        <v>628</v>
      </c>
      <c r="B16" s="77" t="s">
        <v>520</v>
      </c>
      <c r="C16" s="88">
        <v>66435</v>
      </c>
      <c r="D16" s="88">
        <v>57113</v>
      </c>
    </row>
    <row r="17" spans="1:8">
      <c r="A17" s="77" t="s">
        <v>629</v>
      </c>
      <c r="B17" s="77" t="s">
        <v>65</v>
      </c>
      <c r="C17" s="88">
        <v>8535</v>
      </c>
      <c r="D17" s="88">
        <v>8274</v>
      </c>
    </row>
    <row r="18" spans="1:8">
      <c r="A18" s="77" t="s">
        <v>66</v>
      </c>
      <c r="B18" s="77" t="s">
        <v>67</v>
      </c>
      <c r="C18" s="88">
        <v>24421</v>
      </c>
      <c r="D18" s="88">
        <v>5503</v>
      </c>
    </row>
    <row r="19" spans="1:8">
      <c r="A19" s="77" t="s">
        <v>630</v>
      </c>
      <c r="B19" s="77" t="s">
        <v>69</v>
      </c>
      <c r="C19" s="88">
        <v>-97</v>
      </c>
      <c r="D19" s="88">
        <v>5</v>
      </c>
    </row>
    <row r="20" spans="1:8">
      <c r="A20" s="117" t="s">
        <v>631</v>
      </c>
      <c r="B20" s="117" t="s">
        <v>394</v>
      </c>
      <c r="C20" s="115">
        <v>1157077</v>
      </c>
      <c r="D20" s="115">
        <v>180286</v>
      </c>
    </row>
    <row r="21" spans="1:8">
      <c r="A21" s="77" t="s">
        <v>632</v>
      </c>
      <c r="B21" s="77" t="s">
        <v>73</v>
      </c>
      <c r="C21" s="88">
        <v>17081</v>
      </c>
      <c r="D21" s="88">
        <v>9463</v>
      </c>
    </row>
    <row r="22" spans="1:8">
      <c r="A22" s="77" t="s">
        <v>633</v>
      </c>
      <c r="B22" s="77" t="s">
        <v>75</v>
      </c>
      <c r="C22" s="88">
        <v>9209</v>
      </c>
      <c r="D22" s="88">
        <v>587</v>
      </c>
    </row>
    <row r="23" spans="1:8">
      <c r="A23" s="117" t="s">
        <v>634</v>
      </c>
      <c r="B23" s="117" t="s">
        <v>396</v>
      </c>
      <c r="C23" s="115">
        <v>1164949</v>
      </c>
      <c r="D23" s="115">
        <v>189162</v>
      </c>
    </row>
    <row r="24" spans="1:8">
      <c r="A24" s="77" t="s">
        <v>78</v>
      </c>
      <c r="B24" s="77" t="s">
        <v>79</v>
      </c>
      <c r="C24" s="88">
        <v>10622</v>
      </c>
      <c r="D24" s="88">
        <v>13847</v>
      </c>
    </row>
    <row r="25" spans="1:8">
      <c r="A25" s="117"/>
      <c r="B25" s="117"/>
      <c r="C25" s="115"/>
      <c r="D25" s="115"/>
    </row>
    <row r="26" spans="1:8">
      <c r="A26" s="117" t="s">
        <v>522</v>
      </c>
      <c r="B26" s="117" t="s">
        <v>398</v>
      </c>
      <c r="C26" s="115">
        <v>1154327</v>
      </c>
      <c r="D26" s="115">
        <v>175315</v>
      </c>
    </row>
    <row r="27" spans="1:8">
      <c r="A27" s="77"/>
      <c r="B27" s="77"/>
      <c r="C27" s="88"/>
      <c r="D27" s="88"/>
    </row>
    <row r="28" spans="1:8">
      <c r="A28" s="117" t="s">
        <v>635</v>
      </c>
      <c r="B28" s="117" t="s">
        <v>446</v>
      </c>
      <c r="C28" s="115">
        <v>1154327</v>
      </c>
      <c r="D28" s="115">
        <v>175315</v>
      </c>
    </row>
    <row r="29" spans="1:8">
      <c r="B29" s="69"/>
      <c r="C29" s="70"/>
      <c r="E29" s="97"/>
      <c r="H29" s="97"/>
    </row>
    <row r="30" spans="1:8">
      <c r="B30" s="71"/>
      <c r="C30" s="72"/>
    </row>
    <row r="31" spans="1:8">
      <c r="A31" s="126" t="s">
        <v>86</v>
      </c>
      <c r="B31" s="126" t="s">
        <v>402</v>
      </c>
      <c r="C31" s="127"/>
      <c r="D31" s="127"/>
    </row>
    <row r="32" spans="1:8">
      <c r="A32" s="73" t="s">
        <v>88</v>
      </c>
      <c r="B32" s="73" t="s">
        <v>89</v>
      </c>
      <c r="C32" s="128">
        <v>11.966737274918261</v>
      </c>
      <c r="D32" s="128">
        <v>1.8239185523414543</v>
      </c>
    </row>
    <row r="33" spans="1:6">
      <c r="A33" s="129" t="s">
        <v>90</v>
      </c>
      <c r="B33" s="129" t="s">
        <v>91</v>
      </c>
      <c r="C33" s="128">
        <v>11.48981209871862</v>
      </c>
      <c r="D33" s="128">
        <v>1.7416169400422887</v>
      </c>
    </row>
    <row r="34" spans="1:6">
      <c r="A34" s="67"/>
    </row>
    <row r="36" spans="1:6">
      <c r="A36" s="126" t="s">
        <v>522</v>
      </c>
      <c r="B36" s="126" t="s">
        <v>398</v>
      </c>
      <c r="C36" s="115">
        <v>1154327</v>
      </c>
      <c r="D36" s="115">
        <v>175315</v>
      </c>
    </row>
    <row r="37" spans="1:6">
      <c r="A37" s="74" t="s">
        <v>636</v>
      </c>
      <c r="B37" s="74" t="s">
        <v>105</v>
      </c>
      <c r="C37" s="118">
        <v>635</v>
      </c>
      <c r="D37" s="118">
        <v>-114</v>
      </c>
    </row>
    <row r="38" spans="1:6">
      <c r="A38" s="75" t="s">
        <v>637</v>
      </c>
      <c r="B38" s="75" t="s">
        <v>107</v>
      </c>
      <c r="C38" s="88">
        <v>193</v>
      </c>
      <c r="D38" s="88">
        <v>-114</v>
      </c>
    </row>
    <row r="39" spans="1:6">
      <c r="A39" s="138" t="s">
        <v>638</v>
      </c>
      <c r="B39" s="75" t="s">
        <v>109</v>
      </c>
      <c r="C39" s="88">
        <v>442</v>
      </c>
      <c r="D39" s="88">
        <v>0</v>
      </c>
      <c r="F39" s="97"/>
    </row>
    <row r="40" spans="1:6">
      <c r="A40" s="38" t="s">
        <v>403</v>
      </c>
      <c r="B40" s="75" t="s">
        <v>404</v>
      </c>
      <c r="C40" s="88"/>
      <c r="D40" s="88"/>
    </row>
    <row r="41" spans="1:6">
      <c r="A41" s="75" t="s">
        <v>639</v>
      </c>
      <c r="B41" s="75" t="s">
        <v>111</v>
      </c>
      <c r="C41" s="88"/>
      <c r="D41" s="88"/>
    </row>
    <row r="42" spans="1:6">
      <c r="A42" s="126" t="s">
        <v>405</v>
      </c>
      <c r="B42" s="126" t="s">
        <v>406</v>
      </c>
      <c r="C42" s="115">
        <v>1154962</v>
      </c>
      <c r="D42" s="115">
        <v>175201</v>
      </c>
    </row>
    <row r="43" spans="1:6">
      <c r="A43" s="75" t="s">
        <v>640</v>
      </c>
      <c r="B43" s="75" t="s">
        <v>408</v>
      </c>
      <c r="C43" s="88"/>
      <c r="D43" s="88"/>
    </row>
    <row r="44" spans="1:6" ht="26">
      <c r="A44" s="126" t="s">
        <v>641</v>
      </c>
      <c r="B44" s="126" t="s">
        <v>524</v>
      </c>
      <c r="C44" s="115">
        <v>1154962</v>
      </c>
      <c r="D44" s="115">
        <v>175201</v>
      </c>
    </row>
    <row r="45" spans="1:6">
      <c r="A45" s="76"/>
    </row>
    <row r="47" spans="1:6" ht="26">
      <c r="A47" s="65" t="s">
        <v>124</v>
      </c>
      <c r="B47" s="65" t="s">
        <v>125</v>
      </c>
      <c r="E47" s="97"/>
    </row>
    <row r="48" spans="1:6">
      <c r="A48" s="313" t="s">
        <v>126</v>
      </c>
      <c r="B48" s="313" t="s">
        <v>127</v>
      </c>
      <c r="C48" s="119">
        <v>44196</v>
      </c>
      <c r="D48" s="119" t="s">
        <v>701</v>
      </c>
    </row>
    <row r="49" spans="1:4">
      <c r="A49" s="130" t="s">
        <v>643</v>
      </c>
      <c r="B49" s="130" t="s">
        <v>131</v>
      </c>
      <c r="C49" s="131">
        <v>764178</v>
      </c>
      <c r="D49" s="131">
        <v>679389</v>
      </c>
    </row>
    <row r="50" spans="1:4">
      <c r="A50" s="77" t="s">
        <v>566</v>
      </c>
      <c r="B50" s="77" t="s">
        <v>133</v>
      </c>
      <c r="C50" s="78">
        <v>105349</v>
      </c>
      <c r="D50" s="78">
        <v>105267</v>
      </c>
    </row>
    <row r="51" spans="1:4">
      <c r="A51" s="77" t="s">
        <v>567</v>
      </c>
      <c r="B51" s="77" t="s">
        <v>135</v>
      </c>
      <c r="C51" s="78">
        <v>59790</v>
      </c>
      <c r="D51" s="78">
        <v>59763</v>
      </c>
    </row>
    <row r="52" spans="1:4">
      <c r="A52" s="77" t="s">
        <v>568</v>
      </c>
      <c r="B52" s="77" t="s">
        <v>137</v>
      </c>
      <c r="C52" s="78">
        <v>406798</v>
      </c>
      <c r="D52" s="78">
        <v>385848</v>
      </c>
    </row>
    <row r="53" spans="1:4">
      <c r="A53" s="77" t="s">
        <v>138</v>
      </c>
      <c r="B53" s="77" t="s">
        <v>139</v>
      </c>
      <c r="C53" s="78">
        <v>56438</v>
      </c>
      <c r="D53" s="78">
        <v>56438</v>
      </c>
    </row>
    <row r="54" spans="1:4">
      <c r="A54" s="77" t="s">
        <v>140</v>
      </c>
      <c r="B54" s="77" t="s">
        <v>141</v>
      </c>
      <c r="C54" s="78">
        <v>48841</v>
      </c>
      <c r="D54" s="78">
        <v>44960</v>
      </c>
    </row>
    <row r="55" spans="1:4">
      <c r="A55" s="77" t="s">
        <v>142</v>
      </c>
      <c r="B55" s="77" t="s">
        <v>143</v>
      </c>
      <c r="C55" s="78">
        <v>0</v>
      </c>
      <c r="D55" s="78">
        <v>0</v>
      </c>
    </row>
    <row r="56" spans="1:4">
      <c r="A56" s="77" t="s">
        <v>644</v>
      </c>
      <c r="B56" s="77" t="s">
        <v>145</v>
      </c>
      <c r="C56" s="78">
        <v>8195</v>
      </c>
      <c r="D56" s="78">
        <v>8025</v>
      </c>
    </row>
    <row r="57" spans="1:4">
      <c r="A57" s="77" t="s">
        <v>146</v>
      </c>
      <c r="B57" s="77" t="s">
        <v>147</v>
      </c>
      <c r="C57" s="78">
        <v>51588</v>
      </c>
      <c r="D57" s="78">
        <v>0</v>
      </c>
    </row>
    <row r="58" spans="1:4">
      <c r="A58" s="77" t="s">
        <v>499</v>
      </c>
      <c r="B58" s="77" t="s">
        <v>149</v>
      </c>
      <c r="C58" s="78">
        <v>11676</v>
      </c>
      <c r="D58" s="78">
        <v>18730</v>
      </c>
    </row>
    <row r="59" spans="1:4">
      <c r="A59" s="77" t="s">
        <v>500</v>
      </c>
      <c r="B59" s="77" t="s">
        <v>151</v>
      </c>
      <c r="C59" s="78">
        <v>15182</v>
      </c>
      <c r="D59" s="78">
        <v>0</v>
      </c>
    </row>
    <row r="60" spans="1:4">
      <c r="A60" s="77" t="s">
        <v>152</v>
      </c>
      <c r="B60" s="77" t="s">
        <v>153</v>
      </c>
      <c r="C60" s="78">
        <v>321</v>
      </c>
      <c r="D60" s="78">
        <v>358</v>
      </c>
    </row>
    <row r="61" spans="1:4">
      <c r="A61" s="130" t="s">
        <v>570</v>
      </c>
      <c r="B61" s="130" t="s">
        <v>155</v>
      </c>
      <c r="C61" s="131">
        <v>2130300</v>
      </c>
      <c r="D61" s="131">
        <v>724719</v>
      </c>
    </row>
    <row r="62" spans="1:4">
      <c r="A62" s="77" t="s">
        <v>156</v>
      </c>
      <c r="B62" s="77" t="s">
        <v>157</v>
      </c>
      <c r="C62" s="78">
        <v>6957</v>
      </c>
      <c r="D62" s="78">
        <v>12862</v>
      </c>
    </row>
    <row r="63" spans="1:4">
      <c r="A63" s="77" t="s">
        <v>158</v>
      </c>
      <c r="B63" s="77" t="s">
        <v>159</v>
      </c>
      <c r="C63" s="78">
        <v>1205603</v>
      </c>
      <c r="D63" s="78">
        <v>129573</v>
      </c>
    </row>
    <row r="64" spans="1:4">
      <c r="A64" s="77" t="s">
        <v>571</v>
      </c>
      <c r="B64" s="77" t="s">
        <v>161</v>
      </c>
      <c r="C64" s="78">
        <v>0</v>
      </c>
      <c r="D64" s="78">
        <v>20349</v>
      </c>
    </row>
    <row r="65" spans="1:9">
      <c r="A65" s="77" t="s">
        <v>152</v>
      </c>
      <c r="B65" s="77" t="s">
        <v>153</v>
      </c>
      <c r="C65" s="78">
        <v>70210</v>
      </c>
      <c r="D65" s="78">
        <v>60078</v>
      </c>
    </row>
    <row r="66" spans="1:9">
      <c r="A66" s="77" t="s">
        <v>146</v>
      </c>
      <c r="B66" s="77" t="s">
        <v>147</v>
      </c>
      <c r="C66" s="78">
        <v>106444</v>
      </c>
      <c r="D66" s="78">
        <v>0</v>
      </c>
    </row>
    <row r="67" spans="1:9">
      <c r="A67" s="77" t="s">
        <v>499</v>
      </c>
      <c r="B67" s="77" t="s">
        <v>149</v>
      </c>
      <c r="C67" s="78">
        <v>13383</v>
      </c>
      <c r="D67" s="78">
        <v>19556</v>
      </c>
    </row>
    <row r="68" spans="1:9">
      <c r="A68" s="132" t="s">
        <v>170</v>
      </c>
      <c r="B68" s="132" t="s">
        <v>171</v>
      </c>
      <c r="C68" s="78">
        <v>563335</v>
      </c>
      <c r="D68" s="78">
        <v>49406</v>
      </c>
    </row>
    <row r="69" spans="1:9">
      <c r="A69" s="77" t="s">
        <v>537</v>
      </c>
      <c r="B69" s="77" t="s">
        <v>169</v>
      </c>
      <c r="C69" s="78">
        <v>164368</v>
      </c>
      <c r="D69" s="78">
        <v>432895</v>
      </c>
    </row>
    <row r="70" spans="1:9">
      <c r="A70" s="77" t="s">
        <v>172</v>
      </c>
      <c r="B70" s="77" t="s">
        <v>173</v>
      </c>
      <c r="C70" s="78">
        <v>0</v>
      </c>
      <c r="D70" s="78">
        <v>0</v>
      </c>
    </row>
    <row r="71" spans="1:9">
      <c r="A71" s="130" t="s">
        <v>174</v>
      </c>
      <c r="B71" s="130" t="s">
        <v>175</v>
      </c>
      <c r="C71" s="131">
        <v>2894478</v>
      </c>
      <c r="D71" s="131">
        <v>1404108</v>
      </c>
    </row>
    <row r="72" spans="1:9">
      <c r="C72" s="79"/>
      <c r="D72" s="79"/>
    </row>
    <row r="73" spans="1:9">
      <c r="A73" s="313" t="s">
        <v>452</v>
      </c>
      <c r="B73" s="313" t="s">
        <v>177</v>
      </c>
      <c r="C73" s="119">
        <v>44196</v>
      </c>
      <c r="D73" s="119" t="s">
        <v>701</v>
      </c>
    </row>
    <row r="74" spans="1:9">
      <c r="A74" s="130" t="s">
        <v>178</v>
      </c>
      <c r="B74" s="130" t="s">
        <v>179</v>
      </c>
      <c r="C74" s="131">
        <v>2187356</v>
      </c>
      <c r="D74" s="131">
        <v>1105651</v>
      </c>
    </row>
    <row r="75" spans="1:9">
      <c r="A75" s="130" t="s">
        <v>480</v>
      </c>
      <c r="B75" s="130" t="s">
        <v>481</v>
      </c>
      <c r="C75" s="131">
        <v>2187356</v>
      </c>
      <c r="D75" s="131">
        <v>1105651</v>
      </c>
    </row>
    <row r="76" spans="1:9">
      <c r="A76" s="77" t="s">
        <v>182</v>
      </c>
      <c r="B76" s="77" t="s">
        <v>183</v>
      </c>
      <c r="C76" s="78">
        <v>100655</v>
      </c>
      <c r="D76" s="78">
        <v>96120</v>
      </c>
    </row>
    <row r="77" spans="1:9">
      <c r="A77" s="77" t="s">
        <v>453</v>
      </c>
      <c r="B77" s="77" t="s">
        <v>527</v>
      </c>
      <c r="C77" s="78">
        <v>774851</v>
      </c>
      <c r="D77" s="78">
        <v>777090</v>
      </c>
    </row>
    <row r="78" spans="1:9">
      <c r="A78" s="89" t="s">
        <v>572</v>
      </c>
      <c r="B78" s="89" t="s">
        <v>528</v>
      </c>
      <c r="C78" s="95">
        <v>113844</v>
      </c>
      <c r="D78" s="95">
        <v>3861</v>
      </c>
      <c r="E78" s="92"/>
      <c r="F78" s="92"/>
      <c r="G78" s="92"/>
      <c r="H78" s="395" t="s">
        <v>510</v>
      </c>
      <c r="I78" s="395"/>
    </row>
    <row r="79" spans="1:9">
      <c r="A79" s="77" t="s">
        <v>573</v>
      </c>
      <c r="B79" s="77" t="s">
        <v>191</v>
      </c>
      <c r="C79" s="78">
        <v>45547</v>
      </c>
      <c r="D79" s="78">
        <v>54657</v>
      </c>
    </row>
    <row r="80" spans="1:9">
      <c r="A80" s="77" t="s">
        <v>574</v>
      </c>
      <c r="B80" s="77" t="s">
        <v>529</v>
      </c>
      <c r="C80" s="78">
        <v>1091</v>
      </c>
      <c r="D80" s="78">
        <v>898</v>
      </c>
    </row>
    <row r="81" spans="1:4">
      <c r="A81" s="77" t="s">
        <v>194</v>
      </c>
      <c r="B81" s="77" t="s">
        <v>195</v>
      </c>
      <c r="C81" s="78">
        <v>-2959</v>
      </c>
      <c r="D81" s="78">
        <v>-2290</v>
      </c>
    </row>
    <row r="82" spans="1:4">
      <c r="A82" s="77" t="s">
        <v>575</v>
      </c>
      <c r="B82" s="77" t="s">
        <v>197</v>
      </c>
      <c r="C82" s="78">
        <v>1154327</v>
      </c>
      <c r="D82" s="78">
        <v>175315</v>
      </c>
    </row>
    <row r="83" spans="1:4">
      <c r="A83" s="114" t="s">
        <v>576</v>
      </c>
      <c r="B83" s="114" t="s">
        <v>482</v>
      </c>
      <c r="C83" s="120"/>
      <c r="D83" s="120"/>
    </row>
    <row r="84" spans="1:4">
      <c r="A84" s="130" t="s">
        <v>577</v>
      </c>
      <c r="B84" s="130" t="s">
        <v>199</v>
      </c>
      <c r="C84" s="131">
        <v>166153</v>
      </c>
      <c r="D84" s="131">
        <v>25239</v>
      </c>
    </row>
    <row r="85" spans="1:4">
      <c r="A85" s="77" t="s">
        <v>200</v>
      </c>
      <c r="B85" s="77" t="s">
        <v>201</v>
      </c>
      <c r="C85" s="78">
        <v>16006</v>
      </c>
      <c r="D85" s="78">
        <v>17751</v>
      </c>
    </row>
    <row r="86" spans="1:4">
      <c r="A86" s="77" t="s">
        <v>645</v>
      </c>
      <c r="B86" s="77" t="s">
        <v>531</v>
      </c>
      <c r="C86" s="78">
        <v>3173</v>
      </c>
      <c r="D86" s="78">
        <v>3421</v>
      </c>
    </row>
    <row r="87" spans="1:4">
      <c r="A87" s="77" t="s">
        <v>502</v>
      </c>
      <c r="B87" s="77" t="s">
        <v>205</v>
      </c>
      <c r="C87" s="78">
        <v>0</v>
      </c>
      <c r="D87" s="78">
        <v>2935</v>
      </c>
    </row>
    <row r="88" spans="1:4">
      <c r="A88" s="77" t="s">
        <v>503</v>
      </c>
      <c r="B88" s="77" t="s">
        <v>207</v>
      </c>
      <c r="C88" s="78">
        <v>963</v>
      </c>
      <c r="D88" s="78">
        <v>364</v>
      </c>
    </row>
    <row r="89" spans="1:4">
      <c r="A89" s="77" t="s">
        <v>483</v>
      </c>
      <c r="B89" s="77" t="s">
        <v>209</v>
      </c>
      <c r="C89" s="78">
        <v>398</v>
      </c>
      <c r="D89" s="78">
        <v>255</v>
      </c>
    </row>
    <row r="90" spans="1:4">
      <c r="A90" s="77" t="s">
        <v>210</v>
      </c>
      <c r="B90" s="77" t="s">
        <v>211</v>
      </c>
      <c r="C90" s="78">
        <v>145613</v>
      </c>
      <c r="D90" s="78">
        <v>513</v>
      </c>
    </row>
    <row r="91" spans="1:4">
      <c r="A91" s="130" t="s">
        <v>578</v>
      </c>
      <c r="B91" s="130" t="s">
        <v>213</v>
      </c>
      <c r="C91" s="131">
        <v>540969</v>
      </c>
      <c r="D91" s="131">
        <v>273218</v>
      </c>
    </row>
    <row r="92" spans="1:4">
      <c r="A92" s="77" t="s">
        <v>336</v>
      </c>
      <c r="B92" s="77" t="s">
        <v>337</v>
      </c>
      <c r="C92" s="78">
        <v>0</v>
      </c>
      <c r="D92" s="78">
        <v>0</v>
      </c>
    </row>
    <row r="93" spans="1:4">
      <c r="A93" s="77" t="s">
        <v>200</v>
      </c>
      <c r="B93" s="77" t="s">
        <v>201</v>
      </c>
      <c r="C93" s="78">
        <v>2933</v>
      </c>
      <c r="D93" s="78">
        <v>2154</v>
      </c>
    </row>
    <row r="94" spans="1:4">
      <c r="A94" s="77" t="s">
        <v>579</v>
      </c>
      <c r="B94" s="77" t="s">
        <v>217</v>
      </c>
      <c r="C94" s="78">
        <v>115444</v>
      </c>
      <c r="D94" s="78">
        <v>59866</v>
      </c>
    </row>
    <row r="95" spans="1:4">
      <c r="A95" s="77" t="s">
        <v>218</v>
      </c>
      <c r="B95" s="77" t="s">
        <v>219</v>
      </c>
      <c r="C95" s="78">
        <v>1742</v>
      </c>
      <c r="D95" s="78">
        <v>118</v>
      </c>
    </row>
    <row r="96" spans="1:4">
      <c r="A96" s="77" t="s">
        <v>202</v>
      </c>
      <c r="B96" s="77" t="s">
        <v>221</v>
      </c>
      <c r="C96" s="78">
        <v>33134</v>
      </c>
      <c r="D96" s="78">
        <v>11041</v>
      </c>
    </row>
    <row r="97" spans="1:5">
      <c r="A97" s="77" t="s">
        <v>503</v>
      </c>
      <c r="B97" s="77" t="s">
        <v>207</v>
      </c>
      <c r="C97" s="78">
        <v>47758</v>
      </c>
      <c r="D97" s="78">
        <v>161364</v>
      </c>
    </row>
    <row r="98" spans="1:5">
      <c r="A98" s="77" t="s">
        <v>483</v>
      </c>
      <c r="B98" s="77" t="s">
        <v>209</v>
      </c>
      <c r="C98" s="78">
        <v>4</v>
      </c>
      <c r="D98" s="78">
        <v>2</v>
      </c>
    </row>
    <row r="99" spans="1:5">
      <c r="A99" s="77" t="s">
        <v>210</v>
      </c>
      <c r="B99" s="77" t="s">
        <v>211</v>
      </c>
      <c r="C99" s="78">
        <v>339954</v>
      </c>
      <c r="D99" s="78">
        <v>38673</v>
      </c>
    </row>
    <row r="100" spans="1:5">
      <c r="A100" s="130" t="s">
        <v>580</v>
      </c>
      <c r="B100" s="130" t="s">
        <v>228</v>
      </c>
      <c r="C100" s="131">
        <v>2894478</v>
      </c>
      <c r="D100" s="131">
        <v>1404108</v>
      </c>
    </row>
    <row r="101" spans="1:5">
      <c r="A101" s="76" t="s">
        <v>466</v>
      </c>
    </row>
    <row r="103" spans="1:5" ht="26">
      <c r="A103" s="65" t="s">
        <v>229</v>
      </c>
      <c r="B103" s="65" t="s">
        <v>230</v>
      </c>
      <c r="E103" s="97"/>
    </row>
    <row r="104" spans="1:5" ht="24">
      <c r="A104" s="313" t="s">
        <v>231</v>
      </c>
      <c r="B104" s="313" t="s">
        <v>232</v>
      </c>
      <c r="C104" s="113" t="s">
        <v>699</v>
      </c>
      <c r="D104" s="113" t="s">
        <v>700</v>
      </c>
    </row>
    <row r="105" spans="1:5">
      <c r="A105" s="121" t="s">
        <v>233</v>
      </c>
      <c r="B105" s="121" t="s">
        <v>234</v>
      </c>
      <c r="C105" s="4"/>
      <c r="D105" s="4"/>
    </row>
    <row r="106" spans="1:5">
      <c r="A106" s="122" t="s">
        <v>646</v>
      </c>
      <c r="B106" s="122" t="s">
        <v>398</v>
      </c>
      <c r="C106" s="4">
        <v>1154327</v>
      </c>
      <c r="D106" s="4">
        <v>175315</v>
      </c>
    </row>
    <row r="107" spans="1:5">
      <c r="A107" s="122" t="s">
        <v>235</v>
      </c>
      <c r="B107" s="122" t="s">
        <v>236</v>
      </c>
      <c r="C107" s="4">
        <v>-460131</v>
      </c>
      <c r="D107" s="4">
        <v>54769</v>
      </c>
    </row>
    <row r="108" spans="1:5">
      <c r="A108" s="81" t="s">
        <v>647</v>
      </c>
      <c r="B108" s="81" t="s">
        <v>379</v>
      </c>
      <c r="C108" s="80">
        <v>13559</v>
      </c>
      <c r="D108" s="80">
        <v>8117</v>
      </c>
    </row>
    <row r="109" spans="1:5">
      <c r="A109" s="81" t="s">
        <v>648</v>
      </c>
      <c r="B109" s="81" t="s">
        <v>683</v>
      </c>
      <c r="C109" s="80">
        <v>254105</v>
      </c>
      <c r="D109" s="80">
        <v>29370</v>
      </c>
    </row>
    <row r="110" spans="1:5">
      <c r="A110" s="81" t="s">
        <v>649</v>
      </c>
      <c r="B110" s="81" t="s">
        <v>604</v>
      </c>
      <c r="C110" s="80">
        <v>2220</v>
      </c>
      <c r="D110" s="80">
        <v>0</v>
      </c>
    </row>
    <row r="111" spans="1:5">
      <c r="A111" s="81" t="s">
        <v>650</v>
      </c>
      <c r="B111" s="81" t="s">
        <v>605</v>
      </c>
      <c r="C111" s="80">
        <v>-7188</v>
      </c>
      <c r="D111" s="80">
        <v>-8788</v>
      </c>
    </row>
    <row r="112" spans="1:5">
      <c r="A112" s="81" t="s">
        <v>651</v>
      </c>
      <c r="B112" s="81" t="s">
        <v>606</v>
      </c>
      <c r="C112" s="80">
        <v>-5440</v>
      </c>
      <c r="D112" s="80">
        <v>-1283</v>
      </c>
    </row>
    <row r="113" spans="1:13">
      <c r="A113" s="81" t="s">
        <v>652</v>
      </c>
      <c r="B113" s="81" t="s">
        <v>248</v>
      </c>
      <c r="C113" s="80">
        <v>366499</v>
      </c>
      <c r="D113" s="80">
        <v>10585</v>
      </c>
    </row>
    <row r="114" spans="1:13">
      <c r="A114" s="81" t="s">
        <v>653</v>
      </c>
      <c r="B114" s="81" t="s">
        <v>250</v>
      </c>
      <c r="C114" s="80">
        <v>5905</v>
      </c>
      <c r="D114" s="80">
        <v>-12604</v>
      </c>
    </row>
    <row r="115" spans="1:13">
      <c r="A115" s="81" t="s">
        <v>654</v>
      </c>
      <c r="B115" s="81" t="s">
        <v>252</v>
      </c>
      <c r="C115" s="80">
        <v>-1083890</v>
      </c>
      <c r="D115" s="80">
        <v>-126397</v>
      </c>
    </row>
    <row r="116" spans="1:13">
      <c r="A116" s="81" t="s">
        <v>655</v>
      </c>
      <c r="B116" s="81" t="s">
        <v>546</v>
      </c>
      <c r="C116" s="80">
        <v>77319</v>
      </c>
      <c r="D116" s="80">
        <v>11421</v>
      </c>
    </row>
    <row r="117" spans="1:13">
      <c r="A117" s="81" t="s">
        <v>255</v>
      </c>
      <c r="B117" s="81" t="s">
        <v>547</v>
      </c>
      <c r="C117" s="80">
        <v>-100033</v>
      </c>
      <c r="D117" s="80">
        <v>115774</v>
      </c>
    </row>
    <row r="118" spans="1:13">
      <c r="A118" s="81" t="s">
        <v>259</v>
      </c>
      <c r="B118" s="81" t="s">
        <v>260</v>
      </c>
      <c r="C118" s="80">
        <v>16813</v>
      </c>
      <c r="D118" s="80">
        <v>28574</v>
      </c>
    </row>
    <row r="119" spans="1:13">
      <c r="A119" s="122" t="s">
        <v>656</v>
      </c>
      <c r="B119" s="122" t="s">
        <v>262</v>
      </c>
      <c r="C119" s="4">
        <v>694196</v>
      </c>
      <c r="D119" s="4">
        <v>230084</v>
      </c>
    </row>
    <row r="120" spans="1:13">
      <c r="A120" s="81" t="s">
        <v>657</v>
      </c>
      <c r="B120" s="81" t="s">
        <v>548</v>
      </c>
      <c r="C120" s="80">
        <v>-3140</v>
      </c>
      <c r="D120" s="80">
        <v>13847</v>
      </c>
    </row>
    <row r="121" spans="1:13">
      <c r="A121" s="81" t="s">
        <v>265</v>
      </c>
      <c r="B121" s="81" t="s">
        <v>607</v>
      </c>
      <c r="C121" s="80">
        <v>13762</v>
      </c>
      <c r="D121" s="80">
        <v>0</v>
      </c>
    </row>
    <row r="122" spans="1:13">
      <c r="A122" s="81" t="s">
        <v>658</v>
      </c>
      <c r="B122" s="81" t="s">
        <v>268</v>
      </c>
      <c r="C122" s="80">
        <v>6890</v>
      </c>
      <c r="D122" s="80">
        <v>-27225</v>
      </c>
    </row>
    <row r="123" spans="1:13">
      <c r="A123" s="121" t="s">
        <v>659</v>
      </c>
      <c r="B123" s="121" t="s">
        <v>270</v>
      </c>
      <c r="C123" s="4">
        <v>711708</v>
      </c>
      <c r="D123" s="4">
        <v>216706</v>
      </c>
    </row>
    <row r="124" spans="1:13">
      <c r="A124" s="121" t="s">
        <v>660</v>
      </c>
      <c r="B124" s="121" t="s">
        <v>272</v>
      </c>
      <c r="C124" s="4"/>
      <c r="D124" s="4"/>
    </row>
    <row r="125" spans="1:13">
      <c r="A125" s="122" t="s">
        <v>549</v>
      </c>
      <c r="B125" s="122" t="s">
        <v>274</v>
      </c>
      <c r="C125" s="4">
        <v>823545</v>
      </c>
      <c r="D125" s="4">
        <v>881888</v>
      </c>
    </row>
    <row r="126" spans="1:13">
      <c r="A126" s="81" t="s">
        <v>661</v>
      </c>
      <c r="B126" s="81" t="s">
        <v>276</v>
      </c>
      <c r="C126" s="80">
        <v>22</v>
      </c>
      <c r="D126" s="80">
        <v>136</v>
      </c>
    </row>
    <row r="127" spans="1:13">
      <c r="A127" s="81" t="s">
        <v>277</v>
      </c>
      <c r="B127" s="81" t="s">
        <v>702</v>
      </c>
      <c r="C127" s="80">
        <v>0</v>
      </c>
      <c r="D127" s="80">
        <v>0</v>
      </c>
    </row>
    <row r="128" spans="1:13">
      <c r="A128" s="81" t="s">
        <v>279</v>
      </c>
      <c r="B128" s="81" t="s">
        <v>280</v>
      </c>
      <c r="C128" s="80">
        <v>0</v>
      </c>
      <c r="D128" s="80">
        <v>1667</v>
      </c>
      <c r="M128" s="68"/>
    </row>
    <row r="129" spans="1:13">
      <c r="A129" s="81" t="s">
        <v>281</v>
      </c>
      <c r="B129" s="81" t="s">
        <v>282</v>
      </c>
      <c r="C129" s="80">
        <v>0</v>
      </c>
      <c r="D129" s="80">
        <v>0</v>
      </c>
      <c r="M129" s="68"/>
    </row>
    <row r="130" spans="1:13">
      <c r="A130" s="81" t="s">
        <v>662</v>
      </c>
      <c r="B130" s="81" t="s">
        <v>288</v>
      </c>
      <c r="C130" s="80">
        <v>754581</v>
      </c>
      <c r="D130" s="80">
        <v>870742</v>
      </c>
      <c r="M130" s="68"/>
    </row>
    <row r="131" spans="1:13">
      <c r="A131" s="81" t="s">
        <v>663</v>
      </c>
      <c r="B131" s="81" t="s">
        <v>382</v>
      </c>
      <c r="C131" s="80">
        <v>59426</v>
      </c>
      <c r="D131" s="80">
        <v>0</v>
      </c>
      <c r="M131" s="68"/>
    </row>
    <row r="132" spans="1:13">
      <c r="A132" s="81" t="s">
        <v>291</v>
      </c>
      <c r="B132" s="81" t="s">
        <v>292</v>
      </c>
      <c r="C132" s="80">
        <v>115</v>
      </c>
      <c r="D132" s="80">
        <v>0</v>
      </c>
      <c r="M132" s="68"/>
    </row>
    <row r="133" spans="1:13">
      <c r="A133" s="81" t="s">
        <v>551</v>
      </c>
      <c r="B133" s="81" t="s">
        <v>296</v>
      </c>
      <c r="C133" s="80">
        <v>1801</v>
      </c>
      <c r="D133" s="80">
        <v>0</v>
      </c>
      <c r="M133" s="68"/>
    </row>
    <row r="134" spans="1:13">
      <c r="A134" s="81" t="s">
        <v>664</v>
      </c>
      <c r="B134" s="81" t="s">
        <v>298</v>
      </c>
      <c r="C134" s="80">
        <v>7600</v>
      </c>
      <c r="D134" s="80">
        <v>9343</v>
      </c>
    </row>
    <row r="135" spans="1:13">
      <c r="A135" s="122" t="s">
        <v>553</v>
      </c>
      <c r="B135" s="122" t="s">
        <v>300</v>
      </c>
      <c r="C135" s="4">
        <v>929931</v>
      </c>
      <c r="D135" s="4">
        <v>1046386</v>
      </c>
    </row>
    <row r="136" spans="1:13">
      <c r="A136" s="81" t="s">
        <v>665</v>
      </c>
      <c r="B136" s="81" t="s">
        <v>302</v>
      </c>
      <c r="C136" s="80">
        <v>18516</v>
      </c>
      <c r="D136" s="80">
        <v>91509</v>
      </c>
    </row>
    <row r="137" spans="1:13">
      <c r="A137" s="81" t="s">
        <v>568</v>
      </c>
      <c r="B137" s="81" t="s">
        <v>137</v>
      </c>
      <c r="C137" s="80">
        <v>203076</v>
      </c>
      <c r="D137" s="80">
        <v>164990</v>
      </c>
    </row>
    <row r="138" spans="1:13">
      <c r="A138" s="81" t="s">
        <v>305</v>
      </c>
      <c r="B138" s="81" t="s">
        <v>306</v>
      </c>
      <c r="C138" s="80">
        <v>0</v>
      </c>
      <c r="D138" s="80">
        <v>0</v>
      </c>
    </row>
    <row r="139" spans="1:13">
      <c r="A139" s="81" t="s">
        <v>666</v>
      </c>
      <c r="B139" s="81" t="s">
        <v>608</v>
      </c>
      <c r="C139" s="80">
        <v>8336</v>
      </c>
      <c r="D139" s="80">
        <v>36743</v>
      </c>
    </row>
    <row r="140" spans="1:13">
      <c r="A140" s="81" t="s">
        <v>309</v>
      </c>
      <c r="B140" s="81" t="s">
        <v>310</v>
      </c>
      <c r="C140" s="80">
        <v>4500</v>
      </c>
      <c r="D140" s="80">
        <v>0</v>
      </c>
    </row>
    <row r="141" spans="1:13">
      <c r="A141" s="81" t="s">
        <v>311</v>
      </c>
      <c r="B141" s="81" t="s">
        <v>312</v>
      </c>
      <c r="C141" s="80">
        <v>0</v>
      </c>
      <c r="D141" s="80">
        <v>4500</v>
      </c>
    </row>
    <row r="142" spans="1:13">
      <c r="A142" s="81" t="s">
        <v>319</v>
      </c>
      <c r="B142" s="81" t="s">
        <v>320</v>
      </c>
      <c r="C142" s="80">
        <v>0</v>
      </c>
      <c r="D142" s="80">
        <v>0</v>
      </c>
    </row>
    <row r="143" spans="1:13">
      <c r="A143" s="81" t="s">
        <v>321</v>
      </c>
      <c r="B143" s="81" t="s">
        <v>322</v>
      </c>
      <c r="C143" s="80">
        <v>486054</v>
      </c>
      <c r="D143" s="80">
        <v>748644</v>
      </c>
    </row>
    <row r="144" spans="1:13">
      <c r="A144" s="81" t="s">
        <v>663</v>
      </c>
      <c r="B144" s="81" t="s">
        <v>324</v>
      </c>
      <c r="C144" s="80">
        <v>209441</v>
      </c>
      <c r="D144" s="80">
        <v>0</v>
      </c>
    </row>
    <row r="145" spans="1:16">
      <c r="A145" s="81" t="s">
        <v>557</v>
      </c>
      <c r="B145" s="81" t="s">
        <v>424</v>
      </c>
      <c r="C145" s="80">
        <v>8</v>
      </c>
      <c r="D145" s="80">
        <v>0</v>
      </c>
    </row>
    <row r="146" spans="1:16">
      <c r="A146" s="121" t="s">
        <v>668</v>
      </c>
      <c r="B146" s="121" t="s">
        <v>331</v>
      </c>
      <c r="C146" s="4">
        <v>-106386</v>
      </c>
      <c r="D146" s="4">
        <v>-164498</v>
      </c>
    </row>
    <row r="147" spans="1:16">
      <c r="A147" s="121" t="s">
        <v>669</v>
      </c>
      <c r="B147" s="121" t="s">
        <v>333</v>
      </c>
      <c r="C147" s="4"/>
      <c r="D147" s="4"/>
      <c r="P147" s="68"/>
    </row>
    <row r="148" spans="1:16">
      <c r="A148" s="122" t="s">
        <v>549</v>
      </c>
      <c r="B148" s="122" t="s">
        <v>274</v>
      </c>
      <c r="C148" s="4">
        <v>126124</v>
      </c>
      <c r="D148" s="4">
        <v>0</v>
      </c>
      <c r="P148" s="68"/>
    </row>
    <row r="149" spans="1:16">
      <c r="A149" s="81" t="s">
        <v>560</v>
      </c>
      <c r="B149" s="81" t="s">
        <v>335</v>
      </c>
      <c r="C149" s="80">
        <v>126124</v>
      </c>
      <c r="D149" s="80">
        <v>0</v>
      </c>
      <c r="P149" s="68"/>
    </row>
    <row r="150" spans="1:16">
      <c r="A150" s="81" t="s">
        <v>336</v>
      </c>
      <c r="B150" s="81" t="s">
        <v>337</v>
      </c>
      <c r="C150" s="80">
        <v>0</v>
      </c>
      <c r="D150" s="80">
        <v>0</v>
      </c>
      <c r="P150" s="68"/>
    </row>
    <row r="151" spans="1:16">
      <c r="A151" s="81" t="s">
        <v>670</v>
      </c>
      <c r="B151" s="81" t="s">
        <v>515</v>
      </c>
      <c r="C151" s="80">
        <v>0</v>
      </c>
      <c r="D151" s="80">
        <v>0</v>
      </c>
    </row>
    <row r="152" spans="1:16">
      <c r="A152" s="81" t="s">
        <v>340</v>
      </c>
      <c r="B152" s="81" t="s">
        <v>341</v>
      </c>
      <c r="C152" s="80">
        <v>0</v>
      </c>
      <c r="D152" s="80">
        <v>0</v>
      </c>
    </row>
    <row r="153" spans="1:16">
      <c r="A153" s="122" t="s">
        <v>553</v>
      </c>
      <c r="B153" s="122" t="s">
        <v>300</v>
      </c>
      <c r="C153" s="4">
        <v>217517</v>
      </c>
      <c r="D153" s="4">
        <v>107180</v>
      </c>
    </row>
    <row r="154" spans="1:16">
      <c r="A154" s="81" t="s">
        <v>342</v>
      </c>
      <c r="B154" s="81" t="s">
        <v>312</v>
      </c>
      <c r="C154" s="80">
        <v>0</v>
      </c>
      <c r="D154" s="80">
        <v>0</v>
      </c>
      <c r="L154" s="68"/>
    </row>
    <row r="155" spans="1:16">
      <c r="A155" s="81" t="s">
        <v>563</v>
      </c>
      <c r="B155" s="81" t="s">
        <v>346</v>
      </c>
      <c r="C155" s="80">
        <v>0</v>
      </c>
      <c r="D155" s="80">
        <v>100926</v>
      </c>
      <c r="L155" s="68"/>
    </row>
    <row r="156" spans="1:16">
      <c r="A156" s="81" t="s">
        <v>347</v>
      </c>
      <c r="B156" s="81" t="s">
        <v>610</v>
      </c>
      <c r="C156" s="80">
        <v>214259</v>
      </c>
      <c r="D156" s="80">
        <v>0</v>
      </c>
      <c r="L156" s="68"/>
    </row>
    <row r="157" spans="1:16" ht="15" customHeight="1">
      <c r="A157" s="81" t="s">
        <v>671</v>
      </c>
      <c r="B157" s="81" t="s">
        <v>350</v>
      </c>
      <c r="C157" s="80">
        <v>2857</v>
      </c>
      <c r="D157" s="80">
        <v>5708</v>
      </c>
    </row>
    <row r="158" spans="1:16">
      <c r="A158" s="81" t="s">
        <v>340</v>
      </c>
      <c r="B158" s="81" t="s">
        <v>341</v>
      </c>
      <c r="C158" s="80">
        <v>401</v>
      </c>
      <c r="D158" s="80">
        <v>546</v>
      </c>
    </row>
    <row r="159" spans="1:16">
      <c r="A159" s="121" t="s">
        <v>672</v>
      </c>
      <c r="B159" s="121" t="s">
        <v>353</v>
      </c>
      <c r="C159" s="4">
        <v>-91393</v>
      </c>
      <c r="D159" s="4">
        <v>-107180</v>
      </c>
    </row>
    <row r="160" spans="1:16">
      <c r="A160" s="121" t="s">
        <v>673</v>
      </c>
      <c r="B160" s="121" t="s">
        <v>355</v>
      </c>
      <c r="C160" s="4">
        <v>513929</v>
      </c>
      <c r="D160" s="4">
        <v>-54972</v>
      </c>
    </row>
    <row r="161" spans="1:11">
      <c r="A161" s="121" t="s">
        <v>674</v>
      </c>
      <c r="B161" s="121" t="s">
        <v>357</v>
      </c>
      <c r="C161" s="4">
        <v>513929</v>
      </c>
      <c r="D161" s="4">
        <v>-54972</v>
      </c>
    </row>
    <row r="162" spans="1:11">
      <c r="A162" s="121" t="s">
        <v>675</v>
      </c>
      <c r="B162" s="121" t="s">
        <v>359</v>
      </c>
      <c r="C162" s="4">
        <v>49406</v>
      </c>
      <c r="D162" s="4">
        <v>104378</v>
      </c>
    </row>
    <row r="163" spans="1:11">
      <c r="A163" s="121" t="s">
        <v>676</v>
      </c>
      <c r="B163" s="121" t="s">
        <v>361</v>
      </c>
      <c r="C163" s="4">
        <v>563335</v>
      </c>
      <c r="D163" s="4">
        <v>49406</v>
      </c>
    </row>
    <row r="164" spans="1:11">
      <c r="A164" s="76"/>
      <c r="B164" s="71"/>
      <c r="C164" s="72"/>
      <c r="D164" s="72"/>
    </row>
    <row r="165" spans="1:11">
      <c r="A165" s="76"/>
      <c r="B165" s="71"/>
      <c r="C165" s="72"/>
      <c r="D165" s="72"/>
    </row>
    <row r="166" spans="1:11" ht="26">
      <c r="A166" s="65" t="s">
        <v>476</v>
      </c>
      <c r="B166" s="66" t="s">
        <v>427</v>
      </c>
      <c r="C166" s="383" t="s">
        <v>699</v>
      </c>
      <c r="D166" s="384"/>
      <c r="E166" s="384"/>
      <c r="F166" s="385"/>
      <c r="H166" s="383" t="s">
        <v>700</v>
      </c>
      <c r="I166" s="384"/>
      <c r="J166" s="384"/>
      <c r="K166" s="385"/>
    </row>
    <row r="167" spans="1:11" ht="52">
      <c r="A167" s="392" t="s">
        <v>477</v>
      </c>
      <c r="B167" s="387" t="s">
        <v>429</v>
      </c>
      <c r="C167" s="396" t="s">
        <v>430</v>
      </c>
      <c r="D167" s="396" t="s">
        <v>431</v>
      </c>
      <c r="E167" s="314" t="s">
        <v>478</v>
      </c>
      <c r="F167" s="314" t="s">
        <v>433</v>
      </c>
      <c r="H167" s="396" t="s">
        <v>430</v>
      </c>
      <c r="I167" s="396" t="s">
        <v>431</v>
      </c>
      <c r="J167" s="314" t="s">
        <v>478</v>
      </c>
      <c r="K167" s="314" t="s">
        <v>433</v>
      </c>
    </row>
    <row r="168" spans="1:11" ht="65">
      <c r="A168" s="392"/>
      <c r="B168" s="387"/>
      <c r="C168" s="397"/>
      <c r="D168" s="397"/>
      <c r="E168" s="314" t="s">
        <v>479</v>
      </c>
      <c r="F168" s="314" t="s">
        <v>435</v>
      </c>
      <c r="H168" s="397"/>
      <c r="I168" s="397"/>
      <c r="J168" s="314" t="s">
        <v>479</v>
      </c>
      <c r="K168" s="314" t="s">
        <v>435</v>
      </c>
    </row>
    <row r="169" spans="1:11">
      <c r="A169" s="82" t="s">
        <v>0</v>
      </c>
      <c r="B169" s="121" t="s">
        <v>1</v>
      </c>
      <c r="C169" s="123">
        <v>1895913</v>
      </c>
      <c r="D169" s="123">
        <v>343748</v>
      </c>
      <c r="E169" s="123">
        <v>-100786</v>
      </c>
      <c r="F169" s="123">
        <v>2138875</v>
      </c>
      <c r="H169" s="123">
        <v>369332</v>
      </c>
      <c r="I169" s="123">
        <v>162256</v>
      </c>
      <c r="J169" s="123">
        <v>-10316</v>
      </c>
      <c r="K169" s="123">
        <v>521272</v>
      </c>
    </row>
    <row r="170" spans="1:11">
      <c r="A170" s="84" t="s">
        <v>622</v>
      </c>
      <c r="B170" s="116" t="s">
        <v>46</v>
      </c>
      <c r="C170" s="78">
        <v>1786145</v>
      </c>
      <c r="D170" s="78">
        <v>12937</v>
      </c>
      <c r="E170" s="78">
        <v>40850</v>
      </c>
      <c r="F170" s="78">
        <v>1839932</v>
      </c>
      <c r="H170" s="78">
        <v>292386</v>
      </c>
      <c r="I170" s="78">
        <v>7633</v>
      </c>
      <c r="J170" s="78">
        <v>4456</v>
      </c>
      <c r="K170" s="78">
        <v>304475</v>
      </c>
    </row>
    <row r="171" spans="1:11">
      <c r="A171" s="84" t="s">
        <v>623</v>
      </c>
      <c r="B171" s="116" t="s">
        <v>369</v>
      </c>
      <c r="C171" s="78">
        <v>5251</v>
      </c>
      <c r="D171" s="78">
        <v>132</v>
      </c>
      <c r="E171" s="78">
        <v>-3141</v>
      </c>
      <c r="F171" s="78">
        <v>2242</v>
      </c>
      <c r="H171" s="78">
        <v>41945</v>
      </c>
      <c r="I171" s="78">
        <v>250</v>
      </c>
      <c r="J171" s="78">
        <v>-3891</v>
      </c>
      <c r="K171" s="78">
        <v>38304</v>
      </c>
    </row>
    <row r="172" spans="1:11">
      <c r="A172" s="84" t="s">
        <v>624</v>
      </c>
      <c r="B172" s="116" t="s">
        <v>49</v>
      </c>
      <c r="C172" s="78">
        <v>104517</v>
      </c>
      <c r="D172" s="78">
        <v>330679</v>
      </c>
      <c r="E172" s="78">
        <v>-138495</v>
      </c>
      <c r="F172" s="78">
        <v>296701</v>
      </c>
      <c r="H172" s="78">
        <v>35001</v>
      </c>
      <c r="I172" s="78">
        <v>154373</v>
      </c>
      <c r="J172" s="78">
        <v>-10881</v>
      </c>
      <c r="K172" s="78">
        <v>178493</v>
      </c>
    </row>
    <row r="173" spans="1:11">
      <c r="A173" s="82" t="s">
        <v>677</v>
      </c>
      <c r="B173" s="121" t="s">
        <v>438</v>
      </c>
      <c r="C173" s="123">
        <v>347436</v>
      </c>
      <c r="D173" s="123">
        <v>243653</v>
      </c>
      <c r="E173" s="123">
        <v>-99725</v>
      </c>
      <c r="F173" s="123">
        <v>491364</v>
      </c>
      <c r="H173" s="123">
        <v>53763</v>
      </c>
      <c r="I173" s="123">
        <v>114275</v>
      </c>
      <c r="J173" s="123">
        <v>-6730</v>
      </c>
      <c r="K173" s="123">
        <v>161308</v>
      </c>
    </row>
    <row r="174" spans="1:11">
      <c r="A174" s="84" t="s">
        <v>439</v>
      </c>
      <c r="B174" s="116" t="s">
        <v>373</v>
      </c>
      <c r="C174" s="78">
        <v>252340</v>
      </c>
      <c r="D174" s="78">
        <v>5963</v>
      </c>
      <c r="E174" s="78">
        <v>-2198</v>
      </c>
      <c r="F174" s="78">
        <v>256105</v>
      </c>
      <c r="H174" s="78">
        <v>25606</v>
      </c>
      <c r="I174" s="78">
        <v>6361</v>
      </c>
      <c r="J174" s="78">
        <v>-310</v>
      </c>
      <c r="K174" s="78">
        <v>31657</v>
      </c>
    </row>
    <row r="175" spans="1:11">
      <c r="A175" s="84" t="s">
        <v>441</v>
      </c>
      <c r="B175" s="116" t="s">
        <v>55</v>
      </c>
      <c r="C175" s="78">
        <v>95096</v>
      </c>
      <c r="D175" s="78">
        <v>237690</v>
      </c>
      <c r="E175" s="78">
        <v>-97527</v>
      </c>
      <c r="F175" s="78">
        <v>235259</v>
      </c>
      <c r="H175" s="78">
        <v>28157</v>
      </c>
      <c r="I175" s="78">
        <v>107914</v>
      </c>
      <c r="J175" s="78">
        <v>-6420</v>
      </c>
      <c r="K175" s="78">
        <v>129651</v>
      </c>
    </row>
    <row r="176" spans="1:11">
      <c r="A176" s="85" t="s">
        <v>626</v>
      </c>
      <c r="B176" s="124" t="s">
        <v>391</v>
      </c>
      <c r="C176" s="123">
        <v>1548477</v>
      </c>
      <c r="D176" s="123">
        <v>100095</v>
      </c>
      <c r="E176" s="123">
        <v>-1061</v>
      </c>
      <c r="F176" s="123">
        <v>1647511</v>
      </c>
      <c r="H176" s="123">
        <v>315569</v>
      </c>
      <c r="I176" s="123">
        <v>47981</v>
      </c>
      <c r="J176" s="123">
        <v>-3586</v>
      </c>
      <c r="K176" s="123">
        <v>359964</v>
      </c>
    </row>
    <row r="177" spans="1:23">
      <c r="A177" s="83" t="s">
        <v>627</v>
      </c>
      <c r="B177" s="77" t="s">
        <v>59</v>
      </c>
      <c r="C177" s="78">
        <v>341633</v>
      </c>
      <c r="D177" s="78">
        <v>67344</v>
      </c>
      <c r="E177" s="78">
        <v>-961</v>
      </c>
      <c r="F177" s="78">
        <v>408016</v>
      </c>
      <c r="H177" s="78">
        <v>86476</v>
      </c>
      <c r="I177" s="78">
        <v>41029</v>
      </c>
      <c r="J177" s="78">
        <v>-2164</v>
      </c>
      <c r="K177" s="78">
        <v>125341</v>
      </c>
    </row>
    <row r="178" spans="1:23">
      <c r="A178" s="83" t="s">
        <v>628</v>
      </c>
      <c r="B178" s="77" t="s">
        <v>520</v>
      </c>
      <c r="C178" s="78">
        <v>59426</v>
      </c>
      <c r="D178" s="78">
        <v>7195</v>
      </c>
      <c r="E178" s="78">
        <v>-186</v>
      </c>
      <c r="F178" s="78">
        <v>66435</v>
      </c>
      <c r="H178" s="78">
        <v>54132</v>
      </c>
      <c r="I178" s="78">
        <v>4400</v>
      </c>
      <c r="J178" s="78">
        <v>-1419</v>
      </c>
      <c r="K178" s="78">
        <v>57113</v>
      </c>
    </row>
    <row r="179" spans="1:23">
      <c r="A179" s="83" t="s">
        <v>629</v>
      </c>
      <c r="B179" s="77" t="s">
        <v>65</v>
      </c>
      <c r="C179" s="78">
        <v>8835</v>
      </c>
      <c r="D179" s="78">
        <v>1469</v>
      </c>
      <c r="E179" s="78">
        <v>-1769</v>
      </c>
      <c r="F179" s="78">
        <v>8535</v>
      </c>
      <c r="H179" s="78">
        <v>8085</v>
      </c>
      <c r="I179" s="78">
        <v>1424</v>
      </c>
      <c r="J179" s="78">
        <v>-1235</v>
      </c>
      <c r="K179" s="78">
        <v>8274</v>
      </c>
    </row>
    <row r="180" spans="1:23">
      <c r="A180" s="83" t="s">
        <v>66</v>
      </c>
      <c r="B180" s="77" t="s">
        <v>67</v>
      </c>
      <c r="C180" s="78">
        <v>25243</v>
      </c>
      <c r="D180" s="78">
        <v>813</v>
      </c>
      <c r="E180" s="78">
        <v>-1635</v>
      </c>
      <c r="F180" s="78">
        <v>24421</v>
      </c>
      <c r="H180" s="78">
        <v>6308</v>
      </c>
      <c r="I180" s="78">
        <v>399</v>
      </c>
      <c r="J180" s="78">
        <v>-1204</v>
      </c>
      <c r="K180" s="78">
        <v>5503</v>
      </c>
    </row>
    <row r="181" spans="1:23">
      <c r="A181" s="83" t="s">
        <v>630</v>
      </c>
      <c r="B181" s="77" t="s">
        <v>69</v>
      </c>
      <c r="C181" s="78">
        <v>-97</v>
      </c>
      <c r="D181" s="78">
        <v>0</v>
      </c>
      <c r="E181" s="78">
        <v>0</v>
      </c>
      <c r="F181" s="78">
        <v>-97</v>
      </c>
      <c r="H181" s="78">
        <v>5</v>
      </c>
      <c r="I181" s="78">
        <v>0</v>
      </c>
      <c r="J181" s="78">
        <v>0</v>
      </c>
      <c r="K181" s="78">
        <v>5</v>
      </c>
    </row>
    <row r="182" spans="1:23">
      <c r="A182" s="85" t="s">
        <v>631</v>
      </c>
      <c r="B182" s="124" t="s">
        <v>394</v>
      </c>
      <c r="C182" s="123">
        <v>1130913</v>
      </c>
      <c r="D182" s="123">
        <v>26212</v>
      </c>
      <c r="E182" s="123">
        <v>-48</v>
      </c>
      <c r="F182" s="123">
        <v>1157077</v>
      </c>
      <c r="H182" s="123">
        <v>176743</v>
      </c>
      <c r="I182" s="123">
        <v>3577</v>
      </c>
      <c r="J182" s="123">
        <v>-34</v>
      </c>
      <c r="K182" s="123">
        <v>180286</v>
      </c>
    </row>
    <row r="183" spans="1:23">
      <c r="A183" s="83" t="s">
        <v>632</v>
      </c>
      <c r="B183" s="77" t="s">
        <v>73</v>
      </c>
      <c r="C183" s="78">
        <v>15912</v>
      </c>
      <c r="D183" s="78">
        <v>1169</v>
      </c>
      <c r="E183" s="78">
        <v>0</v>
      </c>
      <c r="F183" s="78">
        <v>17081</v>
      </c>
      <c r="H183" s="78">
        <v>9673</v>
      </c>
      <c r="I183" s="78">
        <v>466</v>
      </c>
      <c r="J183" s="78">
        <v>-676</v>
      </c>
      <c r="K183" s="78">
        <v>9463</v>
      </c>
    </row>
    <row r="184" spans="1:23">
      <c r="A184" s="83" t="s">
        <v>633</v>
      </c>
      <c r="B184" s="77" t="s">
        <v>75</v>
      </c>
      <c r="C184" s="78">
        <v>6278</v>
      </c>
      <c r="D184" s="78">
        <v>3032</v>
      </c>
      <c r="E184" s="78">
        <v>-101</v>
      </c>
      <c r="F184" s="78">
        <v>9209</v>
      </c>
      <c r="H184" s="78">
        <v>547</v>
      </c>
      <c r="I184" s="78">
        <v>735</v>
      </c>
      <c r="J184" s="78">
        <v>-695</v>
      </c>
      <c r="K184" s="78">
        <v>587</v>
      </c>
    </row>
    <row r="185" spans="1:23">
      <c r="A185" s="85" t="s">
        <v>634</v>
      </c>
      <c r="B185" s="124" t="s">
        <v>396</v>
      </c>
      <c r="C185" s="123">
        <v>1140547</v>
      </c>
      <c r="D185" s="123">
        <v>24349</v>
      </c>
      <c r="E185" s="123">
        <v>53</v>
      </c>
      <c r="F185" s="123">
        <v>1164949</v>
      </c>
      <c r="H185" s="123">
        <v>185869</v>
      </c>
      <c r="I185" s="123">
        <v>3308</v>
      </c>
      <c r="J185" s="123">
        <v>-15</v>
      </c>
      <c r="K185" s="123">
        <v>189162</v>
      </c>
    </row>
    <row r="186" spans="1:23">
      <c r="A186" s="83" t="s">
        <v>78</v>
      </c>
      <c r="B186" s="77" t="s">
        <v>79</v>
      </c>
      <c r="C186" s="78">
        <v>6918</v>
      </c>
      <c r="D186" s="78">
        <v>3694</v>
      </c>
      <c r="E186" s="78">
        <v>10</v>
      </c>
      <c r="F186" s="78">
        <v>10622</v>
      </c>
      <c r="H186" s="78">
        <v>13522</v>
      </c>
      <c r="I186" s="78">
        <v>325</v>
      </c>
      <c r="J186" s="78">
        <v>0</v>
      </c>
      <c r="K186" s="78">
        <v>13847</v>
      </c>
    </row>
    <row r="187" spans="1:23">
      <c r="A187" s="85" t="s">
        <v>522</v>
      </c>
      <c r="B187" s="124" t="s">
        <v>398</v>
      </c>
      <c r="C187" s="123">
        <v>1133629</v>
      </c>
      <c r="D187" s="123">
        <v>20655</v>
      </c>
      <c r="E187" s="123">
        <v>43</v>
      </c>
      <c r="F187" s="123">
        <v>1154327</v>
      </c>
      <c r="H187" s="123">
        <v>172347</v>
      </c>
      <c r="I187" s="123">
        <v>2983</v>
      </c>
      <c r="J187" s="123">
        <v>-15</v>
      </c>
      <c r="K187" s="123">
        <v>175315</v>
      </c>
    </row>
    <row r="188" spans="1:23">
      <c r="A188" s="83"/>
      <c r="B188" s="77"/>
      <c r="C188" s="78"/>
      <c r="D188" s="78"/>
      <c r="E188" s="78"/>
      <c r="F188" s="78"/>
      <c r="H188" s="78"/>
      <c r="I188" s="78"/>
      <c r="J188" s="78"/>
      <c r="K188" s="78"/>
    </row>
    <row r="189" spans="1:23">
      <c r="A189" s="85" t="s">
        <v>635</v>
      </c>
      <c r="B189" s="124" t="s">
        <v>446</v>
      </c>
      <c r="C189" s="123">
        <v>1133629</v>
      </c>
      <c r="D189" s="123">
        <v>20655</v>
      </c>
      <c r="E189" s="123">
        <v>43</v>
      </c>
      <c r="F189" s="123">
        <v>1154327</v>
      </c>
      <c r="H189" s="123">
        <v>172347</v>
      </c>
      <c r="I189" s="123">
        <v>2983</v>
      </c>
      <c r="J189" s="123">
        <v>-15</v>
      </c>
      <c r="K189" s="123">
        <v>175315</v>
      </c>
    </row>
    <row r="190" spans="1:23" s="68" customFormat="1" ht="12"/>
    <row r="191" spans="1:23" s="68" customFormat="1">
      <c r="M191" s="40"/>
      <c r="N191" s="40"/>
      <c r="O191" s="40"/>
      <c r="P191" s="40"/>
      <c r="Q191" s="40"/>
      <c r="R191" s="40"/>
      <c r="S191" s="40"/>
      <c r="T191" s="40"/>
      <c r="U191" s="40"/>
      <c r="V191" s="40"/>
      <c r="W191" s="40"/>
    </row>
    <row r="193" spans="1:20" ht="26">
      <c r="A193" s="65" t="s">
        <v>447</v>
      </c>
      <c r="B193" s="65" t="s">
        <v>448</v>
      </c>
      <c r="C193" s="383">
        <v>44196</v>
      </c>
      <c r="D193" s="384"/>
      <c r="E193" s="384"/>
      <c r="F193" s="385"/>
      <c r="H193" s="383" t="s">
        <v>701</v>
      </c>
      <c r="I193" s="384"/>
      <c r="J193" s="384"/>
      <c r="K193" s="385"/>
    </row>
    <row r="194" spans="1:20" ht="52">
      <c r="A194" s="390" t="s">
        <v>126</v>
      </c>
      <c r="B194" s="390" t="s">
        <v>127</v>
      </c>
      <c r="C194" s="396" t="s">
        <v>430</v>
      </c>
      <c r="D194" s="396" t="s">
        <v>431</v>
      </c>
      <c r="E194" s="314" t="s">
        <v>478</v>
      </c>
      <c r="F194" s="314" t="s">
        <v>433</v>
      </c>
      <c r="H194" s="396" t="s">
        <v>430</v>
      </c>
      <c r="I194" s="396" t="s">
        <v>431</v>
      </c>
      <c r="J194" s="314" t="s">
        <v>478</v>
      </c>
      <c r="K194" s="314" t="s">
        <v>433</v>
      </c>
    </row>
    <row r="195" spans="1:20" ht="65">
      <c r="A195" s="391"/>
      <c r="B195" s="391"/>
      <c r="C195" s="397"/>
      <c r="D195" s="397"/>
      <c r="E195" s="314" t="s">
        <v>479</v>
      </c>
      <c r="F195" s="314" t="s">
        <v>435</v>
      </c>
      <c r="G195" s="97"/>
      <c r="H195" s="397"/>
      <c r="I195" s="397"/>
      <c r="J195" s="314" t="s">
        <v>479</v>
      </c>
      <c r="K195" s="314" t="s">
        <v>435</v>
      </c>
    </row>
    <row r="196" spans="1:20">
      <c r="A196" s="121" t="s">
        <v>14</v>
      </c>
      <c r="B196" s="121" t="s">
        <v>131</v>
      </c>
      <c r="C196" s="125">
        <v>748623</v>
      </c>
      <c r="D196" s="125">
        <v>32750</v>
      </c>
      <c r="E196" s="125">
        <v>-17195</v>
      </c>
      <c r="F196" s="125">
        <v>764178</v>
      </c>
      <c r="H196" s="125">
        <v>650552</v>
      </c>
      <c r="I196" s="125">
        <v>47760</v>
      </c>
      <c r="J196" s="125">
        <v>-18923</v>
      </c>
      <c r="K196" s="125">
        <v>679389</v>
      </c>
    </row>
    <row r="197" spans="1:20">
      <c r="A197" s="77" t="s">
        <v>566</v>
      </c>
      <c r="B197" s="77" t="s">
        <v>133</v>
      </c>
      <c r="C197" s="78">
        <v>102971</v>
      </c>
      <c r="D197" s="78">
        <v>4185</v>
      </c>
      <c r="E197" s="78">
        <v>-1807</v>
      </c>
      <c r="F197" s="78">
        <v>105349</v>
      </c>
      <c r="G197" s="97"/>
      <c r="H197" s="78">
        <v>103305</v>
      </c>
      <c r="I197" s="78">
        <v>4243</v>
      </c>
      <c r="J197" s="78">
        <v>-2281</v>
      </c>
      <c r="K197" s="78">
        <v>105267</v>
      </c>
    </row>
    <row r="198" spans="1:20">
      <c r="A198" s="77" t="s">
        <v>567</v>
      </c>
      <c r="B198" s="77" t="s">
        <v>449</v>
      </c>
      <c r="C198" s="78">
        <v>59576</v>
      </c>
      <c r="D198" s="78">
        <v>214</v>
      </c>
      <c r="E198" s="78">
        <v>0</v>
      </c>
      <c r="F198" s="78">
        <v>59790</v>
      </c>
      <c r="H198" s="78">
        <v>59270</v>
      </c>
      <c r="I198" s="78">
        <v>493</v>
      </c>
      <c r="J198" s="78">
        <v>0</v>
      </c>
      <c r="K198" s="78">
        <v>59763</v>
      </c>
    </row>
    <row r="199" spans="1:20">
      <c r="A199" s="77" t="s">
        <v>568</v>
      </c>
      <c r="B199" s="77" t="s">
        <v>137</v>
      </c>
      <c r="C199" s="78">
        <v>384601</v>
      </c>
      <c r="D199" s="78">
        <v>22210</v>
      </c>
      <c r="E199" s="78">
        <v>-13</v>
      </c>
      <c r="F199" s="78">
        <v>406798</v>
      </c>
      <c r="G199" s="97"/>
      <c r="H199" s="78">
        <v>359989</v>
      </c>
      <c r="I199" s="78">
        <v>25878</v>
      </c>
      <c r="J199" s="78">
        <v>-19</v>
      </c>
      <c r="K199" s="78">
        <v>385848</v>
      </c>
    </row>
    <row r="200" spans="1:20">
      <c r="A200" s="77" t="s">
        <v>138</v>
      </c>
      <c r="B200" s="77" t="s">
        <v>139</v>
      </c>
      <c r="C200" s="78">
        <v>56438</v>
      </c>
      <c r="D200" s="78">
        <v>0</v>
      </c>
      <c r="E200" s="78">
        <v>0</v>
      </c>
      <c r="F200" s="78">
        <v>56438</v>
      </c>
      <c r="H200" s="78">
        <v>56438</v>
      </c>
      <c r="I200" s="78">
        <v>0</v>
      </c>
      <c r="J200" s="78">
        <v>0</v>
      </c>
      <c r="K200" s="78">
        <v>56438</v>
      </c>
    </row>
    <row r="201" spans="1:20">
      <c r="A201" s="77" t="s">
        <v>140</v>
      </c>
      <c r="B201" s="77" t="s">
        <v>141</v>
      </c>
      <c r="C201" s="78">
        <v>48841</v>
      </c>
      <c r="D201" s="78">
        <v>0</v>
      </c>
      <c r="E201" s="78">
        <v>0</v>
      </c>
      <c r="F201" s="78">
        <v>48841</v>
      </c>
      <c r="H201" s="78">
        <v>44960</v>
      </c>
      <c r="I201" s="78">
        <v>0</v>
      </c>
      <c r="J201" s="78">
        <v>0</v>
      </c>
      <c r="K201" s="78">
        <v>44960</v>
      </c>
    </row>
    <row r="202" spans="1:20">
      <c r="A202" s="77" t="s">
        <v>142</v>
      </c>
      <c r="B202" s="77" t="s">
        <v>143</v>
      </c>
      <c r="C202" s="78">
        <v>0</v>
      </c>
      <c r="D202" s="78">
        <v>0</v>
      </c>
      <c r="E202" s="78">
        <v>0</v>
      </c>
      <c r="F202" s="78">
        <v>0</v>
      </c>
      <c r="G202" s="97"/>
      <c r="H202" s="78">
        <v>0</v>
      </c>
      <c r="I202" s="78">
        <v>0</v>
      </c>
      <c r="J202" s="78">
        <v>0</v>
      </c>
      <c r="K202" s="78">
        <v>0</v>
      </c>
    </row>
    <row r="203" spans="1:20">
      <c r="A203" s="77" t="s">
        <v>536</v>
      </c>
      <c r="B203" s="77" t="s">
        <v>451</v>
      </c>
      <c r="C203" s="78">
        <v>15079</v>
      </c>
      <c r="D203" s="78">
        <v>0</v>
      </c>
      <c r="E203" s="78">
        <v>-15079</v>
      </c>
      <c r="F203" s="78">
        <v>0</v>
      </c>
      <c r="H203" s="78">
        <v>14688</v>
      </c>
      <c r="I203" s="78">
        <v>0</v>
      </c>
      <c r="J203" s="78">
        <v>-14688</v>
      </c>
      <c r="K203" s="78">
        <v>0</v>
      </c>
    </row>
    <row r="204" spans="1:20">
      <c r="A204" s="77" t="s">
        <v>569</v>
      </c>
      <c r="B204" s="77" t="s">
        <v>145</v>
      </c>
      <c r="C204" s="78">
        <v>8195</v>
      </c>
      <c r="D204" s="78">
        <v>0</v>
      </c>
      <c r="E204" s="78">
        <v>0</v>
      </c>
      <c r="F204" s="78">
        <v>8195</v>
      </c>
      <c r="G204" s="97"/>
      <c r="H204" s="78">
        <v>8025</v>
      </c>
      <c r="I204" s="78">
        <v>0</v>
      </c>
      <c r="J204" s="78">
        <v>0</v>
      </c>
      <c r="K204" s="78">
        <v>8025</v>
      </c>
    </row>
    <row r="205" spans="1:20">
      <c r="A205" s="77" t="s">
        <v>146</v>
      </c>
      <c r="B205" s="77" t="s">
        <v>147</v>
      </c>
      <c r="C205" s="78">
        <v>51588</v>
      </c>
      <c r="D205" s="78">
        <v>0</v>
      </c>
      <c r="E205" s="78">
        <v>0</v>
      </c>
      <c r="F205" s="78">
        <v>51588</v>
      </c>
      <c r="H205" s="78">
        <v>0</v>
      </c>
      <c r="I205" s="78">
        <v>0</v>
      </c>
      <c r="J205" s="78">
        <v>0</v>
      </c>
      <c r="K205" s="78">
        <v>0</v>
      </c>
    </row>
    <row r="206" spans="1:20" s="99" customFormat="1">
      <c r="A206" s="77" t="s">
        <v>499</v>
      </c>
      <c r="B206" s="100" t="s">
        <v>149</v>
      </c>
      <c r="C206" s="78">
        <v>5535</v>
      </c>
      <c r="D206" s="78">
        <v>6141</v>
      </c>
      <c r="E206" s="78">
        <v>0</v>
      </c>
      <c r="F206" s="78">
        <v>11676</v>
      </c>
      <c r="G206" s="97"/>
      <c r="H206" s="78">
        <v>3519</v>
      </c>
      <c r="I206" s="78">
        <v>15211</v>
      </c>
      <c r="J206" s="78">
        <v>0</v>
      </c>
      <c r="K206" s="78">
        <v>18730</v>
      </c>
      <c r="L206" s="40"/>
      <c r="M206" s="40"/>
      <c r="N206" s="40"/>
      <c r="O206" s="40"/>
      <c r="P206" s="40"/>
      <c r="Q206" s="40"/>
      <c r="R206" s="40"/>
      <c r="S206" s="40"/>
      <c r="T206" s="40"/>
    </row>
    <row r="207" spans="1:20">
      <c r="A207" s="77" t="s">
        <v>500</v>
      </c>
      <c r="B207" s="77" t="s">
        <v>151</v>
      </c>
      <c r="C207" s="78">
        <v>15478</v>
      </c>
      <c r="D207" s="78">
        <v>0</v>
      </c>
      <c r="E207" s="78">
        <v>-296</v>
      </c>
      <c r="F207" s="78">
        <v>15182</v>
      </c>
      <c r="H207" s="78">
        <v>0</v>
      </c>
      <c r="I207" s="78">
        <v>1935</v>
      </c>
      <c r="J207" s="78">
        <v>-1935</v>
      </c>
      <c r="K207" s="78">
        <v>0</v>
      </c>
    </row>
    <row r="208" spans="1:20">
      <c r="A208" s="77" t="s">
        <v>152</v>
      </c>
      <c r="B208" s="77" t="s">
        <v>611</v>
      </c>
      <c r="C208" s="78">
        <v>321</v>
      </c>
      <c r="D208" s="78">
        <v>0</v>
      </c>
      <c r="E208" s="78">
        <v>0</v>
      </c>
      <c r="F208" s="78">
        <v>321</v>
      </c>
      <c r="G208" s="97"/>
      <c r="H208" s="78">
        <v>358</v>
      </c>
      <c r="I208" s="78">
        <v>0</v>
      </c>
      <c r="J208" s="78">
        <v>0</v>
      </c>
      <c r="K208" s="78">
        <v>358</v>
      </c>
    </row>
    <row r="209" spans="1:11">
      <c r="A209" s="121" t="s">
        <v>570</v>
      </c>
      <c r="B209" s="121" t="s">
        <v>155</v>
      </c>
      <c r="C209" s="125">
        <v>2012477</v>
      </c>
      <c r="D209" s="125">
        <v>179990</v>
      </c>
      <c r="E209" s="125">
        <v>-62167</v>
      </c>
      <c r="F209" s="125">
        <v>2130300</v>
      </c>
      <c r="H209" s="125">
        <v>675526</v>
      </c>
      <c r="I209" s="125">
        <v>69275</v>
      </c>
      <c r="J209" s="125">
        <v>-20082</v>
      </c>
      <c r="K209" s="125">
        <v>724719</v>
      </c>
    </row>
    <row r="210" spans="1:11">
      <c r="A210" s="77" t="s">
        <v>156</v>
      </c>
      <c r="B210" s="77" t="s">
        <v>157</v>
      </c>
      <c r="C210" s="78">
        <v>6957</v>
      </c>
      <c r="D210" s="78">
        <v>0</v>
      </c>
      <c r="E210" s="78">
        <v>0</v>
      </c>
      <c r="F210" s="78">
        <v>6957</v>
      </c>
      <c r="G210" s="97"/>
      <c r="H210" s="78">
        <v>12862</v>
      </c>
      <c r="I210" s="78">
        <v>0</v>
      </c>
      <c r="J210" s="78">
        <v>0</v>
      </c>
      <c r="K210" s="78">
        <v>12862</v>
      </c>
    </row>
    <row r="211" spans="1:11">
      <c r="A211" s="77" t="s">
        <v>158</v>
      </c>
      <c r="B211" s="77" t="s">
        <v>159</v>
      </c>
      <c r="C211" s="78">
        <v>1255595</v>
      </c>
      <c r="D211" s="78">
        <v>10102</v>
      </c>
      <c r="E211" s="78">
        <v>-60094</v>
      </c>
      <c r="F211" s="78">
        <v>1205603</v>
      </c>
      <c r="H211" s="78">
        <v>124040</v>
      </c>
      <c r="I211" s="78">
        <v>8924</v>
      </c>
      <c r="J211" s="78">
        <v>-3391</v>
      </c>
      <c r="K211" s="78">
        <v>129573</v>
      </c>
    </row>
    <row r="212" spans="1:11">
      <c r="A212" s="77" t="s">
        <v>571</v>
      </c>
      <c r="B212" s="77" t="s">
        <v>161</v>
      </c>
      <c r="C212" s="78">
        <v>0</v>
      </c>
      <c r="D212" s="78">
        <v>0</v>
      </c>
      <c r="E212" s="78">
        <v>0</v>
      </c>
      <c r="F212" s="78">
        <v>0</v>
      </c>
      <c r="G212" s="97"/>
      <c r="H212" s="78">
        <v>19298</v>
      </c>
      <c r="I212" s="78">
        <v>1051</v>
      </c>
      <c r="J212" s="78">
        <v>0</v>
      </c>
      <c r="K212" s="78">
        <v>20349</v>
      </c>
    </row>
    <row r="213" spans="1:11">
      <c r="A213" s="77" t="s">
        <v>152</v>
      </c>
      <c r="B213" s="77" t="s">
        <v>163</v>
      </c>
      <c r="C213" s="78">
        <v>50135</v>
      </c>
      <c r="D213" s="78">
        <v>22148</v>
      </c>
      <c r="E213" s="78">
        <v>-2073</v>
      </c>
      <c r="F213" s="78">
        <v>70210</v>
      </c>
      <c r="H213" s="78">
        <v>62184</v>
      </c>
      <c r="I213" s="78">
        <v>2031</v>
      </c>
      <c r="J213" s="78">
        <v>-4137</v>
      </c>
      <c r="K213" s="78">
        <v>60078</v>
      </c>
    </row>
    <row r="214" spans="1:11">
      <c r="A214" s="77" t="s">
        <v>146</v>
      </c>
      <c r="B214" s="77" t="s">
        <v>147</v>
      </c>
      <c r="C214" s="78">
        <v>106365</v>
      </c>
      <c r="D214" s="78">
        <v>79</v>
      </c>
      <c r="E214" s="78">
        <v>0</v>
      </c>
      <c r="F214" s="78">
        <v>106444</v>
      </c>
      <c r="G214" s="97"/>
      <c r="H214" s="78">
        <v>0</v>
      </c>
      <c r="I214" s="78">
        <v>0</v>
      </c>
      <c r="J214" s="78">
        <v>0</v>
      </c>
      <c r="K214" s="78">
        <v>0</v>
      </c>
    </row>
    <row r="215" spans="1:11">
      <c r="A215" s="77" t="s">
        <v>499</v>
      </c>
      <c r="B215" s="77" t="s">
        <v>149</v>
      </c>
      <c r="C215" s="78">
        <v>3478</v>
      </c>
      <c r="D215" s="78">
        <v>9905</v>
      </c>
      <c r="E215" s="78">
        <v>0</v>
      </c>
      <c r="F215" s="78">
        <v>13383</v>
      </c>
      <c r="H215" s="78">
        <v>7485</v>
      </c>
      <c r="I215" s="78">
        <v>24625</v>
      </c>
      <c r="J215" s="78">
        <v>-12554</v>
      </c>
      <c r="K215" s="78">
        <v>19556</v>
      </c>
    </row>
    <row r="216" spans="1:11">
      <c r="A216" s="77" t="s">
        <v>170</v>
      </c>
      <c r="B216" s="77" t="s">
        <v>171</v>
      </c>
      <c r="C216" s="78">
        <v>425579</v>
      </c>
      <c r="D216" s="78">
        <v>137756</v>
      </c>
      <c r="E216" s="78">
        <v>0</v>
      </c>
      <c r="F216" s="78">
        <v>563335</v>
      </c>
      <c r="H216" s="78">
        <v>16762</v>
      </c>
      <c r="I216" s="78">
        <v>32644</v>
      </c>
      <c r="J216" s="78">
        <v>0</v>
      </c>
      <c r="K216" s="78">
        <v>49406</v>
      </c>
    </row>
    <row r="217" spans="1:11">
      <c r="A217" s="77" t="s">
        <v>537</v>
      </c>
      <c r="B217" s="77" t="s">
        <v>169</v>
      </c>
      <c r="C217" s="78">
        <v>164368</v>
      </c>
      <c r="D217" s="78">
        <v>0</v>
      </c>
      <c r="E217" s="78">
        <v>0</v>
      </c>
      <c r="F217" s="78">
        <v>164368</v>
      </c>
      <c r="H217" s="78">
        <v>432895</v>
      </c>
      <c r="I217" s="78">
        <v>0</v>
      </c>
      <c r="J217" s="78">
        <v>0</v>
      </c>
      <c r="K217" s="78">
        <v>432895</v>
      </c>
    </row>
    <row r="218" spans="1:11">
      <c r="A218" s="77" t="s">
        <v>172</v>
      </c>
      <c r="B218" s="77" t="s">
        <v>173</v>
      </c>
      <c r="C218" s="78">
        <v>0</v>
      </c>
      <c r="D218" s="78">
        <v>0</v>
      </c>
      <c r="E218" s="78">
        <v>0</v>
      </c>
      <c r="F218" s="78">
        <v>0</v>
      </c>
      <c r="H218" s="78">
        <v>0</v>
      </c>
      <c r="I218" s="78">
        <v>0</v>
      </c>
      <c r="J218" s="78">
        <v>0</v>
      </c>
      <c r="K218" s="78">
        <v>0</v>
      </c>
    </row>
    <row r="219" spans="1:11">
      <c r="A219" s="121" t="s">
        <v>174</v>
      </c>
      <c r="B219" s="121" t="s">
        <v>175</v>
      </c>
      <c r="C219" s="125">
        <v>2761100</v>
      </c>
      <c r="D219" s="125">
        <v>212740</v>
      </c>
      <c r="E219" s="125">
        <v>-79362</v>
      </c>
      <c r="F219" s="125">
        <v>2894478</v>
      </c>
      <c r="H219" s="125">
        <v>1326078</v>
      </c>
      <c r="I219" s="125">
        <v>117035</v>
      </c>
      <c r="J219" s="125">
        <v>-39005</v>
      </c>
      <c r="K219" s="125">
        <v>1404108</v>
      </c>
    </row>
    <row r="220" spans="1:11">
      <c r="A220" s="76"/>
    </row>
    <row r="221" spans="1:11">
      <c r="A221" s="65"/>
      <c r="B221" s="65"/>
      <c r="C221" s="383">
        <v>44196</v>
      </c>
      <c r="D221" s="384"/>
      <c r="E221" s="384"/>
      <c r="F221" s="385"/>
      <c r="H221" s="383" t="s">
        <v>701</v>
      </c>
      <c r="I221" s="384"/>
      <c r="J221" s="384"/>
      <c r="K221" s="385"/>
    </row>
    <row r="222" spans="1:11" ht="52">
      <c r="A222" s="390" t="s">
        <v>452</v>
      </c>
      <c r="B222" s="390" t="s">
        <v>177</v>
      </c>
      <c r="C222" s="396" t="s">
        <v>430</v>
      </c>
      <c r="D222" s="396" t="s">
        <v>431</v>
      </c>
      <c r="E222" s="314" t="s">
        <v>478</v>
      </c>
      <c r="F222" s="314" t="s">
        <v>433</v>
      </c>
      <c r="H222" s="396" t="s">
        <v>430</v>
      </c>
      <c r="I222" s="396" t="s">
        <v>431</v>
      </c>
      <c r="J222" s="314" t="s">
        <v>478</v>
      </c>
      <c r="K222" s="314" t="s">
        <v>433</v>
      </c>
    </row>
    <row r="223" spans="1:11" ht="65">
      <c r="A223" s="391"/>
      <c r="B223" s="391"/>
      <c r="C223" s="397"/>
      <c r="D223" s="397"/>
      <c r="E223" s="314" t="s">
        <v>479</v>
      </c>
      <c r="F223" s="314" t="s">
        <v>435</v>
      </c>
      <c r="H223" s="397"/>
      <c r="I223" s="397"/>
      <c r="J223" s="314" t="s">
        <v>479</v>
      </c>
      <c r="K223" s="314" t="s">
        <v>435</v>
      </c>
    </row>
    <row r="224" spans="1:11">
      <c r="A224" s="82" t="s">
        <v>178</v>
      </c>
      <c r="B224" s="121" t="s">
        <v>179</v>
      </c>
      <c r="C224" s="125">
        <v>2139166</v>
      </c>
      <c r="D224" s="125">
        <v>63245</v>
      </c>
      <c r="E224" s="125">
        <v>-15055</v>
      </c>
      <c r="F224" s="125">
        <v>2187356</v>
      </c>
      <c r="H224" s="125">
        <v>1078159</v>
      </c>
      <c r="I224" s="125">
        <v>42198</v>
      </c>
      <c r="J224" s="125">
        <v>-14706</v>
      </c>
      <c r="K224" s="125">
        <v>1105651</v>
      </c>
    </row>
    <row r="225" spans="1:18">
      <c r="A225" s="82" t="s">
        <v>480</v>
      </c>
      <c r="B225" s="121" t="s">
        <v>481</v>
      </c>
      <c r="C225" s="125">
        <v>2139166</v>
      </c>
      <c r="D225" s="125">
        <v>63245</v>
      </c>
      <c r="E225" s="125">
        <v>-15055</v>
      </c>
      <c r="F225" s="125">
        <v>2187356</v>
      </c>
      <c r="H225" s="125">
        <v>1078159</v>
      </c>
      <c r="I225" s="125">
        <v>42198</v>
      </c>
      <c r="J225" s="125">
        <v>-14706</v>
      </c>
      <c r="K225" s="125">
        <v>1105651</v>
      </c>
    </row>
    <row r="226" spans="1:18">
      <c r="A226" s="83" t="s">
        <v>182</v>
      </c>
      <c r="B226" s="77" t="s">
        <v>183</v>
      </c>
      <c r="C226" s="78">
        <v>100655</v>
      </c>
      <c r="D226" s="78">
        <v>136</v>
      </c>
      <c r="E226" s="78">
        <v>-136</v>
      </c>
      <c r="F226" s="78">
        <v>100655</v>
      </c>
      <c r="H226" s="78">
        <v>96120</v>
      </c>
      <c r="I226" s="78">
        <v>136</v>
      </c>
      <c r="J226" s="78">
        <v>-136</v>
      </c>
      <c r="K226" s="78">
        <v>96120</v>
      </c>
    </row>
    <row r="227" spans="1:18">
      <c r="A227" s="83" t="s">
        <v>453</v>
      </c>
      <c r="B227" s="77" t="s">
        <v>185</v>
      </c>
      <c r="C227" s="78">
        <v>738225</v>
      </c>
      <c r="D227" s="78">
        <v>42141</v>
      </c>
      <c r="E227" s="78">
        <v>-5515</v>
      </c>
      <c r="F227" s="78">
        <v>774851</v>
      </c>
      <c r="H227" s="78">
        <v>744462</v>
      </c>
      <c r="I227" s="78">
        <v>38143</v>
      </c>
      <c r="J227" s="78">
        <v>-5515</v>
      </c>
      <c r="K227" s="78">
        <v>777090</v>
      </c>
    </row>
    <row r="228" spans="1:18">
      <c r="A228" s="96" t="s">
        <v>572</v>
      </c>
      <c r="B228" s="89" t="s">
        <v>528</v>
      </c>
      <c r="C228" s="95">
        <v>113844</v>
      </c>
      <c r="D228" s="95">
        <v>0</v>
      </c>
      <c r="E228" s="95">
        <v>0</v>
      </c>
      <c r="F228" s="95">
        <v>113844</v>
      </c>
      <c r="G228" s="92"/>
      <c r="H228" s="95">
        <v>3861</v>
      </c>
      <c r="I228" s="95">
        <v>0</v>
      </c>
      <c r="J228" s="95">
        <v>0</v>
      </c>
      <c r="K228" s="95">
        <v>3861</v>
      </c>
      <c r="L228" s="405" t="s">
        <v>510</v>
      </c>
      <c r="M228" s="405"/>
      <c r="N228" s="405"/>
      <c r="O228" s="405"/>
    </row>
    <row r="229" spans="1:18">
      <c r="A229" s="83" t="s">
        <v>573</v>
      </c>
      <c r="B229" s="77" t="s">
        <v>191</v>
      </c>
      <c r="C229" s="78">
        <v>46560</v>
      </c>
      <c r="D229" s="78">
        <v>378</v>
      </c>
      <c r="E229" s="78">
        <v>-1391</v>
      </c>
      <c r="F229" s="78">
        <v>45547</v>
      </c>
      <c r="H229" s="78">
        <v>54657</v>
      </c>
      <c r="I229" s="78">
        <v>999</v>
      </c>
      <c r="J229" s="78">
        <v>-999</v>
      </c>
      <c r="K229" s="78">
        <v>54657</v>
      </c>
    </row>
    <row r="230" spans="1:18">
      <c r="A230" s="83" t="s">
        <v>574</v>
      </c>
      <c r="B230" s="77" t="s">
        <v>193</v>
      </c>
      <c r="C230" s="78">
        <v>142</v>
      </c>
      <c r="D230" s="78">
        <v>-65</v>
      </c>
      <c r="E230" s="78">
        <v>1014</v>
      </c>
      <c r="F230" s="78">
        <v>1091</v>
      </c>
      <c r="H230" s="78">
        <v>-51</v>
      </c>
      <c r="I230" s="78">
        <v>-65</v>
      </c>
      <c r="J230" s="78">
        <v>1014</v>
      </c>
      <c r="K230" s="78">
        <v>898</v>
      </c>
    </row>
    <row r="231" spans="1:18">
      <c r="A231" s="83" t="s">
        <v>194</v>
      </c>
      <c r="B231" s="77" t="s">
        <v>195</v>
      </c>
      <c r="C231" s="78">
        <v>6111</v>
      </c>
      <c r="D231" s="78">
        <v>0</v>
      </c>
      <c r="E231" s="78">
        <v>-9070</v>
      </c>
      <c r="F231" s="78">
        <v>-2959</v>
      </c>
      <c r="H231" s="78">
        <v>6763</v>
      </c>
      <c r="I231" s="78">
        <v>2</v>
      </c>
      <c r="J231" s="78">
        <v>-9055</v>
      </c>
      <c r="K231" s="78">
        <v>-2290</v>
      </c>
    </row>
    <row r="232" spans="1:18">
      <c r="A232" s="83" t="s">
        <v>575</v>
      </c>
      <c r="B232" s="77" t="s">
        <v>197</v>
      </c>
      <c r="C232" s="78">
        <v>1133629</v>
      </c>
      <c r="D232" s="78">
        <v>20655</v>
      </c>
      <c r="E232" s="78">
        <v>43</v>
      </c>
      <c r="F232" s="78">
        <v>1154327</v>
      </c>
      <c r="H232" s="78">
        <v>172347</v>
      </c>
      <c r="I232" s="78">
        <v>2983</v>
      </c>
      <c r="J232" s="78">
        <v>-15</v>
      </c>
      <c r="K232" s="78">
        <v>175315</v>
      </c>
    </row>
    <row r="233" spans="1:18">
      <c r="A233" s="121" t="s">
        <v>576</v>
      </c>
      <c r="B233" s="121" t="s">
        <v>482</v>
      </c>
      <c r="C233" s="125">
        <v>0</v>
      </c>
      <c r="D233" s="125">
        <v>0</v>
      </c>
      <c r="E233" s="125">
        <v>0</v>
      </c>
      <c r="F233" s="125">
        <v>0</v>
      </c>
      <c r="H233" s="125">
        <v>0</v>
      </c>
      <c r="I233" s="125">
        <v>0</v>
      </c>
      <c r="J233" s="125">
        <v>0</v>
      </c>
      <c r="K233" s="125">
        <v>0</v>
      </c>
    </row>
    <row r="234" spans="1:18">
      <c r="A234" s="82" t="s">
        <v>577</v>
      </c>
      <c r="B234" s="121" t="s">
        <v>199</v>
      </c>
      <c r="C234" s="125">
        <v>166079</v>
      </c>
      <c r="D234" s="125">
        <v>1764</v>
      </c>
      <c r="E234" s="125">
        <v>-1690</v>
      </c>
      <c r="F234" s="125">
        <v>166153</v>
      </c>
      <c r="H234" s="125">
        <v>26237</v>
      </c>
      <c r="I234" s="125">
        <v>2790</v>
      </c>
      <c r="J234" s="125">
        <v>-3788</v>
      </c>
      <c r="K234" s="125">
        <v>25239</v>
      </c>
    </row>
    <row r="235" spans="1:18" s="99" customFormat="1">
      <c r="A235" s="77" t="s">
        <v>200</v>
      </c>
      <c r="B235" s="100" t="s">
        <v>201</v>
      </c>
      <c r="C235" s="78">
        <v>16006</v>
      </c>
      <c r="D235" s="78">
        <v>1403</v>
      </c>
      <c r="E235" s="78">
        <v>-1403</v>
      </c>
      <c r="F235" s="78">
        <v>16006</v>
      </c>
      <c r="G235" s="40"/>
      <c r="H235" s="78">
        <v>17694</v>
      </c>
      <c r="I235" s="78">
        <v>1910</v>
      </c>
      <c r="J235" s="78">
        <v>-1853</v>
      </c>
      <c r="K235" s="101">
        <v>17751</v>
      </c>
    </row>
    <row r="236" spans="1:18" s="99" customFormat="1">
      <c r="A236" s="83" t="s">
        <v>645</v>
      </c>
      <c r="B236" s="100" t="s">
        <v>203</v>
      </c>
      <c r="C236" s="78">
        <v>3173</v>
      </c>
      <c r="D236" s="78">
        <v>0</v>
      </c>
      <c r="E236" s="78">
        <v>0</v>
      </c>
      <c r="F236" s="78">
        <v>3173</v>
      </c>
      <c r="G236" s="40"/>
      <c r="H236" s="78">
        <v>3421</v>
      </c>
      <c r="I236" s="78">
        <v>0</v>
      </c>
      <c r="J236" s="78">
        <v>0</v>
      </c>
      <c r="K236" s="101">
        <v>3421</v>
      </c>
    </row>
    <row r="237" spans="1:18" s="99" customFormat="1">
      <c r="A237" s="83" t="s">
        <v>502</v>
      </c>
      <c r="B237" s="100" t="s">
        <v>205</v>
      </c>
      <c r="C237" s="78">
        <v>0</v>
      </c>
      <c r="D237" s="78">
        <v>287</v>
      </c>
      <c r="E237" s="78">
        <v>-287</v>
      </c>
      <c r="F237" s="78">
        <v>0</v>
      </c>
      <c r="G237" s="40"/>
      <c r="H237" s="78">
        <v>4870</v>
      </c>
      <c r="I237" s="78">
        <v>0</v>
      </c>
      <c r="J237" s="78">
        <v>-1935</v>
      </c>
      <c r="K237" s="101">
        <v>2935</v>
      </c>
    </row>
    <row r="238" spans="1:18" s="99" customFormat="1">
      <c r="A238" s="83" t="s">
        <v>503</v>
      </c>
      <c r="B238" s="100" t="s">
        <v>207</v>
      </c>
      <c r="C238" s="78">
        <v>910</v>
      </c>
      <c r="D238" s="78">
        <v>53</v>
      </c>
      <c r="E238" s="78">
        <v>0</v>
      </c>
      <c r="F238" s="78">
        <v>963</v>
      </c>
      <c r="G238" s="40"/>
      <c r="H238" s="78">
        <v>6</v>
      </c>
      <c r="I238" s="78">
        <v>358</v>
      </c>
      <c r="J238" s="78">
        <v>0</v>
      </c>
      <c r="K238" s="101">
        <v>364</v>
      </c>
    </row>
    <row r="239" spans="1:18" s="99" customFormat="1">
      <c r="A239" s="83" t="s">
        <v>483</v>
      </c>
      <c r="B239" s="100" t="s">
        <v>456</v>
      </c>
      <c r="C239" s="78">
        <v>377</v>
      </c>
      <c r="D239" s="78">
        <v>21</v>
      </c>
      <c r="E239" s="78">
        <v>0</v>
      </c>
      <c r="F239" s="78">
        <v>398</v>
      </c>
      <c r="G239" s="40"/>
      <c r="H239" s="78">
        <v>246</v>
      </c>
      <c r="I239" s="78">
        <v>9</v>
      </c>
      <c r="J239" s="78">
        <v>0</v>
      </c>
      <c r="K239" s="101">
        <v>255</v>
      </c>
      <c r="L239" s="40"/>
      <c r="M239" s="40"/>
      <c r="N239" s="40"/>
      <c r="O239" s="40"/>
      <c r="P239" s="40"/>
      <c r="Q239" s="40"/>
      <c r="R239" s="40"/>
    </row>
    <row r="240" spans="1:18" s="99" customFormat="1">
      <c r="A240" s="83" t="s">
        <v>210</v>
      </c>
      <c r="B240" s="100" t="s">
        <v>211</v>
      </c>
      <c r="C240" s="78">
        <v>145613</v>
      </c>
      <c r="D240" s="78">
        <v>0</v>
      </c>
      <c r="E240" s="78">
        <v>0</v>
      </c>
      <c r="F240" s="101">
        <v>145613</v>
      </c>
      <c r="G240" s="40"/>
      <c r="H240" s="78">
        <v>0</v>
      </c>
      <c r="I240" s="78">
        <v>513</v>
      </c>
      <c r="J240" s="78">
        <v>0</v>
      </c>
      <c r="K240" s="101">
        <v>513</v>
      </c>
      <c r="L240" s="40"/>
      <c r="M240" s="40"/>
      <c r="N240" s="40"/>
      <c r="O240" s="40"/>
      <c r="P240" s="40"/>
      <c r="Q240" s="40"/>
      <c r="R240" s="40"/>
    </row>
    <row r="241" spans="1:11">
      <c r="A241" s="82" t="s">
        <v>578</v>
      </c>
      <c r="B241" s="121" t="s">
        <v>213</v>
      </c>
      <c r="C241" s="125">
        <v>455855</v>
      </c>
      <c r="D241" s="125">
        <v>147731</v>
      </c>
      <c r="E241" s="125">
        <v>-62617</v>
      </c>
      <c r="F241" s="125">
        <v>540969</v>
      </c>
      <c r="H241" s="125">
        <v>221682</v>
      </c>
      <c r="I241" s="125">
        <v>72047</v>
      </c>
      <c r="J241" s="125">
        <v>-20511</v>
      </c>
      <c r="K241" s="125">
        <v>273218</v>
      </c>
    </row>
    <row r="242" spans="1:11">
      <c r="A242" s="83" t="s">
        <v>336</v>
      </c>
      <c r="B242" s="77" t="s">
        <v>337</v>
      </c>
      <c r="C242" s="78">
        <v>0</v>
      </c>
      <c r="D242" s="78">
        <v>0</v>
      </c>
      <c r="E242" s="78">
        <v>0</v>
      </c>
      <c r="F242" s="78">
        <v>0</v>
      </c>
      <c r="H242" s="78">
        <v>0</v>
      </c>
      <c r="I242" s="78">
        <v>0</v>
      </c>
      <c r="J242" s="78">
        <v>0</v>
      </c>
      <c r="K242" s="78">
        <v>0</v>
      </c>
    </row>
    <row r="243" spans="1:11">
      <c r="A243" s="83" t="s">
        <v>200</v>
      </c>
      <c r="B243" s="77" t="s">
        <v>201</v>
      </c>
      <c r="C243" s="78">
        <v>2875</v>
      </c>
      <c r="D243" s="78">
        <v>508</v>
      </c>
      <c r="E243" s="78">
        <v>-450</v>
      </c>
      <c r="F243" s="78">
        <v>2933</v>
      </c>
      <c r="H243" s="78">
        <v>2123</v>
      </c>
      <c r="I243" s="78">
        <v>460</v>
      </c>
      <c r="J243" s="78">
        <v>-429</v>
      </c>
      <c r="K243" s="78">
        <v>2154</v>
      </c>
    </row>
    <row r="244" spans="1:11">
      <c r="A244" s="83" t="s">
        <v>579</v>
      </c>
      <c r="B244" s="77" t="s">
        <v>217</v>
      </c>
      <c r="C244" s="78">
        <v>73633</v>
      </c>
      <c r="D244" s="78">
        <v>101888</v>
      </c>
      <c r="E244" s="78">
        <v>-60077</v>
      </c>
      <c r="F244" s="78">
        <v>115444</v>
      </c>
      <c r="H244" s="78">
        <v>25764</v>
      </c>
      <c r="I244" s="78">
        <v>37493</v>
      </c>
      <c r="J244" s="78">
        <v>-3391</v>
      </c>
      <c r="K244" s="78">
        <v>59866</v>
      </c>
    </row>
    <row r="245" spans="1:11">
      <c r="A245" s="83" t="s">
        <v>218</v>
      </c>
      <c r="B245" s="77" t="s">
        <v>219</v>
      </c>
      <c r="C245" s="78">
        <v>1384</v>
      </c>
      <c r="D245" s="78">
        <v>358</v>
      </c>
      <c r="E245" s="78">
        <v>0</v>
      </c>
      <c r="F245" s="78">
        <v>1742</v>
      </c>
      <c r="H245" s="78">
        <v>118</v>
      </c>
      <c r="I245" s="78">
        <v>0</v>
      </c>
      <c r="J245" s="78">
        <v>0</v>
      </c>
      <c r="K245" s="78">
        <v>118</v>
      </c>
    </row>
    <row r="246" spans="1:11">
      <c r="A246" s="83" t="s">
        <v>202</v>
      </c>
      <c r="B246" s="77" t="s">
        <v>203</v>
      </c>
      <c r="C246" s="78">
        <v>4980</v>
      </c>
      <c r="D246" s="78">
        <v>30227</v>
      </c>
      <c r="E246" s="78">
        <v>-2073</v>
      </c>
      <c r="F246" s="78">
        <v>33134</v>
      </c>
      <c r="H246" s="78">
        <v>5071</v>
      </c>
      <c r="I246" s="78">
        <v>10107</v>
      </c>
      <c r="J246" s="78">
        <v>-4137</v>
      </c>
      <c r="K246" s="78">
        <v>11041</v>
      </c>
    </row>
    <row r="247" spans="1:11">
      <c r="A247" s="83" t="s">
        <v>503</v>
      </c>
      <c r="B247" s="77" t="s">
        <v>207</v>
      </c>
      <c r="C247" s="78">
        <v>43611</v>
      </c>
      <c r="D247" s="78">
        <v>4147</v>
      </c>
      <c r="E247" s="78">
        <v>0</v>
      </c>
      <c r="F247" s="78">
        <v>47758</v>
      </c>
      <c r="H247" s="78">
        <v>152750</v>
      </c>
      <c r="I247" s="78">
        <v>21168</v>
      </c>
      <c r="J247" s="78">
        <v>-12554</v>
      </c>
      <c r="K247" s="78">
        <v>161364</v>
      </c>
    </row>
    <row r="248" spans="1:11">
      <c r="A248" s="83" t="s">
        <v>483</v>
      </c>
      <c r="B248" s="77" t="s">
        <v>456</v>
      </c>
      <c r="C248" s="78">
        <v>3</v>
      </c>
      <c r="D248" s="78">
        <v>1</v>
      </c>
      <c r="E248" s="78">
        <v>0</v>
      </c>
      <c r="F248" s="78">
        <v>4</v>
      </c>
      <c r="H248" s="78">
        <v>2</v>
      </c>
      <c r="I248" s="78">
        <v>0</v>
      </c>
      <c r="J248" s="78">
        <v>0</v>
      </c>
      <c r="K248" s="78">
        <v>2</v>
      </c>
    </row>
    <row r="249" spans="1:11">
      <c r="A249" s="83" t="s">
        <v>210</v>
      </c>
      <c r="B249" s="77" t="s">
        <v>211</v>
      </c>
      <c r="C249" s="78">
        <v>329369</v>
      </c>
      <c r="D249" s="78">
        <v>10602</v>
      </c>
      <c r="E249" s="78">
        <v>-17</v>
      </c>
      <c r="F249" s="78">
        <v>339954</v>
      </c>
      <c r="H249" s="78">
        <v>35854</v>
      </c>
      <c r="I249" s="78">
        <v>2819</v>
      </c>
      <c r="J249" s="78">
        <v>0</v>
      </c>
      <c r="K249" s="78">
        <v>38673</v>
      </c>
    </row>
    <row r="250" spans="1:11">
      <c r="A250" s="82" t="s">
        <v>580</v>
      </c>
      <c r="B250" s="121" t="s">
        <v>228</v>
      </c>
      <c r="C250" s="125">
        <v>2761100</v>
      </c>
      <c r="D250" s="125">
        <v>212740</v>
      </c>
      <c r="E250" s="125">
        <v>-79362</v>
      </c>
      <c r="F250" s="125">
        <v>2894478</v>
      </c>
      <c r="H250" s="125">
        <v>1326078</v>
      </c>
      <c r="I250" s="125">
        <v>117035</v>
      </c>
      <c r="J250" s="125">
        <v>-39005</v>
      </c>
      <c r="K250" s="125">
        <v>1404108</v>
      </c>
    </row>
    <row r="251" spans="1:11">
      <c r="A251" s="76" t="s">
        <v>466</v>
      </c>
    </row>
    <row r="258" s="40" customFormat="1"/>
    <row r="259" s="40" customFormat="1"/>
    <row r="260" s="40" customFormat="1"/>
    <row r="261" s="40" customFormat="1"/>
    <row r="262" s="40" customFormat="1"/>
    <row r="263" s="40" customFormat="1"/>
    <row r="264" s="40" customFormat="1"/>
    <row r="265" s="40" customFormat="1"/>
    <row r="266" s="40" customFormat="1"/>
    <row r="267" s="40" customFormat="1"/>
    <row r="268" s="40" customFormat="1"/>
    <row r="269" s="40" customFormat="1"/>
    <row r="270" s="40" customFormat="1"/>
    <row r="271" s="40" customFormat="1"/>
    <row r="272" s="40" customFormat="1"/>
    <row r="273" s="40" customFormat="1"/>
    <row r="274" s="40" customFormat="1"/>
    <row r="275" s="40" customFormat="1"/>
    <row r="276" s="40" customFormat="1"/>
    <row r="277" s="40" customFormat="1"/>
    <row r="278" s="40" customFormat="1"/>
    <row r="279" s="40" customFormat="1"/>
    <row r="280" s="40" customFormat="1"/>
    <row r="281" s="40" customFormat="1"/>
    <row r="282" s="40" customFormat="1"/>
    <row r="283" s="40" customFormat="1"/>
    <row r="284" s="40" customFormat="1"/>
    <row r="285" s="40" customFormat="1"/>
    <row r="290" s="40" customFormat="1"/>
    <row r="291" s="40" customFormat="1"/>
    <row r="292" s="40" customFormat="1"/>
    <row r="293" s="40" customFormat="1"/>
    <row r="294" s="40" customFormat="1"/>
    <row r="295" s="40" customFormat="1"/>
    <row r="351" spans="18:18">
      <c r="R351" s="40">
        <v>1.42</v>
      </c>
    </row>
  </sheetData>
  <mergeCells count="26">
    <mergeCell ref="A167:A168"/>
    <mergeCell ref="B167:B168"/>
    <mergeCell ref="C167:C168"/>
    <mergeCell ref="D167:D168"/>
    <mergeCell ref="C193:F193"/>
    <mergeCell ref="A222:A223"/>
    <mergeCell ref="B222:B223"/>
    <mergeCell ref="C222:C223"/>
    <mergeCell ref="D222:D223"/>
    <mergeCell ref="H222:H223"/>
    <mergeCell ref="A194:A195"/>
    <mergeCell ref="B194:B195"/>
    <mergeCell ref="C194:C195"/>
    <mergeCell ref="D194:D195"/>
    <mergeCell ref="H194:H195"/>
    <mergeCell ref="C221:F221"/>
    <mergeCell ref="H221:K221"/>
    <mergeCell ref="C166:F166"/>
    <mergeCell ref="I222:I223"/>
    <mergeCell ref="H193:K193"/>
    <mergeCell ref="I194:I195"/>
    <mergeCell ref="H78:I78"/>
    <mergeCell ref="L228:O228"/>
    <mergeCell ref="H166:K166"/>
    <mergeCell ref="H167:H168"/>
    <mergeCell ref="I167:I168"/>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5F920-206D-4EE5-9536-48B6C0411F12}">
  <sheetPr>
    <tabColor rgb="FF92D050"/>
  </sheetPr>
  <dimension ref="A1:Y349"/>
  <sheetViews>
    <sheetView zoomScaleNormal="100" workbookViewId="0"/>
  </sheetViews>
  <sheetFormatPr baseColWidth="10" defaultColWidth="8.1640625" defaultRowHeight="14"/>
  <cols>
    <col min="1" max="1" width="50.1640625" style="68" customWidth="1"/>
    <col min="2" max="2" width="50" style="68" customWidth="1"/>
    <col min="3" max="6" width="12.1640625" style="40" customWidth="1"/>
    <col min="7" max="7" width="4.6640625" style="40" customWidth="1"/>
    <col min="8" max="11" width="12.1640625" style="40" customWidth="1"/>
    <col min="12" max="12" width="4.6640625" style="40" customWidth="1"/>
    <col min="13" max="16" width="12.1640625" style="40" customWidth="1"/>
    <col min="17" max="17" width="4.6640625" style="40" customWidth="1"/>
    <col min="18" max="21" width="12.1640625" style="40" customWidth="1"/>
    <col min="22" max="16384" width="8.1640625" style="40"/>
  </cols>
  <sheetData>
    <row r="1" spans="1:6">
      <c r="A1" s="67" t="s">
        <v>703</v>
      </c>
    </row>
    <row r="2" spans="1:6">
      <c r="A2" s="139" t="s">
        <v>704</v>
      </c>
    </row>
    <row r="3" spans="1:6">
      <c r="A3" s="67"/>
    </row>
    <row r="4" spans="1:6">
      <c r="A4" s="67"/>
    </row>
    <row r="5" spans="1:6" ht="26">
      <c r="A5" s="65" t="s">
        <v>461</v>
      </c>
      <c r="B5" s="66" t="s">
        <v>39</v>
      </c>
    </row>
    <row r="6" spans="1:6" ht="24">
      <c r="A6" s="313" t="s">
        <v>462</v>
      </c>
      <c r="B6" s="313" t="s">
        <v>41</v>
      </c>
      <c r="C6" s="113" t="s">
        <v>688</v>
      </c>
      <c r="D6" s="113" t="s">
        <v>689</v>
      </c>
      <c r="E6" s="113" t="s">
        <v>705</v>
      </c>
      <c r="F6" s="113" t="s">
        <v>706</v>
      </c>
    </row>
    <row r="7" spans="1:6">
      <c r="A7" s="114" t="s">
        <v>0</v>
      </c>
      <c r="B7" s="114" t="s">
        <v>1</v>
      </c>
      <c r="C7" s="115">
        <v>104518</v>
      </c>
      <c r="D7" s="115">
        <v>468528</v>
      </c>
      <c r="E7" s="115">
        <v>92871</v>
      </c>
      <c r="F7" s="115">
        <v>307958</v>
      </c>
    </row>
    <row r="8" spans="1:6">
      <c r="A8" s="116" t="s">
        <v>622</v>
      </c>
      <c r="B8" s="116" t="s">
        <v>46</v>
      </c>
      <c r="C8" s="88">
        <v>61902</v>
      </c>
      <c r="D8" s="88">
        <v>299566</v>
      </c>
      <c r="E8" s="88">
        <v>47147</v>
      </c>
      <c r="F8" s="88">
        <v>156922</v>
      </c>
    </row>
    <row r="9" spans="1:6">
      <c r="A9" s="116" t="s">
        <v>623</v>
      </c>
      <c r="B9" s="116" t="s">
        <v>369</v>
      </c>
      <c r="C9" s="88">
        <v>467</v>
      </c>
      <c r="D9" s="88">
        <v>1241</v>
      </c>
      <c r="E9" s="88">
        <v>2381</v>
      </c>
      <c r="F9" s="88">
        <v>34238</v>
      </c>
    </row>
    <row r="10" spans="1:6">
      <c r="A10" s="116" t="s">
        <v>624</v>
      </c>
      <c r="B10" s="116" t="s">
        <v>49</v>
      </c>
      <c r="C10" s="88">
        <v>42149</v>
      </c>
      <c r="D10" s="88">
        <v>167721</v>
      </c>
      <c r="E10" s="88">
        <v>43343</v>
      </c>
      <c r="F10" s="88">
        <v>116798</v>
      </c>
    </row>
    <row r="11" spans="1:6">
      <c r="A11" s="114" t="s">
        <v>625</v>
      </c>
      <c r="B11" s="114" t="s">
        <v>438</v>
      </c>
      <c r="C11" s="115">
        <v>36428</v>
      </c>
      <c r="D11" s="115">
        <v>144184</v>
      </c>
      <c r="E11" s="115">
        <v>37880</v>
      </c>
      <c r="F11" s="115">
        <v>104504</v>
      </c>
    </row>
    <row r="12" spans="1:6">
      <c r="A12" s="116" t="s">
        <v>439</v>
      </c>
      <c r="B12" s="116" t="s">
        <v>373</v>
      </c>
      <c r="C12" s="88">
        <v>6620</v>
      </c>
      <c r="D12" s="88">
        <v>21947</v>
      </c>
      <c r="E12" s="88">
        <v>6362</v>
      </c>
      <c r="F12" s="88">
        <v>21423</v>
      </c>
    </row>
    <row r="13" spans="1:6">
      <c r="A13" s="116" t="s">
        <v>441</v>
      </c>
      <c r="B13" s="116" t="s">
        <v>55</v>
      </c>
      <c r="C13" s="88">
        <v>29808</v>
      </c>
      <c r="D13" s="88">
        <v>122237</v>
      </c>
      <c r="E13" s="88">
        <v>31518</v>
      </c>
      <c r="F13" s="88">
        <v>83081</v>
      </c>
    </row>
    <row r="14" spans="1:6">
      <c r="A14" s="117" t="s">
        <v>626</v>
      </c>
      <c r="B14" s="117" t="s">
        <v>391</v>
      </c>
      <c r="C14" s="115">
        <v>68090</v>
      </c>
      <c r="D14" s="115">
        <v>324344</v>
      </c>
      <c r="E14" s="115">
        <v>54991</v>
      </c>
      <c r="F14" s="115">
        <v>203454</v>
      </c>
    </row>
    <row r="15" spans="1:6">
      <c r="A15" s="77" t="s">
        <v>627</v>
      </c>
      <c r="B15" s="77" t="s">
        <v>59</v>
      </c>
      <c r="C15" s="88">
        <v>31198</v>
      </c>
      <c r="D15" s="88">
        <v>103347</v>
      </c>
      <c r="E15" s="88">
        <v>27334</v>
      </c>
      <c r="F15" s="88">
        <v>82538</v>
      </c>
    </row>
    <row r="16" spans="1:6">
      <c r="A16" s="77" t="s">
        <v>628</v>
      </c>
      <c r="B16" s="77" t="s">
        <v>520</v>
      </c>
      <c r="C16" s="88">
        <v>8597</v>
      </c>
      <c r="D16" s="88">
        <v>34447</v>
      </c>
      <c r="E16" s="88">
        <v>11698</v>
      </c>
      <c r="F16" s="88">
        <v>46047</v>
      </c>
    </row>
    <row r="17" spans="1:7">
      <c r="A17" s="77" t="s">
        <v>629</v>
      </c>
      <c r="B17" s="77" t="s">
        <v>65</v>
      </c>
      <c r="C17" s="88">
        <v>1909</v>
      </c>
      <c r="D17" s="88">
        <v>5925</v>
      </c>
      <c r="E17" s="88">
        <v>4421</v>
      </c>
      <c r="F17" s="88">
        <v>6312</v>
      </c>
    </row>
    <row r="18" spans="1:7">
      <c r="A18" s="77" t="s">
        <v>66</v>
      </c>
      <c r="B18" s="77" t="s">
        <v>67</v>
      </c>
      <c r="C18" s="88">
        <v>1689</v>
      </c>
      <c r="D18" s="88">
        <v>8101</v>
      </c>
      <c r="E18" s="88">
        <v>3558</v>
      </c>
      <c r="F18" s="88">
        <v>4488</v>
      </c>
    </row>
    <row r="19" spans="1:7">
      <c r="A19" s="77" t="s">
        <v>630</v>
      </c>
      <c r="B19" s="77" t="s">
        <v>69</v>
      </c>
      <c r="C19" s="88">
        <v>2</v>
      </c>
      <c r="D19" s="88">
        <v>-73</v>
      </c>
      <c r="E19" s="88">
        <v>1</v>
      </c>
      <c r="F19" s="88">
        <v>4</v>
      </c>
    </row>
    <row r="20" spans="1:7">
      <c r="A20" s="117" t="s">
        <v>631</v>
      </c>
      <c r="B20" s="117" t="s">
        <v>394</v>
      </c>
      <c r="C20" s="115">
        <v>28517</v>
      </c>
      <c r="D20" s="115">
        <v>184301</v>
      </c>
      <c r="E20" s="115">
        <v>16823</v>
      </c>
      <c r="F20" s="115">
        <v>76697</v>
      </c>
    </row>
    <row r="21" spans="1:7">
      <c r="A21" s="77" t="s">
        <v>632</v>
      </c>
      <c r="B21" s="77" t="s">
        <v>73</v>
      </c>
      <c r="C21" s="88">
        <v>3323</v>
      </c>
      <c r="D21" s="88">
        <v>12853</v>
      </c>
      <c r="E21" s="88">
        <v>2483</v>
      </c>
      <c r="F21" s="88">
        <v>7415</v>
      </c>
    </row>
    <row r="22" spans="1:7">
      <c r="A22" s="77" t="s">
        <v>633</v>
      </c>
      <c r="B22" s="77" t="s">
        <v>75</v>
      </c>
      <c r="C22" s="88">
        <v>4085</v>
      </c>
      <c r="D22" s="88">
        <v>8513</v>
      </c>
      <c r="E22" s="88">
        <v>147</v>
      </c>
      <c r="F22" s="88">
        <v>712</v>
      </c>
    </row>
    <row r="23" spans="1:7">
      <c r="A23" s="117" t="s">
        <v>634</v>
      </c>
      <c r="B23" s="117" t="s">
        <v>396</v>
      </c>
      <c r="C23" s="115">
        <v>27755</v>
      </c>
      <c r="D23" s="115">
        <v>188641</v>
      </c>
      <c r="E23" s="115">
        <v>19159</v>
      </c>
      <c r="F23" s="115">
        <v>83400</v>
      </c>
    </row>
    <row r="24" spans="1:7">
      <c r="A24" s="77" t="s">
        <v>78</v>
      </c>
      <c r="B24" s="77" t="s">
        <v>79</v>
      </c>
      <c r="C24" s="88">
        <v>4373</v>
      </c>
      <c r="D24" s="88">
        <v>18502</v>
      </c>
      <c r="E24" s="88">
        <v>4264</v>
      </c>
      <c r="F24" s="88">
        <v>16965</v>
      </c>
    </row>
    <row r="25" spans="1:7">
      <c r="A25" s="117"/>
      <c r="B25" s="117"/>
      <c r="C25" s="115"/>
      <c r="D25" s="115"/>
      <c r="E25" s="115"/>
      <c r="F25" s="115"/>
    </row>
    <row r="26" spans="1:7">
      <c r="A26" s="117" t="s">
        <v>522</v>
      </c>
      <c r="B26" s="117" t="s">
        <v>398</v>
      </c>
      <c r="C26" s="115">
        <v>23382</v>
      </c>
      <c r="D26" s="115">
        <v>170139</v>
      </c>
      <c r="E26" s="115">
        <v>14895</v>
      </c>
      <c r="F26" s="115">
        <v>66435</v>
      </c>
    </row>
    <row r="27" spans="1:7">
      <c r="A27" s="77"/>
      <c r="B27" s="77"/>
      <c r="C27" s="88"/>
      <c r="D27" s="88"/>
      <c r="E27" s="88"/>
      <c r="F27" s="88"/>
    </row>
    <row r="28" spans="1:7">
      <c r="A28" s="117" t="s">
        <v>635</v>
      </c>
      <c r="B28" s="117" t="s">
        <v>446</v>
      </c>
      <c r="C28" s="115">
        <v>23382</v>
      </c>
      <c r="D28" s="115">
        <v>170139</v>
      </c>
      <c r="E28" s="115">
        <v>14895</v>
      </c>
      <c r="F28" s="115">
        <v>66435</v>
      </c>
    </row>
    <row r="29" spans="1:7">
      <c r="B29" s="69"/>
      <c r="C29" s="70"/>
      <c r="E29" s="70"/>
      <c r="G29" s="97"/>
    </row>
    <row r="30" spans="1:7">
      <c r="B30" s="71"/>
      <c r="C30" s="72"/>
      <c r="E30" s="72"/>
    </row>
    <row r="31" spans="1:7">
      <c r="A31" s="126" t="s">
        <v>86</v>
      </c>
      <c r="B31" s="126" t="s">
        <v>402</v>
      </c>
      <c r="C31" s="127"/>
      <c r="D31" s="127"/>
      <c r="E31" s="127"/>
      <c r="F31" s="127"/>
    </row>
    <row r="32" spans="1:7">
      <c r="A32" s="73" t="s">
        <v>88</v>
      </c>
      <c r="B32" s="73" t="s">
        <v>89</v>
      </c>
      <c r="C32" s="128">
        <v>0.24325497964209677</v>
      </c>
      <c r="D32" s="128">
        <v>1.7700684447745181</v>
      </c>
      <c r="E32" s="128">
        <v>0.1549610142350307</v>
      </c>
      <c r="F32" s="128">
        <v>0.69116255250912206</v>
      </c>
    </row>
    <row r="33" spans="1:6">
      <c r="A33" s="129" t="s">
        <v>90</v>
      </c>
      <c r="B33" s="129" t="s">
        <v>91</v>
      </c>
      <c r="C33" s="128">
        <v>0.23269189104101051</v>
      </c>
      <c r="D33" s="128">
        <v>1.6939294314419111</v>
      </c>
      <c r="E33" s="128">
        <v>0.14734923559364807</v>
      </c>
      <c r="F33" s="128">
        <v>0.6577468240500437</v>
      </c>
    </row>
    <row r="34" spans="1:6">
      <c r="A34" s="67"/>
    </row>
    <row r="36" spans="1:6">
      <c r="A36" s="126" t="s">
        <v>522</v>
      </c>
      <c r="B36" s="126" t="s">
        <v>398</v>
      </c>
      <c r="C36" s="115">
        <v>23382</v>
      </c>
      <c r="D36" s="115">
        <v>170139</v>
      </c>
      <c r="E36" s="115">
        <v>14895</v>
      </c>
      <c r="F36" s="115">
        <v>66435</v>
      </c>
    </row>
    <row r="37" spans="1:6">
      <c r="A37" s="74" t="s">
        <v>636</v>
      </c>
      <c r="B37" s="74" t="s">
        <v>105</v>
      </c>
      <c r="C37" s="118">
        <v>9</v>
      </c>
      <c r="D37" s="118">
        <v>390</v>
      </c>
      <c r="E37" s="118">
        <v>65</v>
      </c>
      <c r="F37" s="118">
        <v>51</v>
      </c>
    </row>
    <row r="38" spans="1:6">
      <c r="A38" s="75" t="s">
        <v>637</v>
      </c>
      <c r="B38" s="75" t="s">
        <v>107</v>
      </c>
      <c r="C38" s="88">
        <v>-217</v>
      </c>
      <c r="D38" s="88">
        <v>72</v>
      </c>
      <c r="E38" s="88">
        <v>65</v>
      </c>
      <c r="F38" s="88">
        <v>51</v>
      </c>
    </row>
    <row r="39" spans="1:6">
      <c r="A39" s="138" t="s">
        <v>638</v>
      </c>
      <c r="B39" s="75" t="s">
        <v>109</v>
      </c>
      <c r="C39" s="88">
        <v>226</v>
      </c>
      <c r="D39" s="88">
        <v>318</v>
      </c>
      <c r="E39" s="88">
        <v>0</v>
      </c>
      <c r="F39" s="88">
        <v>0</v>
      </c>
    </row>
    <row r="40" spans="1:6">
      <c r="A40" s="38" t="s">
        <v>403</v>
      </c>
      <c r="B40" s="75" t="s">
        <v>404</v>
      </c>
      <c r="C40" s="88"/>
      <c r="D40" s="88"/>
      <c r="E40" s="88"/>
      <c r="F40" s="88"/>
    </row>
    <row r="41" spans="1:6">
      <c r="A41" s="140" t="s">
        <v>639</v>
      </c>
      <c r="B41" s="140" t="s">
        <v>111</v>
      </c>
      <c r="C41" s="88"/>
      <c r="D41" s="88"/>
      <c r="E41" s="88"/>
      <c r="F41" s="88"/>
    </row>
    <row r="42" spans="1:6">
      <c r="A42" s="126" t="s">
        <v>405</v>
      </c>
      <c r="B42" s="126" t="s">
        <v>406</v>
      </c>
      <c r="C42" s="115">
        <v>23391</v>
      </c>
      <c r="D42" s="115">
        <v>170529</v>
      </c>
      <c r="E42" s="115">
        <v>14960</v>
      </c>
      <c r="F42" s="115">
        <v>66486</v>
      </c>
    </row>
    <row r="43" spans="1:6">
      <c r="A43" s="75" t="s">
        <v>640</v>
      </c>
      <c r="B43" s="75" t="s">
        <v>408</v>
      </c>
      <c r="C43" s="88"/>
      <c r="D43" s="88"/>
      <c r="E43" s="88"/>
      <c r="F43" s="88"/>
    </row>
    <row r="44" spans="1:6" ht="26">
      <c r="A44" s="126" t="s">
        <v>641</v>
      </c>
      <c r="B44" s="126" t="s">
        <v>524</v>
      </c>
      <c r="C44" s="115">
        <v>23391</v>
      </c>
      <c r="D44" s="115">
        <v>170529</v>
      </c>
      <c r="E44" s="115">
        <v>14960</v>
      </c>
      <c r="F44" s="115">
        <v>66486</v>
      </c>
    </row>
    <row r="45" spans="1:6">
      <c r="A45" s="76"/>
    </row>
    <row r="47" spans="1:6" ht="26">
      <c r="A47" s="65" t="s">
        <v>124</v>
      </c>
      <c r="B47" s="65" t="s">
        <v>125</v>
      </c>
      <c r="E47" s="97"/>
    </row>
    <row r="48" spans="1:6">
      <c r="A48" s="313" t="s">
        <v>126</v>
      </c>
      <c r="B48" s="313" t="s">
        <v>127</v>
      </c>
      <c r="C48" s="119">
        <v>44104</v>
      </c>
      <c r="D48" s="119">
        <v>44012</v>
      </c>
      <c r="E48" s="119" t="s">
        <v>701</v>
      </c>
    </row>
    <row r="49" spans="1:5">
      <c r="A49" s="130" t="s">
        <v>643</v>
      </c>
      <c r="B49" s="130" t="s">
        <v>131</v>
      </c>
      <c r="C49" s="131">
        <v>867584</v>
      </c>
      <c r="D49" s="131">
        <v>825268</v>
      </c>
      <c r="E49" s="131">
        <v>679389</v>
      </c>
    </row>
    <row r="50" spans="1:5">
      <c r="A50" s="77" t="s">
        <v>566</v>
      </c>
      <c r="B50" s="77" t="s">
        <v>133</v>
      </c>
      <c r="C50" s="78">
        <v>106171</v>
      </c>
      <c r="D50" s="78">
        <v>105954</v>
      </c>
      <c r="E50" s="78">
        <v>105267</v>
      </c>
    </row>
    <row r="51" spans="1:5">
      <c r="A51" s="77" t="s">
        <v>567</v>
      </c>
      <c r="B51" s="77" t="s">
        <v>135</v>
      </c>
      <c r="C51" s="78">
        <v>61591</v>
      </c>
      <c r="D51" s="78">
        <v>62237</v>
      </c>
      <c r="E51" s="78">
        <v>59763</v>
      </c>
    </row>
    <row r="52" spans="1:5">
      <c r="A52" s="77" t="s">
        <v>568</v>
      </c>
      <c r="B52" s="77" t="s">
        <v>137</v>
      </c>
      <c r="C52" s="78">
        <v>522745</v>
      </c>
      <c r="D52" s="78">
        <v>483143</v>
      </c>
      <c r="E52" s="78">
        <v>385848</v>
      </c>
    </row>
    <row r="53" spans="1:5">
      <c r="A53" s="77" t="s">
        <v>138</v>
      </c>
      <c r="B53" s="77" t="s">
        <v>139</v>
      </c>
      <c r="C53" s="78">
        <v>56438</v>
      </c>
      <c r="D53" s="78">
        <v>56438</v>
      </c>
      <c r="E53" s="78">
        <v>56438</v>
      </c>
    </row>
    <row r="54" spans="1:5">
      <c r="A54" s="77" t="s">
        <v>140</v>
      </c>
      <c r="B54" s="77" t="s">
        <v>141</v>
      </c>
      <c r="C54" s="78">
        <v>47571</v>
      </c>
      <c r="D54" s="78">
        <v>47616</v>
      </c>
      <c r="E54" s="78">
        <v>44960</v>
      </c>
    </row>
    <row r="55" spans="1:5">
      <c r="A55" s="77" t="s">
        <v>142</v>
      </c>
      <c r="B55" s="77" t="s">
        <v>143</v>
      </c>
      <c r="C55" s="78">
        <v>0</v>
      </c>
      <c r="D55" s="78">
        <v>0</v>
      </c>
      <c r="E55" s="78">
        <v>0</v>
      </c>
    </row>
    <row r="56" spans="1:5">
      <c r="A56" s="77" t="s">
        <v>644</v>
      </c>
      <c r="B56" s="77" t="s">
        <v>145</v>
      </c>
      <c r="C56" s="78">
        <v>8168</v>
      </c>
      <c r="D56" s="78">
        <v>8168</v>
      </c>
      <c r="E56" s="78">
        <v>8025</v>
      </c>
    </row>
    <row r="57" spans="1:5">
      <c r="A57" s="77" t="s">
        <v>146</v>
      </c>
      <c r="B57" s="77" t="s">
        <v>147</v>
      </c>
      <c r="C57" s="78">
        <v>51522</v>
      </c>
      <c r="D57" s="78">
        <v>51456</v>
      </c>
      <c r="E57" s="78">
        <v>0</v>
      </c>
    </row>
    <row r="58" spans="1:5">
      <c r="A58" s="77" t="s">
        <v>499</v>
      </c>
      <c r="B58" s="77" t="s">
        <v>149</v>
      </c>
      <c r="C58" s="78">
        <v>11459</v>
      </c>
      <c r="D58" s="78">
        <v>9944</v>
      </c>
      <c r="E58" s="78">
        <v>18730</v>
      </c>
    </row>
    <row r="59" spans="1:5">
      <c r="A59" s="77" t="s">
        <v>500</v>
      </c>
      <c r="B59" s="77" t="s">
        <v>151</v>
      </c>
      <c r="C59" s="78">
        <v>1613</v>
      </c>
      <c r="D59" s="78">
        <v>0</v>
      </c>
      <c r="E59" s="78">
        <v>0</v>
      </c>
    </row>
    <row r="60" spans="1:5">
      <c r="A60" s="77" t="s">
        <v>707</v>
      </c>
      <c r="B60" s="77" t="s">
        <v>611</v>
      </c>
      <c r="C60" s="78">
        <v>306</v>
      </c>
      <c r="D60" s="78">
        <v>312</v>
      </c>
      <c r="E60" s="78">
        <v>358</v>
      </c>
    </row>
    <row r="61" spans="1:5">
      <c r="A61" s="130" t="s">
        <v>570</v>
      </c>
      <c r="B61" s="130" t="s">
        <v>155</v>
      </c>
      <c r="C61" s="131">
        <v>736532</v>
      </c>
      <c r="D61" s="131">
        <v>771835</v>
      </c>
      <c r="E61" s="131">
        <v>724719</v>
      </c>
    </row>
    <row r="62" spans="1:5">
      <c r="A62" s="77" t="s">
        <v>156</v>
      </c>
      <c r="B62" s="77" t="s">
        <v>157</v>
      </c>
      <c r="C62" s="78">
        <v>15906</v>
      </c>
      <c r="D62" s="78">
        <v>16163</v>
      </c>
      <c r="E62" s="78">
        <v>12862</v>
      </c>
    </row>
    <row r="63" spans="1:5">
      <c r="A63" s="77" t="s">
        <v>158</v>
      </c>
      <c r="B63" s="77" t="s">
        <v>159</v>
      </c>
      <c r="C63" s="78">
        <v>49205</v>
      </c>
      <c r="D63" s="78">
        <v>68412</v>
      </c>
      <c r="E63" s="78">
        <v>129573</v>
      </c>
    </row>
    <row r="64" spans="1:5">
      <c r="A64" s="77" t="s">
        <v>571</v>
      </c>
      <c r="B64" s="77" t="s">
        <v>161</v>
      </c>
      <c r="C64" s="78">
        <v>75</v>
      </c>
      <c r="D64" s="78">
        <v>14006</v>
      </c>
      <c r="E64" s="78">
        <v>20349</v>
      </c>
    </row>
    <row r="65" spans="1:5">
      <c r="A65" s="77" t="s">
        <v>152</v>
      </c>
      <c r="B65" s="77" t="s">
        <v>153</v>
      </c>
      <c r="C65" s="78">
        <v>60195</v>
      </c>
      <c r="D65" s="78">
        <v>52172</v>
      </c>
      <c r="E65" s="78">
        <v>60078</v>
      </c>
    </row>
    <row r="66" spans="1:5">
      <c r="A66" s="77" t="s">
        <v>146</v>
      </c>
      <c r="B66" s="77" t="s">
        <v>147</v>
      </c>
      <c r="C66" s="78">
        <v>85619</v>
      </c>
      <c r="D66" s="78">
        <v>113668</v>
      </c>
      <c r="E66" s="78">
        <v>0</v>
      </c>
    </row>
    <row r="67" spans="1:5">
      <c r="A67" s="77" t="s">
        <v>499</v>
      </c>
      <c r="B67" s="77" t="s">
        <v>149</v>
      </c>
      <c r="C67" s="78">
        <v>24714</v>
      </c>
      <c r="D67" s="78">
        <v>28228</v>
      </c>
      <c r="E67" s="78">
        <v>19556</v>
      </c>
    </row>
    <row r="68" spans="1:5">
      <c r="A68" s="132" t="s">
        <v>170</v>
      </c>
      <c r="B68" s="132" t="s">
        <v>171</v>
      </c>
      <c r="C68" s="78">
        <v>200772</v>
      </c>
      <c r="D68" s="78">
        <v>164640</v>
      </c>
      <c r="E68" s="78">
        <v>49406</v>
      </c>
    </row>
    <row r="69" spans="1:5">
      <c r="A69" s="77" t="s">
        <v>537</v>
      </c>
      <c r="B69" s="77" t="s">
        <v>169</v>
      </c>
      <c r="C69" s="78">
        <v>300046</v>
      </c>
      <c r="D69" s="78">
        <v>314546</v>
      </c>
      <c r="E69" s="78">
        <v>432895</v>
      </c>
    </row>
    <row r="70" spans="1:5">
      <c r="A70" s="77" t="s">
        <v>172</v>
      </c>
      <c r="B70" s="77" t="s">
        <v>173</v>
      </c>
      <c r="C70" s="78">
        <v>0</v>
      </c>
      <c r="D70" s="78">
        <v>0</v>
      </c>
      <c r="E70" s="78">
        <v>0</v>
      </c>
    </row>
    <row r="71" spans="1:5">
      <c r="A71" s="130" t="s">
        <v>174</v>
      </c>
      <c r="B71" s="130" t="s">
        <v>175</v>
      </c>
      <c r="C71" s="131">
        <v>1604116</v>
      </c>
      <c r="D71" s="131">
        <v>1597103</v>
      </c>
      <c r="E71" s="131">
        <v>1404108</v>
      </c>
    </row>
    <row r="72" spans="1:5">
      <c r="C72" s="79"/>
      <c r="D72" s="79"/>
      <c r="E72" s="79"/>
    </row>
    <row r="73" spans="1:5">
      <c r="A73" s="313" t="s">
        <v>452</v>
      </c>
      <c r="B73" s="313" t="s">
        <v>177</v>
      </c>
      <c r="C73" s="119">
        <v>44104</v>
      </c>
      <c r="D73" s="119">
        <v>44012</v>
      </c>
      <c r="E73" s="119" t="s">
        <v>701</v>
      </c>
    </row>
    <row r="74" spans="1:5">
      <c r="A74" s="130" t="s">
        <v>178</v>
      </c>
      <c r="B74" s="130" t="s">
        <v>179</v>
      </c>
      <c r="C74" s="131">
        <v>1081458</v>
      </c>
      <c r="D74" s="131">
        <v>1260719</v>
      </c>
      <c r="E74" s="131">
        <v>1105651</v>
      </c>
    </row>
    <row r="75" spans="1:5">
      <c r="A75" s="130" t="s">
        <v>480</v>
      </c>
      <c r="B75" s="130" t="s">
        <v>481</v>
      </c>
      <c r="C75" s="131">
        <v>1081458</v>
      </c>
      <c r="D75" s="131">
        <v>1260719</v>
      </c>
      <c r="E75" s="131">
        <v>1105651</v>
      </c>
    </row>
    <row r="76" spans="1:5">
      <c r="A76" s="77" t="s">
        <v>182</v>
      </c>
      <c r="B76" s="77" t="s">
        <v>183</v>
      </c>
      <c r="C76" s="78">
        <v>96120</v>
      </c>
      <c r="D76" s="78">
        <v>96120</v>
      </c>
      <c r="E76" s="78">
        <v>96120</v>
      </c>
    </row>
    <row r="77" spans="1:5">
      <c r="A77" s="77" t="s">
        <v>453</v>
      </c>
      <c r="B77" s="77" t="s">
        <v>527</v>
      </c>
      <c r="C77" s="78">
        <v>724736</v>
      </c>
      <c r="D77" s="78">
        <v>784110</v>
      </c>
      <c r="E77" s="78">
        <v>780951</v>
      </c>
    </row>
    <row r="78" spans="1:5">
      <c r="A78" s="77" t="s">
        <v>573</v>
      </c>
      <c r="B78" s="77" t="s">
        <v>191</v>
      </c>
      <c r="C78" s="78">
        <v>92452</v>
      </c>
      <c r="D78" s="78">
        <v>62678</v>
      </c>
      <c r="E78" s="78">
        <v>54657</v>
      </c>
    </row>
    <row r="79" spans="1:5">
      <c r="A79" s="77" t="s">
        <v>574</v>
      </c>
      <c r="B79" s="77" t="s">
        <v>529</v>
      </c>
      <c r="C79" s="78">
        <v>970</v>
      </c>
      <c r="D79" s="78">
        <v>1188</v>
      </c>
      <c r="E79" s="78">
        <v>898</v>
      </c>
    </row>
    <row r="80" spans="1:5">
      <c r="A80" s="77" t="s">
        <v>194</v>
      </c>
      <c r="B80" s="77" t="s">
        <v>195</v>
      </c>
      <c r="C80" s="78">
        <v>-2959</v>
      </c>
      <c r="D80" s="78">
        <v>169866</v>
      </c>
      <c r="E80" s="78">
        <v>-2290</v>
      </c>
    </row>
    <row r="81" spans="1:5">
      <c r="A81" s="77" t="s">
        <v>575</v>
      </c>
      <c r="B81" s="77" t="s">
        <v>197</v>
      </c>
      <c r="C81" s="78">
        <v>170139</v>
      </c>
      <c r="D81" s="78">
        <v>146757</v>
      </c>
      <c r="E81" s="78">
        <v>175315</v>
      </c>
    </row>
    <row r="82" spans="1:5">
      <c r="A82" s="114" t="s">
        <v>576</v>
      </c>
      <c r="B82" s="114" t="s">
        <v>482</v>
      </c>
      <c r="C82" s="120"/>
      <c r="D82" s="120"/>
      <c r="E82" s="120"/>
    </row>
    <row r="83" spans="1:5">
      <c r="A83" s="130" t="s">
        <v>577</v>
      </c>
      <c r="B83" s="130" t="s">
        <v>199</v>
      </c>
      <c r="C83" s="131">
        <v>22569</v>
      </c>
      <c r="D83" s="131">
        <v>23702</v>
      </c>
      <c r="E83" s="131">
        <v>25239</v>
      </c>
    </row>
    <row r="84" spans="1:5">
      <c r="A84" s="77" t="s">
        <v>200</v>
      </c>
      <c r="B84" s="77" t="s">
        <v>201</v>
      </c>
      <c r="C84" s="78">
        <v>16607</v>
      </c>
      <c r="D84" s="78">
        <v>17209</v>
      </c>
      <c r="E84" s="78">
        <v>17751</v>
      </c>
    </row>
    <row r="85" spans="1:5">
      <c r="A85" s="77" t="s">
        <v>645</v>
      </c>
      <c r="B85" s="77" t="s">
        <v>531</v>
      </c>
      <c r="C85" s="78">
        <v>3233</v>
      </c>
      <c r="D85" s="78">
        <v>3293</v>
      </c>
      <c r="E85" s="78">
        <v>3421</v>
      </c>
    </row>
    <row r="86" spans="1:5">
      <c r="A86" s="77" t="s">
        <v>502</v>
      </c>
      <c r="B86" s="77" t="s">
        <v>205</v>
      </c>
      <c r="C86" s="78">
        <v>0</v>
      </c>
      <c r="D86" s="78">
        <v>518</v>
      </c>
      <c r="E86" s="78">
        <v>2935</v>
      </c>
    </row>
    <row r="87" spans="1:5">
      <c r="A87" s="77" t="s">
        <v>503</v>
      </c>
      <c r="B87" s="77" t="s">
        <v>207</v>
      </c>
      <c r="C87" s="78">
        <v>1682</v>
      </c>
      <c r="D87" s="78">
        <v>1682</v>
      </c>
      <c r="E87" s="78">
        <v>364</v>
      </c>
    </row>
    <row r="88" spans="1:5">
      <c r="A88" s="77" t="s">
        <v>483</v>
      </c>
      <c r="B88" s="77" t="s">
        <v>209</v>
      </c>
      <c r="C88" s="78">
        <v>255</v>
      </c>
      <c r="D88" s="78">
        <v>255</v>
      </c>
      <c r="E88" s="78">
        <v>255</v>
      </c>
    </row>
    <row r="89" spans="1:5">
      <c r="A89" s="77" t="s">
        <v>210</v>
      </c>
      <c r="B89" s="77" t="s">
        <v>211</v>
      </c>
      <c r="C89" s="78">
        <v>792</v>
      </c>
      <c r="D89" s="78">
        <v>745</v>
      </c>
      <c r="E89" s="78">
        <v>513</v>
      </c>
    </row>
    <row r="90" spans="1:5">
      <c r="A90" s="130" t="s">
        <v>578</v>
      </c>
      <c r="B90" s="130" t="s">
        <v>213</v>
      </c>
      <c r="C90" s="131">
        <v>500089</v>
      </c>
      <c r="D90" s="131">
        <v>312682</v>
      </c>
      <c r="E90" s="131">
        <v>273218</v>
      </c>
    </row>
    <row r="91" spans="1:5">
      <c r="A91" s="77" t="s">
        <v>336</v>
      </c>
      <c r="B91" s="77" t="s">
        <v>337</v>
      </c>
      <c r="C91" s="78">
        <v>0</v>
      </c>
      <c r="D91" s="78">
        <v>0</v>
      </c>
      <c r="E91" s="78">
        <v>0</v>
      </c>
    </row>
    <row r="92" spans="1:5">
      <c r="A92" s="77" t="s">
        <v>200</v>
      </c>
      <c r="B92" s="77" t="s">
        <v>201</v>
      </c>
      <c r="C92" s="78">
        <v>2911</v>
      </c>
      <c r="D92" s="78">
        <v>2356</v>
      </c>
      <c r="E92" s="78">
        <v>2154</v>
      </c>
    </row>
    <row r="93" spans="1:5">
      <c r="A93" s="77" t="s">
        <v>579</v>
      </c>
      <c r="B93" s="77" t="s">
        <v>217</v>
      </c>
      <c r="C93" s="78">
        <v>46774</v>
      </c>
      <c r="D93" s="78">
        <v>54702</v>
      </c>
      <c r="E93" s="78">
        <v>59866</v>
      </c>
    </row>
    <row r="94" spans="1:5">
      <c r="A94" s="77" t="s">
        <v>218</v>
      </c>
      <c r="B94" s="77" t="s">
        <v>219</v>
      </c>
      <c r="C94" s="78">
        <v>8887</v>
      </c>
      <c r="D94" s="78">
        <v>1022</v>
      </c>
      <c r="E94" s="78">
        <v>118</v>
      </c>
    </row>
    <row r="95" spans="1:5">
      <c r="A95" s="77" t="s">
        <v>202</v>
      </c>
      <c r="B95" s="77" t="s">
        <v>221</v>
      </c>
      <c r="C95" s="78">
        <v>122308</v>
      </c>
      <c r="D95" s="78">
        <v>17724</v>
      </c>
      <c r="E95" s="78">
        <v>11041</v>
      </c>
    </row>
    <row r="96" spans="1:5">
      <c r="A96" s="77" t="s">
        <v>503</v>
      </c>
      <c r="B96" s="77" t="s">
        <v>207</v>
      </c>
      <c r="C96" s="78">
        <v>284470</v>
      </c>
      <c r="D96" s="78">
        <v>206785</v>
      </c>
      <c r="E96" s="78">
        <v>161364</v>
      </c>
    </row>
    <row r="97" spans="1:6">
      <c r="A97" s="77" t="s">
        <v>483</v>
      </c>
      <c r="B97" s="77" t="s">
        <v>209</v>
      </c>
      <c r="C97" s="78">
        <v>2</v>
      </c>
      <c r="D97" s="78">
        <v>2</v>
      </c>
      <c r="E97" s="78">
        <v>2</v>
      </c>
    </row>
    <row r="98" spans="1:6">
      <c r="A98" s="77" t="s">
        <v>210</v>
      </c>
      <c r="B98" s="77" t="s">
        <v>211</v>
      </c>
      <c r="C98" s="78">
        <v>34737</v>
      </c>
      <c r="D98" s="78">
        <v>30091</v>
      </c>
      <c r="E98" s="78">
        <v>38673</v>
      </c>
    </row>
    <row r="99" spans="1:6">
      <c r="A99" s="130" t="s">
        <v>580</v>
      </c>
      <c r="B99" s="130" t="s">
        <v>228</v>
      </c>
      <c r="C99" s="131">
        <v>1604116</v>
      </c>
      <c r="D99" s="131">
        <v>1597103</v>
      </c>
      <c r="E99" s="131">
        <v>1404108</v>
      </c>
    </row>
    <row r="100" spans="1:6">
      <c r="A100" s="76" t="s">
        <v>466</v>
      </c>
    </row>
    <row r="102" spans="1:6" ht="26">
      <c r="A102" s="65" t="s">
        <v>229</v>
      </c>
      <c r="B102" s="65" t="s">
        <v>230</v>
      </c>
      <c r="E102" s="97"/>
    </row>
    <row r="103" spans="1:6" ht="24">
      <c r="A103" s="313" t="s">
        <v>231</v>
      </c>
      <c r="B103" s="313" t="s">
        <v>232</v>
      </c>
      <c r="C103" s="113" t="s">
        <v>688</v>
      </c>
      <c r="D103" s="113" t="s">
        <v>689</v>
      </c>
      <c r="E103" s="113" t="s">
        <v>708</v>
      </c>
      <c r="F103" s="113" t="s">
        <v>709</v>
      </c>
    </row>
    <row r="104" spans="1:6">
      <c r="A104" s="121" t="s">
        <v>233</v>
      </c>
      <c r="B104" s="121" t="s">
        <v>234</v>
      </c>
      <c r="C104" s="4"/>
      <c r="D104" s="4"/>
      <c r="E104" s="4"/>
      <c r="F104" s="4"/>
    </row>
    <row r="105" spans="1:6">
      <c r="A105" s="122" t="s">
        <v>646</v>
      </c>
      <c r="B105" s="122" t="s">
        <v>398</v>
      </c>
      <c r="C105" s="4">
        <v>23382</v>
      </c>
      <c r="D105" s="4">
        <v>170139</v>
      </c>
      <c r="E105" s="4">
        <v>14895</v>
      </c>
      <c r="F105" s="4">
        <v>66435</v>
      </c>
    </row>
    <row r="106" spans="1:6">
      <c r="A106" s="122" t="s">
        <v>235</v>
      </c>
      <c r="B106" s="122" t="s">
        <v>236</v>
      </c>
      <c r="C106" s="4">
        <v>92472</v>
      </c>
      <c r="D106" s="4">
        <v>226731</v>
      </c>
      <c r="E106" s="4">
        <v>98067</v>
      </c>
      <c r="F106" s="4">
        <v>94365</v>
      </c>
    </row>
    <row r="107" spans="1:6">
      <c r="A107" s="81" t="s">
        <v>647</v>
      </c>
      <c r="B107" s="81" t="s">
        <v>379</v>
      </c>
      <c r="C107" s="80">
        <v>2142</v>
      </c>
      <c r="D107" s="80">
        <v>6080</v>
      </c>
      <c r="E107" s="80">
        <v>2192</v>
      </c>
      <c r="F107" s="80">
        <v>6156</v>
      </c>
    </row>
    <row r="108" spans="1:6">
      <c r="A108" s="81" t="s">
        <v>6</v>
      </c>
      <c r="B108" s="81" t="s">
        <v>683</v>
      </c>
      <c r="C108" s="80">
        <v>6568</v>
      </c>
      <c r="D108" s="80">
        <v>20732</v>
      </c>
      <c r="E108" s="80">
        <v>5892</v>
      </c>
      <c r="F108" s="80">
        <v>19083</v>
      </c>
    </row>
    <row r="109" spans="1:6">
      <c r="A109" s="81" t="s">
        <v>649</v>
      </c>
      <c r="B109" s="81" t="s">
        <v>604</v>
      </c>
      <c r="C109" s="80">
        <v>1411</v>
      </c>
      <c r="D109" s="80">
        <v>2542</v>
      </c>
      <c r="E109" s="80">
        <v>0</v>
      </c>
      <c r="F109" s="80">
        <v>0</v>
      </c>
    </row>
    <row r="110" spans="1:6">
      <c r="A110" s="81" t="s">
        <v>650</v>
      </c>
      <c r="B110" s="81" t="s">
        <v>605</v>
      </c>
      <c r="C110" s="80">
        <v>-1297</v>
      </c>
      <c r="D110" s="80">
        <v>-5345</v>
      </c>
      <c r="E110" s="80">
        <v>-2078</v>
      </c>
      <c r="F110" s="80">
        <v>-6947</v>
      </c>
    </row>
    <row r="111" spans="1:6">
      <c r="A111" s="81" t="s">
        <v>651</v>
      </c>
      <c r="B111" s="81" t="s">
        <v>606</v>
      </c>
      <c r="C111" s="80">
        <v>-991</v>
      </c>
      <c r="D111" s="80">
        <v>-4690</v>
      </c>
      <c r="E111" s="80">
        <v>-415</v>
      </c>
      <c r="F111" s="80">
        <v>-1236</v>
      </c>
    </row>
    <row r="112" spans="1:6">
      <c r="A112" s="81" t="s">
        <v>652</v>
      </c>
      <c r="B112" s="81" t="s">
        <v>248</v>
      </c>
      <c r="C112" s="80">
        <v>3281</v>
      </c>
      <c r="D112" s="80">
        <v>-3131</v>
      </c>
      <c r="E112" s="80">
        <v>3699</v>
      </c>
      <c r="F112" s="80">
        <v>-6412</v>
      </c>
    </row>
    <row r="113" spans="1:13">
      <c r="A113" s="81" t="s">
        <v>653</v>
      </c>
      <c r="B113" s="81" t="s">
        <v>250</v>
      </c>
      <c r="C113" s="80">
        <v>257</v>
      </c>
      <c r="D113" s="80">
        <v>-3044</v>
      </c>
      <c r="E113" s="80">
        <v>-9835</v>
      </c>
      <c r="F113" s="80">
        <v>-10664</v>
      </c>
    </row>
    <row r="114" spans="1:13">
      <c r="A114" s="81" t="s">
        <v>654</v>
      </c>
      <c r="B114" s="81" t="s">
        <v>252</v>
      </c>
      <c r="C114" s="80">
        <v>18552</v>
      </c>
      <c r="D114" s="80">
        <v>93829</v>
      </c>
      <c r="E114" s="80">
        <v>45399</v>
      </c>
      <c r="F114" s="80">
        <v>-26829</v>
      </c>
    </row>
    <row r="115" spans="1:13">
      <c r="A115" s="81" t="s">
        <v>655</v>
      </c>
      <c r="B115" s="81" t="s">
        <v>546</v>
      </c>
      <c r="C115" s="80">
        <v>-17127</v>
      </c>
      <c r="D115" s="80">
        <v>-15551</v>
      </c>
      <c r="E115" s="80">
        <v>-768</v>
      </c>
      <c r="F115" s="80">
        <v>-6377</v>
      </c>
    </row>
    <row r="116" spans="1:13">
      <c r="A116" s="81" t="s">
        <v>255</v>
      </c>
      <c r="B116" s="81" t="s">
        <v>547</v>
      </c>
      <c r="C116" s="80">
        <v>79626</v>
      </c>
      <c r="D116" s="80">
        <v>126340</v>
      </c>
      <c r="E116" s="80">
        <v>48861</v>
      </c>
      <c r="F116" s="80">
        <v>101421</v>
      </c>
    </row>
    <row r="117" spans="1:13">
      <c r="A117" s="81" t="s">
        <v>259</v>
      </c>
      <c r="B117" s="81" t="s">
        <v>260</v>
      </c>
      <c r="C117" s="80">
        <v>50</v>
      </c>
      <c r="D117" s="80">
        <v>8969</v>
      </c>
      <c r="E117" s="80">
        <v>5120</v>
      </c>
      <c r="F117" s="80">
        <v>26170</v>
      </c>
    </row>
    <row r="118" spans="1:13">
      <c r="A118" s="122" t="s">
        <v>656</v>
      </c>
      <c r="B118" s="122" t="s">
        <v>262</v>
      </c>
      <c r="C118" s="4">
        <v>115854</v>
      </c>
      <c r="D118" s="4">
        <v>396870</v>
      </c>
      <c r="E118" s="4">
        <v>112962</v>
      </c>
      <c r="F118" s="4">
        <v>160800</v>
      </c>
    </row>
    <row r="119" spans="1:13">
      <c r="A119" s="81" t="s">
        <v>657</v>
      </c>
      <c r="B119" s="81" t="s">
        <v>548</v>
      </c>
      <c r="C119" s="80">
        <v>728</v>
      </c>
      <c r="D119" s="80">
        <v>14830</v>
      </c>
      <c r="E119" s="80">
        <v>4264</v>
      </c>
      <c r="F119" s="80">
        <v>16965</v>
      </c>
    </row>
    <row r="120" spans="1:13">
      <c r="A120" s="93" t="s">
        <v>265</v>
      </c>
      <c r="B120" s="93" t="s">
        <v>607</v>
      </c>
      <c r="C120" s="94">
        <v>3645</v>
      </c>
      <c r="D120" s="94">
        <v>3672</v>
      </c>
      <c r="E120" s="94">
        <v>0</v>
      </c>
      <c r="F120" s="94">
        <v>0</v>
      </c>
      <c r="G120" s="92"/>
      <c r="H120" s="395" t="s">
        <v>510</v>
      </c>
      <c r="I120" s="395"/>
    </row>
    <row r="121" spans="1:13">
      <c r="A121" s="81" t="s">
        <v>658</v>
      </c>
      <c r="B121" s="81" t="s">
        <v>268</v>
      </c>
      <c r="C121" s="80">
        <v>18884</v>
      </c>
      <c r="D121" s="80">
        <v>9592</v>
      </c>
      <c r="E121" s="80">
        <v>-5117</v>
      </c>
      <c r="F121" s="80">
        <v>-20215</v>
      </c>
    </row>
    <row r="122" spans="1:13">
      <c r="A122" s="121" t="s">
        <v>659</v>
      </c>
      <c r="B122" s="121" t="s">
        <v>270</v>
      </c>
      <c r="C122" s="4">
        <v>139111</v>
      </c>
      <c r="D122" s="4">
        <v>424964</v>
      </c>
      <c r="E122" s="4">
        <v>112109</v>
      </c>
      <c r="F122" s="4">
        <v>157550</v>
      </c>
    </row>
    <row r="123" spans="1:13">
      <c r="A123" s="121" t="s">
        <v>660</v>
      </c>
      <c r="B123" s="121" t="s">
        <v>272</v>
      </c>
      <c r="C123" s="4"/>
      <c r="D123" s="4"/>
      <c r="E123" s="4"/>
      <c r="F123" s="4"/>
    </row>
    <row r="124" spans="1:13">
      <c r="A124" s="122" t="s">
        <v>549</v>
      </c>
      <c r="B124" s="122" t="s">
        <v>274</v>
      </c>
      <c r="C124" s="4">
        <v>362292</v>
      </c>
      <c r="D124" s="4">
        <v>629277</v>
      </c>
      <c r="E124" s="4">
        <v>202281</v>
      </c>
      <c r="F124" s="4">
        <v>701026</v>
      </c>
    </row>
    <row r="125" spans="1:13">
      <c r="A125" s="81" t="s">
        <v>661</v>
      </c>
      <c r="B125" s="81" t="s">
        <v>276</v>
      </c>
      <c r="C125" s="80">
        <v>2</v>
      </c>
      <c r="D125" s="80">
        <v>18</v>
      </c>
      <c r="E125" s="80">
        <v>6</v>
      </c>
      <c r="F125" s="80">
        <v>136</v>
      </c>
    </row>
    <row r="126" spans="1:13">
      <c r="A126" s="81" t="s">
        <v>277</v>
      </c>
      <c r="B126" s="81" t="s">
        <v>702</v>
      </c>
      <c r="C126" s="80"/>
      <c r="D126" s="80"/>
      <c r="E126" s="80"/>
      <c r="F126" s="80"/>
    </row>
    <row r="127" spans="1:13">
      <c r="A127" s="81" t="s">
        <v>279</v>
      </c>
      <c r="B127" s="81" t="s">
        <v>280</v>
      </c>
      <c r="C127" s="80"/>
      <c r="D127" s="80"/>
      <c r="E127" s="80"/>
      <c r="F127" s="80">
        <v>1667</v>
      </c>
      <c r="M127" s="68"/>
    </row>
    <row r="128" spans="1:13">
      <c r="A128" s="81" t="s">
        <v>281</v>
      </c>
      <c r="B128" s="81" t="s">
        <v>282</v>
      </c>
      <c r="C128" s="80"/>
      <c r="D128" s="80"/>
      <c r="E128" s="80"/>
      <c r="F128" s="80"/>
      <c r="M128" s="68"/>
    </row>
    <row r="129" spans="1:13">
      <c r="A129" s="81" t="s">
        <v>662</v>
      </c>
      <c r="B129" s="81" t="s">
        <v>288</v>
      </c>
      <c r="C129" s="80">
        <v>314546</v>
      </c>
      <c r="D129" s="80">
        <v>577228</v>
      </c>
      <c r="E129" s="80">
        <v>200061</v>
      </c>
      <c r="F129" s="80">
        <v>691804</v>
      </c>
      <c r="M129" s="68"/>
    </row>
    <row r="130" spans="1:13">
      <c r="A130" s="93" t="s">
        <v>663</v>
      </c>
      <c r="B130" s="93" t="s">
        <v>382</v>
      </c>
      <c r="C130" s="94">
        <v>45135</v>
      </c>
      <c r="D130" s="94">
        <v>45135</v>
      </c>
      <c r="E130" s="94">
        <v>0</v>
      </c>
      <c r="F130" s="94">
        <v>0</v>
      </c>
      <c r="G130" s="92"/>
      <c r="H130" s="395" t="s">
        <v>510</v>
      </c>
      <c r="I130" s="395"/>
      <c r="M130" s="68"/>
    </row>
    <row r="131" spans="1:13">
      <c r="A131" s="81" t="s">
        <v>291</v>
      </c>
      <c r="B131" s="81" t="s">
        <v>292</v>
      </c>
      <c r="C131" s="80">
        <v>0</v>
      </c>
      <c r="D131" s="80">
        <v>33</v>
      </c>
      <c r="E131" s="80">
        <v>0</v>
      </c>
      <c r="F131" s="80">
        <v>0</v>
      </c>
      <c r="M131" s="68"/>
    </row>
    <row r="132" spans="1:13">
      <c r="A132" s="93" t="s">
        <v>551</v>
      </c>
      <c r="B132" s="93" t="s">
        <v>296</v>
      </c>
      <c r="C132" s="94">
        <v>1194</v>
      </c>
      <c r="D132" s="94">
        <v>1194</v>
      </c>
      <c r="E132" s="94">
        <v>0</v>
      </c>
      <c r="F132" s="94">
        <v>0</v>
      </c>
      <c r="G132" s="92"/>
      <c r="H132" s="395" t="s">
        <v>510</v>
      </c>
      <c r="I132" s="395"/>
      <c r="M132" s="68"/>
    </row>
    <row r="133" spans="1:13">
      <c r="A133" s="81" t="s">
        <v>664</v>
      </c>
      <c r="B133" s="81" t="s">
        <v>298</v>
      </c>
      <c r="C133" s="80">
        <v>1415</v>
      </c>
      <c r="D133" s="80">
        <v>5669</v>
      </c>
      <c r="E133" s="80">
        <v>2214</v>
      </c>
      <c r="F133" s="80">
        <v>7419</v>
      </c>
    </row>
    <row r="134" spans="1:13">
      <c r="A134" s="122" t="s">
        <v>553</v>
      </c>
      <c r="B134" s="122" t="s">
        <v>300</v>
      </c>
      <c r="C134" s="4">
        <v>376278</v>
      </c>
      <c r="D134" s="4">
        <v>812209</v>
      </c>
      <c r="E134" s="4">
        <v>256918</v>
      </c>
      <c r="F134" s="4">
        <v>731902</v>
      </c>
    </row>
    <row r="135" spans="1:13">
      <c r="A135" s="81" t="s">
        <v>665</v>
      </c>
      <c r="B135" s="81" t="s">
        <v>302</v>
      </c>
      <c r="C135" s="80">
        <v>2974</v>
      </c>
      <c r="D135" s="80">
        <v>15244</v>
      </c>
      <c r="E135" s="80">
        <v>4671</v>
      </c>
      <c r="F135" s="80">
        <v>10494</v>
      </c>
    </row>
    <row r="136" spans="1:13">
      <c r="A136" s="81" t="s">
        <v>568</v>
      </c>
      <c r="B136" s="81" t="s">
        <v>137</v>
      </c>
      <c r="C136" s="80">
        <v>52374</v>
      </c>
      <c r="D136" s="80">
        <v>166648</v>
      </c>
      <c r="E136" s="80">
        <v>43462</v>
      </c>
      <c r="F136" s="80">
        <v>103232</v>
      </c>
    </row>
    <row r="137" spans="1:13">
      <c r="A137" s="81" t="s">
        <v>305</v>
      </c>
      <c r="B137" s="81" t="s">
        <v>306</v>
      </c>
      <c r="C137" s="80">
        <v>0</v>
      </c>
      <c r="D137" s="80">
        <v>0</v>
      </c>
      <c r="E137" s="80">
        <v>0</v>
      </c>
      <c r="F137" s="80">
        <v>0</v>
      </c>
    </row>
    <row r="138" spans="1:13">
      <c r="A138" s="81" t="s">
        <v>666</v>
      </c>
      <c r="B138" s="81" t="s">
        <v>608</v>
      </c>
      <c r="C138" s="80">
        <v>2623</v>
      </c>
      <c r="D138" s="80">
        <v>6716</v>
      </c>
      <c r="E138" s="80">
        <v>147</v>
      </c>
      <c r="F138" s="80">
        <v>9201</v>
      </c>
    </row>
    <row r="139" spans="1:13">
      <c r="A139" s="81" t="s">
        <v>309</v>
      </c>
      <c r="B139" s="81" t="s">
        <v>310</v>
      </c>
      <c r="C139" s="80">
        <v>1000</v>
      </c>
      <c r="D139" s="80">
        <v>3000</v>
      </c>
      <c r="E139" s="80">
        <v>0</v>
      </c>
      <c r="F139" s="80">
        <v>0</v>
      </c>
    </row>
    <row r="140" spans="1:13">
      <c r="A140" s="81" t="s">
        <v>311</v>
      </c>
      <c r="B140" s="81" t="s">
        <v>312</v>
      </c>
      <c r="C140" s="80">
        <v>0</v>
      </c>
      <c r="D140" s="80">
        <v>0</v>
      </c>
      <c r="E140" s="80">
        <v>1200</v>
      </c>
      <c r="F140" s="80">
        <v>3500</v>
      </c>
    </row>
    <row r="141" spans="1:13">
      <c r="A141" s="81" t="s">
        <v>319</v>
      </c>
      <c r="B141" s="81" t="s">
        <v>320</v>
      </c>
      <c r="C141" s="80">
        <v>0</v>
      </c>
      <c r="D141" s="80">
        <v>0</v>
      </c>
      <c r="E141" s="80">
        <v>0</v>
      </c>
      <c r="F141" s="80">
        <v>0</v>
      </c>
    </row>
    <row r="142" spans="1:13">
      <c r="A142" s="81" t="s">
        <v>321</v>
      </c>
      <c r="B142" s="81" t="s">
        <v>322</v>
      </c>
      <c r="C142" s="80">
        <v>300046</v>
      </c>
      <c r="D142" s="80">
        <v>444379</v>
      </c>
      <c r="E142" s="80">
        <v>207438</v>
      </c>
      <c r="F142" s="80">
        <v>605475</v>
      </c>
    </row>
    <row r="143" spans="1:13">
      <c r="A143" s="81" t="s">
        <v>663</v>
      </c>
      <c r="B143" s="81" t="s">
        <v>324</v>
      </c>
      <c r="C143" s="80">
        <v>17261</v>
      </c>
      <c r="D143" s="80">
        <v>176214</v>
      </c>
      <c r="E143" s="80">
        <v>0</v>
      </c>
      <c r="F143" s="80">
        <v>0</v>
      </c>
    </row>
    <row r="144" spans="1:13">
      <c r="A144" s="81" t="s">
        <v>557</v>
      </c>
      <c r="B144" s="81" t="s">
        <v>424</v>
      </c>
      <c r="C144" s="80">
        <v>0</v>
      </c>
      <c r="D144" s="80">
        <v>8</v>
      </c>
      <c r="E144" s="80">
        <v>0</v>
      </c>
      <c r="F144" s="80">
        <v>0</v>
      </c>
    </row>
    <row r="145" spans="1:16">
      <c r="A145" s="121" t="s">
        <v>668</v>
      </c>
      <c r="B145" s="121" t="s">
        <v>331</v>
      </c>
      <c r="C145" s="4">
        <v>-13986</v>
      </c>
      <c r="D145" s="4">
        <v>-182932</v>
      </c>
      <c r="E145" s="4">
        <v>-54637</v>
      </c>
      <c r="F145" s="4">
        <v>-30876</v>
      </c>
    </row>
    <row r="146" spans="1:16">
      <c r="A146" s="121" t="s">
        <v>669</v>
      </c>
      <c r="B146" s="121" t="s">
        <v>333</v>
      </c>
      <c r="C146" s="4"/>
      <c r="D146" s="4"/>
      <c r="E146" s="4"/>
      <c r="F146" s="4"/>
      <c r="P146" s="68"/>
    </row>
    <row r="147" spans="1:16">
      <c r="A147" s="122" t="s">
        <v>549</v>
      </c>
      <c r="B147" s="122" t="s">
        <v>274</v>
      </c>
      <c r="C147" s="4">
        <v>126124</v>
      </c>
      <c r="D147" s="4">
        <v>126124</v>
      </c>
      <c r="E147" s="4">
        <v>8</v>
      </c>
      <c r="F147" s="4">
        <v>21</v>
      </c>
      <c r="P147" s="68"/>
    </row>
    <row r="148" spans="1:16">
      <c r="A148" s="81" t="s">
        <v>710</v>
      </c>
      <c r="B148" s="81" t="s">
        <v>711</v>
      </c>
      <c r="C148" s="80">
        <v>126124</v>
      </c>
      <c r="D148" s="80">
        <v>126124</v>
      </c>
      <c r="E148" s="80">
        <v>0</v>
      </c>
      <c r="F148" s="80">
        <v>0</v>
      </c>
      <c r="P148" s="68"/>
    </row>
    <row r="149" spans="1:16">
      <c r="A149" s="81" t="s">
        <v>336</v>
      </c>
      <c r="B149" s="81" t="s">
        <v>337</v>
      </c>
      <c r="C149" s="80">
        <v>0</v>
      </c>
      <c r="D149" s="80">
        <v>0</v>
      </c>
      <c r="E149" s="80">
        <v>0</v>
      </c>
      <c r="F149" s="80">
        <v>0</v>
      </c>
      <c r="P149" s="68"/>
    </row>
    <row r="150" spans="1:16">
      <c r="A150" s="81" t="s">
        <v>670</v>
      </c>
      <c r="B150" s="81" t="s">
        <v>515</v>
      </c>
      <c r="C150" s="80">
        <v>0</v>
      </c>
      <c r="D150" s="80">
        <v>0</v>
      </c>
      <c r="E150" s="80">
        <v>7</v>
      </c>
      <c r="F150" s="80">
        <v>19</v>
      </c>
    </row>
    <row r="151" spans="1:16">
      <c r="A151" s="81" t="s">
        <v>340</v>
      </c>
      <c r="B151" s="81" t="s">
        <v>341</v>
      </c>
      <c r="C151" s="80">
        <v>0</v>
      </c>
      <c r="D151" s="80">
        <v>0</v>
      </c>
      <c r="E151" s="80">
        <v>1</v>
      </c>
      <c r="F151" s="80">
        <v>2</v>
      </c>
    </row>
    <row r="152" spans="1:16">
      <c r="A152" s="122" t="s">
        <v>553</v>
      </c>
      <c r="B152" s="122" t="s">
        <v>300</v>
      </c>
      <c r="C152" s="4">
        <v>215117</v>
      </c>
      <c r="D152" s="4">
        <v>216790</v>
      </c>
      <c r="E152" s="4">
        <v>1738</v>
      </c>
      <c r="F152" s="4">
        <v>106107</v>
      </c>
    </row>
    <row r="153" spans="1:16">
      <c r="A153" s="81" t="s">
        <v>342</v>
      </c>
      <c r="B153" s="81" t="s">
        <v>312</v>
      </c>
      <c r="C153" s="80"/>
      <c r="D153" s="80"/>
      <c r="E153" s="80"/>
      <c r="F153" s="80"/>
      <c r="L153" s="68"/>
    </row>
    <row r="154" spans="1:16">
      <c r="A154" s="81" t="s">
        <v>563</v>
      </c>
      <c r="B154" s="81" t="s">
        <v>346</v>
      </c>
      <c r="C154" s="80"/>
      <c r="D154" s="80"/>
      <c r="E154" s="80"/>
      <c r="F154" s="80">
        <v>100926</v>
      </c>
      <c r="L154" s="68"/>
    </row>
    <row r="155" spans="1:16">
      <c r="A155" s="93" t="s">
        <v>347</v>
      </c>
      <c r="B155" s="93" t="s">
        <v>712</v>
      </c>
      <c r="C155" s="94">
        <v>214259</v>
      </c>
      <c r="D155" s="94">
        <v>214259</v>
      </c>
      <c r="E155" s="94">
        <v>0</v>
      </c>
      <c r="F155" s="94">
        <v>0</v>
      </c>
      <c r="G155" s="92"/>
      <c r="H155" s="395" t="s">
        <v>510</v>
      </c>
      <c r="I155" s="395"/>
      <c r="L155" s="68"/>
    </row>
    <row r="156" spans="1:16" ht="15" customHeight="1">
      <c r="A156" s="81" t="s">
        <v>671</v>
      </c>
      <c r="B156" s="81" t="s">
        <v>350</v>
      </c>
      <c r="C156" s="80">
        <v>757</v>
      </c>
      <c r="D156" s="80">
        <v>2225</v>
      </c>
      <c r="E156" s="80">
        <v>1602</v>
      </c>
      <c r="F156" s="80">
        <v>4715</v>
      </c>
    </row>
    <row r="157" spans="1:16">
      <c r="A157" s="81" t="s">
        <v>340</v>
      </c>
      <c r="B157" s="81" t="s">
        <v>341</v>
      </c>
      <c r="C157" s="80">
        <v>101</v>
      </c>
      <c r="D157" s="80">
        <v>306</v>
      </c>
      <c r="E157" s="80">
        <v>136</v>
      </c>
      <c r="F157" s="80">
        <v>466</v>
      </c>
    </row>
    <row r="158" spans="1:16">
      <c r="A158" s="121" t="s">
        <v>672</v>
      </c>
      <c r="B158" s="121" t="s">
        <v>353</v>
      </c>
      <c r="C158" s="4">
        <v>-88993</v>
      </c>
      <c r="D158" s="4">
        <v>-90666</v>
      </c>
      <c r="E158" s="4">
        <v>-1730</v>
      </c>
      <c r="F158" s="4">
        <v>-106086</v>
      </c>
    </row>
    <row r="159" spans="1:16">
      <c r="A159" s="121" t="s">
        <v>673</v>
      </c>
      <c r="B159" s="121" t="s">
        <v>355</v>
      </c>
      <c r="C159" s="4">
        <v>36132</v>
      </c>
      <c r="D159" s="4">
        <v>151366</v>
      </c>
      <c r="E159" s="4">
        <v>55742</v>
      </c>
      <c r="F159" s="4">
        <v>20588</v>
      </c>
    </row>
    <row r="160" spans="1:16">
      <c r="A160" s="121" t="s">
        <v>674</v>
      </c>
      <c r="B160" s="121" t="s">
        <v>357</v>
      </c>
      <c r="C160" s="4">
        <v>36132</v>
      </c>
      <c r="D160" s="4">
        <v>151366</v>
      </c>
      <c r="E160" s="4">
        <v>55742</v>
      </c>
      <c r="F160" s="4">
        <v>20588</v>
      </c>
    </row>
    <row r="161" spans="1:21">
      <c r="A161" s="121" t="s">
        <v>675</v>
      </c>
      <c r="B161" s="121" t="s">
        <v>359</v>
      </c>
      <c r="C161" s="4">
        <v>164640</v>
      </c>
      <c r="D161" s="4">
        <v>49406</v>
      </c>
      <c r="E161" s="4">
        <v>69224</v>
      </c>
      <c r="F161" s="4">
        <v>104378</v>
      </c>
    </row>
    <row r="162" spans="1:21">
      <c r="A162" s="121" t="s">
        <v>676</v>
      </c>
      <c r="B162" s="121" t="s">
        <v>361</v>
      </c>
      <c r="C162" s="4">
        <v>200772</v>
      </c>
      <c r="D162" s="4">
        <v>200772</v>
      </c>
      <c r="E162" s="4">
        <v>124966</v>
      </c>
      <c r="F162" s="4">
        <v>124966</v>
      </c>
    </row>
    <row r="163" spans="1:21">
      <c r="A163" s="76"/>
      <c r="B163" s="71"/>
      <c r="C163" s="72"/>
      <c r="D163" s="72"/>
    </row>
    <row r="164" spans="1:21">
      <c r="A164" s="76"/>
      <c r="B164" s="71"/>
      <c r="C164" s="72"/>
      <c r="D164" s="72"/>
    </row>
    <row r="165" spans="1:21" ht="26">
      <c r="A165" s="65" t="s">
        <v>476</v>
      </c>
      <c r="B165" s="66" t="s">
        <v>427</v>
      </c>
      <c r="C165" s="383" t="s">
        <v>688</v>
      </c>
      <c r="D165" s="384"/>
      <c r="E165" s="384"/>
      <c r="F165" s="385"/>
      <c r="H165" s="383" t="s">
        <v>689</v>
      </c>
      <c r="I165" s="384"/>
      <c r="J165" s="384"/>
      <c r="K165" s="385"/>
      <c r="M165" s="383" t="s">
        <v>708</v>
      </c>
      <c r="N165" s="384"/>
      <c r="O165" s="384"/>
      <c r="P165" s="385"/>
      <c r="R165" s="383" t="s">
        <v>709</v>
      </c>
      <c r="S165" s="384"/>
      <c r="T165" s="384"/>
      <c r="U165" s="385"/>
    </row>
    <row r="166" spans="1:21" ht="52">
      <c r="A166" s="392" t="s">
        <v>477</v>
      </c>
      <c r="B166" s="387" t="s">
        <v>429</v>
      </c>
      <c r="C166" s="396" t="s">
        <v>430</v>
      </c>
      <c r="D166" s="396" t="s">
        <v>431</v>
      </c>
      <c r="E166" s="314" t="s">
        <v>478</v>
      </c>
      <c r="F166" s="314" t="s">
        <v>433</v>
      </c>
      <c r="H166" s="396" t="s">
        <v>430</v>
      </c>
      <c r="I166" s="396" t="s">
        <v>431</v>
      </c>
      <c r="J166" s="314" t="s">
        <v>478</v>
      </c>
      <c r="K166" s="314" t="s">
        <v>433</v>
      </c>
      <c r="M166" s="396" t="s">
        <v>430</v>
      </c>
      <c r="N166" s="396" t="s">
        <v>431</v>
      </c>
      <c r="O166" s="314" t="s">
        <v>478</v>
      </c>
      <c r="P166" s="314" t="s">
        <v>433</v>
      </c>
      <c r="R166" s="396" t="s">
        <v>430</v>
      </c>
      <c r="S166" s="396" t="s">
        <v>431</v>
      </c>
      <c r="T166" s="314" t="s">
        <v>478</v>
      </c>
      <c r="U166" s="314" t="s">
        <v>433</v>
      </c>
    </row>
    <row r="167" spans="1:21" ht="65">
      <c r="A167" s="392"/>
      <c r="B167" s="387"/>
      <c r="C167" s="397"/>
      <c r="D167" s="397"/>
      <c r="E167" s="314" t="s">
        <v>479</v>
      </c>
      <c r="F167" s="314" t="s">
        <v>435</v>
      </c>
      <c r="H167" s="397"/>
      <c r="I167" s="397"/>
      <c r="J167" s="314" t="s">
        <v>479</v>
      </c>
      <c r="K167" s="314" t="s">
        <v>435</v>
      </c>
      <c r="M167" s="397"/>
      <c r="N167" s="397"/>
      <c r="O167" s="314" t="s">
        <v>479</v>
      </c>
      <c r="P167" s="314" t="s">
        <v>435</v>
      </c>
      <c r="R167" s="397"/>
      <c r="S167" s="397"/>
      <c r="T167" s="314" t="s">
        <v>479</v>
      </c>
      <c r="U167" s="314" t="s">
        <v>435</v>
      </c>
    </row>
    <row r="168" spans="1:21">
      <c r="A168" s="82" t="s">
        <v>0</v>
      </c>
      <c r="B168" s="121" t="s">
        <v>1</v>
      </c>
      <c r="C168" s="123">
        <v>65276</v>
      </c>
      <c r="D168" s="123">
        <v>40500</v>
      </c>
      <c r="E168" s="123">
        <v>-1258</v>
      </c>
      <c r="F168" s="123">
        <v>104518</v>
      </c>
      <c r="H168" s="123">
        <v>325644</v>
      </c>
      <c r="I168" s="123">
        <v>150294</v>
      </c>
      <c r="J168" s="123">
        <v>-7410</v>
      </c>
      <c r="K168" s="123">
        <v>468528</v>
      </c>
      <c r="L168" s="68"/>
      <c r="M168" s="123">
        <v>63239</v>
      </c>
      <c r="N168" s="123">
        <v>31542</v>
      </c>
      <c r="O168" s="123">
        <v>-1910</v>
      </c>
      <c r="P168" s="123">
        <v>92871</v>
      </c>
      <c r="R168" s="123">
        <v>202644</v>
      </c>
      <c r="S168" s="123">
        <v>112651</v>
      </c>
      <c r="T168" s="123">
        <v>-7337</v>
      </c>
      <c r="U168" s="123">
        <v>307958</v>
      </c>
    </row>
    <row r="169" spans="1:21">
      <c r="A169" s="84" t="s">
        <v>622</v>
      </c>
      <c r="B169" s="116" t="s">
        <v>46</v>
      </c>
      <c r="C169" s="78">
        <v>58873</v>
      </c>
      <c r="D169" s="78">
        <v>2781</v>
      </c>
      <c r="E169" s="78">
        <v>248</v>
      </c>
      <c r="F169" s="78">
        <v>61902</v>
      </c>
      <c r="H169" s="88">
        <v>286971</v>
      </c>
      <c r="I169" s="88">
        <v>10426</v>
      </c>
      <c r="J169" s="88">
        <v>2169</v>
      </c>
      <c r="K169" s="78">
        <v>299566</v>
      </c>
      <c r="L169" s="68"/>
      <c r="M169" s="88">
        <v>45731</v>
      </c>
      <c r="N169" s="88">
        <v>958</v>
      </c>
      <c r="O169" s="88">
        <v>458</v>
      </c>
      <c r="P169" s="78">
        <v>47147</v>
      </c>
      <c r="R169" s="88">
        <v>150191</v>
      </c>
      <c r="S169" s="88">
        <v>4691</v>
      </c>
      <c r="T169" s="88">
        <v>2040</v>
      </c>
      <c r="U169" s="78">
        <v>156922</v>
      </c>
    </row>
    <row r="170" spans="1:21">
      <c r="A170" s="84" t="s">
        <v>623</v>
      </c>
      <c r="B170" s="116" t="s">
        <v>369</v>
      </c>
      <c r="C170" s="78">
        <v>992</v>
      </c>
      <c r="D170" s="78">
        <v>65</v>
      </c>
      <c r="E170" s="78">
        <v>-590</v>
      </c>
      <c r="F170" s="78">
        <v>467</v>
      </c>
      <c r="H170" s="88">
        <v>3497</v>
      </c>
      <c r="I170" s="88">
        <v>65</v>
      </c>
      <c r="J170" s="88">
        <v>-2321</v>
      </c>
      <c r="K170" s="78">
        <v>1241</v>
      </c>
      <c r="L170" s="68"/>
      <c r="M170" s="88">
        <v>3258</v>
      </c>
      <c r="N170" s="88">
        <v>4</v>
      </c>
      <c r="O170" s="88">
        <v>-881</v>
      </c>
      <c r="P170" s="78">
        <v>2381</v>
      </c>
      <c r="R170" s="88">
        <v>36944</v>
      </c>
      <c r="S170" s="88">
        <v>5</v>
      </c>
      <c r="T170" s="88">
        <v>-2711</v>
      </c>
      <c r="U170" s="78">
        <v>34238</v>
      </c>
    </row>
    <row r="171" spans="1:21">
      <c r="A171" s="84" t="s">
        <v>624</v>
      </c>
      <c r="B171" s="116" t="s">
        <v>49</v>
      </c>
      <c r="C171" s="78">
        <v>5411</v>
      </c>
      <c r="D171" s="78">
        <v>37654</v>
      </c>
      <c r="E171" s="78">
        <v>-916</v>
      </c>
      <c r="F171" s="78">
        <v>42149</v>
      </c>
      <c r="H171" s="88">
        <v>35176</v>
      </c>
      <c r="I171" s="88">
        <v>139803</v>
      </c>
      <c r="J171" s="88">
        <v>-7258</v>
      </c>
      <c r="K171" s="78">
        <v>167721</v>
      </c>
      <c r="L171" s="68"/>
      <c r="M171" s="88">
        <v>14250</v>
      </c>
      <c r="N171" s="88">
        <v>30580</v>
      </c>
      <c r="O171" s="88">
        <v>-1487</v>
      </c>
      <c r="P171" s="78">
        <v>43343</v>
      </c>
      <c r="R171" s="88">
        <v>15509</v>
      </c>
      <c r="S171" s="88">
        <v>107955</v>
      </c>
      <c r="T171" s="88">
        <v>-6666</v>
      </c>
      <c r="U171" s="78">
        <v>116798</v>
      </c>
    </row>
    <row r="172" spans="1:21">
      <c r="A172" s="82" t="s">
        <v>677</v>
      </c>
      <c r="B172" s="121" t="s">
        <v>438</v>
      </c>
      <c r="C172" s="123">
        <v>9391</v>
      </c>
      <c r="D172" s="123">
        <v>28132</v>
      </c>
      <c r="E172" s="123">
        <v>-1095</v>
      </c>
      <c r="F172" s="123">
        <v>36428</v>
      </c>
      <c r="H172" s="123">
        <v>47077</v>
      </c>
      <c r="I172" s="123">
        <v>103727</v>
      </c>
      <c r="J172" s="123">
        <v>-6620</v>
      </c>
      <c r="K172" s="123">
        <v>144184</v>
      </c>
      <c r="L172" s="68"/>
      <c r="M172" s="123">
        <v>16879</v>
      </c>
      <c r="N172" s="123">
        <v>22636</v>
      </c>
      <c r="O172" s="123">
        <v>-1635</v>
      </c>
      <c r="P172" s="123">
        <v>37880</v>
      </c>
      <c r="R172" s="123">
        <v>30872</v>
      </c>
      <c r="S172" s="123">
        <v>80049</v>
      </c>
      <c r="T172" s="123">
        <v>-6417</v>
      </c>
      <c r="U172" s="123">
        <v>104504</v>
      </c>
    </row>
    <row r="173" spans="1:21">
      <c r="A173" s="84" t="s">
        <v>439</v>
      </c>
      <c r="B173" s="116" t="s">
        <v>373</v>
      </c>
      <c r="C173" s="78">
        <v>5471</v>
      </c>
      <c r="D173" s="78">
        <v>1576</v>
      </c>
      <c r="E173" s="78">
        <v>-427</v>
      </c>
      <c r="F173" s="78">
        <v>6620</v>
      </c>
      <c r="H173" s="88">
        <v>18935</v>
      </c>
      <c r="I173" s="88">
        <v>4544</v>
      </c>
      <c r="J173" s="88">
        <v>-1532</v>
      </c>
      <c r="K173" s="78">
        <v>21947</v>
      </c>
      <c r="M173" s="88">
        <v>5520</v>
      </c>
      <c r="N173" s="88">
        <v>1447</v>
      </c>
      <c r="O173" s="88">
        <v>-605</v>
      </c>
      <c r="P173" s="78">
        <v>6362</v>
      </c>
      <c r="R173" s="88">
        <v>18531</v>
      </c>
      <c r="S173" s="88">
        <v>4683</v>
      </c>
      <c r="T173" s="88">
        <v>-1791</v>
      </c>
      <c r="U173" s="78">
        <v>21423</v>
      </c>
    </row>
    <row r="174" spans="1:21">
      <c r="A174" s="84" t="s">
        <v>441</v>
      </c>
      <c r="B174" s="116" t="s">
        <v>55</v>
      </c>
      <c r="C174" s="78">
        <v>3920</v>
      </c>
      <c r="D174" s="78">
        <v>26556</v>
      </c>
      <c r="E174" s="78">
        <v>-668</v>
      </c>
      <c r="F174" s="78">
        <v>29808</v>
      </c>
      <c r="H174" s="88">
        <v>28142</v>
      </c>
      <c r="I174" s="88">
        <v>99183</v>
      </c>
      <c r="J174" s="88">
        <v>-5088</v>
      </c>
      <c r="K174" s="78">
        <v>122237</v>
      </c>
      <c r="M174" s="88">
        <v>11359</v>
      </c>
      <c r="N174" s="88">
        <v>21189</v>
      </c>
      <c r="O174" s="88">
        <v>-1030</v>
      </c>
      <c r="P174" s="78">
        <v>31518</v>
      </c>
      <c r="R174" s="88">
        <v>12341</v>
      </c>
      <c r="S174" s="88">
        <v>75366</v>
      </c>
      <c r="T174" s="88">
        <v>-4626</v>
      </c>
      <c r="U174" s="78">
        <v>83081</v>
      </c>
    </row>
    <row r="175" spans="1:21">
      <c r="A175" s="85" t="s">
        <v>626</v>
      </c>
      <c r="B175" s="124" t="s">
        <v>391</v>
      </c>
      <c r="C175" s="123">
        <v>55885</v>
      </c>
      <c r="D175" s="123">
        <v>12368</v>
      </c>
      <c r="E175" s="123">
        <v>-163</v>
      </c>
      <c r="F175" s="123">
        <v>68090</v>
      </c>
      <c r="H175" s="123">
        <v>278567</v>
      </c>
      <c r="I175" s="123">
        <v>46567</v>
      </c>
      <c r="J175" s="123">
        <v>-790</v>
      </c>
      <c r="K175" s="123">
        <v>324344</v>
      </c>
      <c r="M175" s="123">
        <v>46360</v>
      </c>
      <c r="N175" s="123">
        <v>8906</v>
      </c>
      <c r="O175" s="123">
        <v>-275</v>
      </c>
      <c r="P175" s="123">
        <v>54991</v>
      </c>
      <c r="R175" s="123">
        <v>171772</v>
      </c>
      <c r="S175" s="123">
        <v>32602</v>
      </c>
      <c r="T175" s="123">
        <v>-920</v>
      </c>
      <c r="U175" s="123">
        <v>203454</v>
      </c>
    </row>
    <row r="176" spans="1:21">
      <c r="A176" s="83" t="s">
        <v>627</v>
      </c>
      <c r="B176" s="77" t="s">
        <v>59</v>
      </c>
      <c r="C176" s="78">
        <v>20812</v>
      </c>
      <c r="D176" s="78">
        <v>10567</v>
      </c>
      <c r="E176" s="78">
        <v>-181</v>
      </c>
      <c r="F176" s="78">
        <v>31198</v>
      </c>
      <c r="G176" s="97"/>
      <c r="H176" s="88">
        <v>69727</v>
      </c>
      <c r="I176" s="88">
        <v>34385</v>
      </c>
      <c r="J176" s="88">
        <v>-765</v>
      </c>
      <c r="K176" s="78">
        <v>103347</v>
      </c>
      <c r="M176" s="88">
        <v>18199</v>
      </c>
      <c r="N176" s="88">
        <v>9387</v>
      </c>
      <c r="O176" s="88">
        <v>-252</v>
      </c>
      <c r="P176" s="78">
        <v>27334</v>
      </c>
      <c r="R176" s="88">
        <v>54342</v>
      </c>
      <c r="S176" s="88">
        <v>28997</v>
      </c>
      <c r="T176" s="88">
        <v>-801</v>
      </c>
      <c r="U176" s="78">
        <v>82538</v>
      </c>
    </row>
    <row r="177" spans="1:23">
      <c r="A177" s="83" t="s">
        <v>628</v>
      </c>
      <c r="B177" s="77" t="s">
        <v>520</v>
      </c>
      <c r="C177" s="78">
        <v>7055</v>
      </c>
      <c r="D177" s="78">
        <v>1542</v>
      </c>
      <c r="E177" s="78">
        <v>0</v>
      </c>
      <c r="F177" s="78">
        <v>8597</v>
      </c>
      <c r="G177" s="97"/>
      <c r="H177" s="88">
        <v>29974</v>
      </c>
      <c r="I177" s="88">
        <v>4571</v>
      </c>
      <c r="J177" s="88">
        <v>-98</v>
      </c>
      <c r="K177" s="78">
        <v>34447</v>
      </c>
      <c r="M177" s="88">
        <v>10018</v>
      </c>
      <c r="N177" s="88">
        <v>1722</v>
      </c>
      <c r="O177" s="88">
        <v>-42</v>
      </c>
      <c r="P177" s="78">
        <v>11698</v>
      </c>
      <c r="R177" s="88">
        <v>41241</v>
      </c>
      <c r="S177" s="88">
        <v>4944</v>
      </c>
      <c r="T177" s="88">
        <v>-138</v>
      </c>
      <c r="U177" s="78">
        <v>46047</v>
      </c>
    </row>
    <row r="178" spans="1:23">
      <c r="A178" s="83" t="s">
        <v>629</v>
      </c>
      <c r="B178" s="77" t="s">
        <v>65</v>
      </c>
      <c r="C178" s="78">
        <v>2031</v>
      </c>
      <c r="D178" s="78">
        <v>245</v>
      </c>
      <c r="E178" s="78">
        <v>-367</v>
      </c>
      <c r="F178" s="78">
        <v>1909</v>
      </c>
      <c r="G178" s="97"/>
      <c r="H178" s="88">
        <v>6463</v>
      </c>
      <c r="I178" s="88">
        <v>544</v>
      </c>
      <c r="J178" s="88">
        <v>-1082</v>
      </c>
      <c r="K178" s="78">
        <v>5925</v>
      </c>
      <c r="M178" s="88">
        <v>4348</v>
      </c>
      <c r="N178" s="88">
        <v>554</v>
      </c>
      <c r="O178" s="88">
        <v>-481</v>
      </c>
      <c r="P178" s="78">
        <v>4421</v>
      </c>
      <c r="R178" s="88">
        <v>6553</v>
      </c>
      <c r="S178" s="88">
        <v>694</v>
      </c>
      <c r="T178" s="88">
        <v>-935</v>
      </c>
      <c r="U178" s="78">
        <v>6312</v>
      </c>
    </row>
    <row r="179" spans="1:23">
      <c r="A179" s="83" t="s">
        <v>66</v>
      </c>
      <c r="B179" s="77" t="s">
        <v>67</v>
      </c>
      <c r="C179" s="78">
        <v>1895</v>
      </c>
      <c r="D179" s="78">
        <v>129</v>
      </c>
      <c r="E179" s="78">
        <v>-335</v>
      </c>
      <c r="F179" s="78">
        <v>1689</v>
      </c>
      <c r="H179" s="88">
        <v>8686</v>
      </c>
      <c r="I179" s="88">
        <v>383</v>
      </c>
      <c r="J179" s="88">
        <v>-968</v>
      </c>
      <c r="K179" s="78">
        <v>8101</v>
      </c>
      <c r="M179" s="88">
        <v>3923</v>
      </c>
      <c r="N179" s="88">
        <v>85</v>
      </c>
      <c r="O179" s="88">
        <v>-450</v>
      </c>
      <c r="P179" s="78">
        <v>3558</v>
      </c>
      <c r="R179" s="88">
        <v>5199</v>
      </c>
      <c r="S179" s="88">
        <v>193</v>
      </c>
      <c r="T179" s="88">
        <v>-904</v>
      </c>
      <c r="U179" s="78">
        <v>4488</v>
      </c>
    </row>
    <row r="180" spans="1:23">
      <c r="A180" s="83" t="s">
        <v>630</v>
      </c>
      <c r="B180" s="77" t="s">
        <v>69</v>
      </c>
      <c r="C180" s="78">
        <v>2</v>
      </c>
      <c r="D180" s="78">
        <v>0</v>
      </c>
      <c r="E180" s="78">
        <v>0</v>
      </c>
      <c r="F180" s="78">
        <v>2</v>
      </c>
      <c r="H180" s="88">
        <v>-73</v>
      </c>
      <c r="I180" s="88">
        <v>0</v>
      </c>
      <c r="J180" s="88">
        <v>0</v>
      </c>
      <c r="K180" s="78">
        <v>-73</v>
      </c>
      <c r="M180" s="88">
        <v>1</v>
      </c>
      <c r="N180" s="88">
        <v>0</v>
      </c>
      <c r="O180" s="88">
        <v>0</v>
      </c>
      <c r="P180" s="78">
        <v>1</v>
      </c>
      <c r="R180" s="88">
        <v>4</v>
      </c>
      <c r="S180" s="88">
        <v>0</v>
      </c>
      <c r="T180" s="88">
        <v>0</v>
      </c>
      <c r="U180" s="78">
        <v>4</v>
      </c>
    </row>
    <row r="181" spans="1:23">
      <c r="A181" s="85" t="s">
        <v>631</v>
      </c>
      <c r="B181" s="124" t="s">
        <v>394</v>
      </c>
      <c r="C181" s="123">
        <v>28156</v>
      </c>
      <c r="D181" s="123">
        <v>375</v>
      </c>
      <c r="E181" s="123">
        <v>-14</v>
      </c>
      <c r="F181" s="123">
        <v>28517</v>
      </c>
      <c r="H181" s="123">
        <v>176570</v>
      </c>
      <c r="I181" s="123">
        <v>7772</v>
      </c>
      <c r="J181" s="123">
        <v>-41</v>
      </c>
      <c r="K181" s="123">
        <v>184301</v>
      </c>
      <c r="M181" s="123">
        <v>18569</v>
      </c>
      <c r="N181" s="123">
        <v>-1734</v>
      </c>
      <c r="O181" s="123">
        <v>-12</v>
      </c>
      <c r="P181" s="123">
        <v>16823</v>
      </c>
      <c r="R181" s="123">
        <v>77547</v>
      </c>
      <c r="S181" s="123">
        <v>-838</v>
      </c>
      <c r="T181" s="123">
        <v>-12</v>
      </c>
      <c r="U181" s="123">
        <v>76697</v>
      </c>
    </row>
    <row r="182" spans="1:23">
      <c r="A182" s="83" t="s">
        <v>632</v>
      </c>
      <c r="B182" s="77" t="s">
        <v>73</v>
      </c>
      <c r="C182" s="78">
        <v>3016</v>
      </c>
      <c r="D182" s="78">
        <v>307</v>
      </c>
      <c r="E182" s="78">
        <v>0</v>
      </c>
      <c r="F182" s="78">
        <v>3323</v>
      </c>
      <c r="H182" s="88">
        <v>12404</v>
      </c>
      <c r="I182" s="88">
        <v>449</v>
      </c>
      <c r="J182" s="88">
        <v>0</v>
      </c>
      <c r="K182" s="78">
        <v>12853</v>
      </c>
      <c r="M182" s="88">
        <v>3086</v>
      </c>
      <c r="N182" s="88">
        <v>111</v>
      </c>
      <c r="O182" s="88">
        <v>-714</v>
      </c>
      <c r="P182" s="78">
        <v>2483</v>
      </c>
      <c r="R182" s="88">
        <v>7878</v>
      </c>
      <c r="S182" s="88">
        <v>405</v>
      </c>
      <c r="T182" s="88">
        <v>-868</v>
      </c>
      <c r="U182" s="78">
        <v>7415</v>
      </c>
    </row>
    <row r="183" spans="1:23">
      <c r="A183" s="83" t="s">
        <v>633</v>
      </c>
      <c r="B183" s="77" t="s">
        <v>75</v>
      </c>
      <c r="C183" s="78">
        <v>3560</v>
      </c>
      <c r="D183" s="78">
        <v>550</v>
      </c>
      <c r="E183" s="78">
        <v>-25</v>
      </c>
      <c r="F183" s="78">
        <v>4085</v>
      </c>
      <c r="H183" s="88">
        <v>7469</v>
      </c>
      <c r="I183" s="88">
        <v>1122</v>
      </c>
      <c r="J183" s="88">
        <v>-78</v>
      </c>
      <c r="K183" s="78">
        <v>8513</v>
      </c>
      <c r="M183" s="88">
        <v>188</v>
      </c>
      <c r="N183" s="88">
        <v>673</v>
      </c>
      <c r="O183" s="88">
        <v>-714</v>
      </c>
      <c r="P183" s="78">
        <v>147</v>
      </c>
      <c r="R183" s="88">
        <v>463</v>
      </c>
      <c r="S183" s="88">
        <v>1117</v>
      </c>
      <c r="T183" s="88">
        <v>-868</v>
      </c>
      <c r="U183" s="78">
        <v>712</v>
      </c>
    </row>
    <row r="184" spans="1:23">
      <c r="A184" s="85" t="s">
        <v>634</v>
      </c>
      <c r="B184" s="124" t="s">
        <v>396</v>
      </c>
      <c r="C184" s="123">
        <v>27612</v>
      </c>
      <c r="D184" s="123">
        <v>132</v>
      </c>
      <c r="E184" s="123">
        <v>11</v>
      </c>
      <c r="F184" s="123">
        <v>27755</v>
      </c>
      <c r="H184" s="123">
        <v>181505</v>
      </c>
      <c r="I184" s="123">
        <v>7099</v>
      </c>
      <c r="J184" s="123">
        <v>37</v>
      </c>
      <c r="K184" s="123">
        <v>188641</v>
      </c>
      <c r="L184" s="68"/>
      <c r="M184" s="123">
        <v>21467</v>
      </c>
      <c r="N184" s="123">
        <v>-2296</v>
      </c>
      <c r="O184" s="123">
        <v>-12</v>
      </c>
      <c r="P184" s="123">
        <v>19159</v>
      </c>
      <c r="R184" s="123">
        <v>84962</v>
      </c>
      <c r="S184" s="123">
        <v>-1550</v>
      </c>
      <c r="T184" s="123">
        <v>-12</v>
      </c>
      <c r="U184" s="123">
        <v>83400</v>
      </c>
    </row>
    <row r="185" spans="1:23">
      <c r="A185" s="83" t="s">
        <v>78</v>
      </c>
      <c r="B185" s="77" t="s">
        <v>79</v>
      </c>
      <c r="C185" s="78">
        <v>4369</v>
      </c>
      <c r="D185" s="78">
        <v>2</v>
      </c>
      <c r="E185" s="78">
        <v>2</v>
      </c>
      <c r="F185" s="78">
        <v>4373</v>
      </c>
      <c r="H185" s="88">
        <v>17098</v>
      </c>
      <c r="I185" s="88">
        <v>1396</v>
      </c>
      <c r="J185" s="88">
        <v>8</v>
      </c>
      <c r="K185" s="78">
        <v>18502</v>
      </c>
      <c r="L185" s="68"/>
      <c r="M185" s="88">
        <v>4655</v>
      </c>
      <c r="N185" s="88">
        <v>-391</v>
      </c>
      <c r="O185" s="88">
        <v>0</v>
      </c>
      <c r="P185" s="78">
        <v>4264</v>
      </c>
      <c r="R185" s="88">
        <v>17253</v>
      </c>
      <c r="S185" s="88">
        <v>-288</v>
      </c>
      <c r="T185" s="88">
        <v>0</v>
      </c>
      <c r="U185" s="78">
        <v>16965</v>
      </c>
    </row>
    <row r="186" spans="1:23">
      <c r="A186" s="85" t="s">
        <v>522</v>
      </c>
      <c r="B186" s="124" t="s">
        <v>398</v>
      </c>
      <c r="C186" s="123">
        <v>23243</v>
      </c>
      <c r="D186" s="123">
        <v>130</v>
      </c>
      <c r="E186" s="123">
        <v>9</v>
      </c>
      <c r="F186" s="123">
        <v>23382</v>
      </c>
      <c r="H186" s="123">
        <v>164407</v>
      </c>
      <c r="I186" s="123">
        <v>5703</v>
      </c>
      <c r="J186" s="123">
        <v>29</v>
      </c>
      <c r="K186" s="123">
        <v>170139</v>
      </c>
      <c r="M186" s="123">
        <v>16812</v>
      </c>
      <c r="N186" s="123">
        <v>-1905</v>
      </c>
      <c r="O186" s="123">
        <v>-12</v>
      </c>
      <c r="P186" s="123">
        <v>14895</v>
      </c>
      <c r="Q186" s="68"/>
      <c r="R186" s="123">
        <v>67709</v>
      </c>
      <c r="S186" s="123">
        <v>-1262</v>
      </c>
      <c r="T186" s="123">
        <v>-12</v>
      </c>
      <c r="U186" s="123">
        <v>66435</v>
      </c>
    </row>
    <row r="187" spans="1:23">
      <c r="A187" s="83"/>
      <c r="B187" s="77"/>
      <c r="C187" s="78"/>
      <c r="D187" s="78"/>
      <c r="E187" s="78"/>
      <c r="F187" s="78"/>
      <c r="H187" s="88"/>
      <c r="I187" s="88"/>
      <c r="J187" s="88"/>
      <c r="K187" s="88"/>
      <c r="L187" s="68"/>
      <c r="M187" s="88"/>
      <c r="N187" s="88"/>
      <c r="O187" s="88"/>
      <c r="P187" s="88"/>
      <c r="Q187" s="68"/>
      <c r="R187" s="88"/>
      <c r="S187" s="88"/>
      <c r="T187" s="88"/>
      <c r="U187" s="88"/>
    </row>
    <row r="188" spans="1:23">
      <c r="A188" s="85" t="s">
        <v>635</v>
      </c>
      <c r="B188" s="124" t="s">
        <v>446</v>
      </c>
      <c r="C188" s="123">
        <v>23243</v>
      </c>
      <c r="D188" s="123">
        <v>130</v>
      </c>
      <c r="E188" s="123">
        <v>9</v>
      </c>
      <c r="F188" s="123">
        <v>23382</v>
      </c>
      <c r="H188" s="123">
        <v>164407</v>
      </c>
      <c r="I188" s="123">
        <v>5703</v>
      </c>
      <c r="J188" s="123">
        <v>29</v>
      </c>
      <c r="K188" s="123">
        <v>170139</v>
      </c>
      <c r="L188" s="68"/>
      <c r="M188" s="123">
        <v>16812</v>
      </c>
      <c r="N188" s="123">
        <v>-1905</v>
      </c>
      <c r="O188" s="123">
        <v>-12</v>
      </c>
      <c r="P188" s="123">
        <v>14895</v>
      </c>
      <c r="Q188" s="68"/>
      <c r="R188" s="123">
        <v>67709</v>
      </c>
      <c r="S188" s="123">
        <v>-1262</v>
      </c>
      <c r="T188" s="123">
        <v>-12</v>
      </c>
      <c r="U188" s="123">
        <v>66435</v>
      </c>
      <c r="V188" s="68"/>
      <c r="W188" s="68"/>
    </row>
    <row r="189" spans="1:23" s="68" customFormat="1" ht="12"/>
    <row r="190" spans="1:23" s="68" customFormat="1">
      <c r="M190" s="40"/>
      <c r="N190" s="40"/>
      <c r="O190" s="40"/>
      <c r="P190" s="40"/>
      <c r="Q190" s="40"/>
      <c r="R190" s="40"/>
      <c r="S190" s="40"/>
      <c r="T190" s="40"/>
      <c r="U190" s="40"/>
      <c r="V190" s="40"/>
      <c r="W190" s="40"/>
    </row>
    <row r="192" spans="1:23" ht="26">
      <c r="A192" s="65" t="s">
        <v>447</v>
      </c>
      <c r="B192" s="65" t="s">
        <v>448</v>
      </c>
      <c r="C192" s="383">
        <v>44104</v>
      </c>
      <c r="D192" s="384"/>
      <c r="E192" s="384"/>
      <c r="F192" s="385"/>
      <c r="H192" s="383">
        <v>44012</v>
      </c>
      <c r="I192" s="384"/>
      <c r="J192" s="384"/>
      <c r="K192" s="385"/>
      <c r="M192" s="383" t="s">
        <v>701</v>
      </c>
      <c r="N192" s="384"/>
      <c r="O192" s="384"/>
      <c r="P192" s="385"/>
    </row>
    <row r="193" spans="1:25" ht="52">
      <c r="A193" s="390" t="s">
        <v>126</v>
      </c>
      <c r="B193" s="390" t="s">
        <v>127</v>
      </c>
      <c r="C193" s="396" t="s">
        <v>430</v>
      </c>
      <c r="D193" s="396" t="s">
        <v>431</v>
      </c>
      <c r="E193" s="314" t="s">
        <v>478</v>
      </c>
      <c r="F193" s="314" t="s">
        <v>433</v>
      </c>
      <c r="H193" s="396" t="s">
        <v>430</v>
      </c>
      <c r="I193" s="396" t="s">
        <v>431</v>
      </c>
      <c r="J193" s="314" t="s">
        <v>478</v>
      </c>
      <c r="K193" s="314" t="s">
        <v>433</v>
      </c>
      <c r="M193" s="396" t="s">
        <v>430</v>
      </c>
      <c r="N193" s="396" t="s">
        <v>431</v>
      </c>
      <c r="O193" s="314" t="s">
        <v>478</v>
      </c>
      <c r="P193" s="314" t="s">
        <v>433</v>
      </c>
    </row>
    <row r="194" spans="1:25" ht="65">
      <c r="A194" s="391"/>
      <c r="B194" s="391"/>
      <c r="C194" s="397"/>
      <c r="D194" s="397"/>
      <c r="E194" s="314" t="s">
        <v>479</v>
      </c>
      <c r="F194" s="314" t="s">
        <v>435</v>
      </c>
      <c r="H194" s="397"/>
      <c r="I194" s="397"/>
      <c r="J194" s="314" t="s">
        <v>479</v>
      </c>
      <c r="K194" s="314" t="s">
        <v>435</v>
      </c>
      <c r="M194" s="397"/>
      <c r="N194" s="397"/>
      <c r="O194" s="314" t="s">
        <v>479</v>
      </c>
      <c r="P194" s="314" t="s">
        <v>435</v>
      </c>
    </row>
    <row r="195" spans="1:25">
      <c r="A195" s="121" t="s">
        <v>14</v>
      </c>
      <c r="B195" s="121" t="s">
        <v>131</v>
      </c>
      <c r="C195" s="125">
        <v>844376</v>
      </c>
      <c r="D195" s="125">
        <v>40431</v>
      </c>
      <c r="E195" s="125">
        <v>-17223</v>
      </c>
      <c r="F195" s="125">
        <v>867584</v>
      </c>
      <c r="G195" s="97"/>
      <c r="H195" s="125">
        <v>806251</v>
      </c>
      <c r="I195" s="125">
        <v>37666</v>
      </c>
      <c r="J195" s="125">
        <v>-18649</v>
      </c>
      <c r="K195" s="125">
        <v>825268</v>
      </c>
      <c r="M195" s="125">
        <v>650552</v>
      </c>
      <c r="N195" s="125">
        <v>47760</v>
      </c>
      <c r="O195" s="125">
        <v>-18923</v>
      </c>
      <c r="P195" s="125">
        <v>679389</v>
      </c>
    </row>
    <row r="196" spans="1:25">
      <c r="A196" s="77" t="s">
        <v>566</v>
      </c>
      <c r="B196" s="77" t="s">
        <v>133</v>
      </c>
      <c r="C196" s="78">
        <v>104025</v>
      </c>
      <c r="D196" s="78">
        <v>4071</v>
      </c>
      <c r="E196" s="78">
        <v>-1925</v>
      </c>
      <c r="F196" s="78">
        <v>106171</v>
      </c>
      <c r="G196" s="97"/>
      <c r="H196" s="78">
        <v>104049</v>
      </c>
      <c r="I196" s="78">
        <v>3949</v>
      </c>
      <c r="J196" s="78">
        <v>-2044</v>
      </c>
      <c r="K196" s="78">
        <v>105954</v>
      </c>
      <c r="M196" s="78">
        <v>103305</v>
      </c>
      <c r="N196" s="78">
        <v>4243</v>
      </c>
      <c r="O196" s="78">
        <v>-2281</v>
      </c>
      <c r="P196" s="78">
        <v>105267</v>
      </c>
    </row>
    <row r="197" spans="1:25">
      <c r="A197" s="77" t="s">
        <v>567</v>
      </c>
      <c r="B197" s="77" t="s">
        <v>449</v>
      </c>
      <c r="C197" s="78">
        <v>61330</v>
      </c>
      <c r="D197" s="78">
        <v>261</v>
      </c>
      <c r="E197" s="78">
        <v>0</v>
      </c>
      <c r="F197" s="78">
        <v>61591</v>
      </c>
      <c r="G197" s="97"/>
      <c r="H197" s="78">
        <v>61904</v>
      </c>
      <c r="I197" s="78">
        <v>333</v>
      </c>
      <c r="J197" s="78">
        <v>0</v>
      </c>
      <c r="K197" s="78">
        <v>62237</v>
      </c>
      <c r="M197" s="78">
        <v>59270</v>
      </c>
      <c r="N197" s="78">
        <v>493</v>
      </c>
      <c r="O197" s="78">
        <v>0</v>
      </c>
      <c r="P197" s="78">
        <v>59763</v>
      </c>
    </row>
    <row r="198" spans="1:25">
      <c r="A198" s="77" t="s">
        <v>568</v>
      </c>
      <c r="B198" s="77" t="s">
        <v>137</v>
      </c>
      <c r="C198" s="78">
        <v>494555</v>
      </c>
      <c r="D198" s="78">
        <v>28209</v>
      </c>
      <c r="E198" s="78">
        <v>-19</v>
      </c>
      <c r="F198" s="78">
        <v>522745</v>
      </c>
      <c r="G198" s="97"/>
      <c r="H198" s="78">
        <v>455807</v>
      </c>
      <c r="I198" s="78">
        <v>27355</v>
      </c>
      <c r="J198" s="78">
        <v>-19</v>
      </c>
      <c r="K198" s="78">
        <v>483143</v>
      </c>
      <c r="M198" s="78">
        <v>359989</v>
      </c>
      <c r="N198" s="78">
        <v>25878</v>
      </c>
      <c r="O198" s="78">
        <v>-19</v>
      </c>
      <c r="P198" s="78">
        <v>385848</v>
      </c>
    </row>
    <row r="199" spans="1:25">
      <c r="A199" s="77" t="s">
        <v>138</v>
      </c>
      <c r="B199" s="77" t="s">
        <v>139</v>
      </c>
      <c r="C199" s="78">
        <v>56438</v>
      </c>
      <c r="D199" s="78">
        <v>0</v>
      </c>
      <c r="E199" s="78">
        <v>0</v>
      </c>
      <c r="F199" s="78">
        <v>56438</v>
      </c>
      <c r="G199" s="97"/>
      <c r="H199" s="78">
        <v>56438</v>
      </c>
      <c r="I199" s="78">
        <v>0</v>
      </c>
      <c r="J199" s="78">
        <v>0</v>
      </c>
      <c r="K199" s="78">
        <v>56438</v>
      </c>
      <c r="M199" s="78">
        <v>56438</v>
      </c>
      <c r="N199" s="78">
        <v>0</v>
      </c>
      <c r="O199" s="78">
        <v>0</v>
      </c>
      <c r="P199" s="78">
        <v>56438</v>
      </c>
    </row>
    <row r="200" spans="1:25">
      <c r="A200" s="77" t="s">
        <v>140</v>
      </c>
      <c r="B200" s="77" t="s">
        <v>141</v>
      </c>
      <c r="C200" s="78">
        <v>47571</v>
      </c>
      <c r="D200" s="78">
        <v>0</v>
      </c>
      <c r="E200" s="78">
        <v>0</v>
      </c>
      <c r="F200" s="78">
        <v>47571</v>
      </c>
      <c r="G200" s="97"/>
      <c r="H200" s="78">
        <v>47616</v>
      </c>
      <c r="I200" s="78">
        <v>0</v>
      </c>
      <c r="J200" s="78">
        <v>0</v>
      </c>
      <c r="K200" s="78">
        <v>47616</v>
      </c>
      <c r="M200" s="78">
        <v>44960</v>
      </c>
      <c r="N200" s="78">
        <v>0</v>
      </c>
      <c r="O200" s="78">
        <v>0</v>
      </c>
      <c r="P200" s="78">
        <v>44960</v>
      </c>
    </row>
    <row r="201" spans="1:25">
      <c r="A201" s="77" t="s">
        <v>142</v>
      </c>
      <c r="B201" s="77" t="s">
        <v>143</v>
      </c>
      <c r="C201" s="78">
        <v>0</v>
      </c>
      <c r="D201" s="78">
        <v>0</v>
      </c>
      <c r="E201" s="78">
        <v>0</v>
      </c>
      <c r="F201" s="78">
        <v>0</v>
      </c>
      <c r="G201" s="97"/>
      <c r="H201" s="78">
        <v>0</v>
      </c>
      <c r="I201" s="78">
        <v>0</v>
      </c>
      <c r="J201" s="78">
        <v>0</v>
      </c>
      <c r="K201" s="78">
        <v>0</v>
      </c>
      <c r="M201" s="78">
        <v>0</v>
      </c>
      <c r="N201" s="78">
        <v>0</v>
      </c>
      <c r="O201" s="78">
        <v>0</v>
      </c>
      <c r="P201" s="78">
        <v>0</v>
      </c>
    </row>
    <row r="202" spans="1:25">
      <c r="A202" s="77" t="s">
        <v>536</v>
      </c>
      <c r="B202" s="77" t="s">
        <v>451</v>
      </c>
      <c r="C202" s="78">
        <v>14701</v>
      </c>
      <c r="D202" s="78">
        <v>0</v>
      </c>
      <c r="E202" s="78">
        <v>-14701</v>
      </c>
      <c r="F202" s="78">
        <v>0</v>
      </c>
      <c r="G202" s="97"/>
      <c r="H202" s="78">
        <v>14701</v>
      </c>
      <c r="I202" s="78">
        <v>0</v>
      </c>
      <c r="J202" s="78">
        <v>-14701</v>
      </c>
      <c r="K202" s="78">
        <v>0</v>
      </c>
      <c r="M202" s="78">
        <v>14688</v>
      </c>
      <c r="N202" s="78">
        <v>0</v>
      </c>
      <c r="O202" s="78">
        <v>-14688</v>
      </c>
      <c r="P202" s="78">
        <v>0</v>
      </c>
    </row>
    <row r="203" spans="1:25">
      <c r="A203" s="77" t="s">
        <v>569</v>
      </c>
      <c r="B203" s="77" t="s">
        <v>145</v>
      </c>
      <c r="C203" s="78">
        <v>8168</v>
      </c>
      <c r="D203" s="78">
        <v>0</v>
      </c>
      <c r="E203" s="78">
        <v>0</v>
      </c>
      <c r="F203" s="78">
        <v>8168</v>
      </c>
      <c r="G203" s="97"/>
      <c r="H203" s="78">
        <v>8168</v>
      </c>
      <c r="I203" s="78">
        <v>0</v>
      </c>
      <c r="J203" s="78">
        <v>0</v>
      </c>
      <c r="K203" s="78">
        <v>8168</v>
      </c>
      <c r="M203" s="78">
        <v>8025</v>
      </c>
      <c r="N203" s="78">
        <v>0</v>
      </c>
      <c r="O203" s="78">
        <v>0</v>
      </c>
      <c r="P203" s="78">
        <v>8025</v>
      </c>
    </row>
    <row r="204" spans="1:25">
      <c r="A204" s="77" t="s">
        <v>146</v>
      </c>
      <c r="B204" s="77" t="s">
        <v>147</v>
      </c>
      <c r="C204" s="78">
        <v>51522</v>
      </c>
      <c r="D204" s="78">
        <v>0</v>
      </c>
      <c r="E204" s="78">
        <v>0</v>
      </c>
      <c r="F204" s="78">
        <v>51522</v>
      </c>
      <c r="G204" s="97"/>
      <c r="H204" s="78">
        <v>51456</v>
      </c>
      <c r="I204" s="78">
        <v>0</v>
      </c>
      <c r="J204" s="78">
        <v>0</v>
      </c>
      <c r="K204" s="78">
        <v>51456</v>
      </c>
      <c r="M204" s="78">
        <v>0</v>
      </c>
      <c r="N204" s="78">
        <v>0</v>
      </c>
      <c r="O204" s="78">
        <v>0</v>
      </c>
      <c r="P204" s="78">
        <v>0</v>
      </c>
    </row>
    <row r="205" spans="1:25" s="99" customFormat="1">
      <c r="A205" s="77" t="s">
        <v>499</v>
      </c>
      <c r="B205" s="100" t="s">
        <v>149</v>
      </c>
      <c r="C205" s="78">
        <v>5760</v>
      </c>
      <c r="D205" s="78">
        <v>5699</v>
      </c>
      <c r="E205" s="78">
        <v>0</v>
      </c>
      <c r="F205" s="78">
        <v>11459</v>
      </c>
      <c r="G205" s="97"/>
      <c r="H205" s="78">
        <v>5800</v>
      </c>
      <c r="I205" s="78">
        <v>4144</v>
      </c>
      <c r="J205" s="78">
        <v>0</v>
      </c>
      <c r="K205" s="78">
        <v>9944</v>
      </c>
      <c r="L205" s="40"/>
      <c r="M205" s="78">
        <v>3519</v>
      </c>
      <c r="N205" s="78">
        <v>15211</v>
      </c>
      <c r="O205" s="78">
        <v>0</v>
      </c>
      <c r="P205" s="78">
        <v>18730</v>
      </c>
      <c r="Q205" s="40"/>
      <c r="R205" s="40"/>
      <c r="S205" s="40"/>
      <c r="T205" s="40"/>
      <c r="U205" s="40"/>
      <c r="V205" s="40"/>
      <c r="W205" s="40"/>
      <c r="X205" s="40"/>
      <c r="Y205" s="40"/>
    </row>
    <row r="206" spans="1:25">
      <c r="A206" s="77" t="s">
        <v>500</v>
      </c>
      <c r="B206" s="77" t="s">
        <v>151</v>
      </c>
      <c r="C206" s="78">
        <v>0</v>
      </c>
      <c r="D206" s="78">
        <v>2191</v>
      </c>
      <c r="E206" s="78">
        <v>-578</v>
      </c>
      <c r="F206" s="78">
        <v>1613</v>
      </c>
      <c r="G206" s="97"/>
      <c r="H206" s="78">
        <v>0</v>
      </c>
      <c r="I206" s="78">
        <v>1885</v>
      </c>
      <c r="J206" s="78">
        <v>-1885</v>
      </c>
      <c r="K206" s="78">
        <v>0</v>
      </c>
      <c r="M206" s="78">
        <v>0</v>
      </c>
      <c r="N206" s="78">
        <v>1935</v>
      </c>
      <c r="O206" s="78">
        <v>-1935</v>
      </c>
      <c r="P206" s="78">
        <v>0</v>
      </c>
    </row>
    <row r="207" spans="1:25">
      <c r="A207" s="77" t="s">
        <v>707</v>
      </c>
      <c r="B207" s="77" t="s">
        <v>611</v>
      </c>
      <c r="C207" s="78">
        <v>306</v>
      </c>
      <c r="D207" s="78">
        <v>0</v>
      </c>
      <c r="E207" s="78">
        <v>0</v>
      </c>
      <c r="F207" s="78">
        <v>306</v>
      </c>
      <c r="G207" s="97"/>
      <c r="H207" s="78">
        <v>312</v>
      </c>
      <c r="I207" s="78">
        <v>0</v>
      </c>
      <c r="J207" s="78">
        <v>0</v>
      </c>
      <c r="K207" s="78">
        <v>312</v>
      </c>
      <c r="M207" s="78">
        <v>358</v>
      </c>
      <c r="N207" s="78">
        <v>0</v>
      </c>
      <c r="O207" s="78">
        <v>0</v>
      </c>
      <c r="P207" s="78">
        <v>358</v>
      </c>
    </row>
    <row r="208" spans="1:25">
      <c r="A208" s="121" t="s">
        <v>570</v>
      </c>
      <c r="B208" s="121" t="s">
        <v>155</v>
      </c>
      <c r="C208" s="125">
        <v>680073</v>
      </c>
      <c r="D208" s="125">
        <v>81065</v>
      </c>
      <c r="E208" s="125">
        <v>-24606</v>
      </c>
      <c r="F208" s="125">
        <v>736532</v>
      </c>
      <c r="H208" s="125">
        <v>703069</v>
      </c>
      <c r="I208" s="125">
        <v>92450</v>
      </c>
      <c r="J208" s="125">
        <v>-23684</v>
      </c>
      <c r="K208" s="125">
        <v>771835</v>
      </c>
      <c r="M208" s="125">
        <v>675526</v>
      </c>
      <c r="N208" s="125">
        <v>69275</v>
      </c>
      <c r="O208" s="125">
        <v>-20082</v>
      </c>
      <c r="P208" s="125">
        <v>724719</v>
      </c>
    </row>
    <row r="209" spans="1:16">
      <c r="A209" s="77" t="s">
        <v>156</v>
      </c>
      <c r="B209" s="77" t="s">
        <v>157</v>
      </c>
      <c r="C209" s="78">
        <v>15906</v>
      </c>
      <c r="D209" s="78">
        <v>0</v>
      </c>
      <c r="E209" s="78">
        <v>0</v>
      </c>
      <c r="F209" s="78">
        <v>15906</v>
      </c>
      <c r="H209" s="78">
        <v>16163</v>
      </c>
      <c r="I209" s="78">
        <v>0</v>
      </c>
      <c r="J209" s="78">
        <v>0</v>
      </c>
      <c r="K209" s="78">
        <v>16163</v>
      </c>
      <c r="M209" s="78">
        <v>12862</v>
      </c>
      <c r="N209" s="78">
        <v>0</v>
      </c>
      <c r="O209" s="78">
        <v>0</v>
      </c>
      <c r="P209" s="78">
        <v>12862</v>
      </c>
    </row>
    <row r="210" spans="1:16">
      <c r="A210" s="77" t="s">
        <v>158</v>
      </c>
      <c r="B210" s="77" t="s">
        <v>159</v>
      </c>
      <c r="C210" s="78">
        <v>47838</v>
      </c>
      <c r="D210" s="78">
        <v>3602</v>
      </c>
      <c r="E210" s="78">
        <v>-2235</v>
      </c>
      <c r="F210" s="78">
        <v>49205</v>
      </c>
      <c r="H210" s="78">
        <v>66474</v>
      </c>
      <c r="I210" s="78">
        <v>5095</v>
      </c>
      <c r="J210" s="78">
        <v>-3157</v>
      </c>
      <c r="K210" s="78">
        <v>68412</v>
      </c>
      <c r="M210" s="78">
        <v>124040</v>
      </c>
      <c r="N210" s="78">
        <v>8924</v>
      </c>
      <c r="O210" s="78">
        <v>-3391</v>
      </c>
      <c r="P210" s="78">
        <v>129573</v>
      </c>
    </row>
    <row r="211" spans="1:16">
      <c r="A211" s="77" t="s">
        <v>571</v>
      </c>
      <c r="B211" s="77" t="s">
        <v>161</v>
      </c>
      <c r="C211" s="78">
        <v>75</v>
      </c>
      <c r="D211" s="78">
        <v>0</v>
      </c>
      <c r="E211" s="78">
        <v>0</v>
      </c>
      <c r="F211" s="78">
        <v>75</v>
      </c>
      <c r="H211" s="78">
        <v>14006</v>
      </c>
      <c r="I211" s="78">
        <v>0</v>
      </c>
      <c r="J211" s="78">
        <v>0</v>
      </c>
      <c r="K211" s="78">
        <v>14006</v>
      </c>
      <c r="M211" s="78">
        <v>19298</v>
      </c>
      <c r="N211" s="78">
        <v>1051</v>
      </c>
      <c r="O211" s="78">
        <v>0</v>
      </c>
      <c r="P211" s="78">
        <v>20349</v>
      </c>
    </row>
    <row r="212" spans="1:16">
      <c r="A212" s="77" t="s">
        <v>152</v>
      </c>
      <c r="B212" s="77" t="s">
        <v>163</v>
      </c>
      <c r="C212" s="78">
        <v>59234</v>
      </c>
      <c r="D212" s="78">
        <v>2641</v>
      </c>
      <c r="E212" s="78">
        <v>-1680</v>
      </c>
      <c r="F212" s="78">
        <v>60195</v>
      </c>
      <c r="H212" s="78">
        <v>53425</v>
      </c>
      <c r="I212" s="78">
        <v>2167</v>
      </c>
      <c r="J212" s="78">
        <v>-3420</v>
      </c>
      <c r="K212" s="78">
        <v>52172</v>
      </c>
      <c r="M212" s="78">
        <v>62184</v>
      </c>
      <c r="N212" s="78">
        <v>2031</v>
      </c>
      <c r="O212" s="78">
        <v>-4137</v>
      </c>
      <c r="P212" s="78">
        <v>60078</v>
      </c>
    </row>
    <row r="213" spans="1:16">
      <c r="A213" s="77" t="s">
        <v>146</v>
      </c>
      <c r="B213" s="77" t="s">
        <v>147</v>
      </c>
      <c r="C213" s="78">
        <v>85346</v>
      </c>
      <c r="D213" s="78">
        <v>273</v>
      </c>
      <c r="E213" s="78">
        <v>0</v>
      </c>
      <c r="F213" s="78">
        <v>85619</v>
      </c>
      <c r="H213" s="78">
        <v>113668</v>
      </c>
      <c r="I213" s="78">
        <v>0</v>
      </c>
      <c r="J213" s="78">
        <v>0</v>
      </c>
      <c r="K213" s="78">
        <v>113668</v>
      </c>
      <c r="M213" s="78">
        <v>0</v>
      </c>
      <c r="N213" s="78">
        <v>0</v>
      </c>
      <c r="O213" s="78">
        <v>0</v>
      </c>
      <c r="P213" s="78">
        <v>0</v>
      </c>
    </row>
    <row r="214" spans="1:16">
      <c r="A214" s="77" t="s">
        <v>499</v>
      </c>
      <c r="B214" s="77" t="s">
        <v>149</v>
      </c>
      <c r="C214" s="78">
        <v>12576</v>
      </c>
      <c r="D214" s="78">
        <v>32829</v>
      </c>
      <c r="E214" s="78">
        <v>-20691</v>
      </c>
      <c r="F214" s="78">
        <v>24714</v>
      </c>
      <c r="H214" s="78">
        <v>9460</v>
      </c>
      <c r="I214" s="78">
        <v>35875</v>
      </c>
      <c r="J214" s="78">
        <v>-17107</v>
      </c>
      <c r="K214" s="78">
        <v>28228</v>
      </c>
      <c r="M214" s="78">
        <v>7485</v>
      </c>
      <c r="N214" s="78">
        <v>24625</v>
      </c>
      <c r="O214" s="78">
        <v>-12554</v>
      </c>
      <c r="P214" s="78">
        <v>19556</v>
      </c>
    </row>
    <row r="215" spans="1:16">
      <c r="A215" s="77" t="s">
        <v>170</v>
      </c>
      <c r="B215" s="77" t="s">
        <v>171</v>
      </c>
      <c r="C215" s="78">
        <v>159052</v>
      </c>
      <c r="D215" s="78">
        <v>41720</v>
      </c>
      <c r="E215" s="78">
        <v>0</v>
      </c>
      <c r="F215" s="78">
        <v>200772</v>
      </c>
      <c r="H215" s="78">
        <v>115327</v>
      </c>
      <c r="I215" s="78">
        <v>49313</v>
      </c>
      <c r="J215" s="78">
        <v>0</v>
      </c>
      <c r="K215" s="78">
        <v>164640</v>
      </c>
      <c r="M215" s="78">
        <v>16762</v>
      </c>
      <c r="N215" s="78">
        <v>32644</v>
      </c>
      <c r="O215" s="78">
        <v>0</v>
      </c>
      <c r="P215" s="78">
        <v>49406</v>
      </c>
    </row>
    <row r="216" spans="1:16">
      <c r="A216" s="77" t="s">
        <v>537</v>
      </c>
      <c r="B216" s="77" t="s">
        <v>169</v>
      </c>
      <c r="C216" s="78">
        <v>300046</v>
      </c>
      <c r="D216" s="78">
        <v>0</v>
      </c>
      <c r="E216" s="78">
        <v>0</v>
      </c>
      <c r="F216" s="78">
        <v>300046</v>
      </c>
      <c r="H216" s="78">
        <v>314546</v>
      </c>
      <c r="I216" s="78">
        <v>0</v>
      </c>
      <c r="J216" s="78">
        <v>0</v>
      </c>
      <c r="K216" s="78">
        <v>314546</v>
      </c>
      <c r="M216" s="78">
        <v>432895</v>
      </c>
      <c r="N216" s="78">
        <v>0</v>
      </c>
      <c r="O216" s="78">
        <v>0</v>
      </c>
      <c r="P216" s="78">
        <v>432895</v>
      </c>
    </row>
    <row r="217" spans="1:16">
      <c r="A217" s="77" t="s">
        <v>172</v>
      </c>
      <c r="B217" s="77" t="s">
        <v>173</v>
      </c>
      <c r="C217" s="78">
        <v>0</v>
      </c>
      <c r="D217" s="78">
        <v>0</v>
      </c>
      <c r="E217" s="78">
        <v>0</v>
      </c>
      <c r="F217" s="78">
        <v>0</v>
      </c>
      <c r="H217" s="78">
        <v>0</v>
      </c>
      <c r="I217" s="78">
        <v>0</v>
      </c>
      <c r="J217" s="78">
        <v>0</v>
      </c>
      <c r="K217" s="78">
        <v>0</v>
      </c>
      <c r="M217" s="78">
        <v>0</v>
      </c>
      <c r="N217" s="78">
        <v>0</v>
      </c>
      <c r="O217" s="78">
        <v>0</v>
      </c>
      <c r="P217" s="78">
        <v>0</v>
      </c>
    </row>
    <row r="218" spans="1:16">
      <c r="A218" s="121" t="s">
        <v>174</v>
      </c>
      <c r="B218" s="121" t="s">
        <v>175</v>
      </c>
      <c r="C218" s="125">
        <v>1524449</v>
      </c>
      <c r="D218" s="125">
        <v>121496</v>
      </c>
      <c r="E218" s="125">
        <v>-41829</v>
      </c>
      <c r="F218" s="125">
        <v>1604116</v>
      </c>
      <c r="H218" s="125">
        <v>1509320</v>
      </c>
      <c r="I218" s="125">
        <v>130116</v>
      </c>
      <c r="J218" s="125">
        <v>-42333</v>
      </c>
      <c r="K218" s="125">
        <v>1597103</v>
      </c>
      <c r="M218" s="125">
        <v>1326078</v>
      </c>
      <c r="N218" s="125">
        <v>117035</v>
      </c>
      <c r="O218" s="125">
        <v>-39005</v>
      </c>
      <c r="P218" s="125">
        <v>1404108</v>
      </c>
    </row>
    <row r="219" spans="1:16">
      <c r="A219" s="76"/>
    </row>
    <row r="220" spans="1:16">
      <c r="A220" s="65"/>
      <c r="B220" s="65"/>
      <c r="C220" s="383">
        <v>44104</v>
      </c>
      <c r="D220" s="384"/>
      <c r="E220" s="384"/>
      <c r="F220" s="385"/>
      <c r="H220" s="383">
        <v>44012</v>
      </c>
      <c r="I220" s="384"/>
      <c r="J220" s="384"/>
      <c r="K220" s="385"/>
      <c r="M220" s="383" t="s">
        <v>701</v>
      </c>
      <c r="N220" s="384"/>
      <c r="O220" s="384"/>
      <c r="P220" s="385"/>
    </row>
    <row r="221" spans="1:16" ht="52">
      <c r="A221" s="390" t="s">
        <v>452</v>
      </c>
      <c r="B221" s="390" t="s">
        <v>177</v>
      </c>
      <c r="C221" s="396" t="s">
        <v>430</v>
      </c>
      <c r="D221" s="396" t="s">
        <v>431</v>
      </c>
      <c r="E221" s="314" t="s">
        <v>478</v>
      </c>
      <c r="F221" s="314" t="s">
        <v>433</v>
      </c>
      <c r="H221" s="396" t="s">
        <v>430</v>
      </c>
      <c r="I221" s="396" t="s">
        <v>431</v>
      </c>
      <c r="J221" s="314" t="s">
        <v>478</v>
      </c>
      <c r="K221" s="314" t="s">
        <v>433</v>
      </c>
      <c r="M221" s="396" t="s">
        <v>430</v>
      </c>
      <c r="N221" s="396" t="s">
        <v>431</v>
      </c>
      <c r="O221" s="314" t="s">
        <v>478</v>
      </c>
      <c r="P221" s="314" t="s">
        <v>433</v>
      </c>
    </row>
    <row r="222" spans="1:16" ht="65">
      <c r="A222" s="391"/>
      <c r="B222" s="391"/>
      <c r="C222" s="397"/>
      <c r="D222" s="397"/>
      <c r="E222" s="314" t="s">
        <v>479</v>
      </c>
      <c r="F222" s="314" t="s">
        <v>435</v>
      </c>
      <c r="H222" s="397"/>
      <c r="I222" s="397"/>
      <c r="J222" s="314" t="s">
        <v>479</v>
      </c>
      <c r="K222" s="314" t="s">
        <v>435</v>
      </c>
      <c r="M222" s="397"/>
      <c r="N222" s="397"/>
      <c r="O222" s="314" t="s">
        <v>479</v>
      </c>
      <c r="P222" s="314" t="s">
        <v>435</v>
      </c>
    </row>
    <row r="223" spans="1:16">
      <c r="A223" s="82" t="s">
        <v>178</v>
      </c>
      <c r="B223" s="121" t="s">
        <v>179</v>
      </c>
      <c r="C223" s="125">
        <v>1048234</v>
      </c>
      <c r="D223" s="125">
        <v>47915</v>
      </c>
      <c r="E223" s="125">
        <v>-14691</v>
      </c>
      <c r="F223" s="125">
        <v>1081458</v>
      </c>
      <c r="H223" s="125">
        <v>1227634</v>
      </c>
      <c r="I223" s="125">
        <v>47785</v>
      </c>
      <c r="J223" s="125">
        <v>-14700</v>
      </c>
      <c r="K223" s="125">
        <v>1260719</v>
      </c>
      <c r="M223" s="125">
        <v>1078159</v>
      </c>
      <c r="N223" s="125">
        <v>42198</v>
      </c>
      <c r="O223" s="125">
        <v>-14706</v>
      </c>
      <c r="P223" s="125">
        <v>1105651</v>
      </c>
    </row>
    <row r="224" spans="1:16">
      <c r="A224" s="82" t="s">
        <v>480</v>
      </c>
      <c r="B224" s="121" t="s">
        <v>481</v>
      </c>
      <c r="C224" s="125">
        <v>1048234</v>
      </c>
      <c r="D224" s="125">
        <v>47915</v>
      </c>
      <c r="E224" s="125">
        <v>-14691</v>
      </c>
      <c r="F224" s="125">
        <v>1081458</v>
      </c>
      <c r="H224" s="125">
        <v>1227634</v>
      </c>
      <c r="I224" s="125">
        <v>47785</v>
      </c>
      <c r="J224" s="125">
        <v>-14700</v>
      </c>
      <c r="K224" s="125">
        <v>1260719</v>
      </c>
      <c r="M224" s="125">
        <v>1078159</v>
      </c>
      <c r="N224" s="125">
        <v>42198</v>
      </c>
      <c r="O224" s="125">
        <v>-14706</v>
      </c>
      <c r="P224" s="125">
        <v>1105651</v>
      </c>
    </row>
    <row r="225" spans="1:23">
      <c r="A225" s="83" t="s">
        <v>182</v>
      </c>
      <c r="B225" s="77" t="s">
        <v>183</v>
      </c>
      <c r="C225" s="78">
        <v>96120</v>
      </c>
      <c r="D225" s="78">
        <v>136</v>
      </c>
      <c r="E225" s="78">
        <v>-136</v>
      </c>
      <c r="F225" s="78">
        <v>96120</v>
      </c>
      <c r="H225" s="78">
        <v>96120</v>
      </c>
      <c r="I225" s="78">
        <v>136</v>
      </c>
      <c r="J225" s="78">
        <v>-136</v>
      </c>
      <c r="K225" s="78">
        <v>96120</v>
      </c>
      <c r="M225" s="78">
        <v>96120</v>
      </c>
      <c r="N225" s="78">
        <v>136</v>
      </c>
      <c r="O225" s="78">
        <v>-136</v>
      </c>
      <c r="P225" s="78">
        <v>96120</v>
      </c>
    </row>
    <row r="226" spans="1:23">
      <c r="A226" s="83" t="s">
        <v>453</v>
      </c>
      <c r="B226" s="77" t="s">
        <v>185</v>
      </c>
      <c r="C226" s="78">
        <v>689021</v>
      </c>
      <c r="D226" s="78">
        <v>41230</v>
      </c>
      <c r="E226" s="78">
        <v>-5515</v>
      </c>
      <c r="F226" s="78">
        <v>724736</v>
      </c>
      <c r="H226" s="78">
        <v>748497</v>
      </c>
      <c r="I226" s="78">
        <v>41128</v>
      </c>
      <c r="J226" s="78">
        <v>-5515</v>
      </c>
      <c r="K226" s="78">
        <v>784110</v>
      </c>
      <c r="M226" s="78">
        <v>748323</v>
      </c>
      <c r="N226" s="78">
        <v>38143</v>
      </c>
      <c r="O226" s="78">
        <v>-5515</v>
      </c>
      <c r="P226" s="78">
        <v>780951</v>
      </c>
    </row>
    <row r="227" spans="1:23">
      <c r="A227" s="83" t="s">
        <v>573</v>
      </c>
      <c r="B227" s="77" t="s">
        <v>191</v>
      </c>
      <c r="C227" s="78">
        <v>92554</v>
      </c>
      <c r="D227" s="78">
        <v>911</v>
      </c>
      <c r="E227" s="78">
        <v>-1013</v>
      </c>
      <c r="F227" s="78">
        <v>92452</v>
      </c>
      <c r="H227" s="78">
        <v>62678</v>
      </c>
      <c r="I227" s="78">
        <v>1013</v>
      </c>
      <c r="J227" s="78">
        <v>-1013</v>
      </c>
      <c r="K227" s="78">
        <v>62678</v>
      </c>
      <c r="M227" s="78">
        <v>54657</v>
      </c>
      <c r="N227" s="78">
        <v>999</v>
      </c>
      <c r="O227" s="78">
        <v>-999</v>
      </c>
      <c r="P227" s="78">
        <v>54657</v>
      </c>
    </row>
    <row r="228" spans="1:23">
      <c r="A228" s="83" t="s">
        <v>574</v>
      </c>
      <c r="B228" s="77" t="s">
        <v>193</v>
      </c>
      <c r="C228" s="78">
        <v>21</v>
      </c>
      <c r="D228" s="78">
        <v>-65</v>
      </c>
      <c r="E228" s="78">
        <v>1014</v>
      </c>
      <c r="F228" s="78">
        <v>970</v>
      </c>
      <c r="H228" s="78">
        <v>239</v>
      </c>
      <c r="I228" s="78">
        <v>-65</v>
      </c>
      <c r="J228" s="78">
        <v>1014</v>
      </c>
      <c r="K228" s="78">
        <v>1188</v>
      </c>
      <c r="M228" s="78">
        <v>-51</v>
      </c>
      <c r="N228" s="78">
        <v>-65</v>
      </c>
      <c r="O228" s="78">
        <v>1014</v>
      </c>
      <c r="P228" s="78">
        <v>898</v>
      </c>
    </row>
    <row r="229" spans="1:23">
      <c r="A229" s="83" t="s">
        <v>194</v>
      </c>
      <c r="B229" s="77" t="s">
        <v>195</v>
      </c>
      <c r="C229" s="78">
        <v>6111</v>
      </c>
      <c r="D229" s="78">
        <v>0</v>
      </c>
      <c r="E229" s="78">
        <v>-9070</v>
      </c>
      <c r="F229" s="78">
        <v>-2959</v>
      </c>
      <c r="H229" s="78">
        <v>178936</v>
      </c>
      <c r="I229" s="78">
        <v>0</v>
      </c>
      <c r="J229" s="78">
        <v>-9070</v>
      </c>
      <c r="K229" s="78">
        <v>169866</v>
      </c>
      <c r="M229" s="78">
        <v>6763</v>
      </c>
      <c r="N229" s="78">
        <v>2</v>
      </c>
      <c r="O229" s="78">
        <v>-9055</v>
      </c>
      <c r="P229" s="78">
        <v>-2290</v>
      </c>
    </row>
    <row r="230" spans="1:23">
      <c r="A230" s="83" t="s">
        <v>575</v>
      </c>
      <c r="B230" s="77" t="s">
        <v>197</v>
      </c>
      <c r="C230" s="78">
        <v>164407</v>
      </c>
      <c r="D230" s="78">
        <v>5703</v>
      </c>
      <c r="E230" s="78">
        <v>29</v>
      </c>
      <c r="F230" s="78">
        <v>170139</v>
      </c>
      <c r="H230" s="78">
        <v>141164</v>
      </c>
      <c r="I230" s="78">
        <v>5573</v>
      </c>
      <c r="J230" s="78">
        <v>20</v>
      </c>
      <c r="K230" s="78">
        <v>146757</v>
      </c>
      <c r="M230" s="78">
        <v>172347</v>
      </c>
      <c r="N230" s="78">
        <v>2983</v>
      </c>
      <c r="O230" s="78">
        <v>-15</v>
      </c>
      <c r="P230" s="78">
        <v>175315</v>
      </c>
    </row>
    <row r="231" spans="1:23">
      <c r="A231" s="121" t="s">
        <v>576</v>
      </c>
      <c r="B231" s="121" t="s">
        <v>482</v>
      </c>
      <c r="C231" s="125">
        <v>0</v>
      </c>
      <c r="D231" s="125">
        <v>0</v>
      </c>
      <c r="E231" s="125">
        <v>0</v>
      </c>
      <c r="F231" s="125">
        <v>0</v>
      </c>
      <c r="H231" s="125">
        <v>0</v>
      </c>
      <c r="I231" s="125">
        <v>0</v>
      </c>
      <c r="J231" s="125">
        <v>0</v>
      </c>
      <c r="K231" s="125">
        <v>0</v>
      </c>
      <c r="M231" s="125">
        <v>0</v>
      </c>
      <c r="N231" s="125">
        <v>0</v>
      </c>
      <c r="O231" s="125">
        <v>0</v>
      </c>
      <c r="P231" s="125">
        <v>0</v>
      </c>
    </row>
    <row r="232" spans="1:23">
      <c r="A232" s="82" t="s">
        <v>577</v>
      </c>
      <c r="B232" s="121" t="s">
        <v>199</v>
      </c>
      <c r="C232" s="125">
        <v>21566</v>
      </c>
      <c r="D232" s="125">
        <v>3090</v>
      </c>
      <c r="E232" s="125">
        <v>-2087</v>
      </c>
      <c r="F232" s="125">
        <v>22569</v>
      </c>
      <c r="H232" s="125">
        <v>24014</v>
      </c>
      <c r="I232" s="125">
        <v>3198</v>
      </c>
      <c r="J232" s="125">
        <v>-3510</v>
      </c>
      <c r="K232" s="125">
        <v>23702</v>
      </c>
      <c r="M232" s="125">
        <v>26237</v>
      </c>
      <c r="N232" s="125">
        <v>2790</v>
      </c>
      <c r="O232" s="125">
        <v>-3788</v>
      </c>
      <c r="P232" s="125">
        <v>25239</v>
      </c>
    </row>
    <row r="233" spans="1:23" s="99" customFormat="1">
      <c r="A233" s="77" t="s">
        <v>200</v>
      </c>
      <c r="B233" s="100" t="s">
        <v>201</v>
      </c>
      <c r="C233" s="78">
        <v>16607</v>
      </c>
      <c r="D233" s="78">
        <v>1517</v>
      </c>
      <c r="E233" s="78">
        <v>-1517</v>
      </c>
      <c r="F233" s="78">
        <v>16607</v>
      </c>
      <c r="H233" s="78">
        <v>17168</v>
      </c>
      <c r="I233" s="78">
        <v>1672</v>
      </c>
      <c r="J233" s="78">
        <v>-1631</v>
      </c>
      <c r="K233" s="101">
        <v>17209</v>
      </c>
      <c r="L233" s="40"/>
      <c r="M233" s="78">
        <v>17694</v>
      </c>
      <c r="N233" s="78">
        <v>1910</v>
      </c>
      <c r="O233" s="78">
        <v>-1853</v>
      </c>
      <c r="P233" s="101">
        <v>17751</v>
      </c>
    </row>
    <row r="234" spans="1:23" s="99" customFormat="1">
      <c r="A234" s="83" t="s">
        <v>645</v>
      </c>
      <c r="B234" s="100" t="s">
        <v>203</v>
      </c>
      <c r="C234" s="78">
        <v>3233</v>
      </c>
      <c r="D234" s="78">
        <v>0</v>
      </c>
      <c r="E234" s="78">
        <v>0</v>
      </c>
      <c r="F234" s="78">
        <v>3233</v>
      </c>
      <c r="H234" s="78">
        <v>3293</v>
      </c>
      <c r="I234" s="78">
        <v>0</v>
      </c>
      <c r="J234" s="78">
        <v>0</v>
      </c>
      <c r="K234" s="101">
        <v>3293</v>
      </c>
      <c r="L234" s="40"/>
      <c r="M234" s="78">
        <v>3421</v>
      </c>
      <c r="N234" s="78">
        <v>0</v>
      </c>
      <c r="O234" s="78">
        <v>0</v>
      </c>
      <c r="P234" s="101">
        <v>3421</v>
      </c>
    </row>
    <row r="235" spans="1:23" s="99" customFormat="1">
      <c r="A235" s="83" t="s">
        <v>502</v>
      </c>
      <c r="B235" s="100" t="s">
        <v>205</v>
      </c>
      <c r="C235" s="78">
        <v>570</v>
      </c>
      <c r="D235" s="78">
        <v>0</v>
      </c>
      <c r="E235" s="78">
        <v>-570</v>
      </c>
      <c r="F235" s="78">
        <v>0</v>
      </c>
      <c r="H235" s="78">
        <v>2397</v>
      </c>
      <c r="I235" s="78">
        <v>0</v>
      </c>
      <c r="J235" s="78">
        <v>-1879</v>
      </c>
      <c r="K235" s="101">
        <v>518</v>
      </c>
      <c r="L235" s="40"/>
      <c r="M235" s="78">
        <v>4870</v>
      </c>
      <c r="N235" s="78">
        <v>0</v>
      </c>
      <c r="O235" s="78">
        <v>-1935</v>
      </c>
      <c r="P235" s="101">
        <v>2935</v>
      </c>
    </row>
    <row r="236" spans="1:23" s="99" customFormat="1">
      <c r="A236" s="83" t="s">
        <v>503</v>
      </c>
      <c r="B236" s="100" t="s">
        <v>207</v>
      </c>
      <c r="C236" s="78">
        <v>910</v>
      </c>
      <c r="D236" s="78">
        <v>772</v>
      </c>
      <c r="E236" s="78">
        <v>0</v>
      </c>
      <c r="F236" s="78">
        <v>1682</v>
      </c>
      <c r="H236" s="78">
        <v>910</v>
      </c>
      <c r="I236" s="78">
        <v>772</v>
      </c>
      <c r="J236" s="78">
        <v>0</v>
      </c>
      <c r="K236" s="101">
        <v>1682</v>
      </c>
      <c r="L236" s="40"/>
      <c r="M236" s="78">
        <v>6</v>
      </c>
      <c r="N236" s="78">
        <v>358</v>
      </c>
      <c r="O236" s="78">
        <v>0</v>
      </c>
      <c r="P236" s="101">
        <v>364</v>
      </c>
    </row>
    <row r="237" spans="1:23" s="99" customFormat="1">
      <c r="A237" s="83" t="s">
        <v>483</v>
      </c>
      <c r="B237" s="100" t="s">
        <v>456</v>
      </c>
      <c r="C237" s="78">
        <v>246</v>
      </c>
      <c r="D237" s="78">
        <v>9</v>
      </c>
      <c r="E237" s="78">
        <v>0</v>
      </c>
      <c r="F237" s="78">
        <v>255</v>
      </c>
      <c r="H237" s="78">
        <v>246</v>
      </c>
      <c r="I237" s="78">
        <v>9</v>
      </c>
      <c r="J237" s="78">
        <v>0</v>
      </c>
      <c r="K237" s="101">
        <v>255</v>
      </c>
      <c r="L237" s="40"/>
      <c r="M237" s="78">
        <v>246</v>
      </c>
      <c r="N237" s="78">
        <v>9</v>
      </c>
      <c r="O237" s="78">
        <v>0</v>
      </c>
      <c r="P237" s="101">
        <v>255</v>
      </c>
      <c r="Q237" s="40"/>
      <c r="R237" s="40"/>
      <c r="S237" s="40"/>
      <c r="T237" s="40"/>
      <c r="U237" s="40"/>
      <c r="V237" s="40"/>
      <c r="W237" s="40"/>
    </row>
    <row r="238" spans="1:23" s="99" customFormat="1">
      <c r="A238" s="83" t="s">
        <v>210</v>
      </c>
      <c r="B238" s="100" t="s">
        <v>211</v>
      </c>
      <c r="C238" s="78">
        <v>0</v>
      </c>
      <c r="D238" s="78">
        <v>792</v>
      </c>
      <c r="E238" s="78">
        <v>0</v>
      </c>
      <c r="F238" s="101">
        <v>792</v>
      </c>
      <c r="H238" s="78">
        <v>0</v>
      </c>
      <c r="I238" s="78">
        <v>745</v>
      </c>
      <c r="J238" s="78">
        <v>0</v>
      </c>
      <c r="K238" s="101">
        <v>745</v>
      </c>
      <c r="L238" s="40"/>
      <c r="M238" s="78">
        <v>0</v>
      </c>
      <c r="N238" s="78">
        <v>513</v>
      </c>
      <c r="O238" s="78">
        <v>0</v>
      </c>
      <c r="P238" s="101">
        <v>513</v>
      </c>
      <c r="Q238" s="40"/>
      <c r="R238" s="40"/>
      <c r="S238" s="40"/>
      <c r="T238" s="40"/>
      <c r="U238" s="40"/>
      <c r="V238" s="40"/>
      <c r="W238" s="40"/>
    </row>
    <row r="239" spans="1:23">
      <c r="A239" s="82" t="s">
        <v>578</v>
      </c>
      <c r="B239" s="121" t="s">
        <v>213</v>
      </c>
      <c r="C239" s="125">
        <v>454649</v>
      </c>
      <c r="D239" s="125">
        <v>70491</v>
      </c>
      <c r="E239" s="125">
        <v>-25051</v>
      </c>
      <c r="F239" s="125">
        <v>500089</v>
      </c>
      <c r="H239" s="125">
        <v>257672</v>
      </c>
      <c r="I239" s="125">
        <v>79133</v>
      </c>
      <c r="J239" s="125">
        <v>-24123</v>
      </c>
      <c r="K239" s="125">
        <v>312682</v>
      </c>
      <c r="M239" s="125">
        <v>221682</v>
      </c>
      <c r="N239" s="125">
        <v>72047</v>
      </c>
      <c r="O239" s="125">
        <v>-20511</v>
      </c>
      <c r="P239" s="125">
        <v>273218</v>
      </c>
    </row>
    <row r="240" spans="1:23">
      <c r="A240" s="83" t="s">
        <v>336</v>
      </c>
      <c r="B240" s="77" t="s">
        <v>337</v>
      </c>
      <c r="C240" s="78">
        <v>0</v>
      </c>
      <c r="D240" s="78">
        <v>0</v>
      </c>
      <c r="E240" s="78">
        <v>0</v>
      </c>
      <c r="F240" s="78">
        <v>0</v>
      </c>
      <c r="H240" s="78">
        <v>0</v>
      </c>
      <c r="I240" s="78">
        <v>0</v>
      </c>
      <c r="J240" s="78">
        <v>0</v>
      </c>
      <c r="K240" s="78">
        <v>0</v>
      </c>
      <c r="M240" s="78">
        <v>0</v>
      </c>
      <c r="N240" s="78">
        <v>0</v>
      </c>
      <c r="O240" s="78">
        <v>0</v>
      </c>
      <c r="P240" s="78">
        <v>0</v>
      </c>
    </row>
    <row r="241" spans="1:16">
      <c r="A241" s="83" t="s">
        <v>200</v>
      </c>
      <c r="B241" s="77" t="s">
        <v>201</v>
      </c>
      <c r="C241" s="78">
        <v>2846</v>
      </c>
      <c r="D241" s="78">
        <v>510</v>
      </c>
      <c r="E241" s="78">
        <v>-445</v>
      </c>
      <c r="F241" s="78">
        <v>2911</v>
      </c>
      <c r="H241" s="78">
        <v>2324</v>
      </c>
      <c r="I241" s="78">
        <v>471</v>
      </c>
      <c r="J241" s="78">
        <v>-439</v>
      </c>
      <c r="K241" s="78">
        <v>2356</v>
      </c>
      <c r="M241" s="78">
        <v>2123</v>
      </c>
      <c r="N241" s="78">
        <v>460</v>
      </c>
      <c r="O241" s="78">
        <v>-429</v>
      </c>
      <c r="P241" s="78">
        <v>2154</v>
      </c>
    </row>
    <row r="242" spans="1:16">
      <c r="A242" s="83" t="s">
        <v>579</v>
      </c>
      <c r="B242" s="77" t="s">
        <v>217</v>
      </c>
      <c r="C242" s="78">
        <v>21575</v>
      </c>
      <c r="D242" s="78">
        <v>27364</v>
      </c>
      <c r="E242" s="78">
        <v>-2165</v>
      </c>
      <c r="F242" s="78">
        <v>46774</v>
      </c>
      <c r="H242" s="78">
        <v>20290</v>
      </c>
      <c r="I242" s="78">
        <v>37512</v>
      </c>
      <c r="J242" s="78">
        <v>-3100</v>
      </c>
      <c r="K242" s="78">
        <v>54702</v>
      </c>
      <c r="M242" s="78">
        <v>25764</v>
      </c>
      <c r="N242" s="78">
        <v>37493</v>
      </c>
      <c r="O242" s="78">
        <v>-3391</v>
      </c>
      <c r="P242" s="78">
        <v>59866</v>
      </c>
    </row>
    <row r="243" spans="1:16">
      <c r="A243" s="83" t="s">
        <v>218</v>
      </c>
      <c r="B243" s="77" t="s">
        <v>219</v>
      </c>
      <c r="C243" s="78">
        <v>8045</v>
      </c>
      <c r="D243" s="78">
        <v>842</v>
      </c>
      <c r="E243" s="78">
        <v>0</v>
      </c>
      <c r="F243" s="78">
        <v>8887</v>
      </c>
      <c r="H243" s="78">
        <v>184</v>
      </c>
      <c r="I243" s="78">
        <v>838</v>
      </c>
      <c r="J243" s="78">
        <v>0</v>
      </c>
      <c r="K243" s="78">
        <v>1022</v>
      </c>
      <c r="M243" s="78">
        <v>118</v>
      </c>
      <c r="N243" s="78">
        <v>0</v>
      </c>
      <c r="O243" s="78">
        <v>0</v>
      </c>
      <c r="P243" s="78">
        <v>118</v>
      </c>
    </row>
    <row r="244" spans="1:16">
      <c r="A244" s="83" t="s">
        <v>202</v>
      </c>
      <c r="B244" s="77" t="s">
        <v>203</v>
      </c>
      <c r="C244" s="78">
        <v>117937</v>
      </c>
      <c r="D244" s="78">
        <v>6051</v>
      </c>
      <c r="E244" s="78">
        <v>-1680</v>
      </c>
      <c r="F244" s="78">
        <v>122308</v>
      </c>
      <c r="H244" s="78">
        <v>11155</v>
      </c>
      <c r="I244" s="78">
        <v>9989</v>
      </c>
      <c r="J244" s="78">
        <v>-3420</v>
      </c>
      <c r="K244" s="78">
        <v>17724</v>
      </c>
      <c r="M244" s="78">
        <v>5071</v>
      </c>
      <c r="N244" s="78">
        <v>10107</v>
      </c>
      <c r="O244" s="78">
        <v>-4137</v>
      </c>
      <c r="P244" s="78">
        <v>11041</v>
      </c>
    </row>
    <row r="245" spans="1:16">
      <c r="A245" s="83" t="s">
        <v>503</v>
      </c>
      <c r="B245" s="77" t="s">
        <v>207</v>
      </c>
      <c r="C245" s="78">
        <v>271620</v>
      </c>
      <c r="D245" s="78">
        <v>33541</v>
      </c>
      <c r="E245" s="78">
        <v>-20691</v>
      </c>
      <c r="F245" s="78">
        <v>284470</v>
      </c>
      <c r="H245" s="78">
        <v>195633</v>
      </c>
      <c r="I245" s="78">
        <v>28259</v>
      </c>
      <c r="J245" s="78">
        <v>-17107</v>
      </c>
      <c r="K245" s="78">
        <v>206785</v>
      </c>
      <c r="M245" s="78">
        <v>152750</v>
      </c>
      <c r="N245" s="78">
        <v>21168</v>
      </c>
      <c r="O245" s="78">
        <v>-12554</v>
      </c>
      <c r="P245" s="78">
        <v>161364</v>
      </c>
    </row>
    <row r="246" spans="1:16">
      <c r="A246" s="83" t="s">
        <v>483</v>
      </c>
      <c r="B246" s="77" t="s">
        <v>456</v>
      </c>
      <c r="C246" s="78">
        <v>2</v>
      </c>
      <c r="D246" s="78">
        <v>0</v>
      </c>
      <c r="E246" s="78">
        <v>0</v>
      </c>
      <c r="F246" s="78">
        <v>2</v>
      </c>
      <c r="H246" s="78">
        <v>2</v>
      </c>
      <c r="I246" s="78">
        <v>0</v>
      </c>
      <c r="J246" s="78">
        <v>0</v>
      </c>
      <c r="K246" s="78">
        <v>2</v>
      </c>
      <c r="M246" s="78">
        <v>2</v>
      </c>
      <c r="N246" s="78">
        <v>0</v>
      </c>
      <c r="O246" s="78">
        <v>0</v>
      </c>
      <c r="P246" s="78">
        <v>2</v>
      </c>
    </row>
    <row r="247" spans="1:16">
      <c r="A247" s="83" t="s">
        <v>210</v>
      </c>
      <c r="B247" s="77" t="s">
        <v>211</v>
      </c>
      <c r="C247" s="78">
        <v>32624</v>
      </c>
      <c r="D247" s="78">
        <v>2183</v>
      </c>
      <c r="E247" s="78">
        <v>-70</v>
      </c>
      <c r="F247" s="78">
        <v>34737</v>
      </c>
      <c r="H247" s="78">
        <v>28084</v>
      </c>
      <c r="I247" s="78">
        <v>2064</v>
      </c>
      <c r="J247" s="78">
        <v>-57</v>
      </c>
      <c r="K247" s="78">
        <v>30091</v>
      </c>
      <c r="M247" s="78">
        <v>35854</v>
      </c>
      <c r="N247" s="78">
        <v>2819</v>
      </c>
      <c r="O247" s="78">
        <v>0</v>
      </c>
      <c r="P247" s="78">
        <v>38673</v>
      </c>
    </row>
    <row r="248" spans="1:16">
      <c r="A248" s="82" t="s">
        <v>580</v>
      </c>
      <c r="B248" s="121" t="s">
        <v>228</v>
      </c>
      <c r="C248" s="125">
        <v>1524449</v>
      </c>
      <c r="D248" s="125">
        <v>121496</v>
      </c>
      <c r="E248" s="125">
        <v>-41829</v>
      </c>
      <c r="F248" s="125">
        <v>1604116</v>
      </c>
      <c r="H248" s="125">
        <v>1509320</v>
      </c>
      <c r="I248" s="125">
        <v>130116</v>
      </c>
      <c r="J248" s="125">
        <v>-42333</v>
      </c>
      <c r="K248" s="125">
        <v>1597103</v>
      </c>
      <c r="M248" s="125">
        <v>1326078</v>
      </c>
      <c r="N248" s="125">
        <v>117035</v>
      </c>
      <c r="O248" s="125">
        <v>-39005</v>
      </c>
      <c r="P248" s="125">
        <v>1404108</v>
      </c>
    </row>
    <row r="249" spans="1:16">
      <c r="A249" s="76" t="s">
        <v>466</v>
      </c>
    </row>
    <row r="256" spans="1:16">
      <c r="A256" s="40"/>
      <c r="B256" s="40"/>
    </row>
    <row r="257" s="40" customFormat="1"/>
    <row r="258" s="40" customFormat="1"/>
    <row r="259" s="40" customFormat="1"/>
    <row r="260" s="40" customFormat="1"/>
    <row r="261" s="40" customFormat="1"/>
    <row r="262" s="40" customFormat="1"/>
    <row r="263" s="40" customFormat="1"/>
    <row r="264" s="40" customFormat="1"/>
    <row r="265" s="40" customFormat="1"/>
    <row r="266" s="40" customFormat="1"/>
    <row r="267" s="40" customFormat="1"/>
    <row r="268" s="40" customFormat="1"/>
    <row r="269" s="40" customFormat="1"/>
    <row r="270" s="40" customFormat="1"/>
    <row r="271" s="40" customFormat="1"/>
    <row r="272" s="40" customFormat="1"/>
    <row r="273" s="40" customFormat="1"/>
    <row r="274" s="40" customFormat="1"/>
    <row r="275" s="40" customFormat="1"/>
    <row r="276" s="40" customFormat="1"/>
    <row r="277" s="40" customFormat="1"/>
    <row r="278" s="40" customFormat="1"/>
    <row r="279" s="40" customFormat="1"/>
    <row r="280" s="40" customFormat="1"/>
    <row r="281" s="40" customFormat="1"/>
    <row r="282" s="40" customFormat="1"/>
    <row r="283" s="40" customFormat="1"/>
    <row r="288" s="40" customFormat="1"/>
    <row r="289" s="40" customFormat="1"/>
    <row r="290" s="40" customFormat="1"/>
    <row r="291" s="40" customFormat="1"/>
    <row r="292" s="40" customFormat="1"/>
    <row r="293" s="40" customFormat="1"/>
    <row r="349" spans="18:18">
      <c r="R349" s="40">
        <v>1.42</v>
      </c>
    </row>
  </sheetData>
  <mergeCells count="40">
    <mergeCell ref="C220:F220"/>
    <mergeCell ref="H220:K220"/>
    <mergeCell ref="M220:P220"/>
    <mergeCell ref="A221:A222"/>
    <mergeCell ref="B221:B222"/>
    <mergeCell ref="C221:C222"/>
    <mergeCell ref="D221:D222"/>
    <mergeCell ref="H221:H222"/>
    <mergeCell ref="I221:I222"/>
    <mergeCell ref="M221:M222"/>
    <mergeCell ref="N221:N222"/>
    <mergeCell ref="C192:F192"/>
    <mergeCell ref="H192:K192"/>
    <mergeCell ref="M192:P192"/>
    <mergeCell ref="A193:A194"/>
    <mergeCell ref="B193:B194"/>
    <mergeCell ref="C193:C194"/>
    <mergeCell ref="D193:D194"/>
    <mergeCell ref="H193:H194"/>
    <mergeCell ref="M193:M194"/>
    <mergeCell ref="N193:N194"/>
    <mergeCell ref="I193:I194"/>
    <mergeCell ref="M165:P165"/>
    <mergeCell ref="R165:U165"/>
    <mergeCell ref="A166:A167"/>
    <mergeCell ref="B166:B167"/>
    <mergeCell ref="C166:C167"/>
    <mergeCell ref="D166:D167"/>
    <mergeCell ref="H166:H167"/>
    <mergeCell ref="I166:I167"/>
    <mergeCell ref="M166:M167"/>
    <mergeCell ref="N166:N167"/>
    <mergeCell ref="R166:R167"/>
    <mergeCell ref="S166:S167"/>
    <mergeCell ref="H120:I120"/>
    <mergeCell ref="H130:I130"/>
    <mergeCell ref="H132:I132"/>
    <mergeCell ref="H155:I155"/>
    <mergeCell ref="C165:F165"/>
    <mergeCell ref="H165:K165"/>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5D6B5-AA64-4493-A65F-4F6CB5F78F72}">
  <sheetPr>
    <tabColor rgb="FF92D050"/>
  </sheetPr>
  <dimension ref="A1:Y345"/>
  <sheetViews>
    <sheetView workbookViewId="0"/>
  </sheetViews>
  <sheetFormatPr baseColWidth="10" defaultColWidth="8.1640625" defaultRowHeight="14"/>
  <cols>
    <col min="1" max="1" width="50.1640625" style="68" customWidth="1"/>
    <col min="2" max="2" width="50" style="68" customWidth="1"/>
    <col min="3" max="6" width="12.1640625" style="40" customWidth="1"/>
    <col min="7" max="7" width="4.6640625" style="40" customWidth="1"/>
    <col min="8" max="11" width="12.1640625" style="40" customWidth="1"/>
    <col min="12" max="12" width="4.6640625" style="40" customWidth="1"/>
    <col min="13" max="16" width="12.1640625" style="40" customWidth="1"/>
    <col min="17" max="17" width="4.6640625" style="40" customWidth="1"/>
    <col min="18" max="21" width="12.1640625" style="40" customWidth="1"/>
    <col min="22" max="16384" width="8.1640625" style="40"/>
  </cols>
  <sheetData>
    <row r="1" spans="1:4">
      <c r="A1" s="67" t="s">
        <v>713</v>
      </c>
    </row>
    <row r="2" spans="1:4">
      <c r="A2" s="67" t="s">
        <v>714</v>
      </c>
    </row>
    <row r="3" spans="1:4">
      <c r="A3" s="67"/>
    </row>
    <row r="4" spans="1:4">
      <c r="A4" s="67"/>
    </row>
    <row r="5" spans="1:4" ht="26">
      <c r="A5" s="65" t="s">
        <v>461</v>
      </c>
      <c r="B5" s="66" t="s">
        <v>39</v>
      </c>
    </row>
    <row r="6" spans="1:4" ht="24">
      <c r="A6" s="313" t="s">
        <v>462</v>
      </c>
      <c r="B6" s="313" t="s">
        <v>41</v>
      </c>
      <c r="C6" s="113" t="s">
        <v>692</v>
      </c>
      <c r="D6" s="113" t="s">
        <v>715</v>
      </c>
    </row>
    <row r="7" spans="1:4">
      <c r="A7" s="114" t="s">
        <v>0</v>
      </c>
      <c r="B7" s="114" t="s">
        <v>1</v>
      </c>
      <c r="C7" s="115">
        <v>363998</v>
      </c>
      <c r="D7" s="115">
        <v>215102</v>
      </c>
    </row>
    <row r="8" spans="1:4">
      <c r="A8" s="116" t="s">
        <v>622</v>
      </c>
      <c r="B8" s="116" t="s">
        <v>46</v>
      </c>
      <c r="C8" s="88">
        <v>237665</v>
      </c>
      <c r="D8" s="88">
        <v>109775</v>
      </c>
    </row>
    <row r="9" spans="1:4">
      <c r="A9" s="116" t="s">
        <v>623</v>
      </c>
      <c r="B9" s="116" t="s">
        <v>369</v>
      </c>
      <c r="C9" s="88">
        <v>774</v>
      </c>
      <c r="D9" s="88">
        <v>31859</v>
      </c>
    </row>
    <row r="10" spans="1:4">
      <c r="A10" s="116" t="s">
        <v>624</v>
      </c>
      <c r="B10" s="116" t="s">
        <v>49</v>
      </c>
      <c r="C10" s="88">
        <v>125559</v>
      </c>
      <c r="D10" s="88">
        <v>73468</v>
      </c>
    </row>
    <row r="11" spans="1:4">
      <c r="A11" s="114" t="s">
        <v>625</v>
      </c>
      <c r="B11" s="114" t="s">
        <v>438</v>
      </c>
      <c r="C11" s="115">
        <v>107402</v>
      </c>
      <c r="D11" s="115">
        <v>66619</v>
      </c>
    </row>
    <row r="12" spans="1:4">
      <c r="A12" s="116" t="s">
        <v>439</v>
      </c>
      <c r="B12" s="116" t="s">
        <v>373</v>
      </c>
      <c r="C12" s="88">
        <v>14980</v>
      </c>
      <c r="D12" s="88">
        <v>15064</v>
      </c>
    </row>
    <row r="13" spans="1:4">
      <c r="A13" s="116" t="s">
        <v>441</v>
      </c>
      <c r="B13" s="116" t="s">
        <v>55</v>
      </c>
      <c r="C13" s="88">
        <v>92422</v>
      </c>
      <c r="D13" s="88">
        <v>51555</v>
      </c>
    </row>
    <row r="14" spans="1:4">
      <c r="A14" s="117" t="s">
        <v>626</v>
      </c>
      <c r="B14" s="117" t="s">
        <v>391</v>
      </c>
      <c r="C14" s="115">
        <v>256596</v>
      </c>
      <c r="D14" s="115">
        <v>148483</v>
      </c>
    </row>
    <row r="15" spans="1:4">
      <c r="A15" s="77" t="s">
        <v>627</v>
      </c>
      <c r="B15" s="77" t="s">
        <v>59</v>
      </c>
      <c r="C15" s="88">
        <v>72147</v>
      </c>
      <c r="D15" s="88">
        <v>55171</v>
      </c>
    </row>
    <row r="16" spans="1:4">
      <c r="A16" s="77" t="s">
        <v>628</v>
      </c>
      <c r="B16" s="77" t="s">
        <v>520</v>
      </c>
      <c r="C16" s="88">
        <v>25860</v>
      </c>
      <c r="D16" s="88">
        <v>34390</v>
      </c>
    </row>
    <row r="17" spans="1:4">
      <c r="A17" s="77" t="s">
        <v>629</v>
      </c>
      <c r="B17" s="77" t="s">
        <v>65</v>
      </c>
      <c r="C17" s="88">
        <v>4015</v>
      </c>
      <c r="D17" s="88">
        <v>1872</v>
      </c>
    </row>
    <row r="18" spans="1:4">
      <c r="A18" s="77" t="s">
        <v>66</v>
      </c>
      <c r="B18" s="77" t="s">
        <v>67</v>
      </c>
      <c r="C18" s="88">
        <v>6445</v>
      </c>
      <c r="D18" s="88">
        <v>930</v>
      </c>
    </row>
    <row r="19" spans="1:4">
      <c r="A19" s="77" t="s">
        <v>630</v>
      </c>
      <c r="B19" s="77" t="s">
        <v>69</v>
      </c>
      <c r="C19" s="88">
        <v>-75</v>
      </c>
      <c r="D19" s="88">
        <v>21</v>
      </c>
    </row>
    <row r="20" spans="1:4">
      <c r="A20" s="117" t="s">
        <v>631</v>
      </c>
      <c r="B20" s="117" t="s">
        <v>394</v>
      </c>
      <c r="C20" s="115">
        <v>156084</v>
      </c>
      <c r="D20" s="115">
        <v>59885</v>
      </c>
    </row>
    <row r="21" spans="1:4">
      <c r="A21" s="77" t="s">
        <v>632</v>
      </c>
      <c r="B21" s="77" t="s">
        <v>73</v>
      </c>
      <c r="C21" s="88">
        <v>9530</v>
      </c>
      <c r="D21" s="88">
        <v>5201</v>
      </c>
    </row>
    <row r="22" spans="1:4">
      <c r="A22" s="77" t="s">
        <v>633</v>
      </c>
      <c r="B22" s="77" t="s">
        <v>75</v>
      </c>
      <c r="C22" s="88">
        <v>4765</v>
      </c>
      <c r="D22" s="88">
        <v>846</v>
      </c>
    </row>
    <row r="23" spans="1:4">
      <c r="A23" s="117" t="s">
        <v>634</v>
      </c>
      <c r="B23" s="117" t="s">
        <v>396</v>
      </c>
      <c r="C23" s="115">
        <v>160849</v>
      </c>
      <c r="D23" s="115">
        <v>64240</v>
      </c>
    </row>
    <row r="24" spans="1:4">
      <c r="A24" s="77" t="s">
        <v>78</v>
      </c>
      <c r="B24" s="77" t="s">
        <v>79</v>
      </c>
      <c r="C24" s="88">
        <v>14092</v>
      </c>
      <c r="D24" s="88">
        <v>12700</v>
      </c>
    </row>
    <row r="25" spans="1:4">
      <c r="A25" s="117"/>
      <c r="B25" s="117"/>
      <c r="C25" s="115"/>
      <c r="D25" s="115"/>
    </row>
    <row r="26" spans="1:4">
      <c r="A26" s="117" t="s">
        <v>522</v>
      </c>
      <c r="B26" s="117" t="s">
        <v>398</v>
      </c>
      <c r="C26" s="115">
        <v>146757</v>
      </c>
      <c r="D26" s="115">
        <v>51540</v>
      </c>
    </row>
    <row r="27" spans="1:4">
      <c r="A27" s="77"/>
      <c r="B27" s="77"/>
      <c r="C27" s="88"/>
      <c r="D27" s="88"/>
    </row>
    <row r="28" spans="1:4">
      <c r="A28" s="117" t="s">
        <v>635</v>
      </c>
      <c r="B28" s="117" t="s">
        <v>446</v>
      </c>
      <c r="C28" s="115">
        <v>146757</v>
      </c>
      <c r="D28" s="115">
        <v>51540</v>
      </c>
    </row>
    <row r="29" spans="1:4">
      <c r="B29" s="69"/>
      <c r="C29" s="70"/>
      <c r="D29" s="70"/>
    </row>
    <row r="30" spans="1:4">
      <c r="B30" s="71"/>
      <c r="C30" s="72"/>
      <c r="D30" s="72"/>
    </row>
    <row r="31" spans="1:4">
      <c r="A31" s="126" t="s">
        <v>86</v>
      </c>
      <c r="B31" s="126" t="s">
        <v>402</v>
      </c>
      <c r="C31" s="127"/>
      <c r="D31" s="127"/>
    </row>
    <row r="32" spans="1:4">
      <c r="A32" s="73" t="s">
        <v>88</v>
      </c>
      <c r="B32" s="73" t="s">
        <v>89</v>
      </c>
      <c r="C32" s="128">
        <v>1.5268134651324214</v>
      </c>
      <c r="D32" s="128">
        <v>0.53620153827409123</v>
      </c>
    </row>
    <row r="33" spans="1:9">
      <c r="A33" s="129" t="s">
        <v>90</v>
      </c>
      <c r="B33" s="129" t="s">
        <v>91</v>
      </c>
      <c r="C33" s="128">
        <v>1.4545810991045409</v>
      </c>
      <c r="D33" s="128">
        <v>0.5110752205578768</v>
      </c>
    </row>
    <row r="34" spans="1:9">
      <c r="A34" s="67"/>
    </row>
    <row r="36" spans="1:9">
      <c r="A36" s="126" t="s">
        <v>522</v>
      </c>
      <c r="B36" s="126" t="s">
        <v>398</v>
      </c>
      <c r="C36" s="115">
        <v>146757</v>
      </c>
      <c r="D36" s="115">
        <v>51540</v>
      </c>
    </row>
    <row r="37" spans="1:9">
      <c r="A37" s="74" t="s">
        <v>636</v>
      </c>
      <c r="B37" s="74" t="s">
        <v>105</v>
      </c>
      <c r="C37" s="118">
        <v>381</v>
      </c>
      <c r="D37" s="118">
        <v>-15</v>
      </c>
    </row>
    <row r="38" spans="1:9">
      <c r="A38" s="75" t="s">
        <v>637</v>
      </c>
      <c r="B38" s="75" t="s">
        <v>107</v>
      </c>
      <c r="C38" s="88">
        <v>290</v>
      </c>
      <c r="D38" s="88">
        <v>-15</v>
      </c>
    </row>
    <row r="39" spans="1:9">
      <c r="A39" s="133" t="s">
        <v>638</v>
      </c>
      <c r="B39" s="134" t="s">
        <v>109</v>
      </c>
      <c r="C39" s="91">
        <v>91</v>
      </c>
      <c r="D39" s="91">
        <v>0</v>
      </c>
      <c r="E39" s="135"/>
      <c r="F39" s="405" t="s">
        <v>510</v>
      </c>
      <c r="G39" s="405"/>
      <c r="H39" s="405"/>
      <c r="I39" s="405"/>
    </row>
    <row r="40" spans="1:9">
      <c r="A40" s="38" t="s">
        <v>403</v>
      </c>
      <c r="B40" s="75" t="s">
        <v>404</v>
      </c>
      <c r="C40" s="88">
        <v>0</v>
      </c>
      <c r="D40" s="88">
        <v>0</v>
      </c>
    </row>
    <row r="41" spans="1:9">
      <c r="A41" s="75" t="s">
        <v>639</v>
      </c>
      <c r="B41" s="75" t="s">
        <v>111</v>
      </c>
      <c r="C41" s="88">
        <v>0</v>
      </c>
      <c r="D41" s="88">
        <v>0</v>
      </c>
    </row>
    <row r="42" spans="1:9">
      <c r="A42" s="126" t="s">
        <v>405</v>
      </c>
      <c r="B42" s="126" t="s">
        <v>406</v>
      </c>
      <c r="C42" s="115">
        <v>147138</v>
      </c>
      <c r="D42" s="115">
        <v>51525</v>
      </c>
    </row>
    <row r="43" spans="1:9">
      <c r="A43" s="75" t="s">
        <v>640</v>
      </c>
      <c r="B43" s="75" t="s">
        <v>408</v>
      </c>
      <c r="C43" s="88"/>
      <c r="D43" s="88"/>
    </row>
    <row r="44" spans="1:9" ht="26">
      <c r="A44" s="126" t="s">
        <v>641</v>
      </c>
      <c r="B44" s="126" t="s">
        <v>524</v>
      </c>
      <c r="C44" s="115">
        <v>147138</v>
      </c>
      <c r="D44" s="115">
        <v>51525</v>
      </c>
    </row>
    <row r="45" spans="1:9">
      <c r="A45" s="76"/>
    </row>
    <row r="47" spans="1:9" ht="26">
      <c r="A47" s="65" t="s">
        <v>124</v>
      </c>
      <c r="B47" s="65" t="s">
        <v>125</v>
      </c>
      <c r="E47" s="97"/>
    </row>
    <row r="48" spans="1:9">
      <c r="A48" s="313" t="s">
        <v>126</v>
      </c>
      <c r="B48" s="313" t="s">
        <v>127</v>
      </c>
      <c r="C48" s="119">
        <v>44012</v>
      </c>
      <c r="D48" s="119" t="s">
        <v>701</v>
      </c>
    </row>
    <row r="49" spans="1:4">
      <c r="A49" s="130" t="s">
        <v>643</v>
      </c>
      <c r="B49" s="130" t="s">
        <v>131</v>
      </c>
      <c r="C49" s="131">
        <v>825268</v>
      </c>
      <c r="D49" s="131">
        <v>679389</v>
      </c>
    </row>
    <row r="50" spans="1:4">
      <c r="A50" s="77" t="s">
        <v>566</v>
      </c>
      <c r="B50" s="77" t="s">
        <v>133</v>
      </c>
      <c r="C50" s="78">
        <v>105954</v>
      </c>
      <c r="D50" s="78">
        <v>105267</v>
      </c>
    </row>
    <row r="51" spans="1:4">
      <c r="A51" s="77" t="s">
        <v>567</v>
      </c>
      <c r="B51" s="77" t="s">
        <v>135</v>
      </c>
      <c r="C51" s="78">
        <v>62237</v>
      </c>
      <c r="D51" s="78">
        <v>59763</v>
      </c>
    </row>
    <row r="52" spans="1:4">
      <c r="A52" s="77" t="s">
        <v>568</v>
      </c>
      <c r="B52" s="77" t="s">
        <v>137</v>
      </c>
      <c r="C52" s="78">
        <v>483143</v>
      </c>
      <c r="D52" s="78">
        <v>385848</v>
      </c>
    </row>
    <row r="53" spans="1:4">
      <c r="A53" s="77" t="s">
        <v>138</v>
      </c>
      <c r="B53" s="77" t="s">
        <v>139</v>
      </c>
      <c r="C53" s="78">
        <v>56438</v>
      </c>
      <c r="D53" s="78">
        <v>56438</v>
      </c>
    </row>
    <row r="54" spans="1:4">
      <c r="A54" s="77" t="s">
        <v>140</v>
      </c>
      <c r="B54" s="77" t="s">
        <v>141</v>
      </c>
      <c r="C54" s="78">
        <v>47616</v>
      </c>
      <c r="D54" s="78">
        <v>44960</v>
      </c>
    </row>
    <row r="55" spans="1:4">
      <c r="A55" s="77" t="s">
        <v>142</v>
      </c>
      <c r="B55" s="77" t="s">
        <v>143</v>
      </c>
      <c r="C55" s="78">
        <v>0</v>
      </c>
      <c r="D55" s="78">
        <v>0</v>
      </c>
    </row>
    <row r="56" spans="1:4">
      <c r="A56" s="77" t="s">
        <v>644</v>
      </c>
      <c r="B56" s="77" t="s">
        <v>145</v>
      </c>
      <c r="C56" s="78">
        <v>8168</v>
      </c>
      <c r="D56" s="78">
        <v>8025</v>
      </c>
    </row>
    <row r="57" spans="1:4">
      <c r="A57" s="77" t="s">
        <v>146</v>
      </c>
      <c r="B57" s="77" t="s">
        <v>147</v>
      </c>
      <c r="C57" s="78">
        <v>51456</v>
      </c>
      <c r="D57" s="78">
        <v>0</v>
      </c>
    </row>
    <row r="58" spans="1:4">
      <c r="A58" s="77" t="s">
        <v>499</v>
      </c>
      <c r="B58" s="77" t="s">
        <v>149</v>
      </c>
      <c r="C58" s="78">
        <v>9944</v>
      </c>
      <c r="D58" s="78">
        <v>18730</v>
      </c>
    </row>
    <row r="59" spans="1:4">
      <c r="A59" s="77" t="s">
        <v>500</v>
      </c>
      <c r="B59" s="77" t="s">
        <v>151</v>
      </c>
      <c r="C59" s="78">
        <v>0</v>
      </c>
      <c r="D59" s="78">
        <v>0</v>
      </c>
    </row>
    <row r="60" spans="1:4">
      <c r="A60" s="77" t="s">
        <v>707</v>
      </c>
      <c r="B60" s="77" t="s">
        <v>611</v>
      </c>
      <c r="C60" s="78">
        <v>312</v>
      </c>
      <c r="D60" s="78">
        <v>358</v>
      </c>
    </row>
    <row r="61" spans="1:4">
      <c r="A61" s="130" t="s">
        <v>570</v>
      </c>
      <c r="B61" s="130" t="s">
        <v>155</v>
      </c>
      <c r="C61" s="131">
        <v>771835</v>
      </c>
      <c r="D61" s="131">
        <v>724719</v>
      </c>
    </row>
    <row r="62" spans="1:4">
      <c r="A62" s="77" t="s">
        <v>156</v>
      </c>
      <c r="B62" s="77" t="s">
        <v>157</v>
      </c>
      <c r="C62" s="78">
        <v>16163</v>
      </c>
      <c r="D62" s="78">
        <v>12862</v>
      </c>
    </row>
    <row r="63" spans="1:4">
      <c r="A63" s="77" t="s">
        <v>158</v>
      </c>
      <c r="B63" s="77" t="s">
        <v>159</v>
      </c>
      <c r="C63" s="78">
        <v>68412</v>
      </c>
      <c r="D63" s="78">
        <v>129573</v>
      </c>
    </row>
    <row r="64" spans="1:4">
      <c r="A64" s="77" t="s">
        <v>571</v>
      </c>
      <c r="B64" s="77" t="s">
        <v>161</v>
      </c>
      <c r="C64" s="78">
        <v>14006</v>
      </c>
      <c r="D64" s="78">
        <v>20349</v>
      </c>
    </row>
    <row r="65" spans="1:4">
      <c r="A65" s="77" t="s">
        <v>152</v>
      </c>
      <c r="B65" s="77" t="s">
        <v>153</v>
      </c>
      <c r="C65" s="78">
        <v>52172</v>
      </c>
      <c r="D65" s="78">
        <v>60078</v>
      </c>
    </row>
    <row r="66" spans="1:4">
      <c r="A66" s="77" t="s">
        <v>146</v>
      </c>
      <c r="B66" s="77" t="s">
        <v>147</v>
      </c>
      <c r="C66" s="78">
        <v>113668</v>
      </c>
      <c r="D66" s="78">
        <v>0</v>
      </c>
    </row>
    <row r="67" spans="1:4">
      <c r="A67" s="77" t="s">
        <v>499</v>
      </c>
      <c r="B67" s="77" t="s">
        <v>149</v>
      </c>
      <c r="C67" s="78">
        <v>28228</v>
      </c>
      <c r="D67" s="78">
        <v>19556</v>
      </c>
    </row>
    <row r="68" spans="1:4">
      <c r="A68" s="132" t="s">
        <v>170</v>
      </c>
      <c r="B68" s="132" t="s">
        <v>171</v>
      </c>
      <c r="C68" s="78">
        <v>164640</v>
      </c>
      <c r="D68" s="78">
        <v>49406</v>
      </c>
    </row>
    <row r="69" spans="1:4">
      <c r="A69" s="77" t="s">
        <v>537</v>
      </c>
      <c r="B69" s="77" t="s">
        <v>169</v>
      </c>
      <c r="C69" s="78">
        <v>314546</v>
      </c>
      <c r="D69" s="78">
        <v>432895</v>
      </c>
    </row>
    <row r="70" spans="1:4">
      <c r="A70" s="77" t="s">
        <v>172</v>
      </c>
      <c r="B70" s="77" t="s">
        <v>173</v>
      </c>
      <c r="C70" s="78">
        <v>0</v>
      </c>
      <c r="D70" s="78">
        <v>0</v>
      </c>
    </row>
    <row r="71" spans="1:4">
      <c r="A71" s="130" t="s">
        <v>174</v>
      </c>
      <c r="B71" s="130" t="s">
        <v>175</v>
      </c>
      <c r="C71" s="131">
        <v>1597103</v>
      </c>
      <c r="D71" s="131">
        <v>1404108</v>
      </c>
    </row>
    <row r="72" spans="1:4">
      <c r="C72" s="79"/>
      <c r="D72" s="79"/>
    </row>
    <row r="73" spans="1:4">
      <c r="A73" s="313" t="s">
        <v>452</v>
      </c>
      <c r="B73" s="313" t="s">
        <v>177</v>
      </c>
      <c r="C73" s="119">
        <v>44012</v>
      </c>
      <c r="D73" s="119" t="s">
        <v>701</v>
      </c>
    </row>
    <row r="74" spans="1:4">
      <c r="A74" s="130" t="s">
        <v>178</v>
      </c>
      <c r="B74" s="130" t="s">
        <v>179</v>
      </c>
      <c r="C74" s="131">
        <v>1260719</v>
      </c>
      <c r="D74" s="131">
        <v>1105651</v>
      </c>
    </row>
    <row r="75" spans="1:4">
      <c r="A75" s="130" t="s">
        <v>480</v>
      </c>
      <c r="B75" s="130" t="s">
        <v>481</v>
      </c>
      <c r="C75" s="131">
        <v>1260719</v>
      </c>
      <c r="D75" s="131">
        <v>1105651</v>
      </c>
    </row>
    <row r="76" spans="1:4">
      <c r="A76" s="77" t="s">
        <v>182</v>
      </c>
      <c r="B76" s="77" t="s">
        <v>183</v>
      </c>
      <c r="C76" s="78">
        <v>96120</v>
      </c>
      <c r="D76" s="78">
        <v>96120</v>
      </c>
    </row>
    <row r="77" spans="1:4">
      <c r="A77" s="77" t="s">
        <v>453</v>
      </c>
      <c r="B77" s="77" t="s">
        <v>527</v>
      </c>
      <c r="C77" s="78">
        <v>784110</v>
      </c>
      <c r="D77" s="78">
        <v>780951</v>
      </c>
    </row>
    <row r="78" spans="1:4">
      <c r="A78" s="77" t="s">
        <v>573</v>
      </c>
      <c r="B78" s="77" t="s">
        <v>191</v>
      </c>
      <c r="C78" s="78">
        <v>62678</v>
      </c>
      <c r="D78" s="78">
        <v>54657</v>
      </c>
    </row>
    <row r="79" spans="1:4">
      <c r="A79" s="77" t="s">
        <v>574</v>
      </c>
      <c r="B79" s="77" t="s">
        <v>529</v>
      </c>
      <c r="C79" s="78">
        <v>1188</v>
      </c>
      <c r="D79" s="78">
        <v>898</v>
      </c>
    </row>
    <row r="80" spans="1:4">
      <c r="A80" s="77" t="s">
        <v>194</v>
      </c>
      <c r="B80" s="77" t="s">
        <v>195</v>
      </c>
      <c r="C80" s="78">
        <v>169866</v>
      </c>
      <c r="D80" s="78">
        <v>-2290</v>
      </c>
    </row>
    <row r="81" spans="1:4">
      <c r="A81" s="77" t="s">
        <v>575</v>
      </c>
      <c r="B81" s="77" t="s">
        <v>197</v>
      </c>
      <c r="C81" s="78">
        <v>146757</v>
      </c>
      <c r="D81" s="78">
        <v>175315</v>
      </c>
    </row>
    <row r="82" spans="1:4">
      <c r="A82" s="114" t="s">
        <v>576</v>
      </c>
      <c r="B82" s="114" t="s">
        <v>482</v>
      </c>
      <c r="C82" s="120"/>
      <c r="D82" s="120"/>
    </row>
    <row r="83" spans="1:4">
      <c r="A83" s="130" t="s">
        <v>577</v>
      </c>
      <c r="B83" s="130" t="s">
        <v>199</v>
      </c>
      <c r="C83" s="131">
        <v>23702</v>
      </c>
      <c r="D83" s="131">
        <v>25239</v>
      </c>
    </row>
    <row r="84" spans="1:4">
      <c r="A84" s="77" t="s">
        <v>200</v>
      </c>
      <c r="B84" s="77" t="s">
        <v>201</v>
      </c>
      <c r="C84" s="78">
        <v>17209</v>
      </c>
      <c r="D84" s="78">
        <v>17751</v>
      </c>
    </row>
    <row r="85" spans="1:4">
      <c r="A85" s="77" t="s">
        <v>645</v>
      </c>
      <c r="B85" s="77" t="s">
        <v>531</v>
      </c>
      <c r="C85" s="78">
        <v>3293</v>
      </c>
      <c r="D85" s="78">
        <v>3421</v>
      </c>
    </row>
    <row r="86" spans="1:4">
      <c r="A86" s="77" t="s">
        <v>502</v>
      </c>
      <c r="B86" s="77" t="s">
        <v>205</v>
      </c>
      <c r="C86" s="78">
        <v>518</v>
      </c>
      <c r="D86" s="78">
        <v>2935</v>
      </c>
    </row>
    <row r="87" spans="1:4">
      <c r="A87" s="77" t="s">
        <v>503</v>
      </c>
      <c r="B87" s="77" t="s">
        <v>207</v>
      </c>
      <c r="C87" s="78">
        <v>1682</v>
      </c>
      <c r="D87" s="78">
        <v>364</v>
      </c>
    </row>
    <row r="88" spans="1:4">
      <c r="A88" s="77" t="s">
        <v>483</v>
      </c>
      <c r="B88" s="77" t="s">
        <v>209</v>
      </c>
      <c r="C88" s="78">
        <v>255</v>
      </c>
      <c r="D88" s="78">
        <v>255</v>
      </c>
    </row>
    <row r="89" spans="1:4">
      <c r="A89" s="77" t="s">
        <v>210</v>
      </c>
      <c r="B89" s="77" t="s">
        <v>211</v>
      </c>
      <c r="C89" s="78">
        <v>745</v>
      </c>
      <c r="D89" s="78">
        <v>513</v>
      </c>
    </row>
    <row r="90" spans="1:4">
      <c r="A90" s="130" t="s">
        <v>578</v>
      </c>
      <c r="B90" s="130" t="s">
        <v>213</v>
      </c>
      <c r="C90" s="131">
        <v>312682</v>
      </c>
      <c r="D90" s="131">
        <v>273218</v>
      </c>
    </row>
    <row r="91" spans="1:4">
      <c r="A91" s="77" t="s">
        <v>336</v>
      </c>
      <c r="B91" s="77" t="s">
        <v>337</v>
      </c>
      <c r="C91" s="78">
        <v>0</v>
      </c>
      <c r="D91" s="78">
        <v>0</v>
      </c>
    </row>
    <row r="92" spans="1:4">
      <c r="A92" s="77" t="s">
        <v>200</v>
      </c>
      <c r="B92" s="77" t="s">
        <v>201</v>
      </c>
      <c r="C92" s="78">
        <v>2356</v>
      </c>
      <c r="D92" s="78">
        <v>2154</v>
      </c>
    </row>
    <row r="93" spans="1:4">
      <c r="A93" s="77" t="s">
        <v>579</v>
      </c>
      <c r="B93" s="77" t="s">
        <v>217</v>
      </c>
      <c r="C93" s="78">
        <v>54702</v>
      </c>
      <c r="D93" s="78">
        <v>59866</v>
      </c>
    </row>
    <row r="94" spans="1:4">
      <c r="A94" s="77" t="s">
        <v>218</v>
      </c>
      <c r="B94" s="77" t="s">
        <v>219</v>
      </c>
      <c r="C94" s="78">
        <v>1022</v>
      </c>
      <c r="D94" s="78">
        <v>118</v>
      </c>
    </row>
    <row r="95" spans="1:4">
      <c r="A95" s="77" t="s">
        <v>202</v>
      </c>
      <c r="B95" s="77" t="s">
        <v>221</v>
      </c>
      <c r="C95" s="78">
        <v>17724</v>
      </c>
      <c r="D95" s="78">
        <v>11041</v>
      </c>
    </row>
    <row r="96" spans="1:4">
      <c r="A96" s="77" t="s">
        <v>503</v>
      </c>
      <c r="B96" s="77" t="s">
        <v>207</v>
      </c>
      <c r="C96" s="78">
        <v>206785</v>
      </c>
      <c r="D96" s="78">
        <v>161364</v>
      </c>
    </row>
    <row r="97" spans="1:9">
      <c r="A97" s="77" t="s">
        <v>483</v>
      </c>
      <c r="B97" s="77" t="s">
        <v>209</v>
      </c>
      <c r="C97" s="78">
        <v>2</v>
      </c>
      <c r="D97" s="78">
        <v>2</v>
      </c>
    </row>
    <row r="98" spans="1:9">
      <c r="A98" s="77" t="s">
        <v>210</v>
      </c>
      <c r="B98" s="77" t="s">
        <v>211</v>
      </c>
      <c r="C98" s="78">
        <v>30091</v>
      </c>
      <c r="D98" s="78">
        <v>38673</v>
      </c>
    </row>
    <row r="99" spans="1:9">
      <c r="A99" s="130" t="s">
        <v>580</v>
      </c>
      <c r="B99" s="130" t="s">
        <v>228</v>
      </c>
      <c r="C99" s="131">
        <v>1597103</v>
      </c>
      <c r="D99" s="131">
        <v>1404108</v>
      </c>
    </row>
    <row r="100" spans="1:9">
      <c r="A100" s="76" t="s">
        <v>466</v>
      </c>
    </row>
    <row r="102" spans="1:9" ht="26">
      <c r="A102" s="65" t="s">
        <v>229</v>
      </c>
      <c r="B102" s="65" t="s">
        <v>230</v>
      </c>
      <c r="E102" s="97"/>
    </row>
    <row r="103" spans="1:9" ht="24">
      <c r="A103" s="313" t="s">
        <v>231</v>
      </c>
      <c r="B103" s="313" t="s">
        <v>232</v>
      </c>
      <c r="C103" s="113" t="s">
        <v>692</v>
      </c>
      <c r="D103" s="113" t="s">
        <v>715</v>
      </c>
    </row>
    <row r="104" spans="1:9">
      <c r="A104" s="121" t="s">
        <v>233</v>
      </c>
      <c r="B104" s="121" t="s">
        <v>234</v>
      </c>
      <c r="C104" s="4"/>
      <c r="D104" s="4"/>
    </row>
    <row r="105" spans="1:9">
      <c r="A105" s="122" t="s">
        <v>646</v>
      </c>
      <c r="B105" s="122" t="s">
        <v>398</v>
      </c>
      <c r="C105" s="4">
        <v>146757</v>
      </c>
      <c r="D105" s="4">
        <v>51540</v>
      </c>
    </row>
    <row r="106" spans="1:9">
      <c r="A106" s="122" t="s">
        <v>235</v>
      </c>
      <c r="B106" s="122" t="s">
        <v>236</v>
      </c>
      <c r="C106" s="4">
        <v>134315</v>
      </c>
      <c r="D106" s="4">
        <v>-3701</v>
      </c>
    </row>
    <row r="107" spans="1:9">
      <c r="A107" s="81" t="s">
        <v>647</v>
      </c>
      <c r="B107" s="81" t="s">
        <v>379</v>
      </c>
      <c r="C107" s="80">
        <v>4032</v>
      </c>
      <c r="D107" s="80">
        <v>3964</v>
      </c>
    </row>
    <row r="108" spans="1:9">
      <c r="A108" s="81" t="s">
        <v>6</v>
      </c>
      <c r="B108" s="81" t="s">
        <v>683</v>
      </c>
      <c r="C108" s="80">
        <v>14165</v>
      </c>
      <c r="D108" s="80">
        <v>13191</v>
      </c>
    </row>
    <row r="109" spans="1:9">
      <c r="A109" s="93" t="s">
        <v>649</v>
      </c>
      <c r="B109" s="93" t="s">
        <v>604</v>
      </c>
      <c r="C109" s="94">
        <v>1131</v>
      </c>
      <c r="D109" s="94">
        <v>0</v>
      </c>
      <c r="E109" s="92"/>
      <c r="F109" s="405" t="s">
        <v>510</v>
      </c>
      <c r="G109" s="405"/>
      <c r="H109" s="405"/>
      <c r="I109" s="405"/>
    </row>
    <row r="110" spans="1:9">
      <c r="A110" s="81" t="s">
        <v>650</v>
      </c>
      <c r="B110" s="81" t="s">
        <v>605</v>
      </c>
      <c r="C110" s="80">
        <v>-4049</v>
      </c>
      <c r="D110" s="80">
        <v>-4868</v>
      </c>
      <c r="E110" s="97"/>
    </row>
    <row r="111" spans="1:9">
      <c r="A111" s="81" t="s">
        <v>651</v>
      </c>
      <c r="B111" s="81" t="s">
        <v>606</v>
      </c>
      <c r="C111" s="80">
        <v>-3699</v>
      </c>
      <c r="D111" s="80">
        <v>-821</v>
      </c>
    </row>
    <row r="112" spans="1:9">
      <c r="A112" s="81" t="s">
        <v>652</v>
      </c>
      <c r="B112" s="81" t="s">
        <v>248</v>
      </c>
      <c r="C112" s="80">
        <v>-6412</v>
      </c>
      <c r="D112" s="80">
        <v>-10111</v>
      </c>
    </row>
    <row r="113" spans="1:13">
      <c r="A113" s="81" t="s">
        <v>653</v>
      </c>
      <c r="B113" s="81" t="s">
        <v>250</v>
      </c>
      <c r="C113" s="80">
        <v>-3301</v>
      </c>
      <c r="D113" s="80">
        <v>-829</v>
      </c>
    </row>
    <row r="114" spans="1:13">
      <c r="A114" s="81" t="s">
        <v>654</v>
      </c>
      <c r="B114" s="81" t="s">
        <v>252</v>
      </c>
      <c r="C114" s="80">
        <v>75304</v>
      </c>
      <c r="D114" s="80">
        <v>-72228</v>
      </c>
    </row>
    <row r="115" spans="1:13">
      <c r="A115" s="81" t="s">
        <v>655</v>
      </c>
      <c r="B115" s="81" t="s">
        <v>546</v>
      </c>
      <c r="C115" s="80">
        <v>1597</v>
      </c>
      <c r="D115" s="80">
        <v>-5608</v>
      </c>
    </row>
    <row r="116" spans="1:13">
      <c r="A116" s="81" t="s">
        <v>255</v>
      </c>
      <c r="B116" s="81" t="s">
        <v>547</v>
      </c>
      <c r="C116" s="80">
        <v>46714</v>
      </c>
      <c r="D116" s="80">
        <v>52560</v>
      </c>
    </row>
    <row r="117" spans="1:13">
      <c r="A117" s="81" t="s">
        <v>259</v>
      </c>
      <c r="B117" s="81" t="s">
        <v>260</v>
      </c>
      <c r="C117" s="80">
        <v>8833</v>
      </c>
      <c r="D117" s="80">
        <v>21049</v>
      </c>
    </row>
    <row r="118" spans="1:13">
      <c r="A118" s="122" t="s">
        <v>656</v>
      </c>
      <c r="B118" s="122" t="s">
        <v>262</v>
      </c>
      <c r="C118" s="4">
        <v>281072</v>
      </c>
      <c r="D118" s="4">
        <v>47839</v>
      </c>
    </row>
    <row r="119" spans="1:13">
      <c r="A119" s="81" t="s">
        <v>657</v>
      </c>
      <c r="B119" s="81" t="s">
        <v>548</v>
      </c>
      <c r="C119" s="80">
        <v>14092</v>
      </c>
      <c r="D119" s="80">
        <v>12700</v>
      </c>
    </row>
    <row r="120" spans="1:13">
      <c r="A120" s="81" t="s">
        <v>658</v>
      </c>
      <c r="B120" s="81" t="s">
        <v>268</v>
      </c>
      <c r="C120" s="80">
        <v>-9288</v>
      </c>
      <c r="D120" s="80">
        <v>-15098</v>
      </c>
    </row>
    <row r="121" spans="1:13">
      <c r="A121" s="121" t="s">
        <v>659</v>
      </c>
      <c r="B121" s="121" t="s">
        <v>270</v>
      </c>
      <c r="C121" s="4">
        <v>285876</v>
      </c>
      <c r="D121" s="4">
        <v>45441</v>
      </c>
    </row>
    <row r="122" spans="1:13">
      <c r="A122" s="121" t="s">
        <v>660</v>
      </c>
      <c r="B122" s="121" t="s">
        <v>272</v>
      </c>
      <c r="C122" s="4"/>
      <c r="D122" s="4"/>
    </row>
    <row r="123" spans="1:13">
      <c r="A123" s="122" t="s">
        <v>549</v>
      </c>
      <c r="B123" s="122" t="s">
        <v>274</v>
      </c>
      <c r="C123" s="4">
        <v>419683</v>
      </c>
      <c r="D123" s="4">
        <v>567841</v>
      </c>
    </row>
    <row r="124" spans="1:13">
      <c r="A124" s="81" t="s">
        <v>661</v>
      </c>
      <c r="B124" s="81" t="s">
        <v>276</v>
      </c>
      <c r="C124" s="80">
        <v>16</v>
      </c>
      <c r="D124" s="80">
        <v>130</v>
      </c>
    </row>
    <row r="125" spans="1:13">
      <c r="A125" s="81" t="s">
        <v>277</v>
      </c>
      <c r="B125" s="81" t="s">
        <v>278</v>
      </c>
      <c r="C125" s="80">
        <v>0</v>
      </c>
      <c r="D125" s="80">
        <v>0</v>
      </c>
    </row>
    <row r="126" spans="1:13">
      <c r="A126" s="81" t="s">
        <v>279</v>
      </c>
      <c r="B126" s="81" t="s">
        <v>280</v>
      </c>
      <c r="C126" s="80">
        <v>0</v>
      </c>
      <c r="D126" s="80">
        <v>1667</v>
      </c>
      <c r="M126" s="68"/>
    </row>
    <row r="127" spans="1:13">
      <c r="A127" s="81" t="s">
        <v>281</v>
      </c>
      <c r="B127" s="81" t="s">
        <v>282</v>
      </c>
      <c r="C127" s="80">
        <v>0</v>
      </c>
      <c r="D127" s="80">
        <v>0</v>
      </c>
      <c r="M127" s="68"/>
    </row>
    <row r="128" spans="1:13">
      <c r="A128" s="81" t="s">
        <v>662</v>
      </c>
      <c r="B128" s="81" t="s">
        <v>288</v>
      </c>
      <c r="C128" s="80">
        <v>415380</v>
      </c>
      <c r="D128" s="80">
        <v>560839</v>
      </c>
      <c r="M128" s="68"/>
    </row>
    <row r="129" spans="1:16">
      <c r="A129" s="93" t="s">
        <v>291</v>
      </c>
      <c r="B129" s="93" t="s">
        <v>292</v>
      </c>
      <c r="C129" s="94">
        <v>33</v>
      </c>
      <c r="D129" s="94">
        <v>0</v>
      </c>
      <c r="E129" s="92"/>
      <c r="F129" s="405" t="s">
        <v>510</v>
      </c>
      <c r="G129" s="405"/>
      <c r="H129" s="405"/>
      <c r="I129" s="405"/>
      <c r="M129" s="68"/>
    </row>
    <row r="130" spans="1:16">
      <c r="A130" s="81" t="s">
        <v>664</v>
      </c>
      <c r="B130" s="81" t="s">
        <v>716</v>
      </c>
      <c r="C130" s="80">
        <v>4254</v>
      </c>
      <c r="D130" s="80">
        <v>5205</v>
      </c>
    </row>
    <row r="131" spans="1:16">
      <c r="A131" s="122" t="s">
        <v>553</v>
      </c>
      <c r="B131" s="122" t="s">
        <v>300</v>
      </c>
      <c r="C131" s="4">
        <v>588651</v>
      </c>
      <c r="D131" s="4">
        <v>544081</v>
      </c>
    </row>
    <row r="132" spans="1:16">
      <c r="A132" s="81" t="s">
        <v>665</v>
      </c>
      <c r="B132" s="81" t="s">
        <v>717</v>
      </c>
      <c r="C132" s="80">
        <v>12292</v>
      </c>
      <c r="D132" s="80">
        <v>5824</v>
      </c>
    </row>
    <row r="133" spans="1:16">
      <c r="A133" s="81" t="s">
        <v>568</v>
      </c>
      <c r="B133" s="81" t="s">
        <v>137</v>
      </c>
      <c r="C133" s="80">
        <v>114274</v>
      </c>
      <c r="D133" s="80">
        <v>59770</v>
      </c>
    </row>
    <row r="134" spans="1:16">
      <c r="A134" s="81" t="s">
        <v>305</v>
      </c>
      <c r="B134" s="81" t="s">
        <v>306</v>
      </c>
      <c r="C134" s="80">
        <v>0</v>
      </c>
      <c r="D134" s="80">
        <v>0</v>
      </c>
    </row>
    <row r="135" spans="1:16">
      <c r="A135" s="81" t="s">
        <v>666</v>
      </c>
      <c r="B135" s="81" t="s">
        <v>718</v>
      </c>
      <c r="C135" s="80">
        <v>4093</v>
      </c>
      <c r="D135" s="80">
        <v>9054</v>
      </c>
    </row>
    <row r="136" spans="1:16">
      <c r="A136" s="93" t="s">
        <v>309</v>
      </c>
      <c r="B136" s="93" t="s">
        <v>310</v>
      </c>
      <c r="C136" s="94">
        <v>2000</v>
      </c>
      <c r="D136" s="94">
        <v>0</v>
      </c>
      <c r="E136" s="92"/>
      <c r="F136" s="405" t="s">
        <v>510</v>
      </c>
      <c r="G136" s="405"/>
      <c r="H136" s="405"/>
      <c r="I136" s="405"/>
    </row>
    <row r="137" spans="1:16">
      <c r="A137" s="81" t="s">
        <v>311</v>
      </c>
      <c r="B137" s="81" t="s">
        <v>312</v>
      </c>
      <c r="C137" s="80">
        <v>0</v>
      </c>
      <c r="D137" s="80">
        <v>2300</v>
      </c>
    </row>
    <row r="138" spans="1:16">
      <c r="A138" s="81" t="s">
        <v>319</v>
      </c>
      <c r="B138" s="81" t="s">
        <v>719</v>
      </c>
      <c r="C138" s="80">
        <v>0</v>
      </c>
      <c r="D138" s="80">
        <v>0</v>
      </c>
    </row>
    <row r="139" spans="1:16">
      <c r="A139" s="81" t="s">
        <v>321</v>
      </c>
      <c r="B139" s="81" t="s">
        <v>322</v>
      </c>
      <c r="C139" s="80">
        <v>297031</v>
      </c>
      <c r="D139" s="80">
        <v>467133</v>
      </c>
    </row>
    <row r="140" spans="1:16">
      <c r="A140" s="93" t="s">
        <v>663</v>
      </c>
      <c r="B140" s="93" t="s">
        <v>324</v>
      </c>
      <c r="C140" s="94">
        <v>158953</v>
      </c>
      <c r="D140" s="94">
        <v>0</v>
      </c>
      <c r="E140" s="92"/>
      <c r="F140" s="405" t="s">
        <v>510</v>
      </c>
      <c r="G140" s="405"/>
      <c r="H140" s="405"/>
      <c r="I140" s="405"/>
    </row>
    <row r="141" spans="1:16">
      <c r="A141" s="93" t="s">
        <v>557</v>
      </c>
      <c r="B141" s="93" t="s">
        <v>424</v>
      </c>
      <c r="C141" s="94">
        <v>8</v>
      </c>
      <c r="D141" s="94">
        <v>0</v>
      </c>
      <c r="E141" s="92"/>
      <c r="F141" s="405" t="s">
        <v>510</v>
      </c>
      <c r="G141" s="405"/>
      <c r="H141" s="405"/>
      <c r="I141" s="405"/>
    </row>
    <row r="142" spans="1:16">
      <c r="A142" s="121" t="s">
        <v>668</v>
      </c>
      <c r="B142" s="121" t="s">
        <v>331</v>
      </c>
      <c r="C142" s="4">
        <v>-168968</v>
      </c>
      <c r="D142" s="4">
        <v>23760</v>
      </c>
    </row>
    <row r="143" spans="1:16">
      <c r="A143" s="121" t="s">
        <v>669</v>
      </c>
      <c r="B143" s="121" t="s">
        <v>333</v>
      </c>
      <c r="C143" s="4"/>
      <c r="D143" s="4"/>
      <c r="P143" s="68"/>
    </row>
    <row r="144" spans="1:16">
      <c r="A144" s="122" t="s">
        <v>549</v>
      </c>
      <c r="B144" s="122" t="s">
        <v>274</v>
      </c>
      <c r="C144" s="4">
        <v>0</v>
      </c>
      <c r="D144" s="4">
        <v>14</v>
      </c>
      <c r="P144" s="68"/>
    </row>
    <row r="145" spans="1:16">
      <c r="A145" s="81" t="s">
        <v>710</v>
      </c>
      <c r="B145" s="81" t="s">
        <v>711</v>
      </c>
      <c r="C145" s="80">
        <v>0</v>
      </c>
      <c r="D145" s="80">
        <v>0</v>
      </c>
      <c r="P145" s="68"/>
    </row>
    <row r="146" spans="1:16">
      <c r="A146" s="81" t="s">
        <v>336</v>
      </c>
      <c r="B146" s="81" t="s">
        <v>337</v>
      </c>
      <c r="C146" s="80">
        <v>0</v>
      </c>
      <c r="D146" s="80">
        <v>0</v>
      </c>
      <c r="P146" s="68"/>
    </row>
    <row r="147" spans="1:16">
      <c r="A147" s="81" t="s">
        <v>670</v>
      </c>
      <c r="B147" s="81" t="s">
        <v>515</v>
      </c>
      <c r="C147" s="80">
        <v>0</v>
      </c>
      <c r="D147" s="80">
        <v>13</v>
      </c>
    </row>
    <row r="148" spans="1:16">
      <c r="A148" s="81" t="s">
        <v>340</v>
      </c>
      <c r="B148" s="81" t="s">
        <v>341</v>
      </c>
      <c r="C148" s="80">
        <v>0</v>
      </c>
      <c r="D148" s="80">
        <v>1</v>
      </c>
    </row>
    <row r="149" spans="1:16">
      <c r="A149" s="122" t="s">
        <v>553</v>
      </c>
      <c r="B149" s="122" t="s">
        <v>300</v>
      </c>
      <c r="C149" s="4">
        <v>1674</v>
      </c>
      <c r="D149" s="4">
        <v>104369</v>
      </c>
    </row>
    <row r="150" spans="1:16">
      <c r="A150" s="81" t="s">
        <v>342</v>
      </c>
      <c r="B150" s="81" t="s">
        <v>312</v>
      </c>
      <c r="C150" s="80">
        <v>0</v>
      </c>
      <c r="D150" s="80">
        <v>0</v>
      </c>
      <c r="L150" s="68"/>
    </row>
    <row r="151" spans="1:16">
      <c r="A151" s="81" t="s">
        <v>563</v>
      </c>
      <c r="B151" s="81" t="s">
        <v>346</v>
      </c>
      <c r="C151" s="80">
        <v>0</v>
      </c>
      <c r="D151" s="80">
        <v>100926</v>
      </c>
      <c r="L151" s="68"/>
    </row>
    <row r="152" spans="1:16" ht="13.25" customHeight="1">
      <c r="A152" s="81" t="s">
        <v>671</v>
      </c>
      <c r="B152" s="81" t="s">
        <v>350</v>
      </c>
      <c r="C152" s="80">
        <v>1469</v>
      </c>
      <c r="D152" s="80">
        <v>3113</v>
      </c>
    </row>
    <row r="153" spans="1:16">
      <c r="A153" s="81" t="s">
        <v>340</v>
      </c>
      <c r="B153" s="81" t="s">
        <v>341</v>
      </c>
      <c r="C153" s="80">
        <v>205</v>
      </c>
      <c r="D153" s="80">
        <v>330</v>
      </c>
    </row>
    <row r="154" spans="1:16">
      <c r="A154" s="121" t="s">
        <v>672</v>
      </c>
      <c r="B154" s="121" t="s">
        <v>353</v>
      </c>
      <c r="C154" s="4">
        <v>-1674</v>
      </c>
      <c r="D154" s="4">
        <v>-104355</v>
      </c>
    </row>
    <row r="155" spans="1:16">
      <c r="A155" s="121" t="s">
        <v>673</v>
      </c>
      <c r="B155" s="121" t="s">
        <v>355</v>
      </c>
      <c r="C155" s="4">
        <v>115234</v>
      </c>
      <c r="D155" s="4">
        <v>-35154</v>
      </c>
    </row>
    <row r="156" spans="1:16">
      <c r="A156" s="121" t="s">
        <v>674</v>
      </c>
      <c r="B156" s="121" t="s">
        <v>357</v>
      </c>
      <c r="C156" s="4">
        <v>115234</v>
      </c>
      <c r="D156" s="4">
        <v>-35154</v>
      </c>
    </row>
    <row r="157" spans="1:16">
      <c r="A157" s="121" t="s">
        <v>675</v>
      </c>
      <c r="B157" s="121" t="s">
        <v>359</v>
      </c>
      <c r="C157" s="4">
        <v>49406</v>
      </c>
      <c r="D157" s="4">
        <v>104378</v>
      </c>
    </row>
    <row r="158" spans="1:16">
      <c r="A158" s="121" t="s">
        <v>676</v>
      </c>
      <c r="B158" s="121" t="s">
        <v>361</v>
      </c>
      <c r="C158" s="4">
        <v>164640</v>
      </c>
      <c r="D158" s="4">
        <v>69224</v>
      </c>
    </row>
    <row r="159" spans="1:16">
      <c r="A159" s="76"/>
      <c r="B159" s="71"/>
      <c r="C159" s="72"/>
      <c r="D159" s="72"/>
    </row>
    <row r="160" spans="1:16">
      <c r="A160" s="76"/>
      <c r="B160" s="71"/>
      <c r="C160" s="72"/>
      <c r="D160" s="72"/>
    </row>
    <row r="161" spans="1:12" ht="26">
      <c r="A161" s="65" t="s">
        <v>476</v>
      </c>
      <c r="B161" s="66" t="s">
        <v>427</v>
      </c>
      <c r="C161" s="383" t="s">
        <v>692</v>
      </c>
      <c r="D161" s="384"/>
      <c r="E161" s="384"/>
      <c r="F161" s="385"/>
      <c r="H161" s="383" t="s">
        <v>715</v>
      </c>
      <c r="I161" s="384"/>
      <c r="J161" s="384"/>
      <c r="K161" s="385"/>
    </row>
    <row r="162" spans="1:12" ht="52">
      <c r="A162" s="392" t="s">
        <v>477</v>
      </c>
      <c r="B162" s="387" t="s">
        <v>429</v>
      </c>
      <c r="C162" s="396" t="s">
        <v>430</v>
      </c>
      <c r="D162" s="396" t="s">
        <v>431</v>
      </c>
      <c r="E162" s="314" t="s">
        <v>478</v>
      </c>
      <c r="F162" s="314" t="s">
        <v>433</v>
      </c>
      <c r="H162" s="396" t="s">
        <v>430</v>
      </c>
      <c r="I162" s="396" t="s">
        <v>431</v>
      </c>
      <c r="J162" s="314" t="s">
        <v>478</v>
      </c>
      <c r="K162" s="314" t="s">
        <v>433</v>
      </c>
    </row>
    <row r="163" spans="1:12" ht="65">
      <c r="A163" s="392"/>
      <c r="B163" s="387"/>
      <c r="C163" s="397"/>
      <c r="D163" s="397"/>
      <c r="E163" s="314" t="s">
        <v>479</v>
      </c>
      <c r="F163" s="314" t="s">
        <v>435</v>
      </c>
      <c r="H163" s="397"/>
      <c r="I163" s="397"/>
      <c r="J163" s="314" t="s">
        <v>479</v>
      </c>
      <c r="K163" s="314" t="s">
        <v>435</v>
      </c>
    </row>
    <row r="164" spans="1:12">
      <c r="A164" s="82" t="s">
        <v>0</v>
      </c>
      <c r="B164" s="121" t="s">
        <v>1</v>
      </c>
      <c r="C164" s="123">
        <v>260355</v>
      </c>
      <c r="D164" s="123">
        <v>109794</v>
      </c>
      <c r="E164" s="123">
        <v>-6151</v>
      </c>
      <c r="F164" s="123">
        <v>363998</v>
      </c>
      <c r="H164" s="123">
        <v>139420</v>
      </c>
      <c r="I164" s="123">
        <v>81108</v>
      </c>
      <c r="J164" s="123">
        <v>-5426</v>
      </c>
      <c r="K164" s="123">
        <v>215102</v>
      </c>
      <c r="L164" s="68"/>
    </row>
    <row r="165" spans="1:12">
      <c r="A165" s="84" t="s">
        <v>622</v>
      </c>
      <c r="B165" s="116" t="s">
        <v>46</v>
      </c>
      <c r="C165" s="78">
        <v>228099</v>
      </c>
      <c r="D165" s="78">
        <v>7645</v>
      </c>
      <c r="E165" s="78">
        <v>1921</v>
      </c>
      <c r="F165" s="78">
        <v>237665</v>
      </c>
      <c r="H165" s="88">
        <v>104460</v>
      </c>
      <c r="I165" s="88">
        <v>3733</v>
      </c>
      <c r="J165" s="88">
        <v>1582</v>
      </c>
      <c r="K165" s="78">
        <v>109775</v>
      </c>
      <c r="L165" s="68"/>
    </row>
    <row r="166" spans="1:12">
      <c r="A166" s="84" t="s">
        <v>623</v>
      </c>
      <c r="B166" s="116" t="s">
        <v>369</v>
      </c>
      <c r="C166" s="78">
        <v>2504</v>
      </c>
      <c r="D166" s="78">
        <v>1</v>
      </c>
      <c r="E166" s="78">
        <v>-1731</v>
      </c>
      <c r="F166" s="78">
        <v>774</v>
      </c>
      <c r="H166" s="88">
        <v>33688</v>
      </c>
      <c r="I166" s="88">
        <v>1</v>
      </c>
      <c r="J166" s="88">
        <v>-1830</v>
      </c>
      <c r="K166" s="78">
        <v>31859</v>
      </c>
      <c r="L166" s="68"/>
    </row>
    <row r="167" spans="1:12">
      <c r="A167" s="84" t="s">
        <v>624</v>
      </c>
      <c r="B167" s="116" t="s">
        <v>49</v>
      </c>
      <c r="C167" s="78">
        <v>29752</v>
      </c>
      <c r="D167" s="78">
        <v>102148</v>
      </c>
      <c r="E167" s="78">
        <v>-6341</v>
      </c>
      <c r="F167" s="78">
        <v>125559</v>
      </c>
      <c r="H167" s="88">
        <v>1272</v>
      </c>
      <c r="I167" s="88">
        <v>77374</v>
      </c>
      <c r="J167" s="88">
        <v>-5178</v>
      </c>
      <c r="K167" s="78">
        <v>73468</v>
      </c>
      <c r="L167" s="68"/>
    </row>
    <row r="168" spans="1:12">
      <c r="A168" s="82" t="s">
        <v>677</v>
      </c>
      <c r="B168" s="121" t="s">
        <v>438</v>
      </c>
      <c r="C168" s="123">
        <v>36815</v>
      </c>
      <c r="D168" s="123">
        <v>75596</v>
      </c>
      <c r="E168" s="123">
        <v>-5009</v>
      </c>
      <c r="F168" s="123">
        <v>107402</v>
      </c>
      <c r="H168" s="123">
        <v>13989</v>
      </c>
      <c r="I168" s="123">
        <v>57413</v>
      </c>
      <c r="J168" s="123">
        <v>-4783</v>
      </c>
      <c r="K168" s="123">
        <v>66619</v>
      </c>
      <c r="L168" s="68"/>
    </row>
    <row r="169" spans="1:12">
      <c r="A169" s="84" t="s">
        <v>439</v>
      </c>
      <c r="B169" s="116" t="s">
        <v>373</v>
      </c>
      <c r="C169" s="78">
        <v>12600</v>
      </c>
      <c r="D169" s="78">
        <v>2969</v>
      </c>
      <c r="E169" s="78">
        <v>-589</v>
      </c>
      <c r="F169" s="78">
        <v>14980</v>
      </c>
      <c r="H169" s="88">
        <v>13014</v>
      </c>
      <c r="I169" s="88">
        <v>3236</v>
      </c>
      <c r="J169" s="88">
        <v>-1186</v>
      </c>
      <c r="K169" s="78">
        <v>15064</v>
      </c>
    </row>
    <row r="170" spans="1:12">
      <c r="A170" s="84" t="s">
        <v>441</v>
      </c>
      <c r="B170" s="116" t="s">
        <v>55</v>
      </c>
      <c r="C170" s="78">
        <v>24215</v>
      </c>
      <c r="D170" s="78">
        <v>72627</v>
      </c>
      <c r="E170" s="78">
        <v>-4420</v>
      </c>
      <c r="F170" s="78">
        <v>92422</v>
      </c>
      <c r="H170" s="88">
        <v>975</v>
      </c>
      <c r="I170" s="88">
        <v>54177</v>
      </c>
      <c r="J170" s="88">
        <v>-3597</v>
      </c>
      <c r="K170" s="78">
        <v>51555</v>
      </c>
    </row>
    <row r="171" spans="1:12">
      <c r="A171" s="85" t="s">
        <v>626</v>
      </c>
      <c r="B171" s="124" t="s">
        <v>391</v>
      </c>
      <c r="C171" s="123">
        <v>223540</v>
      </c>
      <c r="D171" s="123">
        <v>34198</v>
      </c>
      <c r="E171" s="123">
        <v>-1142</v>
      </c>
      <c r="F171" s="123">
        <v>256596</v>
      </c>
      <c r="H171" s="123">
        <v>125431</v>
      </c>
      <c r="I171" s="123">
        <v>23695</v>
      </c>
      <c r="J171" s="123">
        <v>-643</v>
      </c>
      <c r="K171" s="123">
        <v>148483</v>
      </c>
    </row>
    <row r="172" spans="1:12">
      <c r="A172" s="83" t="s">
        <v>627</v>
      </c>
      <c r="B172" s="77" t="s">
        <v>59</v>
      </c>
      <c r="C172" s="78">
        <v>49432</v>
      </c>
      <c r="D172" s="78">
        <v>23818</v>
      </c>
      <c r="E172" s="78">
        <v>-1103</v>
      </c>
      <c r="F172" s="78">
        <v>72147</v>
      </c>
      <c r="G172" s="97"/>
      <c r="H172" s="88">
        <v>36108</v>
      </c>
      <c r="I172" s="88">
        <v>19611</v>
      </c>
      <c r="J172" s="88">
        <v>-548</v>
      </c>
      <c r="K172" s="78">
        <v>55171</v>
      </c>
    </row>
    <row r="173" spans="1:12">
      <c r="A173" s="83" t="s">
        <v>628</v>
      </c>
      <c r="B173" s="77" t="s">
        <v>520</v>
      </c>
      <c r="C173" s="78">
        <v>22930</v>
      </c>
      <c r="D173" s="78">
        <v>3029</v>
      </c>
      <c r="E173" s="78">
        <v>-99</v>
      </c>
      <c r="F173" s="78">
        <v>25860</v>
      </c>
      <c r="H173" s="88">
        <v>31263</v>
      </c>
      <c r="I173" s="88">
        <v>3222</v>
      </c>
      <c r="J173" s="88">
        <v>-95</v>
      </c>
      <c r="K173" s="78">
        <v>34390</v>
      </c>
    </row>
    <row r="174" spans="1:12">
      <c r="A174" s="83" t="s">
        <v>629</v>
      </c>
      <c r="B174" s="77" t="s">
        <v>65</v>
      </c>
      <c r="C174" s="78">
        <v>4430</v>
      </c>
      <c r="D174" s="78">
        <v>300</v>
      </c>
      <c r="E174" s="78">
        <v>-715</v>
      </c>
      <c r="F174" s="78">
        <v>4015</v>
      </c>
      <c r="G174" s="97"/>
      <c r="H174" s="88">
        <v>2203</v>
      </c>
      <c r="I174" s="88">
        <v>123</v>
      </c>
      <c r="J174" s="88">
        <v>-454</v>
      </c>
      <c r="K174" s="78">
        <v>1872</v>
      </c>
    </row>
    <row r="175" spans="1:12">
      <c r="A175" s="83" t="s">
        <v>66</v>
      </c>
      <c r="B175" s="77" t="s">
        <v>67</v>
      </c>
      <c r="C175" s="78">
        <v>6819</v>
      </c>
      <c r="D175" s="78">
        <v>254</v>
      </c>
      <c r="E175" s="78">
        <v>-628</v>
      </c>
      <c r="F175" s="78">
        <v>6445</v>
      </c>
      <c r="H175" s="88">
        <v>1276</v>
      </c>
      <c r="I175" s="88">
        <v>108</v>
      </c>
      <c r="J175" s="88">
        <v>-454</v>
      </c>
      <c r="K175" s="78">
        <v>930</v>
      </c>
    </row>
    <row r="176" spans="1:12">
      <c r="A176" s="83" t="s">
        <v>630</v>
      </c>
      <c r="B176" s="77" t="s">
        <v>69</v>
      </c>
      <c r="C176" s="78">
        <v>-75</v>
      </c>
      <c r="D176" s="78">
        <v>0</v>
      </c>
      <c r="E176" s="78">
        <v>0</v>
      </c>
      <c r="F176" s="78">
        <v>-75</v>
      </c>
      <c r="H176" s="88">
        <v>3</v>
      </c>
      <c r="I176" s="88">
        <v>18</v>
      </c>
      <c r="J176" s="88">
        <v>0</v>
      </c>
      <c r="K176" s="78">
        <v>21</v>
      </c>
    </row>
    <row r="177" spans="1:23">
      <c r="A177" s="85" t="s">
        <v>631</v>
      </c>
      <c r="B177" s="124" t="s">
        <v>394</v>
      </c>
      <c r="C177" s="123">
        <v>148714</v>
      </c>
      <c r="D177" s="123">
        <v>7397</v>
      </c>
      <c r="E177" s="123">
        <v>-27</v>
      </c>
      <c r="F177" s="123">
        <v>156084</v>
      </c>
      <c r="H177" s="123">
        <v>58990</v>
      </c>
      <c r="I177" s="123">
        <v>895</v>
      </c>
      <c r="J177" s="123">
        <v>0</v>
      </c>
      <c r="K177" s="123">
        <v>59885</v>
      </c>
    </row>
    <row r="178" spans="1:23">
      <c r="A178" s="83" t="s">
        <v>632</v>
      </c>
      <c r="B178" s="77" t="s">
        <v>73</v>
      </c>
      <c r="C178" s="78">
        <v>9388</v>
      </c>
      <c r="D178" s="78">
        <v>142</v>
      </c>
      <c r="E178" s="78">
        <v>0</v>
      </c>
      <c r="F178" s="78">
        <v>9530</v>
      </c>
      <c r="H178" s="88">
        <v>4959</v>
      </c>
      <c r="I178" s="88">
        <v>294</v>
      </c>
      <c r="J178" s="88">
        <v>-52</v>
      </c>
      <c r="K178" s="78">
        <v>5201</v>
      </c>
    </row>
    <row r="179" spans="1:23">
      <c r="A179" s="83" t="s">
        <v>633</v>
      </c>
      <c r="B179" s="77" t="s">
        <v>75</v>
      </c>
      <c r="C179" s="78">
        <v>4246</v>
      </c>
      <c r="D179" s="78">
        <v>572</v>
      </c>
      <c r="E179" s="78">
        <v>-53</v>
      </c>
      <c r="F179" s="78">
        <v>4765</v>
      </c>
      <c r="H179" s="88">
        <v>455</v>
      </c>
      <c r="I179" s="88">
        <v>443</v>
      </c>
      <c r="J179" s="88">
        <v>-52</v>
      </c>
      <c r="K179" s="78">
        <v>846</v>
      </c>
    </row>
    <row r="180" spans="1:23">
      <c r="A180" s="85" t="s">
        <v>634</v>
      </c>
      <c r="B180" s="124" t="s">
        <v>396</v>
      </c>
      <c r="C180" s="123">
        <v>153856</v>
      </c>
      <c r="D180" s="123">
        <v>6967</v>
      </c>
      <c r="E180" s="123">
        <v>26</v>
      </c>
      <c r="F180" s="123">
        <v>160849</v>
      </c>
      <c r="H180" s="123">
        <v>63494</v>
      </c>
      <c r="I180" s="123">
        <v>746</v>
      </c>
      <c r="J180" s="123">
        <v>0</v>
      </c>
      <c r="K180" s="123">
        <v>64240</v>
      </c>
      <c r="L180" s="68"/>
    </row>
    <row r="181" spans="1:23">
      <c r="A181" s="83" t="s">
        <v>78</v>
      </c>
      <c r="B181" s="77" t="s">
        <v>79</v>
      </c>
      <c r="C181" s="78">
        <v>12692</v>
      </c>
      <c r="D181" s="78">
        <v>1394</v>
      </c>
      <c r="E181" s="78">
        <v>6</v>
      </c>
      <c r="F181" s="78">
        <v>14092</v>
      </c>
      <c r="H181" s="88">
        <v>12597</v>
      </c>
      <c r="I181" s="88">
        <v>103</v>
      </c>
      <c r="J181" s="88">
        <v>0</v>
      </c>
      <c r="K181" s="78">
        <v>12700</v>
      </c>
      <c r="L181" s="68"/>
      <c r="P181" s="68"/>
    </row>
    <row r="182" spans="1:23">
      <c r="A182" s="85" t="s">
        <v>522</v>
      </c>
      <c r="B182" s="124" t="s">
        <v>398</v>
      </c>
      <c r="C182" s="123">
        <v>141164</v>
      </c>
      <c r="D182" s="123">
        <v>5573</v>
      </c>
      <c r="E182" s="123">
        <v>20</v>
      </c>
      <c r="F182" s="123">
        <v>146757</v>
      </c>
      <c r="H182" s="123">
        <v>50897</v>
      </c>
      <c r="I182" s="123">
        <v>643</v>
      </c>
      <c r="J182" s="123">
        <v>0</v>
      </c>
      <c r="K182" s="123">
        <v>51540</v>
      </c>
      <c r="P182" s="68"/>
      <c r="Q182" s="68"/>
      <c r="R182" s="68"/>
    </row>
    <row r="183" spans="1:23">
      <c r="A183" s="83"/>
      <c r="B183" s="77"/>
      <c r="C183" s="78"/>
      <c r="D183" s="78"/>
      <c r="E183" s="78"/>
      <c r="F183" s="78"/>
      <c r="H183" s="88"/>
      <c r="I183" s="88"/>
      <c r="J183" s="88"/>
      <c r="K183" s="88"/>
      <c r="L183" s="68"/>
      <c r="Q183" s="68"/>
      <c r="R183" s="68"/>
    </row>
    <row r="184" spans="1:23">
      <c r="A184" s="85" t="s">
        <v>635</v>
      </c>
      <c r="B184" s="124" t="s">
        <v>446</v>
      </c>
      <c r="C184" s="123">
        <v>141164</v>
      </c>
      <c r="D184" s="123">
        <v>5573</v>
      </c>
      <c r="E184" s="123">
        <v>20</v>
      </c>
      <c r="F184" s="123">
        <v>146757</v>
      </c>
      <c r="H184" s="123">
        <v>50897</v>
      </c>
      <c r="I184" s="123">
        <v>643</v>
      </c>
      <c r="J184" s="123">
        <v>0</v>
      </c>
      <c r="K184" s="123">
        <v>51540</v>
      </c>
      <c r="L184" s="68"/>
      <c r="N184" s="68"/>
      <c r="O184" s="68"/>
      <c r="P184" s="68"/>
      <c r="Q184" s="68"/>
      <c r="R184" s="68"/>
      <c r="S184" s="68"/>
      <c r="T184" s="68"/>
      <c r="U184" s="68"/>
      <c r="V184" s="68"/>
      <c r="W184" s="68"/>
    </row>
    <row r="185" spans="1:23" s="68" customFormat="1">
      <c r="M185" s="40"/>
    </row>
    <row r="186" spans="1:23" s="68" customFormat="1">
      <c r="M186" s="40"/>
      <c r="N186" s="40"/>
      <c r="O186" s="40"/>
      <c r="P186" s="40"/>
      <c r="Q186" s="40"/>
      <c r="R186" s="40"/>
      <c r="S186" s="40"/>
      <c r="T186" s="40"/>
      <c r="U186" s="40"/>
      <c r="V186" s="40"/>
      <c r="W186" s="40"/>
    </row>
    <row r="188" spans="1:23" ht="26">
      <c r="A188" s="65" t="s">
        <v>447</v>
      </c>
      <c r="B188" s="65" t="s">
        <v>448</v>
      </c>
      <c r="C188" s="383">
        <v>44012</v>
      </c>
      <c r="D188" s="384"/>
      <c r="E188" s="384"/>
      <c r="F188" s="385"/>
      <c r="H188" s="383" t="s">
        <v>701</v>
      </c>
      <c r="I188" s="384"/>
      <c r="J188" s="384"/>
      <c r="K188" s="385"/>
    </row>
    <row r="189" spans="1:23" ht="52">
      <c r="A189" s="390" t="s">
        <v>126</v>
      </c>
      <c r="B189" s="390" t="s">
        <v>127</v>
      </c>
      <c r="C189" s="396" t="s">
        <v>430</v>
      </c>
      <c r="D189" s="396" t="s">
        <v>431</v>
      </c>
      <c r="E189" s="314" t="s">
        <v>478</v>
      </c>
      <c r="F189" s="314" t="s">
        <v>433</v>
      </c>
      <c r="H189" s="396" t="s">
        <v>430</v>
      </c>
      <c r="I189" s="396" t="s">
        <v>431</v>
      </c>
      <c r="J189" s="314" t="s">
        <v>478</v>
      </c>
      <c r="K189" s="314" t="s">
        <v>433</v>
      </c>
    </row>
    <row r="190" spans="1:23" ht="65">
      <c r="A190" s="391"/>
      <c r="B190" s="391"/>
      <c r="C190" s="397"/>
      <c r="D190" s="397"/>
      <c r="E190" s="314" t="s">
        <v>479</v>
      </c>
      <c r="F190" s="314" t="s">
        <v>435</v>
      </c>
      <c r="H190" s="397"/>
      <c r="I190" s="397"/>
      <c r="J190" s="314" t="s">
        <v>479</v>
      </c>
      <c r="K190" s="314" t="s">
        <v>435</v>
      </c>
    </row>
    <row r="191" spans="1:23">
      <c r="A191" s="121" t="s">
        <v>14</v>
      </c>
      <c r="B191" s="121" t="s">
        <v>131</v>
      </c>
      <c r="C191" s="125">
        <v>806251</v>
      </c>
      <c r="D191" s="125">
        <v>37666</v>
      </c>
      <c r="E191" s="125">
        <v>-18649</v>
      </c>
      <c r="F191" s="125">
        <v>825268</v>
      </c>
      <c r="G191" s="97"/>
      <c r="H191" s="125">
        <v>650552</v>
      </c>
      <c r="I191" s="125">
        <v>47760</v>
      </c>
      <c r="J191" s="125">
        <v>-18923</v>
      </c>
      <c r="K191" s="125">
        <v>679389</v>
      </c>
    </row>
    <row r="192" spans="1:23">
      <c r="A192" s="77" t="s">
        <v>566</v>
      </c>
      <c r="B192" s="77" t="s">
        <v>133</v>
      </c>
      <c r="C192" s="78">
        <v>104049</v>
      </c>
      <c r="D192" s="78">
        <v>3949</v>
      </c>
      <c r="E192" s="78">
        <v>-2044</v>
      </c>
      <c r="F192" s="78">
        <v>105954</v>
      </c>
      <c r="H192" s="78">
        <v>103305</v>
      </c>
      <c r="I192" s="78">
        <v>4243</v>
      </c>
      <c r="J192" s="78">
        <v>-2281</v>
      </c>
      <c r="K192" s="78">
        <v>105267</v>
      </c>
    </row>
    <row r="193" spans="1:25">
      <c r="A193" s="77" t="s">
        <v>567</v>
      </c>
      <c r="B193" s="77" t="s">
        <v>135</v>
      </c>
      <c r="C193" s="78">
        <v>61904</v>
      </c>
      <c r="D193" s="78">
        <v>333</v>
      </c>
      <c r="E193" s="78">
        <v>0</v>
      </c>
      <c r="F193" s="78">
        <v>62237</v>
      </c>
      <c r="H193" s="78">
        <v>59270</v>
      </c>
      <c r="I193" s="78">
        <v>493</v>
      </c>
      <c r="J193" s="78">
        <v>0</v>
      </c>
      <c r="K193" s="78">
        <v>59763</v>
      </c>
    </row>
    <row r="194" spans="1:25">
      <c r="A194" s="77" t="s">
        <v>568</v>
      </c>
      <c r="B194" s="77" t="s">
        <v>137</v>
      </c>
      <c r="C194" s="78">
        <v>455807</v>
      </c>
      <c r="D194" s="78">
        <v>27355</v>
      </c>
      <c r="E194" s="78">
        <v>-19</v>
      </c>
      <c r="F194" s="78">
        <v>483143</v>
      </c>
      <c r="H194" s="78">
        <v>359989</v>
      </c>
      <c r="I194" s="78">
        <v>25878</v>
      </c>
      <c r="J194" s="78">
        <v>-19</v>
      </c>
      <c r="K194" s="78">
        <v>385848</v>
      </c>
    </row>
    <row r="195" spans="1:25">
      <c r="A195" s="77" t="s">
        <v>138</v>
      </c>
      <c r="B195" s="77" t="s">
        <v>139</v>
      </c>
      <c r="C195" s="78">
        <v>56438</v>
      </c>
      <c r="D195" s="78">
        <v>0</v>
      </c>
      <c r="E195" s="78">
        <v>0</v>
      </c>
      <c r="F195" s="78">
        <v>56438</v>
      </c>
      <c r="H195" s="78">
        <v>56438</v>
      </c>
      <c r="I195" s="78">
        <v>0</v>
      </c>
      <c r="J195" s="78">
        <v>0</v>
      </c>
      <c r="K195" s="78">
        <v>56438</v>
      </c>
    </row>
    <row r="196" spans="1:25">
      <c r="A196" s="77" t="s">
        <v>140</v>
      </c>
      <c r="B196" s="77" t="s">
        <v>141</v>
      </c>
      <c r="C196" s="78">
        <v>47616</v>
      </c>
      <c r="D196" s="78">
        <v>0</v>
      </c>
      <c r="E196" s="78">
        <v>0</v>
      </c>
      <c r="F196" s="78">
        <v>47616</v>
      </c>
      <c r="H196" s="78">
        <v>44960</v>
      </c>
      <c r="I196" s="78">
        <v>0</v>
      </c>
      <c r="J196" s="78">
        <v>0</v>
      </c>
      <c r="K196" s="78">
        <v>44960</v>
      </c>
    </row>
    <row r="197" spans="1:25">
      <c r="A197" s="77" t="s">
        <v>142</v>
      </c>
      <c r="B197" s="77" t="s">
        <v>143</v>
      </c>
      <c r="C197" s="78">
        <v>0</v>
      </c>
      <c r="D197" s="78">
        <v>0</v>
      </c>
      <c r="E197" s="78">
        <v>0</v>
      </c>
      <c r="F197" s="78">
        <v>0</v>
      </c>
      <c r="H197" s="78">
        <v>0</v>
      </c>
      <c r="I197" s="78">
        <v>0</v>
      </c>
      <c r="J197" s="78">
        <v>0</v>
      </c>
      <c r="K197" s="78">
        <v>0</v>
      </c>
    </row>
    <row r="198" spans="1:25">
      <c r="A198" s="77" t="s">
        <v>536</v>
      </c>
      <c r="B198" s="77" t="s">
        <v>451</v>
      </c>
      <c r="C198" s="78">
        <v>14701</v>
      </c>
      <c r="D198" s="78">
        <v>0</v>
      </c>
      <c r="E198" s="78">
        <v>-14701</v>
      </c>
      <c r="F198" s="78">
        <v>0</v>
      </c>
      <c r="H198" s="78">
        <v>14688</v>
      </c>
      <c r="I198" s="78">
        <v>0</v>
      </c>
      <c r="J198" s="78">
        <v>-14688</v>
      </c>
      <c r="K198" s="78">
        <v>0</v>
      </c>
    </row>
    <row r="199" spans="1:25">
      <c r="A199" s="77" t="s">
        <v>569</v>
      </c>
      <c r="B199" s="77" t="s">
        <v>145</v>
      </c>
      <c r="C199" s="78">
        <v>8168</v>
      </c>
      <c r="D199" s="78">
        <v>0</v>
      </c>
      <c r="E199" s="78">
        <v>0</v>
      </c>
      <c r="F199" s="78">
        <v>8168</v>
      </c>
      <c r="H199" s="78">
        <v>8025</v>
      </c>
      <c r="I199" s="78">
        <v>0</v>
      </c>
      <c r="J199" s="78">
        <v>0</v>
      </c>
      <c r="K199" s="78">
        <v>8025</v>
      </c>
    </row>
    <row r="200" spans="1:25">
      <c r="A200" s="89" t="s">
        <v>146</v>
      </c>
      <c r="B200" s="89" t="s">
        <v>147</v>
      </c>
      <c r="C200" s="95">
        <v>51456</v>
      </c>
      <c r="D200" s="89">
        <v>0</v>
      </c>
      <c r="E200" s="89">
        <v>0</v>
      </c>
      <c r="F200" s="95">
        <v>51456</v>
      </c>
      <c r="G200" s="92"/>
      <c r="H200" s="95">
        <v>0</v>
      </c>
      <c r="I200" s="95">
        <v>0</v>
      </c>
      <c r="J200" s="95">
        <v>0</v>
      </c>
      <c r="K200" s="95">
        <v>0</v>
      </c>
      <c r="L200" s="405" t="s">
        <v>510</v>
      </c>
      <c r="M200" s="405"/>
      <c r="N200" s="405"/>
      <c r="O200" s="405"/>
    </row>
    <row r="201" spans="1:25" s="99" customFormat="1">
      <c r="A201" s="100" t="s">
        <v>499</v>
      </c>
      <c r="B201" s="100" t="s">
        <v>149</v>
      </c>
      <c r="C201" s="101">
        <v>5800</v>
      </c>
      <c r="D201" s="101">
        <v>4144</v>
      </c>
      <c r="E201" s="101">
        <v>0</v>
      </c>
      <c r="F201" s="101">
        <v>9944</v>
      </c>
      <c r="G201" s="40"/>
      <c r="H201" s="78">
        <v>3519</v>
      </c>
      <c r="I201" s="78">
        <v>15211</v>
      </c>
      <c r="J201" s="78">
        <v>0</v>
      </c>
      <c r="K201" s="78">
        <v>18730</v>
      </c>
      <c r="L201" s="40"/>
      <c r="M201" s="40"/>
      <c r="N201" s="40"/>
      <c r="O201" s="40"/>
      <c r="P201" s="40"/>
      <c r="Q201" s="40"/>
      <c r="R201" s="40"/>
      <c r="S201" s="40"/>
      <c r="T201" s="40"/>
      <c r="U201" s="40"/>
      <c r="V201" s="40"/>
      <c r="W201" s="40"/>
      <c r="X201" s="40"/>
      <c r="Y201" s="40"/>
    </row>
    <row r="202" spans="1:25">
      <c r="A202" s="77" t="s">
        <v>500</v>
      </c>
      <c r="B202" s="77" t="s">
        <v>720</v>
      </c>
      <c r="C202" s="78">
        <v>0</v>
      </c>
      <c r="D202" s="78">
        <v>1885</v>
      </c>
      <c r="E202" s="78">
        <v>-1885</v>
      </c>
      <c r="F202" s="78">
        <v>0</v>
      </c>
      <c r="H202" s="78">
        <v>0</v>
      </c>
      <c r="I202" s="78">
        <v>1935</v>
      </c>
      <c r="J202" s="78">
        <v>-1935</v>
      </c>
      <c r="K202" s="78">
        <v>0</v>
      </c>
    </row>
    <row r="203" spans="1:25">
      <c r="A203" s="77" t="s">
        <v>707</v>
      </c>
      <c r="B203" s="77" t="s">
        <v>611</v>
      </c>
      <c r="C203" s="78">
        <v>312</v>
      </c>
      <c r="D203" s="78">
        <v>0</v>
      </c>
      <c r="E203" s="78">
        <v>0</v>
      </c>
      <c r="F203" s="78">
        <v>312</v>
      </c>
      <c r="G203" s="97"/>
      <c r="H203" s="78">
        <v>358</v>
      </c>
      <c r="I203" s="78">
        <v>0</v>
      </c>
      <c r="J203" s="78">
        <v>0</v>
      </c>
      <c r="K203" s="78">
        <v>358</v>
      </c>
    </row>
    <row r="204" spans="1:25">
      <c r="A204" s="121" t="s">
        <v>570</v>
      </c>
      <c r="B204" s="121" t="s">
        <v>155</v>
      </c>
      <c r="C204" s="125">
        <v>703069</v>
      </c>
      <c r="D204" s="125">
        <v>92450</v>
      </c>
      <c r="E204" s="125">
        <v>-23684</v>
      </c>
      <c r="F204" s="125">
        <v>771835</v>
      </c>
      <c r="H204" s="125">
        <v>675526</v>
      </c>
      <c r="I204" s="125">
        <v>69275</v>
      </c>
      <c r="J204" s="125">
        <v>-20082</v>
      </c>
      <c r="K204" s="125">
        <v>724719</v>
      </c>
    </row>
    <row r="205" spans="1:25">
      <c r="A205" s="77" t="s">
        <v>156</v>
      </c>
      <c r="B205" s="77" t="s">
        <v>721</v>
      </c>
      <c r="C205" s="78">
        <v>16163</v>
      </c>
      <c r="D205" s="78">
        <v>0</v>
      </c>
      <c r="E205" s="78">
        <v>0</v>
      </c>
      <c r="F205" s="78">
        <v>16163</v>
      </c>
      <c r="H205" s="78">
        <v>12862</v>
      </c>
      <c r="I205" s="78">
        <v>0</v>
      </c>
      <c r="J205" s="78">
        <v>0</v>
      </c>
      <c r="K205" s="78">
        <v>12862</v>
      </c>
    </row>
    <row r="206" spans="1:25">
      <c r="A206" s="77" t="s">
        <v>158</v>
      </c>
      <c r="B206" s="77" t="s">
        <v>159</v>
      </c>
      <c r="C206" s="78">
        <v>66474</v>
      </c>
      <c r="D206" s="78">
        <v>5095</v>
      </c>
      <c r="E206" s="78">
        <v>-3157</v>
      </c>
      <c r="F206" s="78">
        <v>68412</v>
      </c>
      <c r="H206" s="78">
        <v>124040</v>
      </c>
      <c r="I206" s="78">
        <v>8924</v>
      </c>
      <c r="J206" s="78">
        <v>-3391</v>
      </c>
      <c r="K206" s="78">
        <v>129573</v>
      </c>
    </row>
    <row r="207" spans="1:25">
      <c r="A207" s="77" t="s">
        <v>571</v>
      </c>
      <c r="B207" s="77" t="s">
        <v>161</v>
      </c>
      <c r="C207" s="78">
        <v>14006</v>
      </c>
      <c r="D207" s="78">
        <v>0</v>
      </c>
      <c r="E207" s="78">
        <v>0</v>
      </c>
      <c r="F207" s="78">
        <v>14006</v>
      </c>
      <c r="H207" s="78">
        <v>19298</v>
      </c>
      <c r="I207" s="78">
        <v>1051</v>
      </c>
      <c r="J207" s="78">
        <v>0</v>
      </c>
      <c r="K207" s="78">
        <v>20349</v>
      </c>
    </row>
    <row r="208" spans="1:25">
      <c r="A208" s="77" t="s">
        <v>152</v>
      </c>
      <c r="B208" s="77" t="s">
        <v>163</v>
      </c>
      <c r="C208" s="78">
        <v>53425</v>
      </c>
      <c r="D208" s="78">
        <v>2167</v>
      </c>
      <c r="E208" s="78">
        <v>-3420</v>
      </c>
      <c r="F208" s="78">
        <v>52172</v>
      </c>
      <c r="H208" s="78">
        <v>62184</v>
      </c>
      <c r="I208" s="78">
        <v>2031</v>
      </c>
      <c r="J208" s="78">
        <v>-4137</v>
      </c>
      <c r="K208" s="78">
        <v>60078</v>
      </c>
    </row>
    <row r="209" spans="1:11">
      <c r="A209" s="77" t="s">
        <v>146</v>
      </c>
      <c r="B209" s="77" t="s">
        <v>147</v>
      </c>
      <c r="C209" s="78">
        <v>113668</v>
      </c>
      <c r="D209" s="78">
        <v>0</v>
      </c>
      <c r="E209" s="78">
        <v>0</v>
      </c>
      <c r="F209" s="78">
        <v>113668</v>
      </c>
      <c r="H209" s="78">
        <v>0</v>
      </c>
      <c r="I209" s="78">
        <v>0</v>
      </c>
      <c r="J209" s="78">
        <v>0</v>
      </c>
      <c r="K209" s="78">
        <v>0</v>
      </c>
    </row>
    <row r="210" spans="1:11">
      <c r="A210" s="77" t="s">
        <v>499</v>
      </c>
      <c r="B210" s="77" t="s">
        <v>149</v>
      </c>
      <c r="C210" s="78">
        <v>9460</v>
      </c>
      <c r="D210" s="78">
        <v>35875</v>
      </c>
      <c r="E210" s="78">
        <v>-17107</v>
      </c>
      <c r="F210" s="78">
        <v>28228</v>
      </c>
      <c r="H210" s="78">
        <v>7485</v>
      </c>
      <c r="I210" s="78">
        <v>24625</v>
      </c>
      <c r="J210" s="78">
        <v>-12554</v>
      </c>
      <c r="K210" s="78">
        <v>19556</v>
      </c>
    </row>
    <row r="211" spans="1:11">
      <c r="A211" s="77" t="s">
        <v>170</v>
      </c>
      <c r="B211" s="77" t="s">
        <v>171</v>
      </c>
      <c r="C211" s="78">
        <v>115327</v>
      </c>
      <c r="D211" s="78">
        <v>49313</v>
      </c>
      <c r="E211" s="78">
        <v>0</v>
      </c>
      <c r="F211" s="78">
        <v>164640</v>
      </c>
      <c r="H211" s="78">
        <v>16762</v>
      </c>
      <c r="I211" s="78">
        <v>32644</v>
      </c>
      <c r="J211" s="78">
        <v>0</v>
      </c>
      <c r="K211" s="78">
        <v>49406</v>
      </c>
    </row>
    <row r="212" spans="1:11">
      <c r="A212" s="77" t="s">
        <v>537</v>
      </c>
      <c r="B212" s="77" t="s">
        <v>169</v>
      </c>
      <c r="C212" s="78">
        <v>314546</v>
      </c>
      <c r="D212" s="78">
        <v>0</v>
      </c>
      <c r="E212" s="78">
        <v>0</v>
      </c>
      <c r="F212" s="78">
        <v>314546</v>
      </c>
      <c r="H212" s="78">
        <v>432895</v>
      </c>
      <c r="I212" s="78">
        <v>0</v>
      </c>
      <c r="J212" s="78">
        <v>0</v>
      </c>
      <c r="K212" s="78">
        <v>432895</v>
      </c>
    </row>
    <row r="213" spans="1:11">
      <c r="A213" s="77" t="s">
        <v>172</v>
      </c>
      <c r="B213" s="77" t="s">
        <v>173</v>
      </c>
      <c r="C213" s="78">
        <v>0</v>
      </c>
      <c r="D213" s="78">
        <v>0</v>
      </c>
      <c r="E213" s="78">
        <v>0</v>
      </c>
      <c r="F213" s="78">
        <v>0</v>
      </c>
      <c r="H213" s="78">
        <v>0</v>
      </c>
      <c r="I213" s="78">
        <v>0</v>
      </c>
      <c r="J213" s="78">
        <v>0</v>
      </c>
      <c r="K213" s="78">
        <v>0</v>
      </c>
    </row>
    <row r="214" spans="1:11">
      <c r="A214" s="121" t="s">
        <v>174</v>
      </c>
      <c r="B214" s="121" t="s">
        <v>175</v>
      </c>
      <c r="C214" s="125">
        <v>1509320</v>
      </c>
      <c r="D214" s="125">
        <v>130116</v>
      </c>
      <c r="E214" s="125">
        <v>-42333</v>
      </c>
      <c r="F214" s="125">
        <v>1597103</v>
      </c>
      <c r="H214" s="125">
        <v>1326078</v>
      </c>
      <c r="I214" s="125">
        <v>117035</v>
      </c>
      <c r="J214" s="125">
        <v>-39005</v>
      </c>
      <c r="K214" s="125">
        <v>1404108</v>
      </c>
    </row>
    <row r="215" spans="1:11">
      <c r="A215" s="76"/>
    </row>
    <row r="216" spans="1:11">
      <c r="A216" s="65"/>
      <c r="B216" s="65"/>
      <c r="C216" s="383">
        <v>44012</v>
      </c>
      <c r="D216" s="384"/>
      <c r="E216" s="384"/>
      <c r="F216" s="385"/>
      <c r="H216" s="383" t="s">
        <v>701</v>
      </c>
      <c r="I216" s="384"/>
      <c r="J216" s="384"/>
      <c r="K216" s="385"/>
    </row>
    <row r="217" spans="1:11" ht="52">
      <c r="A217" s="390" t="s">
        <v>452</v>
      </c>
      <c r="B217" s="390" t="s">
        <v>177</v>
      </c>
      <c r="C217" s="396" t="s">
        <v>430</v>
      </c>
      <c r="D217" s="396" t="s">
        <v>431</v>
      </c>
      <c r="E217" s="314" t="s">
        <v>478</v>
      </c>
      <c r="F217" s="314" t="s">
        <v>433</v>
      </c>
      <c r="H217" s="396" t="s">
        <v>430</v>
      </c>
      <c r="I217" s="396" t="s">
        <v>431</v>
      </c>
      <c r="J217" s="314" t="s">
        <v>478</v>
      </c>
      <c r="K217" s="314" t="s">
        <v>433</v>
      </c>
    </row>
    <row r="218" spans="1:11" ht="65">
      <c r="A218" s="391"/>
      <c r="B218" s="391"/>
      <c r="C218" s="397"/>
      <c r="D218" s="397"/>
      <c r="E218" s="314" t="s">
        <v>479</v>
      </c>
      <c r="F218" s="314" t="s">
        <v>435</v>
      </c>
      <c r="H218" s="397"/>
      <c r="I218" s="397"/>
      <c r="J218" s="314" t="s">
        <v>479</v>
      </c>
      <c r="K218" s="314" t="s">
        <v>435</v>
      </c>
    </row>
    <row r="219" spans="1:11">
      <c r="A219" s="82" t="s">
        <v>178</v>
      </c>
      <c r="B219" s="121" t="s">
        <v>179</v>
      </c>
      <c r="C219" s="125">
        <v>1227634</v>
      </c>
      <c r="D219" s="125">
        <v>47785</v>
      </c>
      <c r="E219" s="125">
        <v>-14700</v>
      </c>
      <c r="F219" s="125">
        <v>1260719</v>
      </c>
      <c r="H219" s="125">
        <v>1078159</v>
      </c>
      <c r="I219" s="125">
        <v>42198</v>
      </c>
      <c r="J219" s="125">
        <v>-14706</v>
      </c>
      <c r="K219" s="125">
        <v>1105651</v>
      </c>
    </row>
    <row r="220" spans="1:11">
      <c r="A220" s="82" t="s">
        <v>480</v>
      </c>
      <c r="B220" s="121" t="s">
        <v>481</v>
      </c>
      <c r="C220" s="125">
        <v>1227634</v>
      </c>
      <c r="D220" s="125">
        <v>47785</v>
      </c>
      <c r="E220" s="125">
        <v>-14700</v>
      </c>
      <c r="F220" s="125">
        <v>1260719</v>
      </c>
      <c r="H220" s="125">
        <v>1078159</v>
      </c>
      <c r="I220" s="125">
        <v>42198</v>
      </c>
      <c r="J220" s="125">
        <v>-14706</v>
      </c>
      <c r="K220" s="125">
        <v>1105651</v>
      </c>
    </row>
    <row r="221" spans="1:11">
      <c r="A221" s="83" t="s">
        <v>182</v>
      </c>
      <c r="B221" s="77" t="s">
        <v>183</v>
      </c>
      <c r="C221" s="78">
        <v>96120</v>
      </c>
      <c r="D221" s="78">
        <v>136</v>
      </c>
      <c r="E221" s="78">
        <v>-136</v>
      </c>
      <c r="F221" s="78">
        <v>96120</v>
      </c>
      <c r="H221" s="78">
        <v>96120</v>
      </c>
      <c r="I221" s="78">
        <v>136</v>
      </c>
      <c r="J221" s="78">
        <v>-136</v>
      </c>
      <c r="K221" s="78">
        <v>96120</v>
      </c>
    </row>
    <row r="222" spans="1:11">
      <c r="A222" s="83" t="s">
        <v>453</v>
      </c>
      <c r="B222" s="77" t="s">
        <v>185</v>
      </c>
      <c r="C222" s="78">
        <v>748497</v>
      </c>
      <c r="D222" s="78">
        <v>41128</v>
      </c>
      <c r="E222" s="78">
        <v>-5515</v>
      </c>
      <c r="F222" s="78">
        <v>784110</v>
      </c>
      <c r="H222" s="78">
        <v>748323</v>
      </c>
      <c r="I222" s="78">
        <v>38143</v>
      </c>
      <c r="J222" s="78">
        <v>-5515</v>
      </c>
      <c r="K222" s="78">
        <v>780951</v>
      </c>
    </row>
    <row r="223" spans="1:11">
      <c r="A223" s="83" t="s">
        <v>573</v>
      </c>
      <c r="B223" s="77" t="s">
        <v>722</v>
      </c>
      <c r="C223" s="78">
        <v>62678</v>
      </c>
      <c r="D223" s="78">
        <v>1013</v>
      </c>
      <c r="E223" s="78">
        <v>-1013</v>
      </c>
      <c r="F223" s="78">
        <v>62678</v>
      </c>
      <c r="H223" s="78">
        <v>54657</v>
      </c>
      <c r="I223" s="78">
        <v>999</v>
      </c>
      <c r="J223" s="78">
        <v>-999</v>
      </c>
      <c r="K223" s="78">
        <v>54657</v>
      </c>
    </row>
    <row r="224" spans="1:11">
      <c r="A224" s="83" t="s">
        <v>574</v>
      </c>
      <c r="B224" s="77" t="s">
        <v>193</v>
      </c>
      <c r="C224" s="78">
        <v>239</v>
      </c>
      <c r="D224" s="78">
        <v>-65</v>
      </c>
      <c r="E224" s="78">
        <v>1014</v>
      </c>
      <c r="F224" s="78">
        <v>1188</v>
      </c>
      <c r="H224" s="78">
        <v>-51</v>
      </c>
      <c r="I224" s="78">
        <v>-65</v>
      </c>
      <c r="J224" s="78">
        <v>1014</v>
      </c>
      <c r="K224" s="78">
        <v>898</v>
      </c>
    </row>
    <row r="225" spans="1:23">
      <c r="A225" s="83" t="s">
        <v>194</v>
      </c>
      <c r="B225" s="77" t="s">
        <v>723</v>
      </c>
      <c r="C225" s="78">
        <v>178936</v>
      </c>
      <c r="D225" s="78">
        <v>0</v>
      </c>
      <c r="E225" s="78">
        <v>-9070</v>
      </c>
      <c r="F225" s="78">
        <v>169866</v>
      </c>
      <c r="H225" s="78">
        <v>6763</v>
      </c>
      <c r="I225" s="78">
        <v>2</v>
      </c>
      <c r="J225" s="78">
        <v>-9055</v>
      </c>
      <c r="K225" s="78">
        <v>-2290</v>
      </c>
    </row>
    <row r="226" spans="1:23">
      <c r="A226" s="83" t="s">
        <v>575</v>
      </c>
      <c r="B226" s="77" t="s">
        <v>197</v>
      </c>
      <c r="C226" s="78">
        <v>141164</v>
      </c>
      <c r="D226" s="78">
        <v>5573</v>
      </c>
      <c r="E226" s="78">
        <v>20</v>
      </c>
      <c r="F226" s="78">
        <v>146757</v>
      </c>
      <c r="H226" s="78">
        <v>172347</v>
      </c>
      <c r="I226" s="78">
        <v>2983</v>
      </c>
      <c r="J226" s="78">
        <v>-15</v>
      </c>
      <c r="K226" s="78">
        <v>175315</v>
      </c>
    </row>
    <row r="227" spans="1:23">
      <c r="A227" s="121" t="s">
        <v>576</v>
      </c>
      <c r="B227" s="121" t="s">
        <v>482</v>
      </c>
      <c r="C227" s="125">
        <v>0</v>
      </c>
      <c r="D227" s="125">
        <v>0</v>
      </c>
      <c r="E227" s="125">
        <v>0</v>
      </c>
      <c r="F227" s="125">
        <v>0</v>
      </c>
      <c r="H227" s="125">
        <v>0</v>
      </c>
      <c r="I227" s="125">
        <v>0</v>
      </c>
      <c r="J227" s="125">
        <v>0</v>
      </c>
      <c r="K227" s="125">
        <v>0</v>
      </c>
    </row>
    <row r="228" spans="1:23">
      <c r="A228" s="82" t="s">
        <v>577</v>
      </c>
      <c r="B228" s="121" t="s">
        <v>199</v>
      </c>
      <c r="C228" s="125">
        <v>24014</v>
      </c>
      <c r="D228" s="125">
        <v>3198</v>
      </c>
      <c r="E228" s="125">
        <v>-3510</v>
      </c>
      <c r="F228" s="125">
        <v>23702</v>
      </c>
      <c r="H228" s="125">
        <v>26237</v>
      </c>
      <c r="I228" s="125">
        <v>2790</v>
      </c>
      <c r="J228" s="125">
        <v>-3788</v>
      </c>
      <c r="K228" s="125">
        <v>25239</v>
      </c>
    </row>
    <row r="229" spans="1:23">
      <c r="A229" s="83" t="s">
        <v>200</v>
      </c>
      <c r="B229" s="77" t="s">
        <v>201</v>
      </c>
      <c r="C229" s="78">
        <v>17168</v>
      </c>
      <c r="D229" s="78">
        <v>1672</v>
      </c>
      <c r="E229" s="78">
        <v>-1631</v>
      </c>
      <c r="F229" s="78">
        <v>17209</v>
      </c>
      <c r="H229" s="78">
        <v>17694</v>
      </c>
      <c r="I229" s="78">
        <v>1910</v>
      </c>
      <c r="J229" s="78">
        <v>-1853</v>
      </c>
      <c r="K229" s="78">
        <v>17751</v>
      </c>
      <c r="Q229" s="99"/>
      <c r="R229" s="99"/>
      <c r="S229" s="99"/>
      <c r="T229" s="99"/>
      <c r="U229" s="99"/>
      <c r="V229" s="99"/>
      <c r="W229" s="99"/>
    </row>
    <row r="230" spans="1:23" s="99" customFormat="1">
      <c r="A230" s="100" t="s">
        <v>645</v>
      </c>
      <c r="B230" s="100" t="s">
        <v>531</v>
      </c>
      <c r="C230" s="78">
        <v>3293</v>
      </c>
      <c r="D230" s="78">
        <v>0</v>
      </c>
      <c r="E230" s="78">
        <v>0</v>
      </c>
      <c r="F230" s="101">
        <v>3293</v>
      </c>
      <c r="H230" s="78">
        <v>3421</v>
      </c>
      <c r="I230" s="78">
        <v>0</v>
      </c>
      <c r="J230" s="78">
        <v>0</v>
      </c>
      <c r="K230" s="101">
        <v>3421</v>
      </c>
      <c r="L230" s="40"/>
      <c r="M230" s="40"/>
      <c r="N230" s="40"/>
      <c r="O230" s="40"/>
      <c r="P230" s="40"/>
    </row>
    <row r="231" spans="1:23" s="99" customFormat="1">
      <c r="A231" s="102" t="s">
        <v>502</v>
      </c>
      <c r="B231" s="100" t="s">
        <v>205</v>
      </c>
      <c r="C231" s="78">
        <v>2397</v>
      </c>
      <c r="D231" s="78">
        <v>0</v>
      </c>
      <c r="E231" s="78">
        <v>-1879</v>
      </c>
      <c r="F231" s="101">
        <v>518</v>
      </c>
      <c r="H231" s="78">
        <v>4870</v>
      </c>
      <c r="I231" s="78">
        <v>0</v>
      </c>
      <c r="J231" s="78">
        <v>-1935</v>
      </c>
      <c r="K231" s="101">
        <v>2935</v>
      </c>
      <c r="L231" s="40"/>
      <c r="M231" s="40"/>
      <c r="N231" s="40"/>
      <c r="O231" s="40"/>
      <c r="P231" s="40"/>
    </row>
    <row r="232" spans="1:23" s="99" customFormat="1">
      <c r="A232" s="102" t="s">
        <v>503</v>
      </c>
      <c r="B232" s="100" t="s">
        <v>207</v>
      </c>
      <c r="C232" s="78">
        <v>910</v>
      </c>
      <c r="D232" s="78">
        <v>772</v>
      </c>
      <c r="E232" s="78">
        <v>0</v>
      </c>
      <c r="F232" s="101">
        <v>1682</v>
      </c>
      <c r="H232" s="78">
        <v>6</v>
      </c>
      <c r="I232" s="78">
        <v>358</v>
      </c>
      <c r="J232" s="78">
        <v>0</v>
      </c>
      <c r="K232" s="101">
        <v>364</v>
      </c>
      <c r="L232" s="40"/>
      <c r="M232" s="40"/>
      <c r="N232" s="40"/>
      <c r="O232" s="40"/>
      <c r="P232" s="40"/>
    </row>
    <row r="233" spans="1:23" s="99" customFormat="1">
      <c r="A233" s="102" t="s">
        <v>483</v>
      </c>
      <c r="B233" s="100" t="s">
        <v>456</v>
      </c>
      <c r="C233" s="78">
        <v>246</v>
      </c>
      <c r="D233" s="78">
        <v>9</v>
      </c>
      <c r="E233" s="78">
        <v>0</v>
      </c>
      <c r="F233" s="101">
        <v>255</v>
      </c>
      <c r="H233" s="78">
        <v>246</v>
      </c>
      <c r="I233" s="78">
        <v>9</v>
      </c>
      <c r="J233" s="78">
        <v>0</v>
      </c>
      <c r="K233" s="101">
        <v>255</v>
      </c>
      <c r="L233" s="40"/>
      <c r="M233" s="40"/>
      <c r="N233" s="40"/>
      <c r="O233" s="40"/>
      <c r="P233" s="40"/>
      <c r="Q233" s="40"/>
      <c r="R233" s="40"/>
      <c r="S233" s="40"/>
      <c r="T233" s="40"/>
      <c r="U233" s="40"/>
      <c r="V233" s="40"/>
      <c r="W233" s="40"/>
    </row>
    <row r="234" spans="1:23" s="99" customFormat="1">
      <c r="A234" s="102" t="s">
        <v>210</v>
      </c>
      <c r="B234" s="100" t="s">
        <v>211</v>
      </c>
      <c r="C234" s="78">
        <v>0</v>
      </c>
      <c r="D234" s="78">
        <v>745</v>
      </c>
      <c r="E234" s="78">
        <v>0</v>
      </c>
      <c r="F234" s="101">
        <v>745</v>
      </c>
      <c r="H234" s="78">
        <v>0</v>
      </c>
      <c r="I234" s="78">
        <v>513</v>
      </c>
      <c r="J234" s="78">
        <v>0</v>
      </c>
      <c r="K234" s="101">
        <v>513</v>
      </c>
      <c r="L234" s="40"/>
      <c r="M234" s="40"/>
      <c r="N234" s="40"/>
      <c r="O234" s="40"/>
      <c r="P234" s="40"/>
      <c r="Q234" s="40"/>
      <c r="R234" s="40"/>
      <c r="S234" s="40"/>
      <c r="T234" s="40"/>
      <c r="U234" s="40"/>
      <c r="V234" s="40"/>
      <c r="W234" s="40"/>
    </row>
    <row r="235" spans="1:23">
      <c r="A235" s="82" t="s">
        <v>578</v>
      </c>
      <c r="B235" s="121" t="s">
        <v>213</v>
      </c>
      <c r="C235" s="125">
        <v>257672</v>
      </c>
      <c r="D235" s="125">
        <v>79133</v>
      </c>
      <c r="E235" s="125">
        <v>-24123</v>
      </c>
      <c r="F235" s="125">
        <v>312682</v>
      </c>
      <c r="H235" s="125">
        <v>221682</v>
      </c>
      <c r="I235" s="125">
        <v>72047</v>
      </c>
      <c r="J235" s="125">
        <v>-20511</v>
      </c>
      <c r="K235" s="125">
        <v>273218</v>
      </c>
    </row>
    <row r="236" spans="1:23">
      <c r="A236" s="83" t="s">
        <v>336</v>
      </c>
      <c r="B236" s="77" t="s">
        <v>337</v>
      </c>
      <c r="C236" s="78">
        <v>0</v>
      </c>
      <c r="D236" s="78">
        <v>0</v>
      </c>
      <c r="E236" s="78">
        <v>0</v>
      </c>
      <c r="F236" s="78">
        <v>0</v>
      </c>
      <c r="H236" s="78">
        <v>0</v>
      </c>
      <c r="I236" s="78">
        <v>0</v>
      </c>
      <c r="J236" s="78">
        <v>0</v>
      </c>
      <c r="K236" s="78">
        <v>0</v>
      </c>
    </row>
    <row r="237" spans="1:23">
      <c r="A237" s="83" t="s">
        <v>200</v>
      </c>
      <c r="B237" s="77" t="s">
        <v>201</v>
      </c>
      <c r="C237" s="78">
        <v>2324</v>
      </c>
      <c r="D237" s="78">
        <v>471</v>
      </c>
      <c r="E237" s="78">
        <v>-439</v>
      </c>
      <c r="F237" s="78">
        <v>2356</v>
      </c>
      <c r="H237" s="78">
        <v>2123</v>
      </c>
      <c r="I237" s="78">
        <v>460</v>
      </c>
      <c r="J237" s="78">
        <v>-429</v>
      </c>
      <c r="K237" s="78">
        <v>2154</v>
      </c>
    </row>
    <row r="238" spans="1:23">
      <c r="A238" s="83" t="s">
        <v>579</v>
      </c>
      <c r="B238" s="77" t="s">
        <v>217</v>
      </c>
      <c r="C238" s="78">
        <v>20290</v>
      </c>
      <c r="D238" s="78">
        <v>37512</v>
      </c>
      <c r="E238" s="78">
        <v>-3100</v>
      </c>
      <c r="F238" s="78">
        <v>54702</v>
      </c>
      <c r="H238" s="78">
        <v>25764</v>
      </c>
      <c r="I238" s="78">
        <v>37493</v>
      </c>
      <c r="J238" s="78">
        <v>-3391</v>
      </c>
      <c r="K238" s="78">
        <v>59866</v>
      </c>
    </row>
    <row r="239" spans="1:23">
      <c r="A239" s="83" t="s">
        <v>218</v>
      </c>
      <c r="B239" s="77" t="s">
        <v>219</v>
      </c>
      <c r="C239" s="78">
        <v>184</v>
      </c>
      <c r="D239" s="78">
        <v>838</v>
      </c>
      <c r="E239" s="78">
        <v>0</v>
      </c>
      <c r="F239" s="78">
        <v>1022</v>
      </c>
      <c r="H239" s="78">
        <v>118</v>
      </c>
      <c r="I239" s="78">
        <v>0</v>
      </c>
      <c r="J239" s="78">
        <v>0</v>
      </c>
      <c r="K239" s="78">
        <v>118</v>
      </c>
    </row>
    <row r="240" spans="1:23">
      <c r="A240" s="83" t="s">
        <v>202</v>
      </c>
      <c r="B240" s="77" t="s">
        <v>221</v>
      </c>
      <c r="C240" s="78">
        <v>11155</v>
      </c>
      <c r="D240" s="78">
        <v>9989</v>
      </c>
      <c r="E240" s="78">
        <v>-3420</v>
      </c>
      <c r="F240" s="78">
        <v>17724</v>
      </c>
      <c r="H240" s="78">
        <v>5071</v>
      </c>
      <c r="I240" s="78">
        <v>10107</v>
      </c>
      <c r="J240" s="78">
        <v>-4137</v>
      </c>
      <c r="K240" s="78">
        <v>11041</v>
      </c>
    </row>
    <row r="241" spans="1:11">
      <c r="A241" s="83" t="s">
        <v>503</v>
      </c>
      <c r="B241" s="77" t="s">
        <v>207</v>
      </c>
      <c r="C241" s="78">
        <v>195633</v>
      </c>
      <c r="D241" s="78">
        <v>28259</v>
      </c>
      <c r="E241" s="78">
        <v>-17107</v>
      </c>
      <c r="F241" s="78">
        <v>206785</v>
      </c>
      <c r="H241" s="78">
        <v>152750</v>
      </c>
      <c r="I241" s="78">
        <v>21168</v>
      </c>
      <c r="J241" s="78">
        <v>-12554</v>
      </c>
      <c r="K241" s="78">
        <v>161364</v>
      </c>
    </row>
    <row r="242" spans="1:11">
      <c r="A242" s="83" t="s">
        <v>483</v>
      </c>
      <c r="B242" s="77" t="s">
        <v>456</v>
      </c>
      <c r="C242" s="78">
        <v>2</v>
      </c>
      <c r="D242" s="78">
        <v>0</v>
      </c>
      <c r="E242" s="78">
        <v>0</v>
      </c>
      <c r="F242" s="78">
        <v>2</v>
      </c>
      <c r="H242" s="78">
        <v>2</v>
      </c>
      <c r="I242" s="78">
        <v>0</v>
      </c>
      <c r="J242" s="78">
        <v>0</v>
      </c>
      <c r="K242" s="78">
        <v>2</v>
      </c>
    </row>
    <row r="243" spans="1:11">
      <c r="A243" s="83" t="s">
        <v>210</v>
      </c>
      <c r="B243" s="77" t="s">
        <v>211</v>
      </c>
      <c r="C243" s="78">
        <v>28084</v>
      </c>
      <c r="D243" s="78">
        <v>2064</v>
      </c>
      <c r="E243" s="78">
        <v>-57</v>
      </c>
      <c r="F243" s="78">
        <v>30091</v>
      </c>
      <c r="H243" s="78">
        <v>35854</v>
      </c>
      <c r="I243" s="78">
        <v>2819</v>
      </c>
      <c r="J243" s="78">
        <v>0</v>
      </c>
      <c r="K243" s="78">
        <v>38673</v>
      </c>
    </row>
    <row r="244" spans="1:11">
      <c r="A244" s="82" t="s">
        <v>580</v>
      </c>
      <c r="B244" s="121" t="s">
        <v>228</v>
      </c>
      <c r="C244" s="125">
        <v>1509320</v>
      </c>
      <c r="D244" s="125">
        <v>130116</v>
      </c>
      <c r="E244" s="125">
        <v>-42333</v>
      </c>
      <c r="F244" s="125">
        <v>1597103</v>
      </c>
      <c r="H244" s="125">
        <v>1326078</v>
      </c>
      <c r="I244" s="125">
        <v>117035</v>
      </c>
      <c r="J244" s="125">
        <v>-39005</v>
      </c>
      <c r="K244" s="125">
        <v>1404108</v>
      </c>
    </row>
    <row r="245" spans="1:11">
      <c r="A245" s="76" t="s">
        <v>466</v>
      </c>
    </row>
    <row r="252" spans="1:11">
      <c r="A252" s="40"/>
      <c r="B252" s="40"/>
    </row>
    <row r="253" spans="1:11">
      <c r="A253" s="40"/>
      <c r="B253" s="40"/>
    </row>
    <row r="254" spans="1:11">
      <c r="A254" s="40"/>
      <c r="B254" s="40"/>
    </row>
    <row r="255" spans="1:11">
      <c r="A255" s="40"/>
      <c r="B255" s="40"/>
    </row>
    <row r="256" spans="1:11">
      <c r="A256" s="40"/>
      <c r="B256" s="40"/>
    </row>
    <row r="257" s="40" customFormat="1"/>
    <row r="258" s="40" customFormat="1"/>
    <row r="259" s="40" customFormat="1"/>
    <row r="260" s="40" customFormat="1"/>
    <row r="261" s="40" customFormat="1"/>
    <row r="262" s="40" customFormat="1"/>
    <row r="263" s="40" customFormat="1"/>
    <row r="264" s="40" customFormat="1"/>
    <row r="265" s="40" customFormat="1"/>
    <row r="266" s="40" customFormat="1"/>
    <row r="267" s="40" customFormat="1"/>
    <row r="268" s="40" customFormat="1"/>
    <row r="269" s="40" customFormat="1"/>
    <row r="270" s="40" customFormat="1"/>
    <row r="271" s="40" customFormat="1"/>
    <row r="272" s="40" customFormat="1"/>
    <row r="273" s="40" customFormat="1"/>
    <row r="274" s="40" customFormat="1"/>
    <row r="275" s="40" customFormat="1"/>
    <row r="276" s="40" customFormat="1"/>
    <row r="277" s="40" customFormat="1"/>
    <row r="278" s="40" customFormat="1"/>
    <row r="279" s="40" customFormat="1"/>
    <row r="284" s="40" customFormat="1"/>
    <row r="285" s="40" customFormat="1"/>
    <row r="286" s="40" customFormat="1"/>
    <row r="287" s="40" customFormat="1"/>
    <row r="288" s="40" customFormat="1"/>
    <row r="289" s="40" customFormat="1"/>
    <row r="345" spans="18:18">
      <c r="R345" s="40">
        <v>1.42</v>
      </c>
    </row>
  </sheetData>
  <mergeCells count="31">
    <mergeCell ref="A162:A163"/>
    <mergeCell ref="B162:B163"/>
    <mergeCell ref="C162:C163"/>
    <mergeCell ref="D162:D163"/>
    <mergeCell ref="H162:H163"/>
    <mergeCell ref="A189:A190"/>
    <mergeCell ref="B189:B190"/>
    <mergeCell ref="C189:C190"/>
    <mergeCell ref="D189:D190"/>
    <mergeCell ref="H189:H190"/>
    <mergeCell ref="C216:F216"/>
    <mergeCell ref="H216:K216"/>
    <mergeCell ref="A217:A218"/>
    <mergeCell ref="B217:B218"/>
    <mergeCell ref="C217:C218"/>
    <mergeCell ref="D217:D218"/>
    <mergeCell ref="H217:H218"/>
    <mergeCell ref="I217:I218"/>
    <mergeCell ref="F140:I140"/>
    <mergeCell ref="F141:I141"/>
    <mergeCell ref="L200:O200"/>
    <mergeCell ref="F39:I39"/>
    <mergeCell ref="F129:I129"/>
    <mergeCell ref="F136:I136"/>
    <mergeCell ref="C188:F188"/>
    <mergeCell ref="H188:K188"/>
    <mergeCell ref="I189:I190"/>
    <mergeCell ref="C161:F161"/>
    <mergeCell ref="H161:K161"/>
    <mergeCell ref="I162:I163"/>
    <mergeCell ref="F109:I109"/>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3FA52-4BE0-864B-9D1B-ADD1E89DB430}">
  <sheetPr>
    <tabColor rgb="FF92D050"/>
  </sheetPr>
  <dimension ref="A1:Y338"/>
  <sheetViews>
    <sheetView workbookViewId="0"/>
  </sheetViews>
  <sheetFormatPr baseColWidth="10" defaultColWidth="8.1640625" defaultRowHeight="14"/>
  <cols>
    <col min="1" max="1" width="50.1640625" style="68" customWidth="1"/>
    <col min="2" max="2" width="50" style="68" customWidth="1"/>
    <col min="3" max="6" width="12.1640625" style="40" customWidth="1"/>
    <col min="7" max="7" width="4.6640625" style="40" customWidth="1"/>
    <col min="8" max="11" width="12.1640625" style="40" customWidth="1"/>
    <col min="12" max="12" width="4.6640625" style="40" customWidth="1"/>
    <col min="13" max="16" width="12.1640625" style="40" customWidth="1"/>
    <col min="17" max="17" width="4.6640625" style="40" customWidth="1"/>
    <col min="18" max="21" width="12.1640625" style="40" customWidth="1"/>
    <col min="22" max="16384" width="8.1640625" style="40"/>
  </cols>
  <sheetData>
    <row r="1" spans="1:4">
      <c r="A1" s="67" t="s">
        <v>724</v>
      </c>
    </row>
    <row r="2" spans="1:4">
      <c r="A2" s="67" t="s">
        <v>725</v>
      </c>
    </row>
    <row r="3" spans="1:4">
      <c r="A3" s="67"/>
    </row>
    <row r="4" spans="1:4">
      <c r="A4" s="67"/>
    </row>
    <row r="5" spans="1:4" ht="26">
      <c r="A5" s="65" t="s">
        <v>461</v>
      </c>
      <c r="B5" s="66" t="s">
        <v>39</v>
      </c>
    </row>
    <row r="6" spans="1:4" ht="24">
      <c r="A6" s="313" t="s">
        <v>462</v>
      </c>
      <c r="B6" s="313" t="s">
        <v>41</v>
      </c>
      <c r="C6" s="113" t="s">
        <v>695</v>
      </c>
      <c r="D6" s="113" t="s">
        <v>726</v>
      </c>
    </row>
    <row r="7" spans="1:4">
      <c r="A7" s="114" t="s">
        <v>0</v>
      </c>
      <c r="B7" s="114" t="s">
        <v>1</v>
      </c>
      <c r="C7" s="115">
        <v>192972</v>
      </c>
      <c r="D7" s="115">
        <v>80878</v>
      </c>
    </row>
    <row r="8" spans="1:4">
      <c r="A8" s="116" t="s">
        <v>622</v>
      </c>
      <c r="B8" s="116" t="s">
        <v>46</v>
      </c>
      <c r="C8" s="88">
        <v>137220</v>
      </c>
      <c r="D8" s="88">
        <v>50870</v>
      </c>
    </row>
    <row r="9" spans="1:4">
      <c r="A9" s="116" t="s">
        <v>623</v>
      </c>
      <c r="B9" s="116" t="s">
        <v>369</v>
      </c>
      <c r="C9" s="88">
        <v>319</v>
      </c>
      <c r="D9" s="88">
        <v>48</v>
      </c>
    </row>
    <row r="10" spans="1:4">
      <c r="A10" s="116" t="s">
        <v>624</v>
      </c>
      <c r="B10" s="116" t="s">
        <v>49</v>
      </c>
      <c r="C10" s="88">
        <v>55433</v>
      </c>
      <c r="D10" s="88">
        <v>29960</v>
      </c>
    </row>
    <row r="11" spans="1:4">
      <c r="A11" s="114" t="s">
        <v>625</v>
      </c>
      <c r="B11" s="114" t="s">
        <v>438</v>
      </c>
      <c r="C11" s="115">
        <v>47491</v>
      </c>
      <c r="D11" s="115">
        <v>28691</v>
      </c>
    </row>
    <row r="12" spans="1:4">
      <c r="A12" s="116" t="s">
        <v>439</v>
      </c>
      <c r="B12" s="116" t="s">
        <v>373</v>
      </c>
      <c r="C12" s="88">
        <v>7677</v>
      </c>
      <c r="D12" s="88">
        <v>6983</v>
      </c>
    </row>
    <row r="13" spans="1:4">
      <c r="A13" s="116" t="s">
        <v>441</v>
      </c>
      <c r="B13" s="116" t="s">
        <v>55</v>
      </c>
      <c r="C13" s="88">
        <v>39814</v>
      </c>
      <c r="D13" s="88">
        <v>21708</v>
      </c>
    </row>
    <row r="14" spans="1:4">
      <c r="A14" s="117" t="s">
        <v>626</v>
      </c>
      <c r="B14" s="117" t="s">
        <v>391</v>
      </c>
      <c r="C14" s="115">
        <v>145481</v>
      </c>
      <c r="D14" s="115">
        <v>52187</v>
      </c>
    </row>
    <row r="15" spans="1:4">
      <c r="A15" s="77" t="s">
        <v>627</v>
      </c>
      <c r="B15" s="77" t="s">
        <v>59</v>
      </c>
      <c r="C15" s="88">
        <v>34557</v>
      </c>
      <c r="D15" s="88">
        <v>22222</v>
      </c>
    </row>
    <row r="16" spans="1:4">
      <c r="A16" s="77" t="s">
        <v>628</v>
      </c>
      <c r="B16" s="77" t="s">
        <v>520</v>
      </c>
      <c r="C16" s="88">
        <v>11771</v>
      </c>
      <c r="D16" s="88">
        <v>9677</v>
      </c>
    </row>
    <row r="17" spans="1:4">
      <c r="A17" s="77" t="s">
        <v>629</v>
      </c>
      <c r="B17" s="77" t="s">
        <v>65</v>
      </c>
      <c r="C17" s="88">
        <v>2090</v>
      </c>
      <c r="D17" s="88">
        <v>483</v>
      </c>
    </row>
    <row r="18" spans="1:4">
      <c r="A18" s="77" t="s">
        <v>66</v>
      </c>
      <c r="B18" s="77" t="s">
        <v>67</v>
      </c>
      <c r="C18" s="88">
        <v>3538</v>
      </c>
      <c r="D18" s="88">
        <v>277</v>
      </c>
    </row>
    <row r="19" spans="1:4">
      <c r="A19" s="77" t="s">
        <v>630</v>
      </c>
      <c r="B19" s="77" t="s">
        <v>69</v>
      </c>
      <c r="C19" s="88">
        <v>-80</v>
      </c>
      <c r="D19" s="88">
        <v>1</v>
      </c>
    </row>
    <row r="20" spans="1:4">
      <c r="A20" s="117" t="s">
        <v>631</v>
      </c>
      <c r="B20" s="117" t="s">
        <v>394</v>
      </c>
      <c r="C20" s="115">
        <v>97625</v>
      </c>
      <c r="D20" s="115">
        <v>20495</v>
      </c>
    </row>
    <row r="21" spans="1:4">
      <c r="A21" s="77" t="s">
        <v>632</v>
      </c>
      <c r="B21" s="77" t="s">
        <v>73</v>
      </c>
      <c r="C21" s="88">
        <v>3440</v>
      </c>
      <c r="D21" s="88">
        <v>2548</v>
      </c>
    </row>
    <row r="22" spans="1:4">
      <c r="A22" s="77" t="s">
        <v>633</v>
      </c>
      <c r="B22" s="77" t="s">
        <v>75</v>
      </c>
      <c r="C22" s="88">
        <v>107</v>
      </c>
      <c r="D22" s="88">
        <v>373</v>
      </c>
    </row>
    <row r="23" spans="1:4">
      <c r="A23" s="117" t="s">
        <v>634</v>
      </c>
      <c r="B23" s="117" t="s">
        <v>396</v>
      </c>
      <c r="C23" s="115">
        <v>100958</v>
      </c>
      <c r="D23" s="115">
        <v>22670</v>
      </c>
    </row>
    <row r="24" spans="1:4">
      <c r="A24" s="77" t="s">
        <v>78</v>
      </c>
      <c r="B24" s="77" t="s">
        <v>79</v>
      </c>
      <c r="C24" s="88">
        <v>8979</v>
      </c>
      <c r="D24" s="88">
        <v>4939</v>
      </c>
    </row>
    <row r="25" spans="1:4">
      <c r="A25" s="117"/>
      <c r="B25" s="117"/>
      <c r="C25" s="115"/>
      <c r="D25" s="115"/>
    </row>
    <row r="26" spans="1:4">
      <c r="A26" s="117" t="s">
        <v>522</v>
      </c>
      <c r="B26" s="117" t="s">
        <v>398</v>
      </c>
      <c r="C26" s="115">
        <v>91979</v>
      </c>
      <c r="D26" s="115">
        <v>17731</v>
      </c>
    </row>
    <row r="27" spans="1:4">
      <c r="A27" s="77"/>
      <c r="B27" s="77"/>
      <c r="C27" s="88"/>
      <c r="D27" s="88"/>
    </row>
    <row r="28" spans="1:4">
      <c r="A28" s="117" t="s">
        <v>635</v>
      </c>
      <c r="B28" s="117" t="s">
        <v>446</v>
      </c>
      <c r="C28" s="115">
        <v>91979</v>
      </c>
      <c r="D28" s="115">
        <v>17731</v>
      </c>
    </row>
    <row r="29" spans="1:4">
      <c r="B29" s="69"/>
      <c r="C29" s="70"/>
      <c r="D29" s="70"/>
    </row>
    <row r="30" spans="1:4">
      <c r="B30" s="71"/>
      <c r="C30" s="72"/>
      <c r="D30" s="72"/>
    </row>
    <row r="31" spans="1:4">
      <c r="A31" s="126" t="s">
        <v>86</v>
      </c>
      <c r="B31" s="126" t="s">
        <v>402</v>
      </c>
      <c r="C31" s="127"/>
      <c r="D31" s="127"/>
    </row>
    <row r="32" spans="1:4">
      <c r="A32" s="73" t="s">
        <v>88</v>
      </c>
      <c r="B32" s="73" t="s">
        <v>89</v>
      </c>
      <c r="C32" s="128">
        <v>0.95691843528922182</v>
      </c>
      <c r="D32" s="128">
        <v>0.18447053043836162</v>
      </c>
    </row>
    <row r="33" spans="1:5">
      <c r="A33" s="129" t="s">
        <v>90</v>
      </c>
      <c r="B33" s="129" t="s">
        <v>91</v>
      </c>
      <c r="C33" s="128">
        <v>0.91225477555392454</v>
      </c>
      <c r="D33" s="128">
        <v>0.17595738312113243</v>
      </c>
    </row>
    <row r="34" spans="1:5">
      <c r="A34" s="67"/>
    </row>
    <row r="36" spans="1:5">
      <c r="A36" s="126" t="s">
        <v>522</v>
      </c>
      <c r="B36" s="126" t="s">
        <v>398</v>
      </c>
      <c r="C36" s="115">
        <v>91979</v>
      </c>
      <c r="D36" s="115">
        <v>17731</v>
      </c>
    </row>
    <row r="37" spans="1:5">
      <c r="A37" s="74" t="s">
        <v>636</v>
      </c>
      <c r="B37" s="74" t="s">
        <v>105</v>
      </c>
      <c r="C37" s="118">
        <v>594</v>
      </c>
      <c r="D37" s="118">
        <v>15</v>
      </c>
    </row>
    <row r="38" spans="1:5">
      <c r="A38" s="75" t="s">
        <v>637</v>
      </c>
      <c r="B38" s="75" t="s">
        <v>107</v>
      </c>
      <c r="C38" s="88">
        <v>594</v>
      </c>
      <c r="D38" s="88">
        <v>15</v>
      </c>
    </row>
    <row r="39" spans="1:5">
      <c r="A39" s="38" t="s">
        <v>403</v>
      </c>
      <c r="B39" s="75" t="s">
        <v>404</v>
      </c>
      <c r="C39" s="88"/>
      <c r="D39" s="88">
        <v>0</v>
      </c>
    </row>
    <row r="40" spans="1:5">
      <c r="A40" s="75" t="s">
        <v>639</v>
      </c>
      <c r="B40" s="75" t="s">
        <v>111</v>
      </c>
      <c r="C40" s="88"/>
      <c r="D40" s="88"/>
    </row>
    <row r="41" spans="1:5">
      <c r="A41" s="126" t="s">
        <v>405</v>
      </c>
      <c r="B41" s="126" t="s">
        <v>406</v>
      </c>
      <c r="C41" s="115">
        <v>92573</v>
      </c>
      <c r="D41" s="115">
        <v>17746</v>
      </c>
    </row>
    <row r="42" spans="1:5">
      <c r="A42" s="75" t="s">
        <v>640</v>
      </c>
      <c r="B42" s="75" t="s">
        <v>408</v>
      </c>
      <c r="C42" s="88"/>
      <c r="D42" s="88"/>
    </row>
    <row r="43" spans="1:5" ht="26">
      <c r="A43" s="126" t="s">
        <v>641</v>
      </c>
      <c r="B43" s="126" t="s">
        <v>524</v>
      </c>
      <c r="C43" s="115">
        <v>92573</v>
      </c>
      <c r="D43" s="115">
        <v>17746</v>
      </c>
    </row>
    <row r="44" spans="1:5">
      <c r="A44" s="76" t="s">
        <v>466</v>
      </c>
    </row>
    <row r="46" spans="1:5" ht="26">
      <c r="A46" s="65" t="s">
        <v>124</v>
      </c>
      <c r="B46" s="65" t="s">
        <v>125</v>
      </c>
    </row>
    <row r="47" spans="1:5">
      <c r="A47" s="313" t="s">
        <v>126</v>
      </c>
      <c r="B47" s="313" t="s">
        <v>127</v>
      </c>
      <c r="C47" s="119" t="s">
        <v>727</v>
      </c>
      <c r="D47" s="119" t="s">
        <v>728</v>
      </c>
      <c r="E47" s="119" t="s">
        <v>729</v>
      </c>
    </row>
    <row r="48" spans="1:5">
      <c r="A48" s="130" t="s">
        <v>643</v>
      </c>
      <c r="B48" s="130" t="s">
        <v>131</v>
      </c>
      <c r="C48" s="131">
        <v>727765</v>
      </c>
      <c r="D48" s="131">
        <v>679097</v>
      </c>
      <c r="E48" s="131">
        <v>438408</v>
      </c>
    </row>
    <row r="49" spans="1:5">
      <c r="A49" s="77" t="s">
        <v>566</v>
      </c>
      <c r="B49" s="77" t="s">
        <v>133</v>
      </c>
      <c r="C49" s="78">
        <v>105947</v>
      </c>
      <c r="D49" s="78">
        <v>105267</v>
      </c>
      <c r="E49" s="78">
        <v>33126</v>
      </c>
    </row>
    <row r="50" spans="1:5">
      <c r="A50" s="77" t="s">
        <v>567</v>
      </c>
      <c r="B50" s="77" t="s">
        <v>135</v>
      </c>
      <c r="C50" s="78">
        <v>59533</v>
      </c>
      <c r="D50" s="78">
        <v>59763</v>
      </c>
      <c r="E50" s="78">
        <v>49905</v>
      </c>
    </row>
    <row r="51" spans="1:5">
      <c r="A51" s="77" t="s">
        <v>568</v>
      </c>
      <c r="B51" s="77" t="s">
        <v>137</v>
      </c>
      <c r="C51" s="78">
        <v>435784</v>
      </c>
      <c r="D51" s="78">
        <v>385848</v>
      </c>
      <c r="E51" s="78">
        <v>264351</v>
      </c>
    </row>
    <row r="52" spans="1:5">
      <c r="A52" s="77" t="s">
        <v>138</v>
      </c>
      <c r="B52" s="77" t="s">
        <v>139</v>
      </c>
      <c r="C52" s="78">
        <v>56438</v>
      </c>
      <c r="D52" s="78">
        <v>56438</v>
      </c>
      <c r="E52" s="78">
        <v>56438</v>
      </c>
    </row>
    <row r="53" spans="1:5">
      <c r="A53" s="77" t="s">
        <v>140</v>
      </c>
      <c r="B53" s="77" t="s">
        <v>141</v>
      </c>
      <c r="C53" s="78">
        <v>46402</v>
      </c>
      <c r="D53" s="78">
        <v>44960</v>
      </c>
      <c r="E53" s="78">
        <v>13033</v>
      </c>
    </row>
    <row r="54" spans="1:5">
      <c r="A54" s="77" t="s">
        <v>142</v>
      </c>
      <c r="B54" s="77" t="s">
        <v>143</v>
      </c>
      <c r="C54" s="78">
        <v>0</v>
      </c>
      <c r="D54" s="78">
        <v>0</v>
      </c>
      <c r="E54" s="78">
        <v>0</v>
      </c>
    </row>
    <row r="55" spans="1:5">
      <c r="A55" s="77" t="s">
        <v>644</v>
      </c>
      <c r="B55" s="77" t="s">
        <v>145</v>
      </c>
      <c r="C55" s="78">
        <v>8099</v>
      </c>
      <c r="D55" s="78">
        <v>8025</v>
      </c>
      <c r="E55" s="78">
        <v>4381</v>
      </c>
    </row>
    <row r="56" spans="1:5">
      <c r="A56" s="77" t="s">
        <v>146</v>
      </c>
      <c r="B56" s="77" t="s">
        <v>147</v>
      </c>
      <c r="C56" s="78">
        <v>0</v>
      </c>
      <c r="D56" s="78">
        <v>0</v>
      </c>
      <c r="E56" s="78">
        <v>0</v>
      </c>
    </row>
    <row r="57" spans="1:5">
      <c r="A57" s="77" t="s">
        <v>499</v>
      </c>
      <c r="B57" s="77" t="s">
        <v>149</v>
      </c>
      <c r="C57" s="78">
        <v>15143</v>
      </c>
      <c r="D57" s="78">
        <v>18730</v>
      </c>
      <c r="E57" s="78">
        <v>11771</v>
      </c>
    </row>
    <row r="58" spans="1:5">
      <c r="A58" s="77" t="s">
        <v>500</v>
      </c>
      <c r="B58" s="77" t="s">
        <v>151</v>
      </c>
      <c r="C58" s="78">
        <v>0</v>
      </c>
      <c r="D58" s="78">
        <v>0</v>
      </c>
      <c r="E58" s="78">
        <v>4833</v>
      </c>
    </row>
    <row r="59" spans="1:5">
      <c r="A59" s="77" t="s">
        <v>707</v>
      </c>
      <c r="B59" s="77" t="s">
        <v>611</v>
      </c>
      <c r="C59" s="78">
        <v>419</v>
      </c>
      <c r="D59" s="78">
        <v>66</v>
      </c>
      <c r="E59" s="78">
        <v>570</v>
      </c>
    </row>
    <row r="60" spans="1:5">
      <c r="A60" s="130" t="s">
        <v>570</v>
      </c>
      <c r="B60" s="130" t="s">
        <v>155</v>
      </c>
      <c r="C60" s="131">
        <v>796947</v>
      </c>
      <c r="D60" s="131">
        <v>725011</v>
      </c>
      <c r="E60" s="131">
        <v>707213</v>
      </c>
    </row>
    <row r="61" spans="1:5">
      <c r="A61" s="77" t="s">
        <v>156</v>
      </c>
      <c r="B61" s="77" t="s">
        <v>157</v>
      </c>
      <c r="C61" s="78">
        <v>22874</v>
      </c>
      <c r="D61" s="78">
        <v>12862</v>
      </c>
      <c r="E61" s="78">
        <v>379</v>
      </c>
    </row>
    <row r="62" spans="1:5">
      <c r="A62" s="77" t="s">
        <v>158</v>
      </c>
      <c r="B62" s="77" t="s">
        <v>159</v>
      </c>
      <c r="C62" s="78">
        <v>76658</v>
      </c>
      <c r="D62" s="78">
        <v>129573</v>
      </c>
      <c r="E62" s="78">
        <v>29832</v>
      </c>
    </row>
    <row r="63" spans="1:5">
      <c r="A63" s="77" t="s">
        <v>571</v>
      </c>
      <c r="B63" s="77" t="s">
        <v>161</v>
      </c>
      <c r="C63" s="78">
        <v>17245</v>
      </c>
      <c r="D63" s="78">
        <v>20349</v>
      </c>
      <c r="E63" s="78">
        <v>515</v>
      </c>
    </row>
    <row r="64" spans="1:5">
      <c r="A64" s="77" t="s">
        <v>152</v>
      </c>
      <c r="B64" s="77" t="s">
        <v>153</v>
      </c>
      <c r="C64" s="78">
        <v>46380</v>
      </c>
      <c r="D64" s="78">
        <v>60370</v>
      </c>
      <c r="E64" s="78">
        <v>41471</v>
      </c>
    </row>
    <row r="65" spans="1:5">
      <c r="A65" s="77" t="s">
        <v>146</v>
      </c>
      <c r="B65" s="77" t="s">
        <v>147</v>
      </c>
      <c r="C65" s="78">
        <v>0</v>
      </c>
      <c r="D65" s="78">
        <v>0</v>
      </c>
      <c r="E65" s="78">
        <v>0</v>
      </c>
    </row>
    <row r="66" spans="1:5">
      <c r="A66" s="77" t="s">
        <v>499</v>
      </c>
      <c r="B66" s="77" t="s">
        <v>149</v>
      </c>
      <c r="C66" s="78">
        <v>23470</v>
      </c>
      <c r="D66" s="78">
        <v>19556</v>
      </c>
      <c r="E66" s="78">
        <v>12676</v>
      </c>
    </row>
    <row r="67" spans="1:5">
      <c r="A67" s="132" t="s">
        <v>170</v>
      </c>
      <c r="B67" s="132" t="s">
        <v>171</v>
      </c>
      <c r="C67" s="315">
        <v>145590</v>
      </c>
      <c r="D67" s="315">
        <v>49406</v>
      </c>
      <c r="E67" s="315">
        <v>155508</v>
      </c>
    </row>
    <row r="68" spans="1:5">
      <c r="A68" s="77" t="s">
        <v>537</v>
      </c>
      <c r="B68" s="77" t="s">
        <v>169</v>
      </c>
      <c r="C68" s="78">
        <v>464730</v>
      </c>
      <c r="D68" s="78">
        <v>432895</v>
      </c>
      <c r="E68" s="78">
        <v>466783</v>
      </c>
    </row>
    <row r="69" spans="1:5">
      <c r="A69" s="77" t="s">
        <v>172</v>
      </c>
      <c r="B69" s="77" t="s">
        <v>173</v>
      </c>
      <c r="C69" s="78">
        <v>0</v>
      </c>
      <c r="D69" s="78">
        <v>0</v>
      </c>
      <c r="E69" s="78">
        <v>49</v>
      </c>
    </row>
    <row r="70" spans="1:5">
      <c r="A70" s="130" t="s">
        <v>174</v>
      </c>
      <c r="B70" s="130" t="s">
        <v>175</v>
      </c>
      <c r="C70" s="131">
        <v>1524712</v>
      </c>
      <c r="D70" s="131">
        <v>1404108</v>
      </c>
      <c r="E70" s="131">
        <v>1145621</v>
      </c>
    </row>
    <row r="71" spans="1:5">
      <c r="C71" s="79"/>
      <c r="D71" s="79"/>
      <c r="E71" s="79"/>
    </row>
    <row r="72" spans="1:5">
      <c r="A72" s="313" t="s">
        <v>452</v>
      </c>
      <c r="B72" s="313" t="s">
        <v>177</v>
      </c>
      <c r="C72" s="119" t="s">
        <v>727</v>
      </c>
      <c r="D72" s="119" t="s">
        <v>728</v>
      </c>
      <c r="E72" s="119" t="s">
        <v>729</v>
      </c>
    </row>
    <row r="73" spans="1:5">
      <c r="A73" s="130" t="s">
        <v>178</v>
      </c>
      <c r="B73" s="130" t="s">
        <v>179</v>
      </c>
      <c r="C73" s="131">
        <v>1202221</v>
      </c>
      <c r="D73" s="131">
        <v>1105651</v>
      </c>
      <c r="E73" s="131">
        <v>1023562</v>
      </c>
    </row>
    <row r="74" spans="1:5">
      <c r="A74" s="130" t="s">
        <v>480</v>
      </c>
      <c r="B74" s="130" t="s">
        <v>481</v>
      </c>
      <c r="C74" s="131">
        <v>1202221</v>
      </c>
      <c r="D74" s="131">
        <v>1105651</v>
      </c>
      <c r="E74" s="131">
        <v>1023562</v>
      </c>
    </row>
    <row r="75" spans="1:5">
      <c r="A75" s="77" t="s">
        <v>182</v>
      </c>
      <c r="B75" s="77" t="s">
        <v>183</v>
      </c>
      <c r="C75" s="78">
        <v>96120</v>
      </c>
      <c r="D75" s="78">
        <v>96120</v>
      </c>
      <c r="E75" s="78">
        <v>96120</v>
      </c>
    </row>
    <row r="76" spans="1:5">
      <c r="A76" s="77" t="s">
        <v>453</v>
      </c>
      <c r="B76" s="77" t="s">
        <v>527</v>
      </c>
      <c r="C76" s="78">
        <v>780951</v>
      </c>
      <c r="D76" s="78">
        <v>780951</v>
      </c>
      <c r="E76" s="78">
        <v>739724</v>
      </c>
    </row>
    <row r="77" spans="1:5">
      <c r="A77" s="77" t="s">
        <v>573</v>
      </c>
      <c r="B77" s="77" t="s">
        <v>191</v>
      </c>
      <c r="C77" s="78">
        <v>58654</v>
      </c>
      <c r="D77" s="78">
        <v>54657</v>
      </c>
      <c r="E77" s="78">
        <v>29097</v>
      </c>
    </row>
    <row r="78" spans="1:5">
      <c r="A78" s="77" t="s">
        <v>574</v>
      </c>
      <c r="B78" s="77" t="s">
        <v>529</v>
      </c>
      <c r="C78" s="78">
        <v>1492</v>
      </c>
      <c r="D78" s="78">
        <v>898</v>
      </c>
      <c r="E78" s="78">
        <v>1027</v>
      </c>
    </row>
    <row r="79" spans="1:5">
      <c r="A79" s="77" t="s">
        <v>194</v>
      </c>
      <c r="B79" s="77" t="s">
        <v>195</v>
      </c>
      <c r="C79" s="78">
        <v>173025</v>
      </c>
      <c r="D79" s="78">
        <v>-2290</v>
      </c>
      <c r="E79" s="78">
        <v>139863</v>
      </c>
    </row>
    <row r="80" spans="1:5">
      <c r="A80" s="77" t="s">
        <v>575</v>
      </c>
      <c r="B80" s="77" t="s">
        <v>197</v>
      </c>
      <c r="C80" s="78">
        <v>91979</v>
      </c>
      <c r="D80" s="78">
        <v>175315</v>
      </c>
      <c r="E80" s="78">
        <v>17731</v>
      </c>
    </row>
    <row r="81" spans="1:5">
      <c r="A81" s="114" t="s">
        <v>576</v>
      </c>
      <c r="B81" s="114" t="s">
        <v>482</v>
      </c>
      <c r="C81" s="316"/>
      <c r="D81" s="316"/>
      <c r="E81" s="316">
        <v>0</v>
      </c>
    </row>
    <row r="82" spans="1:5">
      <c r="A82" s="130" t="s">
        <v>577</v>
      </c>
      <c r="B82" s="130" t="s">
        <v>199</v>
      </c>
      <c r="C82" s="131">
        <v>23090</v>
      </c>
      <c r="D82" s="131">
        <v>25158</v>
      </c>
      <c r="E82" s="131">
        <v>14524</v>
      </c>
    </row>
    <row r="83" spans="1:5">
      <c r="A83" s="77" t="s">
        <v>200</v>
      </c>
      <c r="B83" s="77" t="s">
        <v>201</v>
      </c>
      <c r="C83" s="78">
        <v>17821</v>
      </c>
      <c r="D83" s="78">
        <v>17751</v>
      </c>
      <c r="E83" s="78">
        <v>7218</v>
      </c>
    </row>
    <row r="84" spans="1:5">
      <c r="A84" s="77" t="s">
        <v>645</v>
      </c>
      <c r="B84" s="77" t="s">
        <v>531</v>
      </c>
      <c r="C84" s="78">
        <v>3280</v>
      </c>
      <c r="D84" s="78">
        <v>3340</v>
      </c>
      <c r="E84" s="78">
        <v>0</v>
      </c>
    </row>
    <row r="85" spans="1:5">
      <c r="A85" s="77" t="s">
        <v>502</v>
      </c>
      <c r="B85" s="77" t="s">
        <v>205</v>
      </c>
      <c r="C85" s="78">
        <v>859</v>
      </c>
      <c r="D85" s="78">
        <v>2935</v>
      </c>
      <c r="E85" s="78">
        <v>0</v>
      </c>
    </row>
    <row r="86" spans="1:5">
      <c r="A86" s="77" t="s">
        <v>503</v>
      </c>
      <c r="B86" s="77" t="s">
        <v>207</v>
      </c>
      <c r="C86" s="78">
        <v>362</v>
      </c>
      <c r="D86" s="78">
        <v>364</v>
      </c>
      <c r="E86" s="78">
        <v>7116</v>
      </c>
    </row>
    <row r="87" spans="1:5">
      <c r="A87" s="77" t="s">
        <v>483</v>
      </c>
      <c r="B87" s="77" t="s">
        <v>209</v>
      </c>
      <c r="C87" s="78">
        <v>255</v>
      </c>
      <c r="D87" s="78">
        <v>255</v>
      </c>
      <c r="E87" s="78">
        <v>190</v>
      </c>
    </row>
    <row r="88" spans="1:5">
      <c r="A88" s="77" t="s">
        <v>210</v>
      </c>
      <c r="B88" s="77" t="s">
        <v>211</v>
      </c>
      <c r="C88" s="78">
        <v>513</v>
      </c>
      <c r="D88" s="78">
        <v>513</v>
      </c>
      <c r="E88" s="78">
        <v>0</v>
      </c>
    </row>
    <row r="89" spans="1:5">
      <c r="A89" s="130" t="s">
        <v>578</v>
      </c>
      <c r="B89" s="130" t="s">
        <v>213</v>
      </c>
      <c r="C89" s="131">
        <v>299401</v>
      </c>
      <c r="D89" s="131">
        <v>273299</v>
      </c>
      <c r="E89" s="131">
        <v>107535</v>
      </c>
    </row>
    <row r="90" spans="1:5">
      <c r="A90" s="77" t="s">
        <v>336</v>
      </c>
      <c r="B90" s="77" t="s">
        <v>337</v>
      </c>
      <c r="C90" s="78">
        <v>0</v>
      </c>
      <c r="D90" s="78">
        <v>0</v>
      </c>
      <c r="E90" s="78">
        <v>0</v>
      </c>
    </row>
    <row r="91" spans="1:5">
      <c r="A91" s="77" t="s">
        <v>200</v>
      </c>
      <c r="B91" s="77" t="s">
        <v>201</v>
      </c>
      <c r="C91" s="78">
        <v>2352</v>
      </c>
      <c r="D91" s="78">
        <v>2154</v>
      </c>
      <c r="E91" s="78">
        <v>6212</v>
      </c>
    </row>
    <row r="92" spans="1:5">
      <c r="A92" s="77" t="s">
        <v>579</v>
      </c>
      <c r="B92" s="77" t="s">
        <v>217</v>
      </c>
      <c r="C92" s="78">
        <v>50742</v>
      </c>
      <c r="D92" s="78">
        <v>59866</v>
      </c>
      <c r="E92" s="78">
        <v>41075</v>
      </c>
    </row>
    <row r="93" spans="1:5">
      <c r="A93" s="77" t="s">
        <v>218</v>
      </c>
      <c r="B93" s="77" t="s">
        <v>219</v>
      </c>
      <c r="C93" s="78">
        <v>173</v>
      </c>
      <c r="D93" s="78">
        <v>118</v>
      </c>
      <c r="E93" s="78">
        <v>22</v>
      </c>
    </row>
    <row r="94" spans="1:5">
      <c r="A94" s="77" t="s">
        <v>202</v>
      </c>
      <c r="B94" s="77" t="s">
        <v>221</v>
      </c>
      <c r="C94" s="78">
        <v>7889</v>
      </c>
      <c r="D94" s="78">
        <v>11122</v>
      </c>
      <c r="E94" s="78">
        <v>4787</v>
      </c>
    </row>
    <row r="95" spans="1:5">
      <c r="A95" s="77" t="s">
        <v>503</v>
      </c>
      <c r="B95" s="77" t="s">
        <v>207</v>
      </c>
      <c r="C95" s="78">
        <v>183961</v>
      </c>
      <c r="D95" s="78">
        <v>161364</v>
      </c>
      <c r="E95" s="78">
        <v>30369</v>
      </c>
    </row>
    <row r="96" spans="1:5">
      <c r="A96" s="77" t="s">
        <v>483</v>
      </c>
      <c r="B96" s="77" t="s">
        <v>209</v>
      </c>
      <c r="C96" s="78">
        <v>2</v>
      </c>
      <c r="D96" s="78">
        <v>2</v>
      </c>
      <c r="E96" s="78">
        <v>2</v>
      </c>
    </row>
    <row r="97" spans="1:5">
      <c r="A97" s="77" t="s">
        <v>210</v>
      </c>
      <c r="B97" s="77" t="s">
        <v>211</v>
      </c>
      <c r="C97" s="78">
        <v>54282</v>
      </c>
      <c r="D97" s="78">
        <v>38673</v>
      </c>
      <c r="E97" s="78">
        <v>25068</v>
      </c>
    </row>
    <row r="98" spans="1:5">
      <c r="A98" s="130" t="s">
        <v>580</v>
      </c>
      <c r="B98" s="130" t="s">
        <v>228</v>
      </c>
      <c r="C98" s="131">
        <v>1524712</v>
      </c>
      <c r="D98" s="131">
        <v>1404108</v>
      </c>
      <c r="E98" s="131">
        <v>1145621</v>
      </c>
    </row>
    <row r="99" spans="1:5">
      <c r="A99" s="76" t="s">
        <v>466</v>
      </c>
    </row>
    <row r="101" spans="1:5" ht="26">
      <c r="A101" s="65" t="s">
        <v>229</v>
      </c>
      <c r="B101" s="65" t="s">
        <v>230</v>
      </c>
    </row>
    <row r="102" spans="1:5" ht="24">
      <c r="A102" s="313" t="s">
        <v>231</v>
      </c>
      <c r="B102" s="313" t="s">
        <v>232</v>
      </c>
      <c r="C102" s="113" t="s">
        <v>695</v>
      </c>
      <c r="D102" s="113" t="s">
        <v>726</v>
      </c>
    </row>
    <row r="103" spans="1:5">
      <c r="A103" s="121" t="s">
        <v>233</v>
      </c>
      <c r="B103" s="121" t="s">
        <v>234</v>
      </c>
      <c r="C103" s="4"/>
      <c r="D103" s="4"/>
    </row>
    <row r="104" spans="1:5">
      <c r="A104" s="122" t="s">
        <v>646</v>
      </c>
      <c r="B104" s="122" t="s">
        <v>398</v>
      </c>
      <c r="C104" s="4">
        <v>91979</v>
      </c>
      <c r="D104" s="4">
        <v>17731</v>
      </c>
    </row>
    <row r="105" spans="1:5">
      <c r="A105" s="122" t="s">
        <v>235</v>
      </c>
      <c r="B105" s="122" t="s">
        <v>236</v>
      </c>
      <c r="C105" s="4">
        <v>94177</v>
      </c>
      <c r="D105" s="4">
        <v>-18365</v>
      </c>
    </row>
    <row r="106" spans="1:5">
      <c r="A106" s="81" t="s">
        <v>647</v>
      </c>
      <c r="B106" s="81" t="s">
        <v>379</v>
      </c>
      <c r="C106" s="80">
        <v>1906</v>
      </c>
      <c r="D106" s="80">
        <v>1984</v>
      </c>
    </row>
    <row r="107" spans="1:5">
      <c r="A107" s="81" t="s">
        <v>6</v>
      </c>
      <c r="B107" s="81" t="s">
        <v>683</v>
      </c>
      <c r="C107" s="80">
        <v>7291</v>
      </c>
      <c r="D107" s="80">
        <v>6947</v>
      </c>
    </row>
    <row r="108" spans="1:5">
      <c r="A108" s="81" t="s">
        <v>650</v>
      </c>
      <c r="B108" s="81" t="s">
        <v>605</v>
      </c>
      <c r="C108" s="80">
        <v>-2488</v>
      </c>
      <c r="D108" s="80">
        <v>-2373</v>
      </c>
    </row>
    <row r="109" spans="1:5">
      <c r="A109" s="81" t="s">
        <v>651</v>
      </c>
      <c r="B109" s="81" t="s">
        <v>606</v>
      </c>
      <c r="C109" s="80">
        <v>-12</v>
      </c>
      <c r="D109" s="80">
        <v>-139</v>
      </c>
    </row>
    <row r="110" spans="1:5">
      <c r="A110" s="81" t="s">
        <v>652</v>
      </c>
      <c r="B110" s="81" t="s">
        <v>248</v>
      </c>
      <c r="C110" s="80">
        <v>9802</v>
      </c>
      <c r="D110" s="80">
        <v>668</v>
      </c>
    </row>
    <row r="111" spans="1:5">
      <c r="A111" s="81" t="s">
        <v>653</v>
      </c>
      <c r="B111" s="81" t="s">
        <v>250</v>
      </c>
      <c r="C111" s="80">
        <v>-10012</v>
      </c>
      <c r="D111" s="80">
        <v>-121</v>
      </c>
    </row>
    <row r="112" spans="1:5">
      <c r="A112" s="81" t="s">
        <v>654</v>
      </c>
      <c r="B112" s="81" t="s">
        <v>252</v>
      </c>
      <c r="C112" s="80">
        <v>73052</v>
      </c>
      <c r="D112" s="80">
        <v>-16717</v>
      </c>
    </row>
    <row r="113" spans="1:13">
      <c r="A113" s="81" t="s">
        <v>655</v>
      </c>
      <c r="B113" s="81" t="s">
        <v>546</v>
      </c>
      <c r="C113" s="80">
        <v>-12480</v>
      </c>
      <c r="D113" s="80">
        <v>-13560</v>
      </c>
    </row>
    <row r="114" spans="1:13">
      <c r="A114" s="81" t="s">
        <v>255</v>
      </c>
      <c r="B114" s="81" t="s">
        <v>547</v>
      </c>
      <c r="C114" s="80">
        <v>22209</v>
      </c>
      <c r="D114" s="80">
        <v>2029</v>
      </c>
    </row>
    <row r="115" spans="1:13">
      <c r="A115" s="81" t="s">
        <v>259</v>
      </c>
      <c r="B115" s="81" t="s">
        <v>260</v>
      </c>
      <c r="C115" s="80">
        <v>4909</v>
      </c>
      <c r="D115" s="80">
        <v>2917</v>
      </c>
    </row>
    <row r="116" spans="1:13">
      <c r="A116" s="122" t="s">
        <v>656</v>
      </c>
      <c r="B116" s="122" t="s">
        <v>262</v>
      </c>
      <c r="C116" s="4">
        <v>186156</v>
      </c>
      <c r="D116" s="4">
        <v>-634</v>
      </c>
    </row>
    <row r="117" spans="1:13">
      <c r="A117" s="81" t="s">
        <v>657</v>
      </c>
      <c r="B117" s="81" t="s">
        <v>548</v>
      </c>
      <c r="C117" s="80">
        <v>8979</v>
      </c>
      <c r="D117" s="80">
        <v>4939</v>
      </c>
    </row>
    <row r="118" spans="1:13">
      <c r="A118" s="81" t="s">
        <v>658</v>
      </c>
      <c r="B118" s="81" t="s">
        <v>268</v>
      </c>
      <c r="C118" s="80">
        <v>-7910</v>
      </c>
      <c r="D118" s="80">
        <v>-6347</v>
      </c>
    </row>
    <row r="119" spans="1:13">
      <c r="A119" s="121" t="s">
        <v>659</v>
      </c>
      <c r="B119" s="121" t="s">
        <v>270</v>
      </c>
      <c r="C119" s="4">
        <v>187225</v>
      </c>
      <c r="D119" s="4">
        <v>-2042</v>
      </c>
    </row>
    <row r="120" spans="1:13">
      <c r="A120" s="121" t="s">
        <v>660</v>
      </c>
      <c r="B120" s="121" t="s">
        <v>272</v>
      </c>
      <c r="C120" s="4"/>
      <c r="D120" s="4"/>
    </row>
    <row r="121" spans="1:13">
      <c r="A121" s="122" t="s">
        <v>549</v>
      </c>
      <c r="B121" s="122" t="s">
        <v>274</v>
      </c>
      <c r="C121" s="4">
        <v>246667</v>
      </c>
      <c r="D121" s="4">
        <v>260446</v>
      </c>
    </row>
    <row r="122" spans="1:13">
      <c r="A122" s="81" t="s">
        <v>661</v>
      </c>
      <c r="B122" s="81" t="s">
        <v>276</v>
      </c>
      <c r="C122" s="80">
        <v>12</v>
      </c>
      <c r="D122" s="80">
        <v>0</v>
      </c>
    </row>
    <row r="123" spans="1:13">
      <c r="A123" s="81" t="s">
        <v>277</v>
      </c>
      <c r="B123" s="81" t="s">
        <v>278</v>
      </c>
      <c r="C123" s="80">
        <v>0</v>
      </c>
      <c r="D123" s="80">
        <v>0</v>
      </c>
    </row>
    <row r="124" spans="1:13">
      <c r="A124" s="81" t="s">
        <v>279</v>
      </c>
      <c r="B124" s="81" t="s">
        <v>280</v>
      </c>
      <c r="C124" s="80">
        <v>0</v>
      </c>
      <c r="D124" s="80">
        <v>1667</v>
      </c>
      <c r="M124" s="68"/>
    </row>
    <row r="125" spans="1:13">
      <c r="A125" s="81" t="s">
        <v>281</v>
      </c>
      <c r="B125" s="81" t="s">
        <v>282</v>
      </c>
      <c r="C125" s="80">
        <v>0</v>
      </c>
      <c r="D125" s="80">
        <v>0</v>
      </c>
      <c r="M125" s="68"/>
    </row>
    <row r="126" spans="1:13">
      <c r="A126" s="81" t="s">
        <v>662</v>
      </c>
      <c r="B126" s="81" t="s">
        <v>288</v>
      </c>
      <c r="C126" s="80">
        <v>244063</v>
      </c>
      <c r="D126" s="80">
        <v>256231</v>
      </c>
      <c r="M126" s="68"/>
    </row>
    <row r="127" spans="1:13">
      <c r="A127" s="81" t="s">
        <v>664</v>
      </c>
      <c r="B127" s="81" t="s">
        <v>716</v>
      </c>
      <c r="C127" s="80">
        <v>2592</v>
      </c>
      <c r="D127" s="80">
        <v>2548</v>
      </c>
    </row>
    <row r="128" spans="1:13">
      <c r="A128" s="122" t="s">
        <v>553</v>
      </c>
      <c r="B128" s="122" t="s">
        <v>300</v>
      </c>
      <c r="C128" s="4">
        <v>336698</v>
      </c>
      <c r="D128" s="4">
        <v>205607</v>
      </c>
    </row>
    <row r="129" spans="1:16">
      <c r="A129" s="81" t="s">
        <v>665</v>
      </c>
      <c r="B129" s="81" t="s">
        <v>717</v>
      </c>
      <c r="C129" s="80">
        <v>5463</v>
      </c>
      <c r="D129" s="80">
        <v>2285</v>
      </c>
    </row>
    <row r="130" spans="1:16">
      <c r="A130" s="81" t="s">
        <v>568</v>
      </c>
      <c r="B130" s="81" t="s">
        <v>137</v>
      </c>
      <c r="C130" s="80">
        <v>54300</v>
      </c>
      <c r="D130" s="80">
        <v>25183</v>
      </c>
    </row>
    <row r="131" spans="1:16">
      <c r="A131" s="81" t="s">
        <v>305</v>
      </c>
      <c r="B131" s="81" t="s">
        <v>306</v>
      </c>
      <c r="C131" s="80">
        <v>0</v>
      </c>
      <c r="D131" s="80">
        <v>0</v>
      </c>
    </row>
    <row r="132" spans="1:16">
      <c r="A132" s="81" t="s">
        <v>666</v>
      </c>
      <c r="B132" s="81" t="s">
        <v>718</v>
      </c>
      <c r="C132" s="80">
        <v>1037</v>
      </c>
      <c r="D132" s="80">
        <v>9017</v>
      </c>
    </row>
    <row r="133" spans="1:16">
      <c r="A133" s="81" t="s">
        <v>311</v>
      </c>
      <c r="B133" s="81" t="s">
        <v>312</v>
      </c>
      <c r="C133" s="80">
        <v>0</v>
      </c>
      <c r="D133" s="80">
        <v>1100</v>
      </c>
    </row>
    <row r="134" spans="1:16">
      <c r="A134" s="81" t="s">
        <v>319</v>
      </c>
      <c r="B134" s="81" t="s">
        <v>719</v>
      </c>
      <c r="C134" s="80">
        <v>0</v>
      </c>
      <c r="D134" s="80">
        <v>0</v>
      </c>
    </row>
    <row r="135" spans="1:16">
      <c r="A135" s="81" t="s">
        <v>321</v>
      </c>
      <c r="B135" s="81" t="s">
        <v>322</v>
      </c>
      <c r="C135" s="80">
        <v>275898</v>
      </c>
      <c r="D135" s="80">
        <v>168022</v>
      </c>
    </row>
    <row r="136" spans="1:16">
      <c r="A136" s="121" t="s">
        <v>668</v>
      </c>
      <c r="B136" s="121" t="s">
        <v>331</v>
      </c>
      <c r="C136" s="4">
        <v>-90031</v>
      </c>
      <c r="D136" s="4">
        <v>54839</v>
      </c>
    </row>
    <row r="137" spans="1:16">
      <c r="A137" s="121" t="s">
        <v>669</v>
      </c>
      <c r="B137" s="121" t="s">
        <v>333</v>
      </c>
      <c r="C137" s="4"/>
      <c r="D137" s="4"/>
      <c r="P137" s="68"/>
    </row>
    <row r="138" spans="1:16">
      <c r="A138" s="122" t="s">
        <v>549</v>
      </c>
      <c r="B138" s="122" t="s">
        <v>274</v>
      </c>
      <c r="C138" s="4">
        <v>0</v>
      </c>
      <c r="D138" s="4">
        <v>6</v>
      </c>
      <c r="P138" s="68"/>
    </row>
    <row r="139" spans="1:16">
      <c r="A139" s="81" t="s">
        <v>710</v>
      </c>
      <c r="B139" s="81" t="s">
        <v>711</v>
      </c>
      <c r="C139" s="80">
        <v>0</v>
      </c>
      <c r="D139" s="80">
        <v>0</v>
      </c>
      <c r="P139" s="68"/>
    </row>
    <row r="140" spans="1:16">
      <c r="A140" s="81" t="s">
        <v>336</v>
      </c>
      <c r="B140" s="81" t="s">
        <v>337</v>
      </c>
      <c r="C140" s="80">
        <v>0</v>
      </c>
      <c r="D140" s="80">
        <v>0</v>
      </c>
      <c r="P140" s="68"/>
    </row>
    <row r="141" spans="1:16">
      <c r="A141" s="81" t="s">
        <v>670</v>
      </c>
      <c r="B141" s="81" t="s">
        <v>515</v>
      </c>
      <c r="C141" s="80">
        <v>0</v>
      </c>
      <c r="D141" s="80">
        <v>6</v>
      </c>
    </row>
    <row r="142" spans="1:16">
      <c r="A142" s="81" t="s">
        <v>340</v>
      </c>
      <c r="B142" s="81" t="s">
        <v>341</v>
      </c>
      <c r="C142" s="80">
        <v>0</v>
      </c>
      <c r="D142" s="80">
        <v>0</v>
      </c>
    </row>
    <row r="143" spans="1:16">
      <c r="A143" s="122" t="s">
        <v>553</v>
      </c>
      <c r="B143" s="122" t="s">
        <v>300</v>
      </c>
      <c r="C143" s="4">
        <v>1010</v>
      </c>
      <c r="D143" s="4">
        <v>1673</v>
      </c>
    </row>
    <row r="144" spans="1:16">
      <c r="A144" s="81" t="s">
        <v>342</v>
      </c>
      <c r="B144" s="81" t="s">
        <v>312</v>
      </c>
      <c r="C144" s="80">
        <v>0</v>
      </c>
      <c r="D144" s="80">
        <v>0</v>
      </c>
      <c r="L144" s="68"/>
    </row>
    <row r="145" spans="1:12">
      <c r="A145" s="81" t="s">
        <v>563</v>
      </c>
      <c r="B145" s="81" t="s">
        <v>346</v>
      </c>
      <c r="C145" s="80">
        <v>0</v>
      </c>
      <c r="D145" s="80">
        <v>0</v>
      </c>
      <c r="L145" s="68"/>
    </row>
    <row r="146" spans="1:12">
      <c r="A146" s="81" t="s">
        <v>671</v>
      </c>
      <c r="B146" s="81" t="s">
        <v>350</v>
      </c>
      <c r="C146" s="80">
        <v>906</v>
      </c>
      <c r="D146" s="80">
        <v>1498</v>
      </c>
    </row>
    <row r="147" spans="1:12">
      <c r="A147" s="81" t="s">
        <v>340</v>
      </c>
      <c r="B147" s="81" t="s">
        <v>341</v>
      </c>
      <c r="C147" s="80">
        <v>104</v>
      </c>
      <c r="D147" s="80">
        <v>175</v>
      </c>
    </row>
    <row r="148" spans="1:12">
      <c r="A148" s="121" t="s">
        <v>672</v>
      </c>
      <c r="B148" s="121" t="s">
        <v>353</v>
      </c>
      <c r="C148" s="4">
        <v>-1010</v>
      </c>
      <c r="D148" s="4">
        <v>-1667</v>
      </c>
    </row>
    <row r="149" spans="1:12">
      <c r="A149" s="121" t="s">
        <v>673</v>
      </c>
      <c r="B149" s="121" t="s">
        <v>355</v>
      </c>
      <c r="C149" s="4">
        <v>96184</v>
      </c>
      <c r="D149" s="4">
        <v>51130</v>
      </c>
    </row>
    <row r="150" spans="1:12">
      <c r="A150" s="121" t="s">
        <v>674</v>
      </c>
      <c r="B150" s="121" t="s">
        <v>357</v>
      </c>
      <c r="C150" s="4">
        <v>96184</v>
      </c>
      <c r="D150" s="4">
        <v>51130</v>
      </c>
    </row>
    <row r="151" spans="1:12">
      <c r="A151" s="121" t="s">
        <v>675</v>
      </c>
      <c r="B151" s="121" t="s">
        <v>359</v>
      </c>
      <c r="C151" s="4">
        <v>49406</v>
      </c>
      <c r="D151" s="4">
        <v>104378</v>
      </c>
    </row>
    <row r="152" spans="1:12">
      <c r="A152" s="121" t="s">
        <v>676</v>
      </c>
      <c r="B152" s="121" t="s">
        <v>361</v>
      </c>
      <c r="C152" s="4">
        <v>145590</v>
      </c>
      <c r="D152" s="4">
        <v>155508</v>
      </c>
    </row>
    <row r="153" spans="1:12">
      <c r="A153" s="76" t="s">
        <v>466</v>
      </c>
      <c r="B153" s="71"/>
      <c r="C153" s="72"/>
      <c r="D153" s="72"/>
    </row>
    <row r="154" spans="1:12">
      <c r="A154" s="76"/>
      <c r="B154" s="71"/>
      <c r="C154" s="72"/>
      <c r="D154" s="72"/>
    </row>
    <row r="155" spans="1:12" ht="26">
      <c r="A155" s="65" t="s">
        <v>476</v>
      </c>
      <c r="B155" s="66" t="s">
        <v>427</v>
      </c>
      <c r="C155" s="383" t="s">
        <v>695</v>
      </c>
      <c r="D155" s="384"/>
      <c r="E155" s="384"/>
      <c r="F155" s="385"/>
      <c r="H155" s="383" t="s">
        <v>726</v>
      </c>
      <c r="I155" s="384"/>
      <c r="J155" s="384"/>
      <c r="K155" s="385"/>
    </row>
    <row r="156" spans="1:12" ht="52">
      <c r="A156" s="392" t="s">
        <v>477</v>
      </c>
      <c r="B156" s="387" t="s">
        <v>429</v>
      </c>
      <c r="C156" s="396" t="s">
        <v>430</v>
      </c>
      <c r="D156" s="396" t="s">
        <v>431</v>
      </c>
      <c r="E156" s="314" t="s">
        <v>478</v>
      </c>
      <c r="F156" s="314" t="s">
        <v>433</v>
      </c>
      <c r="H156" s="396" t="s">
        <v>430</v>
      </c>
      <c r="I156" s="396" t="s">
        <v>431</v>
      </c>
      <c r="J156" s="314" t="s">
        <v>478</v>
      </c>
      <c r="K156" s="314" t="s">
        <v>433</v>
      </c>
    </row>
    <row r="157" spans="1:12" ht="65">
      <c r="A157" s="392"/>
      <c r="B157" s="387"/>
      <c r="C157" s="397"/>
      <c r="D157" s="397"/>
      <c r="E157" s="314" t="s">
        <v>479</v>
      </c>
      <c r="F157" s="314" t="s">
        <v>435</v>
      </c>
      <c r="H157" s="397"/>
      <c r="I157" s="397"/>
      <c r="J157" s="314" t="s">
        <v>479</v>
      </c>
      <c r="K157" s="314" t="s">
        <v>435</v>
      </c>
    </row>
    <row r="158" spans="1:12">
      <c r="A158" s="82" t="s">
        <v>0</v>
      </c>
      <c r="B158" s="121" t="s">
        <v>1</v>
      </c>
      <c r="C158" s="123">
        <v>147774</v>
      </c>
      <c r="D158" s="123">
        <v>48993</v>
      </c>
      <c r="E158" s="123">
        <v>-3795</v>
      </c>
      <c r="F158" s="123">
        <v>192972</v>
      </c>
      <c r="H158" s="123">
        <v>49661</v>
      </c>
      <c r="I158" s="123">
        <v>33767</v>
      </c>
      <c r="J158" s="123">
        <v>-2550</v>
      </c>
      <c r="K158" s="123">
        <v>80878</v>
      </c>
      <c r="L158" s="68"/>
    </row>
    <row r="159" spans="1:12">
      <c r="A159" s="84" t="s">
        <v>622</v>
      </c>
      <c r="B159" s="116" t="s">
        <v>46</v>
      </c>
      <c r="C159" s="78">
        <v>133089</v>
      </c>
      <c r="D159" s="78">
        <v>2968</v>
      </c>
      <c r="E159" s="78">
        <v>1163</v>
      </c>
      <c r="F159" s="78">
        <v>137220</v>
      </c>
      <c r="H159" s="88">
        <v>48126</v>
      </c>
      <c r="I159" s="88">
        <v>1874</v>
      </c>
      <c r="J159" s="88">
        <v>870</v>
      </c>
      <c r="K159" s="78">
        <v>50870</v>
      </c>
      <c r="L159" s="68"/>
    </row>
    <row r="160" spans="1:12">
      <c r="A160" s="84" t="s">
        <v>623</v>
      </c>
      <c r="B160" s="116" t="s">
        <v>369</v>
      </c>
      <c r="C160" s="78">
        <v>1354</v>
      </c>
      <c r="D160" s="78">
        <v>0</v>
      </c>
      <c r="E160" s="78">
        <v>-1035</v>
      </c>
      <c r="F160" s="78">
        <v>319</v>
      </c>
      <c r="H160" s="88">
        <v>971</v>
      </c>
      <c r="I160" s="88">
        <v>0</v>
      </c>
      <c r="J160" s="88">
        <v>-923</v>
      </c>
      <c r="K160" s="78">
        <v>48</v>
      </c>
      <c r="L160" s="68"/>
    </row>
    <row r="161" spans="1:18">
      <c r="A161" s="84" t="s">
        <v>624</v>
      </c>
      <c r="B161" s="116" t="s">
        <v>49</v>
      </c>
      <c r="C161" s="78">
        <v>13331</v>
      </c>
      <c r="D161" s="78">
        <v>46025</v>
      </c>
      <c r="E161" s="78">
        <v>-3923</v>
      </c>
      <c r="F161" s="78">
        <v>55433</v>
      </c>
      <c r="H161" s="88">
        <v>564</v>
      </c>
      <c r="I161" s="88">
        <v>31893</v>
      </c>
      <c r="J161" s="88">
        <v>-2497</v>
      </c>
      <c r="K161" s="78">
        <v>29960</v>
      </c>
      <c r="L161" s="68"/>
    </row>
    <row r="162" spans="1:18">
      <c r="A162" s="82" t="s">
        <v>677</v>
      </c>
      <c r="B162" s="121" t="s">
        <v>438</v>
      </c>
      <c r="C162" s="123">
        <v>17043</v>
      </c>
      <c r="D162" s="123">
        <v>33553</v>
      </c>
      <c r="E162" s="123">
        <v>-3105</v>
      </c>
      <c r="F162" s="123">
        <v>47491</v>
      </c>
      <c r="H162" s="123">
        <v>6140</v>
      </c>
      <c r="I162" s="123">
        <v>24488</v>
      </c>
      <c r="J162" s="123">
        <v>-1937</v>
      </c>
      <c r="K162" s="123">
        <v>28691</v>
      </c>
      <c r="L162" s="68"/>
    </row>
    <row r="163" spans="1:18">
      <c r="A163" s="84" t="s">
        <v>439</v>
      </c>
      <c r="B163" s="116" t="s">
        <v>373</v>
      </c>
      <c r="C163" s="78">
        <v>6538</v>
      </c>
      <c r="D163" s="78">
        <v>1484</v>
      </c>
      <c r="E163" s="78">
        <v>-345</v>
      </c>
      <c r="F163" s="78">
        <v>7677</v>
      </c>
      <c r="H163" s="88">
        <v>5590</v>
      </c>
      <c r="I163" s="88">
        <v>1703</v>
      </c>
      <c r="J163" s="88">
        <v>-310</v>
      </c>
      <c r="K163" s="78">
        <v>6983</v>
      </c>
    </row>
    <row r="164" spans="1:18">
      <c r="A164" s="84" t="s">
        <v>441</v>
      </c>
      <c r="B164" s="116" t="s">
        <v>55</v>
      </c>
      <c r="C164" s="78">
        <v>10505</v>
      </c>
      <c r="D164" s="78">
        <v>32069</v>
      </c>
      <c r="E164" s="78">
        <v>-2760</v>
      </c>
      <c r="F164" s="78">
        <v>39814</v>
      </c>
      <c r="H164" s="88">
        <v>550</v>
      </c>
      <c r="I164" s="88">
        <v>22785</v>
      </c>
      <c r="J164" s="88">
        <v>-1627</v>
      </c>
      <c r="K164" s="78">
        <v>21708</v>
      </c>
    </row>
    <row r="165" spans="1:18">
      <c r="A165" s="85" t="s">
        <v>626</v>
      </c>
      <c r="B165" s="124" t="s">
        <v>391</v>
      </c>
      <c r="C165" s="123">
        <v>130731</v>
      </c>
      <c r="D165" s="123">
        <v>15440</v>
      </c>
      <c r="E165" s="123">
        <v>-690</v>
      </c>
      <c r="F165" s="123">
        <v>145481</v>
      </c>
      <c r="H165" s="123">
        <v>43521</v>
      </c>
      <c r="I165" s="123">
        <v>9279</v>
      </c>
      <c r="J165" s="123">
        <v>-613</v>
      </c>
      <c r="K165" s="123">
        <v>52187</v>
      </c>
    </row>
    <row r="166" spans="1:18">
      <c r="A166" s="83" t="s">
        <v>627</v>
      </c>
      <c r="B166" s="77" t="s">
        <v>59</v>
      </c>
      <c r="C166" s="78">
        <v>24588</v>
      </c>
      <c r="D166" s="78">
        <v>10572</v>
      </c>
      <c r="E166" s="78">
        <v>-603</v>
      </c>
      <c r="F166" s="78">
        <v>34557</v>
      </c>
      <c r="G166" s="97"/>
      <c r="H166" s="88">
        <v>13295</v>
      </c>
      <c r="I166" s="88">
        <v>9498</v>
      </c>
      <c r="J166" s="88">
        <v>-571</v>
      </c>
      <c r="K166" s="78">
        <v>22222</v>
      </c>
    </row>
    <row r="167" spans="1:18">
      <c r="A167" s="83" t="s">
        <v>628</v>
      </c>
      <c r="B167" s="77" t="s">
        <v>520</v>
      </c>
      <c r="C167" s="78">
        <v>10419</v>
      </c>
      <c r="D167" s="78">
        <v>1426</v>
      </c>
      <c r="E167" s="78">
        <v>-74</v>
      </c>
      <c r="F167" s="78">
        <v>11771</v>
      </c>
      <c r="G167" s="97"/>
      <c r="H167" s="88">
        <v>8158</v>
      </c>
      <c r="I167" s="88">
        <v>1561</v>
      </c>
      <c r="J167" s="88">
        <v>-42</v>
      </c>
      <c r="K167" s="78">
        <v>9677</v>
      </c>
    </row>
    <row r="168" spans="1:18">
      <c r="A168" s="83" t="s">
        <v>629</v>
      </c>
      <c r="B168" s="77" t="s">
        <v>65</v>
      </c>
      <c r="C168" s="78">
        <v>2349</v>
      </c>
      <c r="D168" s="78">
        <v>128</v>
      </c>
      <c r="E168" s="78">
        <v>-387</v>
      </c>
      <c r="F168" s="78">
        <v>2090</v>
      </c>
      <c r="G168" s="97"/>
      <c r="H168" s="88">
        <v>683</v>
      </c>
      <c r="I168" s="88">
        <v>53</v>
      </c>
      <c r="J168" s="88">
        <v>-253</v>
      </c>
      <c r="K168" s="78">
        <v>483</v>
      </c>
    </row>
    <row r="169" spans="1:18">
      <c r="A169" s="83" t="s">
        <v>66</v>
      </c>
      <c r="B169" s="77" t="s">
        <v>67</v>
      </c>
      <c r="C169" s="78">
        <v>3790</v>
      </c>
      <c r="D169" s="78">
        <v>135</v>
      </c>
      <c r="E169" s="78">
        <v>-387</v>
      </c>
      <c r="F169" s="78">
        <v>3538</v>
      </c>
      <c r="H169" s="88">
        <v>488</v>
      </c>
      <c r="I169" s="88">
        <v>42</v>
      </c>
      <c r="J169" s="88">
        <v>-253</v>
      </c>
      <c r="K169" s="78">
        <v>277</v>
      </c>
    </row>
    <row r="170" spans="1:18">
      <c r="A170" s="83" t="s">
        <v>630</v>
      </c>
      <c r="B170" s="77" t="s">
        <v>69</v>
      </c>
      <c r="C170" s="78">
        <v>-80</v>
      </c>
      <c r="D170" s="78">
        <v>0</v>
      </c>
      <c r="E170" s="78">
        <v>0</v>
      </c>
      <c r="F170" s="78">
        <v>-80</v>
      </c>
      <c r="H170" s="88">
        <v>1</v>
      </c>
      <c r="I170" s="88">
        <v>0</v>
      </c>
      <c r="J170" s="88">
        <v>0</v>
      </c>
      <c r="K170" s="78">
        <v>1</v>
      </c>
    </row>
    <row r="171" spans="1:18">
      <c r="A171" s="85" t="s">
        <v>631</v>
      </c>
      <c r="B171" s="124" t="s">
        <v>394</v>
      </c>
      <c r="C171" s="123">
        <v>94203</v>
      </c>
      <c r="D171" s="123">
        <v>3435</v>
      </c>
      <c r="E171" s="123">
        <v>-13</v>
      </c>
      <c r="F171" s="123">
        <v>97625</v>
      </c>
      <c r="H171" s="123">
        <v>22264</v>
      </c>
      <c r="I171" s="123">
        <v>-1769</v>
      </c>
      <c r="J171" s="123">
        <v>0</v>
      </c>
      <c r="K171" s="123">
        <v>20495</v>
      </c>
    </row>
    <row r="172" spans="1:18">
      <c r="A172" s="83" t="s">
        <v>632</v>
      </c>
      <c r="B172" s="77" t="s">
        <v>73</v>
      </c>
      <c r="C172" s="78">
        <v>4403</v>
      </c>
      <c r="D172" s="78">
        <v>86</v>
      </c>
      <c r="E172" s="78">
        <v>-1049</v>
      </c>
      <c r="F172" s="78">
        <v>3440</v>
      </c>
      <c r="H172" s="88">
        <v>2346</v>
      </c>
      <c r="I172" s="88">
        <v>202</v>
      </c>
      <c r="J172" s="88">
        <v>0</v>
      </c>
      <c r="K172" s="78">
        <v>2548</v>
      </c>
    </row>
    <row r="173" spans="1:18">
      <c r="A173" s="83" t="s">
        <v>633</v>
      </c>
      <c r="B173" s="77" t="s">
        <v>75</v>
      </c>
      <c r="C173" s="78">
        <v>105</v>
      </c>
      <c r="D173" s="78">
        <v>1078</v>
      </c>
      <c r="E173" s="78">
        <v>-1076</v>
      </c>
      <c r="F173" s="78">
        <v>107</v>
      </c>
      <c r="H173" s="88">
        <v>268</v>
      </c>
      <c r="I173" s="88">
        <v>105</v>
      </c>
      <c r="J173" s="88">
        <v>0</v>
      </c>
      <c r="K173" s="78">
        <v>373</v>
      </c>
    </row>
    <row r="174" spans="1:18">
      <c r="A174" s="85" t="s">
        <v>634</v>
      </c>
      <c r="B174" s="124" t="s">
        <v>396</v>
      </c>
      <c r="C174" s="123">
        <v>98501</v>
      </c>
      <c r="D174" s="123">
        <v>2443</v>
      </c>
      <c r="E174" s="123">
        <v>14</v>
      </c>
      <c r="F174" s="123">
        <v>100958</v>
      </c>
      <c r="H174" s="123">
        <v>24342</v>
      </c>
      <c r="I174" s="123">
        <v>-1672</v>
      </c>
      <c r="J174" s="123">
        <v>0</v>
      </c>
      <c r="K174" s="123">
        <v>22670</v>
      </c>
      <c r="L174" s="68"/>
    </row>
    <row r="175" spans="1:18">
      <c r="A175" s="83" t="s">
        <v>78</v>
      </c>
      <c r="B175" s="77" t="s">
        <v>79</v>
      </c>
      <c r="C175" s="78">
        <v>8453</v>
      </c>
      <c r="D175" s="78">
        <v>522</v>
      </c>
      <c r="E175" s="78">
        <v>4</v>
      </c>
      <c r="F175" s="78">
        <v>8979</v>
      </c>
      <c r="H175" s="88">
        <v>5091</v>
      </c>
      <c r="I175" s="88">
        <v>-152</v>
      </c>
      <c r="J175" s="88"/>
      <c r="K175" s="78">
        <v>4939</v>
      </c>
      <c r="L175" s="68"/>
      <c r="P175" s="68"/>
    </row>
    <row r="176" spans="1:18">
      <c r="A176" s="85" t="s">
        <v>522</v>
      </c>
      <c r="B176" s="124" t="s">
        <v>398</v>
      </c>
      <c r="C176" s="123">
        <v>90048</v>
      </c>
      <c r="D176" s="123">
        <v>1921</v>
      </c>
      <c r="E176" s="123">
        <v>10</v>
      </c>
      <c r="F176" s="123">
        <v>91979</v>
      </c>
      <c r="H176" s="123">
        <v>19251</v>
      </c>
      <c r="I176" s="123">
        <v>-1520</v>
      </c>
      <c r="J176" s="123">
        <v>0</v>
      </c>
      <c r="K176" s="123">
        <v>17731</v>
      </c>
      <c r="P176" s="68"/>
      <c r="Q176" s="68"/>
      <c r="R176" s="68"/>
    </row>
    <row r="177" spans="1:23">
      <c r="A177" s="83"/>
      <c r="B177" s="77"/>
      <c r="C177" s="78"/>
      <c r="D177" s="78"/>
      <c r="E177" s="78"/>
      <c r="F177" s="78"/>
      <c r="H177" s="88"/>
      <c r="I177" s="88"/>
      <c r="J177" s="88"/>
      <c r="K177" s="78"/>
      <c r="L177" s="68"/>
      <c r="Q177" s="68"/>
      <c r="R177" s="68"/>
    </row>
    <row r="178" spans="1:23">
      <c r="A178" s="85" t="s">
        <v>635</v>
      </c>
      <c r="B178" s="124" t="s">
        <v>446</v>
      </c>
      <c r="C178" s="123">
        <v>90048</v>
      </c>
      <c r="D178" s="123">
        <v>1921</v>
      </c>
      <c r="E178" s="123">
        <v>10</v>
      </c>
      <c r="F178" s="123">
        <v>91979</v>
      </c>
      <c r="H178" s="123">
        <v>19251</v>
      </c>
      <c r="I178" s="123">
        <v>-1520</v>
      </c>
      <c r="J178" s="123">
        <v>0</v>
      </c>
      <c r="K178" s="123">
        <v>17731</v>
      </c>
      <c r="L178" s="68"/>
      <c r="N178" s="68"/>
      <c r="O178" s="68"/>
      <c r="P178" s="68"/>
      <c r="Q178" s="68"/>
      <c r="R178" s="68"/>
      <c r="S178" s="68"/>
      <c r="T178" s="68"/>
      <c r="U178" s="68"/>
      <c r="V178" s="68"/>
      <c r="W178" s="68"/>
    </row>
    <row r="179" spans="1:23" s="68" customFormat="1">
      <c r="M179" s="40"/>
    </row>
    <row r="180" spans="1:23" s="68" customFormat="1">
      <c r="M180" s="40"/>
      <c r="N180" s="40"/>
      <c r="O180" s="40"/>
      <c r="P180" s="40"/>
      <c r="Q180" s="40"/>
      <c r="R180" s="40"/>
      <c r="S180" s="40"/>
      <c r="T180" s="40"/>
      <c r="U180" s="40"/>
      <c r="V180" s="40"/>
      <c r="W180" s="40"/>
    </row>
    <row r="182" spans="1:23" ht="26">
      <c r="A182" s="65" t="s">
        <v>447</v>
      </c>
      <c r="B182" s="65" t="s">
        <v>448</v>
      </c>
      <c r="C182" s="383" t="s">
        <v>727</v>
      </c>
      <c r="D182" s="384"/>
      <c r="E182" s="384"/>
      <c r="F182" s="385"/>
      <c r="H182" s="383" t="s">
        <v>701</v>
      </c>
      <c r="I182" s="384"/>
      <c r="J182" s="384"/>
      <c r="K182" s="385"/>
    </row>
    <row r="183" spans="1:23" ht="52">
      <c r="A183" s="390" t="s">
        <v>126</v>
      </c>
      <c r="B183" s="390" t="s">
        <v>127</v>
      </c>
      <c r="C183" s="396" t="s">
        <v>430</v>
      </c>
      <c r="D183" s="396" t="s">
        <v>431</v>
      </c>
      <c r="E183" s="314" t="s">
        <v>478</v>
      </c>
      <c r="F183" s="314" t="s">
        <v>433</v>
      </c>
      <c r="H183" s="396" t="s">
        <v>430</v>
      </c>
      <c r="I183" s="396" t="s">
        <v>431</v>
      </c>
      <c r="J183" s="314" t="s">
        <v>478</v>
      </c>
      <c r="K183" s="314" t="s">
        <v>433</v>
      </c>
    </row>
    <row r="184" spans="1:23" ht="65">
      <c r="A184" s="391"/>
      <c r="B184" s="391"/>
      <c r="C184" s="397"/>
      <c r="D184" s="397"/>
      <c r="E184" s="314" t="s">
        <v>479</v>
      </c>
      <c r="F184" s="314" t="s">
        <v>435</v>
      </c>
      <c r="H184" s="397"/>
      <c r="I184" s="397"/>
      <c r="J184" s="314" t="s">
        <v>479</v>
      </c>
      <c r="K184" s="314" t="s">
        <v>435</v>
      </c>
    </row>
    <row r="185" spans="1:23">
      <c r="A185" s="121" t="s">
        <v>14</v>
      </c>
      <c r="B185" s="121" t="s">
        <v>131</v>
      </c>
      <c r="C185" s="125">
        <v>701702</v>
      </c>
      <c r="D185" s="125">
        <v>45010</v>
      </c>
      <c r="E185" s="125">
        <v>-18947</v>
      </c>
      <c r="F185" s="125">
        <v>727765</v>
      </c>
      <c r="H185" s="125">
        <v>650260</v>
      </c>
      <c r="I185" s="125">
        <v>47760</v>
      </c>
      <c r="J185" s="125">
        <v>-18923</v>
      </c>
      <c r="K185" s="125">
        <v>679097</v>
      </c>
    </row>
    <row r="186" spans="1:23">
      <c r="A186" s="77" t="s">
        <v>566</v>
      </c>
      <c r="B186" s="77" t="s">
        <v>133</v>
      </c>
      <c r="C186" s="78">
        <v>103948</v>
      </c>
      <c r="D186" s="78">
        <v>4161</v>
      </c>
      <c r="E186" s="78">
        <v>-2162</v>
      </c>
      <c r="F186" s="78">
        <v>105947</v>
      </c>
      <c r="H186" s="78">
        <v>103305</v>
      </c>
      <c r="I186" s="78">
        <v>4243</v>
      </c>
      <c r="J186" s="78">
        <v>-2281</v>
      </c>
      <c r="K186" s="78">
        <v>105267</v>
      </c>
    </row>
    <row r="187" spans="1:23">
      <c r="A187" s="77" t="s">
        <v>567</v>
      </c>
      <c r="B187" s="77" t="s">
        <v>135</v>
      </c>
      <c r="C187" s="78">
        <v>59125</v>
      </c>
      <c r="D187" s="78">
        <v>408</v>
      </c>
      <c r="E187" s="78">
        <v>0</v>
      </c>
      <c r="F187" s="78">
        <v>59533</v>
      </c>
      <c r="H187" s="78">
        <v>59270</v>
      </c>
      <c r="I187" s="78">
        <v>493</v>
      </c>
      <c r="J187" s="78">
        <v>0</v>
      </c>
      <c r="K187" s="78">
        <v>59763</v>
      </c>
    </row>
    <row r="188" spans="1:23">
      <c r="A188" s="77" t="s">
        <v>568</v>
      </c>
      <c r="B188" s="77" t="s">
        <v>137</v>
      </c>
      <c r="C188" s="78">
        <v>409084</v>
      </c>
      <c r="D188" s="78">
        <v>26719</v>
      </c>
      <c r="E188" s="78">
        <v>-19</v>
      </c>
      <c r="F188" s="78">
        <v>435784</v>
      </c>
      <c r="H188" s="78">
        <v>359989</v>
      </c>
      <c r="I188" s="78">
        <v>25878</v>
      </c>
      <c r="J188" s="78">
        <v>-19</v>
      </c>
      <c r="K188" s="78">
        <v>385848</v>
      </c>
    </row>
    <row r="189" spans="1:23">
      <c r="A189" s="77" t="s">
        <v>138</v>
      </c>
      <c r="B189" s="77" t="s">
        <v>139</v>
      </c>
      <c r="C189" s="78">
        <v>56438</v>
      </c>
      <c r="D189" s="78">
        <v>0</v>
      </c>
      <c r="E189" s="78">
        <v>0</v>
      </c>
      <c r="F189" s="78">
        <v>56438</v>
      </c>
      <c r="H189" s="78">
        <v>56438</v>
      </c>
      <c r="I189" s="78">
        <v>0</v>
      </c>
      <c r="J189" s="78">
        <v>0</v>
      </c>
      <c r="K189" s="78">
        <v>56438</v>
      </c>
    </row>
    <row r="190" spans="1:23">
      <c r="A190" s="77" t="s">
        <v>140</v>
      </c>
      <c r="B190" s="77" t="s">
        <v>141</v>
      </c>
      <c r="C190" s="78">
        <v>46402</v>
      </c>
      <c r="D190" s="78">
        <v>0</v>
      </c>
      <c r="E190" s="78">
        <v>0</v>
      </c>
      <c r="F190" s="78">
        <v>46402</v>
      </c>
      <c r="H190" s="78">
        <v>44960</v>
      </c>
      <c r="I190" s="78">
        <v>0</v>
      </c>
      <c r="J190" s="78">
        <v>0</v>
      </c>
      <c r="K190" s="78">
        <v>44960</v>
      </c>
    </row>
    <row r="191" spans="1:23">
      <c r="A191" s="77" t="s">
        <v>142</v>
      </c>
      <c r="B191" s="77" t="s">
        <v>143</v>
      </c>
      <c r="C191" s="78">
        <v>0</v>
      </c>
      <c r="D191" s="78">
        <v>0</v>
      </c>
      <c r="E191" s="78">
        <v>0</v>
      </c>
      <c r="F191" s="78">
        <v>0</v>
      </c>
      <c r="H191" s="78">
        <v>0</v>
      </c>
      <c r="I191" s="78">
        <v>0</v>
      </c>
      <c r="J191" s="78">
        <v>0</v>
      </c>
      <c r="K191" s="78">
        <v>0</v>
      </c>
    </row>
    <row r="192" spans="1:23">
      <c r="A192" s="77" t="s">
        <v>536</v>
      </c>
      <c r="B192" s="77" t="s">
        <v>451</v>
      </c>
      <c r="C192" s="78">
        <v>14701</v>
      </c>
      <c r="D192" s="78">
        <v>0</v>
      </c>
      <c r="E192" s="78">
        <v>-14701</v>
      </c>
      <c r="F192" s="78">
        <v>0</v>
      </c>
      <c r="H192" s="78">
        <v>14688</v>
      </c>
      <c r="I192" s="78">
        <v>0</v>
      </c>
      <c r="J192" s="78">
        <v>-14688</v>
      </c>
      <c r="K192" s="78">
        <v>0</v>
      </c>
    </row>
    <row r="193" spans="1:25">
      <c r="A193" s="77" t="s">
        <v>569</v>
      </c>
      <c r="B193" s="77" t="s">
        <v>145</v>
      </c>
      <c r="C193" s="78">
        <v>8099</v>
      </c>
      <c r="D193" s="78">
        <v>0</v>
      </c>
      <c r="E193" s="78">
        <v>0</v>
      </c>
      <c r="F193" s="78">
        <v>8099</v>
      </c>
      <c r="H193" s="78">
        <v>8025</v>
      </c>
      <c r="I193" s="78">
        <v>0</v>
      </c>
      <c r="J193" s="78">
        <v>0</v>
      </c>
      <c r="K193" s="78">
        <v>8025</v>
      </c>
    </row>
    <row r="194" spans="1:25" s="99" customFormat="1">
      <c r="A194" s="100" t="s">
        <v>499</v>
      </c>
      <c r="B194" s="100" t="s">
        <v>149</v>
      </c>
      <c r="C194" s="101">
        <v>3520</v>
      </c>
      <c r="D194" s="101">
        <v>11623</v>
      </c>
      <c r="E194" s="101">
        <v>0</v>
      </c>
      <c r="F194" s="101">
        <v>15143</v>
      </c>
      <c r="H194" s="101">
        <v>3519</v>
      </c>
      <c r="I194" s="101">
        <v>15211</v>
      </c>
      <c r="J194" s="101">
        <v>0</v>
      </c>
      <c r="K194" s="101">
        <v>18730</v>
      </c>
      <c r="L194" s="40"/>
      <c r="M194" s="40"/>
      <c r="N194" s="40"/>
      <c r="O194" s="40"/>
      <c r="P194" s="40"/>
      <c r="Q194" s="40"/>
      <c r="R194" s="40"/>
      <c r="S194" s="40"/>
      <c r="T194" s="40"/>
      <c r="U194" s="40"/>
      <c r="V194" s="40"/>
      <c r="W194" s="40"/>
      <c r="X194" s="40"/>
      <c r="Y194" s="40"/>
    </row>
    <row r="195" spans="1:25">
      <c r="A195" s="77" t="s">
        <v>500</v>
      </c>
      <c r="B195" s="77" t="s">
        <v>720</v>
      </c>
      <c r="C195" s="78">
        <v>0</v>
      </c>
      <c r="D195" s="78">
        <v>2065</v>
      </c>
      <c r="E195" s="78">
        <v>-2065</v>
      </c>
      <c r="F195" s="78">
        <v>0</v>
      </c>
      <c r="H195" s="78">
        <v>0</v>
      </c>
      <c r="I195" s="78">
        <v>1935</v>
      </c>
      <c r="J195" s="78">
        <v>-1935</v>
      </c>
      <c r="K195" s="78">
        <v>0</v>
      </c>
    </row>
    <row r="196" spans="1:25">
      <c r="A196" s="77" t="s">
        <v>707</v>
      </c>
      <c r="B196" s="77" t="s">
        <v>611</v>
      </c>
      <c r="C196" s="78">
        <v>385</v>
      </c>
      <c r="D196" s="78">
        <v>34</v>
      </c>
      <c r="E196" s="78">
        <v>0</v>
      </c>
      <c r="F196" s="78">
        <v>419</v>
      </c>
      <c r="H196" s="78">
        <v>66</v>
      </c>
      <c r="I196" s="78">
        <v>0</v>
      </c>
      <c r="J196" s="78">
        <v>0</v>
      </c>
      <c r="K196" s="78">
        <v>66</v>
      </c>
    </row>
    <row r="197" spans="1:25">
      <c r="A197" s="121" t="s">
        <v>570</v>
      </c>
      <c r="B197" s="121" t="s">
        <v>155</v>
      </c>
      <c r="C197" s="125">
        <v>742897</v>
      </c>
      <c r="D197" s="125">
        <v>72515</v>
      </c>
      <c r="E197" s="125">
        <v>-18465</v>
      </c>
      <c r="F197" s="125">
        <v>796947</v>
      </c>
      <c r="H197" s="125">
        <v>675818</v>
      </c>
      <c r="I197" s="125">
        <v>69275</v>
      </c>
      <c r="J197" s="125">
        <v>-20082</v>
      </c>
      <c r="K197" s="125">
        <v>725011</v>
      </c>
    </row>
    <row r="198" spans="1:25">
      <c r="A198" s="77" t="s">
        <v>156</v>
      </c>
      <c r="B198" s="77" t="s">
        <v>721</v>
      </c>
      <c r="C198" s="78">
        <v>22874</v>
      </c>
      <c r="D198" s="78">
        <v>0</v>
      </c>
      <c r="E198" s="78">
        <v>0</v>
      </c>
      <c r="F198" s="78">
        <v>22874</v>
      </c>
      <c r="H198" s="78">
        <v>12862</v>
      </c>
      <c r="I198" s="78">
        <v>0</v>
      </c>
      <c r="J198" s="78">
        <v>0</v>
      </c>
      <c r="K198" s="78">
        <v>12862</v>
      </c>
    </row>
    <row r="199" spans="1:25">
      <c r="A199" s="77" t="s">
        <v>158</v>
      </c>
      <c r="B199" s="77" t="s">
        <v>159</v>
      </c>
      <c r="C199" s="78">
        <v>70998</v>
      </c>
      <c r="D199" s="78">
        <v>7728</v>
      </c>
      <c r="E199" s="78">
        <v>-2068</v>
      </c>
      <c r="F199" s="78">
        <v>76658</v>
      </c>
      <c r="H199" s="78">
        <v>124040</v>
      </c>
      <c r="I199" s="78">
        <v>8924</v>
      </c>
      <c r="J199" s="78">
        <v>-3391</v>
      </c>
      <c r="K199" s="78">
        <v>129573</v>
      </c>
    </row>
    <row r="200" spans="1:25">
      <c r="A200" s="77" t="s">
        <v>571</v>
      </c>
      <c r="B200" s="77" t="s">
        <v>161</v>
      </c>
      <c r="C200" s="78">
        <v>16543</v>
      </c>
      <c r="D200" s="78">
        <v>702</v>
      </c>
      <c r="E200" s="78">
        <v>0</v>
      </c>
      <c r="F200" s="78">
        <v>17245</v>
      </c>
      <c r="H200" s="78">
        <v>19298</v>
      </c>
      <c r="I200" s="78">
        <v>1051</v>
      </c>
      <c r="J200" s="78">
        <v>0</v>
      </c>
      <c r="K200" s="78">
        <v>20349</v>
      </c>
    </row>
    <row r="201" spans="1:25">
      <c r="A201" s="77" t="s">
        <v>152</v>
      </c>
      <c r="B201" s="77" t="s">
        <v>163</v>
      </c>
      <c r="C201" s="78">
        <v>46448</v>
      </c>
      <c r="D201" s="78">
        <v>2616</v>
      </c>
      <c r="E201" s="78">
        <v>-2684</v>
      </c>
      <c r="F201" s="78">
        <v>46380</v>
      </c>
      <c r="H201" s="78">
        <v>62476</v>
      </c>
      <c r="I201" s="78">
        <v>2031</v>
      </c>
      <c r="J201" s="78">
        <v>-4137</v>
      </c>
      <c r="K201" s="78">
        <v>60370</v>
      </c>
    </row>
    <row r="202" spans="1:25">
      <c r="A202" s="77" t="s">
        <v>146</v>
      </c>
      <c r="B202" s="77" t="s">
        <v>147</v>
      </c>
      <c r="C202" s="78">
        <v>0</v>
      </c>
      <c r="D202" s="78">
        <v>0</v>
      </c>
      <c r="E202" s="78">
        <v>0</v>
      </c>
      <c r="F202" s="78">
        <v>0</v>
      </c>
      <c r="H202" s="78">
        <v>0</v>
      </c>
      <c r="I202" s="78">
        <v>0</v>
      </c>
      <c r="J202" s="78">
        <v>0</v>
      </c>
      <c r="K202" s="78">
        <v>0</v>
      </c>
    </row>
    <row r="203" spans="1:25">
      <c r="A203" s="77" t="s">
        <v>499</v>
      </c>
      <c r="B203" s="77" t="s">
        <v>149</v>
      </c>
      <c r="C203" s="78">
        <v>8651</v>
      </c>
      <c r="D203" s="78">
        <v>28532</v>
      </c>
      <c r="E203" s="78">
        <v>-13713</v>
      </c>
      <c r="F203" s="78">
        <v>23470</v>
      </c>
      <c r="H203" s="78">
        <v>7485</v>
      </c>
      <c r="I203" s="78">
        <v>24625</v>
      </c>
      <c r="J203" s="78">
        <v>-12554</v>
      </c>
      <c r="K203" s="78">
        <v>19556</v>
      </c>
    </row>
    <row r="204" spans="1:25">
      <c r="A204" s="77" t="s">
        <v>170</v>
      </c>
      <c r="B204" s="77" t="s">
        <v>171</v>
      </c>
      <c r="C204" s="78">
        <v>112653</v>
      </c>
      <c r="D204" s="78">
        <v>32937</v>
      </c>
      <c r="E204" s="78">
        <v>0</v>
      </c>
      <c r="F204" s="78">
        <v>145590</v>
      </c>
      <c r="H204" s="78">
        <v>16762</v>
      </c>
      <c r="I204" s="78">
        <v>32644</v>
      </c>
      <c r="J204" s="78">
        <v>0</v>
      </c>
      <c r="K204" s="78">
        <v>49406</v>
      </c>
    </row>
    <row r="205" spans="1:25">
      <c r="A205" s="77" t="s">
        <v>537</v>
      </c>
      <c r="B205" s="77" t="s">
        <v>169</v>
      </c>
      <c r="C205" s="78">
        <v>464730</v>
      </c>
      <c r="D205" s="78">
        <v>0</v>
      </c>
      <c r="E205" s="78">
        <v>0</v>
      </c>
      <c r="F205" s="78">
        <v>464730</v>
      </c>
      <c r="H205" s="78">
        <v>432895</v>
      </c>
      <c r="I205" s="78">
        <v>0</v>
      </c>
      <c r="J205" s="78">
        <v>0</v>
      </c>
      <c r="K205" s="78">
        <v>432895</v>
      </c>
    </row>
    <row r="206" spans="1:25">
      <c r="A206" s="77" t="s">
        <v>172</v>
      </c>
      <c r="B206" s="77" t="s">
        <v>173</v>
      </c>
      <c r="C206" s="78">
        <v>0</v>
      </c>
      <c r="D206" s="78">
        <v>0</v>
      </c>
      <c r="E206" s="78">
        <v>0</v>
      </c>
      <c r="F206" s="78">
        <v>0</v>
      </c>
      <c r="H206" s="78">
        <v>0</v>
      </c>
      <c r="I206" s="78">
        <v>0</v>
      </c>
      <c r="J206" s="78">
        <v>0</v>
      </c>
      <c r="K206" s="78">
        <v>0</v>
      </c>
    </row>
    <row r="207" spans="1:25">
      <c r="A207" s="121" t="s">
        <v>174</v>
      </c>
      <c r="B207" s="121" t="s">
        <v>175</v>
      </c>
      <c r="C207" s="125">
        <v>1444599</v>
      </c>
      <c r="D207" s="125">
        <v>117525</v>
      </c>
      <c r="E207" s="125">
        <v>-37412</v>
      </c>
      <c r="F207" s="125">
        <v>1524712</v>
      </c>
      <c r="H207" s="125">
        <v>1326078</v>
      </c>
      <c r="I207" s="125">
        <v>117035</v>
      </c>
      <c r="J207" s="125">
        <v>-39005</v>
      </c>
      <c r="K207" s="125">
        <v>1404108</v>
      </c>
    </row>
    <row r="208" spans="1:25">
      <c r="A208" s="76"/>
    </row>
    <row r="209" spans="1:23">
      <c r="A209" s="65"/>
      <c r="B209" s="65"/>
      <c r="C209" s="383" t="s">
        <v>727</v>
      </c>
      <c r="D209" s="384"/>
      <c r="E209" s="384"/>
      <c r="F209" s="385"/>
      <c r="H209" s="383" t="s">
        <v>701</v>
      </c>
      <c r="I209" s="384"/>
      <c r="J209" s="384"/>
      <c r="K209" s="385"/>
    </row>
    <row r="210" spans="1:23" ht="52">
      <c r="A210" s="390" t="s">
        <v>452</v>
      </c>
      <c r="B210" s="390" t="s">
        <v>177</v>
      </c>
      <c r="C210" s="396" t="s">
        <v>430</v>
      </c>
      <c r="D210" s="396" t="s">
        <v>431</v>
      </c>
      <c r="E210" s="314" t="s">
        <v>478</v>
      </c>
      <c r="F210" s="314" t="s">
        <v>433</v>
      </c>
      <c r="H210" s="396" t="s">
        <v>430</v>
      </c>
      <c r="I210" s="396" t="s">
        <v>431</v>
      </c>
      <c r="J210" s="314" t="s">
        <v>478</v>
      </c>
      <c r="K210" s="314" t="s">
        <v>433</v>
      </c>
    </row>
    <row r="211" spans="1:23" ht="65">
      <c r="A211" s="391"/>
      <c r="B211" s="391"/>
      <c r="C211" s="397"/>
      <c r="D211" s="397"/>
      <c r="E211" s="314" t="s">
        <v>479</v>
      </c>
      <c r="F211" s="314" t="s">
        <v>435</v>
      </c>
      <c r="H211" s="397"/>
      <c r="I211" s="397"/>
      <c r="J211" s="314" t="s">
        <v>479</v>
      </c>
      <c r="K211" s="314" t="s">
        <v>435</v>
      </c>
    </row>
    <row r="212" spans="1:23">
      <c r="A212" s="82" t="s">
        <v>178</v>
      </c>
      <c r="B212" s="121" t="s">
        <v>179</v>
      </c>
      <c r="C212" s="125">
        <v>1172798</v>
      </c>
      <c r="D212" s="125">
        <v>44133</v>
      </c>
      <c r="E212" s="125">
        <v>-14710</v>
      </c>
      <c r="F212" s="125">
        <v>1202221</v>
      </c>
      <c r="H212" s="125">
        <v>1078159</v>
      </c>
      <c r="I212" s="125">
        <v>42198</v>
      </c>
      <c r="J212" s="125">
        <v>-14706</v>
      </c>
      <c r="K212" s="125">
        <v>1105651</v>
      </c>
    </row>
    <row r="213" spans="1:23">
      <c r="A213" s="82" t="s">
        <v>480</v>
      </c>
      <c r="B213" s="121" t="s">
        <v>481</v>
      </c>
      <c r="C213" s="125">
        <v>1172798</v>
      </c>
      <c r="D213" s="125">
        <v>44133</v>
      </c>
      <c r="E213" s="125">
        <v>-14710</v>
      </c>
      <c r="F213" s="125">
        <v>1202221</v>
      </c>
      <c r="H213" s="125">
        <v>1078159</v>
      </c>
      <c r="I213" s="125">
        <v>42198</v>
      </c>
      <c r="J213" s="125">
        <v>-14706</v>
      </c>
      <c r="K213" s="125">
        <v>1105651</v>
      </c>
    </row>
    <row r="214" spans="1:23">
      <c r="A214" s="83" t="s">
        <v>182</v>
      </c>
      <c r="B214" s="77" t="s">
        <v>183</v>
      </c>
      <c r="C214" s="78">
        <v>96120</v>
      </c>
      <c r="D214" s="78">
        <v>136</v>
      </c>
      <c r="E214" s="78">
        <v>-136</v>
      </c>
      <c r="F214" s="78">
        <v>96120</v>
      </c>
      <c r="H214" s="78">
        <v>96120</v>
      </c>
      <c r="I214" s="78">
        <v>136</v>
      </c>
      <c r="J214" s="78">
        <v>-136</v>
      </c>
      <c r="K214" s="78">
        <v>96120</v>
      </c>
    </row>
    <row r="215" spans="1:23">
      <c r="A215" s="83" t="s">
        <v>453</v>
      </c>
      <c r="B215" s="77" t="s">
        <v>185</v>
      </c>
      <c r="C215" s="78">
        <v>748323</v>
      </c>
      <c r="D215" s="78">
        <v>38143</v>
      </c>
      <c r="E215" s="78">
        <v>-5515</v>
      </c>
      <c r="F215" s="78">
        <v>780951</v>
      </c>
      <c r="H215" s="78">
        <v>748323</v>
      </c>
      <c r="I215" s="78">
        <v>38143</v>
      </c>
      <c r="J215" s="78">
        <v>-5515</v>
      </c>
      <c r="K215" s="78">
        <v>780951</v>
      </c>
    </row>
    <row r="216" spans="1:23">
      <c r="A216" s="83" t="s">
        <v>573</v>
      </c>
      <c r="B216" s="77" t="s">
        <v>722</v>
      </c>
      <c r="C216" s="78">
        <v>58654</v>
      </c>
      <c r="D216" s="78">
        <v>1013</v>
      </c>
      <c r="E216" s="78">
        <v>-1013</v>
      </c>
      <c r="F216" s="78">
        <v>58654</v>
      </c>
      <c r="H216" s="78">
        <v>54657</v>
      </c>
      <c r="I216" s="78">
        <v>999</v>
      </c>
      <c r="J216" s="78">
        <v>-999</v>
      </c>
      <c r="K216" s="78">
        <v>54657</v>
      </c>
    </row>
    <row r="217" spans="1:23">
      <c r="A217" s="83" t="s">
        <v>574</v>
      </c>
      <c r="B217" s="77" t="s">
        <v>193</v>
      </c>
      <c r="C217" s="78">
        <v>543</v>
      </c>
      <c r="D217" s="78">
        <v>-65</v>
      </c>
      <c r="E217" s="78">
        <v>1014</v>
      </c>
      <c r="F217" s="78">
        <v>1492</v>
      </c>
      <c r="H217" s="78">
        <v>-51</v>
      </c>
      <c r="I217" s="78">
        <v>-65</v>
      </c>
      <c r="J217" s="78">
        <v>1014</v>
      </c>
      <c r="K217" s="78">
        <v>898</v>
      </c>
    </row>
    <row r="218" spans="1:23">
      <c r="A218" s="83" t="s">
        <v>194</v>
      </c>
      <c r="B218" s="77" t="s">
        <v>723</v>
      </c>
      <c r="C218" s="78">
        <v>179110</v>
      </c>
      <c r="D218" s="78">
        <v>2985</v>
      </c>
      <c r="E218" s="78">
        <v>-9070</v>
      </c>
      <c r="F218" s="78">
        <v>173025</v>
      </c>
      <c r="H218" s="78">
        <v>6763</v>
      </c>
      <c r="I218" s="78">
        <v>2</v>
      </c>
      <c r="J218" s="78">
        <v>-9055</v>
      </c>
      <c r="K218" s="78">
        <v>-2290</v>
      </c>
    </row>
    <row r="219" spans="1:23">
      <c r="A219" s="83" t="s">
        <v>575</v>
      </c>
      <c r="B219" s="77" t="s">
        <v>197</v>
      </c>
      <c r="C219" s="78">
        <v>90048</v>
      </c>
      <c r="D219" s="78">
        <v>1921</v>
      </c>
      <c r="E219" s="78">
        <v>10</v>
      </c>
      <c r="F219" s="78">
        <v>91979</v>
      </c>
      <c r="H219" s="78">
        <v>172347</v>
      </c>
      <c r="I219" s="78">
        <v>2983</v>
      </c>
      <c r="J219" s="78">
        <v>-15</v>
      </c>
      <c r="K219" s="78">
        <v>175315</v>
      </c>
    </row>
    <row r="220" spans="1:23">
      <c r="A220" s="121" t="s">
        <v>576</v>
      </c>
      <c r="B220" s="121" t="s">
        <v>482</v>
      </c>
      <c r="C220" s="125">
        <v>0</v>
      </c>
      <c r="D220" s="125">
        <v>0</v>
      </c>
      <c r="E220" s="125">
        <v>0</v>
      </c>
      <c r="F220" s="125">
        <v>0</v>
      </c>
      <c r="H220" s="125">
        <v>0</v>
      </c>
      <c r="I220" s="125">
        <v>0</v>
      </c>
      <c r="J220" s="125">
        <v>0</v>
      </c>
      <c r="K220" s="125">
        <v>0</v>
      </c>
    </row>
    <row r="221" spans="1:23">
      <c r="A221" s="82" t="s">
        <v>577</v>
      </c>
      <c r="B221" s="121" t="s">
        <v>199</v>
      </c>
      <c r="C221" s="125">
        <v>24221</v>
      </c>
      <c r="D221" s="125">
        <v>2672</v>
      </c>
      <c r="E221" s="125">
        <v>-3803</v>
      </c>
      <c r="F221" s="125">
        <v>23090</v>
      </c>
      <c r="H221" s="125">
        <v>26156</v>
      </c>
      <c r="I221" s="125">
        <v>2790</v>
      </c>
      <c r="J221" s="125">
        <v>-3788</v>
      </c>
      <c r="K221" s="125">
        <v>25158</v>
      </c>
    </row>
    <row r="222" spans="1:23">
      <c r="A222" s="83" t="s">
        <v>200</v>
      </c>
      <c r="B222" s="77" t="s">
        <v>201</v>
      </c>
      <c r="C222" s="78">
        <v>17771</v>
      </c>
      <c r="D222" s="78">
        <v>1792</v>
      </c>
      <c r="E222" s="78">
        <v>-1742</v>
      </c>
      <c r="F222" s="78">
        <v>17821</v>
      </c>
      <c r="H222" s="78">
        <v>17694</v>
      </c>
      <c r="I222" s="78">
        <v>1910</v>
      </c>
      <c r="J222" s="78">
        <v>-1853</v>
      </c>
      <c r="K222" s="78">
        <v>17751</v>
      </c>
      <c r="Q222" s="99"/>
      <c r="R222" s="99"/>
      <c r="S222" s="99"/>
      <c r="T222" s="99"/>
      <c r="U222" s="99"/>
      <c r="V222" s="99"/>
      <c r="W222" s="99"/>
    </row>
    <row r="223" spans="1:23" s="99" customFormat="1">
      <c r="A223" s="100" t="s">
        <v>645</v>
      </c>
      <c r="B223" s="100" t="s">
        <v>531</v>
      </c>
      <c r="C223" s="101">
        <v>3280</v>
      </c>
      <c r="D223" s="101">
        <v>0</v>
      </c>
      <c r="E223" s="101">
        <v>0</v>
      </c>
      <c r="F223" s="101">
        <v>3280</v>
      </c>
      <c r="H223" s="101">
        <v>3340</v>
      </c>
      <c r="I223" s="101">
        <v>0</v>
      </c>
      <c r="J223" s="101">
        <v>0</v>
      </c>
      <c r="K223" s="101">
        <v>3340</v>
      </c>
      <c r="L223" s="40"/>
      <c r="M223" s="40"/>
      <c r="N223" s="40"/>
      <c r="O223" s="40"/>
      <c r="P223" s="40"/>
    </row>
    <row r="224" spans="1:23" s="99" customFormat="1">
      <c r="A224" s="102" t="s">
        <v>502</v>
      </c>
      <c r="B224" s="100" t="s">
        <v>205</v>
      </c>
      <c r="C224" s="101">
        <v>2920</v>
      </c>
      <c r="D224" s="101">
        <v>0</v>
      </c>
      <c r="E224" s="101">
        <v>-2061</v>
      </c>
      <c r="F224" s="101">
        <v>859</v>
      </c>
      <c r="H224" s="101">
        <v>4870</v>
      </c>
      <c r="I224" s="101">
        <v>0</v>
      </c>
      <c r="J224" s="101">
        <v>-1935</v>
      </c>
      <c r="K224" s="101">
        <v>2935</v>
      </c>
      <c r="L224" s="40"/>
      <c r="M224" s="40"/>
      <c r="N224" s="40"/>
      <c r="O224" s="40"/>
      <c r="P224" s="40"/>
    </row>
    <row r="225" spans="1:23" s="99" customFormat="1">
      <c r="A225" s="102" t="s">
        <v>503</v>
      </c>
      <c r="B225" s="100" t="s">
        <v>207</v>
      </c>
      <c r="C225" s="101">
        <v>4</v>
      </c>
      <c r="D225" s="101">
        <v>358</v>
      </c>
      <c r="E225" s="101">
        <v>0</v>
      </c>
      <c r="F225" s="101">
        <v>362</v>
      </c>
      <c r="H225" s="101">
        <v>6</v>
      </c>
      <c r="I225" s="101">
        <v>358</v>
      </c>
      <c r="J225" s="101">
        <v>0</v>
      </c>
      <c r="K225" s="101">
        <v>364</v>
      </c>
      <c r="L225" s="40"/>
      <c r="M225" s="40"/>
      <c r="N225" s="40"/>
      <c r="O225" s="40"/>
      <c r="P225" s="40"/>
    </row>
    <row r="226" spans="1:23" s="99" customFormat="1">
      <c r="A226" s="102" t="s">
        <v>483</v>
      </c>
      <c r="B226" s="100" t="s">
        <v>456</v>
      </c>
      <c r="C226" s="101">
        <v>246</v>
      </c>
      <c r="D226" s="101">
        <v>9</v>
      </c>
      <c r="E226" s="101">
        <v>0</v>
      </c>
      <c r="F226" s="101">
        <v>255</v>
      </c>
      <c r="H226" s="101">
        <v>246</v>
      </c>
      <c r="I226" s="101">
        <v>9</v>
      </c>
      <c r="J226" s="101">
        <v>0</v>
      </c>
      <c r="K226" s="101">
        <v>255</v>
      </c>
      <c r="L226" s="40"/>
      <c r="M226" s="40"/>
      <c r="N226" s="40"/>
      <c r="O226" s="40"/>
      <c r="P226" s="40"/>
      <c r="Q226" s="40"/>
      <c r="R226" s="40"/>
      <c r="S226" s="40"/>
      <c r="T226" s="40"/>
      <c r="U226" s="40"/>
      <c r="V226" s="40"/>
      <c r="W226" s="40"/>
    </row>
    <row r="227" spans="1:23" s="99" customFormat="1">
      <c r="A227" s="102" t="s">
        <v>210</v>
      </c>
      <c r="B227" s="100" t="s">
        <v>211</v>
      </c>
      <c r="C227" s="101">
        <v>0</v>
      </c>
      <c r="D227" s="101">
        <v>513</v>
      </c>
      <c r="E227" s="101">
        <v>0</v>
      </c>
      <c r="F227" s="101">
        <v>513</v>
      </c>
      <c r="H227" s="101">
        <v>0</v>
      </c>
      <c r="I227" s="101">
        <v>513</v>
      </c>
      <c r="J227" s="101">
        <v>0</v>
      </c>
      <c r="K227" s="101">
        <v>513</v>
      </c>
      <c r="L227" s="40"/>
      <c r="M227" s="40"/>
      <c r="N227" s="40"/>
      <c r="O227" s="40"/>
      <c r="P227" s="40"/>
      <c r="Q227" s="40"/>
      <c r="R227" s="40"/>
      <c r="S227" s="40"/>
      <c r="T227" s="40"/>
      <c r="U227" s="40"/>
      <c r="V227" s="40"/>
      <c r="W227" s="40"/>
    </row>
    <row r="228" spans="1:23">
      <c r="A228" s="82" t="s">
        <v>578</v>
      </c>
      <c r="B228" s="121" t="s">
        <v>213</v>
      </c>
      <c r="C228" s="125">
        <v>247580</v>
      </c>
      <c r="D228" s="125">
        <v>70720</v>
      </c>
      <c r="E228" s="125">
        <v>-18899</v>
      </c>
      <c r="F228" s="125">
        <v>299401</v>
      </c>
      <c r="H228" s="125">
        <v>221763</v>
      </c>
      <c r="I228" s="125">
        <v>72047</v>
      </c>
      <c r="J228" s="125">
        <v>-20511</v>
      </c>
      <c r="K228" s="125">
        <v>273299</v>
      </c>
    </row>
    <row r="229" spans="1:23">
      <c r="A229" s="83" t="s">
        <v>336</v>
      </c>
      <c r="B229" s="77" t="s">
        <v>337</v>
      </c>
      <c r="C229" s="78">
        <v>0</v>
      </c>
      <c r="D229" s="78">
        <v>0</v>
      </c>
      <c r="E229" s="78">
        <v>0</v>
      </c>
      <c r="F229" s="78">
        <v>0</v>
      </c>
      <c r="H229" s="78">
        <v>0</v>
      </c>
      <c r="I229" s="78">
        <v>0</v>
      </c>
      <c r="J229" s="78">
        <v>0</v>
      </c>
      <c r="K229" s="78">
        <v>0</v>
      </c>
    </row>
    <row r="230" spans="1:23">
      <c r="A230" s="83" t="s">
        <v>200</v>
      </c>
      <c r="B230" s="77" t="s">
        <v>201</v>
      </c>
      <c r="C230" s="78">
        <v>2320</v>
      </c>
      <c r="D230" s="78">
        <v>466</v>
      </c>
      <c r="E230" s="78">
        <v>-434</v>
      </c>
      <c r="F230" s="78">
        <v>2352</v>
      </c>
      <c r="H230" s="78">
        <v>2123</v>
      </c>
      <c r="I230" s="78">
        <v>460</v>
      </c>
      <c r="J230" s="78">
        <v>-429</v>
      </c>
      <c r="K230" s="78">
        <v>2154</v>
      </c>
    </row>
    <row r="231" spans="1:23">
      <c r="A231" s="83" t="s">
        <v>579</v>
      </c>
      <c r="B231" s="77" t="s">
        <v>217</v>
      </c>
      <c r="C231" s="78">
        <v>16441</v>
      </c>
      <c r="D231" s="78">
        <v>36346</v>
      </c>
      <c r="E231" s="78">
        <v>-2045</v>
      </c>
      <c r="F231" s="78">
        <v>50742</v>
      </c>
      <c r="H231" s="78">
        <v>25764</v>
      </c>
      <c r="I231" s="78">
        <v>37493</v>
      </c>
      <c r="J231" s="78">
        <v>-3391</v>
      </c>
      <c r="K231" s="78">
        <v>59866</v>
      </c>
    </row>
    <row r="232" spans="1:23">
      <c r="A232" s="83" t="s">
        <v>218</v>
      </c>
      <c r="B232" s="77" t="s">
        <v>219</v>
      </c>
      <c r="C232" s="78">
        <v>173</v>
      </c>
      <c r="D232" s="78">
        <v>0</v>
      </c>
      <c r="E232" s="78">
        <v>0</v>
      </c>
      <c r="F232" s="78">
        <v>173</v>
      </c>
      <c r="H232" s="78">
        <v>118</v>
      </c>
      <c r="I232" s="78">
        <v>0</v>
      </c>
      <c r="J232" s="78">
        <v>0</v>
      </c>
      <c r="K232" s="78">
        <v>118</v>
      </c>
    </row>
    <row r="233" spans="1:23">
      <c r="A233" s="83" t="s">
        <v>202</v>
      </c>
      <c r="B233" s="77" t="s">
        <v>221</v>
      </c>
      <c r="C233" s="78">
        <v>2501</v>
      </c>
      <c r="D233" s="78">
        <v>8072</v>
      </c>
      <c r="E233" s="78">
        <v>-2684</v>
      </c>
      <c r="F233" s="78">
        <v>7889</v>
      </c>
      <c r="H233" s="78">
        <v>5152</v>
      </c>
      <c r="I233" s="78">
        <v>10107</v>
      </c>
      <c r="J233" s="78">
        <v>-4137</v>
      </c>
      <c r="K233" s="78">
        <v>11122</v>
      </c>
    </row>
    <row r="234" spans="1:23">
      <c r="A234" s="83" t="s">
        <v>503</v>
      </c>
      <c r="B234" s="77" t="s">
        <v>207</v>
      </c>
      <c r="C234" s="78">
        <v>174832</v>
      </c>
      <c r="D234" s="78">
        <v>22842</v>
      </c>
      <c r="E234" s="78">
        <v>-13713</v>
      </c>
      <c r="F234" s="78">
        <v>183961</v>
      </c>
      <c r="H234" s="78">
        <v>152750</v>
      </c>
      <c r="I234" s="78">
        <v>21168</v>
      </c>
      <c r="J234" s="78">
        <v>-12554</v>
      </c>
      <c r="K234" s="78">
        <v>161364</v>
      </c>
    </row>
    <row r="235" spans="1:23">
      <c r="A235" s="83" t="s">
        <v>483</v>
      </c>
      <c r="B235" s="77" t="s">
        <v>456</v>
      </c>
      <c r="C235" s="78">
        <v>2</v>
      </c>
      <c r="D235" s="78">
        <v>0</v>
      </c>
      <c r="E235" s="78">
        <v>0</v>
      </c>
      <c r="F235" s="78">
        <v>2</v>
      </c>
      <c r="H235" s="78">
        <v>2</v>
      </c>
      <c r="I235" s="78">
        <v>0</v>
      </c>
      <c r="J235" s="78">
        <v>0</v>
      </c>
      <c r="K235" s="78">
        <v>2</v>
      </c>
    </row>
    <row r="236" spans="1:23">
      <c r="A236" s="83" t="s">
        <v>210</v>
      </c>
      <c r="B236" s="77" t="s">
        <v>211</v>
      </c>
      <c r="C236" s="78">
        <v>51311</v>
      </c>
      <c r="D236" s="78">
        <v>2994</v>
      </c>
      <c r="E236" s="78">
        <v>-23</v>
      </c>
      <c r="F236" s="78">
        <v>54282</v>
      </c>
      <c r="H236" s="78">
        <v>35854</v>
      </c>
      <c r="I236" s="78">
        <v>2819</v>
      </c>
      <c r="J236" s="78">
        <v>0</v>
      </c>
      <c r="K236" s="78">
        <v>38673</v>
      </c>
    </row>
    <row r="237" spans="1:23">
      <c r="A237" s="82" t="s">
        <v>580</v>
      </c>
      <c r="B237" s="121" t="s">
        <v>228</v>
      </c>
      <c r="C237" s="125">
        <v>1444599</v>
      </c>
      <c r="D237" s="125">
        <v>117525</v>
      </c>
      <c r="E237" s="125">
        <v>-37412</v>
      </c>
      <c r="F237" s="125">
        <v>1524712</v>
      </c>
      <c r="H237" s="125">
        <v>1326078</v>
      </c>
      <c r="I237" s="125">
        <v>117035</v>
      </c>
      <c r="J237" s="125">
        <v>-39005</v>
      </c>
      <c r="K237" s="125">
        <v>1404108</v>
      </c>
    </row>
    <row r="238" spans="1:23">
      <c r="A238" s="76" t="s">
        <v>466</v>
      </c>
    </row>
    <row r="245" s="40" customFormat="1"/>
    <row r="246" s="40" customFormat="1"/>
    <row r="247" s="40" customFormat="1"/>
    <row r="248" s="40" customFormat="1"/>
    <row r="249" s="40" customFormat="1"/>
    <row r="250" s="40" customFormat="1"/>
    <row r="251" s="40" customFormat="1"/>
    <row r="252" s="40" customFormat="1"/>
    <row r="253" s="40" customFormat="1"/>
    <row r="254" s="40" customFormat="1"/>
    <row r="255" s="40" customFormat="1"/>
    <row r="256" s="40" customFormat="1"/>
    <row r="257" s="40" customFormat="1"/>
    <row r="258" s="40" customFormat="1"/>
    <row r="259" s="40" customFormat="1"/>
    <row r="260" s="40" customFormat="1"/>
    <row r="261" s="40" customFormat="1"/>
    <row r="262" s="40" customFormat="1"/>
    <row r="263" s="40" customFormat="1"/>
    <row r="264" s="40" customFormat="1"/>
    <row r="265" s="40" customFormat="1"/>
    <row r="266" s="40" customFormat="1"/>
    <row r="267" s="40" customFormat="1"/>
    <row r="268" s="40" customFormat="1"/>
    <row r="269" s="40" customFormat="1"/>
    <row r="270" s="40" customFormat="1"/>
    <row r="271" s="40" customFormat="1"/>
    <row r="272" s="40" customFormat="1"/>
    <row r="277" s="40" customFormat="1"/>
    <row r="278" s="40" customFormat="1"/>
    <row r="279" s="40" customFormat="1"/>
    <row r="280" s="40" customFormat="1"/>
    <row r="281" s="40" customFormat="1"/>
    <row r="282" s="40" customFormat="1"/>
    <row r="338" spans="18:18">
      <c r="R338" s="40">
        <v>1.42</v>
      </c>
    </row>
  </sheetData>
  <mergeCells count="24">
    <mergeCell ref="C209:F209"/>
    <mergeCell ref="H209:K209"/>
    <mergeCell ref="A210:A211"/>
    <mergeCell ref="B210:B211"/>
    <mergeCell ref="C210:C211"/>
    <mergeCell ref="D210:D211"/>
    <mergeCell ref="H210:H211"/>
    <mergeCell ref="I210:I211"/>
    <mergeCell ref="C182:F182"/>
    <mergeCell ref="H182:K182"/>
    <mergeCell ref="A183:A184"/>
    <mergeCell ref="B183:B184"/>
    <mergeCell ref="C183:C184"/>
    <mergeCell ref="D183:D184"/>
    <mergeCell ref="H183:H184"/>
    <mergeCell ref="I183:I184"/>
    <mergeCell ref="C155:F155"/>
    <mergeCell ref="H155:K155"/>
    <mergeCell ref="A156:A157"/>
    <mergeCell ref="B156:B157"/>
    <mergeCell ref="C156:C157"/>
    <mergeCell ref="D156:D157"/>
    <mergeCell ref="H156:H157"/>
    <mergeCell ref="I156:I157"/>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C4152-A0AF-1E40-AE79-278687E85B25}">
  <sheetPr>
    <tabColor rgb="FF76D6FF"/>
  </sheetPr>
  <dimension ref="A1:R338"/>
  <sheetViews>
    <sheetView topLeftCell="A46" zoomScaleNormal="100" workbookViewId="0"/>
  </sheetViews>
  <sheetFormatPr baseColWidth="10" defaultColWidth="8.1640625" defaultRowHeight="14"/>
  <cols>
    <col min="1" max="1" width="50.1640625" style="68" customWidth="1"/>
    <col min="2" max="2" width="50" style="68" customWidth="1"/>
    <col min="3" max="6" width="12.1640625" style="40" customWidth="1"/>
    <col min="7" max="7" width="4.6640625" style="40" customWidth="1"/>
    <col min="8" max="11" width="12.1640625" style="40" customWidth="1"/>
    <col min="12" max="12" width="4.6640625" style="40" customWidth="1"/>
    <col min="13" max="16" width="12.1640625" style="40" customWidth="1"/>
    <col min="17" max="17" width="4.6640625" style="40" customWidth="1"/>
    <col min="18" max="21" width="12.1640625" style="40" customWidth="1"/>
    <col min="22" max="16384" width="8.1640625" style="40"/>
  </cols>
  <sheetData>
    <row r="1" spans="1:4">
      <c r="A1" s="67" t="s">
        <v>730</v>
      </c>
    </row>
    <row r="2" spans="1:4">
      <c r="A2" s="67" t="s">
        <v>731</v>
      </c>
    </row>
    <row r="3" spans="1:4">
      <c r="A3" s="67"/>
    </row>
    <row r="4" spans="1:4">
      <c r="A4" s="67"/>
    </row>
    <row r="5" spans="1:4" ht="26">
      <c r="A5" s="65" t="s">
        <v>461</v>
      </c>
      <c r="B5" s="66" t="s">
        <v>39</v>
      </c>
    </row>
    <row r="6" spans="1:4" ht="24">
      <c r="A6" s="313" t="s">
        <v>462</v>
      </c>
      <c r="B6" s="313" t="s">
        <v>41</v>
      </c>
      <c r="C6" s="113" t="s">
        <v>700</v>
      </c>
      <c r="D6" s="113" t="s">
        <v>732</v>
      </c>
    </row>
    <row r="7" spans="1:4">
      <c r="A7" s="114" t="s">
        <v>0</v>
      </c>
      <c r="B7" s="114" t="s">
        <v>1</v>
      </c>
      <c r="C7" s="115">
        <v>521272</v>
      </c>
      <c r="D7" s="115">
        <v>362901</v>
      </c>
    </row>
    <row r="8" spans="1:4">
      <c r="A8" s="116" t="s">
        <v>622</v>
      </c>
      <c r="B8" s="116" t="s">
        <v>46</v>
      </c>
      <c r="C8" s="88">
        <v>304475</v>
      </c>
      <c r="D8" s="88">
        <v>235919</v>
      </c>
    </row>
    <row r="9" spans="1:4">
      <c r="A9" s="116" t="s">
        <v>623</v>
      </c>
      <c r="B9" s="116" t="s">
        <v>369</v>
      </c>
      <c r="C9" s="88">
        <v>38304</v>
      </c>
      <c r="D9" s="88">
        <v>108</v>
      </c>
    </row>
    <row r="10" spans="1:4">
      <c r="A10" s="116" t="s">
        <v>624</v>
      </c>
      <c r="B10" s="116" t="s">
        <v>49</v>
      </c>
      <c r="C10" s="88">
        <v>178493</v>
      </c>
      <c r="D10" s="88">
        <v>126874</v>
      </c>
    </row>
    <row r="11" spans="1:4">
      <c r="A11" s="114" t="s">
        <v>625</v>
      </c>
      <c r="B11" s="114" t="s">
        <v>438</v>
      </c>
      <c r="C11" s="115">
        <v>161308</v>
      </c>
      <c r="D11" s="115">
        <v>106254</v>
      </c>
    </row>
    <row r="12" spans="1:4">
      <c r="A12" s="116" t="s">
        <v>439</v>
      </c>
      <c r="B12" s="116" t="s">
        <v>373</v>
      </c>
      <c r="C12" s="88">
        <v>31657</v>
      </c>
      <c r="D12" s="88">
        <v>12692</v>
      </c>
    </row>
    <row r="13" spans="1:4">
      <c r="A13" s="116" t="s">
        <v>441</v>
      </c>
      <c r="B13" s="116" t="s">
        <v>55</v>
      </c>
      <c r="C13" s="88">
        <v>129651</v>
      </c>
      <c r="D13" s="88">
        <v>93562</v>
      </c>
    </row>
    <row r="14" spans="1:4">
      <c r="A14" s="117" t="s">
        <v>626</v>
      </c>
      <c r="B14" s="117" t="s">
        <v>391</v>
      </c>
      <c r="C14" s="115">
        <v>359964</v>
      </c>
      <c r="D14" s="115">
        <v>256647</v>
      </c>
    </row>
    <row r="15" spans="1:4">
      <c r="A15" s="77" t="s">
        <v>627</v>
      </c>
      <c r="B15" s="77" t="s">
        <v>59</v>
      </c>
      <c r="C15" s="88">
        <v>125341</v>
      </c>
      <c r="D15" s="88">
        <v>107183</v>
      </c>
    </row>
    <row r="16" spans="1:4">
      <c r="A16" s="77" t="s">
        <v>628</v>
      </c>
      <c r="B16" s="77" t="s">
        <v>520</v>
      </c>
      <c r="C16" s="88">
        <v>57113</v>
      </c>
      <c r="D16" s="88">
        <v>36602</v>
      </c>
    </row>
    <row r="17" spans="1:4">
      <c r="A17" s="77" t="s">
        <v>629</v>
      </c>
      <c r="B17" s="77" t="s">
        <v>65</v>
      </c>
      <c r="C17" s="88">
        <v>8274</v>
      </c>
      <c r="D17" s="88">
        <v>2480</v>
      </c>
    </row>
    <row r="18" spans="1:4">
      <c r="A18" s="77" t="s">
        <v>66</v>
      </c>
      <c r="B18" s="77" t="s">
        <v>67</v>
      </c>
      <c r="C18" s="88">
        <v>5503</v>
      </c>
      <c r="D18" s="88">
        <v>3134</v>
      </c>
    </row>
    <row r="19" spans="1:4">
      <c r="A19" s="77" t="s">
        <v>630</v>
      </c>
      <c r="B19" s="77" t="s">
        <v>69</v>
      </c>
      <c r="C19" s="88">
        <v>5</v>
      </c>
      <c r="D19" s="88">
        <v>184</v>
      </c>
    </row>
    <row r="20" spans="1:4">
      <c r="A20" s="117" t="s">
        <v>631</v>
      </c>
      <c r="B20" s="117" t="s">
        <v>394</v>
      </c>
      <c r="C20" s="115">
        <v>180286</v>
      </c>
      <c r="D20" s="115">
        <v>112392</v>
      </c>
    </row>
    <row r="21" spans="1:4">
      <c r="A21" s="77" t="s">
        <v>632</v>
      </c>
      <c r="B21" s="77" t="s">
        <v>73</v>
      </c>
      <c r="C21" s="88">
        <v>9463</v>
      </c>
      <c r="D21" s="88">
        <v>10771</v>
      </c>
    </row>
    <row r="22" spans="1:4">
      <c r="A22" s="77" t="s">
        <v>633</v>
      </c>
      <c r="B22" s="77" t="s">
        <v>75</v>
      </c>
      <c r="C22" s="88">
        <v>587</v>
      </c>
      <c r="D22" s="88">
        <v>130</v>
      </c>
    </row>
    <row r="23" spans="1:4">
      <c r="A23" s="117" t="s">
        <v>634</v>
      </c>
      <c r="B23" s="117" t="s">
        <v>396</v>
      </c>
      <c r="C23" s="115">
        <v>189162</v>
      </c>
      <c r="D23" s="115">
        <v>123033</v>
      </c>
    </row>
    <row r="24" spans="1:4">
      <c r="A24" s="77" t="s">
        <v>78</v>
      </c>
      <c r="B24" s="77" t="s">
        <v>79</v>
      </c>
      <c r="C24" s="88">
        <v>13847</v>
      </c>
      <c r="D24" s="88">
        <v>13699</v>
      </c>
    </row>
    <row r="25" spans="1:4">
      <c r="A25" s="117"/>
      <c r="B25" s="117"/>
      <c r="C25" s="115"/>
      <c r="D25" s="115"/>
    </row>
    <row r="26" spans="1:4">
      <c r="A26" s="117" t="s">
        <v>522</v>
      </c>
      <c r="B26" s="117" t="s">
        <v>398</v>
      </c>
      <c r="C26" s="115">
        <v>175315</v>
      </c>
      <c r="D26" s="115">
        <v>109334</v>
      </c>
    </row>
    <row r="27" spans="1:4">
      <c r="A27" s="77"/>
      <c r="B27" s="77"/>
      <c r="C27" s="88"/>
      <c r="D27" s="88"/>
    </row>
    <row r="28" spans="1:4">
      <c r="A28" s="117" t="s">
        <v>635</v>
      </c>
      <c r="B28" s="117" t="s">
        <v>446</v>
      </c>
      <c r="C28" s="115">
        <v>175315</v>
      </c>
      <c r="D28" s="115">
        <v>109334</v>
      </c>
    </row>
    <row r="29" spans="1:4">
      <c r="B29" s="69"/>
      <c r="C29" s="70"/>
      <c r="D29" s="70"/>
    </row>
    <row r="30" spans="1:4">
      <c r="B30" s="71"/>
      <c r="C30" s="72"/>
      <c r="D30" s="72"/>
    </row>
    <row r="31" spans="1:4">
      <c r="A31" s="126" t="s">
        <v>86</v>
      </c>
      <c r="B31" s="126" t="s">
        <v>402</v>
      </c>
      <c r="C31" s="127"/>
      <c r="D31" s="127"/>
    </row>
    <row r="32" spans="1:4">
      <c r="A32" s="73" t="s">
        <v>88</v>
      </c>
      <c r="B32" s="73" t="s">
        <v>89</v>
      </c>
      <c r="C32" s="128">
        <v>1.8239185523414543</v>
      </c>
      <c r="D32" s="128">
        <v>1.1374711462458982</v>
      </c>
    </row>
    <row r="33" spans="1:4">
      <c r="A33" s="129" t="s">
        <v>90</v>
      </c>
      <c r="B33" s="129" t="s">
        <v>91</v>
      </c>
      <c r="C33" s="128">
        <v>1.7416169400422887</v>
      </c>
      <c r="D33" s="128">
        <v>1.0873480680998875</v>
      </c>
    </row>
    <row r="34" spans="1:4">
      <c r="A34" s="67"/>
    </row>
    <row r="36" spans="1:4">
      <c r="A36" s="126" t="s">
        <v>522</v>
      </c>
      <c r="B36" s="126" t="s">
        <v>398</v>
      </c>
      <c r="C36" s="115">
        <v>175315</v>
      </c>
      <c r="D36" s="115">
        <v>109334</v>
      </c>
    </row>
    <row r="37" spans="1:4">
      <c r="A37" s="74" t="s">
        <v>636</v>
      </c>
      <c r="B37" s="74" t="s">
        <v>105</v>
      </c>
      <c r="C37" s="118">
        <v>-114</v>
      </c>
      <c r="D37" s="118">
        <v>100</v>
      </c>
    </row>
    <row r="38" spans="1:4">
      <c r="A38" s="75" t="s">
        <v>637</v>
      </c>
      <c r="B38" s="75" t="s">
        <v>107</v>
      </c>
      <c r="C38" s="88">
        <v>-114</v>
      </c>
      <c r="D38" s="88">
        <v>100</v>
      </c>
    </row>
    <row r="39" spans="1:4">
      <c r="A39" s="38" t="s">
        <v>403</v>
      </c>
      <c r="B39" s="75" t="s">
        <v>404</v>
      </c>
      <c r="C39" s="88"/>
      <c r="D39" s="88"/>
    </row>
    <row r="40" spans="1:4">
      <c r="A40" s="75" t="s">
        <v>639</v>
      </c>
      <c r="B40" s="75" t="s">
        <v>111</v>
      </c>
      <c r="C40" s="88"/>
      <c r="D40" s="88"/>
    </row>
    <row r="41" spans="1:4">
      <c r="A41" s="126" t="s">
        <v>405</v>
      </c>
      <c r="B41" s="126" t="s">
        <v>406</v>
      </c>
      <c r="C41" s="115">
        <v>175201</v>
      </c>
      <c r="D41" s="115">
        <v>109434</v>
      </c>
    </row>
    <row r="42" spans="1:4">
      <c r="A42" s="75" t="s">
        <v>640</v>
      </c>
      <c r="B42" s="75" t="s">
        <v>408</v>
      </c>
      <c r="C42" s="88"/>
      <c r="D42" s="88"/>
    </row>
    <row r="43" spans="1:4" ht="26">
      <c r="A43" s="126" t="s">
        <v>641</v>
      </c>
      <c r="B43" s="126" t="s">
        <v>524</v>
      </c>
      <c r="C43" s="115">
        <v>175201</v>
      </c>
      <c r="D43" s="115">
        <v>109434</v>
      </c>
    </row>
    <row r="44" spans="1:4">
      <c r="A44" s="76"/>
    </row>
    <row r="46" spans="1:4" ht="26">
      <c r="A46" s="65" t="s">
        <v>124</v>
      </c>
      <c r="B46" s="65" t="s">
        <v>125</v>
      </c>
    </row>
    <row r="47" spans="1:4">
      <c r="A47" s="313" t="s">
        <v>126</v>
      </c>
      <c r="B47" s="313" t="s">
        <v>127</v>
      </c>
      <c r="C47" s="119" t="s">
        <v>728</v>
      </c>
      <c r="D47" s="119" t="s">
        <v>733</v>
      </c>
    </row>
    <row r="48" spans="1:4">
      <c r="A48" s="130" t="s">
        <v>643</v>
      </c>
      <c r="B48" s="130" t="s">
        <v>131</v>
      </c>
      <c r="C48" s="131">
        <v>679097</v>
      </c>
      <c r="D48" s="131">
        <v>396431</v>
      </c>
    </row>
    <row r="49" spans="1:8">
      <c r="A49" s="77" t="s">
        <v>566</v>
      </c>
      <c r="B49" s="77" t="s">
        <v>133</v>
      </c>
      <c r="C49" s="78">
        <v>105267</v>
      </c>
      <c r="D49" s="78">
        <v>19241</v>
      </c>
    </row>
    <row r="50" spans="1:8">
      <c r="A50" s="77" t="s">
        <v>567</v>
      </c>
      <c r="B50" s="77" t="s">
        <v>135</v>
      </c>
      <c r="C50" s="78">
        <v>59763</v>
      </c>
      <c r="D50" s="78">
        <v>50210</v>
      </c>
    </row>
    <row r="51" spans="1:8">
      <c r="A51" s="77" t="s">
        <v>568</v>
      </c>
      <c r="B51" s="77" t="s">
        <v>137</v>
      </c>
      <c r="C51" s="78">
        <v>385848</v>
      </c>
      <c r="D51" s="78">
        <v>242816</v>
      </c>
    </row>
    <row r="52" spans="1:8">
      <c r="A52" s="77" t="s">
        <v>138</v>
      </c>
      <c r="B52" s="77" t="s">
        <v>139</v>
      </c>
      <c r="C52" s="78">
        <v>56438</v>
      </c>
      <c r="D52" s="78">
        <v>56438</v>
      </c>
    </row>
    <row r="53" spans="1:8">
      <c r="A53" s="77" t="s">
        <v>140</v>
      </c>
      <c r="B53" s="77" t="s">
        <v>141</v>
      </c>
      <c r="C53" s="78">
        <v>44960</v>
      </c>
      <c r="D53" s="78">
        <v>9553</v>
      </c>
    </row>
    <row r="54" spans="1:8">
      <c r="A54" s="77" t="s">
        <v>142</v>
      </c>
      <c r="B54" s="77" t="s">
        <v>143</v>
      </c>
      <c r="C54" s="78">
        <v>0</v>
      </c>
      <c r="D54" s="78">
        <v>3478</v>
      </c>
    </row>
    <row r="55" spans="1:8">
      <c r="A55" s="77" t="s">
        <v>644</v>
      </c>
      <c r="B55" s="77" t="s">
        <v>145</v>
      </c>
      <c r="C55" s="78">
        <v>8025</v>
      </c>
      <c r="D55" s="78">
        <v>3183</v>
      </c>
    </row>
    <row r="56" spans="1:8">
      <c r="A56" s="77" t="s">
        <v>146</v>
      </c>
      <c r="B56" s="77" t="s">
        <v>147</v>
      </c>
      <c r="C56" s="78">
        <v>0</v>
      </c>
      <c r="D56" s="78">
        <v>0</v>
      </c>
    </row>
    <row r="57" spans="1:8">
      <c r="A57" s="89" t="s">
        <v>499</v>
      </c>
      <c r="B57" s="89" t="s">
        <v>149</v>
      </c>
      <c r="C57" s="95">
        <v>18730</v>
      </c>
      <c r="D57" s="95">
        <v>8622</v>
      </c>
      <c r="E57" s="406" t="s">
        <v>510</v>
      </c>
      <c r="F57" s="405"/>
      <c r="G57" s="405"/>
      <c r="H57" s="405"/>
    </row>
    <row r="58" spans="1:8">
      <c r="A58" s="77" t="s">
        <v>500</v>
      </c>
      <c r="B58" s="77" t="s">
        <v>151</v>
      </c>
      <c r="C58" s="78">
        <v>0</v>
      </c>
      <c r="D58" s="78">
        <v>2320</v>
      </c>
    </row>
    <row r="59" spans="1:8">
      <c r="A59" s="77" t="s">
        <v>707</v>
      </c>
      <c r="B59" s="77" t="s">
        <v>611</v>
      </c>
      <c r="C59" s="78">
        <v>66</v>
      </c>
      <c r="D59" s="78">
        <v>570</v>
      </c>
    </row>
    <row r="60" spans="1:8">
      <c r="A60" s="130" t="s">
        <v>570</v>
      </c>
      <c r="B60" s="130" t="s">
        <v>155</v>
      </c>
      <c r="C60" s="131">
        <v>725011</v>
      </c>
      <c r="D60" s="131">
        <v>730407</v>
      </c>
    </row>
    <row r="61" spans="1:8">
      <c r="A61" s="77" t="s">
        <v>156</v>
      </c>
      <c r="B61" s="77" t="s">
        <v>157</v>
      </c>
      <c r="C61" s="78">
        <v>12862</v>
      </c>
      <c r="D61" s="78">
        <v>258</v>
      </c>
    </row>
    <row r="62" spans="1:8">
      <c r="A62" s="77" t="s">
        <v>158</v>
      </c>
      <c r="B62" s="77" t="s">
        <v>159</v>
      </c>
      <c r="C62" s="78">
        <v>129573</v>
      </c>
      <c r="D62" s="78">
        <v>37008</v>
      </c>
    </row>
    <row r="63" spans="1:8">
      <c r="A63" s="77" t="s">
        <v>571</v>
      </c>
      <c r="B63" s="77" t="s">
        <v>161</v>
      </c>
      <c r="C63" s="78">
        <v>20349</v>
      </c>
      <c r="D63" s="78">
        <v>1611</v>
      </c>
    </row>
    <row r="64" spans="1:8">
      <c r="A64" s="77" t="s">
        <v>152</v>
      </c>
      <c r="B64" s="77" t="s">
        <v>153</v>
      </c>
      <c r="C64" s="78">
        <v>60370</v>
      </c>
      <c r="D64" s="78">
        <v>19231</v>
      </c>
    </row>
    <row r="65" spans="1:4">
      <c r="A65" s="77" t="s">
        <v>146</v>
      </c>
      <c r="B65" s="77" t="s">
        <v>147</v>
      </c>
      <c r="C65" s="78">
        <v>0</v>
      </c>
      <c r="D65" s="78">
        <v>0</v>
      </c>
    </row>
    <row r="66" spans="1:4">
      <c r="A66" s="77" t="s">
        <v>499</v>
      </c>
      <c r="B66" s="77" t="s">
        <v>149</v>
      </c>
      <c r="C66" s="78">
        <v>19556</v>
      </c>
      <c r="D66" s="78">
        <v>12880</v>
      </c>
    </row>
    <row r="67" spans="1:4">
      <c r="A67" s="132" t="s">
        <v>170</v>
      </c>
      <c r="B67" s="132" t="s">
        <v>171</v>
      </c>
      <c r="C67" s="315">
        <v>49406</v>
      </c>
      <c r="D67" s="315">
        <v>104378</v>
      </c>
    </row>
    <row r="68" spans="1:4">
      <c r="A68" s="77" t="s">
        <v>537</v>
      </c>
      <c r="B68" s="77" t="s">
        <v>169</v>
      </c>
      <c r="C68" s="78">
        <v>432895</v>
      </c>
      <c r="D68" s="78">
        <v>554992</v>
      </c>
    </row>
    <row r="69" spans="1:4">
      <c r="A69" s="77" t="s">
        <v>172</v>
      </c>
      <c r="B69" s="77" t="s">
        <v>173</v>
      </c>
      <c r="C69" s="78">
        <v>0</v>
      </c>
      <c r="D69" s="78">
        <v>49</v>
      </c>
    </row>
    <row r="70" spans="1:4">
      <c r="A70" s="130" t="s">
        <v>174</v>
      </c>
      <c r="B70" s="130" t="s">
        <v>175</v>
      </c>
      <c r="C70" s="131">
        <v>1404108</v>
      </c>
      <c r="D70" s="131">
        <v>1126838</v>
      </c>
    </row>
    <row r="71" spans="1:4">
      <c r="C71" s="79"/>
      <c r="D71" s="79"/>
    </row>
    <row r="72" spans="1:4">
      <c r="A72" s="313" t="s">
        <v>452</v>
      </c>
      <c r="B72" s="313" t="s">
        <v>177</v>
      </c>
      <c r="C72" s="119" t="s">
        <v>728</v>
      </c>
      <c r="D72" s="119" t="s">
        <v>733</v>
      </c>
    </row>
    <row r="73" spans="1:4">
      <c r="A73" s="130" t="s">
        <v>178</v>
      </c>
      <c r="B73" s="130" t="s">
        <v>179</v>
      </c>
      <c r="C73" s="131">
        <v>1105651</v>
      </c>
      <c r="D73" s="131">
        <v>1002864</v>
      </c>
    </row>
    <row r="74" spans="1:4">
      <c r="A74" s="130" t="s">
        <v>480</v>
      </c>
      <c r="B74" s="130" t="s">
        <v>481</v>
      </c>
      <c r="C74" s="131">
        <v>1105651</v>
      </c>
      <c r="D74" s="131">
        <v>1002864</v>
      </c>
    </row>
    <row r="75" spans="1:4">
      <c r="A75" s="77" t="s">
        <v>182</v>
      </c>
      <c r="B75" s="77" t="s">
        <v>183</v>
      </c>
      <c r="C75" s="78">
        <v>96120</v>
      </c>
      <c r="D75" s="78">
        <v>96120</v>
      </c>
    </row>
    <row r="76" spans="1:4">
      <c r="A76" s="77" t="s">
        <v>453</v>
      </c>
      <c r="B76" s="77" t="s">
        <v>527</v>
      </c>
      <c r="C76" s="78">
        <v>780951</v>
      </c>
      <c r="D76" s="78">
        <v>739724</v>
      </c>
    </row>
    <row r="77" spans="1:4">
      <c r="A77" s="77" t="s">
        <v>573</v>
      </c>
      <c r="B77" s="77" t="s">
        <v>191</v>
      </c>
      <c r="C77" s="78">
        <v>54657</v>
      </c>
      <c r="D77" s="78">
        <v>26145</v>
      </c>
    </row>
    <row r="78" spans="1:4">
      <c r="A78" s="77" t="s">
        <v>574</v>
      </c>
      <c r="B78" s="77" t="s">
        <v>529</v>
      </c>
      <c r="C78" s="78">
        <v>898</v>
      </c>
      <c r="D78" s="78">
        <v>1012</v>
      </c>
    </row>
    <row r="79" spans="1:4">
      <c r="A79" s="77" t="s">
        <v>194</v>
      </c>
      <c r="B79" s="77" t="s">
        <v>195</v>
      </c>
      <c r="C79" s="78">
        <v>-2290</v>
      </c>
      <c r="D79" s="78">
        <v>30529</v>
      </c>
    </row>
    <row r="80" spans="1:4">
      <c r="A80" s="77" t="s">
        <v>575</v>
      </c>
      <c r="B80" s="77" t="s">
        <v>197</v>
      </c>
      <c r="C80" s="78">
        <v>175315</v>
      </c>
      <c r="D80" s="78">
        <v>109334</v>
      </c>
    </row>
    <row r="81" spans="1:8">
      <c r="A81" s="114" t="s">
        <v>576</v>
      </c>
      <c r="B81" s="114" t="s">
        <v>482</v>
      </c>
      <c r="C81" s="316">
        <v>0</v>
      </c>
      <c r="D81" s="316">
        <v>0</v>
      </c>
    </row>
    <row r="82" spans="1:8">
      <c r="A82" s="130" t="s">
        <v>577</v>
      </c>
      <c r="B82" s="130" t="s">
        <v>199</v>
      </c>
      <c r="C82" s="131">
        <v>25158</v>
      </c>
      <c r="D82" s="131">
        <v>6691</v>
      </c>
    </row>
    <row r="83" spans="1:8">
      <c r="A83" s="77" t="s">
        <v>200</v>
      </c>
      <c r="B83" s="77" t="s">
        <v>201</v>
      </c>
      <c r="C83" s="78">
        <v>17751</v>
      </c>
      <c r="D83" s="78">
        <v>163</v>
      </c>
    </row>
    <row r="84" spans="1:8">
      <c r="A84" s="89" t="s">
        <v>645</v>
      </c>
      <c r="B84" s="89" t="s">
        <v>531</v>
      </c>
      <c r="C84" s="95">
        <v>3340</v>
      </c>
      <c r="D84" s="95">
        <v>0</v>
      </c>
      <c r="E84" s="406" t="s">
        <v>510</v>
      </c>
      <c r="F84" s="405"/>
      <c r="G84" s="405"/>
      <c r="H84" s="405"/>
    </row>
    <row r="85" spans="1:8">
      <c r="A85" s="77" t="s">
        <v>502</v>
      </c>
      <c r="B85" s="77" t="s">
        <v>205</v>
      </c>
      <c r="C85" s="78">
        <v>2935</v>
      </c>
      <c r="D85" s="78">
        <v>0</v>
      </c>
    </row>
    <row r="86" spans="1:8">
      <c r="A86" s="77" t="s">
        <v>503</v>
      </c>
      <c r="B86" s="77" t="s">
        <v>207</v>
      </c>
      <c r="C86" s="78">
        <v>364</v>
      </c>
      <c r="D86" s="78">
        <v>6338</v>
      </c>
    </row>
    <row r="87" spans="1:8">
      <c r="A87" s="77" t="s">
        <v>483</v>
      </c>
      <c r="B87" s="77" t="s">
        <v>209</v>
      </c>
      <c r="C87" s="78">
        <v>255</v>
      </c>
      <c r="D87" s="78">
        <v>190</v>
      </c>
    </row>
    <row r="88" spans="1:8">
      <c r="A88" s="89" t="s">
        <v>210</v>
      </c>
      <c r="B88" s="89" t="s">
        <v>211</v>
      </c>
      <c r="C88" s="95">
        <v>513</v>
      </c>
      <c r="D88" s="95">
        <v>0</v>
      </c>
      <c r="E88" s="406" t="s">
        <v>510</v>
      </c>
      <c r="F88" s="405"/>
      <c r="G88" s="405"/>
      <c r="H88" s="405"/>
    </row>
    <row r="89" spans="1:8">
      <c r="A89" s="130" t="s">
        <v>578</v>
      </c>
      <c r="B89" s="130" t="s">
        <v>213</v>
      </c>
      <c r="C89" s="131">
        <v>273299</v>
      </c>
      <c r="D89" s="131">
        <v>117283</v>
      </c>
    </row>
    <row r="90" spans="1:8">
      <c r="A90" s="77" t="s">
        <v>336</v>
      </c>
      <c r="B90" s="77" t="s">
        <v>337</v>
      </c>
      <c r="C90" s="78">
        <v>0</v>
      </c>
      <c r="D90" s="78">
        <v>0</v>
      </c>
    </row>
    <row r="91" spans="1:8">
      <c r="A91" s="77" t="s">
        <v>200</v>
      </c>
      <c r="B91" s="77" t="s">
        <v>201</v>
      </c>
      <c r="C91" s="78">
        <v>2154</v>
      </c>
      <c r="D91" s="78">
        <v>246</v>
      </c>
    </row>
    <row r="92" spans="1:8">
      <c r="A92" s="77" t="s">
        <v>579</v>
      </c>
      <c r="B92" s="77" t="s">
        <v>217</v>
      </c>
      <c r="C92" s="78">
        <v>59866</v>
      </c>
      <c r="D92" s="78">
        <v>49914</v>
      </c>
    </row>
    <row r="93" spans="1:8">
      <c r="A93" s="77" t="s">
        <v>218</v>
      </c>
      <c r="B93" s="77" t="s">
        <v>219</v>
      </c>
      <c r="C93" s="78">
        <v>118</v>
      </c>
      <c r="D93" s="78">
        <v>0</v>
      </c>
    </row>
    <row r="94" spans="1:8">
      <c r="A94" s="77" t="s">
        <v>202</v>
      </c>
      <c r="B94" s="77" t="s">
        <v>221</v>
      </c>
      <c r="C94" s="78">
        <v>11122</v>
      </c>
      <c r="D94" s="78">
        <v>17785</v>
      </c>
    </row>
    <row r="95" spans="1:8">
      <c r="A95" s="77" t="s">
        <v>503</v>
      </c>
      <c r="B95" s="77" t="s">
        <v>207</v>
      </c>
      <c r="C95" s="78">
        <v>161364</v>
      </c>
      <c r="D95" s="78">
        <v>26172</v>
      </c>
    </row>
    <row r="96" spans="1:8">
      <c r="A96" s="77" t="s">
        <v>483</v>
      </c>
      <c r="B96" s="77" t="s">
        <v>209</v>
      </c>
      <c r="C96" s="78">
        <v>2</v>
      </c>
      <c r="D96" s="78">
        <v>2</v>
      </c>
    </row>
    <row r="97" spans="1:4">
      <c r="A97" s="77" t="s">
        <v>210</v>
      </c>
      <c r="B97" s="77" t="s">
        <v>211</v>
      </c>
      <c r="C97" s="78">
        <v>38673</v>
      </c>
      <c r="D97" s="78">
        <v>23164</v>
      </c>
    </row>
    <row r="98" spans="1:4">
      <c r="A98" s="130" t="s">
        <v>580</v>
      </c>
      <c r="B98" s="130" t="s">
        <v>228</v>
      </c>
      <c r="C98" s="131">
        <v>1404108</v>
      </c>
      <c r="D98" s="131">
        <v>1126838</v>
      </c>
    </row>
    <row r="99" spans="1:4">
      <c r="A99" s="76" t="s">
        <v>466</v>
      </c>
    </row>
    <row r="101" spans="1:4" ht="26">
      <c r="A101" s="65" t="s">
        <v>229</v>
      </c>
      <c r="B101" s="65" t="s">
        <v>230</v>
      </c>
    </row>
    <row r="102" spans="1:4" ht="24">
      <c r="A102" s="313" t="s">
        <v>231</v>
      </c>
      <c r="B102" s="313" t="s">
        <v>232</v>
      </c>
      <c r="C102" s="113" t="s">
        <v>700</v>
      </c>
      <c r="D102" s="113" t="s">
        <v>734</v>
      </c>
    </row>
    <row r="103" spans="1:4">
      <c r="A103" s="121" t="s">
        <v>233</v>
      </c>
      <c r="B103" s="121" t="s">
        <v>234</v>
      </c>
      <c r="C103" s="4"/>
      <c r="D103" s="4"/>
    </row>
    <row r="104" spans="1:4">
      <c r="A104" s="122" t="s">
        <v>646</v>
      </c>
      <c r="B104" s="122" t="s">
        <v>398</v>
      </c>
      <c r="C104" s="4">
        <v>175315</v>
      </c>
      <c r="D104" s="4">
        <v>109334</v>
      </c>
    </row>
    <row r="105" spans="1:4">
      <c r="A105" s="122" t="s">
        <v>235</v>
      </c>
      <c r="B105" s="122" t="s">
        <v>236</v>
      </c>
      <c r="C105" s="4">
        <v>54769</v>
      </c>
      <c r="D105" s="4">
        <v>32600</v>
      </c>
    </row>
    <row r="106" spans="1:4">
      <c r="A106" s="81" t="s">
        <v>647</v>
      </c>
      <c r="B106" s="81" t="s">
        <v>379</v>
      </c>
      <c r="C106" s="80">
        <v>8117</v>
      </c>
      <c r="D106" s="80">
        <v>4768</v>
      </c>
    </row>
    <row r="107" spans="1:4">
      <c r="A107" s="81" t="s">
        <v>6</v>
      </c>
      <c r="B107" s="81" t="s">
        <v>683</v>
      </c>
      <c r="C107" s="80">
        <v>29370</v>
      </c>
      <c r="D107" s="80">
        <v>11867</v>
      </c>
    </row>
    <row r="108" spans="1:4">
      <c r="A108" s="81" t="s">
        <v>650</v>
      </c>
      <c r="B108" s="81" t="s">
        <v>605</v>
      </c>
      <c r="C108" s="80">
        <v>-8788</v>
      </c>
      <c r="D108" s="80">
        <v>-10706</v>
      </c>
    </row>
    <row r="109" spans="1:4">
      <c r="A109" s="81" t="s">
        <v>651</v>
      </c>
      <c r="B109" s="81" t="s">
        <v>606</v>
      </c>
      <c r="C109" s="80">
        <v>-1283</v>
      </c>
      <c r="D109" s="80">
        <v>545</v>
      </c>
    </row>
    <row r="110" spans="1:4">
      <c r="A110" s="81" t="s">
        <v>652</v>
      </c>
      <c r="B110" s="81" t="s">
        <v>248</v>
      </c>
      <c r="C110" s="80">
        <v>10585</v>
      </c>
      <c r="D110" s="80">
        <v>-27312</v>
      </c>
    </row>
    <row r="111" spans="1:4">
      <c r="A111" s="81" t="s">
        <v>653</v>
      </c>
      <c r="B111" s="81" t="s">
        <v>250</v>
      </c>
      <c r="C111" s="80">
        <v>-12604</v>
      </c>
      <c r="D111" s="80">
        <v>65</v>
      </c>
    </row>
    <row r="112" spans="1:4">
      <c r="A112" s="81" t="s">
        <v>654</v>
      </c>
      <c r="B112" s="81" t="s">
        <v>252</v>
      </c>
      <c r="C112" s="80">
        <v>-126397</v>
      </c>
      <c r="D112" s="80">
        <v>8310</v>
      </c>
    </row>
    <row r="113" spans="1:4">
      <c r="A113" s="81" t="s">
        <v>655</v>
      </c>
      <c r="B113" s="81" t="s">
        <v>546</v>
      </c>
      <c r="C113" s="80">
        <v>11421</v>
      </c>
      <c r="D113" s="80">
        <v>15290</v>
      </c>
    </row>
    <row r="114" spans="1:4">
      <c r="A114" s="81" t="s">
        <v>255</v>
      </c>
      <c r="B114" s="81" t="s">
        <v>547</v>
      </c>
      <c r="C114" s="80">
        <v>115774</v>
      </c>
      <c r="D114" s="80">
        <v>20027</v>
      </c>
    </row>
    <row r="115" spans="1:4">
      <c r="A115" s="81" t="s">
        <v>259</v>
      </c>
      <c r="B115" s="81" t="s">
        <v>260</v>
      </c>
      <c r="C115" s="80">
        <v>28574</v>
      </c>
      <c r="D115" s="80">
        <v>9746</v>
      </c>
    </row>
    <row r="116" spans="1:4">
      <c r="A116" s="122" t="s">
        <v>656</v>
      </c>
      <c r="B116" s="122" t="s">
        <v>262</v>
      </c>
      <c r="C116" s="4">
        <v>230084</v>
      </c>
      <c r="D116" s="4">
        <v>141934</v>
      </c>
    </row>
    <row r="117" spans="1:4">
      <c r="A117" s="81" t="s">
        <v>657</v>
      </c>
      <c r="B117" s="81" t="s">
        <v>548</v>
      </c>
      <c r="C117" s="80">
        <v>13847</v>
      </c>
      <c r="D117" s="80">
        <v>13699</v>
      </c>
    </row>
    <row r="118" spans="1:4">
      <c r="A118" s="81" t="s">
        <v>658</v>
      </c>
      <c r="B118" s="81" t="s">
        <v>268</v>
      </c>
      <c r="C118" s="80">
        <v>-27225</v>
      </c>
      <c r="D118" s="80">
        <v>-23042</v>
      </c>
    </row>
    <row r="119" spans="1:4">
      <c r="A119" s="121" t="s">
        <v>659</v>
      </c>
      <c r="B119" s="121" t="s">
        <v>270</v>
      </c>
      <c r="C119" s="4">
        <v>216706</v>
      </c>
      <c r="D119" s="4">
        <v>132591</v>
      </c>
    </row>
    <row r="120" spans="1:4">
      <c r="A120" s="121" t="s">
        <v>660</v>
      </c>
      <c r="B120" s="121" t="s">
        <v>272</v>
      </c>
      <c r="C120" s="4"/>
      <c r="D120" s="4"/>
    </row>
    <row r="121" spans="1:4">
      <c r="A121" s="122" t="s">
        <v>549</v>
      </c>
      <c r="B121" s="122" t="s">
        <v>274</v>
      </c>
      <c r="C121" s="4">
        <v>881888</v>
      </c>
      <c r="D121" s="4">
        <v>1136419</v>
      </c>
    </row>
    <row r="122" spans="1:4">
      <c r="A122" s="81" t="s">
        <v>661</v>
      </c>
      <c r="B122" s="81" t="s">
        <v>276</v>
      </c>
      <c r="C122" s="80">
        <v>136</v>
      </c>
      <c r="D122" s="80">
        <v>230</v>
      </c>
    </row>
    <row r="123" spans="1:4">
      <c r="A123" s="81" t="s">
        <v>277</v>
      </c>
      <c r="B123" s="81" t="s">
        <v>278</v>
      </c>
      <c r="C123" s="80">
        <v>0</v>
      </c>
      <c r="D123" s="80">
        <v>26</v>
      </c>
    </row>
    <row r="124" spans="1:4">
      <c r="A124" s="81" t="s">
        <v>279</v>
      </c>
      <c r="B124" s="81" t="s">
        <v>280</v>
      </c>
      <c r="C124" s="80">
        <v>1667</v>
      </c>
      <c r="D124" s="80">
        <v>0</v>
      </c>
    </row>
    <row r="125" spans="1:4">
      <c r="A125" s="81" t="s">
        <v>281</v>
      </c>
      <c r="B125" s="81" t="s">
        <v>282</v>
      </c>
      <c r="C125" s="80">
        <v>0</v>
      </c>
      <c r="D125" s="80">
        <v>0</v>
      </c>
    </row>
    <row r="126" spans="1:4">
      <c r="A126" s="81" t="s">
        <v>662</v>
      </c>
      <c r="B126" s="81" t="s">
        <v>288</v>
      </c>
      <c r="C126" s="80">
        <v>870742</v>
      </c>
      <c r="D126" s="80">
        <v>1125444</v>
      </c>
    </row>
    <row r="127" spans="1:4">
      <c r="A127" s="81" t="s">
        <v>664</v>
      </c>
      <c r="B127" s="81" t="s">
        <v>716</v>
      </c>
      <c r="C127" s="80">
        <v>9343</v>
      </c>
      <c r="D127" s="80">
        <v>10719</v>
      </c>
    </row>
    <row r="128" spans="1:4">
      <c r="A128" s="122" t="s">
        <v>553</v>
      </c>
      <c r="B128" s="122" t="s">
        <v>300</v>
      </c>
      <c r="C128" s="4">
        <v>1046386</v>
      </c>
      <c r="D128" s="4">
        <v>1230913</v>
      </c>
    </row>
    <row r="129" spans="1:16">
      <c r="A129" s="81" t="s">
        <v>665</v>
      </c>
      <c r="B129" s="81" t="s">
        <v>717</v>
      </c>
      <c r="C129" s="80">
        <v>91509</v>
      </c>
      <c r="D129" s="80">
        <v>15176</v>
      </c>
    </row>
    <row r="130" spans="1:16">
      <c r="A130" s="81" t="s">
        <v>568</v>
      </c>
      <c r="B130" s="81" t="s">
        <v>137</v>
      </c>
      <c r="C130" s="80">
        <v>164990</v>
      </c>
      <c r="D130" s="80">
        <v>98475</v>
      </c>
    </row>
    <row r="131" spans="1:16">
      <c r="A131" s="81" t="s">
        <v>305</v>
      </c>
      <c r="B131" s="81" t="s">
        <v>306</v>
      </c>
      <c r="C131" s="80">
        <v>0</v>
      </c>
      <c r="D131" s="80">
        <v>10550</v>
      </c>
      <c r="M131" s="68"/>
    </row>
    <row r="132" spans="1:16">
      <c r="A132" s="81" t="s">
        <v>735</v>
      </c>
      <c r="B132" s="81" t="s">
        <v>736</v>
      </c>
      <c r="C132" s="80">
        <v>36743</v>
      </c>
      <c r="D132" s="80">
        <v>4078</v>
      </c>
      <c r="M132" s="68"/>
    </row>
    <row r="133" spans="1:16">
      <c r="A133" s="81" t="s">
        <v>311</v>
      </c>
      <c r="B133" s="81" t="s">
        <v>312</v>
      </c>
      <c r="C133" s="80">
        <v>4500</v>
      </c>
      <c r="D133" s="80">
        <v>2000</v>
      </c>
      <c r="M133" s="68"/>
    </row>
    <row r="134" spans="1:16">
      <c r="A134" s="81" t="s">
        <v>737</v>
      </c>
      <c r="B134" s="81" t="s">
        <v>738</v>
      </c>
      <c r="C134" s="80">
        <v>0</v>
      </c>
      <c r="D134" s="80">
        <v>727</v>
      </c>
      <c r="M134" s="68"/>
    </row>
    <row r="135" spans="1:16">
      <c r="A135" s="81" t="s">
        <v>321</v>
      </c>
      <c r="B135" s="81" t="s">
        <v>322</v>
      </c>
      <c r="C135" s="80">
        <v>748644</v>
      </c>
      <c r="D135" s="80">
        <v>1099907</v>
      </c>
      <c r="M135" s="68"/>
    </row>
    <row r="136" spans="1:16">
      <c r="A136" s="121" t="s">
        <v>668</v>
      </c>
      <c r="B136" s="121" t="s">
        <v>331</v>
      </c>
      <c r="C136" s="4">
        <v>-164498</v>
      </c>
      <c r="D136" s="4">
        <v>-94494</v>
      </c>
    </row>
    <row r="137" spans="1:16">
      <c r="A137" s="121" t="s">
        <v>669</v>
      </c>
      <c r="B137" s="121" t="s">
        <v>333</v>
      </c>
      <c r="C137" s="4"/>
      <c r="D137" s="4"/>
      <c r="P137" s="68"/>
    </row>
    <row r="138" spans="1:16">
      <c r="A138" s="122" t="s">
        <v>549</v>
      </c>
      <c r="B138" s="122" t="s">
        <v>274</v>
      </c>
      <c r="C138" s="4">
        <v>0</v>
      </c>
      <c r="D138" s="4">
        <v>0</v>
      </c>
      <c r="P138" s="68"/>
    </row>
    <row r="139" spans="1:16">
      <c r="A139" s="81" t="s">
        <v>710</v>
      </c>
      <c r="B139" s="81" t="s">
        <v>711</v>
      </c>
      <c r="C139" s="80">
        <v>0</v>
      </c>
      <c r="D139" s="80">
        <v>0</v>
      </c>
      <c r="P139" s="68"/>
    </row>
    <row r="140" spans="1:16">
      <c r="A140" s="81" t="s">
        <v>336</v>
      </c>
      <c r="B140" s="81" t="s">
        <v>337</v>
      </c>
      <c r="C140" s="80">
        <v>0</v>
      </c>
      <c r="D140" s="80">
        <v>0</v>
      </c>
      <c r="P140" s="68"/>
    </row>
    <row r="141" spans="1:16">
      <c r="A141" s="81" t="s">
        <v>670</v>
      </c>
      <c r="B141" s="81" t="s">
        <v>515</v>
      </c>
      <c r="C141" s="80">
        <v>0</v>
      </c>
      <c r="D141" s="80">
        <v>0</v>
      </c>
    </row>
    <row r="142" spans="1:16">
      <c r="A142" s="81" t="s">
        <v>340</v>
      </c>
      <c r="B142" s="81" t="s">
        <v>341</v>
      </c>
      <c r="C142" s="80">
        <v>0</v>
      </c>
      <c r="D142" s="80">
        <v>0</v>
      </c>
    </row>
    <row r="143" spans="1:16">
      <c r="A143" s="122" t="s">
        <v>553</v>
      </c>
      <c r="B143" s="122" t="s">
        <v>300</v>
      </c>
      <c r="C143" s="4">
        <v>107180</v>
      </c>
      <c r="D143" s="4">
        <v>706</v>
      </c>
    </row>
    <row r="144" spans="1:16">
      <c r="A144" s="81" t="s">
        <v>342</v>
      </c>
      <c r="B144" s="81" t="s">
        <v>312</v>
      </c>
      <c r="C144" s="80">
        <v>0</v>
      </c>
      <c r="D144" s="80">
        <v>0</v>
      </c>
      <c r="L144" s="68"/>
    </row>
    <row r="145" spans="1:12">
      <c r="A145" s="81" t="s">
        <v>563</v>
      </c>
      <c r="B145" s="81" t="s">
        <v>346</v>
      </c>
      <c r="C145" s="80">
        <v>100926</v>
      </c>
      <c r="D145" s="80">
        <v>0</v>
      </c>
      <c r="L145" s="68"/>
    </row>
    <row r="146" spans="1:12">
      <c r="A146" s="81" t="s">
        <v>671</v>
      </c>
      <c r="B146" s="81" t="s">
        <v>350</v>
      </c>
      <c r="C146" s="80">
        <v>5708</v>
      </c>
      <c r="D146" s="80">
        <v>693</v>
      </c>
    </row>
    <row r="147" spans="1:12">
      <c r="A147" s="81" t="s">
        <v>340</v>
      </c>
      <c r="B147" s="81" t="s">
        <v>341</v>
      </c>
      <c r="C147" s="80">
        <v>546</v>
      </c>
      <c r="D147" s="80">
        <v>13</v>
      </c>
    </row>
    <row r="148" spans="1:12">
      <c r="A148" s="121" t="s">
        <v>672</v>
      </c>
      <c r="B148" s="121" t="s">
        <v>353</v>
      </c>
      <c r="C148" s="4">
        <v>-107180</v>
      </c>
      <c r="D148" s="4">
        <v>-706</v>
      </c>
    </row>
    <row r="149" spans="1:12">
      <c r="A149" s="121" t="s">
        <v>673</v>
      </c>
      <c r="B149" s="121" t="s">
        <v>355</v>
      </c>
      <c r="C149" s="4">
        <v>-54972</v>
      </c>
      <c r="D149" s="4">
        <v>37391</v>
      </c>
    </row>
    <row r="150" spans="1:12">
      <c r="A150" s="121" t="s">
        <v>674</v>
      </c>
      <c r="B150" s="121" t="s">
        <v>357</v>
      </c>
      <c r="C150" s="4">
        <v>-54972</v>
      </c>
      <c r="D150" s="4">
        <v>37391</v>
      </c>
    </row>
    <row r="151" spans="1:12">
      <c r="A151" s="121" t="s">
        <v>675</v>
      </c>
      <c r="B151" s="121" t="s">
        <v>359</v>
      </c>
      <c r="C151" s="4">
        <v>104378</v>
      </c>
      <c r="D151" s="4">
        <v>66987</v>
      </c>
    </row>
    <row r="152" spans="1:12">
      <c r="A152" s="121" t="s">
        <v>676</v>
      </c>
      <c r="B152" s="121" t="s">
        <v>361</v>
      </c>
      <c r="C152" s="4">
        <v>49406</v>
      </c>
      <c r="D152" s="4">
        <v>104378</v>
      </c>
    </row>
    <row r="153" spans="1:12">
      <c r="A153" s="76" t="s">
        <v>466</v>
      </c>
      <c r="B153" s="71"/>
      <c r="C153" s="72"/>
      <c r="D153" s="72"/>
    </row>
    <row r="154" spans="1:12">
      <c r="A154" s="76"/>
      <c r="B154" s="71"/>
      <c r="C154" s="72"/>
      <c r="D154" s="72"/>
    </row>
    <row r="155" spans="1:12" ht="26">
      <c r="A155" s="65" t="s">
        <v>476</v>
      </c>
      <c r="B155" s="66" t="s">
        <v>427</v>
      </c>
      <c r="C155" s="383" t="s">
        <v>700</v>
      </c>
      <c r="D155" s="384"/>
      <c r="E155" s="384"/>
      <c r="F155" s="385"/>
      <c r="H155" s="383" t="s">
        <v>732</v>
      </c>
      <c r="I155" s="384"/>
      <c r="J155" s="384"/>
      <c r="K155" s="385"/>
    </row>
    <row r="156" spans="1:12" ht="52">
      <c r="A156" s="392" t="s">
        <v>477</v>
      </c>
      <c r="B156" s="387" t="s">
        <v>429</v>
      </c>
      <c r="C156" s="396" t="s">
        <v>430</v>
      </c>
      <c r="D156" s="396" t="s">
        <v>431</v>
      </c>
      <c r="E156" s="314" t="s">
        <v>478</v>
      </c>
      <c r="F156" s="314" t="s">
        <v>433</v>
      </c>
      <c r="H156" s="396" t="s">
        <v>430</v>
      </c>
      <c r="I156" s="396" t="s">
        <v>431</v>
      </c>
      <c r="J156" s="314" t="s">
        <v>478</v>
      </c>
      <c r="K156" s="314" t="s">
        <v>433</v>
      </c>
    </row>
    <row r="157" spans="1:12" ht="65">
      <c r="A157" s="392"/>
      <c r="B157" s="387"/>
      <c r="C157" s="397"/>
      <c r="D157" s="397"/>
      <c r="E157" s="314" t="s">
        <v>479</v>
      </c>
      <c r="F157" s="314" t="s">
        <v>435</v>
      </c>
      <c r="H157" s="397"/>
      <c r="I157" s="397"/>
      <c r="J157" s="314" t="s">
        <v>479</v>
      </c>
      <c r="K157" s="314" t="s">
        <v>435</v>
      </c>
    </row>
    <row r="158" spans="1:12">
      <c r="A158" s="82" t="s">
        <v>0</v>
      </c>
      <c r="B158" s="121" t="s">
        <v>1</v>
      </c>
      <c r="C158" s="123">
        <v>369332</v>
      </c>
      <c r="D158" s="123">
        <v>162256</v>
      </c>
      <c r="E158" s="123">
        <v>-10316</v>
      </c>
      <c r="F158" s="123">
        <v>521272</v>
      </c>
      <c r="H158" s="123">
        <v>227830</v>
      </c>
      <c r="I158" s="123">
        <v>144317</v>
      </c>
      <c r="J158" s="123">
        <v>-9246</v>
      </c>
      <c r="K158" s="123">
        <v>362901</v>
      </c>
      <c r="L158" s="68"/>
    </row>
    <row r="159" spans="1:12">
      <c r="A159" s="84" t="s">
        <v>622</v>
      </c>
      <c r="B159" s="116" t="s">
        <v>46</v>
      </c>
      <c r="C159" s="78">
        <v>292386</v>
      </c>
      <c r="D159" s="78">
        <v>7633</v>
      </c>
      <c r="E159" s="78">
        <v>4456</v>
      </c>
      <c r="F159" s="78">
        <v>304475</v>
      </c>
      <c r="H159" s="88">
        <v>220641</v>
      </c>
      <c r="I159" s="88">
        <v>12782</v>
      </c>
      <c r="J159" s="88">
        <v>2496</v>
      </c>
      <c r="K159" s="78">
        <v>235919</v>
      </c>
      <c r="L159" s="68"/>
    </row>
    <row r="160" spans="1:12">
      <c r="A160" s="84" t="s">
        <v>623</v>
      </c>
      <c r="B160" s="116" t="s">
        <v>369</v>
      </c>
      <c r="C160" s="78">
        <v>41945</v>
      </c>
      <c r="D160" s="78">
        <v>250</v>
      </c>
      <c r="E160" s="78">
        <v>-3891</v>
      </c>
      <c r="F160" s="78">
        <v>38304</v>
      </c>
      <c r="H160" s="88">
        <v>4409</v>
      </c>
      <c r="I160" s="88">
        <v>15</v>
      </c>
      <c r="J160" s="88">
        <v>-4316</v>
      </c>
      <c r="K160" s="78">
        <v>108</v>
      </c>
      <c r="L160" s="68"/>
    </row>
    <row r="161" spans="1:16">
      <c r="A161" s="84" t="s">
        <v>624</v>
      </c>
      <c r="B161" s="116" t="s">
        <v>49</v>
      </c>
      <c r="C161" s="78">
        <v>35001</v>
      </c>
      <c r="D161" s="78">
        <v>154373</v>
      </c>
      <c r="E161" s="78">
        <v>-10881</v>
      </c>
      <c r="F161" s="78">
        <v>178493</v>
      </c>
      <c r="H161" s="88">
        <v>2780</v>
      </c>
      <c r="I161" s="88">
        <v>131520</v>
      </c>
      <c r="J161" s="88">
        <v>-7426</v>
      </c>
      <c r="K161" s="78">
        <v>126874</v>
      </c>
      <c r="L161" s="68"/>
    </row>
    <row r="162" spans="1:16">
      <c r="A162" s="82" t="s">
        <v>677</v>
      </c>
      <c r="B162" s="121" t="s">
        <v>438</v>
      </c>
      <c r="C162" s="123">
        <v>53763</v>
      </c>
      <c r="D162" s="123">
        <v>114275</v>
      </c>
      <c r="E162" s="123">
        <v>-6730</v>
      </c>
      <c r="F162" s="123">
        <v>161308</v>
      </c>
      <c r="H162" s="123">
        <v>13752</v>
      </c>
      <c r="I162" s="123">
        <v>98766</v>
      </c>
      <c r="J162" s="123">
        <v>-6264</v>
      </c>
      <c r="K162" s="123">
        <v>106254</v>
      </c>
      <c r="L162" s="68"/>
    </row>
    <row r="163" spans="1:16">
      <c r="A163" s="84" t="s">
        <v>439</v>
      </c>
      <c r="B163" s="116" t="s">
        <v>373</v>
      </c>
      <c r="C163" s="78">
        <v>25606</v>
      </c>
      <c r="D163" s="78">
        <v>6361</v>
      </c>
      <c r="E163" s="78">
        <v>-310</v>
      </c>
      <c r="F163" s="78">
        <v>31657</v>
      </c>
      <c r="H163" s="88">
        <v>11132</v>
      </c>
      <c r="I163" s="88">
        <v>2896</v>
      </c>
      <c r="J163" s="88">
        <v>-1336</v>
      </c>
      <c r="K163" s="78">
        <v>12692</v>
      </c>
    </row>
    <row r="164" spans="1:16">
      <c r="A164" s="84" t="s">
        <v>441</v>
      </c>
      <c r="B164" s="116" t="s">
        <v>55</v>
      </c>
      <c r="C164" s="78">
        <v>28157</v>
      </c>
      <c r="D164" s="78">
        <v>107914</v>
      </c>
      <c r="E164" s="78">
        <v>-6420</v>
      </c>
      <c r="F164" s="78">
        <v>129651</v>
      </c>
      <c r="H164" s="88">
        <v>2620</v>
      </c>
      <c r="I164" s="88">
        <v>95870</v>
      </c>
      <c r="J164" s="88">
        <v>-4928</v>
      </c>
      <c r="K164" s="78">
        <v>93562</v>
      </c>
    </row>
    <row r="165" spans="1:16">
      <c r="A165" s="85" t="s">
        <v>626</v>
      </c>
      <c r="B165" s="124" t="s">
        <v>391</v>
      </c>
      <c r="C165" s="123">
        <v>315569</v>
      </c>
      <c r="D165" s="123">
        <v>47981</v>
      </c>
      <c r="E165" s="123">
        <v>-3586</v>
      </c>
      <c r="F165" s="123">
        <v>359964</v>
      </c>
      <c r="H165" s="123">
        <v>214078</v>
      </c>
      <c r="I165" s="123">
        <v>45551</v>
      </c>
      <c r="J165" s="123">
        <v>-2982</v>
      </c>
      <c r="K165" s="123">
        <v>256647</v>
      </c>
    </row>
    <row r="166" spans="1:16">
      <c r="A166" s="83" t="s">
        <v>627</v>
      </c>
      <c r="B166" s="77" t="s">
        <v>59</v>
      </c>
      <c r="C166" s="78">
        <v>86476</v>
      </c>
      <c r="D166" s="78">
        <v>41029</v>
      </c>
      <c r="E166" s="78">
        <v>-2164</v>
      </c>
      <c r="F166" s="78">
        <v>125341</v>
      </c>
      <c r="G166" s="97"/>
      <c r="H166" s="88">
        <v>69750</v>
      </c>
      <c r="I166" s="88">
        <v>40185</v>
      </c>
      <c r="J166" s="88">
        <v>-2752</v>
      </c>
      <c r="K166" s="78">
        <v>107183</v>
      </c>
    </row>
    <row r="167" spans="1:16">
      <c r="A167" s="83" t="s">
        <v>628</v>
      </c>
      <c r="B167" s="77" t="s">
        <v>520</v>
      </c>
      <c r="C167" s="78">
        <v>54132</v>
      </c>
      <c r="D167" s="78">
        <v>4400</v>
      </c>
      <c r="E167" s="78">
        <v>-1419</v>
      </c>
      <c r="F167" s="78">
        <v>57113</v>
      </c>
      <c r="G167" s="97"/>
      <c r="H167" s="88">
        <v>30794</v>
      </c>
      <c r="I167" s="88">
        <v>6035</v>
      </c>
      <c r="J167" s="88">
        <v>-227</v>
      </c>
      <c r="K167" s="78">
        <v>36602</v>
      </c>
    </row>
    <row r="168" spans="1:16">
      <c r="A168" s="83" t="s">
        <v>629</v>
      </c>
      <c r="B168" s="77" t="s">
        <v>65</v>
      </c>
      <c r="C168" s="78">
        <v>8085</v>
      </c>
      <c r="D168" s="78">
        <v>1424</v>
      </c>
      <c r="E168" s="78">
        <v>-1235</v>
      </c>
      <c r="F168" s="78">
        <v>8274</v>
      </c>
      <c r="G168" s="97"/>
      <c r="H168" s="88">
        <v>3442</v>
      </c>
      <c r="I168" s="88">
        <v>428</v>
      </c>
      <c r="J168" s="88">
        <v>-1390</v>
      </c>
      <c r="K168" s="78">
        <v>2480</v>
      </c>
    </row>
    <row r="169" spans="1:16">
      <c r="A169" s="83" t="s">
        <v>66</v>
      </c>
      <c r="B169" s="77" t="s">
        <v>67</v>
      </c>
      <c r="C169" s="78">
        <v>6308</v>
      </c>
      <c r="D169" s="78">
        <v>399</v>
      </c>
      <c r="E169" s="78">
        <v>-1204</v>
      </c>
      <c r="F169" s="78">
        <v>5503</v>
      </c>
      <c r="H169" s="88">
        <v>3628</v>
      </c>
      <c r="I169" s="88">
        <v>896</v>
      </c>
      <c r="J169" s="88">
        <v>-1390</v>
      </c>
      <c r="K169" s="78">
        <v>3134</v>
      </c>
    </row>
    <row r="170" spans="1:16">
      <c r="A170" s="83" t="s">
        <v>630</v>
      </c>
      <c r="B170" s="77" t="s">
        <v>69</v>
      </c>
      <c r="C170" s="78">
        <v>5</v>
      </c>
      <c r="D170" s="78">
        <v>0</v>
      </c>
      <c r="E170" s="78">
        <v>0</v>
      </c>
      <c r="F170" s="78">
        <v>5</v>
      </c>
      <c r="H170" s="88">
        <v>171</v>
      </c>
      <c r="I170" s="88">
        <v>13</v>
      </c>
      <c r="J170" s="88">
        <v>0</v>
      </c>
      <c r="K170" s="78">
        <v>184</v>
      </c>
    </row>
    <row r="171" spans="1:16">
      <c r="A171" s="85" t="s">
        <v>631</v>
      </c>
      <c r="B171" s="124" t="s">
        <v>394</v>
      </c>
      <c r="C171" s="123">
        <v>176743</v>
      </c>
      <c r="D171" s="123">
        <v>3577</v>
      </c>
      <c r="E171" s="123">
        <v>-34</v>
      </c>
      <c r="F171" s="123">
        <v>180286</v>
      </c>
      <c r="H171" s="123">
        <v>113519</v>
      </c>
      <c r="I171" s="123">
        <v>-1124</v>
      </c>
      <c r="J171" s="123">
        <v>-3</v>
      </c>
      <c r="K171" s="123">
        <v>112392</v>
      </c>
    </row>
    <row r="172" spans="1:16">
      <c r="A172" s="83" t="s">
        <v>632</v>
      </c>
      <c r="B172" s="77" t="s">
        <v>73</v>
      </c>
      <c r="C172" s="78">
        <v>9673</v>
      </c>
      <c r="D172" s="78">
        <v>466</v>
      </c>
      <c r="E172" s="78">
        <v>-676</v>
      </c>
      <c r="F172" s="78">
        <v>9463</v>
      </c>
      <c r="H172" s="88">
        <v>10887</v>
      </c>
      <c r="I172" s="88">
        <v>427</v>
      </c>
      <c r="J172" s="88">
        <v>-543</v>
      </c>
      <c r="K172" s="78">
        <v>10771</v>
      </c>
    </row>
    <row r="173" spans="1:16">
      <c r="A173" s="83" t="s">
        <v>633</v>
      </c>
      <c r="B173" s="77" t="s">
        <v>75</v>
      </c>
      <c r="C173" s="78">
        <v>547</v>
      </c>
      <c r="D173" s="78">
        <v>735</v>
      </c>
      <c r="E173" s="78">
        <v>-695</v>
      </c>
      <c r="F173" s="78">
        <v>587</v>
      </c>
      <c r="H173" s="88">
        <v>104</v>
      </c>
      <c r="I173" s="88">
        <v>569</v>
      </c>
      <c r="J173" s="88">
        <v>-543</v>
      </c>
      <c r="K173" s="78">
        <v>130</v>
      </c>
    </row>
    <row r="174" spans="1:16">
      <c r="A174" s="85" t="s">
        <v>634</v>
      </c>
      <c r="B174" s="124" t="s">
        <v>396</v>
      </c>
      <c r="C174" s="123">
        <v>185869</v>
      </c>
      <c r="D174" s="123">
        <v>3308</v>
      </c>
      <c r="E174" s="123">
        <v>-15</v>
      </c>
      <c r="F174" s="123">
        <v>189162</v>
      </c>
      <c r="H174" s="123">
        <v>124302</v>
      </c>
      <c r="I174" s="123">
        <v>-1266</v>
      </c>
      <c r="J174" s="123">
        <v>-3</v>
      </c>
      <c r="K174" s="123">
        <v>123033</v>
      </c>
      <c r="L174" s="68"/>
    </row>
    <row r="175" spans="1:16">
      <c r="A175" s="83" t="s">
        <v>78</v>
      </c>
      <c r="B175" s="77" t="s">
        <v>79</v>
      </c>
      <c r="C175" s="78">
        <v>13522</v>
      </c>
      <c r="D175" s="78">
        <v>325</v>
      </c>
      <c r="E175" s="78">
        <v>0</v>
      </c>
      <c r="F175" s="78">
        <v>13847</v>
      </c>
      <c r="H175" s="88">
        <v>14995</v>
      </c>
      <c r="I175" s="88">
        <v>-1296</v>
      </c>
      <c r="J175" s="88">
        <v>0</v>
      </c>
      <c r="K175" s="78">
        <v>13699</v>
      </c>
      <c r="L175" s="68"/>
    </row>
    <row r="176" spans="1:16">
      <c r="A176" s="85" t="s">
        <v>522</v>
      </c>
      <c r="B176" s="124" t="s">
        <v>398</v>
      </c>
      <c r="C176" s="123">
        <v>172347</v>
      </c>
      <c r="D176" s="123">
        <v>2983</v>
      </c>
      <c r="E176" s="123">
        <v>-15</v>
      </c>
      <c r="F176" s="123">
        <v>175315</v>
      </c>
      <c r="H176" s="123">
        <v>109307</v>
      </c>
      <c r="I176" s="123">
        <v>30</v>
      </c>
      <c r="J176" s="123">
        <v>-3</v>
      </c>
      <c r="K176" s="123">
        <v>109334</v>
      </c>
      <c r="P176" s="68"/>
    </row>
    <row r="177" spans="1:18">
      <c r="A177" s="83"/>
      <c r="B177" s="77"/>
      <c r="C177" s="78"/>
      <c r="D177" s="78"/>
      <c r="E177" s="78"/>
      <c r="F177" s="78">
        <v>0</v>
      </c>
      <c r="H177" s="88"/>
      <c r="I177" s="88"/>
      <c r="J177" s="88"/>
      <c r="K177" s="78">
        <v>0</v>
      </c>
      <c r="L177" s="68"/>
      <c r="P177" s="68"/>
      <c r="Q177" s="68"/>
      <c r="R177" s="68"/>
    </row>
    <row r="178" spans="1:18">
      <c r="A178" s="85" t="s">
        <v>635</v>
      </c>
      <c r="B178" s="124" t="s">
        <v>446</v>
      </c>
      <c r="C178" s="123">
        <v>172347</v>
      </c>
      <c r="D178" s="123">
        <v>2983</v>
      </c>
      <c r="E178" s="123">
        <v>-15</v>
      </c>
      <c r="F178" s="123">
        <v>175315</v>
      </c>
      <c r="H178" s="123">
        <v>109307</v>
      </c>
      <c r="I178" s="123">
        <v>30</v>
      </c>
      <c r="J178" s="123">
        <v>-3</v>
      </c>
      <c r="K178" s="123">
        <v>109334</v>
      </c>
      <c r="L178" s="68"/>
      <c r="Q178" s="68"/>
      <c r="R178" s="68"/>
    </row>
    <row r="179" spans="1:18" s="68" customFormat="1">
      <c r="M179" s="40"/>
    </row>
    <row r="180" spans="1:18" s="68" customFormat="1">
      <c r="M180" s="40"/>
    </row>
    <row r="182" spans="1:18" ht="26">
      <c r="A182" s="65" t="s">
        <v>447</v>
      </c>
      <c r="B182" s="65" t="s">
        <v>448</v>
      </c>
      <c r="C182" s="383" t="s">
        <v>728</v>
      </c>
      <c r="D182" s="384"/>
      <c r="E182" s="384"/>
      <c r="F182" s="385"/>
      <c r="H182" s="383" t="s">
        <v>733</v>
      </c>
      <c r="I182" s="384"/>
      <c r="J182" s="384"/>
      <c r="K182" s="385"/>
    </row>
    <row r="183" spans="1:18" ht="52">
      <c r="A183" s="390" t="s">
        <v>126</v>
      </c>
      <c r="B183" s="390" t="s">
        <v>127</v>
      </c>
      <c r="C183" s="396" t="s">
        <v>430</v>
      </c>
      <c r="D183" s="396" t="s">
        <v>431</v>
      </c>
      <c r="E183" s="314" t="s">
        <v>478</v>
      </c>
      <c r="F183" s="314" t="s">
        <v>433</v>
      </c>
      <c r="H183" s="396" t="s">
        <v>430</v>
      </c>
      <c r="I183" s="396" t="s">
        <v>431</v>
      </c>
      <c r="J183" s="314" t="s">
        <v>478</v>
      </c>
      <c r="K183" s="314" t="s">
        <v>433</v>
      </c>
    </row>
    <row r="184" spans="1:18" ht="65">
      <c r="A184" s="391"/>
      <c r="B184" s="391"/>
      <c r="C184" s="397"/>
      <c r="D184" s="397"/>
      <c r="E184" s="314" t="s">
        <v>479</v>
      </c>
      <c r="F184" s="314" t="s">
        <v>435</v>
      </c>
      <c r="H184" s="397"/>
      <c r="I184" s="397"/>
      <c r="J184" s="314" t="s">
        <v>479</v>
      </c>
      <c r="K184" s="314" t="s">
        <v>435</v>
      </c>
    </row>
    <row r="185" spans="1:18">
      <c r="A185" s="121" t="s">
        <v>14</v>
      </c>
      <c r="B185" s="121" t="s">
        <v>131</v>
      </c>
      <c r="C185" s="125">
        <v>650260</v>
      </c>
      <c r="D185" s="125">
        <v>47760</v>
      </c>
      <c r="E185" s="125">
        <v>-18923</v>
      </c>
      <c r="F185" s="125">
        <v>679097</v>
      </c>
      <c r="H185" s="125">
        <v>374512</v>
      </c>
      <c r="I185" s="125">
        <v>38142</v>
      </c>
      <c r="J185" s="125">
        <v>-16223</v>
      </c>
      <c r="K185" s="125">
        <v>396431</v>
      </c>
    </row>
    <row r="186" spans="1:18">
      <c r="A186" s="77" t="s">
        <v>566</v>
      </c>
      <c r="B186" s="77" t="s">
        <v>133</v>
      </c>
      <c r="C186" s="78">
        <v>103305</v>
      </c>
      <c r="D186" s="78">
        <v>4243</v>
      </c>
      <c r="E186" s="78">
        <v>-2281</v>
      </c>
      <c r="F186" s="78">
        <v>105267</v>
      </c>
      <c r="H186" s="78">
        <v>16867</v>
      </c>
      <c r="I186" s="78">
        <v>2374</v>
      </c>
      <c r="J186" s="78">
        <v>0</v>
      </c>
      <c r="K186" s="78">
        <v>19241</v>
      </c>
    </row>
    <row r="187" spans="1:18">
      <c r="A187" s="77" t="s">
        <v>567</v>
      </c>
      <c r="B187" s="77" t="s">
        <v>135</v>
      </c>
      <c r="C187" s="78">
        <v>59270</v>
      </c>
      <c r="D187" s="78">
        <v>493</v>
      </c>
      <c r="E187" s="78">
        <v>0</v>
      </c>
      <c r="F187" s="78">
        <v>59763</v>
      </c>
      <c r="H187" s="78">
        <v>49413</v>
      </c>
      <c r="I187" s="78">
        <v>797</v>
      </c>
      <c r="J187" s="78">
        <v>0</v>
      </c>
      <c r="K187" s="78">
        <v>50210</v>
      </c>
    </row>
    <row r="188" spans="1:18">
      <c r="A188" s="77" t="s">
        <v>568</v>
      </c>
      <c r="B188" s="77" t="s">
        <v>137</v>
      </c>
      <c r="C188" s="78">
        <v>359989</v>
      </c>
      <c r="D188" s="78">
        <v>25878</v>
      </c>
      <c r="E188" s="78">
        <v>-19</v>
      </c>
      <c r="F188" s="78">
        <v>385848</v>
      </c>
      <c r="H188" s="78">
        <v>218753</v>
      </c>
      <c r="I188" s="78">
        <v>24066</v>
      </c>
      <c r="J188" s="78">
        <v>-3</v>
      </c>
      <c r="K188" s="78">
        <v>242816</v>
      </c>
    </row>
    <row r="189" spans="1:18">
      <c r="A189" s="77" t="s">
        <v>138</v>
      </c>
      <c r="B189" s="77" t="s">
        <v>139</v>
      </c>
      <c r="C189" s="78">
        <v>56438</v>
      </c>
      <c r="D189" s="78">
        <v>0</v>
      </c>
      <c r="E189" s="78">
        <v>0</v>
      </c>
      <c r="F189" s="78">
        <v>56438</v>
      </c>
      <c r="H189" s="78">
        <v>56438</v>
      </c>
      <c r="I189" s="78">
        <v>0</v>
      </c>
      <c r="J189" s="78">
        <v>0</v>
      </c>
      <c r="K189" s="78">
        <v>56438</v>
      </c>
    </row>
    <row r="190" spans="1:18">
      <c r="A190" s="77" t="s">
        <v>140</v>
      </c>
      <c r="B190" s="77" t="s">
        <v>141</v>
      </c>
      <c r="C190" s="78">
        <v>44960</v>
      </c>
      <c r="D190" s="78">
        <v>0</v>
      </c>
      <c r="E190" s="78">
        <v>0</v>
      </c>
      <c r="F190" s="78">
        <v>44960</v>
      </c>
      <c r="H190" s="78">
        <v>9553</v>
      </c>
      <c r="I190" s="78">
        <v>0</v>
      </c>
      <c r="J190" s="78">
        <v>0</v>
      </c>
      <c r="K190" s="78">
        <v>9553</v>
      </c>
    </row>
    <row r="191" spans="1:18">
      <c r="A191" s="77" t="s">
        <v>142</v>
      </c>
      <c r="B191" s="77" t="s">
        <v>143</v>
      </c>
      <c r="C191" s="78">
        <v>0</v>
      </c>
      <c r="D191" s="78">
        <v>0</v>
      </c>
      <c r="E191" s="78">
        <v>0</v>
      </c>
      <c r="F191" s="78">
        <v>0</v>
      </c>
      <c r="H191" s="78">
        <v>3478</v>
      </c>
      <c r="I191" s="78">
        <v>0</v>
      </c>
      <c r="J191" s="78">
        <v>0</v>
      </c>
      <c r="K191" s="78">
        <v>3478</v>
      </c>
    </row>
    <row r="192" spans="1:18">
      <c r="A192" s="77" t="s">
        <v>536</v>
      </c>
      <c r="B192" s="77" t="s">
        <v>451</v>
      </c>
      <c r="C192" s="78">
        <v>14688</v>
      </c>
      <c r="D192" s="78">
        <v>0</v>
      </c>
      <c r="E192" s="78">
        <v>-14688</v>
      </c>
      <c r="F192" s="78">
        <v>0</v>
      </c>
      <c r="H192" s="78">
        <v>16220</v>
      </c>
      <c r="I192" s="78">
        <v>0</v>
      </c>
      <c r="J192" s="78">
        <v>-16220</v>
      </c>
      <c r="K192" s="78">
        <v>0</v>
      </c>
    </row>
    <row r="193" spans="1:15">
      <c r="A193" s="77" t="s">
        <v>569</v>
      </c>
      <c r="B193" s="77" t="s">
        <v>145</v>
      </c>
      <c r="C193" s="78">
        <v>8025</v>
      </c>
      <c r="D193" s="78">
        <v>0</v>
      </c>
      <c r="E193" s="78">
        <v>0</v>
      </c>
      <c r="F193" s="78">
        <v>8025</v>
      </c>
      <c r="H193" s="78">
        <v>3183</v>
      </c>
      <c r="I193" s="78">
        <v>0</v>
      </c>
      <c r="J193" s="78">
        <v>0</v>
      </c>
      <c r="K193" s="78">
        <v>3183</v>
      </c>
    </row>
    <row r="194" spans="1:15">
      <c r="A194" s="89" t="s">
        <v>499</v>
      </c>
      <c r="B194" s="89" t="s">
        <v>149</v>
      </c>
      <c r="C194" s="95">
        <v>3519</v>
      </c>
      <c r="D194" s="95">
        <v>15211</v>
      </c>
      <c r="E194" s="95">
        <v>0</v>
      </c>
      <c r="F194" s="95">
        <v>18730</v>
      </c>
      <c r="G194" s="92"/>
      <c r="H194" s="95">
        <v>0</v>
      </c>
      <c r="I194" s="95">
        <v>8622</v>
      </c>
      <c r="J194" s="95">
        <v>0</v>
      </c>
      <c r="K194" s="95">
        <v>8622</v>
      </c>
      <c r="L194" s="406" t="s">
        <v>510</v>
      </c>
      <c r="M194" s="405"/>
      <c r="N194" s="405"/>
      <c r="O194" s="405"/>
    </row>
    <row r="195" spans="1:15">
      <c r="A195" s="77" t="s">
        <v>500</v>
      </c>
      <c r="B195" s="77" t="s">
        <v>720</v>
      </c>
      <c r="C195" s="78">
        <v>0</v>
      </c>
      <c r="D195" s="78">
        <v>1935</v>
      </c>
      <c r="E195" s="78">
        <v>-1935</v>
      </c>
      <c r="F195" s="78">
        <v>0</v>
      </c>
      <c r="H195" s="78">
        <v>37</v>
      </c>
      <c r="I195" s="78">
        <v>2283</v>
      </c>
      <c r="J195" s="78">
        <v>0</v>
      </c>
      <c r="K195" s="78">
        <v>2320</v>
      </c>
    </row>
    <row r="196" spans="1:15">
      <c r="A196" s="77" t="s">
        <v>707</v>
      </c>
      <c r="B196" s="77" t="s">
        <v>611</v>
      </c>
      <c r="C196" s="78">
        <v>66</v>
      </c>
      <c r="D196" s="78">
        <v>0</v>
      </c>
      <c r="E196" s="78">
        <v>0</v>
      </c>
      <c r="F196" s="78">
        <v>66</v>
      </c>
      <c r="H196" s="78">
        <v>570</v>
      </c>
      <c r="I196" s="78">
        <v>0</v>
      </c>
      <c r="J196" s="78">
        <v>0</v>
      </c>
      <c r="K196" s="78">
        <v>570</v>
      </c>
    </row>
    <row r="197" spans="1:15">
      <c r="A197" s="121" t="s">
        <v>570</v>
      </c>
      <c r="B197" s="121" t="s">
        <v>155</v>
      </c>
      <c r="C197" s="125">
        <v>675818</v>
      </c>
      <c r="D197" s="125">
        <v>69275</v>
      </c>
      <c r="E197" s="125">
        <v>-20082</v>
      </c>
      <c r="F197" s="125">
        <v>725011</v>
      </c>
      <c r="H197" s="125">
        <v>677633</v>
      </c>
      <c r="I197" s="125">
        <v>82395</v>
      </c>
      <c r="J197" s="125">
        <v>-29621</v>
      </c>
      <c r="K197" s="125">
        <v>730407</v>
      </c>
    </row>
    <row r="198" spans="1:15">
      <c r="A198" s="77" t="s">
        <v>156</v>
      </c>
      <c r="B198" s="77" t="s">
        <v>721</v>
      </c>
      <c r="C198" s="78">
        <v>12862</v>
      </c>
      <c r="D198" s="78">
        <v>0</v>
      </c>
      <c r="E198" s="78">
        <v>0</v>
      </c>
      <c r="F198" s="78">
        <v>12862</v>
      </c>
      <c r="H198" s="78">
        <v>258</v>
      </c>
      <c r="I198" s="78">
        <v>0</v>
      </c>
      <c r="J198" s="78">
        <v>0</v>
      </c>
      <c r="K198" s="78">
        <v>258</v>
      </c>
    </row>
    <row r="199" spans="1:15">
      <c r="A199" s="77" t="s">
        <v>158</v>
      </c>
      <c r="B199" s="77" t="s">
        <v>159</v>
      </c>
      <c r="C199" s="78">
        <v>124040</v>
      </c>
      <c r="D199" s="78">
        <v>8924</v>
      </c>
      <c r="E199" s="78">
        <v>-3391</v>
      </c>
      <c r="F199" s="78">
        <v>129573</v>
      </c>
      <c r="H199" s="78">
        <v>31714</v>
      </c>
      <c r="I199" s="78">
        <v>6607</v>
      </c>
      <c r="J199" s="78">
        <v>-1313</v>
      </c>
      <c r="K199" s="78">
        <v>37008</v>
      </c>
    </row>
    <row r="200" spans="1:15">
      <c r="A200" s="77" t="s">
        <v>571</v>
      </c>
      <c r="B200" s="77" t="s">
        <v>161</v>
      </c>
      <c r="C200" s="78">
        <v>19298</v>
      </c>
      <c r="D200" s="78">
        <v>1051</v>
      </c>
      <c r="E200" s="78">
        <v>0</v>
      </c>
      <c r="F200" s="78">
        <v>20349</v>
      </c>
      <c r="H200" s="78">
        <v>1525</v>
      </c>
      <c r="I200" s="78">
        <v>86</v>
      </c>
      <c r="J200" s="78">
        <v>0</v>
      </c>
      <c r="K200" s="78">
        <v>1611</v>
      </c>
    </row>
    <row r="201" spans="1:15">
      <c r="A201" s="77" t="s">
        <v>152</v>
      </c>
      <c r="B201" s="77" t="s">
        <v>163</v>
      </c>
      <c r="C201" s="78">
        <v>62476</v>
      </c>
      <c r="D201" s="78">
        <v>2031</v>
      </c>
      <c r="E201" s="78">
        <v>-4137</v>
      </c>
      <c r="F201" s="78">
        <v>60370</v>
      </c>
      <c r="H201" s="78">
        <v>45764</v>
      </c>
      <c r="I201" s="78">
        <v>1775</v>
      </c>
      <c r="J201" s="78">
        <v>-28308</v>
      </c>
      <c r="K201" s="78">
        <v>19231</v>
      </c>
    </row>
    <row r="202" spans="1:15">
      <c r="A202" s="77" t="s">
        <v>146</v>
      </c>
      <c r="B202" s="77" t="s">
        <v>147</v>
      </c>
      <c r="C202" s="78">
        <v>0</v>
      </c>
      <c r="D202" s="78">
        <v>0</v>
      </c>
      <c r="E202" s="78">
        <v>0</v>
      </c>
      <c r="F202" s="78">
        <v>0</v>
      </c>
      <c r="H202" s="78">
        <v>0</v>
      </c>
      <c r="I202" s="78">
        <v>0</v>
      </c>
      <c r="J202" s="78">
        <v>0</v>
      </c>
      <c r="K202" s="78">
        <v>0</v>
      </c>
    </row>
    <row r="203" spans="1:15">
      <c r="A203" s="77" t="s">
        <v>499</v>
      </c>
      <c r="B203" s="77" t="s">
        <v>149</v>
      </c>
      <c r="C203" s="78">
        <v>7485</v>
      </c>
      <c r="D203" s="78">
        <v>24625</v>
      </c>
      <c r="E203" s="78">
        <v>-12554</v>
      </c>
      <c r="F203" s="78">
        <v>19556</v>
      </c>
      <c r="H203" s="78">
        <v>1272</v>
      </c>
      <c r="I203" s="78">
        <v>11608</v>
      </c>
      <c r="J203" s="78">
        <v>0</v>
      </c>
      <c r="K203" s="78">
        <v>12880</v>
      </c>
    </row>
    <row r="204" spans="1:15">
      <c r="A204" s="77" t="s">
        <v>170</v>
      </c>
      <c r="B204" s="77" t="s">
        <v>171</v>
      </c>
      <c r="C204" s="78">
        <v>16762</v>
      </c>
      <c r="D204" s="78">
        <v>32644</v>
      </c>
      <c r="E204" s="78">
        <v>0</v>
      </c>
      <c r="F204" s="78">
        <v>49406</v>
      </c>
      <c r="H204" s="78">
        <v>42059</v>
      </c>
      <c r="I204" s="78">
        <v>62319</v>
      </c>
      <c r="J204" s="78">
        <v>0</v>
      </c>
      <c r="K204" s="78">
        <v>104378</v>
      </c>
    </row>
    <row r="205" spans="1:15">
      <c r="A205" s="77" t="s">
        <v>537</v>
      </c>
      <c r="B205" s="77" t="s">
        <v>169</v>
      </c>
      <c r="C205" s="78">
        <v>432895</v>
      </c>
      <c r="D205" s="78">
        <v>0</v>
      </c>
      <c r="E205" s="78">
        <v>0</v>
      </c>
      <c r="F205" s="78">
        <v>432895</v>
      </c>
      <c r="H205" s="78">
        <v>554992</v>
      </c>
      <c r="I205" s="78">
        <v>0</v>
      </c>
      <c r="J205" s="78">
        <v>0</v>
      </c>
      <c r="K205" s="78">
        <v>554992</v>
      </c>
    </row>
    <row r="206" spans="1:15">
      <c r="A206" s="77" t="s">
        <v>172</v>
      </c>
      <c r="B206" s="77" t="s">
        <v>173</v>
      </c>
      <c r="C206" s="78">
        <v>0</v>
      </c>
      <c r="D206" s="78">
        <v>0</v>
      </c>
      <c r="E206" s="78">
        <v>0</v>
      </c>
      <c r="F206" s="78">
        <v>0</v>
      </c>
      <c r="H206" s="78">
        <v>49</v>
      </c>
      <c r="I206" s="78">
        <v>0</v>
      </c>
      <c r="J206" s="78">
        <v>0</v>
      </c>
      <c r="K206" s="78">
        <v>49</v>
      </c>
    </row>
    <row r="207" spans="1:15">
      <c r="A207" s="121" t="s">
        <v>174</v>
      </c>
      <c r="B207" s="121" t="s">
        <v>175</v>
      </c>
      <c r="C207" s="125">
        <v>1326078</v>
      </c>
      <c r="D207" s="125">
        <v>117035</v>
      </c>
      <c r="E207" s="125">
        <v>-39005</v>
      </c>
      <c r="F207" s="125">
        <v>1404108</v>
      </c>
      <c r="H207" s="125">
        <v>1052145</v>
      </c>
      <c r="I207" s="125">
        <v>120537</v>
      </c>
      <c r="J207" s="125">
        <v>-45844</v>
      </c>
      <c r="K207" s="125">
        <v>1126838</v>
      </c>
    </row>
    <row r="208" spans="1:15">
      <c r="A208" s="76"/>
    </row>
    <row r="209" spans="1:15">
      <c r="A209" s="65"/>
      <c r="B209" s="65"/>
      <c r="C209" s="383" t="s">
        <v>728</v>
      </c>
      <c r="D209" s="384"/>
      <c r="E209" s="384"/>
      <c r="F209" s="385"/>
      <c r="H209" s="383" t="s">
        <v>733</v>
      </c>
      <c r="I209" s="384"/>
      <c r="J209" s="384"/>
      <c r="K209" s="385"/>
    </row>
    <row r="210" spans="1:15" ht="52">
      <c r="A210" s="390" t="s">
        <v>452</v>
      </c>
      <c r="B210" s="390" t="s">
        <v>177</v>
      </c>
      <c r="C210" s="396" t="s">
        <v>430</v>
      </c>
      <c r="D210" s="396" t="s">
        <v>431</v>
      </c>
      <c r="E210" s="314" t="s">
        <v>478</v>
      </c>
      <c r="F210" s="314" t="s">
        <v>433</v>
      </c>
      <c r="H210" s="396" t="s">
        <v>430</v>
      </c>
      <c r="I210" s="396" t="s">
        <v>431</v>
      </c>
      <c r="J210" s="314" t="s">
        <v>478</v>
      </c>
      <c r="K210" s="314" t="s">
        <v>433</v>
      </c>
    </row>
    <row r="211" spans="1:15" ht="65">
      <c r="A211" s="391"/>
      <c r="B211" s="391"/>
      <c r="C211" s="397"/>
      <c r="D211" s="397"/>
      <c r="E211" s="314" t="s">
        <v>479</v>
      </c>
      <c r="F211" s="314" t="s">
        <v>435</v>
      </c>
      <c r="H211" s="397"/>
      <c r="I211" s="397"/>
      <c r="J211" s="314" t="s">
        <v>479</v>
      </c>
      <c r="K211" s="314" t="s">
        <v>435</v>
      </c>
    </row>
    <row r="212" spans="1:15">
      <c r="A212" s="82" t="s">
        <v>178</v>
      </c>
      <c r="B212" s="121" t="s">
        <v>179</v>
      </c>
      <c r="C212" s="125">
        <v>1078159</v>
      </c>
      <c r="D212" s="125">
        <v>42198</v>
      </c>
      <c r="E212" s="125">
        <v>-14706</v>
      </c>
      <c r="F212" s="125">
        <v>1105651</v>
      </c>
      <c r="H212" s="125">
        <v>978340</v>
      </c>
      <c r="I212" s="125">
        <v>40747</v>
      </c>
      <c r="J212" s="125">
        <v>-16223</v>
      </c>
      <c r="K212" s="125">
        <v>1002864</v>
      </c>
    </row>
    <row r="213" spans="1:15">
      <c r="A213" s="82" t="s">
        <v>480</v>
      </c>
      <c r="B213" s="121" t="s">
        <v>481</v>
      </c>
      <c r="C213" s="125">
        <v>1078159</v>
      </c>
      <c r="D213" s="125">
        <v>42198</v>
      </c>
      <c r="E213" s="125">
        <v>-14706</v>
      </c>
      <c r="F213" s="125">
        <v>1105651</v>
      </c>
      <c r="H213" s="125">
        <v>978340</v>
      </c>
      <c r="I213" s="125">
        <v>40747</v>
      </c>
      <c r="J213" s="125">
        <v>-16223</v>
      </c>
      <c r="K213" s="125">
        <v>1002864</v>
      </c>
    </row>
    <row r="214" spans="1:15">
      <c r="A214" s="83" t="s">
        <v>182</v>
      </c>
      <c r="B214" s="77" t="s">
        <v>183</v>
      </c>
      <c r="C214" s="78">
        <v>96120</v>
      </c>
      <c r="D214" s="78">
        <v>136</v>
      </c>
      <c r="E214" s="78">
        <v>-136</v>
      </c>
      <c r="F214" s="78">
        <v>96120</v>
      </c>
      <c r="H214" s="78">
        <v>96120</v>
      </c>
      <c r="I214" s="78">
        <v>136</v>
      </c>
      <c r="J214" s="78">
        <v>-136</v>
      </c>
      <c r="K214" s="78">
        <v>96120</v>
      </c>
    </row>
    <row r="215" spans="1:15">
      <c r="A215" s="83" t="s">
        <v>453</v>
      </c>
      <c r="B215" s="77" t="s">
        <v>185</v>
      </c>
      <c r="C215" s="78">
        <v>748323</v>
      </c>
      <c r="D215" s="78">
        <v>38143</v>
      </c>
      <c r="E215" s="78">
        <v>-5515</v>
      </c>
      <c r="F215" s="78">
        <v>780951</v>
      </c>
      <c r="H215" s="78">
        <v>739798</v>
      </c>
      <c r="I215" s="78">
        <v>5441</v>
      </c>
      <c r="J215" s="78">
        <v>-5515</v>
      </c>
      <c r="K215" s="78">
        <v>739724</v>
      </c>
    </row>
    <row r="216" spans="1:15">
      <c r="A216" s="83" t="s">
        <v>573</v>
      </c>
      <c r="B216" s="77" t="s">
        <v>722</v>
      </c>
      <c r="C216" s="78">
        <v>54657</v>
      </c>
      <c r="D216" s="78">
        <v>999</v>
      </c>
      <c r="E216" s="78">
        <v>-999</v>
      </c>
      <c r="F216" s="78">
        <v>54657</v>
      </c>
      <c r="H216" s="78">
        <v>26145</v>
      </c>
      <c r="I216" s="78">
        <v>2531</v>
      </c>
      <c r="J216" s="78">
        <v>-2531</v>
      </c>
      <c r="K216" s="78">
        <v>26145</v>
      </c>
    </row>
    <row r="217" spans="1:15">
      <c r="A217" s="83" t="s">
        <v>574</v>
      </c>
      <c r="B217" s="77" t="s">
        <v>193</v>
      </c>
      <c r="C217" s="78">
        <v>-51</v>
      </c>
      <c r="D217" s="78">
        <v>-65</v>
      </c>
      <c r="E217" s="78">
        <v>1014</v>
      </c>
      <c r="F217" s="78">
        <v>898</v>
      </c>
      <c r="H217" s="78">
        <v>63</v>
      </c>
      <c r="I217" s="78">
        <v>-65</v>
      </c>
      <c r="J217" s="78">
        <v>1014</v>
      </c>
      <c r="K217" s="78">
        <v>1012</v>
      </c>
    </row>
    <row r="218" spans="1:15">
      <c r="A218" s="83" t="s">
        <v>194</v>
      </c>
      <c r="B218" s="77" t="s">
        <v>723</v>
      </c>
      <c r="C218" s="78">
        <v>6763</v>
      </c>
      <c r="D218" s="78">
        <v>2</v>
      </c>
      <c r="E218" s="78">
        <v>-9055</v>
      </c>
      <c r="F218" s="78">
        <v>-2290</v>
      </c>
      <c r="H218" s="78">
        <v>6907</v>
      </c>
      <c r="I218" s="78">
        <v>32674</v>
      </c>
      <c r="J218" s="78">
        <v>-9052</v>
      </c>
      <c r="K218" s="78">
        <v>30529</v>
      </c>
    </row>
    <row r="219" spans="1:15">
      <c r="A219" s="83" t="s">
        <v>575</v>
      </c>
      <c r="B219" s="77" t="s">
        <v>197</v>
      </c>
      <c r="C219" s="78">
        <v>172347</v>
      </c>
      <c r="D219" s="78">
        <v>2983</v>
      </c>
      <c r="E219" s="78">
        <v>-15</v>
      </c>
      <c r="F219" s="78">
        <v>175315</v>
      </c>
      <c r="H219" s="78">
        <v>109307</v>
      </c>
      <c r="I219" s="78">
        <v>30</v>
      </c>
      <c r="J219" s="78">
        <v>-3</v>
      </c>
      <c r="K219" s="78">
        <v>109334</v>
      </c>
    </row>
    <row r="220" spans="1:15">
      <c r="A220" s="121" t="s">
        <v>576</v>
      </c>
      <c r="B220" s="121" t="s">
        <v>482</v>
      </c>
      <c r="C220" s="125">
        <v>0</v>
      </c>
      <c r="D220" s="125">
        <v>0</v>
      </c>
      <c r="E220" s="125">
        <v>0</v>
      </c>
      <c r="F220" s="125">
        <v>0</v>
      </c>
      <c r="H220" s="125">
        <v>0</v>
      </c>
      <c r="I220" s="125">
        <v>0</v>
      </c>
      <c r="J220" s="125">
        <v>0</v>
      </c>
      <c r="K220" s="125">
        <v>0</v>
      </c>
    </row>
    <row r="221" spans="1:15">
      <c r="A221" s="82" t="s">
        <v>577</v>
      </c>
      <c r="B221" s="121" t="s">
        <v>199</v>
      </c>
      <c r="C221" s="125">
        <v>26156</v>
      </c>
      <c r="D221" s="125">
        <v>2790</v>
      </c>
      <c r="E221" s="125">
        <v>-3788</v>
      </c>
      <c r="F221" s="125">
        <v>25158</v>
      </c>
      <c r="H221" s="125">
        <v>6648</v>
      </c>
      <c r="I221" s="125">
        <v>43</v>
      </c>
      <c r="J221" s="125">
        <v>0</v>
      </c>
      <c r="K221" s="125">
        <v>6691</v>
      </c>
    </row>
    <row r="222" spans="1:15">
      <c r="A222" s="83" t="s">
        <v>200</v>
      </c>
      <c r="B222" s="77" t="s">
        <v>201</v>
      </c>
      <c r="C222" s="78">
        <v>17694</v>
      </c>
      <c r="D222" s="78">
        <v>1910</v>
      </c>
      <c r="E222" s="78">
        <v>-1853</v>
      </c>
      <c r="F222" s="78">
        <v>17751</v>
      </c>
      <c r="H222" s="78">
        <v>163</v>
      </c>
      <c r="I222" s="78">
        <v>0</v>
      </c>
      <c r="J222" s="78">
        <v>0</v>
      </c>
      <c r="K222" s="78">
        <v>163</v>
      </c>
    </row>
    <row r="223" spans="1:15">
      <c r="A223" s="89" t="s">
        <v>501</v>
      </c>
      <c r="B223" s="89" t="s">
        <v>531</v>
      </c>
      <c r="C223" s="95">
        <v>3340</v>
      </c>
      <c r="D223" s="95">
        <v>0</v>
      </c>
      <c r="E223" s="95">
        <v>0</v>
      </c>
      <c r="F223" s="95">
        <v>3340</v>
      </c>
      <c r="G223" s="92"/>
      <c r="H223" s="95">
        <v>0</v>
      </c>
      <c r="I223" s="95">
        <v>0</v>
      </c>
      <c r="J223" s="95">
        <v>0</v>
      </c>
      <c r="K223" s="95">
        <v>0</v>
      </c>
      <c r="L223" s="406" t="s">
        <v>510</v>
      </c>
      <c r="M223" s="405"/>
      <c r="N223" s="405"/>
      <c r="O223" s="405"/>
    </row>
    <row r="224" spans="1:15">
      <c r="A224" s="83" t="s">
        <v>502</v>
      </c>
      <c r="B224" s="77" t="s">
        <v>205</v>
      </c>
      <c r="C224" s="78">
        <v>4870</v>
      </c>
      <c r="D224" s="78">
        <v>0</v>
      </c>
      <c r="E224" s="78">
        <v>-1935</v>
      </c>
      <c r="F224" s="78">
        <v>2935</v>
      </c>
      <c r="H224" s="78">
        <v>0</v>
      </c>
      <c r="I224" s="78">
        <v>0</v>
      </c>
      <c r="J224" s="78">
        <v>0</v>
      </c>
      <c r="K224" s="78">
        <v>0</v>
      </c>
    </row>
    <row r="225" spans="1:15">
      <c r="A225" s="83" t="s">
        <v>503</v>
      </c>
      <c r="B225" s="77" t="s">
        <v>207</v>
      </c>
      <c r="C225" s="78">
        <v>6</v>
      </c>
      <c r="D225" s="78">
        <v>358</v>
      </c>
      <c r="E225" s="78">
        <v>0</v>
      </c>
      <c r="F225" s="78">
        <v>364</v>
      </c>
      <c r="H225" s="78">
        <v>6301</v>
      </c>
      <c r="I225" s="78">
        <v>37</v>
      </c>
      <c r="J225" s="78">
        <v>0</v>
      </c>
      <c r="K225" s="78">
        <v>6338</v>
      </c>
    </row>
    <row r="226" spans="1:15">
      <c r="A226" s="83" t="s">
        <v>483</v>
      </c>
      <c r="B226" s="77" t="s">
        <v>456</v>
      </c>
      <c r="C226" s="78">
        <v>246</v>
      </c>
      <c r="D226" s="78">
        <v>9</v>
      </c>
      <c r="E226" s="78">
        <v>0</v>
      </c>
      <c r="F226" s="78">
        <v>255</v>
      </c>
      <c r="H226" s="78">
        <v>184</v>
      </c>
      <c r="I226" s="78">
        <v>6</v>
      </c>
      <c r="J226" s="78">
        <v>0</v>
      </c>
      <c r="K226" s="78">
        <v>190</v>
      </c>
    </row>
    <row r="227" spans="1:15">
      <c r="A227" s="96" t="s">
        <v>210</v>
      </c>
      <c r="B227" s="89" t="s">
        <v>211</v>
      </c>
      <c r="C227" s="95">
        <v>0</v>
      </c>
      <c r="D227" s="95">
        <v>513</v>
      </c>
      <c r="E227" s="95">
        <v>0</v>
      </c>
      <c r="F227" s="95">
        <v>513</v>
      </c>
      <c r="G227" s="92"/>
      <c r="H227" s="95">
        <v>0</v>
      </c>
      <c r="I227" s="95">
        <v>0</v>
      </c>
      <c r="J227" s="95">
        <v>0</v>
      </c>
      <c r="K227" s="95">
        <v>0</v>
      </c>
      <c r="L227" s="406" t="s">
        <v>510</v>
      </c>
      <c r="M227" s="405"/>
      <c r="N227" s="405"/>
      <c r="O227" s="405"/>
    </row>
    <row r="228" spans="1:15">
      <c r="A228" s="82" t="s">
        <v>578</v>
      </c>
      <c r="B228" s="121" t="s">
        <v>213</v>
      </c>
      <c r="C228" s="125">
        <v>221763</v>
      </c>
      <c r="D228" s="125">
        <v>72047</v>
      </c>
      <c r="E228" s="125">
        <v>-20511</v>
      </c>
      <c r="F228" s="125">
        <v>273299</v>
      </c>
      <c r="H228" s="125">
        <v>67157</v>
      </c>
      <c r="I228" s="125">
        <v>79747</v>
      </c>
      <c r="J228" s="125">
        <v>-29621</v>
      </c>
      <c r="K228" s="125">
        <v>117283</v>
      </c>
    </row>
    <row r="229" spans="1:15">
      <c r="A229" s="83" t="s">
        <v>336</v>
      </c>
      <c r="B229" s="77" t="s">
        <v>337</v>
      </c>
      <c r="C229" s="78">
        <v>0</v>
      </c>
      <c r="D229" s="78">
        <v>0</v>
      </c>
      <c r="E229" s="78">
        <v>0</v>
      </c>
      <c r="F229" s="78">
        <v>0</v>
      </c>
      <c r="H229" s="78">
        <v>0</v>
      </c>
      <c r="I229" s="78">
        <v>0</v>
      </c>
      <c r="J229" s="78">
        <v>0</v>
      </c>
      <c r="K229" s="78">
        <v>0</v>
      </c>
    </row>
    <row r="230" spans="1:15">
      <c r="A230" s="83" t="s">
        <v>200</v>
      </c>
      <c r="B230" s="77" t="s">
        <v>201</v>
      </c>
      <c r="C230" s="78">
        <v>2123</v>
      </c>
      <c r="D230" s="78">
        <v>460</v>
      </c>
      <c r="E230" s="78">
        <v>-429</v>
      </c>
      <c r="F230" s="78">
        <v>2154</v>
      </c>
      <c r="H230" s="78">
        <v>246</v>
      </c>
      <c r="I230" s="78">
        <v>0</v>
      </c>
      <c r="J230" s="78">
        <v>0</v>
      </c>
      <c r="K230" s="78">
        <v>246</v>
      </c>
    </row>
    <row r="231" spans="1:15">
      <c r="A231" s="83" t="s">
        <v>579</v>
      </c>
      <c r="B231" s="77" t="s">
        <v>217</v>
      </c>
      <c r="C231" s="78">
        <v>25764</v>
      </c>
      <c r="D231" s="78">
        <v>37493</v>
      </c>
      <c r="E231" s="78">
        <v>-3391</v>
      </c>
      <c r="F231" s="78">
        <v>59866</v>
      </c>
      <c r="H231" s="78">
        <v>9995</v>
      </c>
      <c r="I231" s="78">
        <v>41179</v>
      </c>
      <c r="J231" s="78">
        <v>-1260</v>
      </c>
      <c r="K231" s="78">
        <v>49914</v>
      </c>
    </row>
    <row r="232" spans="1:15">
      <c r="A232" s="83" t="s">
        <v>218</v>
      </c>
      <c r="B232" s="77" t="s">
        <v>219</v>
      </c>
      <c r="C232" s="78">
        <v>118</v>
      </c>
      <c r="D232" s="78">
        <v>0</v>
      </c>
      <c r="E232" s="78">
        <v>0</v>
      </c>
      <c r="F232" s="78">
        <v>118</v>
      </c>
      <c r="H232" s="78">
        <v>0</v>
      </c>
      <c r="I232" s="78">
        <v>0</v>
      </c>
      <c r="J232" s="78">
        <v>0</v>
      </c>
      <c r="K232" s="78">
        <v>0</v>
      </c>
    </row>
    <row r="233" spans="1:15">
      <c r="A233" s="83" t="s">
        <v>202</v>
      </c>
      <c r="B233" s="77" t="s">
        <v>221</v>
      </c>
      <c r="C233" s="78">
        <v>5152</v>
      </c>
      <c r="D233" s="78">
        <v>10107</v>
      </c>
      <c r="E233" s="78">
        <v>-4137</v>
      </c>
      <c r="F233" s="78">
        <v>11122</v>
      </c>
      <c r="H233" s="78">
        <v>12357</v>
      </c>
      <c r="I233" s="78">
        <v>33736</v>
      </c>
      <c r="J233" s="78">
        <v>-28308</v>
      </c>
      <c r="K233" s="78">
        <v>17785</v>
      </c>
    </row>
    <row r="234" spans="1:15">
      <c r="A234" s="83" t="s">
        <v>503</v>
      </c>
      <c r="B234" s="77" t="s">
        <v>207</v>
      </c>
      <c r="C234" s="78">
        <v>152750</v>
      </c>
      <c r="D234" s="78">
        <v>21168</v>
      </c>
      <c r="E234" s="78">
        <v>-12554</v>
      </c>
      <c r="F234" s="78">
        <v>161364</v>
      </c>
      <c r="H234" s="78">
        <v>22790</v>
      </c>
      <c r="I234" s="78">
        <v>3382</v>
      </c>
      <c r="J234" s="78">
        <v>0</v>
      </c>
      <c r="K234" s="78">
        <v>26172</v>
      </c>
    </row>
    <row r="235" spans="1:15">
      <c r="A235" s="83" t="s">
        <v>483</v>
      </c>
      <c r="B235" s="77" t="s">
        <v>456</v>
      </c>
      <c r="C235" s="78">
        <v>2</v>
      </c>
      <c r="D235" s="78">
        <v>0</v>
      </c>
      <c r="E235" s="78">
        <v>0</v>
      </c>
      <c r="F235" s="78">
        <v>2</v>
      </c>
      <c r="H235" s="78">
        <v>2</v>
      </c>
      <c r="I235" s="78">
        <v>0</v>
      </c>
      <c r="J235" s="78">
        <v>0</v>
      </c>
      <c r="K235" s="78">
        <v>2</v>
      </c>
    </row>
    <row r="236" spans="1:15">
      <c r="A236" s="83" t="s">
        <v>210</v>
      </c>
      <c r="B236" s="77" t="s">
        <v>211</v>
      </c>
      <c r="C236" s="78">
        <v>35854</v>
      </c>
      <c r="D236" s="78">
        <v>2819</v>
      </c>
      <c r="E236" s="78">
        <v>0</v>
      </c>
      <c r="F236" s="78">
        <v>38673</v>
      </c>
      <c r="H236" s="78">
        <v>21767</v>
      </c>
      <c r="I236" s="78">
        <v>1450</v>
      </c>
      <c r="J236" s="78">
        <v>-53</v>
      </c>
      <c r="K236" s="78">
        <v>23164</v>
      </c>
    </row>
    <row r="237" spans="1:15">
      <c r="A237" s="82" t="s">
        <v>580</v>
      </c>
      <c r="B237" s="121" t="s">
        <v>228</v>
      </c>
      <c r="C237" s="125">
        <v>1326078</v>
      </c>
      <c r="D237" s="125">
        <v>117035</v>
      </c>
      <c r="E237" s="125">
        <v>-39005</v>
      </c>
      <c r="F237" s="125">
        <v>1404108</v>
      </c>
      <c r="H237" s="125">
        <v>1052145</v>
      </c>
      <c r="I237" s="125">
        <v>120537</v>
      </c>
      <c r="J237" s="125">
        <v>-45844</v>
      </c>
      <c r="K237" s="125">
        <v>1126838</v>
      </c>
    </row>
    <row r="238" spans="1:15">
      <c r="A238" s="76" t="s">
        <v>466</v>
      </c>
    </row>
    <row r="245" s="40" customFormat="1"/>
    <row r="246" s="40" customFormat="1"/>
    <row r="247" s="40" customFormat="1"/>
    <row r="248" s="40" customFormat="1"/>
    <row r="249" s="40" customFormat="1"/>
    <row r="250" s="40" customFormat="1"/>
    <row r="251" s="40" customFormat="1"/>
    <row r="252" s="40" customFormat="1"/>
    <row r="253" s="40" customFormat="1"/>
    <row r="254" s="40" customFormat="1"/>
    <row r="255" s="40" customFormat="1"/>
    <row r="256" s="40" customFormat="1"/>
    <row r="257" s="40" customFormat="1"/>
    <row r="258" s="40" customFormat="1"/>
    <row r="259" s="40" customFormat="1"/>
    <row r="260" s="40" customFormat="1"/>
    <row r="261" s="40" customFormat="1"/>
    <row r="262" s="40" customFormat="1"/>
    <row r="263" s="40" customFormat="1"/>
    <row r="264" s="40" customFormat="1"/>
    <row r="265" s="40" customFormat="1"/>
    <row r="266" s="40" customFormat="1"/>
    <row r="267" s="40" customFormat="1"/>
    <row r="268" s="40" customFormat="1"/>
    <row r="269" s="40" customFormat="1"/>
    <row r="270" s="40" customFormat="1"/>
    <row r="271" s="40" customFormat="1"/>
    <row r="272" s="40" customFormat="1"/>
    <row r="277" s="40" customFormat="1"/>
    <row r="278" s="40" customFormat="1"/>
    <row r="279" s="40" customFormat="1"/>
    <row r="280" s="40" customFormat="1"/>
    <row r="281" s="40" customFormat="1"/>
    <row r="282" s="40" customFormat="1"/>
    <row r="338" spans="18:18">
      <c r="R338" s="40">
        <v>1.42</v>
      </c>
    </row>
  </sheetData>
  <mergeCells count="30">
    <mergeCell ref="L194:O194"/>
    <mergeCell ref="L223:O223"/>
    <mergeCell ref="L227:O227"/>
    <mergeCell ref="I210:I211"/>
    <mergeCell ref="E57:H57"/>
    <mergeCell ref="E84:H84"/>
    <mergeCell ref="E88:H88"/>
    <mergeCell ref="C209:F209"/>
    <mergeCell ref="H209:K209"/>
    <mergeCell ref="I183:I184"/>
    <mergeCell ref="C182:F182"/>
    <mergeCell ref="H182:K182"/>
    <mergeCell ref="C155:F155"/>
    <mergeCell ref="H155:K155"/>
    <mergeCell ref="I156:I157"/>
    <mergeCell ref="A210:A211"/>
    <mergeCell ref="B210:B211"/>
    <mergeCell ref="C210:C211"/>
    <mergeCell ref="D210:D211"/>
    <mergeCell ref="H210:H211"/>
    <mergeCell ref="A183:A184"/>
    <mergeCell ref="B183:B184"/>
    <mergeCell ref="C183:C184"/>
    <mergeCell ref="D183:D184"/>
    <mergeCell ref="H183:H184"/>
    <mergeCell ref="A156:A157"/>
    <mergeCell ref="B156:B157"/>
    <mergeCell ref="C156:C157"/>
    <mergeCell ref="D156:D157"/>
    <mergeCell ref="H156:H157"/>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F5E68-5760-314E-9C05-663EC4B8E9DC}">
  <sheetPr>
    <tabColor rgb="FF76D6FF"/>
  </sheetPr>
  <dimension ref="A1:Y340"/>
  <sheetViews>
    <sheetView workbookViewId="0"/>
  </sheetViews>
  <sheetFormatPr baseColWidth="10" defaultColWidth="8.1640625" defaultRowHeight="14"/>
  <cols>
    <col min="1" max="1" width="50.1640625" style="68" customWidth="1"/>
    <col min="2" max="2" width="50" style="68" customWidth="1"/>
    <col min="3" max="6" width="12.1640625" style="40" customWidth="1"/>
    <col min="7" max="7" width="4.6640625" style="40" customWidth="1"/>
    <col min="8" max="11" width="12.1640625" style="40" customWidth="1"/>
    <col min="12" max="12" width="4.6640625" style="40" customWidth="1"/>
    <col min="13" max="16" width="12.1640625" style="40" customWidth="1"/>
    <col min="17" max="17" width="4.6640625" style="40" customWidth="1"/>
    <col min="18" max="21" width="12.1640625" style="40" customWidth="1"/>
    <col min="22" max="16384" width="8.1640625" style="40"/>
  </cols>
  <sheetData>
    <row r="1" spans="1:6">
      <c r="A1" s="67" t="s">
        <v>739</v>
      </c>
    </row>
    <row r="2" spans="1:6">
      <c r="A2" s="67" t="s">
        <v>740</v>
      </c>
    </row>
    <row r="3" spans="1:6">
      <c r="A3" s="67"/>
    </row>
    <row r="4" spans="1:6">
      <c r="A4" s="67"/>
    </row>
    <row r="5" spans="1:6" ht="26">
      <c r="A5" s="65" t="s">
        <v>741</v>
      </c>
      <c r="B5" s="66" t="s">
        <v>39</v>
      </c>
    </row>
    <row r="6" spans="1:6" ht="24">
      <c r="A6" s="313" t="s">
        <v>462</v>
      </c>
      <c r="B6" s="313" t="s">
        <v>41</v>
      </c>
      <c r="C6" s="113" t="s">
        <v>708</v>
      </c>
      <c r="D6" s="113" t="s">
        <v>709</v>
      </c>
      <c r="E6" s="113" t="s">
        <v>742</v>
      </c>
      <c r="F6" s="113" t="s">
        <v>743</v>
      </c>
    </row>
    <row r="7" spans="1:6">
      <c r="A7" s="114" t="s">
        <v>0</v>
      </c>
      <c r="B7" s="114" t="s">
        <v>1</v>
      </c>
      <c r="C7" s="115">
        <v>92871</v>
      </c>
      <c r="D7" s="115">
        <v>307958</v>
      </c>
      <c r="E7" s="115">
        <v>67167</v>
      </c>
      <c r="F7" s="115">
        <v>235601</v>
      </c>
    </row>
    <row r="8" spans="1:6">
      <c r="A8" s="116" t="s">
        <v>622</v>
      </c>
      <c r="B8" s="116" t="s">
        <v>46</v>
      </c>
      <c r="C8" s="88">
        <v>47147</v>
      </c>
      <c r="D8" s="88">
        <v>156922</v>
      </c>
      <c r="E8" s="88">
        <v>40675</v>
      </c>
      <c r="F8" s="88">
        <v>149447</v>
      </c>
    </row>
    <row r="9" spans="1:6">
      <c r="A9" s="116" t="s">
        <v>623</v>
      </c>
      <c r="B9" s="116" t="s">
        <v>369</v>
      </c>
      <c r="C9" s="88">
        <v>2381</v>
      </c>
      <c r="D9" s="88">
        <v>34238</v>
      </c>
      <c r="E9" s="88">
        <v>37</v>
      </c>
      <c r="F9" s="88">
        <v>62</v>
      </c>
    </row>
    <row r="10" spans="1:6">
      <c r="A10" s="116" t="s">
        <v>624</v>
      </c>
      <c r="B10" s="116" t="s">
        <v>49</v>
      </c>
      <c r="C10" s="88">
        <v>43343</v>
      </c>
      <c r="D10" s="88">
        <v>116798</v>
      </c>
      <c r="E10" s="88">
        <v>26455</v>
      </c>
      <c r="F10" s="88">
        <v>86092</v>
      </c>
    </row>
    <row r="11" spans="1:6">
      <c r="A11" s="114" t="s">
        <v>677</v>
      </c>
      <c r="B11" s="114" t="s">
        <v>438</v>
      </c>
      <c r="C11" s="115">
        <v>37880</v>
      </c>
      <c r="D11" s="115">
        <v>104504</v>
      </c>
      <c r="E11" s="115">
        <v>19521</v>
      </c>
      <c r="F11" s="115">
        <v>63350</v>
      </c>
    </row>
    <row r="12" spans="1:6">
      <c r="A12" s="116" t="s">
        <v>439</v>
      </c>
      <c r="B12" s="116" t="s">
        <v>373</v>
      </c>
      <c r="C12" s="88">
        <v>6362</v>
      </c>
      <c r="D12" s="88">
        <v>21423</v>
      </c>
      <c r="E12" s="88">
        <v>700</v>
      </c>
      <c r="F12" s="88">
        <v>791</v>
      </c>
    </row>
    <row r="13" spans="1:6">
      <c r="A13" s="116" t="s">
        <v>441</v>
      </c>
      <c r="B13" s="116" t="s">
        <v>55</v>
      </c>
      <c r="C13" s="88">
        <v>31518</v>
      </c>
      <c r="D13" s="88">
        <v>83081</v>
      </c>
      <c r="E13" s="88">
        <v>18821</v>
      </c>
      <c r="F13" s="88">
        <v>62559</v>
      </c>
    </row>
    <row r="14" spans="1:6">
      <c r="A14" s="117" t="s">
        <v>626</v>
      </c>
      <c r="B14" s="117" t="s">
        <v>391</v>
      </c>
      <c r="C14" s="115">
        <v>54991</v>
      </c>
      <c r="D14" s="115">
        <v>203454</v>
      </c>
      <c r="E14" s="115">
        <v>47646</v>
      </c>
      <c r="F14" s="115">
        <v>172251</v>
      </c>
    </row>
    <row r="15" spans="1:6">
      <c r="A15" s="77" t="s">
        <v>627</v>
      </c>
      <c r="B15" s="77" t="s">
        <v>59</v>
      </c>
      <c r="C15" s="88">
        <v>27334</v>
      </c>
      <c r="D15" s="88">
        <v>82538</v>
      </c>
      <c r="E15" s="88">
        <v>20235</v>
      </c>
      <c r="F15" s="88">
        <v>66884</v>
      </c>
    </row>
    <row r="16" spans="1:6">
      <c r="A16" s="77" t="s">
        <v>628</v>
      </c>
      <c r="B16" s="77" t="s">
        <v>520</v>
      </c>
      <c r="C16" s="88">
        <v>11698</v>
      </c>
      <c r="D16" s="88">
        <v>46047</v>
      </c>
      <c r="E16" s="88">
        <v>8729</v>
      </c>
      <c r="F16" s="88">
        <v>25276</v>
      </c>
    </row>
    <row r="17" spans="1:6">
      <c r="A17" s="77" t="s">
        <v>629</v>
      </c>
      <c r="B17" s="77" t="s">
        <v>65</v>
      </c>
      <c r="C17" s="88">
        <v>4421</v>
      </c>
      <c r="D17" s="88">
        <v>6312</v>
      </c>
      <c r="E17" s="88">
        <v>304</v>
      </c>
      <c r="F17" s="88">
        <v>912</v>
      </c>
    </row>
    <row r="18" spans="1:6">
      <c r="A18" s="77" t="s">
        <v>66</v>
      </c>
      <c r="B18" s="77" t="s">
        <v>67</v>
      </c>
      <c r="C18" s="88">
        <v>3558</v>
      </c>
      <c r="D18" s="88">
        <v>4488</v>
      </c>
      <c r="E18" s="88">
        <v>638</v>
      </c>
      <c r="F18" s="88">
        <v>1600</v>
      </c>
    </row>
    <row r="19" spans="1:6">
      <c r="A19" s="77" t="s">
        <v>630</v>
      </c>
      <c r="B19" s="77" t="s">
        <v>69</v>
      </c>
      <c r="C19" s="88">
        <v>1</v>
      </c>
      <c r="D19" s="88">
        <v>4</v>
      </c>
      <c r="E19" s="88">
        <v>-54</v>
      </c>
      <c r="F19" s="88">
        <v>179</v>
      </c>
    </row>
    <row r="20" spans="1:6">
      <c r="A20" s="117" t="s">
        <v>631</v>
      </c>
      <c r="B20" s="117" t="s">
        <v>394</v>
      </c>
      <c r="C20" s="115">
        <v>16823</v>
      </c>
      <c r="D20" s="115">
        <v>76697</v>
      </c>
      <c r="E20" s="115">
        <v>18294</v>
      </c>
      <c r="F20" s="115">
        <v>79582</v>
      </c>
    </row>
    <row r="21" spans="1:6">
      <c r="A21" s="77" t="s">
        <v>632</v>
      </c>
      <c r="B21" s="77" t="s">
        <v>73</v>
      </c>
      <c r="C21" s="88">
        <v>2483</v>
      </c>
      <c r="D21" s="88">
        <v>7415</v>
      </c>
      <c r="E21" s="88">
        <v>1946</v>
      </c>
      <c r="F21" s="88">
        <v>7340</v>
      </c>
    </row>
    <row r="22" spans="1:6">
      <c r="A22" s="77" t="s">
        <v>633</v>
      </c>
      <c r="B22" s="77" t="s">
        <v>75</v>
      </c>
      <c r="C22" s="88">
        <v>147</v>
      </c>
      <c r="D22" s="88">
        <v>712</v>
      </c>
      <c r="E22" s="88">
        <v>92</v>
      </c>
      <c r="F22" s="88">
        <v>179</v>
      </c>
    </row>
    <row r="23" spans="1:6">
      <c r="A23" s="117" t="s">
        <v>634</v>
      </c>
      <c r="B23" s="117" t="s">
        <v>396</v>
      </c>
      <c r="C23" s="115">
        <v>19159</v>
      </c>
      <c r="D23" s="115">
        <v>83400</v>
      </c>
      <c r="E23" s="115">
        <v>20148</v>
      </c>
      <c r="F23" s="115">
        <v>86743</v>
      </c>
    </row>
    <row r="24" spans="1:6">
      <c r="A24" s="77" t="s">
        <v>78</v>
      </c>
      <c r="B24" s="77" t="s">
        <v>79</v>
      </c>
      <c r="C24" s="88">
        <v>4264</v>
      </c>
      <c r="D24" s="88">
        <v>16965</v>
      </c>
      <c r="E24" s="88">
        <v>4661</v>
      </c>
      <c r="F24" s="88">
        <v>18826</v>
      </c>
    </row>
    <row r="25" spans="1:6">
      <c r="A25" s="117"/>
      <c r="B25" s="117"/>
      <c r="C25" s="115"/>
      <c r="D25" s="115"/>
      <c r="E25" s="115"/>
      <c r="F25" s="115"/>
    </row>
    <row r="26" spans="1:6">
      <c r="A26" s="117" t="s">
        <v>522</v>
      </c>
      <c r="B26" s="117" t="s">
        <v>398</v>
      </c>
      <c r="C26" s="115">
        <v>14895</v>
      </c>
      <c r="D26" s="115">
        <v>66435</v>
      </c>
      <c r="E26" s="115">
        <v>15487</v>
      </c>
      <c r="F26" s="115">
        <v>67917</v>
      </c>
    </row>
    <row r="27" spans="1:6">
      <c r="A27" s="77"/>
      <c r="B27" s="77"/>
      <c r="C27" s="88"/>
      <c r="D27" s="88"/>
      <c r="E27" s="88"/>
      <c r="F27" s="88"/>
    </row>
    <row r="28" spans="1:6">
      <c r="A28" s="117" t="s">
        <v>635</v>
      </c>
      <c r="B28" s="117" t="s">
        <v>446</v>
      </c>
      <c r="C28" s="115">
        <v>14895</v>
      </c>
      <c r="D28" s="115">
        <v>66435</v>
      </c>
      <c r="E28" s="115">
        <v>15487</v>
      </c>
      <c r="F28" s="115">
        <v>67917</v>
      </c>
    </row>
    <row r="29" spans="1:6">
      <c r="B29" s="69"/>
      <c r="C29" s="70"/>
      <c r="D29" s="70"/>
    </row>
    <row r="30" spans="1:6">
      <c r="B30" s="71"/>
      <c r="C30" s="72"/>
      <c r="D30" s="72"/>
    </row>
    <row r="31" spans="1:6">
      <c r="A31" s="126" t="s">
        <v>86</v>
      </c>
      <c r="B31" s="126" t="s">
        <v>402</v>
      </c>
      <c r="C31" s="127"/>
      <c r="D31" s="127"/>
      <c r="E31" s="127"/>
      <c r="F31" s="127"/>
    </row>
    <row r="32" spans="1:6">
      <c r="A32" s="73" t="s">
        <v>88</v>
      </c>
      <c r="B32" s="73" t="s">
        <v>89</v>
      </c>
      <c r="C32" s="128">
        <v>0.1549610142350307</v>
      </c>
      <c r="D32" s="128">
        <v>0.69116255250912206</v>
      </c>
      <c r="E32" s="128">
        <v>0.1611206961652227</v>
      </c>
      <c r="F32" s="128">
        <v>0.70658082276718626</v>
      </c>
    </row>
    <row r="33" spans="1:6">
      <c r="A33" s="129" t="s">
        <v>90</v>
      </c>
      <c r="B33" s="129" t="s">
        <v>91</v>
      </c>
      <c r="C33" s="128">
        <v>0.14734923559364807</v>
      </c>
      <c r="D33" s="128">
        <v>0.6577468240500437</v>
      </c>
      <c r="E33" s="128">
        <v>0.15354587841070891</v>
      </c>
      <c r="F33" s="128">
        <v>0.66537041352230675</v>
      </c>
    </row>
    <row r="34" spans="1:6">
      <c r="A34" s="67"/>
    </row>
    <row r="36" spans="1:6">
      <c r="A36" s="126" t="s">
        <v>522</v>
      </c>
      <c r="B36" s="126" t="s">
        <v>398</v>
      </c>
      <c r="C36" s="115">
        <v>14895</v>
      </c>
      <c r="D36" s="115">
        <v>66435</v>
      </c>
      <c r="E36" s="115">
        <v>15487</v>
      </c>
      <c r="F36" s="115">
        <v>67917</v>
      </c>
    </row>
    <row r="37" spans="1:6">
      <c r="A37" s="74" t="s">
        <v>636</v>
      </c>
      <c r="B37" s="74" t="s">
        <v>105</v>
      </c>
      <c r="C37" s="118">
        <v>65</v>
      </c>
      <c r="D37" s="118">
        <v>51</v>
      </c>
      <c r="E37" s="118">
        <v>-12</v>
      </c>
      <c r="F37" s="118">
        <v>74</v>
      </c>
    </row>
    <row r="38" spans="1:6">
      <c r="A38" s="75" t="s">
        <v>637</v>
      </c>
      <c r="B38" s="75" t="s">
        <v>107</v>
      </c>
      <c r="C38" s="88">
        <v>65</v>
      </c>
      <c r="D38" s="88">
        <v>51</v>
      </c>
      <c r="E38" s="88">
        <v>-12</v>
      </c>
      <c r="F38" s="88">
        <v>74</v>
      </c>
    </row>
    <row r="39" spans="1:6">
      <c r="A39" s="38" t="s">
        <v>403</v>
      </c>
      <c r="B39" s="75" t="s">
        <v>404</v>
      </c>
      <c r="C39" s="88">
        <v>0</v>
      </c>
      <c r="D39" s="88">
        <v>0</v>
      </c>
      <c r="E39" s="88">
        <v>0</v>
      </c>
      <c r="F39" s="88">
        <v>0</v>
      </c>
    </row>
    <row r="40" spans="1:6">
      <c r="A40" s="75" t="s">
        <v>639</v>
      </c>
      <c r="B40" s="75" t="s">
        <v>111</v>
      </c>
      <c r="C40" s="88"/>
      <c r="D40" s="88"/>
      <c r="E40" s="88"/>
      <c r="F40" s="88"/>
    </row>
    <row r="41" spans="1:6">
      <c r="A41" s="126" t="s">
        <v>405</v>
      </c>
      <c r="B41" s="126" t="s">
        <v>406</v>
      </c>
      <c r="C41" s="115">
        <v>14960</v>
      </c>
      <c r="D41" s="115">
        <v>66486</v>
      </c>
      <c r="E41" s="115">
        <v>15475</v>
      </c>
      <c r="F41" s="115">
        <v>67991</v>
      </c>
    </row>
    <row r="42" spans="1:6">
      <c r="A42" s="75" t="s">
        <v>640</v>
      </c>
      <c r="B42" s="75" t="s">
        <v>408</v>
      </c>
      <c r="C42" s="88"/>
      <c r="D42" s="88"/>
      <c r="E42" s="88"/>
      <c r="F42" s="88"/>
    </row>
    <row r="43" spans="1:6" ht="26">
      <c r="A43" s="126" t="s">
        <v>641</v>
      </c>
      <c r="B43" s="126" t="s">
        <v>524</v>
      </c>
      <c r="C43" s="115">
        <v>14960</v>
      </c>
      <c r="D43" s="115">
        <v>66486</v>
      </c>
      <c r="E43" s="115">
        <v>15475</v>
      </c>
      <c r="F43" s="115">
        <v>67991</v>
      </c>
    </row>
    <row r="44" spans="1:6">
      <c r="A44" s="76" t="s">
        <v>466</v>
      </c>
    </row>
    <row r="46" spans="1:6" ht="26">
      <c r="A46" s="65" t="s">
        <v>744</v>
      </c>
      <c r="B46" s="65" t="s">
        <v>125</v>
      </c>
    </row>
    <row r="47" spans="1:6">
      <c r="A47" s="313" t="s">
        <v>126</v>
      </c>
      <c r="B47" s="313" t="s">
        <v>127</v>
      </c>
      <c r="C47" s="119" t="s">
        <v>745</v>
      </c>
      <c r="D47" s="119" t="s">
        <v>746</v>
      </c>
      <c r="E47" s="119" t="s">
        <v>733</v>
      </c>
    </row>
    <row r="48" spans="1:6">
      <c r="A48" s="130" t="s">
        <v>643</v>
      </c>
      <c r="B48" s="130" t="s">
        <v>131</v>
      </c>
      <c r="C48" s="131">
        <v>502645</v>
      </c>
      <c r="D48" s="131">
        <v>454348</v>
      </c>
      <c r="E48" s="131">
        <v>387809</v>
      </c>
    </row>
    <row r="49" spans="1:5">
      <c r="A49" s="77" t="s">
        <v>566</v>
      </c>
      <c r="B49" s="77" t="s">
        <v>133</v>
      </c>
      <c r="C49" s="78">
        <v>31299</v>
      </c>
      <c r="D49" s="78">
        <v>31987</v>
      </c>
      <c r="E49" s="78">
        <v>19241</v>
      </c>
    </row>
    <row r="50" spans="1:5">
      <c r="A50" s="77" t="s">
        <v>567</v>
      </c>
      <c r="B50" s="77" t="s">
        <v>135</v>
      </c>
      <c r="C50" s="78">
        <v>51648</v>
      </c>
      <c r="D50" s="78">
        <v>51600</v>
      </c>
      <c r="E50" s="78">
        <v>50210</v>
      </c>
    </row>
    <row r="51" spans="1:5">
      <c r="A51" s="77" t="s">
        <v>568</v>
      </c>
      <c r="B51" s="77" t="s">
        <v>137</v>
      </c>
      <c r="C51" s="78">
        <v>333124</v>
      </c>
      <c r="D51" s="78">
        <v>291803</v>
      </c>
      <c r="E51" s="78">
        <v>242816</v>
      </c>
    </row>
    <row r="52" spans="1:5">
      <c r="A52" s="77" t="s">
        <v>138</v>
      </c>
      <c r="B52" s="77" t="s">
        <v>139</v>
      </c>
      <c r="C52" s="78">
        <v>56438</v>
      </c>
      <c r="D52" s="78">
        <v>56438</v>
      </c>
      <c r="E52" s="78">
        <v>56438</v>
      </c>
    </row>
    <row r="53" spans="1:5">
      <c r="A53" s="77" t="s">
        <v>140</v>
      </c>
      <c r="B53" s="77" t="s">
        <v>141</v>
      </c>
      <c r="C53" s="78">
        <v>9688</v>
      </c>
      <c r="D53" s="78">
        <v>9640</v>
      </c>
      <c r="E53" s="78">
        <v>9553</v>
      </c>
    </row>
    <row r="54" spans="1:5">
      <c r="A54" s="77" t="s">
        <v>142</v>
      </c>
      <c r="B54" s="77" t="s">
        <v>143</v>
      </c>
      <c r="C54" s="78">
        <v>3482</v>
      </c>
      <c r="D54" s="78">
        <v>3478</v>
      </c>
      <c r="E54" s="78">
        <v>3478</v>
      </c>
    </row>
    <row r="55" spans="1:5">
      <c r="A55" s="77" t="s">
        <v>644</v>
      </c>
      <c r="B55" s="77" t="s">
        <v>145</v>
      </c>
      <c r="C55" s="78">
        <v>6934</v>
      </c>
      <c r="D55" s="78">
        <v>6257</v>
      </c>
      <c r="E55" s="78">
        <v>3183</v>
      </c>
    </row>
    <row r="56" spans="1:5">
      <c r="A56" s="77" t="s">
        <v>146</v>
      </c>
      <c r="B56" s="77" t="s">
        <v>147</v>
      </c>
      <c r="C56" s="78">
        <v>0</v>
      </c>
      <c r="D56" s="78">
        <v>0</v>
      </c>
      <c r="E56" s="78">
        <v>0</v>
      </c>
    </row>
    <row r="57" spans="1:5">
      <c r="A57" s="77" t="s">
        <v>500</v>
      </c>
      <c r="B57" s="77" t="s">
        <v>151</v>
      </c>
      <c r="C57" s="78">
        <v>9458</v>
      </c>
      <c r="D57" s="78">
        <v>2571</v>
      </c>
      <c r="E57" s="78">
        <v>2320</v>
      </c>
    </row>
    <row r="58" spans="1:5">
      <c r="A58" s="77" t="s">
        <v>707</v>
      </c>
      <c r="B58" s="77" t="s">
        <v>611</v>
      </c>
      <c r="C58" s="78">
        <v>574</v>
      </c>
      <c r="D58" s="78">
        <v>574</v>
      </c>
      <c r="E58" s="78">
        <v>570</v>
      </c>
    </row>
    <row r="59" spans="1:5">
      <c r="A59" s="130" t="s">
        <v>570</v>
      </c>
      <c r="B59" s="130" t="s">
        <v>155</v>
      </c>
      <c r="C59" s="131">
        <v>705411</v>
      </c>
      <c r="D59" s="131">
        <v>683367</v>
      </c>
      <c r="E59" s="131">
        <v>739029</v>
      </c>
    </row>
    <row r="60" spans="1:5">
      <c r="A60" s="77" t="s">
        <v>156</v>
      </c>
      <c r="B60" s="77" t="s">
        <v>157</v>
      </c>
      <c r="C60" s="78">
        <v>10922</v>
      </c>
      <c r="D60" s="78">
        <v>1087</v>
      </c>
      <c r="E60" s="78">
        <v>258</v>
      </c>
    </row>
    <row r="61" spans="1:5">
      <c r="A61" s="77" t="s">
        <v>158</v>
      </c>
      <c r="B61" s="77" t="s">
        <v>159</v>
      </c>
      <c r="C61" s="78">
        <v>39312</v>
      </c>
      <c r="D61" s="78">
        <v>90308</v>
      </c>
      <c r="E61" s="78">
        <v>37008</v>
      </c>
    </row>
    <row r="62" spans="1:5">
      <c r="A62" s="77" t="s">
        <v>571</v>
      </c>
      <c r="B62" s="77" t="s">
        <v>161</v>
      </c>
      <c r="C62" s="78">
        <v>1008</v>
      </c>
      <c r="D62" s="78">
        <v>3765</v>
      </c>
      <c r="E62" s="78">
        <v>1611</v>
      </c>
    </row>
    <row r="63" spans="1:5">
      <c r="A63" s="77" t="s">
        <v>152</v>
      </c>
      <c r="B63" s="77" t="s">
        <v>153</v>
      </c>
      <c r="C63" s="78">
        <v>42091</v>
      </c>
      <c r="D63" s="78">
        <v>36494</v>
      </c>
      <c r="E63" s="78">
        <v>19231</v>
      </c>
    </row>
    <row r="64" spans="1:5">
      <c r="A64" s="77" t="s">
        <v>146</v>
      </c>
      <c r="B64" s="77" t="s">
        <v>147</v>
      </c>
      <c r="C64" s="78">
        <v>0</v>
      </c>
      <c r="D64" s="78">
        <v>0</v>
      </c>
      <c r="E64" s="78">
        <v>0</v>
      </c>
    </row>
    <row r="65" spans="1:5">
      <c r="A65" s="77" t="s">
        <v>499</v>
      </c>
      <c r="B65" s="77" t="s">
        <v>149</v>
      </c>
      <c r="C65" s="78">
        <v>18449</v>
      </c>
      <c r="D65" s="78">
        <v>21203</v>
      </c>
      <c r="E65" s="78">
        <v>21502</v>
      </c>
    </row>
    <row r="66" spans="1:5">
      <c r="A66" s="132" t="s">
        <v>170</v>
      </c>
      <c r="B66" s="132" t="s">
        <v>171</v>
      </c>
      <c r="C66" s="315">
        <v>124966</v>
      </c>
      <c r="D66" s="315">
        <v>69224</v>
      </c>
      <c r="E66" s="315">
        <v>104378</v>
      </c>
    </row>
    <row r="67" spans="1:5">
      <c r="A67" s="77" t="s">
        <v>537</v>
      </c>
      <c r="B67" s="77" t="s">
        <v>169</v>
      </c>
      <c r="C67" s="78">
        <v>468663</v>
      </c>
      <c r="D67" s="78">
        <v>461286</v>
      </c>
      <c r="E67" s="78">
        <v>554992</v>
      </c>
    </row>
    <row r="68" spans="1:5">
      <c r="A68" s="77" t="s">
        <v>172</v>
      </c>
      <c r="B68" s="77" t="s">
        <v>173</v>
      </c>
      <c r="C68" s="78">
        <v>0</v>
      </c>
      <c r="D68" s="78">
        <v>0</v>
      </c>
      <c r="E68" s="78">
        <v>49</v>
      </c>
    </row>
    <row r="69" spans="1:5">
      <c r="A69" s="130" t="s">
        <v>174</v>
      </c>
      <c r="B69" s="130" t="s">
        <v>175</v>
      </c>
      <c r="C69" s="131">
        <v>1208056</v>
      </c>
      <c r="D69" s="131">
        <v>1137715</v>
      </c>
      <c r="E69" s="131">
        <v>1126838</v>
      </c>
    </row>
    <row r="70" spans="1:5">
      <c r="C70" s="79"/>
      <c r="D70" s="79"/>
    </row>
    <row r="71" spans="1:5">
      <c r="A71" s="313" t="s">
        <v>452</v>
      </c>
      <c r="B71" s="313" t="s">
        <v>177</v>
      </c>
      <c r="C71" s="119" t="s">
        <v>745</v>
      </c>
      <c r="D71" s="119" t="s">
        <v>746</v>
      </c>
      <c r="E71" s="119" t="s">
        <v>733</v>
      </c>
    </row>
    <row r="72" spans="1:5">
      <c r="A72" s="130" t="s">
        <v>178</v>
      </c>
      <c r="B72" s="130" t="s">
        <v>179</v>
      </c>
      <c r="C72" s="131">
        <v>994643</v>
      </c>
      <c r="D72" s="131">
        <v>975190</v>
      </c>
      <c r="E72" s="131">
        <v>1002864</v>
      </c>
    </row>
    <row r="73" spans="1:5">
      <c r="A73" s="130" t="s">
        <v>480</v>
      </c>
      <c r="B73" s="130" t="s">
        <v>481</v>
      </c>
      <c r="C73" s="131">
        <v>994643</v>
      </c>
      <c r="D73" s="131">
        <v>975190</v>
      </c>
      <c r="E73" s="131">
        <v>1002864</v>
      </c>
    </row>
    <row r="74" spans="1:5">
      <c r="A74" s="77" t="s">
        <v>182</v>
      </c>
      <c r="B74" s="77" t="s">
        <v>183</v>
      </c>
      <c r="C74" s="78">
        <v>96120</v>
      </c>
      <c r="D74" s="78">
        <v>96120</v>
      </c>
      <c r="E74" s="78">
        <v>96120</v>
      </c>
    </row>
    <row r="75" spans="1:5">
      <c r="A75" s="77" t="s">
        <v>453</v>
      </c>
      <c r="B75" s="77" t="s">
        <v>527</v>
      </c>
      <c r="C75" s="78">
        <v>780951</v>
      </c>
      <c r="D75" s="78">
        <v>780951</v>
      </c>
      <c r="E75" s="78">
        <v>739724</v>
      </c>
    </row>
    <row r="76" spans="1:5">
      <c r="A76" s="77" t="s">
        <v>573</v>
      </c>
      <c r="B76" s="77" t="s">
        <v>191</v>
      </c>
      <c r="C76" s="78">
        <v>52364</v>
      </c>
      <c r="D76" s="78">
        <v>47872</v>
      </c>
      <c r="E76" s="78">
        <v>26145</v>
      </c>
    </row>
    <row r="77" spans="1:5">
      <c r="A77" s="77" t="s">
        <v>574</v>
      </c>
      <c r="B77" s="77" t="s">
        <v>529</v>
      </c>
      <c r="C77" s="78">
        <v>1063</v>
      </c>
      <c r="D77" s="78">
        <v>997</v>
      </c>
      <c r="E77" s="78">
        <v>1012</v>
      </c>
    </row>
    <row r="78" spans="1:5">
      <c r="A78" s="77" t="s">
        <v>194</v>
      </c>
      <c r="B78" s="77" t="s">
        <v>195</v>
      </c>
      <c r="C78" s="78">
        <v>-2290</v>
      </c>
      <c r="D78" s="78">
        <v>-2290</v>
      </c>
      <c r="E78" s="78">
        <v>30529</v>
      </c>
    </row>
    <row r="79" spans="1:5">
      <c r="A79" s="77" t="s">
        <v>575</v>
      </c>
      <c r="B79" s="77" t="s">
        <v>197</v>
      </c>
      <c r="C79" s="78">
        <v>66435</v>
      </c>
      <c r="D79" s="78">
        <v>51540</v>
      </c>
      <c r="E79" s="78">
        <v>109334</v>
      </c>
    </row>
    <row r="80" spans="1:5">
      <c r="A80" s="114" t="s">
        <v>576</v>
      </c>
      <c r="B80" s="114" t="s">
        <v>482</v>
      </c>
      <c r="C80" s="316"/>
      <c r="D80" s="316">
        <v>0</v>
      </c>
      <c r="E80" s="316">
        <v>0</v>
      </c>
    </row>
    <row r="81" spans="1:5">
      <c r="A81" s="130" t="s">
        <v>577</v>
      </c>
      <c r="B81" s="130" t="s">
        <v>199</v>
      </c>
      <c r="C81" s="131">
        <v>6185</v>
      </c>
      <c r="D81" s="131">
        <v>6678</v>
      </c>
      <c r="E81" s="131">
        <v>6691</v>
      </c>
    </row>
    <row r="82" spans="1:5">
      <c r="A82" s="77" t="s">
        <v>200</v>
      </c>
      <c r="B82" s="77" t="s">
        <v>201</v>
      </c>
      <c r="C82" s="78">
        <v>5810</v>
      </c>
      <c r="D82" s="78">
        <v>6262</v>
      </c>
      <c r="E82" s="78">
        <v>163</v>
      </c>
    </row>
    <row r="83" spans="1:5">
      <c r="A83" s="77" t="s">
        <v>502</v>
      </c>
      <c r="B83" s="77" t="s">
        <v>205</v>
      </c>
      <c r="C83" s="78">
        <v>0</v>
      </c>
      <c r="D83" s="78">
        <v>0</v>
      </c>
      <c r="E83" s="78">
        <v>0</v>
      </c>
    </row>
    <row r="84" spans="1:5">
      <c r="A84" s="77" t="s">
        <v>503</v>
      </c>
      <c r="B84" s="77" t="s">
        <v>207</v>
      </c>
      <c r="C84" s="78">
        <v>185</v>
      </c>
      <c r="D84" s="78">
        <v>226</v>
      </c>
      <c r="E84" s="78">
        <v>6338</v>
      </c>
    </row>
    <row r="85" spans="1:5">
      <c r="A85" s="77" t="s">
        <v>483</v>
      </c>
      <c r="B85" s="77" t="s">
        <v>209</v>
      </c>
      <c r="C85" s="78">
        <v>190</v>
      </c>
      <c r="D85" s="78">
        <v>190</v>
      </c>
      <c r="E85" s="78">
        <v>190</v>
      </c>
    </row>
    <row r="86" spans="1:5">
      <c r="A86" s="130" t="s">
        <v>578</v>
      </c>
      <c r="B86" s="130" t="s">
        <v>213</v>
      </c>
      <c r="C86" s="131">
        <v>207228</v>
      </c>
      <c r="D86" s="131">
        <v>155847</v>
      </c>
      <c r="E86" s="131">
        <v>117283</v>
      </c>
    </row>
    <row r="87" spans="1:5">
      <c r="A87" s="77" t="s">
        <v>336</v>
      </c>
      <c r="B87" s="77" t="s">
        <v>337</v>
      </c>
      <c r="C87" s="78">
        <v>0</v>
      </c>
      <c r="D87" s="78">
        <v>0</v>
      </c>
      <c r="E87" s="78">
        <v>0</v>
      </c>
    </row>
    <row r="88" spans="1:5">
      <c r="A88" s="77" t="s">
        <v>200</v>
      </c>
      <c r="B88" s="77" t="s">
        <v>201</v>
      </c>
      <c r="C88" s="78">
        <v>4748</v>
      </c>
      <c r="D88" s="78">
        <v>5462</v>
      </c>
      <c r="E88" s="78">
        <v>246</v>
      </c>
    </row>
    <row r="89" spans="1:5">
      <c r="A89" s="77" t="s">
        <v>579</v>
      </c>
      <c r="B89" s="77" t="s">
        <v>217</v>
      </c>
      <c r="C89" s="78">
        <v>43916</v>
      </c>
      <c r="D89" s="78">
        <v>45812</v>
      </c>
      <c r="E89" s="78">
        <v>49914</v>
      </c>
    </row>
    <row r="90" spans="1:5">
      <c r="A90" s="77" t="s">
        <v>218</v>
      </c>
      <c r="B90" s="77" t="s">
        <v>219</v>
      </c>
      <c r="C90" s="78">
        <v>3301</v>
      </c>
      <c r="D90" s="78">
        <v>19</v>
      </c>
      <c r="E90" s="78">
        <v>0</v>
      </c>
    </row>
    <row r="91" spans="1:5">
      <c r="A91" s="77" t="s">
        <v>202</v>
      </c>
      <c r="B91" s="77" t="s">
        <v>221</v>
      </c>
      <c r="C91" s="78">
        <v>9033</v>
      </c>
      <c r="D91" s="78">
        <v>9222</v>
      </c>
      <c r="E91" s="78">
        <v>17785</v>
      </c>
    </row>
    <row r="92" spans="1:5">
      <c r="A92" s="77" t="s">
        <v>503</v>
      </c>
      <c r="B92" s="77" t="s">
        <v>207</v>
      </c>
      <c r="C92" s="78">
        <v>130693</v>
      </c>
      <c r="D92" s="78">
        <v>84545</v>
      </c>
      <c r="E92" s="78">
        <v>26172</v>
      </c>
    </row>
    <row r="93" spans="1:5">
      <c r="A93" s="77" t="s">
        <v>483</v>
      </c>
      <c r="B93" s="77" t="s">
        <v>209</v>
      </c>
      <c r="C93" s="78">
        <v>2</v>
      </c>
      <c r="D93" s="78">
        <v>2</v>
      </c>
      <c r="E93" s="78">
        <v>2</v>
      </c>
    </row>
    <row r="94" spans="1:5">
      <c r="A94" s="77" t="s">
        <v>210</v>
      </c>
      <c r="B94" s="77" t="s">
        <v>211</v>
      </c>
      <c r="C94" s="78">
        <v>15535</v>
      </c>
      <c r="D94" s="78">
        <v>10785</v>
      </c>
      <c r="E94" s="78">
        <v>23164</v>
      </c>
    </row>
    <row r="95" spans="1:5">
      <c r="A95" s="130" t="s">
        <v>580</v>
      </c>
      <c r="B95" s="130" t="s">
        <v>228</v>
      </c>
      <c r="C95" s="131">
        <v>1208056</v>
      </c>
      <c r="D95" s="131">
        <v>1137715</v>
      </c>
      <c r="E95" s="131">
        <v>1126838</v>
      </c>
    </row>
    <row r="96" spans="1:5">
      <c r="A96" s="76" t="s">
        <v>466</v>
      </c>
    </row>
    <row r="98" spans="1:6" ht="26">
      <c r="A98" s="65" t="s">
        <v>747</v>
      </c>
      <c r="B98" s="65" t="s">
        <v>230</v>
      </c>
    </row>
    <row r="99" spans="1:6" ht="24">
      <c r="A99" s="313" t="s">
        <v>231</v>
      </c>
      <c r="B99" s="313" t="s">
        <v>232</v>
      </c>
      <c r="C99" s="113" t="s">
        <v>708</v>
      </c>
      <c r="D99" s="113" t="s">
        <v>709</v>
      </c>
      <c r="E99" s="113" t="s">
        <v>742</v>
      </c>
      <c r="F99" s="113" t="s">
        <v>743</v>
      </c>
    </row>
    <row r="100" spans="1:6">
      <c r="A100" s="121" t="s">
        <v>233</v>
      </c>
      <c r="B100" s="121" t="s">
        <v>234</v>
      </c>
      <c r="C100" s="4"/>
      <c r="D100" s="4"/>
      <c r="E100" s="4"/>
      <c r="F100" s="4"/>
    </row>
    <row r="101" spans="1:6">
      <c r="A101" s="122" t="s">
        <v>646</v>
      </c>
      <c r="B101" s="122" t="s">
        <v>398</v>
      </c>
      <c r="C101" s="4">
        <v>14895</v>
      </c>
      <c r="D101" s="4">
        <v>66435</v>
      </c>
      <c r="E101" s="4">
        <v>15487</v>
      </c>
      <c r="F101" s="4">
        <v>67917</v>
      </c>
    </row>
    <row r="102" spans="1:6">
      <c r="A102" s="122" t="s">
        <v>235</v>
      </c>
      <c r="B102" s="122" t="s">
        <v>236</v>
      </c>
      <c r="C102" s="4">
        <v>98067</v>
      </c>
      <c r="D102" s="4">
        <v>94365</v>
      </c>
      <c r="E102" s="4">
        <v>11180</v>
      </c>
      <c r="F102" s="4">
        <v>-11589</v>
      </c>
    </row>
    <row r="103" spans="1:6">
      <c r="A103" s="81" t="s">
        <v>647</v>
      </c>
      <c r="B103" s="81" t="s">
        <v>379</v>
      </c>
      <c r="C103" s="80">
        <v>2192</v>
      </c>
      <c r="D103" s="80">
        <v>6156</v>
      </c>
      <c r="E103" s="80">
        <v>1114</v>
      </c>
      <c r="F103" s="80">
        <v>3464</v>
      </c>
    </row>
    <row r="104" spans="1:6">
      <c r="A104" s="81" t="s">
        <v>6</v>
      </c>
      <c r="B104" s="81" t="s">
        <v>683</v>
      </c>
      <c r="C104" s="80">
        <v>5892</v>
      </c>
      <c r="D104" s="80">
        <v>19083</v>
      </c>
      <c r="E104" s="80">
        <v>0</v>
      </c>
      <c r="F104" s="80">
        <v>0</v>
      </c>
    </row>
    <row r="105" spans="1:6">
      <c r="A105" s="81" t="s">
        <v>650</v>
      </c>
      <c r="B105" s="81" t="s">
        <v>605</v>
      </c>
      <c r="C105" s="80">
        <v>-2078</v>
      </c>
      <c r="D105" s="80">
        <v>-6947</v>
      </c>
      <c r="E105" s="80">
        <v>-1549</v>
      </c>
      <c r="F105" s="80">
        <v>-7319</v>
      </c>
    </row>
    <row r="106" spans="1:6">
      <c r="A106" s="81" t="s">
        <v>651</v>
      </c>
      <c r="B106" s="81" t="s">
        <v>606</v>
      </c>
      <c r="C106" s="80">
        <v>-415</v>
      </c>
      <c r="D106" s="80">
        <v>-1236</v>
      </c>
      <c r="E106" s="80">
        <v>23</v>
      </c>
      <c r="F106" s="80">
        <v>322</v>
      </c>
    </row>
    <row r="107" spans="1:6">
      <c r="A107" s="81" t="s">
        <v>652</v>
      </c>
      <c r="B107" s="81" t="s">
        <v>248</v>
      </c>
      <c r="C107" s="80">
        <v>3699</v>
      </c>
      <c r="D107" s="80">
        <v>-6412</v>
      </c>
      <c r="E107" s="80">
        <v>2068</v>
      </c>
      <c r="F107" s="80">
        <v>-34666</v>
      </c>
    </row>
    <row r="108" spans="1:6">
      <c r="A108" s="81" t="s">
        <v>653</v>
      </c>
      <c r="B108" s="81" t="s">
        <v>250</v>
      </c>
      <c r="C108" s="80">
        <v>-9835</v>
      </c>
      <c r="D108" s="80">
        <v>-10664</v>
      </c>
      <c r="E108" s="80">
        <v>-97</v>
      </c>
      <c r="F108" s="80">
        <v>-26</v>
      </c>
    </row>
    <row r="109" spans="1:6">
      <c r="A109" s="81" t="s">
        <v>654</v>
      </c>
      <c r="B109" s="81" t="s">
        <v>252</v>
      </c>
      <c r="C109" s="80">
        <v>45399</v>
      </c>
      <c r="D109" s="80">
        <v>-26829</v>
      </c>
      <c r="E109" s="80">
        <v>11210</v>
      </c>
      <c r="F109" s="80">
        <v>20409</v>
      </c>
    </row>
    <row r="110" spans="1:6">
      <c r="A110" s="81" t="s">
        <v>655</v>
      </c>
      <c r="B110" s="81" t="s">
        <v>546</v>
      </c>
      <c r="C110" s="80">
        <v>-768</v>
      </c>
      <c r="D110" s="80">
        <v>-6377</v>
      </c>
      <c r="E110" s="80">
        <v>-7394</v>
      </c>
      <c r="F110" s="80">
        <v>-6884</v>
      </c>
    </row>
    <row r="111" spans="1:6">
      <c r="A111" s="81" t="s">
        <v>255</v>
      </c>
      <c r="B111" s="81" t="s">
        <v>547</v>
      </c>
      <c r="C111" s="80">
        <v>48861</v>
      </c>
      <c r="D111" s="80">
        <v>101421</v>
      </c>
      <c r="E111" s="80">
        <v>3077</v>
      </c>
      <c r="F111" s="80">
        <v>5833</v>
      </c>
    </row>
    <row r="112" spans="1:6">
      <c r="A112" s="81" t="s">
        <v>259</v>
      </c>
      <c r="B112" s="81" t="s">
        <v>260</v>
      </c>
      <c r="C112" s="80">
        <v>5120</v>
      </c>
      <c r="D112" s="80">
        <v>26170</v>
      </c>
      <c r="E112" s="80">
        <v>2728</v>
      </c>
      <c r="F112" s="80">
        <v>7278</v>
      </c>
    </row>
    <row r="113" spans="1:15">
      <c r="A113" s="122" t="s">
        <v>656</v>
      </c>
      <c r="B113" s="122" t="s">
        <v>262</v>
      </c>
      <c r="C113" s="4">
        <v>112962</v>
      </c>
      <c r="D113" s="4">
        <v>160800</v>
      </c>
      <c r="E113" s="4">
        <v>26667</v>
      </c>
      <c r="F113" s="4">
        <v>56328</v>
      </c>
    </row>
    <row r="114" spans="1:15">
      <c r="A114" s="81" t="s">
        <v>657</v>
      </c>
      <c r="B114" s="81" t="s">
        <v>548</v>
      </c>
      <c r="C114" s="80">
        <v>4264</v>
      </c>
      <c r="D114" s="80">
        <v>16965</v>
      </c>
      <c r="E114" s="80">
        <v>4661</v>
      </c>
      <c r="F114" s="80">
        <v>18826</v>
      </c>
    </row>
    <row r="115" spans="1:15">
      <c r="A115" s="81" t="s">
        <v>658</v>
      </c>
      <c r="B115" s="81" t="s">
        <v>268</v>
      </c>
      <c r="C115" s="80">
        <v>-5117</v>
      </c>
      <c r="D115" s="80">
        <v>-20215</v>
      </c>
      <c r="E115" s="80">
        <v>-3240</v>
      </c>
      <c r="F115" s="80">
        <v>-23078</v>
      </c>
    </row>
    <row r="116" spans="1:15">
      <c r="A116" s="121" t="s">
        <v>659</v>
      </c>
      <c r="B116" s="121" t="s">
        <v>270</v>
      </c>
      <c r="C116" s="4">
        <v>112109</v>
      </c>
      <c r="D116" s="4">
        <v>157550</v>
      </c>
      <c r="E116" s="4">
        <v>28088</v>
      </c>
      <c r="F116" s="4">
        <v>52076</v>
      </c>
    </row>
    <row r="117" spans="1:15">
      <c r="A117" s="121" t="s">
        <v>660</v>
      </c>
      <c r="B117" s="121" t="s">
        <v>272</v>
      </c>
      <c r="C117" s="4"/>
      <c r="D117" s="4"/>
      <c r="E117" s="4"/>
      <c r="F117" s="4"/>
    </row>
    <row r="118" spans="1:15">
      <c r="A118" s="122" t="s">
        <v>549</v>
      </c>
      <c r="B118" s="122" t="s">
        <v>274</v>
      </c>
      <c r="C118" s="4">
        <v>202281</v>
      </c>
      <c r="D118" s="4">
        <v>701026</v>
      </c>
      <c r="E118" s="4">
        <v>477141</v>
      </c>
      <c r="F118" s="4">
        <v>787391</v>
      </c>
    </row>
    <row r="119" spans="1:15">
      <c r="A119" s="81" t="s">
        <v>661</v>
      </c>
      <c r="B119" s="81" t="s">
        <v>276</v>
      </c>
      <c r="C119" s="80">
        <v>6</v>
      </c>
      <c r="D119" s="80">
        <v>136</v>
      </c>
      <c r="E119" s="80">
        <v>188</v>
      </c>
      <c r="F119" s="80">
        <v>228</v>
      </c>
    </row>
    <row r="120" spans="1:15">
      <c r="A120" s="81" t="s">
        <v>277</v>
      </c>
      <c r="B120" s="81" t="s">
        <v>278</v>
      </c>
      <c r="C120" s="80">
        <v>0</v>
      </c>
      <c r="D120" s="80">
        <v>0</v>
      </c>
      <c r="E120" s="80">
        <v>0</v>
      </c>
      <c r="F120" s="80">
        <v>26</v>
      </c>
    </row>
    <row r="121" spans="1:15">
      <c r="A121" s="81" t="s">
        <v>279</v>
      </c>
      <c r="B121" s="81" t="s">
        <v>280</v>
      </c>
      <c r="C121" s="80">
        <v>0</v>
      </c>
      <c r="D121" s="80">
        <v>1667</v>
      </c>
      <c r="E121" s="80">
        <v>0</v>
      </c>
      <c r="F121" s="80">
        <v>0</v>
      </c>
    </row>
    <row r="122" spans="1:15">
      <c r="A122" s="81" t="s">
        <v>281</v>
      </c>
      <c r="B122" s="81" t="s">
        <v>282</v>
      </c>
      <c r="C122" s="80">
        <v>0</v>
      </c>
      <c r="D122" s="80">
        <v>0</v>
      </c>
      <c r="E122" s="80">
        <v>0</v>
      </c>
      <c r="F122" s="80">
        <v>0</v>
      </c>
    </row>
    <row r="123" spans="1:15">
      <c r="A123" s="81" t="s">
        <v>662</v>
      </c>
      <c r="B123" s="81" t="s">
        <v>288</v>
      </c>
      <c r="C123" s="80">
        <v>200061</v>
      </c>
      <c r="D123" s="80">
        <v>691804</v>
      </c>
      <c r="E123" s="80">
        <v>475400</v>
      </c>
      <c r="F123" s="80">
        <v>779809</v>
      </c>
    </row>
    <row r="124" spans="1:15">
      <c r="A124" s="81" t="s">
        <v>664</v>
      </c>
      <c r="B124" s="81" t="s">
        <v>716</v>
      </c>
      <c r="C124" s="80">
        <v>2214</v>
      </c>
      <c r="D124" s="80">
        <v>7419</v>
      </c>
      <c r="E124" s="80">
        <v>1553</v>
      </c>
      <c r="F124" s="80">
        <v>7328</v>
      </c>
    </row>
    <row r="125" spans="1:15">
      <c r="A125" s="122" t="s">
        <v>553</v>
      </c>
      <c r="B125" s="122" t="s">
        <v>300</v>
      </c>
      <c r="C125" s="4">
        <v>256918</v>
      </c>
      <c r="D125" s="4">
        <v>731902</v>
      </c>
      <c r="E125" s="4">
        <v>589136</v>
      </c>
      <c r="F125" s="4">
        <v>857623</v>
      </c>
    </row>
    <row r="126" spans="1:15">
      <c r="A126" s="81" t="s">
        <v>665</v>
      </c>
      <c r="B126" s="81" t="s">
        <v>717</v>
      </c>
      <c r="C126" s="80">
        <v>4671</v>
      </c>
      <c r="D126" s="80">
        <v>10494</v>
      </c>
      <c r="E126" s="80">
        <v>2777</v>
      </c>
      <c r="F126" s="80">
        <v>12760</v>
      </c>
    </row>
    <row r="127" spans="1:15">
      <c r="A127" s="81" t="s">
        <v>568</v>
      </c>
      <c r="B127" s="81" t="s">
        <v>137</v>
      </c>
      <c r="C127" s="80">
        <v>43462</v>
      </c>
      <c r="D127" s="80">
        <v>103232</v>
      </c>
      <c r="E127" s="80">
        <v>26963</v>
      </c>
      <c r="F127" s="80">
        <v>74910</v>
      </c>
    </row>
    <row r="128" spans="1:15">
      <c r="A128" s="81" t="s">
        <v>305</v>
      </c>
      <c r="B128" s="81" t="s">
        <v>306</v>
      </c>
      <c r="C128" s="80">
        <v>0</v>
      </c>
      <c r="D128" s="80">
        <v>0</v>
      </c>
      <c r="E128" s="80">
        <v>0</v>
      </c>
      <c r="F128" s="80">
        <v>10550</v>
      </c>
      <c r="O128" s="68"/>
    </row>
    <row r="129" spans="1:18">
      <c r="A129" s="81" t="s">
        <v>735</v>
      </c>
      <c r="B129" s="81" t="s">
        <v>736</v>
      </c>
      <c r="C129" s="80">
        <v>147</v>
      </c>
      <c r="D129" s="80">
        <v>9201</v>
      </c>
      <c r="E129" s="80">
        <v>0</v>
      </c>
      <c r="F129" s="80">
        <v>0</v>
      </c>
      <c r="O129" s="68"/>
    </row>
    <row r="130" spans="1:18">
      <c r="A130" s="81" t="s">
        <v>311</v>
      </c>
      <c r="B130" s="81" t="s">
        <v>312</v>
      </c>
      <c r="C130" s="80">
        <v>1200</v>
      </c>
      <c r="D130" s="80">
        <v>3500</v>
      </c>
      <c r="E130" s="80">
        <v>2000</v>
      </c>
      <c r="F130" s="80">
        <v>2000</v>
      </c>
      <c r="O130" s="68"/>
    </row>
    <row r="131" spans="1:18">
      <c r="A131" s="81" t="s">
        <v>737</v>
      </c>
      <c r="B131" s="81" t="s">
        <v>738</v>
      </c>
      <c r="C131" s="80">
        <v>0</v>
      </c>
      <c r="D131" s="80">
        <v>0</v>
      </c>
      <c r="E131" s="80">
        <v>4000</v>
      </c>
      <c r="F131" s="80">
        <v>4727</v>
      </c>
      <c r="O131" s="68"/>
    </row>
    <row r="132" spans="1:18">
      <c r="A132" s="81" t="s">
        <v>321</v>
      </c>
      <c r="B132" s="81" t="s">
        <v>322</v>
      </c>
      <c r="C132" s="80">
        <v>207438</v>
      </c>
      <c r="D132" s="80">
        <v>605475</v>
      </c>
      <c r="E132" s="80">
        <v>553396</v>
      </c>
      <c r="F132" s="80">
        <v>752676</v>
      </c>
      <c r="O132" s="68"/>
    </row>
    <row r="133" spans="1:18">
      <c r="A133" s="121" t="s">
        <v>668</v>
      </c>
      <c r="B133" s="121" t="s">
        <v>331</v>
      </c>
      <c r="C133" s="4">
        <v>-54637</v>
      </c>
      <c r="D133" s="4">
        <v>-30876</v>
      </c>
      <c r="E133" s="4">
        <v>-111995</v>
      </c>
      <c r="F133" s="4">
        <v>-70232</v>
      </c>
    </row>
    <row r="134" spans="1:18">
      <c r="A134" s="121" t="s">
        <v>669</v>
      </c>
      <c r="B134" s="121" t="s">
        <v>333</v>
      </c>
      <c r="C134" s="4"/>
      <c r="D134" s="4"/>
      <c r="E134" s="4"/>
      <c r="F134" s="4"/>
      <c r="R134" s="68"/>
    </row>
    <row r="135" spans="1:18">
      <c r="A135" s="122" t="s">
        <v>549</v>
      </c>
      <c r="B135" s="122" t="s">
        <v>274</v>
      </c>
      <c r="C135" s="4">
        <v>8</v>
      </c>
      <c r="D135" s="4">
        <v>21</v>
      </c>
      <c r="E135" s="4">
        <v>0</v>
      </c>
      <c r="F135" s="4">
        <v>0</v>
      </c>
      <c r="R135" s="68"/>
    </row>
    <row r="136" spans="1:18">
      <c r="A136" s="81" t="s">
        <v>710</v>
      </c>
      <c r="B136" s="81" t="s">
        <v>711</v>
      </c>
      <c r="C136" s="80">
        <v>0</v>
      </c>
      <c r="D136" s="80">
        <v>0</v>
      </c>
      <c r="E136" s="80">
        <v>0</v>
      </c>
      <c r="F136" s="80">
        <v>0</v>
      </c>
      <c r="R136" s="68"/>
    </row>
    <row r="137" spans="1:18">
      <c r="A137" s="81" t="s">
        <v>336</v>
      </c>
      <c r="B137" s="81" t="s">
        <v>337</v>
      </c>
      <c r="C137" s="80">
        <v>0</v>
      </c>
      <c r="D137" s="80">
        <v>0</v>
      </c>
      <c r="E137" s="80">
        <v>0</v>
      </c>
      <c r="F137" s="80">
        <v>0</v>
      </c>
      <c r="R137" s="68"/>
    </row>
    <row r="138" spans="1:18">
      <c r="A138" s="81" t="s">
        <v>670</v>
      </c>
      <c r="B138" s="81" t="s">
        <v>515</v>
      </c>
      <c r="C138" s="80">
        <v>7</v>
      </c>
      <c r="D138" s="80">
        <v>19</v>
      </c>
      <c r="E138" s="80">
        <v>0</v>
      </c>
      <c r="F138" s="80">
        <v>0</v>
      </c>
    </row>
    <row r="139" spans="1:18">
      <c r="A139" s="81" t="s">
        <v>340</v>
      </c>
      <c r="B139" s="81" t="s">
        <v>341</v>
      </c>
      <c r="C139" s="80">
        <v>1</v>
      </c>
      <c r="D139" s="80">
        <v>2</v>
      </c>
      <c r="E139" s="80">
        <v>0</v>
      </c>
      <c r="F139" s="80">
        <v>0</v>
      </c>
    </row>
    <row r="140" spans="1:18">
      <c r="A140" s="122" t="s">
        <v>553</v>
      </c>
      <c r="B140" s="122" t="s">
        <v>300</v>
      </c>
      <c r="C140" s="4">
        <v>1738</v>
      </c>
      <c r="D140" s="4">
        <v>106107</v>
      </c>
      <c r="E140" s="4">
        <v>408</v>
      </c>
      <c r="F140" s="4">
        <v>649</v>
      </c>
    </row>
    <row r="141" spans="1:18">
      <c r="A141" s="81" t="s">
        <v>342</v>
      </c>
      <c r="B141" s="81" t="s">
        <v>312</v>
      </c>
      <c r="C141" s="80">
        <v>0</v>
      </c>
      <c r="D141" s="80">
        <v>0</v>
      </c>
      <c r="E141" s="80">
        <v>0</v>
      </c>
      <c r="F141" s="80">
        <v>0</v>
      </c>
      <c r="N141" s="68"/>
    </row>
    <row r="142" spans="1:18">
      <c r="A142" s="81" t="s">
        <v>563</v>
      </c>
      <c r="B142" s="81" t="s">
        <v>346</v>
      </c>
      <c r="C142" s="80">
        <v>0</v>
      </c>
      <c r="D142" s="80">
        <v>100926</v>
      </c>
      <c r="E142" s="80">
        <v>0</v>
      </c>
      <c r="F142" s="80">
        <v>0</v>
      </c>
      <c r="N142" s="68"/>
    </row>
    <row r="143" spans="1:18">
      <c r="A143" s="81" t="s">
        <v>671</v>
      </c>
      <c r="B143" s="81" t="s">
        <v>350</v>
      </c>
      <c r="C143" s="80">
        <v>1602</v>
      </c>
      <c r="D143" s="80">
        <v>4715</v>
      </c>
      <c r="E143" s="80">
        <v>404</v>
      </c>
      <c r="F143" s="80">
        <v>640</v>
      </c>
    </row>
    <row r="144" spans="1:18">
      <c r="A144" s="81" t="s">
        <v>340</v>
      </c>
      <c r="B144" s="81" t="s">
        <v>341</v>
      </c>
      <c r="C144" s="80">
        <v>136</v>
      </c>
      <c r="D144" s="80">
        <v>466</v>
      </c>
      <c r="E144" s="80">
        <v>4</v>
      </c>
      <c r="F144" s="80">
        <v>9</v>
      </c>
    </row>
    <row r="145" spans="1:21">
      <c r="A145" s="121" t="s">
        <v>672</v>
      </c>
      <c r="B145" s="121" t="s">
        <v>353</v>
      </c>
      <c r="C145" s="4">
        <v>-1730</v>
      </c>
      <c r="D145" s="4">
        <v>-106086</v>
      </c>
      <c r="E145" s="4">
        <v>-408</v>
      </c>
      <c r="F145" s="4">
        <v>-649</v>
      </c>
    </row>
    <row r="146" spans="1:21">
      <c r="A146" s="121" t="s">
        <v>673</v>
      </c>
      <c r="B146" s="121" t="s">
        <v>355</v>
      </c>
      <c r="C146" s="4">
        <v>55742</v>
      </c>
      <c r="D146" s="4">
        <v>20588</v>
      </c>
      <c r="E146" s="4">
        <v>-84315</v>
      </c>
      <c r="F146" s="4">
        <v>-18805</v>
      </c>
    </row>
    <row r="147" spans="1:21">
      <c r="A147" s="121" t="s">
        <v>674</v>
      </c>
      <c r="B147" s="121" t="s">
        <v>357</v>
      </c>
      <c r="C147" s="4">
        <v>55742</v>
      </c>
      <c r="D147" s="4">
        <v>20588</v>
      </c>
      <c r="E147" s="4">
        <v>-84315</v>
      </c>
      <c r="F147" s="4">
        <v>-18805</v>
      </c>
    </row>
    <row r="148" spans="1:21">
      <c r="A148" s="121" t="s">
        <v>675</v>
      </c>
      <c r="B148" s="121" t="s">
        <v>359</v>
      </c>
      <c r="C148" s="4">
        <v>69224</v>
      </c>
      <c r="D148" s="4">
        <v>104378</v>
      </c>
      <c r="E148" s="4">
        <v>132497</v>
      </c>
      <c r="F148" s="4">
        <v>66987</v>
      </c>
    </row>
    <row r="149" spans="1:21">
      <c r="A149" s="121" t="s">
        <v>676</v>
      </c>
      <c r="B149" s="121" t="s">
        <v>361</v>
      </c>
      <c r="C149" s="4">
        <v>124966</v>
      </c>
      <c r="D149" s="4">
        <v>124966</v>
      </c>
      <c r="E149" s="4">
        <v>48182</v>
      </c>
      <c r="F149" s="4">
        <v>48182</v>
      </c>
    </row>
    <row r="150" spans="1:21">
      <c r="A150" s="76" t="s">
        <v>466</v>
      </c>
      <c r="B150" s="71"/>
      <c r="C150" s="72"/>
      <c r="D150" s="72"/>
    </row>
    <row r="151" spans="1:21">
      <c r="A151" s="76"/>
      <c r="B151" s="71"/>
      <c r="C151" s="72"/>
      <c r="D151" s="72"/>
    </row>
    <row r="152" spans="1:21" ht="26">
      <c r="A152" s="65" t="s">
        <v>748</v>
      </c>
      <c r="B152" s="66" t="s">
        <v>427</v>
      </c>
      <c r="C152" s="383" t="s">
        <v>708</v>
      </c>
      <c r="D152" s="384"/>
      <c r="E152" s="384"/>
      <c r="F152" s="385"/>
      <c r="H152" s="383" t="s">
        <v>709</v>
      </c>
      <c r="I152" s="384"/>
      <c r="J152" s="384"/>
      <c r="K152" s="385"/>
      <c r="M152" s="383" t="s">
        <v>749</v>
      </c>
      <c r="N152" s="384"/>
      <c r="O152" s="384"/>
      <c r="P152" s="385"/>
      <c r="R152" s="383" t="s">
        <v>750</v>
      </c>
      <c r="S152" s="384"/>
      <c r="T152" s="384"/>
      <c r="U152" s="385"/>
    </row>
    <row r="153" spans="1:21" ht="52">
      <c r="A153" s="392" t="s">
        <v>477</v>
      </c>
      <c r="B153" s="387" t="s">
        <v>429</v>
      </c>
      <c r="C153" s="396" t="s">
        <v>430</v>
      </c>
      <c r="D153" s="396" t="s">
        <v>431</v>
      </c>
      <c r="E153" s="314" t="s">
        <v>478</v>
      </c>
      <c r="F153" s="314" t="s">
        <v>433</v>
      </c>
      <c r="H153" s="396" t="s">
        <v>430</v>
      </c>
      <c r="I153" s="396" t="s">
        <v>431</v>
      </c>
      <c r="J153" s="314" t="s">
        <v>478</v>
      </c>
      <c r="K153" s="314" t="s">
        <v>433</v>
      </c>
      <c r="M153" s="396" t="s">
        <v>430</v>
      </c>
      <c r="N153" s="396" t="s">
        <v>431</v>
      </c>
      <c r="O153" s="314" t="s">
        <v>478</v>
      </c>
      <c r="P153" s="314" t="s">
        <v>433</v>
      </c>
      <c r="R153" s="396" t="s">
        <v>430</v>
      </c>
      <c r="S153" s="396" t="s">
        <v>431</v>
      </c>
      <c r="T153" s="314" t="s">
        <v>478</v>
      </c>
      <c r="U153" s="314" t="s">
        <v>433</v>
      </c>
    </row>
    <row r="154" spans="1:21" ht="65">
      <c r="A154" s="392"/>
      <c r="B154" s="387"/>
      <c r="C154" s="397"/>
      <c r="D154" s="397"/>
      <c r="E154" s="314" t="s">
        <v>479</v>
      </c>
      <c r="F154" s="314" t="s">
        <v>435</v>
      </c>
      <c r="H154" s="397"/>
      <c r="I154" s="397"/>
      <c r="J154" s="314" t="s">
        <v>479</v>
      </c>
      <c r="K154" s="314" t="s">
        <v>435</v>
      </c>
      <c r="M154" s="397"/>
      <c r="N154" s="397"/>
      <c r="O154" s="314" t="s">
        <v>479</v>
      </c>
      <c r="P154" s="314" t="s">
        <v>435</v>
      </c>
      <c r="R154" s="397"/>
      <c r="S154" s="397"/>
      <c r="T154" s="314" t="s">
        <v>479</v>
      </c>
      <c r="U154" s="314" t="s">
        <v>435</v>
      </c>
    </row>
    <row r="155" spans="1:21">
      <c r="A155" s="82" t="s">
        <v>0</v>
      </c>
      <c r="B155" s="121" t="s">
        <v>1</v>
      </c>
      <c r="C155" s="123">
        <v>63239</v>
      </c>
      <c r="D155" s="123">
        <v>31542</v>
      </c>
      <c r="E155" s="123">
        <v>-1910</v>
      </c>
      <c r="F155" s="123">
        <v>92871</v>
      </c>
      <c r="H155" s="123">
        <v>202644</v>
      </c>
      <c r="I155" s="123">
        <v>112651</v>
      </c>
      <c r="J155" s="123">
        <v>-7337</v>
      </c>
      <c r="K155" s="123">
        <v>307958</v>
      </c>
      <c r="L155" s="68"/>
      <c r="M155" s="123">
        <v>40914</v>
      </c>
      <c r="N155" s="123">
        <v>28109</v>
      </c>
      <c r="O155" s="123">
        <v>-1856</v>
      </c>
      <c r="P155" s="123">
        <v>67167</v>
      </c>
      <c r="R155" s="123">
        <v>149425</v>
      </c>
      <c r="S155" s="123">
        <v>92685</v>
      </c>
      <c r="T155" s="123">
        <v>-6509</v>
      </c>
      <c r="U155" s="123">
        <v>235601</v>
      </c>
    </row>
    <row r="156" spans="1:21">
      <c r="A156" s="84" t="s">
        <v>622</v>
      </c>
      <c r="B156" s="116" t="s">
        <v>46</v>
      </c>
      <c r="C156" s="78">
        <v>45731</v>
      </c>
      <c r="D156" s="78">
        <v>958</v>
      </c>
      <c r="E156" s="78">
        <v>458</v>
      </c>
      <c r="F156" s="78">
        <v>47147</v>
      </c>
      <c r="H156" s="88">
        <v>150191</v>
      </c>
      <c r="I156" s="88">
        <v>4691</v>
      </c>
      <c r="J156" s="88">
        <v>2040</v>
      </c>
      <c r="K156" s="78">
        <v>156922</v>
      </c>
      <c r="L156" s="68"/>
      <c r="M156" s="88">
        <v>39529</v>
      </c>
      <c r="N156" s="88">
        <v>715</v>
      </c>
      <c r="O156" s="88">
        <v>431</v>
      </c>
      <c r="P156" s="78">
        <v>40675</v>
      </c>
      <c r="R156" s="88">
        <v>144210</v>
      </c>
      <c r="S156" s="88">
        <v>3622</v>
      </c>
      <c r="T156" s="88">
        <v>1615</v>
      </c>
      <c r="U156" s="78">
        <v>149447</v>
      </c>
    </row>
    <row r="157" spans="1:21">
      <c r="A157" s="84" t="s">
        <v>623</v>
      </c>
      <c r="B157" s="116" t="s">
        <v>369</v>
      </c>
      <c r="C157" s="78">
        <v>3258</v>
      </c>
      <c r="D157" s="78">
        <v>4</v>
      </c>
      <c r="E157" s="78">
        <v>-881</v>
      </c>
      <c r="F157" s="78">
        <v>2381</v>
      </c>
      <c r="H157" s="88">
        <v>36944</v>
      </c>
      <c r="I157" s="88">
        <v>5</v>
      </c>
      <c r="J157" s="88">
        <v>-2711</v>
      </c>
      <c r="K157" s="78">
        <v>34238</v>
      </c>
      <c r="L157" s="68"/>
      <c r="M157" s="88">
        <v>1017</v>
      </c>
      <c r="N157" s="88">
        <v>6</v>
      </c>
      <c r="O157" s="88">
        <v>-986</v>
      </c>
      <c r="P157" s="78">
        <v>37</v>
      </c>
      <c r="R157" s="88">
        <v>3257</v>
      </c>
      <c r="S157" s="88">
        <v>10</v>
      </c>
      <c r="T157" s="88">
        <v>-3205</v>
      </c>
      <c r="U157" s="78">
        <v>62</v>
      </c>
    </row>
    <row r="158" spans="1:21">
      <c r="A158" s="84" t="s">
        <v>624</v>
      </c>
      <c r="B158" s="116" t="s">
        <v>49</v>
      </c>
      <c r="C158" s="78">
        <v>14250</v>
      </c>
      <c r="D158" s="78">
        <v>30580</v>
      </c>
      <c r="E158" s="78">
        <v>-1487</v>
      </c>
      <c r="F158" s="78">
        <v>43343</v>
      </c>
      <c r="H158" s="88">
        <v>15509</v>
      </c>
      <c r="I158" s="88">
        <v>107955</v>
      </c>
      <c r="J158" s="88">
        <v>-6666</v>
      </c>
      <c r="K158" s="78">
        <v>116798</v>
      </c>
      <c r="L158" s="68"/>
      <c r="M158" s="88">
        <v>368</v>
      </c>
      <c r="N158" s="88">
        <v>27388</v>
      </c>
      <c r="O158" s="88">
        <v>-1301</v>
      </c>
      <c r="P158" s="78">
        <v>26455</v>
      </c>
      <c r="R158" s="88">
        <v>1958</v>
      </c>
      <c r="S158" s="88">
        <v>89053</v>
      </c>
      <c r="T158" s="88">
        <v>-4919</v>
      </c>
      <c r="U158" s="78">
        <v>86092</v>
      </c>
    </row>
    <row r="159" spans="1:21">
      <c r="A159" s="82" t="s">
        <v>677</v>
      </c>
      <c r="B159" s="121" t="s">
        <v>438</v>
      </c>
      <c r="C159" s="123">
        <v>16879</v>
      </c>
      <c r="D159" s="123">
        <v>22636</v>
      </c>
      <c r="E159" s="123">
        <v>-1635</v>
      </c>
      <c r="F159" s="123">
        <v>37880</v>
      </c>
      <c r="H159" s="123">
        <v>30872</v>
      </c>
      <c r="I159" s="123">
        <v>80049</v>
      </c>
      <c r="J159" s="123">
        <v>-6417</v>
      </c>
      <c r="K159" s="123">
        <v>104504</v>
      </c>
      <c r="L159" s="68"/>
      <c r="M159" s="123">
        <v>1385</v>
      </c>
      <c r="N159" s="123">
        <v>19348</v>
      </c>
      <c r="O159" s="123">
        <v>-1212</v>
      </c>
      <c r="P159" s="123">
        <v>19521</v>
      </c>
      <c r="R159" s="123">
        <v>3655</v>
      </c>
      <c r="S159" s="123">
        <v>64050</v>
      </c>
      <c r="T159" s="123">
        <v>-4355</v>
      </c>
      <c r="U159" s="123">
        <v>63350</v>
      </c>
    </row>
    <row r="160" spans="1:21">
      <c r="A160" s="84" t="s">
        <v>439</v>
      </c>
      <c r="B160" s="116" t="s">
        <v>373</v>
      </c>
      <c r="C160" s="78">
        <v>5520</v>
      </c>
      <c r="D160" s="78">
        <v>1447</v>
      </c>
      <c r="E160" s="78">
        <v>-605</v>
      </c>
      <c r="F160" s="78">
        <v>6362</v>
      </c>
      <c r="H160" s="88">
        <v>18531</v>
      </c>
      <c r="I160" s="88">
        <v>4683</v>
      </c>
      <c r="J160" s="88">
        <v>-1791</v>
      </c>
      <c r="K160" s="78">
        <v>21423</v>
      </c>
      <c r="M160" s="88">
        <v>1042</v>
      </c>
      <c r="N160" s="88">
        <v>0</v>
      </c>
      <c r="O160" s="88">
        <v>-342</v>
      </c>
      <c r="P160" s="78">
        <v>700</v>
      </c>
      <c r="R160" s="88">
        <v>1842</v>
      </c>
      <c r="S160" s="88">
        <v>0</v>
      </c>
      <c r="T160" s="88">
        <v>-1051</v>
      </c>
      <c r="U160" s="78">
        <v>791</v>
      </c>
    </row>
    <row r="161" spans="1:25">
      <c r="A161" s="84" t="s">
        <v>441</v>
      </c>
      <c r="B161" s="116" t="s">
        <v>55</v>
      </c>
      <c r="C161" s="78">
        <v>11359</v>
      </c>
      <c r="D161" s="78">
        <v>21189</v>
      </c>
      <c r="E161" s="78">
        <v>-1030</v>
      </c>
      <c r="F161" s="78">
        <v>31518</v>
      </c>
      <c r="H161" s="88">
        <v>12341</v>
      </c>
      <c r="I161" s="88">
        <v>75366</v>
      </c>
      <c r="J161" s="88">
        <v>-4626</v>
      </c>
      <c r="K161" s="78">
        <v>83081</v>
      </c>
      <c r="M161" s="88">
        <v>343</v>
      </c>
      <c r="N161" s="88">
        <v>19348</v>
      </c>
      <c r="O161" s="88">
        <v>-870</v>
      </c>
      <c r="P161" s="78">
        <v>18821</v>
      </c>
      <c r="R161" s="88">
        <v>1813</v>
      </c>
      <c r="S161" s="88">
        <v>64050</v>
      </c>
      <c r="T161" s="88">
        <v>-3304</v>
      </c>
      <c r="U161" s="78">
        <v>62559</v>
      </c>
    </row>
    <row r="162" spans="1:25">
      <c r="A162" s="85" t="s">
        <v>626</v>
      </c>
      <c r="B162" s="124" t="s">
        <v>391</v>
      </c>
      <c r="C162" s="123">
        <v>46360</v>
      </c>
      <c r="D162" s="123">
        <v>8906</v>
      </c>
      <c r="E162" s="123">
        <v>-275</v>
      </c>
      <c r="F162" s="123">
        <v>54991</v>
      </c>
      <c r="H162" s="123">
        <v>171772</v>
      </c>
      <c r="I162" s="123">
        <v>32602</v>
      </c>
      <c r="J162" s="123">
        <v>-920</v>
      </c>
      <c r="K162" s="123">
        <v>203454</v>
      </c>
      <c r="M162" s="123">
        <v>39529</v>
      </c>
      <c r="N162" s="123">
        <v>8761</v>
      </c>
      <c r="O162" s="123">
        <v>-644</v>
      </c>
      <c r="P162" s="123">
        <v>47646</v>
      </c>
      <c r="R162" s="123">
        <v>145770</v>
      </c>
      <c r="S162" s="123">
        <v>28635</v>
      </c>
      <c r="T162" s="123">
        <v>-2154</v>
      </c>
      <c r="U162" s="123">
        <v>172251</v>
      </c>
    </row>
    <row r="163" spans="1:25">
      <c r="A163" s="83" t="s">
        <v>627</v>
      </c>
      <c r="B163" s="77" t="s">
        <v>59</v>
      </c>
      <c r="C163" s="78">
        <v>18199</v>
      </c>
      <c r="D163" s="78">
        <v>9387</v>
      </c>
      <c r="E163" s="78">
        <v>-252</v>
      </c>
      <c r="F163" s="78">
        <v>27334</v>
      </c>
      <c r="G163" s="97"/>
      <c r="H163" s="88">
        <v>54342</v>
      </c>
      <c r="I163" s="88">
        <v>28997</v>
      </c>
      <c r="J163" s="88">
        <v>-801</v>
      </c>
      <c r="K163" s="78">
        <v>82538</v>
      </c>
      <c r="M163" s="88">
        <v>12570</v>
      </c>
      <c r="N163" s="88">
        <v>8276</v>
      </c>
      <c r="O163" s="88">
        <v>-611</v>
      </c>
      <c r="P163" s="78">
        <v>20235</v>
      </c>
      <c r="R163" s="88">
        <v>43440</v>
      </c>
      <c r="S163" s="88">
        <v>25426</v>
      </c>
      <c r="T163" s="88">
        <v>-1982</v>
      </c>
      <c r="U163" s="78">
        <v>66884</v>
      </c>
    </row>
    <row r="164" spans="1:25">
      <c r="A164" s="83" t="s">
        <v>628</v>
      </c>
      <c r="B164" s="77" t="s">
        <v>520</v>
      </c>
      <c r="C164" s="78">
        <v>10018</v>
      </c>
      <c r="D164" s="78">
        <v>1722</v>
      </c>
      <c r="E164" s="78">
        <v>-42</v>
      </c>
      <c r="F164" s="78">
        <v>11698</v>
      </c>
      <c r="G164" s="97"/>
      <c r="H164" s="88">
        <v>41241</v>
      </c>
      <c r="I164" s="88">
        <v>4944</v>
      </c>
      <c r="J164" s="88">
        <v>-138</v>
      </c>
      <c r="K164" s="78">
        <v>46047</v>
      </c>
      <c r="M164" s="88">
        <v>7366</v>
      </c>
      <c r="N164" s="88">
        <v>1395</v>
      </c>
      <c r="O164" s="88">
        <v>-32</v>
      </c>
      <c r="P164" s="78">
        <v>8729</v>
      </c>
      <c r="R164" s="88">
        <v>21077</v>
      </c>
      <c r="S164" s="88">
        <v>4368</v>
      </c>
      <c r="T164" s="88">
        <v>-169</v>
      </c>
      <c r="U164" s="78">
        <v>25276</v>
      </c>
    </row>
    <row r="165" spans="1:25">
      <c r="A165" s="83" t="s">
        <v>629</v>
      </c>
      <c r="B165" s="77" t="s">
        <v>65</v>
      </c>
      <c r="C165" s="78">
        <v>4348</v>
      </c>
      <c r="D165" s="78">
        <v>554</v>
      </c>
      <c r="E165" s="78">
        <v>-481</v>
      </c>
      <c r="F165" s="78">
        <v>4421</v>
      </c>
      <c r="G165" s="97"/>
      <c r="H165" s="88">
        <v>6553</v>
      </c>
      <c r="I165" s="88">
        <v>694</v>
      </c>
      <c r="J165" s="88">
        <v>-935</v>
      </c>
      <c r="K165" s="78">
        <v>6312</v>
      </c>
      <c r="M165" s="88">
        <v>571</v>
      </c>
      <c r="N165" s="88">
        <v>126</v>
      </c>
      <c r="O165" s="88">
        <v>-393</v>
      </c>
      <c r="P165" s="78">
        <v>304</v>
      </c>
      <c r="R165" s="88">
        <v>1558</v>
      </c>
      <c r="S165" s="88">
        <v>348</v>
      </c>
      <c r="T165" s="88">
        <v>-994</v>
      </c>
      <c r="U165" s="78">
        <v>912</v>
      </c>
    </row>
    <row r="166" spans="1:25">
      <c r="A166" s="83" t="s">
        <v>66</v>
      </c>
      <c r="B166" s="77" t="s">
        <v>67</v>
      </c>
      <c r="C166" s="78">
        <v>3923</v>
      </c>
      <c r="D166" s="78">
        <v>85</v>
      </c>
      <c r="E166" s="78">
        <v>-450</v>
      </c>
      <c r="F166" s="78">
        <v>3558</v>
      </c>
      <c r="H166" s="88">
        <v>5199</v>
      </c>
      <c r="I166" s="88">
        <v>193</v>
      </c>
      <c r="J166" s="88">
        <v>-904</v>
      </c>
      <c r="K166" s="78">
        <v>4488</v>
      </c>
      <c r="M166" s="88">
        <v>983</v>
      </c>
      <c r="N166" s="88">
        <v>48</v>
      </c>
      <c r="O166" s="88">
        <v>-393</v>
      </c>
      <c r="P166" s="78">
        <v>638</v>
      </c>
      <c r="R166" s="88">
        <v>2031</v>
      </c>
      <c r="S166" s="88">
        <v>563</v>
      </c>
      <c r="T166" s="88">
        <v>-994</v>
      </c>
      <c r="U166" s="78">
        <v>1600</v>
      </c>
    </row>
    <row r="167" spans="1:25">
      <c r="A167" s="83" t="s">
        <v>630</v>
      </c>
      <c r="B167" s="77" t="s">
        <v>69</v>
      </c>
      <c r="C167" s="78">
        <v>1</v>
      </c>
      <c r="D167" s="78">
        <v>0</v>
      </c>
      <c r="E167" s="78">
        <v>0</v>
      </c>
      <c r="F167" s="78">
        <v>1</v>
      </c>
      <c r="H167" s="88">
        <v>4</v>
      </c>
      <c r="I167" s="88">
        <v>0</v>
      </c>
      <c r="J167" s="88">
        <v>0</v>
      </c>
      <c r="K167" s="78">
        <v>4</v>
      </c>
      <c r="M167" s="88">
        <v>-51</v>
      </c>
      <c r="N167" s="88">
        <v>-3</v>
      </c>
      <c r="O167" s="88">
        <v>0</v>
      </c>
      <c r="P167" s="78">
        <v>-54</v>
      </c>
      <c r="R167" s="88">
        <v>170</v>
      </c>
      <c r="S167" s="88">
        <v>9</v>
      </c>
      <c r="T167" s="88">
        <v>0</v>
      </c>
      <c r="U167" s="78">
        <v>179</v>
      </c>
    </row>
    <row r="168" spans="1:25">
      <c r="A168" s="85" t="s">
        <v>631</v>
      </c>
      <c r="B168" s="124" t="s">
        <v>394</v>
      </c>
      <c r="C168" s="123">
        <v>18569</v>
      </c>
      <c r="D168" s="123">
        <v>-1734</v>
      </c>
      <c r="E168" s="123">
        <v>-12</v>
      </c>
      <c r="F168" s="123">
        <v>16823</v>
      </c>
      <c r="H168" s="123">
        <v>77547</v>
      </c>
      <c r="I168" s="123">
        <v>-838</v>
      </c>
      <c r="J168" s="123">
        <v>-12</v>
      </c>
      <c r="K168" s="123">
        <v>76697</v>
      </c>
      <c r="M168" s="123">
        <v>19130</v>
      </c>
      <c r="N168" s="123">
        <v>-835</v>
      </c>
      <c r="O168" s="123">
        <v>-1</v>
      </c>
      <c r="P168" s="123">
        <v>18294</v>
      </c>
      <c r="R168" s="123">
        <v>80950</v>
      </c>
      <c r="S168" s="123">
        <v>-1365</v>
      </c>
      <c r="T168" s="123">
        <v>-3</v>
      </c>
      <c r="U168" s="123">
        <v>79582</v>
      </c>
    </row>
    <row r="169" spans="1:25">
      <c r="A169" s="83" t="s">
        <v>632</v>
      </c>
      <c r="B169" s="77" t="s">
        <v>73</v>
      </c>
      <c r="C169" s="78">
        <v>3086</v>
      </c>
      <c r="D169" s="78">
        <v>111</v>
      </c>
      <c r="E169" s="78">
        <v>-714</v>
      </c>
      <c r="F169" s="78">
        <v>2483</v>
      </c>
      <c r="H169" s="88">
        <v>7878</v>
      </c>
      <c r="I169" s="88">
        <v>405</v>
      </c>
      <c r="J169" s="88">
        <v>-868</v>
      </c>
      <c r="K169" s="78">
        <v>7415</v>
      </c>
      <c r="M169" s="88">
        <v>1525</v>
      </c>
      <c r="N169" s="88">
        <v>421</v>
      </c>
      <c r="O169" s="88">
        <v>0</v>
      </c>
      <c r="P169" s="78">
        <v>1946</v>
      </c>
      <c r="R169" s="88">
        <v>7295</v>
      </c>
      <c r="S169" s="88">
        <v>354</v>
      </c>
      <c r="T169" s="88">
        <v>-309</v>
      </c>
      <c r="U169" s="78">
        <v>7340</v>
      </c>
    </row>
    <row r="170" spans="1:25">
      <c r="A170" s="83" t="s">
        <v>633</v>
      </c>
      <c r="B170" s="77" t="s">
        <v>75</v>
      </c>
      <c r="C170" s="78">
        <v>188</v>
      </c>
      <c r="D170" s="78">
        <v>673</v>
      </c>
      <c r="E170" s="78">
        <v>-714</v>
      </c>
      <c r="F170" s="78">
        <v>147</v>
      </c>
      <c r="H170" s="88">
        <v>463</v>
      </c>
      <c r="I170" s="88">
        <v>1117</v>
      </c>
      <c r="J170" s="88">
        <v>-868</v>
      </c>
      <c r="K170" s="78">
        <v>712</v>
      </c>
      <c r="M170" s="88">
        <v>73</v>
      </c>
      <c r="N170" s="88">
        <v>19</v>
      </c>
      <c r="O170" s="88">
        <v>0</v>
      </c>
      <c r="P170" s="78">
        <v>92</v>
      </c>
      <c r="R170" s="88">
        <v>100</v>
      </c>
      <c r="S170" s="88">
        <v>388</v>
      </c>
      <c r="T170" s="88">
        <v>-309</v>
      </c>
      <c r="U170" s="78">
        <v>179</v>
      </c>
    </row>
    <row r="171" spans="1:25">
      <c r="A171" s="85" t="s">
        <v>634</v>
      </c>
      <c r="B171" s="124" t="s">
        <v>396</v>
      </c>
      <c r="C171" s="123">
        <v>21467</v>
      </c>
      <c r="D171" s="123">
        <v>-2296</v>
      </c>
      <c r="E171" s="123">
        <v>-12</v>
      </c>
      <c r="F171" s="123">
        <v>19159</v>
      </c>
      <c r="H171" s="123">
        <v>84962</v>
      </c>
      <c r="I171" s="123">
        <v>-1550</v>
      </c>
      <c r="J171" s="123">
        <v>-12</v>
      </c>
      <c r="K171" s="123">
        <v>83400</v>
      </c>
      <c r="L171" s="68"/>
      <c r="M171" s="123">
        <v>20582</v>
      </c>
      <c r="N171" s="123">
        <v>-433</v>
      </c>
      <c r="O171" s="123">
        <v>-1</v>
      </c>
      <c r="P171" s="123">
        <v>20148</v>
      </c>
      <c r="R171" s="123">
        <v>88145</v>
      </c>
      <c r="S171" s="123">
        <v>-1399</v>
      </c>
      <c r="T171" s="123">
        <v>-3</v>
      </c>
      <c r="U171" s="123">
        <v>86743</v>
      </c>
    </row>
    <row r="172" spans="1:25">
      <c r="A172" s="83" t="s">
        <v>78</v>
      </c>
      <c r="B172" s="77" t="s">
        <v>79</v>
      </c>
      <c r="C172" s="78">
        <v>4655</v>
      </c>
      <c r="D172" s="78">
        <v>-391</v>
      </c>
      <c r="E172" s="78">
        <v>0</v>
      </c>
      <c r="F172" s="78">
        <v>4264</v>
      </c>
      <c r="H172" s="88">
        <v>17253</v>
      </c>
      <c r="I172" s="88">
        <v>-288</v>
      </c>
      <c r="J172" s="88">
        <v>0</v>
      </c>
      <c r="K172" s="78">
        <v>16965</v>
      </c>
      <c r="L172" s="68"/>
      <c r="M172" s="88">
        <v>4533</v>
      </c>
      <c r="N172" s="88">
        <v>128</v>
      </c>
      <c r="O172" s="88">
        <v>0</v>
      </c>
      <c r="P172" s="78">
        <v>4661</v>
      </c>
      <c r="R172" s="88">
        <v>18486</v>
      </c>
      <c r="S172" s="88">
        <v>340</v>
      </c>
      <c r="T172" s="88">
        <v>0</v>
      </c>
      <c r="U172" s="78">
        <v>18826</v>
      </c>
    </row>
    <row r="173" spans="1:25">
      <c r="A173" s="85" t="s">
        <v>522</v>
      </c>
      <c r="B173" s="124" t="s">
        <v>398</v>
      </c>
      <c r="C173" s="123">
        <v>16812</v>
      </c>
      <c r="D173" s="123">
        <v>-1905</v>
      </c>
      <c r="E173" s="123">
        <v>-12</v>
      </c>
      <c r="F173" s="123">
        <v>14895</v>
      </c>
      <c r="H173" s="123">
        <v>67709</v>
      </c>
      <c r="I173" s="123">
        <v>-1262</v>
      </c>
      <c r="J173" s="123">
        <v>-12</v>
      </c>
      <c r="K173" s="123">
        <v>66435</v>
      </c>
      <c r="M173" s="123">
        <v>16049</v>
      </c>
      <c r="N173" s="123">
        <v>-561</v>
      </c>
      <c r="O173" s="123">
        <v>-1</v>
      </c>
      <c r="P173" s="123">
        <v>15487</v>
      </c>
      <c r="Q173" s="68"/>
      <c r="R173" s="123">
        <v>69659</v>
      </c>
      <c r="S173" s="123">
        <v>-1739</v>
      </c>
      <c r="T173" s="123">
        <v>-3</v>
      </c>
      <c r="U173" s="123">
        <v>67917</v>
      </c>
      <c r="V173" s="68"/>
      <c r="W173" s="68"/>
      <c r="X173" s="68"/>
    </row>
    <row r="174" spans="1:25">
      <c r="A174" s="83"/>
      <c r="B174" s="77"/>
      <c r="C174" s="78"/>
      <c r="D174" s="78"/>
      <c r="E174" s="78"/>
      <c r="F174" s="78"/>
      <c r="H174" s="88"/>
      <c r="I174" s="88"/>
      <c r="J174" s="88"/>
      <c r="K174" s="78"/>
      <c r="L174" s="68"/>
      <c r="M174" s="88"/>
      <c r="N174" s="88"/>
      <c r="O174" s="88"/>
      <c r="P174" s="78"/>
      <c r="Q174" s="68"/>
      <c r="R174" s="88"/>
      <c r="S174" s="88"/>
      <c r="T174" s="88"/>
      <c r="U174" s="78"/>
      <c r="V174" s="68"/>
      <c r="W174" s="68"/>
      <c r="X174" s="68"/>
    </row>
    <row r="175" spans="1:25">
      <c r="A175" s="85" t="s">
        <v>635</v>
      </c>
      <c r="B175" s="124" t="s">
        <v>446</v>
      </c>
      <c r="C175" s="123">
        <v>16812</v>
      </c>
      <c r="D175" s="123">
        <v>-1905</v>
      </c>
      <c r="E175" s="123">
        <v>-12</v>
      </c>
      <c r="F175" s="123">
        <v>14895</v>
      </c>
      <c r="H175" s="123">
        <v>67709</v>
      </c>
      <c r="I175" s="123">
        <v>-1262</v>
      </c>
      <c r="J175" s="123">
        <v>-12</v>
      </c>
      <c r="K175" s="123">
        <v>66435</v>
      </c>
      <c r="L175" s="68"/>
      <c r="M175" s="123">
        <v>16049</v>
      </c>
      <c r="N175" s="123">
        <v>-561</v>
      </c>
      <c r="O175" s="123">
        <v>-1</v>
      </c>
      <c r="P175" s="123">
        <v>15487</v>
      </c>
      <c r="R175" s="123">
        <v>69659</v>
      </c>
      <c r="S175" s="123">
        <v>-1739</v>
      </c>
      <c r="T175" s="123">
        <v>-3</v>
      </c>
      <c r="U175" s="123">
        <v>67917</v>
      </c>
      <c r="Y175" s="68"/>
    </row>
    <row r="176" spans="1:25" s="68" customFormat="1">
      <c r="N176" s="40"/>
      <c r="O176" s="40"/>
      <c r="P176" s="40"/>
      <c r="Q176" s="40"/>
      <c r="R176" s="40"/>
      <c r="S176" s="40"/>
      <c r="T176" s="40"/>
      <c r="V176" s="40"/>
      <c r="W176" s="40"/>
      <c r="X176" s="40"/>
    </row>
    <row r="177" spans="1:25" s="68" customFormat="1">
      <c r="N177" s="40"/>
      <c r="O177" s="40"/>
      <c r="P177" s="40"/>
      <c r="Q177" s="40"/>
      <c r="R177" s="40"/>
      <c r="S177" s="40"/>
      <c r="T177" s="40"/>
      <c r="V177" s="40"/>
      <c r="W177" s="40"/>
      <c r="X177" s="40"/>
      <c r="Y177" s="40"/>
    </row>
    <row r="179" spans="1:25" ht="26">
      <c r="A179" s="65" t="s">
        <v>751</v>
      </c>
      <c r="B179" s="65" t="s">
        <v>448</v>
      </c>
      <c r="C179" s="383" t="s">
        <v>745</v>
      </c>
      <c r="D179" s="384"/>
      <c r="E179" s="384"/>
      <c r="F179" s="385"/>
      <c r="H179" s="383" t="s">
        <v>746</v>
      </c>
      <c r="I179" s="384"/>
      <c r="J179" s="384"/>
      <c r="K179" s="385"/>
      <c r="M179" s="383" t="s">
        <v>733</v>
      </c>
      <c r="N179" s="384"/>
      <c r="O179" s="384"/>
      <c r="P179" s="385"/>
    </row>
    <row r="180" spans="1:25" ht="52">
      <c r="A180" s="390" t="s">
        <v>126</v>
      </c>
      <c r="B180" s="390" t="s">
        <v>127</v>
      </c>
      <c r="C180" s="396" t="s">
        <v>430</v>
      </c>
      <c r="D180" s="396" t="s">
        <v>431</v>
      </c>
      <c r="E180" s="314" t="s">
        <v>478</v>
      </c>
      <c r="F180" s="314" t="s">
        <v>433</v>
      </c>
      <c r="H180" s="396" t="s">
        <v>430</v>
      </c>
      <c r="I180" s="396" t="s">
        <v>431</v>
      </c>
      <c r="J180" s="314" t="s">
        <v>478</v>
      </c>
      <c r="K180" s="314" t="s">
        <v>433</v>
      </c>
      <c r="M180" s="396" t="s">
        <v>430</v>
      </c>
      <c r="N180" s="396" t="s">
        <v>431</v>
      </c>
      <c r="O180" s="314" t="s">
        <v>478</v>
      </c>
      <c r="P180" s="314" t="s">
        <v>433</v>
      </c>
    </row>
    <row r="181" spans="1:25" ht="65">
      <c r="A181" s="391"/>
      <c r="B181" s="391"/>
      <c r="C181" s="397"/>
      <c r="D181" s="397"/>
      <c r="E181" s="314" t="s">
        <v>479</v>
      </c>
      <c r="F181" s="314" t="s">
        <v>435</v>
      </c>
      <c r="H181" s="397"/>
      <c r="I181" s="397"/>
      <c r="J181" s="314" t="s">
        <v>479</v>
      </c>
      <c r="K181" s="314" t="s">
        <v>435</v>
      </c>
      <c r="M181" s="397"/>
      <c r="N181" s="397"/>
      <c r="O181" s="314" t="s">
        <v>479</v>
      </c>
      <c r="P181" s="314" t="s">
        <v>435</v>
      </c>
    </row>
    <row r="182" spans="1:25">
      <c r="A182" s="121" t="s">
        <v>14</v>
      </c>
      <c r="B182" s="121" t="s">
        <v>131</v>
      </c>
      <c r="C182" s="125">
        <v>488883</v>
      </c>
      <c r="D182" s="125">
        <v>30745</v>
      </c>
      <c r="E182" s="125">
        <v>-16983</v>
      </c>
      <c r="F182" s="125">
        <v>502645</v>
      </c>
      <c r="H182" s="125">
        <v>440808</v>
      </c>
      <c r="I182" s="125">
        <v>30267</v>
      </c>
      <c r="J182" s="125">
        <v>-16727</v>
      </c>
      <c r="K182" s="125">
        <v>454348</v>
      </c>
      <c r="M182" s="125">
        <v>374512</v>
      </c>
      <c r="N182" s="125">
        <v>29520</v>
      </c>
      <c r="O182" s="125">
        <v>-16223</v>
      </c>
      <c r="P182" s="125">
        <v>387809</v>
      </c>
    </row>
    <row r="183" spans="1:25">
      <c r="A183" s="77" t="s">
        <v>566</v>
      </c>
      <c r="B183" s="77" t="s">
        <v>133</v>
      </c>
      <c r="C183" s="78">
        <v>28907</v>
      </c>
      <c r="D183" s="78">
        <v>2402</v>
      </c>
      <c r="E183" s="78">
        <v>-10</v>
      </c>
      <c r="F183" s="78">
        <v>31299</v>
      </c>
      <c r="H183" s="78">
        <v>29473</v>
      </c>
      <c r="I183" s="78">
        <v>2514</v>
      </c>
      <c r="J183" s="78">
        <v>0</v>
      </c>
      <c r="K183" s="78">
        <v>31987</v>
      </c>
      <c r="M183" s="78">
        <v>16867</v>
      </c>
      <c r="N183" s="78">
        <v>2374</v>
      </c>
      <c r="O183" s="78">
        <v>0</v>
      </c>
      <c r="P183" s="78">
        <v>19241</v>
      </c>
    </row>
    <row r="184" spans="1:25">
      <c r="A184" s="77" t="s">
        <v>567</v>
      </c>
      <c r="B184" s="77" t="s">
        <v>135</v>
      </c>
      <c r="C184" s="78">
        <v>51124</v>
      </c>
      <c r="D184" s="78">
        <v>524</v>
      </c>
      <c r="E184" s="78">
        <v>0</v>
      </c>
      <c r="F184" s="78">
        <v>51648</v>
      </c>
      <c r="H184" s="78">
        <v>50983</v>
      </c>
      <c r="I184" s="78">
        <v>617</v>
      </c>
      <c r="J184" s="78">
        <v>0</v>
      </c>
      <c r="K184" s="78">
        <v>51600</v>
      </c>
      <c r="M184" s="78">
        <v>49413</v>
      </c>
      <c r="N184" s="78">
        <v>797</v>
      </c>
      <c r="O184" s="78">
        <v>0</v>
      </c>
      <c r="P184" s="78">
        <v>50210</v>
      </c>
    </row>
    <row r="185" spans="1:25">
      <c r="A185" s="77" t="s">
        <v>568</v>
      </c>
      <c r="B185" s="77" t="s">
        <v>137</v>
      </c>
      <c r="C185" s="78">
        <v>307767</v>
      </c>
      <c r="D185" s="78">
        <v>25363</v>
      </c>
      <c r="E185" s="78">
        <v>-6</v>
      </c>
      <c r="F185" s="78">
        <v>333124</v>
      </c>
      <c r="H185" s="78">
        <v>266851</v>
      </c>
      <c r="I185" s="78">
        <v>24955</v>
      </c>
      <c r="J185" s="78">
        <v>-3</v>
      </c>
      <c r="K185" s="78">
        <v>291803</v>
      </c>
      <c r="M185" s="78">
        <v>218753</v>
      </c>
      <c r="N185" s="78">
        <v>24066</v>
      </c>
      <c r="O185" s="78">
        <v>-3</v>
      </c>
      <c r="P185" s="78">
        <v>242816</v>
      </c>
    </row>
    <row r="186" spans="1:25">
      <c r="A186" s="77" t="s">
        <v>138</v>
      </c>
      <c r="B186" s="77" t="s">
        <v>139</v>
      </c>
      <c r="C186" s="78">
        <v>56438</v>
      </c>
      <c r="D186" s="78">
        <v>0</v>
      </c>
      <c r="E186" s="78">
        <v>0</v>
      </c>
      <c r="F186" s="78">
        <v>56438</v>
      </c>
      <c r="H186" s="78">
        <v>56438</v>
      </c>
      <c r="I186" s="78">
        <v>0</v>
      </c>
      <c r="J186" s="78">
        <v>0</v>
      </c>
      <c r="K186" s="78">
        <v>56438</v>
      </c>
      <c r="M186" s="78">
        <v>56438</v>
      </c>
      <c r="N186" s="78">
        <v>0</v>
      </c>
      <c r="O186" s="78">
        <v>0</v>
      </c>
      <c r="P186" s="78">
        <v>56438</v>
      </c>
    </row>
    <row r="187" spans="1:25">
      <c r="A187" s="77" t="s">
        <v>140</v>
      </c>
      <c r="B187" s="77" t="s">
        <v>141</v>
      </c>
      <c r="C187" s="78">
        <v>9688</v>
      </c>
      <c r="D187" s="78">
        <v>0</v>
      </c>
      <c r="E187" s="78">
        <v>0</v>
      </c>
      <c r="F187" s="78">
        <v>9688</v>
      </c>
      <c r="H187" s="78">
        <v>9640</v>
      </c>
      <c r="I187" s="78">
        <v>0</v>
      </c>
      <c r="J187" s="78">
        <v>0</v>
      </c>
      <c r="K187" s="78">
        <v>9640</v>
      </c>
      <c r="M187" s="78">
        <v>9553</v>
      </c>
      <c r="N187" s="78">
        <v>0</v>
      </c>
      <c r="O187" s="78">
        <v>0</v>
      </c>
      <c r="P187" s="78">
        <v>9553</v>
      </c>
    </row>
    <row r="188" spans="1:25">
      <c r="A188" s="77" t="s">
        <v>142</v>
      </c>
      <c r="B188" s="77" t="s">
        <v>143</v>
      </c>
      <c r="C188" s="78">
        <v>3482</v>
      </c>
      <c r="D188" s="78">
        <v>0</v>
      </c>
      <c r="E188" s="78">
        <v>0</v>
      </c>
      <c r="F188" s="78">
        <v>3482</v>
      </c>
      <c r="H188" s="78">
        <v>3478</v>
      </c>
      <c r="I188" s="78">
        <v>0</v>
      </c>
      <c r="J188" s="78">
        <v>0</v>
      </c>
      <c r="K188" s="78">
        <v>3478</v>
      </c>
      <c r="M188" s="78">
        <v>3478</v>
      </c>
      <c r="N188" s="78">
        <v>0</v>
      </c>
      <c r="O188" s="78">
        <v>0</v>
      </c>
      <c r="P188" s="78">
        <v>3478</v>
      </c>
    </row>
    <row r="189" spans="1:25">
      <c r="A189" s="77" t="s">
        <v>536</v>
      </c>
      <c r="B189" s="77" t="s">
        <v>451</v>
      </c>
      <c r="C189" s="78">
        <v>16967</v>
      </c>
      <c r="D189" s="78">
        <v>0</v>
      </c>
      <c r="E189" s="78">
        <v>-16967</v>
      </c>
      <c r="F189" s="78">
        <v>0</v>
      </c>
      <c r="H189" s="78">
        <v>16724</v>
      </c>
      <c r="I189" s="78">
        <v>0</v>
      </c>
      <c r="J189" s="78">
        <v>-16724</v>
      </c>
      <c r="K189" s="78">
        <v>0</v>
      </c>
      <c r="M189" s="78">
        <v>16220</v>
      </c>
      <c r="N189" s="78">
        <v>0</v>
      </c>
      <c r="O189" s="78">
        <v>-16220</v>
      </c>
      <c r="P189" s="78">
        <v>0</v>
      </c>
    </row>
    <row r="190" spans="1:25">
      <c r="A190" s="77" t="s">
        <v>569</v>
      </c>
      <c r="B190" s="77" t="s">
        <v>145</v>
      </c>
      <c r="C190" s="78">
        <v>6934</v>
      </c>
      <c r="D190" s="78">
        <v>0</v>
      </c>
      <c r="E190" s="78">
        <v>0</v>
      </c>
      <c r="F190" s="78">
        <v>6934</v>
      </c>
      <c r="H190" s="78">
        <v>6257</v>
      </c>
      <c r="I190" s="78">
        <v>0</v>
      </c>
      <c r="J190" s="78">
        <v>0</v>
      </c>
      <c r="K190" s="78">
        <v>6257</v>
      </c>
      <c r="M190" s="78">
        <v>3183</v>
      </c>
      <c r="N190" s="78">
        <v>0</v>
      </c>
      <c r="O190" s="78">
        <v>0</v>
      </c>
      <c r="P190" s="78">
        <v>3183</v>
      </c>
    </row>
    <row r="191" spans="1:25">
      <c r="A191" s="77" t="s">
        <v>500</v>
      </c>
      <c r="B191" s="77" t="s">
        <v>720</v>
      </c>
      <c r="C191" s="78">
        <v>7002</v>
      </c>
      <c r="D191" s="78">
        <v>2456</v>
      </c>
      <c r="E191" s="78">
        <v>0</v>
      </c>
      <c r="F191" s="78">
        <v>9458</v>
      </c>
      <c r="H191" s="78">
        <v>390</v>
      </c>
      <c r="I191" s="78">
        <v>2181</v>
      </c>
      <c r="J191" s="78">
        <v>0</v>
      </c>
      <c r="K191" s="78">
        <v>2571</v>
      </c>
      <c r="M191" s="78">
        <v>37</v>
      </c>
      <c r="N191" s="78">
        <v>2283</v>
      </c>
      <c r="O191" s="78">
        <v>0</v>
      </c>
      <c r="P191" s="78">
        <v>2320</v>
      </c>
    </row>
    <row r="192" spans="1:25">
      <c r="A192" s="77" t="s">
        <v>707</v>
      </c>
      <c r="B192" s="77" t="s">
        <v>611</v>
      </c>
      <c r="C192" s="78">
        <v>574</v>
      </c>
      <c r="D192" s="78">
        <v>0</v>
      </c>
      <c r="E192" s="78">
        <v>0</v>
      </c>
      <c r="F192" s="78">
        <v>574</v>
      </c>
      <c r="H192" s="78">
        <v>574</v>
      </c>
      <c r="I192" s="78">
        <v>0</v>
      </c>
      <c r="J192" s="78">
        <v>0</v>
      </c>
      <c r="K192" s="78">
        <v>574</v>
      </c>
      <c r="M192" s="78">
        <v>570</v>
      </c>
      <c r="N192" s="78">
        <v>0</v>
      </c>
      <c r="O192" s="78">
        <v>0</v>
      </c>
      <c r="P192" s="78">
        <v>570</v>
      </c>
    </row>
    <row r="193" spans="1:16">
      <c r="A193" s="121" t="s">
        <v>570</v>
      </c>
      <c r="B193" s="121" t="s">
        <v>155</v>
      </c>
      <c r="C193" s="125">
        <v>656999</v>
      </c>
      <c r="D193" s="125">
        <v>62901</v>
      </c>
      <c r="E193" s="125">
        <v>-14489</v>
      </c>
      <c r="F193" s="125">
        <v>705411</v>
      </c>
      <c r="H193" s="125">
        <v>621238</v>
      </c>
      <c r="I193" s="125">
        <v>82572</v>
      </c>
      <c r="J193" s="125">
        <v>-20443</v>
      </c>
      <c r="K193" s="125">
        <v>683367</v>
      </c>
      <c r="M193" s="125">
        <v>677633</v>
      </c>
      <c r="N193" s="125">
        <v>91017</v>
      </c>
      <c r="O193" s="125">
        <v>-29621</v>
      </c>
      <c r="P193" s="125">
        <v>739029</v>
      </c>
    </row>
    <row r="194" spans="1:16">
      <c r="A194" s="77" t="s">
        <v>156</v>
      </c>
      <c r="B194" s="77" t="s">
        <v>721</v>
      </c>
      <c r="C194" s="78">
        <v>10922</v>
      </c>
      <c r="D194" s="78">
        <v>0</v>
      </c>
      <c r="E194" s="78">
        <v>0</v>
      </c>
      <c r="F194" s="78">
        <v>10922</v>
      </c>
      <c r="H194" s="78">
        <v>1087</v>
      </c>
      <c r="I194" s="78">
        <v>0</v>
      </c>
      <c r="J194" s="78">
        <v>0</v>
      </c>
      <c r="K194" s="78">
        <v>1087</v>
      </c>
      <c r="M194" s="78">
        <v>258</v>
      </c>
      <c r="N194" s="78">
        <v>0</v>
      </c>
      <c r="O194" s="78">
        <v>0</v>
      </c>
      <c r="P194" s="78">
        <v>258</v>
      </c>
    </row>
    <row r="195" spans="1:16">
      <c r="A195" s="77" t="s">
        <v>158</v>
      </c>
      <c r="B195" s="77" t="s">
        <v>159</v>
      </c>
      <c r="C195" s="78">
        <v>36409</v>
      </c>
      <c r="D195" s="78">
        <v>4842</v>
      </c>
      <c r="E195" s="78">
        <v>-1939</v>
      </c>
      <c r="F195" s="78">
        <v>39312</v>
      </c>
      <c r="H195" s="78">
        <v>95141</v>
      </c>
      <c r="I195" s="78">
        <v>5164</v>
      </c>
      <c r="J195" s="78">
        <v>-9997</v>
      </c>
      <c r="K195" s="78">
        <v>90308</v>
      </c>
      <c r="M195" s="78">
        <v>31714</v>
      </c>
      <c r="N195" s="78">
        <v>6607</v>
      </c>
      <c r="O195" s="78">
        <v>-1313</v>
      </c>
      <c r="P195" s="78">
        <v>37008</v>
      </c>
    </row>
    <row r="196" spans="1:16">
      <c r="A196" s="77" t="s">
        <v>571</v>
      </c>
      <c r="B196" s="77" t="s">
        <v>161</v>
      </c>
      <c r="C196" s="78">
        <v>22</v>
      </c>
      <c r="D196" s="78">
        <v>986</v>
      </c>
      <c r="E196" s="78">
        <v>0</v>
      </c>
      <c r="F196" s="78">
        <v>1008</v>
      </c>
      <c r="H196" s="78">
        <v>3172</v>
      </c>
      <c r="I196" s="78">
        <v>593</v>
      </c>
      <c r="J196" s="78">
        <v>0</v>
      </c>
      <c r="K196" s="78">
        <v>3765</v>
      </c>
      <c r="M196" s="78">
        <v>1525</v>
      </c>
      <c r="N196" s="78">
        <v>86</v>
      </c>
      <c r="O196" s="78">
        <v>0</v>
      </c>
      <c r="P196" s="78">
        <v>1611</v>
      </c>
    </row>
    <row r="197" spans="1:16">
      <c r="A197" s="77" t="s">
        <v>152</v>
      </c>
      <c r="B197" s="77" t="s">
        <v>163</v>
      </c>
      <c r="C197" s="78">
        <v>40002</v>
      </c>
      <c r="D197" s="78">
        <v>4306</v>
      </c>
      <c r="E197" s="78">
        <v>-2217</v>
      </c>
      <c r="F197" s="78">
        <v>42091</v>
      </c>
      <c r="H197" s="78">
        <v>35437</v>
      </c>
      <c r="I197" s="78">
        <v>3597</v>
      </c>
      <c r="J197" s="78">
        <v>-2540</v>
      </c>
      <c r="K197" s="78">
        <v>36494</v>
      </c>
      <c r="M197" s="78">
        <v>45764</v>
      </c>
      <c r="N197" s="78">
        <v>1775</v>
      </c>
      <c r="O197" s="78">
        <v>-28308</v>
      </c>
      <c r="P197" s="78">
        <v>19231</v>
      </c>
    </row>
    <row r="198" spans="1:16">
      <c r="A198" s="77" t="s">
        <v>146</v>
      </c>
      <c r="B198" s="77" t="s">
        <v>147</v>
      </c>
      <c r="C198" s="78">
        <v>0</v>
      </c>
      <c r="D198" s="78">
        <v>0</v>
      </c>
      <c r="E198" s="78">
        <v>0</v>
      </c>
      <c r="F198" s="78">
        <v>0</v>
      </c>
      <c r="H198" s="78">
        <v>0</v>
      </c>
      <c r="I198" s="78">
        <v>0</v>
      </c>
      <c r="J198" s="78">
        <v>0</v>
      </c>
      <c r="K198" s="78">
        <v>0</v>
      </c>
      <c r="M198" s="78">
        <v>0</v>
      </c>
      <c r="N198" s="78">
        <v>0</v>
      </c>
      <c r="O198" s="78">
        <v>0</v>
      </c>
      <c r="P198" s="78">
        <v>0</v>
      </c>
    </row>
    <row r="199" spans="1:16">
      <c r="A199" s="77" t="s">
        <v>499</v>
      </c>
      <c r="B199" s="77" t="s">
        <v>149</v>
      </c>
      <c r="C199" s="78">
        <v>1549</v>
      </c>
      <c r="D199" s="78">
        <v>27233</v>
      </c>
      <c r="E199" s="78">
        <v>-10333</v>
      </c>
      <c r="F199" s="78">
        <v>18449</v>
      </c>
      <c r="H199" s="78">
        <v>2375</v>
      </c>
      <c r="I199" s="78">
        <v>26734</v>
      </c>
      <c r="J199" s="78">
        <v>-7906</v>
      </c>
      <c r="K199" s="78">
        <v>21203</v>
      </c>
      <c r="M199" s="78">
        <v>1272</v>
      </c>
      <c r="N199" s="78">
        <v>20230</v>
      </c>
      <c r="O199" s="78">
        <v>0</v>
      </c>
      <c r="P199" s="78">
        <v>21502</v>
      </c>
    </row>
    <row r="200" spans="1:16">
      <c r="A200" s="77" t="s">
        <v>170</v>
      </c>
      <c r="B200" s="77" t="s">
        <v>171</v>
      </c>
      <c r="C200" s="78">
        <v>99432</v>
      </c>
      <c r="D200" s="78">
        <v>25534</v>
      </c>
      <c r="E200" s="78">
        <v>0</v>
      </c>
      <c r="F200" s="78">
        <v>124966</v>
      </c>
      <c r="H200" s="78">
        <v>22740</v>
      </c>
      <c r="I200" s="78">
        <v>46484</v>
      </c>
      <c r="J200" s="78">
        <v>0</v>
      </c>
      <c r="K200" s="78">
        <v>69224</v>
      </c>
      <c r="M200" s="78">
        <v>42059</v>
      </c>
      <c r="N200" s="78">
        <v>62319</v>
      </c>
      <c r="O200" s="78">
        <v>0</v>
      </c>
      <c r="P200" s="78">
        <v>104378</v>
      </c>
    </row>
    <row r="201" spans="1:16">
      <c r="A201" s="77" t="s">
        <v>537</v>
      </c>
      <c r="B201" s="77" t="s">
        <v>169</v>
      </c>
      <c r="C201" s="78">
        <v>468663</v>
      </c>
      <c r="D201" s="78">
        <v>0</v>
      </c>
      <c r="E201" s="78">
        <v>0</v>
      </c>
      <c r="F201" s="78">
        <v>468663</v>
      </c>
      <c r="H201" s="78">
        <v>461286</v>
      </c>
      <c r="I201" s="78">
        <v>0</v>
      </c>
      <c r="J201" s="78">
        <v>0</v>
      </c>
      <c r="K201" s="78">
        <v>461286</v>
      </c>
      <c r="M201" s="78">
        <v>554992</v>
      </c>
      <c r="N201" s="78">
        <v>0</v>
      </c>
      <c r="O201" s="78">
        <v>0</v>
      </c>
      <c r="P201" s="78">
        <v>554992</v>
      </c>
    </row>
    <row r="202" spans="1:16">
      <c r="A202" s="77" t="s">
        <v>172</v>
      </c>
      <c r="B202" s="77" t="s">
        <v>173</v>
      </c>
      <c r="C202" s="78">
        <v>0</v>
      </c>
      <c r="D202" s="78">
        <v>0</v>
      </c>
      <c r="E202" s="78">
        <v>0</v>
      </c>
      <c r="F202" s="78"/>
      <c r="H202" s="78">
        <v>0</v>
      </c>
      <c r="I202" s="78">
        <v>0</v>
      </c>
      <c r="J202" s="78">
        <v>0</v>
      </c>
      <c r="K202" s="78"/>
      <c r="M202" s="78">
        <v>49</v>
      </c>
      <c r="N202" s="78">
        <v>0</v>
      </c>
      <c r="O202" s="78">
        <v>0</v>
      </c>
      <c r="P202" s="78">
        <v>49</v>
      </c>
    </row>
    <row r="203" spans="1:16">
      <c r="A203" s="121" t="s">
        <v>174</v>
      </c>
      <c r="B203" s="121" t="s">
        <v>175</v>
      </c>
      <c r="C203" s="125">
        <v>1145882</v>
      </c>
      <c r="D203" s="125">
        <v>93646</v>
      </c>
      <c r="E203" s="125">
        <v>-31472</v>
      </c>
      <c r="F203" s="125">
        <v>1208056</v>
      </c>
      <c r="H203" s="125">
        <v>1062046</v>
      </c>
      <c r="I203" s="125">
        <v>112839</v>
      </c>
      <c r="J203" s="125">
        <v>-37170</v>
      </c>
      <c r="K203" s="125">
        <v>1137715</v>
      </c>
      <c r="M203" s="125">
        <v>1052145</v>
      </c>
      <c r="N203" s="125">
        <v>120537</v>
      </c>
      <c r="O203" s="125">
        <v>-45844</v>
      </c>
      <c r="P203" s="125">
        <v>1126838</v>
      </c>
    </row>
    <row r="204" spans="1:16">
      <c r="A204" s="76"/>
    </row>
    <row r="205" spans="1:16">
      <c r="A205" s="65"/>
      <c r="B205" s="65"/>
      <c r="C205" s="383" t="s">
        <v>745</v>
      </c>
      <c r="D205" s="384"/>
      <c r="E205" s="384"/>
      <c r="F205" s="385"/>
      <c r="H205" s="383" t="s">
        <v>746</v>
      </c>
      <c r="I205" s="384"/>
      <c r="J205" s="384"/>
      <c r="K205" s="385"/>
      <c r="M205" s="383" t="s">
        <v>733</v>
      </c>
      <c r="N205" s="384"/>
      <c r="O205" s="384"/>
      <c r="P205" s="385"/>
    </row>
    <row r="206" spans="1:16" ht="52">
      <c r="A206" s="390" t="s">
        <v>452</v>
      </c>
      <c r="B206" s="390" t="s">
        <v>177</v>
      </c>
      <c r="C206" s="396" t="s">
        <v>430</v>
      </c>
      <c r="D206" s="396" t="s">
        <v>431</v>
      </c>
      <c r="E206" s="314" t="s">
        <v>478</v>
      </c>
      <c r="F206" s="314" t="s">
        <v>433</v>
      </c>
      <c r="H206" s="396" t="s">
        <v>430</v>
      </c>
      <c r="I206" s="396" t="s">
        <v>431</v>
      </c>
      <c r="J206" s="314" t="s">
        <v>478</v>
      </c>
      <c r="K206" s="314" t="s">
        <v>433</v>
      </c>
      <c r="M206" s="396" t="s">
        <v>430</v>
      </c>
      <c r="N206" s="396" t="s">
        <v>431</v>
      </c>
      <c r="O206" s="314" t="s">
        <v>478</v>
      </c>
      <c r="P206" s="314" t="s">
        <v>433</v>
      </c>
    </row>
    <row r="207" spans="1:16" ht="65">
      <c r="A207" s="391"/>
      <c r="B207" s="391"/>
      <c r="C207" s="397"/>
      <c r="D207" s="397"/>
      <c r="E207" s="314" t="s">
        <v>479</v>
      </c>
      <c r="F207" s="314" t="s">
        <v>435</v>
      </c>
      <c r="H207" s="397"/>
      <c r="I207" s="397"/>
      <c r="J207" s="314" t="s">
        <v>479</v>
      </c>
      <c r="K207" s="314" t="s">
        <v>435</v>
      </c>
      <c r="M207" s="397"/>
      <c r="N207" s="397"/>
      <c r="O207" s="314" t="s">
        <v>479</v>
      </c>
      <c r="P207" s="314" t="s">
        <v>435</v>
      </c>
    </row>
    <row r="208" spans="1:16">
      <c r="A208" s="82" t="s">
        <v>178</v>
      </c>
      <c r="B208" s="121" t="s">
        <v>179</v>
      </c>
      <c r="C208" s="125">
        <v>971393</v>
      </c>
      <c r="D208" s="125">
        <v>40233</v>
      </c>
      <c r="E208" s="125">
        <v>-16983</v>
      </c>
      <c r="F208" s="125">
        <v>994643</v>
      </c>
      <c r="H208" s="125">
        <v>950024</v>
      </c>
      <c r="I208" s="125">
        <v>41893</v>
      </c>
      <c r="J208" s="125">
        <v>-16727</v>
      </c>
      <c r="K208" s="125">
        <v>975190</v>
      </c>
      <c r="M208" s="125">
        <v>978340</v>
      </c>
      <c r="N208" s="125">
        <v>40747</v>
      </c>
      <c r="O208" s="125">
        <v>-16223</v>
      </c>
      <c r="P208" s="125">
        <v>1002864</v>
      </c>
    </row>
    <row r="209" spans="1:16">
      <c r="A209" s="82" t="s">
        <v>480</v>
      </c>
      <c r="B209" s="121" t="s">
        <v>481</v>
      </c>
      <c r="C209" s="125">
        <v>971393</v>
      </c>
      <c r="D209" s="125">
        <v>40233</v>
      </c>
      <c r="E209" s="125">
        <v>-16983</v>
      </c>
      <c r="F209" s="125">
        <v>994643</v>
      </c>
      <c r="H209" s="125">
        <v>950024</v>
      </c>
      <c r="I209" s="125">
        <v>41893</v>
      </c>
      <c r="J209" s="125">
        <v>-16727</v>
      </c>
      <c r="K209" s="125">
        <v>975190</v>
      </c>
      <c r="M209" s="125">
        <v>978340</v>
      </c>
      <c r="N209" s="125">
        <v>40747</v>
      </c>
      <c r="O209" s="125">
        <v>-16223</v>
      </c>
      <c r="P209" s="125">
        <v>1002864</v>
      </c>
    </row>
    <row r="210" spans="1:16">
      <c r="A210" s="83" t="s">
        <v>182</v>
      </c>
      <c r="B210" s="77" t="s">
        <v>183</v>
      </c>
      <c r="C210" s="78">
        <v>96120</v>
      </c>
      <c r="D210" s="78">
        <v>136</v>
      </c>
      <c r="E210" s="78">
        <v>-136</v>
      </c>
      <c r="F210" s="78">
        <v>96120</v>
      </c>
      <c r="H210" s="78">
        <v>96120</v>
      </c>
      <c r="I210" s="78">
        <v>136</v>
      </c>
      <c r="J210" s="78">
        <v>-136</v>
      </c>
      <c r="K210" s="78">
        <v>96120</v>
      </c>
      <c r="M210" s="78">
        <v>96120</v>
      </c>
      <c r="N210" s="78">
        <v>136</v>
      </c>
      <c r="O210" s="78">
        <v>-136</v>
      </c>
      <c r="P210" s="78">
        <v>96120</v>
      </c>
    </row>
    <row r="211" spans="1:16">
      <c r="A211" s="83" t="s">
        <v>453</v>
      </c>
      <c r="B211" s="77" t="s">
        <v>185</v>
      </c>
      <c r="C211" s="78">
        <v>748323</v>
      </c>
      <c r="D211" s="78">
        <v>38143</v>
      </c>
      <c r="E211" s="78">
        <v>-5515</v>
      </c>
      <c r="F211" s="78">
        <v>780951</v>
      </c>
      <c r="H211" s="78">
        <v>748324</v>
      </c>
      <c r="I211" s="78">
        <v>38142</v>
      </c>
      <c r="J211" s="78">
        <v>-5515</v>
      </c>
      <c r="K211" s="78">
        <v>780951</v>
      </c>
      <c r="M211" s="78">
        <v>739798</v>
      </c>
      <c r="N211" s="78">
        <v>5441</v>
      </c>
      <c r="O211" s="78">
        <v>-5515</v>
      </c>
      <c r="P211" s="78">
        <v>739724</v>
      </c>
    </row>
    <row r="212" spans="1:16">
      <c r="A212" s="83" t="s">
        <v>573</v>
      </c>
      <c r="B212" s="77" t="s">
        <v>722</v>
      </c>
      <c r="C212" s="78">
        <v>52364</v>
      </c>
      <c r="D212" s="78">
        <v>3279</v>
      </c>
      <c r="E212" s="78">
        <v>-3279</v>
      </c>
      <c r="F212" s="78">
        <v>52364</v>
      </c>
      <c r="H212" s="78">
        <v>47872</v>
      </c>
      <c r="I212" s="78">
        <v>3035</v>
      </c>
      <c r="J212" s="78">
        <v>-3035</v>
      </c>
      <c r="K212" s="78">
        <v>47872</v>
      </c>
      <c r="M212" s="78">
        <v>26145</v>
      </c>
      <c r="N212" s="78">
        <v>2531</v>
      </c>
      <c r="O212" s="78">
        <v>-2531</v>
      </c>
      <c r="P212" s="78">
        <v>26145</v>
      </c>
    </row>
    <row r="213" spans="1:16">
      <c r="A213" s="83" t="s">
        <v>574</v>
      </c>
      <c r="B213" s="77" t="s">
        <v>193</v>
      </c>
      <c r="C213" s="78">
        <v>114</v>
      </c>
      <c r="D213" s="78">
        <v>-65</v>
      </c>
      <c r="E213" s="78">
        <v>1014</v>
      </c>
      <c r="F213" s="78">
        <v>1063</v>
      </c>
      <c r="H213" s="78">
        <v>48</v>
      </c>
      <c r="I213" s="78">
        <v>-65</v>
      </c>
      <c r="J213" s="78">
        <v>1014</v>
      </c>
      <c r="K213" s="78">
        <v>997</v>
      </c>
      <c r="M213" s="78">
        <v>63</v>
      </c>
      <c r="N213" s="78">
        <v>-65</v>
      </c>
      <c r="O213" s="78">
        <v>1014</v>
      </c>
      <c r="P213" s="78">
        <v>1012</v>
      </c>
    </row>
    <row r="214" spans="1:16">
      <c r="A214" s="83" t="s">
        <v>194</v>
      </c>
      <c r="B214" s="77" t="s">
        <v>723</v>
      </c>
      <c r="C214" s="78">
        <v>6763</v>
      </c>
      <c r="D214" s="78">
        <v>2</v>
      </c>
      <c r="E214" s="78">
        <v>-9055</v>
      </c>
      <c r="F214" s="78">
        <v>-2290</v>
      </c>
      <c r="H214" s="78">
        <v>6763</v>
      </c>
      <c r="I214" s="78">
        <v>2</v>
      </c>
      <c r="J214" s="78">
        <v>-9055</v>
      </c>
      <c r="K214" s="78">
        <v>-2290</v>
      </c>
      <c r="M214" s="78">
        <v>6907</v>
      </c>
      <c r="N214" s="78">
        <v>32674</v>
      </c>
      <c r="O214" s="78">
        <v>-9052</v>
      </c>
      <c r="P214" s="78">
        <v>30529</v>
      </c>
    </row>
    <row r="215" spans="1:16">
      <c r="A215" s="83" t="s">
        <v>575</v>
      </c>
      <c r="B215" s="77" t="s">
        <v>197</v>
      </c>
      <c r="C215" s="78">
        <v>67709</v>
      </c>
      <c r="D215" s="78">
        <v>-1262</v>
      </c>
      <c r="E215" s="78">
        <v>-12</v>
      </c>
      <c r="F215" s="78">
        <v>66435</v>
      </c>
      <c r="H215" s="78">
        <v>50897</v>
      </c>
      <c r="I215" s="78">
        <v>643</v>
      </c>
      <c r="J215" s="78">
        <v>0</v>
      </c>
      <c r="K215" s="78">
        <v>51540</v>
      </c>
      <c r="M215" s="78">
        <v>109307</v>
      </c>
      <c r="N215" s="78">
        <v>30</v>
      </c>
      <c r="O215" s="78">
        <v>-3</v>
      </c>
      <c r="P215" s="78">
        <v>109334</v>
      </c>
    </row>
    <row r="216" spans="1:16">
      <c r="A216" s="121" t="s">
        <v>576</v>
      </c>
      <c r="B216" s="121" t="s">
        <v>482</v>
      </c>
      <c r="C216" s="125">
        <v>0</v>
      </c>
      <c r="D216" s="125">
        <v>0</v>
      </c>
      <c r="E216" s="125">
        <v>0</v>
      </c>
      <c r="F216" s="125">
        <v>0</v>
      </c>
      <c r="H216" s="125">
        <v>0</v>
      </c>
      <c r="I216" s="125">
        <v>0</v>
      </c>
      <c r="J216" s="125">
        <v>0</v>
      </c>
      <c r="K216" s="125">
        <v>0</v>
      </c>
      <c r="M216" s="125">
        <v>0</v>
      </c>
      <c r="N216" s="125">
        <v>0</v>
      </c>
      <c r="O216" s="125">
        <v>0</v>
      </c>
      <c r="P216" s="125">
        <v>0</v>
      </c>
    </row>
    <row r="217" spans="1:16">
      <c r="A217" s="82" t="s">
        <v>577</v>
      </c>
      <c r="B217" s="121" t="s">
        <v>199</v>
      </c>
      <c r="C217" s="125">
        <v>5933</v>
      </c>
      <c r="D217" s="125">
        <v>252</v>
      </c>
      <c r="E217" s="125">
        <v>0</v>
      </c>
      <c r="F217" s="125">
        <v>6185</v>
      </c>
      <c r="H217" s="125">
        <v>6490</v>
      </c>
      <c r="I217" s="125">
        <v>188</v>
      </c>
      <c r="J217" s="125">
        <v>0</v>
      </c>
      <c r="K217" s="125">
        <v>6678</v>
      </c>
      <c r="M217" s="125">
        <v>6648</v>
      </c>
      <c r="N217" s="125">
        <v>43</v>
      </c>
      <c r="O217" s="125">
        <v>0</v>
      </c>
      <c r="P217" s="125">
        <v>6691</v>
      </c>
    </row>
    <row r="218" spans="1:16">
      <c r="A218" s="83" t="s">
        <v>200</v>
      </c>
      <c r="B218" s="77" t="s">
        <v>201</v>
      </c>
      <c r="C218" s="78">
        <v>5745</v>
      </c>
      <c r="D218" s="78">
        <v>65</v>
      </c>
      <c r="E218" s="78">
        <v>0</v>
      </c>
      <c r="F218" s="78">
        <v>5810</v>
      </c>
      <c r="H218" s="78">
        <v>6262</v>
      </c>
      <c r="I218" s="78">
        <v>0</v>
      </c>
      <c r="J218" s="78">
        <v>0</v>
      </c>
      <c r="K218" s="78">
        <v>6262</v>
      </c>
      <c r="M218" s="78">
        <v>163</v>
      </c>
      <c r="N218" s="78">
        <v>0</v>
      </c>
      <c r="O218" s="78">
        <v>0</v>
      </c>
      <c r="P218" s="78">
        <v>163</v>
      </c>
    </row>
    <row r="219" spans="1:16">
      <c r="A219" s="83" t="s">
        <v>502</v>
      </c>
      <c r="B219" s="77" t="s">
        <v>205</v>
      </c>
      <c r="C219" s="78">
        <v>0</v>
      </c>
      <c r="D219" s="78">
        <v>0</v>
      </c>
      <c r="E219" s="78">
        <v>0</v>
      </c>
      <c r="F219" s="78">
        <v>0</v>
      </c>
      <c r="H219" s="78">
        <v>0</v>
      </c>
      <c r="I219" s="78">
        <v>0</v>
      </c>
      <c r="J219" s="78">
        <v>0</v>
      </c>
      <c r="K219" s="78">
        <v>0</v>
      </c>
      <c r="M219" s="78">
        <v>0</v>
      </c>
      <c r="N219" s="78">
        <v>0</v>
      </c>
      <c r="O219" s="78">
        <v>0</v>
      </c>
      <c r="P219" s="78">
        <v>0</v>
      </c>
    </row>
    <row r="220" spans="1:16">
      <c r="A220" s="83" t="s">
        <v>503</v>
      </c>
      <c r="B220" s="77" t="s">
        <v>207</v>
      </c>
      <c r="C220" s="78">
        <v>4</v>
      </c>
      <c r="D220" s="78">
        <v>181</v>
      </c>
      <c r="E220" s="78">
        <v>0</v>
      </c>
      <c r="F220" s="78">
        <v>185</v>
      </c>
      <c r="H220" s="78">
        <v>44</v>
      </c>
      <c r="I220" s="78">
        <v>182</v>
      </c>
      <c r="J220" s="78">
        <v>0</v>
      </c>
      <c r="K220" s="78">
        <v>226</v>
      </c>
      <c r="M220" s="78">
        <v>6301</v>
      </c>
      <c r="N220" s="78">
        <v>37</v>
      </c>
      <c r="O220" s="78">
        <v>0</v>
      </c>
      <c r="P220" s="78">
        <v>6338</v>
      </c>
    </row>
    <row r="221" spans="1:16">
      <c r="A221" s="83" t="s">
        <v>483</v>
      </c>
      <c r="B221" s="77" t="s">
        <v>456</v>
      </c>
      <c r="C221" s="78">
        <v>184</v>
      </c>
      <c r="D221" s="78">
        <v>6</v>
      </c>
      <c r="E221" s="78">
        <v>0</v>
      </c>
      <c r="F221" s="78">
        <v>190</v>
      </c>
      <c r="H221" s="78">
        <v>184</v>
      </c>
      <c r="I221" s="78">
        <v>6</v>
      </c>
      <c r="J221" s="78">
        <v>0</v>
      </c>
      <c r="K221" s="78">
        <v>190</v>
      </c>
      <c r="M221" s="78">
        <v>184</v>
      </c>
      <c r="N221" s="78">
        <v>6</v>
      </c>
      <c r="O221" s="78">
        <v>0</v>
      </c>
      <c r="P221" s="78">
        <v>190</v>
      </c>
    </row>
    <row r="222" spans="1:16">
      <c r="A222" s="82" t="s">
        <v>578</v>
      </c>
      <c r="B222" s="121" t="s">
        <v>213</v>
      </c>
      <c r="C222" s="125">
        <v>168556</v>
      </c>
      <c r="D222" s="125">
        <v>53161</v>
      </c>
      <c r="E222" s="125">
        <v>-14489</v>
      </c>
      <c r="F222" s="125">
        <v>207228</v>
      </c>
      <c r="H222" s="125">
        <v>105532</v>
      </c>
      <c r="I222" s="125">
        <v>70758</v>
      </c>
      <c r="J222" s="125">
        <v>-20443</v>
      </c>
      <c r="K222" s="125">
        <v>155847</v>
      </c>
      <c r="M222" s="125">
        <v>67157</v>
      </c>
      <c r="N222" s="125">
        <v>79747</v>
      </c>
      <c r="O222" s="125">
        <v>-29621</v>
      </c>
      <c r="P222" s="125">
        <v>117283</v>
      </c>
    </row>
    <row r="223" spans="1:16">
      <c r="A223" s="83" t="s">
        <v>336</v>
      </c>
      <c r="B223" s="77" t="s">
        <v>337</v>
      </c>
      <c r="C223" s="78">
        <v>0</v>
      </c>
      <c r="D223" s="78">
        <v>0</v>
      </c>
      <c r="E223" s="78">
        <v>0</v>
      </c>
      <c r="F223" s="78">
        <v>0</v>
      </c>
      <c r="H223" s="78">
        <v>0</v>
      </c>
      <c r="I223" s="78">
        <v>0</v>
      </c>
      <c r="J223" s="78">
        <v>0</v>
      </c>
      <c r="K223" s="78">
        <v>0</v>
      </c>
      <c r="M223" s="78">
        <v>0</v>
      </c>
      <c r="N223" s="78">
        <v>0</v>
      </c>
      <c r="O223" s="78">
        <v>0</v>
      </c>
      <c r="P223" s="78">
        <v>0</v>
      </c>
    </row>
    <row r="224" spans="1:16">
      <c r="A224" s="83" t="s">
        <v>200</v>
      </c>
      <c r="B224" s="77" t="s">
        <v>201</v>
      </c>
      <c r="C224" s="78">
        <v>4405</v>
      </c>
      <c r="D224" s="78">
        <v>343</v>
      </c>
      <c r="E224" s="78">
        <v>0</v>
      </c>
      <c r="F224" s="78">
        <v>4748</v>
      </c>
      <c r="H224" s="78">
        <v>5020</v>
      </c>
      <c r="I224" s="78">
        <v>442</v>
      </c>
      <c r="J224" s="78">
        <v>0</v>
      </c>
      <c r="K224" s="78">
        <v>5462</v>
      </c>
      <c r="M224" s="78">
        <v>246</v>
      </c>
      <c r="N224" s="78">
        <v>0</v>
      </c>
      <c r="O224" s="78">
        <v>0</v>
      </c>
      <c r="P224" s="78">
        <v>246</v>
      </c>
    </row>
    <row r="225" spans="1:16">
      <c r="A225" s="83" t="s">
        <v>579</v>
      </c>
      <c r="B225" s="77" t="s">
        <v>217</v>
      </c>
      <c r="C225" s="78">
        <v>18653</v>
      </c>
      <c r="D225" s="78">
        <v>27169</v>
      </c>
      <c r="E225" s="78">
        <v>-1906</v>
      </c>
      <c r="F225" s="78">
        <v>43916</v>
      </c>
      <c r="H225" s="78">
        <v>11146</v>
      </c>
      <c r="I225" s="78">
        <v>44656</v>
      </c>
      <c r="J225" s="78">
        <v>-9990</v>
      </c>
      <c r="K225" s="78">
        <v>45812</v>
      </c>
      <c r="M225" s="78">
        <v>9995</v>
      </c>
      <c r="N225" s="78">
        <v>41179</v>
      </c>
      <c r="O225" s="78">
        <v>-1260</v>
      </c>
      <c r="P225" s="78">
        <v>49914</v>
      </c>
    </row>
    <row r="226" spans="1:16">
      <c r="A226" s="83" t="s">
        <v>218</v>
      </c>
      <c r="B226" s="77" t="s">
        <v>219</v>
      </c>
      <c r="C226" s="78">
        <v>3301</v>
      </c>
      <c r="D226" s="78">
        <v>0</v>
      </c>
      <c r="E226" s="78">
        <v>0</v>
      </c>
      <c r="F226" s="78">
        <v>3301</v>
      </c>
      <c r="H226" s="78">
        <v>19</v>
      </c>
      <c r="I226" s="78">
        <v>0</v>
      </c>
      <c r="J226" s="78">
        <v>0</v>
      </c>
      <c r="K226" s="78">
        <v>19</v>
      </c>
      <c r="M226" s="78">
        <v>0</v>
      </c>
      <c r="N226" s="78">
        <v>0</v>
      </c>
      <c r="O226" s="78">
        <v>0</v>
      </c>
      <c r="P226" s="78">
        <v>0</v>
      </c>
    </row>
    <row r="227" spans="1:16">
      <c r="A227" s="83" t="s">
        <v>202</v>
      </c>
      <c r="B227" s="77" t="s">
        <v>221</v>
      </c>
      <c r="C227" s="78">
        <v>5262</v>
      </c>
      <c r="D227" s="78">
        <v>5988</v>
      </c>
      <c r="E227" s="78">
        <v>-2217</v>
      </c>
      <c r="F227" s="78">
        <v>9033</v>
      </c>
      <c r="H227" s="78">
        <v>1796</v>
      </c>
      <c r="I227" s="78">
        <v>9966</v>
      </c>
      <c r="J227" s="78">
        <v>-2540</v>
      </c>
      <c r="K227" s="78">
        <v>9222</v>
      </c>
      <c r="M227" s="78">
        <v>12357</v>
      </c>
      <c r="N227" s="78">
        <v>33736</v>
      </c>
      <c r="O227" s="78">
        <v>-28308</v>
      </c>
      <c r="P227" s="78">
        <v>17785</v>
      </c>
    </row>
    <row r="228" spans="1:16">
      <c r="A228" s="83" t="s">
        <v>503</v>
      </c>
      <c r="B228" s="77" t="s">
        <v>207</v>
      </c>
      <c r="C228" s="78">
        <v>122241</v>
      </c>
      <c r="D228" s="78">
        <v>18785</v>
      </c>
      <c r="E228" s="78">
        <v>-10333</v>
      </c>
      <c r="F228" s="78">
        <v>130693</v>
      </c>
      <c r="H228" s="78">
        <v>77513</v>
      </c>
      <c r="I228" s="78">
        <v>14938</v>
      </c>
      <c r="J228" s="78">
        <v>-7906</v>
      </c>
      <c r="K228" s="78">
        <v>84545</v>
      </c>
      <c r="M228" s="78">
        <v>22790</v>
      </c>
      <c r="N228" s="78">
        <v>3382</v>
      </c>
      <c r="O228" s="78">
        <v>0</v>
      </c>
      <c r="P228" s="78">
        <v>26172</v>
      </c>
    </row>
    <row r="229" spans="1:16">
      <c r="A229" s="83" t="s">
        <v>483</v>
      </c>
      <c r="B229" s="77" t="s">
        <v>456</v>
      </c>
      <c r="C229" s="78">
        <v>2</v>
      </c>
      <c r="D229" s="78">
        <v>0</v>
      </c>
      <c r="E229" s="78">
        <v>0</v>
      </c>
      <c r="F229" s="78">
        <v>2</v>
      </c>
      <c r="H229" s="78">
        <v>2</v>
      </c>
      <c r="I229" s="78">
        <v>0</v>
      </c>
      <c r="J229" s="78">
        <v>0</v>
      </c>
      <c r="K229" s="78">
        <v>2</v>
      </c>
      <c r="M229" s="78">
        <v>2</v>
      </c>
      <c r="N229" s="78">
        <v>0</v>
      </c>
      <c r="O229" s="78">
        <v>0</v>
      </c>
      <c r="P229" s="78">
        <v>2</v>
      </c>
    </row>
    <row r="230" spans="1:16">
      <c r="A230" s="83" t="s">
        <v>210</v>
      </c>
      <c r="B230" s="77" t="s">
        <v>211</v>
      </c>
      <c r="C230" s="78">
        <v>14692</v>
      </c>
      <c r="D230" s="78">
        <v>876</v>
      </c>
      <c r="E230" s="78">
        <v>-33</v>
      </c>
      <c r="F230" s="78">
        <v>15535</v>
      </c>
      <c r="H230" s="78">
        <v>10036</v>
      </c>
      <c r="I230" s="78">
        <v>756</v>
      </c>
      <c r="J230" s="78">
        <v>-7</v>
      </c>
      <c r="K230" s="78">
        <v>10785</v>
      </c>
      <c r="M230" s="78">
        <v>21767</v>
      </c>
      <c r="N230" s="78">
        <v>1450</v>
      </c>
      <c r="O230" s="78">
        <v>-53</v>
      </c>
      <c r="P230" s="78">
        <v>23164</v>
      </c>
    </row>
    <row r="231" spans="1:16">
      <c r="A231" s="82" t="s">
        <v>580</v>
      </c>
      <c r="B231" s="121" t="s">
        <v>228</v>
      </c>
      <c r="C231" s="125">
        <v>1145882</v>
      </c>
      <c r="D231" s="125">
        <v>93646</v>
      </c>
      <c r="E231" s="125">
        <v>-31472</v>
      </c>
      <c r="F231" s="125">
        <v>1208056</v>
      </c>
      <c r="H231" s="125">
        <v>1062046</v>
      </c>
      <c r="I231" s="125">
        <v>112839</v>
      </c>
      <c r="J231" s="125">
        <v>-37170</v>
      </c>
      <c r="K231" s="125">
        <v>1137715</v>
      </c>
      <c r="M231" s="125">
        <v>1052145</v>
      </c>
      <c r="N231" s="125">
        <v>120537</v>
      </c>
      <c r="O231" s="125">
        <v>-45844</v>
      </c>
      <c r="P231" s="125">
        <v>1126838</v>
      </c>
    </row>
    <row r="232" spans="1:16">
      <c r="A232" s="76" t="s">
        <v>466</v>
      </c>
    </row>
    <row r="239" spans="1:16">
      <c r="A239" s="40"/>
      <c r="B239" s="40"/>
    </row>
    <row r="240" spans="1:16">
      <c r="A240" s="40"/>
      <c r="B240" s="40"/>
    </row>
    <row r="241" s="40" customFormat="1"/>
    <row r="242" s="40" customFormat="1"/>
    <row r="243" s="40" customFormat="1"/>
    <row r="244" s="40" customFormat="1"/>
    <row r="245" s="40" customFormat="1"/>
    <row r="246" s="40" customFormat="1"/>
    <row r="247" s="40" customFormat="1"/>
    <row r="248" s="40" customFormat="1"/>
    <row r="249" s="40" customFormat="1"/>
    <row r="250" s="40" customFormat="1"/>
    <row r="251" s="40" customFormat="1"/>
    <row r="252" s="40" customFormat="1"/>
    <row r="253" s="40" customFormat="1"/>
    <row r="254" s="40" customFormat="1"/>
    <row r="255" s="40" customFormat="1"/>
    <row r="256" s="40" customFormat="1"/>
    <row r="257" s="40" customFormat="1"/>
    <row r="258" s="40" customFormat="1"/>
    <row r="259" s="40" customFormat="1"/>
    <row r="260" s="40" customFormat="1"/>
    <row r="261" s="40" customFormat="1"/>
    <row r="262" s="40" customFormat="1"/>
    <row r="263" s="40" customFormat="1"/>
    <row r="264" s="40" customFormat="1"/>
    <row r="265" s="40" customFormat="1"/>
    <row r="266" s="40" customFormat="1"/>
    <row r="271" s="40" customFormat="1"/>
    <row r="272" s="40" customFormat="1"/>
    <row r="273" s="40" customFormat="1"/>
    <row r="274" s="40" customFormat="1"/>
    <row r="275" s="40" customFormat="1"/>
    <row r="276" s="40" customFormat="1"/>
    <row r="340" spans="18:18">
      <c r="R340" s="40">
        <v>1.42</v>
      </c>
    </row>
  </sheetData>
  <mergeCells count="36">
    <mergeCell ref="C152:F152"/>
    <mergeCell ref="H152:K152"/>
    <mergeCell ref="A153:A154"/>
    <mergeCell ref="B153:B154"/>
    <mergeCell ref="C153:C154"/>
    <mergeCell ref="D153:D154"/>
    <mergeCell ref="H153:H154"/>
    <mergeCell ref="I153:I154"/>
    <mergeCell ref="C179:F179"/>
    <mergeCell ref="H179:K179"/>
    <mergeCell ref="A180:A181"/>
    <mergeCell ref="B180:B181"/>
    <mergeCell ref="C180:C181"/>
    <mergeCell ref="D180:D181"/>
    <mergeCell ref="H180:H181"/>
    <mergeCell ref="I180:I181"/>
    <mergeCell ref="C205:F205"/>
    <mergeCell ref="H205:K205"/>
    <mergeCell ref="A206:A207"/>
    <mergeCell ref="B206:B207"/>
    <mergeCell ref="C206:C207"/>
    <mergeCell ref="D206:D207"/>
    <mergeCell ref="H206:H207"/>
    <mergeCell ref="I206:I207"/>
    <mergeCell ref="M152:P152"/>
    <mergeCell ref="M153:M154"/>
    <mergeCell ref="N153:N154"/>
    <mergeCell ref="R152:U152"/>
    <mergeCell ref="R153:R154"/>
    <mergeCell ref="S153:S154"/>
    <mergeCell ref="M179:P179"/>
    <mergeCell ref="M180:M181"/>
    <mergeCell ref="N180:N181"/>
    <mergeCell ref="M205:P205"/>
    <mergeCell ref="M206:M207"/>
    <mergeCell ref="N206:N20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14ADD-B8D4-4DC0-8754-75B7C95D4779}">
  <sheetPr>
    <tabColor theme="7" tint="0.59999389629810485"/>
  </sheetPr>
  <dimension ref="A1:R294"/>
  <sheetViews>
    <sheetView showGridLines="0" topLeftCell="A168" zoomScale="130" zoomScaleNormal="130" workbookViewId="0">
      <selection activeCell="E8" sqref="E8"/>
    </sheetView>
  </sheetViews>
  <sheetFormatPr baseColWidth="10" defaultColWidth="8.33203125" defaultRowHeight="15"/>
  <cols>
    <col min="1" max="2" width="54.1640625" style="236" customWidth="1"/>
    <col min="3" max="5" width="12.1640625" style="235" customWidth="1"/>
    <col min="6" max="6" width="12.1640625" style="240" customWidth="1"/>
    <col min="7" max="7" width="12.33203125" style="240" customWidth="1"/>
    <col min="8" max="8" width="12.33203125" style="235" customWidth="1"/>
    <col min="9" max="9" width="18.5" style="235" customWidth="1"/>
    <col min="10" max="13" width="12.33203125" style="235" customWidth="1"/>
    <col min="14" max="14" width="7.6640625" style="235" customWidth="1"/>
    <col min="15" max="18" width="12.33203125" style="235" customWidth="1"/>
    <col min="19" max="19" width="8.33203125" style="235"/>
    <col min="20" max="20" width="12.83203125" style="235" customWidth="1"/>
    <col min="21" max="21" width="8.33203125" style="235"/>
    <col min="22" max="22" width="20.1640625" style="235" customWidth="1"/>
    <col min="23" max="16384" width="8.33203125" style="235"/>
  </cols>
  <sheetData>
    <row r="1" spans="1:5">
      <c r="A1" s="67" t="s">
        <v>32</v>
      </c>
      <c r="B1" s="235"/>
      <c r="C1" s="312" t="s">
        <v>33</v>
      </c>
      <c r="D1" s="310" t="s">
        <v>34</v>
      </c>
      <c r="E1" s="311"/>
    </row>
    <row r="2" spans="1:5">
      <c r="A2" s="139" t="s">
        <v>35</v>
      </c>
      <c r="B2" s="235"/>
      <c r="C2" s="312" t="s">
        <v>36</v>
      </c>
      <c r="D2" s="310" t="s">
        <v>37</v>
      </c>
      <c r="E2" s="311"/>
    </row>
    <row r="3" spans="1:5">
      <c r="A3" s="234"/>
      <c r="C3" s="139"/>
    </row>
    <row r="4" spans="1:5">
      <c r="A4" s="234"/>
    </row>
    <row r="5" spans="1:5" ht="26">
      <c r="A5" s="237" t="s">
        <v>38</v>
      </c>
      <c r="B5" s="238" t="s">
        <v>39</v>
      </c>
    </row>
    <row r="6" spans="1:5" ht="24">
      <c r="A6" s="313" t="s">
        <v>40</v>
      </c>
      <c r="B6" s="313" t="s">
        <v>41</v>
      </c>
      <c r="C6" s="113" t="s">
        <v>42</v>
      </c>
      <c r="D6" s="113" t="s">
        <v>43</v>
      </c>
    </row>
    <row r="7" spans="1:5">
      <c r="A7" s="114" t="s">
        <v>44</v>
      </c>
      <c r="B7" s="114" t="s">
        <v>1</v>
      </c>
      <c r="C7" s="115">
        <f>C8+C9</f>
        <v>191107</v>
      </c>
      <c r="D7" s="115">
        <f>D8+D9</f>
        <v>180091</v>
      </c>
    </row>
    <row r="8" spans="1:5">
      <c r="A8" s="178" t="s">
        <v>45</v>
      </c>
      <c r="B8" s="178" t="s">
        <v>46</v>
      </c>
      <c r="C8" s="88">
        <v>184935</v>
      </c>
      <c r="D8" s="88">
        <v>178069</v>
      </c>
      <c r="E8" s="139" t="s">
        <v>47</v>
      </c>
    </row>
    <row r="9" spans="1:5">
      <c r="A9" s="178" t="s">
        <v>48</v>
      </c>
      <c r="B9" s="178" t="s">
        <v>49</v>
      </c>
      <c r="C9" s="88">
        <v>6172</v>
      </c>
      <c r="D9" s="88">
        <v>2022</v>
      </c>
      <c r="E9" s="139"/>
    </row>
    <row r="10" spans="1:5">
      <c r="A10" s="304" t="s">
        <v>50</v>
      </c>
      <c r="B10" s="304" t="s">
        <v>51</v>
      </c>
      <c r="C10" s="115">
        <f>C11+C12</f>
        <v>13854</v>
      </c>
      <c r="D10" s="115">
        <f>D11+D12</f>
        <v>13989</v>
      </c>
    </row>
    <row r="11" spans="1:5">
      <c r="A11" s="307" t="s">
        <v>52</v>
      </c>
      <c r="B11" s="307" t="s">
        <v>53</v>
      </c>
      <c r="C11" s="88">
        <v>11440</v>
      </c>
      <c r="D11" s="88">
        <v>11212</v>
      </c>
    </row>
    <row r="12" spans="1:5">
      <c r="A12" s="178" t="s">
        <v>54</v>
      </c>
      <c r="B12" s="178" t="s">
        <v>55</v>
      </c>
      <c r="C12" s="88">
        <v>2414</v>
      </c>
      <c r="D12" s="88">
        <v>2777</v>
      </c>
    </row>
    <row r="13" spans="1:5">
      <c r="A13" s="117" t="s">
        <v>56</v>
      </c>
      <c r="B13" s="117" t="s">
        <v>57</v>
      </c>
      <c r="C13" s="115">
        <f>C7-C10</f>
        <v>177253</v>
      </c>
      <c r="D13" s="115">
        <f>D7-D10</f>
        <v>166102</v>
      </c>
    </row>
    <row r="14" spans="1:5">
      <c r="A14" s="178" t="s">
        <v>58</v>
      </c>
      <c r="B14" s="178" t="s">
        <v>59</v>
      </c>
      <c r="C14" s="88">
        <v>23989</v>
      </c>
      <c r="D14" s="88">
        <v>22051</v>
      </c>
    </row>
    <row r="15" spans="1:5">
      <c r="A15" s="178" t="s">
        <v>60</v>
      </c>
      <c r="B15" s="178" t="s">
        <v>61</v>
      </c>
      <c r="C15" s="88">
        <v>56964</v>
      </c>
      <c r="D15" s="88">
        <v>49930</v>
      </c>
    </row>
    <row r="16" spans="1:5">
      <c r="A16" s="296" t="s">
        <v>62</v>
      </c>
      <c r="B16" s="296" t="s">
        <v>63</v>
      </c>
      <c r="C16" s="88">
        <v>8945</v>
      </c>
      <c r="D16" s="88">
        <v>8186</v>
      </c>
    </row>
    <row r="17" spans="1:4">
      <c r="A17" s="178" t="s">
        <v>64</v>
      </c>
      <c r="B17" s="178" t="s">
        <v>65</v>
      </c>
      <c r="C17" s="88">
        <v>3602</v>
      </c>
      <c r="D17" s="88">
        <v>3133</v>
      </c>
    </row>
    <row r="18" spans="1:4">
      <c r="A18" s="178" t="s">
        <v>66</v>
      </c>
      <c r="B18" s="178" t="s">
        <v>67</v>
      </c>
      <c r="C18" s="88">
        <v>2832</v>
      </c>
      <c r="D18" s="88">
        <v>3248</v>
      </c>
    </row>
    <row r="19" spans="1:4">
      <c r="A19" s="178" t="s">
        <v>68</v>
      </c>
      <c r="B19" s="178" t="s">
        <v>69</v>
      </c>
      <c r="C19" s="88">
        <v>-3</v>
      </c>
      <c r="D19" s="88">
        <v>7</v>
      </c>
    </row>
    <row r="20" spans="1:4">
      <c r="A20" s="117" t="s">
        <v>70</v>
      </c>
      <c r="B20" s="117" t="s">
        <v>71</v>
      </c>
      <c r="C20" s="115">
        <f>C13+C17-C14-C15-C18+C19</f>
        <v>97067</v>
      </c>
      <c r="D20" s="115">
        <f>D13+D17-D14-D15-D18+D19</f>
        <v>94013</v>
      </c>
    </row>
    <row r="21" spans="1:4">
      <c r="A21" s="178" t="s">
        <v>72</v>
      </c>
      <c r="B21" s="178" t="s">
        <v>73</v>
      </c>
      <c r="C21" s="88">
        <v>26107</v>
      </c>
      <c r="D21" s="88">
        <v>39104</v>
      </c>
    </row>
    <row r="22" spans="1:4">
      <c r="A22" s="178" t="s">
        <v>74</v>
      </c>
      <c r="B22" s="178" t="s">
        <v>75</v>
      </c>
      <c r="C22" s="88">
        <v>10292</v>
      </c>
      <c r="D22" s="88">
        <v>20578</v>
      </c>
    </row>
    <row r="23" spans="1:4">
      <c r="A23" s="117" t="s">
        <v>76</v>
      </c>
      <c r="B23" s="117" t="s">
        <v>77</v>
      </c>
      <c r="C23" s="115">
        <f>C20+C21-C22</f>
        <v>112882</v>
      </c>
      <c r="D23" s="115">
        <f>D20+D21-D22</f>
        <v>112539</v>
      </c>
    </row>
    <row r="24" spans="1:4">
      <c r="A24" s="178" t="s">
        <v>78</v>
      </c>
      <c r="B24" s="178" t="s">
        <v>79</v>
      </c>
      <c r="C24" s="88">
        <v>6682</v>
      </c>
      <c r="D24" s="88">
        <v>1324</v>
      </c>
    </row>
    <row r="25" spans="1:4">
      <c r="A25" s="301" t="s">
        <v>80</v>
      </c>
      <c r="B25" s="301" t="s">
        <v>81</v>
      </c>
      <c r="C25" s="118">
        <v>106200</v>
      </c>
      <c r="D25" s="118">
        <v>111215</v>
      </c>
    </row>
    <row r="26" spans="1:4">
      <c r="A26" s="301" t="s">
        <v>82</v>
      </c>
      <c r="B26" s="301" t="s">
        <v>83</v>
      </c>
      <c r="C26" s="302">
        <v>0</v>
      </c>
      <c r="D26" s="118">
        <v>580</v>
      </c>
    </row>
    <row r="27" spans="1:4">
      <c r="A27" s="117" t="s">
        <v>84</v>
      </c>
      <c r="B27" s="117" t="s">
        <v>85</v>
      </c>
      <c r="C27" s="115">
        <f>C25+C26</f>
        <v>106200</v>
      </c>
      <c r="D27" s="115">
        <f>D25+D26</f>
        <v>111795</v>
      </c>
    </row>
    <row r="28" spans="1:4">
      <c r="B28" s="71"/>
      <c r="C28" s="264"/>
      <c r="D28" s="264"/>
    </row>
    <row r="29" spans="1:4">
      <c r="A29" s="241" t="s">
        <v>86</v>
      </c>
      <c r="B29" s="241" t="s">
        <v>87</v>
      </c>
      <c r="C29" s="265"/>
      <c r="D29" s="265"/>
    </row>
    <row r="30" spans="1:4">
      <c r="A30" s="178" t="s">
        <v>88</v>
      </c>
      <c r="B30" s="178" t="s">
        <v>89</v>
      </c>
      <c r="C30" s="244">
        <v>1.06</v>
      </c>
      <c r="D30" s="244">
        <v>1.1200000000000001</v>
      </c>
    </row>
    <row r="31" spans="1:4">
      <c r="A31" s="178" t="s">
        <v>90</v>
      </c>
      <c r="B31" s="178" t="s">
        <v>91</v>
      </c>
      <c r="C31" s="244">
        <v>1.05</v>
      </c>
      <c r="D31" s="244">
        <v>1.1100000000000001</v>
      </c>
    </row>
    <row r="32" spans="1:4">
      <c r="A32" s="299" t="s">
        <v>92</v>
      </c>
      <c r="B32" s="299" t="s">
        <v>93</v>
      </c>
      <c r="C32" s="300"/>
      <c r="D32" s="300"/>
    </row>
    <row r="33" spans="1:18">
      <c r="A33" s="178" t="s">
        <v>88</v>
      </c>
      <c r="B33" s="178" t="s">
        <v>89</v>
      </c>
      <c r="C33" s="244">
        <v>1.06</v>
      </c>
      <c r="D33" s="244">
        <v>1.1100000000000001</v>
      </c>
    </row>
    <row r="34" spans="1:18">
      <c r="A34" s="178" t="s">
        <v>90</v>
      </c>
      <c r="B34" s="178" t="s">
        <v>91</v>
      </c>
      <c r="C34" s="244">
        <v>1.05</v>
      </c>
      <c r="D34" s="244">
        <v>1.1000000000000001</v>
      </c>
    </row>
    <row r="35" spans="1:18">
      <c r="A35" s="299" t="s">
        <v>94</v>
      </c>
      <c r="B35" s="299" t="s">
        <v>95</v>
      </c>
      <c r="C35" s="300"/>
      <c r="D35" s="300"/>
    </row>
    <row r="36" spans="1:18">
      <c r="A36" s="178" t="s">
        <v>88</v>
      </c>
      <c r="B36" s="178" t="s">
        <v>89</v>
      </c>
      <c r="C36" s="303">
        <v>0</v>
      </c>
      <c r="D36" s="244">
        <v>0.01</v>
      </c>
    </row>
    <row r="37" spans="1:18">
      <c r="A37" s="178" t="s">
        <v>90</v>
      </c>
      <c r="B37" s="178" t="s">
        <v>91</v>
      </c>
      <c r="C37" s="303">
        <v>0</v>
      </c>
      <c r="D37" s="244">
        <v>0.01</v>
      </c>
    </row>
    <row r="38" spans="1:18">
      <c r="A38" s="290" t="s">
        <v>96</v>
      </c>
      <c r="B38" s="69"/>
      <c r="C38" s="263"/>
      <c r="D38" s="263"/>
      <c r="J38" s="240"/>
      <c r="L38" s="240"/>
    </row>
    <row r="39" spans="1:18">
      <c r="A39" s="291"/>
      <c r="C39" s="266"/>
      <c r="D39" s="266"/>
    </row>
    <row r="40" spans="1:18">
      <c r="C40" s="236"/>
      <c r="D40" s="236"/>
      <c r="O40" s="239"/>
      <c r="P40" s="239"/>
      <c r="Q40" s="239"/>
      <c r="R40" s="239"/>
    </row>
    <row r="41" spans="1:18" ht="24">
      <c r="A41" s="313" t="s">
        <v>40</v>
      </c>
      <c r="B41" s="313" t="s">
        <v>41</v>
      </c>
      <c r="C41" s="113" t="s">
        <v>42</v>
      </c>
      <c r="D41" s="113" t="s">
        <v>43</v>
      </c>
      <c r="O41" s="239"/>
      <c r="P41" s="239"/>
      <c r="Q41" s="239"/>
      <c r="R41" s="239"/>
    </row>
    <row r="42" spans="1:18">
      <c r="A42" s="114" t="s">
        <v>97</v>
      </c>
      <c r="B42" s="114" t="s">
        <v>97</v>
      </c>
      <c r="C42" s="115">
        <f>C20+C123+C124</f>
        <v>110237</v>
      </c>
      <c r="D42" s="115">
        <f>D20+D123+D124</f>
        <v>110756</v>
      </c>
      <c r="O42" s="239"/>
      <c r="P42" s="239"/>
      <c r="Q42" s="239"/>
      <c r="R42" s="239"/>
    </row>
    <row r="43" spans="1:18" ht="53">
      <c r="A43" s="298" t="s">
        <v>98</v>
      </c>
      <c r="B43" s="298" t="s">
        <v>99</v>
      </c>
      <c r="C43" s="266"/>
      <c r="D43" s="266"/>
    </row>
    <row r="44" spans="1:18">
      <c r="A44" s="298"/>
      <c r="C44" s="266"/>
      <c r="D44" s="266"/>
    </row>
    <row r="45" spans="1:18">
      <c r="C45" s="266"/>
      <c r="D45" s="266"/>
    </row>
    <row r="46" spans="1:18" ht="27">
      <c r="A46" s="297" t="s">
        <v>100</v>
      </c>
      <c r="B46" s="297" t="s">
        <v>101</v>
      </c>
      <c r="C46" s="266"/>
      <c r="D46" s="266"/>
    </row>
    <row r="47" spans="1:18" ht="24">
      <c r="A47" s="313" t="s">
        <v>102</v>
      </c>
      <c r="B47" s="294" t="s">
        <v>103</v>
      </c>
      <c r="C47" s="113" t="s">
        <v>42</v>
      </c>
      <c r="D47" s="113" t="s">
        <v>43</v>
      </c>
    </row>
    <row r="48" spans="1:18">
      <c r="A48" s="241" t="s">
        <v>84</v>
      </c>
      <c r="B48" s="241" t="s">
        <v>85</v>
      </c>
      <c r="C48" s="115">
        <f>C27</f>
        <v>106200</v>
      </c>
      <c r="D48" s="115">
        <f>D27</f>
        <v>111795</v>
      </c>
    </row>
    <row r="49" spans="1:7" ht="26">
      <c r="A49" s="259" t="s">
        <v>104</v>
      </c>
      <c r="B49" s="259" t="s">
        <v>105</v>
      </c>
      <c r="C49" s="115">
        <f>C50+C51</f>
        <v>3850</v>
      </c>
      <c r="D49" s="115">
        <f>D50+D51</f>
        <v>-1751</v>
      </c>
    </row>
    <row r="50" spans="1:7">
      <c r="A50" s="178" t="s">
        <v>106</v>
      </c>
      <c r="B50" s="178" t="s">
        <v>107</v>
      </c>
      <c r="C50" s="88">
        <v>7074</v>
      </c>
      <c r="D50" s="88">
        <v>-2875</v>
      </c>
    </row>
    <row r="51" spans="1:7" ht="26">
      <c r="A51" s="307" t="s">
        <v>108</v>
      </c>
      <c r="B51" s="178" t="s">
        <v>109</v>
      </c>
      <c r="C51" s="88">
        <v>-3224</v>
      </c>
      <c r="D51" s="88">
        <v>1124</v>
      </c>
    </row>
    <row r="52" spans="1:7" ht="26">
      <c r="A52" s="305" t="s">
        <v>110</v>
      </c>
      <c r="B52" s="305" t="s">
        <v>111</v>
      </c>
      <c r="C52" s="88">
        <v>0</v>
      </c>
      <c r="D52" s="88">
        <v>0</v>
      </c>
    </row>
    <row r="53" spans="1:7">
      <c r="A53" s="178" t="s">
        <v>112</v>
      </c>
      <c r="B53" s="178" t="s">
        <v>113</v>
      </c>
      <c r="C53" s="88">
        <v>0</v>
      </c>
      <c r="D53" s="88">
        <v>0</v>
      </c>
    </row>
    <row r="54" spans="1:7">
      <c r="A54" s="178" t="s">
        <v>114</v>
      </c>
      <c r="B54" s="178" t="s">
        <v>115</v>
      </c>
      <c r="C54" s="88">
        <v>0</v>
      </c>
      <c r="D54" s="88">
        <v>0</v>
      </c>
    </row>
    <row r="55" spans="1:7" s="289" customFormat="1">
      <c r="A55" s="241" t="s">
        <v>116</v>
      </c>
      <c r="B55" s="241" t="s">
        <v>117</v>
      </c>
      <c r="C55" s="115">
        <f>SUM(C49)</f>
        <v>3850</v>
      </c>
      <c r="D55" s="115">
        <f>SUM(D49)</f>
        <v>-1751</v>
      </c>
      <c r="F55" s="240"/>
      <c r="G55" s="240"/>
    </row>
    <row r="56" spans="1:7">
      <c r="A56" s="241" t="s">
        <v>118</v>
      </c>
      <c r="B56" s="241" t="s">
        <v>119</v>
      </c>
      <c r="C56" s="115">
        <f>C55+C48</f>
        <v>110050</v>
      </c>
      <c r="D56" s="115">
        <f>D55+D48</f>
        <v>110044</v>
      </c>
    </row>
    <row r="57" spans="1:7">
      <c r="A57" s="178" t="s">
        <v>120</v>
      </c>
      <c r="B57" s="178" t="s">
        <v>121</v>
      </c>
      <c r="C57" s="88">
        <v>110050</v>
      </c>
      <c r="D57" s="88">
        <v>109464</v>
      </c>
    </row>
    <row r="58" spans="1:7">
      <c r="A58" s="178" t="s">
        <v>122</v>
      </c>
      <c r="B58" s="178" t="s">
        <v>123</v>
      </c>
      <c r="C58" s="303">
        <v>0</v>
      </c>
      <c r="D58" s="88">
        <v>580</v>
      </c>
    </row>
    <row r="59" spans="1:7">
      <c r="A59" s="290" t="s">
        <v>96</v>
      </c>
    </row>
    <row r="62" spans="1:7" ht="26">
      <c r="A62" s="237" t="s">
        <v>124</v>
      </c>
      <c r="B62" s="237" t="s">
        <v>125</v>
      </c>
    </row>
    <row r="63" spans="1:7">
      <c r="A63" s="313" t="s">
        <v>126</v>
      </c>
      <c r="B63" s="313" t="s">
        <v>127</v>
      </c>
      <c r="C63" s="119">
        <v>46112</v>
      </c>
      <c r="D63" s="119" t="s">
        <v>128</v>
      </c>
      <c r="E63" s="119" t="s">
        <v>129</v>
      </c>
    </row>
    <row r="64" spans="1:7">
      <c r="A64" s="248" t="s">
        <v>130</v>
      </c>
      <c r="B64" s="248" t="s">
        <v>131</v>
      </c>
      <c r="C64" s="249">
        <f>SUM(C65:C75)</f>
        <v>2466808</v>
      </c>
      <c r="D64" s="249">
        <f>SUM(D65:D75)</f>
        <v>2168647</v>
      </c>
      <c r="E64" s="249">
        <f>SUM(E65:E75)</f>
        <v>1729873</v>
      </c>
    </row>
    <row r="65" spans="1:5">
      <c r="A65" s="178" t="s">
        <v>132</v>
      </c>
      <c r="B65" s="178" t="s">
        <v>133</v>
      </c>
      <c r="C65" s="78">
        <v>349274</v>
      </c>
      <c r="D65" s="78">
        <v>334779</v>
      </c>
      <c r="E65" s="78">
        <v>284656</v>
      </c>
    </row>
    <row r="66" spans="1:5">
      <c r="A66" s="178" t="s">
        <v>134</v>
      </c>
      <c r="B66" s="178" t="s">
        <v>135</v>
      </c>
      <c r="C66" s="78">
        <v>65782</v>
      </c>
      <c r="D66" s="78">
        <v>64979</v>
      </c>
      <c r="E66" s="78">
        <v>68603</v>
      </c>
    </row>
    <row r="67" spans="1:5">
      <c r="A67" s="178" t="s">
        <v>136</v>
      </c>
      <c r="B67" s="178" t="s">
        <v>137</v>
      </c>
      <c r="C67" s="78">
        <v>1317610</v>
      </c>
      <c r="D67" s="78">
        <v>1148143</v>
      </c>
      <c r="E67" s="78">
        <v>785199</v>
      </c>
    </row>
    <row r="68" spans="1:5">
      <c r="A68" s="178" t="s">
        <v>138</v>
      </c>
      <c r="B68" s="178" t="s">
        <v>139</v>
      </c>
      <c r="C68" s="78">
        <v>88899</v>
      </c>
      <c r="D68" s="78">
        <v>88899</v>
      </c>
      <c r="E68" s="78">
        <v>56438</v>
      </c>
    </row>
    <row r="69" spans="1:5">
      <c r="A69" s="178" t="s">
        <v>140</v>
      </c>
      <c r="B69" s="178" t="s">
        <v>141</v>
      </c>
      <c r="C69" s="78">
        <v>67486</v>
      </c>
      <c r="D69" s="78">
        <v>31241</v>
      </c>
      <c r="E69" s="78">
        <v>31319</v>
      </c>
    </row>
    <row r="70" spans="1:5">
      <c r="A70" s="77" t="s">
        <v>142</v>
      </c>
      <c r="B70" s="77" t="s">
        <v>143</v>
      </c>
      <c r="C70" s="78">
        <v>0</v>
      </c>
      <c r="D70" s="78">
        <v>0</v>
      </c>
      <c r="E70" s="78">
        <v>0</v>
      </c>
    </row>
    <row r="71" spans="1:5" ht="26">
      <c r="A71" s="178" t="s">
        <v>144</v>
      </c>
      <c r="B71" s="178" t="s">
        <v>145</v>
      </c>
      <c r="C71" s="78">
        <v>10933</v>
      </c>
      <c r="D71" s="78">
        <v>10770</v>
      </c>
      <c r="E71" s="78">
        <v>40598</v>
      </c>
    </row>
    <row r="72" spans="1:5">
      <c r="A72" s="178" t="s">
        <v>146</v>
      </c>
      <c r="B72" s="178" t="s">
        <v>147</v>
      </c>
      <c r="C72" s="78">
        <v>442187</v>
      </c>
      <c r="D72" s="78">
        <v>371566</v>
      </c>
      <c r="E72" s="78">
        <v>329876</v>
      </c>
    </row>
    <row r="73" spans="1:5">
      <c r="A73" s="178" t="s">
        <v>148</v>
      </c>
      <c r="B73" s="178" t="s">
        <v>149</v>
      </c>
      <c r="C73" s="78">
        <v>7138</v>
      </c>
      <c r="D73" s="78">
        <v>3233</v>
      </c>
      <c r="E73" s="78">
        <v>23305</v>
      </c>
    </row>
    <row r="74" spans="1:5">
      <c r="A74" s="178" t="s">
        <v>150</v>
      </c>
      <c r="B74" s="178" t="s">
        <v>151</v>
      </c>
      <c r="C74" s="78">
        <v>117060</v>
      </c>
      <c r="D74" s="78">
        <v>114603</v>
      </c>
      <c r="E74" s="78">
        <v>109474</v>
      </c>
    </row>
    <row r="75" spans="1:5">
      <c r="A75" s="178" t="s">
        <v>152</v>
      </c>
      <c r="B75" s="178" t="s">
        <v>153</v>
      </c>
      <c r="C75" s="78">
        <v>439</v>
      </c>
      <c r="D75" s="78">
        <v>434</v>
      </c>
      <c r="E75" s="78">
        <v>405</v>
      </c>
    </row>
    <row r="76" spans="1:5">
      <c r="A76" s="248" t="s">
        <v>154</v>
      </c>
      <c r="B76" s="248" t="s">
        <v>155</v>
      </c>
      <c r="C76" s="249">
        <f>SUM(C77:C85)</f>
        <v>1176609</v>
      </c>
      <c r="D76" s="249">
        <f t="shared" ref="D76:E76" si="0">SUM(D77:D85)</f>
        <v>1334673</v>
      </c>
      <c r="E76" s="249">
        <f t="shared" si="0"/>
        <v>1388442</v>
      </c>
    </row>
    <row r="77" spans="1:5">
      <c r="A77" s="178" t="s">
        <v>156</v>
      </c>
      <c r="B77" s="178" t="s">
        <v>157</v>
      </c>
      <c r="C77" s="78">
        <v>2076</v>
      </c>
      <c r="D77" s="78">
        <v>2279</v>
      </c>
      <c r="E77" s="78">
        <v>660</v>
      </c>
    </row>
    <row r="78" spans="1:5">
      <c r="A78" s="178" t="s">
        <v>158</v>
      </c>
      <c r="B78" s="178" t="s">
        <v>159</v>
      </c>
      <c r="C78" s="78">
        <v>101836</v>
      </c>
      <c r="D78" s="78">
        <v>125441</v>
      </c>
      <c r="E78" s="78">
        <v>87603</v>
      </c>
    </row>
    <row r="79" spans="1:5">
      <c r="A79" s="178" t="s">
        <v>160</v>
      </c>
      <c r="B79" s="178" t="s">
        <v>161</v>
      </c>
      <c r="C79" s="303">
        <v>0</v>
      </c>
      <c r="D79" s="78">
        <v>11305</v>
      </c>
      <c r="E79" s="78">
        <v>36</v>
      </c>
    </row>
    <row r="80" spans="1:5">
      <c r="A80" s="178" t="s">
        <v>162</v>
      </c>
      <c r="B80" s="178" t="s">
        <v>163</v>
      </c>
      <c r="C80" s="78">
        <v>79669</v>
      </c>
      <c r="D80" s="78">
        <v>214114</v>
      </c>
      <c r="E80" s="78">
        <v>100958</v>
      </c>
    </row>
    <row r="81" spans="1:5">
      <c r="A81" s="178" t="s">
        <v>164</v>
      </c>
      <c r="B81" s="178" t="s">
        <v>165</v>
      </c>
      <c r="C81" s="78">
        <v>396217</v>
      </c>
      <c r="D81" s="78">
        <v>332597</v>
      </c>
      <c r="E81" s="78">
        <v>470167</v>
      </c>
    </row>
    <row r="82" spans="1:5">
      <c r="A82" s="178" t="s">
        <v>166</v>
      </c>
      <c r="B82" s="178" t="s">
        <v>167</v>
      </c>
      <c r="C82" s="78">
        <v>20027</v>
      </c>
      <c r="D82" s="78">
        <v>14009</v>
      </c>
      <c r="E82" s="78">
        <v>24390</v>
      </c>
    </row>
    <row r="83" spans="1:5">
      <c r="A83" s="178" t="s">
        <v>168</v>
      </c>
      <c r="B83" s="178" t="s">
        <v>169</v>
      </c>
      <c r="C83" s="78">
        <v>546776</v>
      </c>
      <c r="D83" s="78">
        <v>520813</v>
      </c>
      <c r="E83" s="78">
        <v>487346</v>
      </c>
    </row>
    <row r="84" spans="1:5">
      <c r="A84" s="178" t="s">
        <v>170</v>
      </c>
      <c r="B84" s="178" t="s">
        <v>171</v>
      </c>
      <c r="C84" s="78">
        <v>30008</v>
      </c>
      <c r="D84" s="78">
        <v>114115</v>
      </c>
      <c r="E84" s="78">
        <v>217282</v>
      </c>
    </row>
    <row r="85" spans="1:5">
      <c r="A85" s="178" t="s">
        <v>172</v>
      </c>
      <c r="B85" s="178" t="s">
        <v>173</v>
      </c>
      <c r="C85" s="78">
        <v>0</v>
      </c>
      <c r="D85" s="78">
        <v>0</v>
      </c>
      <c r="E85" s="78">
        <v>0</v>
      </c>
    </row>
    <row r="86" spans="1:5">
      <c r="A86" s="248" t="s">
        <v>174</v>
      </c>
      <c r="B86" s="248" t="s">
        <v>175</v>
      </c>
      <c r="C86" s="249">
        <f>C64+C76</f>
        <v>3643417</v>
      </c>
      <c r="D86" s="249">
        <f>D64+D76</f>
        <v>3503320</v>
      </c>
      <c r="E86" s="249">
        <f>E64+E76</f>
        <v>3118315</v>
      </c>
    </row>
    <row r="87" spans="1:5">
      <c r="A87" s="290" t="s">
        <v>96</v>
      </c>
      <c r="C87" s="251"/>
      <c r="D87" s="251"/>
      <c r="E87" s="251"/>
    </row>
    <row r="88" spans="1:5">
      <c r="A88" s="313" t="s">
        <v>176</v>
      </c>
      <c r="B88" s="313" t="s">
        <v>177</v>
      </c>
      <c r="C88" s="119">
        <v>46112</v>
      </c>
      <c r="D88" s="119">
        <v>46022</v>
      </c>
      <c r="E88" s="119" t="s">
        <v>129</v>
      </c>
    </row>
    <row r="89" spans="1:5">
      <c r="A89" s="248" t="s">
        <v>178</v>
      </c>
      <c r="B89" s="248" t="s">
        <v>179</v>
      </c>
      <c r="C89" s="249">
        <f>SUM(C91:C98)</f>
        <v>3412725</v>
      </c>
      <c r="D89" s="249">
        <f>SUM(D91:D98)</f>
        <v>3289859</v>
      </c>
      <c r="E89" s="249">
        <f>SUM(E91:E98)</f>
        <v>2891762</v>
      </c>
    </row>
    <row r="90" spans="1:5">
      <c r="A90" s="248" t="s">
        <v>180</v>
      </c>
      <c r="B90" s="248" t="s">
        <v>181</v>
      </c>
      <c r="C90" s="249">
        <f>C89</f>
        <v>3412725</v>
      </c>
      <c r="D90" s="249">
        <f t="shared" ref="D90:E90" si="1">D89</f>
        <v>3289859</v>
      </c>
      <c r="E90" s="249">
        <f t="shared" si="1"/>
        <v>2891762</v>
      </c>
    </row>
    <row r="91" spans="1:5">
      <c r="A91" s="178" t="s">
        <v>182</v>
      </c>
      <c r="B91" s="178" t="s">
        <v>183</v>
      </c>
      <c r="C91" s="78">
        <v>99911</v>
      </c>
      <c r="D91" s="78">
        <v>99911</v>
      </c>
      <c r="E91" s="78">
        <v>99911</v>
      </c>
    </row>
    <row r="92" spans="1:5">
      <c r="A92" s="178" t="s">
        <v>184</v>
      </c>
      <c r="B92" s="178" t="s">
        <v>185</v>
      </c>
      <c r="C92" s="78">
        <v>2400607</v>
      </c>
      <c r="D92" s="78">
        <v>2400607</v>
      </c>
      <c r="E92" s="78">
        <v>2069034</v>
      </c>
    </row>
    <row r="93" spans="1:5">
      <c r="A93" s="178" t="s">
        <v>186</v>
      </c>
      <c r="B93" s="178" t="s">
        <v>187</v>
      </c>
      <c r="C93" s="78">
        <v>116700</v>
      </c>
      <c r="D93" s="78">
        <v>116700</v>
      </c>
      <c r="E93" s="78">
        <v>116700</v>
      </c>
    </row>
    <row r="94" spans="1:5">
      <c r="A94" s="178" t="s">
        <v>188</v>
      </c>
      <c r="B94" s="178" t="s">
        <v>189</v>
      </c>
      <c r="C94" s="78">
        <v>-22424</v>
      </c>
      <c r="D94" s="78">
        <v>-22424</v>
      </c>
      <c r="E94" s="303">
        <v>0</v>
      </c>
    </row>
    <row r="95" spans="1:5">
      <c r="A95" s="178" t="s">
        <v>190</v>
      </c>
      <c r="B95" s="178" t="s">
        <v>191</v>
      </c>
      <c r="C95" s="78">
        <v>143145</v>
      </c>
      <c r="D95" s="78">
        <v>133553</v>
      </c>
      <c r="E95" s="78">
        <v>57748</v>
      </c>
    </row>
    <row r="96" spans="1:5">
      <c r="A96" s="178" t="s">
        <v>192</v>
      </c>
      <c r="B96" s="178" t="s">
        <v>193</v>
      </c>
      <c r="C96" s="78">
        <v>604</v>
      </c>
      <c r="D96" s="78">
        <v>-6470</v>
      </c>
      <c r="E96" s="78">
        <v>-2444</v>
      </c>
    </row>
    <row r="97" spans="1:5">
      <c r="A97" s="307" t="s">
        <v>194</v>
      </c>
      <c r="B97" s="178" t="s">
        <v>195</v>
      </c>
      <c r="C97" s="78">
        <v>567982</v>
      </c>
      <c r="D97" s="78">
        <v>-26726</v>
      </c>
      <c r="E97" s="78">
        <v>439018</v>
      </c>
    </row>
    <row r="98" spans="1:5">
      <c r="A98" s="307" t="s">
        <v>196</v>
      </c>
      <c r="B98" s="178" t="s">
        <v>197</v>
      </c>
      <c r="C98" s="78">
        <v>106200</v>
      </c>
      <c r="D98" s="78">
        <v>594708</v>
      </c>
      <c r="E98" s="78">
        <v>111795</v>
      </c>
    </row>
    <row r="99" spans="1:5">
      <c r="A99" s="248" t="s">
        <v>198</v>
      </c>
      <c r="B99" s="248" t="s">
        <v>199</v>
      </c>
      <c r="C99" s="249">
        <f>SUM(C100:C105)</f>
        <v>34833</v>
      </c>
      <c r="D99" s="249">
        <f t="shared" ref="D99:E99" si="2">SUM(D100:D105)</f>
        <v>33157</v>
      </c>
      <c r="E99" s="249">
        <f t="shared" si="2"/>
        <v>22348</v>
      </c>
    </row>
    <row r="100" spans="1:5">
      <c r="A100" s="178" t="s">
        <v>200</v>
      </c>
      <c r="B100" s="178" t="s">
        <v>201</v>
      </c>
      <c r="C100" s="78">
        <v>20676</v>
      </c>
      <c r="D100" s="78">
        <v>21743</v>
      </c>
      <c r="E100" s="78">
        <v>17243</v>
      </c>
    </row>
    <row r="101" spans="1:5">
      <c r="A101" s="178" t="s">
        <v>202</v>
      </c>
      <c r="B101" s="178" t="s">
        <v>203</v>
      </c>
      <c r="C101" s="78">
        <v>2194</v>
      </c>
      <c r="D101" s="78">
        <v>2085</v>
      </c>
      <c r="E101" s="78">
        <v>2212</v>
      </c>
    </row>
    <row r="102" spans="1:5">
      <c r="A102" s="178" t="s">
        <v>204</v>
      </c>
      <c r="B102" s="178" t="s">
        <v>205</v>
      </c>
      <c r="C102" s="303">
        <v>0</v>
      </c>
      <c r="D102" s="303">
        <v>0</v>
      </c>
      <c r="E102" s="78">
        <v>151</v>
      </c>
    </row>
    <row r="103" spans="1:5">
      <c r="A103" s="178" t="s">
        <v>206</v>
      </c>
      <c r="B103" s="178" t="s">
        <v>207</v>
      </c>
      <c r="C103" s="78">
        <v>10162</v>
      </c>
      <c r="D103" s="78">
        <v>6642</v>
      </c>
      <c r="E103" s="78">
        <v>1880</v>
      </c>
    </row>
    <row r="104" spans="1:5">
      <c r="A104" s="178" t="s">
        <v>208</v>
      </c>
      <c r="B104" s="178" t="s">
        <v>209</v>
      </c>
      <c r="C104" s="78">
        <v>1713</v>
      </c>
      <c r="D104" s="78">
        <v>1713</v>
      </c>
      <c r="E104" s="78">
        <v>862</v>
      </c>
    </row>
    <row r="105" spans="1:5">
      <c r="A105" s="178" t="s">
        <v>210</v>
      </c>
      <c r="B105" s="178" t="s">
        <v>211</v>
      </c>
      <c r="C105" s="78">
        <v>88</v>
      </c>
      <c r="D105" s="78">
        <v>974</v>
      </c>
      <c r="E105" s="303">
        <v>0</v>
      </c>
    </row>
    <row r="106" spans="1:5">
      <c r="A106" s="248" t="s">
        <v>212</v>
      </c>
      <c r="B106" s="248" t="s">
        <v>213</v>
      </c>
      <c r="C106" s="249">
        <f>SUM(C107:C113)</f>
        <v>195859</v>
      </c>
      <c r="D106" s="249">
        <f>SUM(D107:D113)</f>
        <v>180304</v>
      </c>
      <c r="E106" s="249">
        <f>SUM(E107:E113)</f>
        <v>204205</v>
      </c>
    </row>
    <row r="107" spans="1:5">
      <c r="A107" s="178" t="s">
        <v>214</v>
      </c>
      <c r="B107" s="178" t="s">
        <v>215</v>
      </c>
      <c r="C107" s="78">
        <v>8827</v>
      </c>
      <c r="D107" s="78">
        <v>7860</v>
      </c>
      <c r="E107" s="78">
        <v>4713</v>
      </c>
    </row>
    <row r="108" spans="1:5">
      <c r="A108" s="178" t="s">
        <v>216</v>
      </c>
      <c r="B108" s="178" t="s">
        <v>217</v>
      </c>
      <c r="C108" s="78">
        <v>42895</v>
      </c>
      <c r="D108" s="78">
        <v>46447</v>
      </c>
      <c r="E108" s="78">
        <v>68922</v>
      </c>
    </row>
    <row r="109" spans="1:5">
      <c r="A109" s="178" t="s">
        <v>218</v>
      </c>
      <c r="B109" s="178" t="s">
        <v>219</v>
      </c>
      <c r="C109" s="78">
        <v>5635</v>
      </c>
      <c r="D109" s="303">
        <v>0</v>
      </c>
      <c r="E109" s="78">
        <v>2023</v>
      </c>
    </row>
    <row r="110" spans="1:5">
      <c r="A110" s="178" t="s">
        <v>220</v>
      </c>
      <c r="B110" s="178" t="s">
        <v>221</v>
      </c>
      <c r="C110" s="78">
        <v>8738</v>
      </c>
      <c r="D110" s="78">
        <v>7297</v>
      </c>
      <c r="E110" s="78">
        <v>9476</v>
      </c>
    </row>
    <row r="111" spans="1:5">
      <c r="A111" s="178" t="s">
        <v>222</v>
      </c>
      <c r="B111" s="178" t="s">
        <v>223</v>
      </c>
      <c r="C111" s="78">
        <v>13421</v>
      </c>
      <c r="D111" s="78">
        <v>11104</v>
      </c>
      <c r="E111" s="78">
        <v>17226</v>
      </c>
    </row>
    <row r="112" spans="1:5">
      <c r="A112" s="178" t="s">
        <v>208</v>
      </c>
      <c r="B112" s="178" t="s">
        <v>224</v>
      </c>
      <c r="C112" s="78">
        <v>17854</v>
      </c>
      <c r="D112" s="78">
        <v>12442</v>
      </c>
      <c r="E112" s="78">
        <v>11898</v>
      </c>
    </row>
    <row r="113" spans="1:10">
      <c r="A113" s="178" t="s">
        <v>225</v>
      </c>
      <c r="B113" s="178" t="s">
        <v>226</v>
      </c>
      <c r="C113" s="78">
        <v>98489</v>
      </c>
      <c r="D113" s="78">
        <v>95154</v>
      </c>
      <c r="E113" s="78">
        <v>89947</v>
      </c>
    </row>
    <row r="114" spans="1:10">
      <c r="A114" s="248" t="s">
        <v>227</v>
      </c>
      <c r="B114" s="248" t="s">
        <v>228</v>
      </c>
      <c r="C114" s="249">
        <f>C106+C99+C89</f>
        <v>3643417</v>
      </c>
      <c r="D114" s="249">
        <f>D106+D99+D89</f>
        <v>3503320</v>
      </c>
      <c r="E114" s="249">
        <f>E106+E99+E89</f>
        <v>3118315</v>
      </c>
    </row>
    <row r="115" spans="1:10">
      <c r="A115" s="290" t="s">
        <v>96</v>
      </c>
    </row>
    <row r="116" spans="1:10">
      <c r="E116" s="239"/>
    </row>
    <row r="117" spans="1:10">
      <c r="E117" s="239"/>
    </row>
    <row r="118" spans="1:10" ht="26">
      <c r="A118" s="237" t="s">
        <v>229</v>
      </c>
      <c r="B118" s="237" t="s">
        <v>230</v>
      </c>
      <c r="E118" s="239"/>
    </row>
    <row r="119" spans="1:10" ht="24">
      <c r="A119" s="313" t="s">
        <v>231</v>
      </c>
      <c r="B119" s="313" t="s">
        <v>232</v>
      </c>
      <c r="C119" s="113" t="s">
        <v>42</v>
      </c>
      <c r="D119" s="113" t="s">
        <v>43</v>
      </c>
    </row>
    <row r="120" spans="1:10">
      <c r="A120" s="121" t="s">
        <v>233</v>
      </c>
      <c r="B120" s="121" t="s">
        <v>234</v>
      </c>
      <c r="C120" s="4"/>
      <c r="D120" s="4"/>
    </row>
    <row r="121" spans="1:10">
      <c r="A121" s="122" t="s">
        <v>84</v>
      </c>
      <c r="B121" s="122" t="s">
        <v>85</v>
      </c>
      <c r="C121" s="4">
        <f>C27</f>
        <v>106200</v>
      </c>
      <c r="D121" s="4">
        <f>D27</f>
        <v>111795</v>
      </c>
      <c r="H121" s="239"/>
      <c r="I121" s="239"/>
      <c r="J121" s="239"/>
    </row>
    <row r="122" spans="1:10">
      <c r="A122" s="122" t="s">
        <v>235</v>
      </c>
      <c r="B122" s="122" t="s">
        <v>236</v>
      </c>
      <c r="C122" s="4">
        <f>SUM(C123:C134)</f>
        <v>40175</v>
      </c>
      <c r="D122" s="4">
        <f t="shared" ref="D122" si="3">SUM(D123:D134)</f>
        <v>51356</v>
      </c>
      <c r="H122" s="239"/>
      <c r="I122" s="239"/>
      <c r="J122" s="239"/>
    </row>
    <row r="123" spans="1:10" ht="26">
      <c r="A123" s="307" t="s">
        <v>237</v>
      </c>
      <c r="B123" s="307" t="s">
        <v>238</v>
      </c>
      <c r="C123" s="80">
        <v>2845</v>
      </c>
      <c r="D123" s="80">
        <v>2968</v>
      </c>
      <c r="H123" s="239"/>
      <c r="I123" s="239"/>
      <c r="J123" s="239"/>
    </row>
    <row r="124" spans="1:10">
      <c r="A124" s="81" t="s">
        <v>239</v>
      </c>
      <c r="B124" s="81" t="s">
        <v>240</v>
      </c>
      <c r="C124" s="80">
        <v>10325</v>
      </c>
      <c r="D124" s="80">
        <v>13775</v>
      </c>
      <c r="H124" s="239"/>
      <c r="I124" s="239"/>
      <c r="J124" s="239"/>
    </row>
    <row r="125" spans="1:10">
      <c r="A125" s="81" t="s">
        <v>241</v>
      </c>
      <c r="B125" s="81" t="s">
        <v>242</v>
      </c>
      <c r="C125" s="80">
        <v>-15279</v>
      </c>
      <c r="D125" s="80">
        <v>17921</v>
      </c>
      <c r="H125" s="239"/>
      <c r="I125" s="239"/>
      <c r="J125" s="239"/>
    </row>
    <row r="126" spans="1:10">
      <c r="A126" s="81" t="s">
        <v>243</v>
      </c>
      <c r="B126" s="81" t="s">
        <v>244</v>
      </c>
      <c r="C126" s="80">
        <v>-12113</v>
      </c>
      <c r="D126" s="80">
        <v>-18462</v>
      </c>
      <c r="H126" s="239"/>
      <c r="I126" s="239"/>
      <c r="J126" s="239"/>
    </row>
    <row r="127" spans="1:10">
      <c r="A127" s="81" t="s">
        <v>245</v>
      </c>
      <c r="B127" s="81" t="s">
        <v>246</v>
      </c>
      <c r="C127" s="80">
        <v>10212</v>
      </c>
      <c r="D127" s="80">
        <v>-18219</v>
      </c>
      <c r="H127" s="239"/>
      <c r="I127" s="239"/>
      <c r="J127" s="239"/>
    </row>
    <row r="128" spans="1:10">
      <c r="A128" s="81" t="s">
        <v>247</v>
      </c>
      <c r="B128" s="81" t="s">
        <v>248</v>
      </c>
      <c r="C128" s="80">
        <v>14550</v>
      </c>
      <c r="D128" s="80">
        <v>-10397</v>
      </c>
      <c r="H128" s="239"/>
      <c r="I128" s="239"/>
      <c r="J128" s="239"/>
    </row>
    <row r="129" spans="1:10">
      <c r="A129" s="81" t="s">
        <v>249</v>
      </c>
      <c r="B129" s="81" t="s">
        <v>250</v>
      </c>
      <c r="C129" s="80">
        <v>203</v>
      </c>
      <c r="D129" s="80">
        <v>1142</v>
      </c>
      <c r="H129" s="239"/>
      <c r="I129" s="239"/>
      <c r="J129" s="239"/>
    </row>
    <row r="130" spans="1:10">
      <c r="A130" s="81" t="s">
        <v>251</v>
      </c>
      <c r="B130" s="81" t="s">
        <v>252</v>
      </c>
      <c r="C130" s="80">
        <v>26679</v>
      </c>
      <c r="D130" s="80">
        <v>52095</v>
      </c>
      <c r="H130" s="239"/>
      <c r="I130" s="239"/>
      <c r="J130" s="239"/>
    </row>
    <row r="131" spans="1:10">
      <c r="A131" s="81" t="s">
        <v>253</v>
      </c>
      <c r="B131" s="81" t="s">
        <v>254</v>
      </c>
      <c r="C131" s="80">
        <v>-7838</v>
      </c>
      <c r="D131" s="80">
        <v>-1976</v>
      </c>
      <c r="H131" s="239"/>
      <c r="I131" s="239"/>
      <c r="J131" s="239"/>
    </row>
    <row r="132" spans="1:10">
      <c r="A132" s="81" t="s">
        <v>255</v>
      </c>
      <c r="B132" s="81" t="s">
        <v>256</v>
      </c>
      <c r="C132" s="80">
        <v>-4146</v>
      </c>
      <c r="D132" s="80">
        <v>3996</v>
      </c>
      <c r="H132" s="239"/>
      <c r="I132" s="239"/>
      <c r="J132" s="239"/>
    </row>
    <row r="133" spans="1:10">
      <c r="A133" s="81" t="s">
        <v>257</v>
      </c>
      <c r="B133" s="81" t="s">
        <v>258</v>
      </c>
      <c r="C133" s="80">
        <v>11334</v>
      </c>
      <c r="D133" s="80">
        <v>7565</v>
      </c>
      <c r="H133" s="239"/>
      <c r="I133" s="239"/>
      <c r="J133" s="239"/>
    </row>
    <row r="134" spans="1:10">
      <c r="A134" s="81" t="s">
        <v>259</v>
      </c>
      <c r="B134" s="81" t="s">
        <v>260</v>
      </c>
      <c r="C134" s="80">
        <v>3403</v>
      </c>
      <c r="D134" s="80">
        <v>948</v>
      </c>
      <c r="H134" s="239"/>
      <c r="I134" s="239"/>
      <c r="J134" s="239"/>
    </row>
    <row r="135" spans="1:10">
      <c r="A135" s="122" t="s">
        <v>261</v>
      </c>
      <c r="B135" s="122" t="s">
        <v>262</v>
      </c>
      <c r="C135" s="4">
        <f>SUM(C121:C122)</f>
        <v>146375</v>
      </c>
      <c r="D135" s="4">
        <f t="shared" ref="D135" si="4">SUM(D121:D122)</f>
        <v>163151</v>
      </c>
      <c r="H135" s="239"/>
      <c r="I135" s="239"/>
      <c r="J135" s="239"/>
    </row>
    <row r="136" spans="1:10">
      <c r="A136" s="81" t="s">
        <v>263</v>
      </c>
      <c r="B136" s="308" t="s">
        <v>264</v>
      </c>
      <c r="C136" s="80">
        <v>4028</v>
      </c>
      <c r="D136" s="80">
        <v>-3239</v>
      </c>
      <c r="H136" s="239"/>
      <c r="I136" s="239"/>
      <c r="J136" s="239"/>
    </row>
    <row r="137" spans="1:10">
      <c r="A137" s="81" t="s">
        <v>265</v>
      </c>
      <c r="B137" s="81" t="s">
        <v>266</v>
      </c>
      <c r="C137" s="80">
        <v>2664</v>
      </c>
      <c r="D137" s="80">
        <v>4755</v>
      </c>
      <c r="H137" s="239"/>
      <c r="I137" s="239"/>
      <c r="J137" s="239"/>
    </row>
    <row r="138" spans="1:10">
      <c r="A138" s="81" t="s">
        <v>267</v>
      </c>
      <c r="B138" s="81" t="s">
        <v>268</v>
      </c>
      <c r="C138" s="80">
        <v>10424</v>
      </c>
      <c r="D138" s="80">
        <v>-13555</v>
      </c>
      <c r="H138" s="239"/>
      <c r="I138" s="239"/>
      <c r="J138" s="239"/>
    </row>
    <row r="139" spans="1:10">
      <c r="A139" s="121" t="s">
        <v>269</v>
      </c>
      <c r="B139" s="121" t="s">
        <v>270</v>
      </c>
      <c r="C139" s="4">
        <f>SUM(C135:C138)</f>
        <v>163491</v>
      </c>
      <c r="D139" s="4">
        <f t="shared" ref="D139" si="5">SUM(D135:D138)</f>
        <v>151112</v>
      </c>
      <c r="H139" s="239"/>
      <c r="I139" s="239"/>
      <c r="J139" s="239"/>
    </row>
    <row r="140" spans="1:10" ht="15" customHeight="1">
      <c r="A140" s="121" t="s">
        <v>271</v>
      </c>
      <c r="B140" s="121" t="s">
        <v>272</v>
      </c>
      <c r="C140" s="267"/>
      <c r="D140" s="267"/>
      <c r="H140" s="239"/>
      <c r="I140" s="239"/>
      <c r="J140" s="239"/>
    </row>
    <row r="141" spans="1:10">
      <c r="A141" s="122" t="s">
        <v>273</v>
      </c>
      <c r="B141" s="122" t="s">
        <v>274</v>
      </c>
      <c r="C141" s="4">
        <f>SUM(C142:C153)</f>
        <v>357406</v>
      </c>
      <c r="D141" s="4">
        <f>SUM(D142:D153)</f>
        <v>357599</v>
      </c>
    </row>
    <row r="142" spans="1:10">
      <c r="A142" s="81" t="s">
        <v>275</v>
      </c>
      <c r="B142" s="81" t="s">
        <v>276</v>
      </c>
      <c r="C142" s="80">
        <v>7</v>
      </c>
      <c r="D142" s="80">
        <v>191</v>
      </c>
    </row>
    <row r="143" spans="1:10">
      <c r="A143" s="81" t="s">
        <v>277</v>
      </c>
      <c r="B143" s="81" t="s">
        <v>278</v>
      </c>
      <c r="C143" s="303">
        <v>0</v>
      </c>
      <c r="D143" s="303">
        <v>0</v>
      </c>
    </row>
    <row r="144" spans="1:10" ht="26">
      <c r="A144" s="178" t="s">
        <v>279</v>
      </c>
      <c r="B144" s="178" t="s">
        <v>280</v>
      </c>
      <c r="C144" s="303">
        <v>0</v>
      </c>
      <c r="D144" s="303">
        <v>0</v>
      </c>
    </row>
    <row r="145" spans="1:4">
      <c r="A145" s="81" t="s">
        <v>281</v>
      </c>
      <c r="B145" s="81" t="s">
        <v>282</v>
      </c>
      <c r="C145" s="303">
        <v>0</v>
      </c>
      <c r="D145" s="303">
        <v>0</v>
      </c>
    </row>
    <row r="146" spans="1:4">
      <c r="A146" s="81" t="s">
        <v>283</v>
      </c>
      <c r="B146" s="81" t="s">
        <v>284</v>
      </c>
      <c r="C146" s="80">
        <v>90695</v>
      </c>
      <c r="D146" s="303">
        <v>0</v>
      </c>
    </row>
    <row r="147" spans="1:4">
      <c r="A147" s="81" t="s">
        <v>285</v>
      </c>
      <c r="B147" s="81" t="s">
        <v>286</v>
      </c>
      <c r="C147" s="303">
        <v>0</v>
      </c>
      <c r="D147" s="80">
        <v>455</v>
      </c>
    </row>
    <row r="148" spans="1:4">
      <c r="A148" s="81" t="s">
        <v>287</v>
      </c>
      <c r="B148" s="81" t="s">
        <v>288</v>
      </c>
      <c r="C148" s="80">
        <v>214200</v>
      </c>
      <c r="D148" s="80">
        <v>278634</v>
      </c>
    </row>
    <row r="149" spans="1:4">
      <c r="A149" s="308" t="s">
        <v>289</v>
      </c>
      <c r="B149" s="308" t="s">
        <v>290</v>
      </c>
      <c r="C149" s="80">
        <v>37430</v>
      </c>
      <c r="D149" s="80">
        <v>66000</v>
      </c>
    </row>
    <row r="150" spans="1:4">
      <c r="A150" s="81" t="s">
        <v>291</v>
      </c>
      <c r="B150" s="81" t="s">
        <v>292</v>
      </c>
      <c r="C150" s="80">
        <v>6974</v>
      </c>
      <c r="D150" s="80">
        <v>2770</v>
      </c>
    </row>
    <row r="151" spans="1:4">
      <c r="A151" s="81" t="s">
        <v>293</v>
      </c>
      <c r="B151" s="81" t="s">
        <v>294</v>
      </c>
      <c r="C151" s="80">
        <v>4215</v>
      </c>
      <c r="D151" s="80">
        <v>9136</v>
      </c>
    </row>
    <row r="152" spans="1:4">
      <c r="A152" s="81" t="s">
        <v>295</v>
      </c>
      <c r="B152" s="81" t="s">
        <v>296</v>
      </c>
      <c r="C152" s="80">
        <v>3885</v>
      </c>
      <c r="D152" s="80">
        <v>366</v>
      </c>
    </row>
    <row r="153" spans="1:4">
      <c r="A153" s="81" t="s">
        <v>297</v>
      </c>
      <c r="B153" s="81" t="s">
        <v>298</v>
      </c>
      <c r="C153" s="303">
        <v>0</v>
      </c>
      <c r="D153" s="80">
        <v>47</v>
      </c>
    </row>
    <row r="154" spans="1:4">
      <c r="A154" s="122" t="s">
        <v>299</v>
      </c>
      <c r="B154" s="122" t="s">
        <v>300</v>
      </c>
      <c r="C154" s="4">
        <f>SUM(C155:C169)</f>
        <v>603842</v>
      </c>
      <c r="D154" s="4">
        <f>SUM(D155:D169)</f>
        <v>415365</v>
      </c>
    </row>
    <row r="155" spans="1:4">
      <c r="A155" s="81" t="s">
        <v>301</v>
      </c>
      <c r="B155" s="81" t="s">
        <v>302</v>
      </c>
      <c r="C155" s="80">
        <v>30924</v>
      </c>
      <c r="D155" s="80">
        <v>36314</v>
      </c>
    </row>
    <row r="156" spans="1:4">
      <c r="A156" s="81" t="s">
        <v>136</v>
      </c>
      <c r="B156" s="81" t="s">
        <v>137</v>
      </c>
      <c r="C156" s="80">
        <v>149743</v>
      </c>
      <c r="D156" s="80">
        <v>99711</v>
      </c>
    </row>
    <row r="157" spans="1:4">
      <c r="A157" s="81" t="s">
        <v>303</v>
      </c>
      <c r="B157" s="81" t="s">
        <v>304</v>
      </c>
      <c r="C157" s="303">
        <v>0</v>
      </c>
      <c r="D157" s="303">
        <v>0</v>
      </c>
    </row>
    <row r="158" spans="1:4">
      <c r="A158" s="81" t="s">
        <v>305</v>
      </c>
      <c r="B158" s="81" t="s">
        <v>306</v>
      </c>
      <c r="C158" s="303">
        <v>0</v>
      </c>
      <c r="D158" s="303">
        <v>0</v>
      </c>
    </row>
    <row r="159" spans="1:4">
      <c r="A159" s="81" t="s">
        <v>307</v>
      </c>
      <c r="B159" s="81" t="s">
        <v>308</v>
      </c>
      <c r="C159" s="80">
        <v>11629</v>
      </c>
      <c r="D159" s="303">
        <v>0</v>
      </c>
    </row>
    <row r="160" spans="1:4">
      <c r="A160" s="81" t="s">
        <v>309</v>
      </c>
      <c r="B160" s="81" t="s">
        <v>310</v>
      </c>
      <c r="C160" s="306">
        <v>0</v>
      </c>
      <c r="D160" s="306">
        <v>0</v>
      </c>
    </row>
    <row r="161" spans="1:9">
      <c r="A161" s="81" t="s">
        <v>311</v>
      </c>
      <c r="B161" s="81" t="s">
        <v>312</v>
      </c>
      <c r="C161" s="306">
        <v>0</v>
      </c>
      <c r="D161" s="306">
        <v>0</v>
      </c>
    </row>
    <row r="162" spans="1:9">
      <c r="A162" s="81" t="s">
        <v>313</v>
      </c>
      <c r="B162" s="81" t="s">
        <v>314</v>
      </c>
      <c r="C162" s="306">
        <v>0</v>
      </c>
      <c r="D162" s="306">
        <v>0</v>
      </c>
    </row>
    <row r="163" spans="1:9">
      <c r="A163" s="81" t="s">
        <v>315</v>
      </c>
      <c r="B163" s="81" t="s">
        <v>316</v>
      </c>
      <c r="C163" s="306">
        <v>0</v>
      </c>
      <c r="D163" s="306">
        <v>0</v>
      </c>
    </row>
    <row r="164" spans="1:9" s="240" customFormat="1">
      <c r="A164" s="81" t="s">
        <v>317</v>
      </c>
      <c r="B164" s="81" t="s">
        <v>318</v>
      </c>
      <c r="C164" s="80">
        <v>29</v>
      </c>
      <c r="D164" s="306">
        <v>0</v>
      </c>
      <c r="E164" s="235"/>
      <c r="H164" s="235"/>
      <c r="I164" s="239"/>
    </row>
    <row r="165" spans="1:9" s="240" customFormat="1">
      <c r="A165" s="81" t="s">
        <v>319</v>
      </c>
      <c r="B165" s="81" t="s">
        <v>320</v>
      </c>
      <c r="C165" s="306">
        <v>0</v>
      </c>
      <c r="D165" s="306">
        <v>0</v>
      </c>
      <c r="E165" s="235"/>
      <c r="H165" s="235"/>
      <c r="I165" s="239"/>
    </row>
    <row r="166" spans="1:9">
      <c r="A166" s="81" t="s">
        <v>321</v>
      </c>
      <c r="B166" s="81" t="s">
        <v>322</v>
      </c>
      <c r="C166" s="80">
        <v>237379</v>
      </c>
      <c r="D166" s="80">
        <v>248194</v>
      </c>
    </row>
    <row r="167" spans="1:9">
      <c r="A167" s="81" t="s">
        <v>323</v>
      </c>
      <c r="B167" s="81" t="s">
        <v>324</v>
      </c>
      <c r="C167" s="80">
        <v>170833</v>
      </c>
      <c r="D167" s="80">
        <v>31146</v>
      </c>
    </row>
    <row r="168" spans="1:9">
      <c r="A168" s="81" t="s">
        <v>325</v>
      </c>
      <c r="B168" s="81" t="s">
        <v>326</v>
      </c>
      <c r="C168" s="80">
        <v>0</v>
      </c>
      <c r="D168" s="80">
        <v>0</v>
      </c>
    </row>
    <row r="169" spans="1:9">
      <c r="A169" s="81" t="s">
        <v>327</v>
      </c>
      <c r="B169" s="81" t="s">
        <v>328</v>
      </c>
      <c r="C169" s="80">
        <v>3305</v>
      </c>
      <c r="D169" s="80" t="s">
        <v>329</v>
      </c>
    </row>
    <row r="170" spans="1:9">
      <c r="A170" s="121" t="s">
        <v>330</v>
      </c>
      <c r="B170" s="121" t="s">
        <v>331</v>
      </c>
      <c r="C170" s="4">
        <f>C141-C154</f>
        <v>-246436</v>
      </c>
      <c r="D170" s="4">
        <f>D141-D154</f>
        <v>-57766</v>
      </c>
    </row>
    <row r="171" spans="1:9">
      <c r="A171" s="290" t="s">
        <v>96</v>
      </c>
      <c r="B171" s="235"/>
    </row>
    <row r="172" spans="1:9">
      <c r="A172" s="121" t="s">
        <v>332</v>
      </c>
      <c r="B172" s="121" t="s">
        <v>333</v>
      </c>
      <c r="C172" s="4"/>
      <c r="D172" s="4"/>
    </row>
    <row r="173" spans="1:9">
      <c r="A173" s="122" t="s">
        <v>273</v>
      </c>
      <c r="B173" s="122" t="s">
        <v>274</v>
      </c>
      <c r="C173" s="4">
        <f>SUM(C174:C177)</f>
        <v>1</v>
      </c>
      <c r="D173" s="4">
        <f>SUM(D174:D177)</f>
        <v>9</v>
      </c>
    </row>
    <row r="174" spans="1:9" ht="26">
      <c r="A174" s="178" t="s">
        <v>334</v>
      </c>
      <c r="B174" s="178" t="s">
        <v>335</v>
      </c>
      <c r="C174" s="303">
        <v>0</v>
      </c>
      <c r="D174" s="303">
        <v>0</v>
      </c>
    </row>
    <row r="175" spans="1:9">
      <c r="A175" s="81" t="s">
        <v>336</v>
      </c>
      <c r="B175" s="81" t="s">
        <v>337</v>
      </c>
      <c r="C175" s="303">
        <v>0</v>
      </c>
      <c r="D175" s="303">
        <v>0</v>
      </c>
    </row>
    <row r="176" spans="1:9">
      <c r="A176" s="308" t="s">
        <v>338</v>
      </c>
      <c r="B176" s="81" t="s">
        <v>339</v>
      </c>
      <c r="C176" s="80">
        <v>1</v>
      </c>
      <c r="D176" s="80">
        <v>8</v>
      </c>
    </row>
    <row r="177" spans="1:7">
      <c r="A177" s="81" t="s">
        <v>340</v>
      </c>
      <c r="B177" s="81" t="s">
        <v>341</v>
      </c>
      <c r="C177" s="303">
        <v>0</v>
      </c>
      <c r="D177" s="80">
        <v>1</v>
      </c>
    </row>
    <row r="178" spans="1:7">
      <c r="A178" s="122" t="s">
        <v>299</v>
      </c>
      <c r="B178" s="122" t="s">
        <v>300</v>
      </c>
      <c r="C178" s="4">
        <f>SUM(C179:C184)</f>
        <v>1163</v>
      </c>
      <c r="D178" s="4">
        <f>SUM(D179:D184)</f>
        <v>959</v>
      </c>
    </row>
    <row r="179" spans="1:7">
      <c r="A179" s="81" t="s">
        <v>342</v>
      </c>
      <c r="B179" s="81" t="s">
        <v>312</v>
      </c>
      <c r="C179" s="303">
        <v>0</v>
      </c>
      <c r="D179" s="303">
        <v>0</v>
      </c>
    </row>
    <row r="180" spans="1:7">
      <c r="A180" s="81" t="s">
        <v>343</v>
      </c>
      <c r="B180" s="81" t="s">
        <v>344</v>
      </c>
      <c r="C180" s="303">
        <v>0</v>
      </c>
      <c r="D180" s="303">
        <v>0</v>
      </c>
    </row>
    <row r="181" spans="1:7">
      <c r="A181" s="81" t="s">
        <v>345</v>
      </c>
      <c r="B181" s="81" t="s">
        <v>346</v>
      </c>
      <c r="C181" s="303">
        <v>0</v>
      </c>
      <c r="D181" s="303">
        <v>0</v>
      </c>
    </row>
    <row r="182" spans="1:7">
      <c r="A182" s="81" t="s">
        <v>347</v>
      </c>
      <c r="B182" s="81" t="s">
        <v>348</v>
      </c>
      <c r="C182" s="303">
        <v>0</v>
      </c>
      <c r="D182" s="303">
        <v>0</v>
      </c>
    </row>
    <row r="183" spans="1:7" ht="15" customHeight="1">
      <c r="A183" s="81" t="s">
        <v>349</v>
      </c>
      <c r="B183" s="81" t="s">
        <v>350</v>
      </c>
      <c r="C183" s="80">
        <v>954</v>
      </c>
      <c r="D183" s="80">
        <v>800</v>
      </c>
    </row>
    <row r="184" spans="1:7">
      <c r="A184" s="81" t="s">
        <v>351</v>
      </c>
      <c r="B184" s="81" t="s">
        <v>341</v>
      </c>
      <c r="C184" s="80">
        <v>209</v>
      </c>
      <c r="D184" s="80">
        <v>159</v>
      </c>
    </row>
    <row r="185" spans="1:7">
      <c r="A185" s="121" t="s">
        <v>352</v>
      </c>
      <c r="B185" s="121" t="s">
        <v>353</v>
      </c>
      <c r="C185" s="4">
        <f>C173-C178</f>
        <v>-1162</v>
      </c>
      <c r="D185" s="4">
        <f>D173-D178</f>
        <v>-950</v>
      </c>
    </row>
    <row r="186" spans="1:7">
      <c r="A186" s="121" t="s">
        <v>354</v>
      </c>
      <c r="B186" s="121" t="s">
        <v>355</v>
      </c>
      <c r="C186" s="4">
        <f>C139+C170+C185</f>
        <v>-84107</v>
      </c>
      <c r="D186" s="4">
        <f>D139+D170+D185</f>
        <v>92396</v>
      </c>
    </row>
    <row r="187" spans="1:7">
      <c r="A187" s="121" t="s">
        <v>356</v>
      </c>
      <c r="B187" s="121" t="s">
        <v>357</v>
      </c>
      <c r="C187" s="4">
        <f>C186</f>
        <v>-84107</v>
      </c>
      <c r="D187" s="4">
        <f t="shared" ref="D187" si="6">D186</f>
        <v>92396</v>
      </c>
    </row>
    <row r="188" spans="1:7">
      <c r="A188" s="121" t="s">
        <v>358</v>
      </c>
      <c r="B188" s="121" t="s">
        <v>359</v>
      </c>
      <c r="C188" s="4">
        <v>114115</v>
      </c>
      <c r="D188" s="4">
        <v>124886</v>
      </c>
    </row>
    <row r="189" spans="1:7">
      <c r="A189" s="121" t="s">
        <v>360</v>
      </c>
      <c r="B189" s="121" t="s">
        <v>361</v>
      </c>
      <c r="C189" s="4">
        <f>C187+C188</f>
        <v>30008</v>
      </c>
      <c r="D189" s="4">
        <f t="shared" ref="D189" si="7">D187+D188</f>
        <v>217282</v>
      </c>
    </row>
    <row r="190" spans="1:7">
      <c r="A190" s="93" t="s">
        <v>362</v>
      </c>
      <c r="B190" s="93" t="s">
        <v>363</v>
      </c>
      <c r="C190" s="94">
        <v>291</v>
      </c>
      <c r="D190" s="309">
        <v>0</v>
      </c>
      <c r="E190" s="266"/>
    </row>
    <row r="191" spans="1:7">
      <c r="A191" s="290" t="s">
        <v>96</v>
      </c>
      <c r="B191" s="235"/>
    </row>
    <row r="192" spans="1:7">
      <c r="A192" s="253"/>
      <c r="B192" s="71"/>
      <c r="C192" s="72"/>
      <c r="D192" s="72"/>
      <c r="E192" s="72"/>
      <c r="G192" s="239"/>
    </row>
    <row r="193" spans="1:18">
      <c r="A193" s="253"/>
      <c r="B193" s="71"/>
      <c r="C193" s="72"/>
      <c r="D193" s="72"/>
      <c r="E193" s="72"/>
      <c r="G193" s="239"/>
    </row>
    <row r="194" spans="1:18">
      <c r="A194" s="253"/>
      <c r="B194" s="71"/>
      <c r="C194" s="72"/>
      <c r="D194" s="72"/>
      <c r="E194" s="72"/>
      <c r="G194" s="239"/>
    </row>
    <row r="195" spans="1:18">
      <c r="A195" s="253"/>
      <c r="B195" s="71"/>
      <c r="C195" s="72"/>
      <c r="D195" s="72"/>
      <c r="E195" s="72"/>
      <c r="G195" s="239"/>
    </row>
    <row r="196" spans="1:18">
      <c r="A196" s="253"/>
      <c r="B196" s="71"/>
      <c r="C196" s="72"/>
      <c r="D196" s="72"/>
      <c r="E196" s="72"/>
      <c r="G196" s="239"/>
    </row>
    <row r="197" spans="1:18">
      <c r="A197" s="253"/>
      <c r="B197" s="71"/>
      <c r="C197" s="72"/>
      <c r="D197" s="72"/>
      <c r="E197" s="72"/>
      <c r="G197" s="239"/>
    </row>
    <row r="198" spans="1:18" s="240" customFormat="1">
      <c r="A198" s="254"/>
      <c r="B198" s="179"/>
      <c r="C198" s="180"/>
      <c r="D198" s="180"/>
      <c r="E198" s="180"/>
      <c r="G198" s="239"/>
    </row>
    <row r="199" spans="1:18">
      <c r="A199" s="253"/>
      <c r="B199" s="71"/>
      <c r="C199" s="72"/>
      <c r="D199" s="72"/>
      <c r="E199" s="72"/>
      <c r="G199" s="239"/>
    </row>
    <row r="200" spans="1:18">
      <c r="G200" s="239"/>
      <c r="O200" s="239"/>
      <c r="P200" s="239"/>
      <c r="Q200" s="239"/>
      <c r="R200" s="239"/>
    </row>
    <row r="201" spans="1:18">
      <c r="A201" s="235"/>
      <c r="B201" s="235"/>
      <c r="G201" s="239"/>
      <c r="O201" s="239"/>
      <c r="P201" s="239"/>
      <c r="Q201" s="239"/>
      <c r="R201" s="239"/>
    </row>
    <row r="202" spans="1:18">
      <c r="A202" s="235"/>
      <c r="B202" s="235"/>
      <c r="G202" s="239"/>
      <c r="O202" s="239"/>
      <c r="P202" s="239"/>
      <c r="Q202" s="239"/>
      <c r="R202" s="239"/>
    </row>
    <row r="203" spans="1:18">
      <c r="A203" s="235"/>
      <c r="B203" s="235"/>
      <c r="G203" s="239"/>
      <c r="O203" s="239"/>
      <c r="P203" s="239"/>
      <c r="Q203" s="239"/>
      <c r="R203" s="239"/>
    </row>
    <row r="204" spans="1:18">
      <c r="A204" s="235"/>
      <c r="B204" s="235"/>
      <c r="G204" s="239"/>
      <c r="O204" s="239"/>
      <c r="P204" s="239"/>
      <c r="Q204" s="239"/>
      <c r="R204" s="239"/>
    </row>
    <row r="205" spans="1:18">
      <c r="A205" s="235"/>
      <c r="B205" s="235"/>
      <c r="G205" s="239"/>
      <c r="O205" s="239"/>
      <c r="P205" s="239"/>
      <c r="Q205" s="239"/>
      <c r="R205" s="239"/>
    </row>
    <row r="206" spans="1:18">
      <c r="A206" s="235"/>
      <c r="B206" s="235"/>
      <c r="G206" s="239"/>
      <c r="O206" s="239"/>
      <c r="P206" s="239"/>
      <c r="Q206" s="239"/>
      <c r="R206" s="239"/>
    </row>
    <row r="207" spans="1:18">
      <c r="A207" s="235"/>
      <c r="B207" s="235"/>
      <c r="G207" s="239"/>
      <c r="O207" s="239"/>
      <c r="P207" s="239"/>
      <c r="Q207" s="239"/>
      <c r="R207" s="239"/>
    </row>
    <row r="208" spans="1:18">
      <c r="A208" s="235"/>
      <c r="B208" s="235"/>
      <c r="G208" s="239"/>
      <c r="O208" s="239"/>
      <c r="P208" s="239"/>
      <c r="Q208" s="239"/>
      <c r="R208" s="239"/>
    </row>
    <row r="209" spans="1:18">
      <c r="A209" s="235"/>
      <c r="B209" s="235"/>
      <c r="G209" s="239"/>
      <c r="O209" s="239"/>
      <c r="P209" s="239"/>
      <c r="Q209" s="239"/>
      <c r="R209" s="239"/>
    </row>
    <row r="210" spans="1:18">
      <c r="A210" s="235"/>
      <c r="B210" s="235"/>
      <c r="G210" s="239"/>
      <c r="O210" s="239"/>
      <c r="P210" s="239"/>
      <c r="Q210" s="239"/>
      <c r="R210" s="239"/>
    </row>
    <row r="211" spans="1:18">
      <c r="A211" s="235"/>
      <c r="B211" s="235"/>
      <c r="G211" s="239"/>
      <c r="O211" s="239"/>
      <c r="P211" s="239"/>
      <c r="Q211" s="239"/>
      <c r="R211" s="239"/>
    </row>
    <row r="212" spans="1:18">
      <c r="A212" s="235"/>
      <c r="B212" s="235"/>
      <c r="G212" s="239"/>
      <c r="O212" s="239"/>
      <c r="P212" s="239"/>
      <c r="Q212" s="239"/>
      <c r="R212" s="239"/>
    </row>
    <row r="213" spans="1:18">
      <c r="A213" s="235"/>
      <c r="B213" s="235"/>
      <c r="G213" s="239"/>
      <c r="O213" s="239"/>
      <c r="P213" s="239"/>
      <c r="Q213" s="239"/>
      <c r="R213" s="239"/>
    </row>
    <row r="214" spans="1:18">
      <c r="A214" s="235"/>
      <c r="B214" s="235"/>
      <c r="G214" s="239"/>
      <c r="O214" s="239"/>
      <c r="P214" s="239"/>
      <c r="Q214" s="239"/>
      <c r="R214" s="239"/>
    </row>
    <row r="215" spans="1:18">
      <c r="A215" s="235"/>
      <c r="B215" s="235"/>
      <c r="G215" s="239"/>
      <c r="O215" s="239"/>
      <c r="P215" s="239"/>
      <c r="Q215" s="239"/>
      <c r="R215" s="239"/>
    </row>
    <row r="216" spans="1:18">
      <c r="A216" s="235"/>
      <c r="B216" s="235"/>
      <c r="G216" s="239"/>
      <c r="O216" s="239"/>
      <c r="P216" s="239"/>
      <c r="Q216" s="239"/>
      <c r="R216" s="239"/>
    </row>
    <row r="217" spans="1:18">
      <c r="A217" s="235"/>
      <c r="B217" s="235"/>
      <c r="G217" s="239"/>
      <c r="O217" s="239"/>
      <c r="P217" s="239"/>
      <c r="Q217" s="239"/>
      <c r="R217" s="239"/>
    </row>
    <row r="218" spans="1:18">
      <c r="A218" s="235"/>
      <c r="B218" s="235"/>
      <c r="G218" s="239"/>
      <c r="O218" s="239"/>
      <c r="P218" s="239"/>
      <c r="Q218" s="239"/>
      <c r="R218" s="239"/>
    </row>
    <row r="219" spans="1:18">
      <c r="A219" s="235"/>
      <c r="B219" s="235"/>
      <c r="G219" s="239"/>
      <c r="O219" s="239"/>
      <c r="P219" s="239"/>
      <c r="Q219" s="239"/>
      <c r="R219" s="239"/>
    </row>
    <row r="220" spans="1:18">
      <c r="A220" s="235"/>
      <c r="B220" s="235"/>
      <c r="G220" s="239"/>
      <c r="O220" s="239"/>
      <c r="P220" s="239"/>
      <c r="Q220" s="239"/>
      <c r="R220" s="239"/>
    </row>
    <row r="221" spans="1:18">
      <c r="A221" s="235"/>
      <c r="B221" s="235"/>
      <c r="G221" s="239"/>
      <c r="O221" s="239"/>
      <c r="P221" s="239"/>
      <c r="Q221" s="239"/>
      <c r="R221" s="239"/>
    </row>
    <row r="222" spans="1:18">
      <c r="A222" s="235"/>
      <c r="B222" s="235"/>
      <c r="G222" s="239"/>
      <c r="O222" s="239"/>
      <c r="P222" s="239"/>
      <c r="Q222" s="239"/>
      <c r="R222" s="239"/>
    </row>
    <row r="223" spans="1:18">
      <c r="A223" s="235"/>
      <c r="B223" s="235"/>
      <c r="G223" s="239"/>
      <c r="O223" s="239"/>
      <c r="P223" s="239"/>
      <c r="Q223" s="239"/>
      <c r="R223" s="239"/>
    </row>
    <row r="224" spans="1:18">
      <c r="A224" s="235"/>
      <c r="B224" s="235"/>
      <c r="G224" s="239"/>
      <c r="O224" s="239"/>
      <c r="P224" s="239"/>
      <c r="Q224" s="239"/>
      <c r="R224" s="239"/>
    </row>
    <row r="225" spans="1:18">
      <c r="A225" s="235"/>
      <c r="B225" s="235"/>
      <c r="G225" s="239"/>
      <c r="O225" s="239"/>
      <c r="P225" s="239"/>
      <c r="Q225" s="239"/>
      <c r="R225" s="239"/>
    </row>
    <row r="226" spans="1:18">
      <c r="A226" s="235"/>
      <c r="B226" s="235"/>
      <c r="G226" s="239"/>
      <c r="O226" s="239"/>
      <c r="P226" s="239"/>
      <c r="Q226" s="239"/>
      <c r="R226" s="239"/>
    </row>
    <row r="227" spans="1:18">
      <c r="A227" s="235"/>
      <c r="B227" s="235"/>
      <c r="G227" s="239"/>
      <c r="O227" s="239"/>
      <c r="P227" s="239"/>
      <c r="Q227" s="239"/>
      <c r="R227" s="239"/>
    </row>
    <row r="228" spans="1:18">
      <c r="A228" s="235"/>
      <c r="B228" s="235"/>
      <c r="G228" s="239"/>
      <c r="O228" s="239"/>
      <c r="P228" s="239"/>
      <c r="Q228" s="239"/>
      <c r="R228" s="239"/>
    </row>
    <row r="229" spans="1:18">
      <c r="G229" s="239"/>
      <c r="O229" s="239"/>
      <c r="P229" s="239"/>
      <c r="Q229" s="239"/>
      <c r="R229" s="239"/>
    </row>
    <row r="230" spans="1:18">
      <c r="G230" s="239"/>
      <c r="O230" s="239"/>
      <c r="P230" s="239"/>
      <c r="Q230" s="239"/>
      <c r="R230" s="239"/>
    </row>
    <row r="231" spans="1:18">
      <c r="G231" s="239"/>
      <c r="O231" s="239"/>
      <c r="P231" s="239"/>
      <c r="Q231" s="239"/>
      <c r="R231" s="239"/>
    </row>
    <row r="232" spans="1:18">
      <c r="G232" s="239"/>
      <c r="O232" s="239"/>
      <c r="P232" s="239"/>
      <c r="Q232" s="239"/>
      <c r="R232" s="239"/>
    </row>
    <row r="233" spans="1:18">
      <c r="A233" s="235"/>
      <c r="B233" s="235"/>
      <c r="G233" s="239"/>
      <c r="O233" s="239"/>
      <c r="P233" s="239"/>
      <c r="Q233" s="239"/>
      <c r="R233" s="239"/>
    </row>
    <row r="234" spans="1:18">
      <c r="A234" s="235"/>
      <c r="B234" s="235"/>
      <c r="G234" s="239"/>
      <c r="O234" s="239"/>
      <c r="P234" s="239"/>
      <c r="Q234" s="239"/>
      <c r="R234" s="239"/>
    </row>
    <row r="235" spans="1:18">
      <c r="A235" s="235"/>
      <c r="B235" s="235"/>
      <c r="G235" s="239"/>
      <c r="O235" s="239"/>
      <c r="P235" s="239"/>
      <c r="Q235" s="239"/>
      <c r="R235" s="239"/>
    </row>
    <row r="236" spans="1:18">
      <c r="A236" s="235"/>
      <c r="B236" s="235"/>
      <c r="G236" s="239"/>
      <c r="O236" s="239"/>
      <c r="P236" s="239"/>
      <c r="Q236" s="239"/>
      <c r="R236" s="239"/>
    </row>
    <row r="237" spans="1:18">
      <c r="A237" s="235"/>
      <c r="B237" s="235"/>
      <c r="G237" s="239"/>
      <c r="O237" s="239"/>
      <c r="P237" s="239"/>
      <c r="Q237" s="239"/>
      <c r="R237" s="239"/>
    </row>
    <row r="238" spans="1:18">
      <c r="A238" s="235"/>
      <c r="B238" s="235"/>
      <c r="G238" s="239"/>
      <c r="O238" s="239"/>
      <c r="P238" s="239"/>
      <c r="Q238" s="239"/>
      <c r="R238" s="239"/>
    </row>
    <row r="239" spans="1:18">
      <c r="G239" s="239"/>
      <c r="O239" s="239"/>
      <c r="P239" s="239"/>
      <c r="Q239" s="239"/>
      <c r="R239" s="239"/>
    </row>
    <row r="240" spans="1:18">
      <c r="G240" s="239"/>
      <c r="O240" s="239"/>
      <c r="P240" s="239"/>
      <c r="Q240" s="239"/>
      <c r="R240" s="239"/>
    </row>
    <row r="241" spans="7:18">
      <c r="G241" s="239"/>
      <c r="O241" s="239"/>
      <c r="P241" s="239"/>
      <c r="Q241" s="239"/>
      <c r="R241" s="239"/>
    </row>
    <row r="242" spans="7:18">
      <c r="G242" s="239"/>
      <c r="O242" s="239"/>
      <c r="P242" s="239"/>
      <c r="Q242" s="239"/>
      <c r="R242" s="239"/>
    </row>
    <row r="243" spans="7:18">
      <c r="G243" s="239"/>
      <c r="O243" s="239"/>
      <c r="P243" s="239"/>
      <c r="Q243" s="239"/>
      <c r="R243" s="239"/>
    </row>
    <row r="244" spans="7:18">
      <c r="G244" s="239"/>
      <c r="O244" s="239"/>
      <c r="P244" s="239"/>
      <c r="Q244" s="239"/>
      <c r="R244" s="239"/>
    </row>
    <row r="245" spans="7:18">
      <c r="G245" s="239"/>
      <c r="O245" s="239"/>
      <c r="P245" s="239"/>
      <c r="Q245" s="239"/>
      <c r="R245" s="239"/>
    </row>
    <row r="246" spans="7:18">
      <c r="G246" s="239"/>
      <c r="O246" s="239"/>
      <c r="P246" s="239"/>
      <c r="Q246" s="239"/>
      <c r="R246" s="239"/>
    </row>
    <row r="247" spans="7:18">
      <c r="O247" s="239"/>
      <c r="P247" s="239"/>
      <c r="Q247" s="239"/>
      <c r="R247" s="239"/>
    </row>
    <row r="248" spans="7:18">
      <c r="O248" s="239"/>
      <c r="P248" s="239"/>
      <c r="Q248" s="239"/>
      <c r="R248" s="239"/>
    </row>
    <row r="249" spans="7:18">
      <c r="O249" s="239"/>
      <c r="P249" s="239"/>
      <c r="Q249" s="239"/>
      <c r="R249" s="239"/>
    </row>
    <row r="250" spans="7:18">
      <c r="O250" s="239"/>
      <c r="P250" s="239"/>
      <c r="Q250" s="239"/>
      <c r="R250" s="239"/>
    </row>
    <row r="251" spans="7:18">
      <c r="O251" s="239"/>
      <c r="P251" s="239"/>
      <c r="Q251" s="239"/>
      <c r="R251" s="239"/>
    </row>
    <row r="252" spans="7:18">
      <c r="O252" s="239"/>
      <c r="P252" s="239"/>
      <c r="Q252" s="239"/>
      <c r="R252" s="239"/>
    </row>
    <row r="253" spans="7:18">
      <c r="O253" s="239"/>
      <c r="P253" s="239"/>
      <c r="Q253" s="239"/>
      <c r="R253" s="239"/>
    </row>
    <row r="254" spans="7:18">
      <c r="O254" s="239"/>
      <c r="P254" s="239"/>
      <c r="Q254" s="239"/>
      <c r="R254" s="239"/>
    </row>
    <row r="255" spans="7:18">
      <c r="O255" s="239"/>
      <c r="P255" s="239"/>
      <c r="Q255" s="239"/>
      <c r="R255" s="239"/>
    </row>
    <row r="256" spans="7:18">
      <c r="O256" s="239"/>
      <c r="P256" s="239"/>
      <c r="Q256" s="239"/>
      <c r="R256" s="239"/>
    </row>
    <row r="257" spans="15:18">
      <c r="O257" s="239"/>
      <c r="P257" s="239"/>
      <c r="Q257" s="239"/>
      <c r="R257" s="239"/>
    </row>
    <row r="258" spans="15:18">
      <c r="O258" s="239"/>
      <c r="P258" s="239"/>
      <c r="Q258" s="239"/>
      <c r="R258" s="239"/>
    </row>
    <row r="259" spans="15:18">
      <c r="O259" s="239"/>
      <c r="P259" s="239"/>
      <c r="Q259" s="239"/>
      <c r="R259" s="239"/>
    </row>
    <row r="294" spans="15:15">
      <c r="O294" s="235">
        <v>1.42</v>
      </c>
    </row>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BF5F5-8073-DD4B-BD0F-57368E395BAC}">
  <sheetPr>
    <tabColor rgb="FF76D6FF"/>
  </sheetPr>
  <dimension ref="A1:Y340"/>
  <sheetViews>
    <sheetView zoomScaleNormal="100" workbookViewId="0"/>
  </sheetViews>
  <sheetFormatPr baseColWidth="10" defaultColWidth="8.1640625" defaultRowHeight="14"/>
  <cols>
    <col min="1" max="1" width="50.1640625" style="68" customWidth="1"/>
    <col min="2" max="2" width="50" style="68" customWidth="1"/>
    <col min="3" max="6" width="12.1640625" style="40" customWidth="1"/>
    <col min="7" max="7" width="4.6640625" style="40" customWidth="1"/>
    <col min="8" max="11" width="12.1640625" style="40" customWidth="1"/>
    <col min="12" max="12" width="4.6640625" style="40" customWidth="1"/>
    <col min="13" max="16" width="12.1640625" style="40" customWidth="1"/>
    <col min="17" max="17" width="4.6640625" style="40" customWidth="1"/>
    <col min="18" max="21" width="12.1640625" style="40" customWidth="1"/>
    <col min="22" max="16384" width="8.1640625" style="40"/>
  </cols>
  <sheetData>
    <row r="1" spans="1:4">
      <c r="A1" s="67" t="s">
        <v>752</v>
      </c>
    </row>
    <row r="2" spans="1:4">
      <c r="A2" s="67" t="s">
        <v>753</v>
      </c>
    </row>
    <row r="3" spans="1:4">
      <c r="A3" s="67"/>
    </row>
    <row r="4" spans="1:4">
      <c r="A4" s="67"/>
    </row>
    <row r="5" spans="1:4" ht="26">
      <c r="A5" s="65" t="s">
        <v>741</v>
      </c>
      <c r="B5" s="66" t="s">
        <v>39</v>
      </c>
    </row>
    <row r="6" spans="1:4" ht="24">
      <c r="A6" s="313" t="s">
        <v>462</v>
      </c>
      <c r="B6" s="313" t="s">
        <v>41</v>
      </c>
      <c r="C6" s="113" t="s">
        <v>715</v>
      </c>
      <c r="D6" s="113" t="s">
        <v>754</v>
      </c>
    </row>
    <row r="7" spans="1:4">
      <c r="A7" s="114" t="s">
        <v>0</v>
      </c>
      <c r="B7" s="114" t="s">
        <v>1</v>
      </c>
      <c r="C7" s="115">
        <v>214407</v>
      </c>
      <c r="D7" s="115">
        <v>168434</v>
      </c>
    </row>
    <row r="8" spans="1:4">
      <c r="A8" s="116" t="s">
        <v>622</v>
      </c>
      <c r="B8" s="116" t="s">
        <v>46</v>
      </c>
      <c r="C8" s="88">
        <v>109775</v>
      </c>
      <c r="D8" s="88">
        <v>108772</v>
      </c>
    </row>
    <row r="9" spans="1:4">
      <c r="A9" s="116" t="s">
        <v>623</v>
      </c>
      <c r="B9" s="116" t="s">
        <v>369</v>
      </c>
      <c r="C9" s="88">
        <v>31755</v>
      </c>
      <c r="D9" s="88">
        <v>25</v>
      </c>
    </row>
    <row r="10" spans="1:4">
      <c r="A10" s="116" t="s">
        <v>624</v>
      </c>
      <c r="B10" s="116" t="s">
        <v>49</v>
      </c>
      <c r="C10" s="88">
        <v>72877</v>
      </c>
      <c r="D10" s="88">
        <v>59637</v>
      </c>
    </row>
    <row r="11" spans="1:4">
      <c r="A11" s="114" t="s">
        <v>677</v>
      </c>
      <c r="B11" s="114" t="s">
        <v>438</v>
      </c>
      <c r="C11" s="115">
        <v>66168</v>
      </c>
      <c r="D11" s="115">
        <v>43829</v>
      </c>
    </row>
    <row r="12" spans="1:4">
      <c r="A12" s="116" t="s">
        <v>439</v>
      </c>
      <c r="B12" s="116" t="s">
        <v>373</v>
      </c>
      <c r="C12" s="88">
        <v>14926</v>
      </c>
      <c r="D12" s="88">
        <v>91</v>
      </c>
    </row>
    <row r="13" spans="1:4">
      <c r="A13" s="116" t="s">
        <v>441</v>
      </c>
      <c r="B13" s="116" t="s">
        <v>55</v>
      </c>
      <c r="C13" s="88">
        <v>51242</v>
      </c>
      <c r="D13" s="88">
        <v>43738</v>
      </c>
    </row>
    <row r="14" spans="1:4">
      <c r="A14" s="117" t="s">
        <v>626</v>
      </c>
      <c r="B14" s="117" t="s">
        <v>755</v>
      </c>
      <c r="C14" s="115">
        <v>148239</v>
      </c>
      <c r="D14" s="115">
        <v>124605</v>
      </c>
    </row>
    <row r="15" spans="1:4">
      <c r="A15" s="77" t="s">
        <v>627</v>
      </c>
      <c r="B15" s="77" t="s">
        <v>59</v>
      </c>
      <c r="C15" s="88">
        <v>53373</v>
      </c>
      <c r="D15" s="88">
        <v>46639</v>
      </c>
    </row>
    <row r="16" spans="1:4">
      <c r="A16" s="77" t="s">
        <v>628</v>
      </c>
      <c r="B16" s="77" t="s">
        <v>520</v>
      </c>
      <c r="C16" s="88">
        <v>35836</v>
      </c>
      <c r="D16" s="88">
        <v>16546</v>
      </c>
    </row>
    <row r="17" spans="1:4">
      <c r="A17" s="77" t="s">
        <v>629</v>
      </c>
      <c r="B17" s="77" t="s">
        <v>65</v>
      </c>
      <c r="C17" s="88">
        <v>1966</v>
      </c>
      <c r="D17" s="88">
        <v>632</v>
      </c>
    </row>
    <row r="18" spans="1:4">
      <c r="A18" s="77" t="s">
        <v>66</v>
      </c>
      <c r="B18" s="77" t="s">
        <v>67</v>
      </c>
      <c r="C18" s="88">
        <v>1023</v>
      </c>
      <c r="D18" s="88">
        <v>984</v>
      </c>
    </row>
    <row r="19" spans="1:4">
      <c r="A19" s="77" t="s">
        <v>630</v>
      </c>
      <c r="B19" s="77" t="s">
        <v>69</v>
      </c>
      <c r="C19" s="88">
        <v>21</v>
      </c>
      <c r="D19" s="88">
        <v>233</v>
      </c>
    </row>
    <row r="20" spans="1:4">
      <c r="A20" s="117" t="s">
        <v>631</v>
      </c>
      <c r="B20" s="117" t="s">
        <v>756</v>
      </c>
      <c r="C20" s="115">
        <v>59994</v>
      </c>
      <c r="D20" s="115">
        <v>61301</v>
      </c>
    </row>
    <row r="21" spans="1:4">
      <c r="A21" s="77" t="s">
        <v>632</v>
      </c>
      <c r="B21" s="77" t="s">
        <v>73</v>
      </c>
      <c r="C21" s="88">
        <v>5199</v>
      </c>
      <c r="D21" s="88">
        <v>5781</v>
      </c>
    </row>
    <row r="22" spans="1:4">
      <c r="A22" s="77" t="s">
        <v>633</v>
      </c>
      <c r="B22" s="77" t="s">
        <v>75</v>
      </c>
      <c r="C22" s="88">
        <v>818</v>
      </c>
      <c r="D22" s="88">
        <v>492</v>
      </c>
    </row>
    <row r="23" spans="1:4">
      <c r="A23" s="117" t="s">
        <v>634</v>
      </c>
      <c r="B23" s="117" t="s">
        <v>757</v>
      </c>
      <c r="C23" s="115">
        <v>64375</v>
      </c>
      <c r="D23" s="115">
        <v>66590</v>
      </c>
    </row>
    <row r="24" spans="1:4">
      <c r="A24" s="77" t="s">
        <v>78</v>
      </c>
      <c r="B24" s="77" t="s">
        <v>79</v>
      </c>
      <c r="C24" s="88">
        <v>12695</v>
      </c>
      <c r="D24" s="88">
        <v>14160</v>
      </c>
    </row>
    <row r="25" spans="1:4">
      <c r="A25" s="117"/>
      <c r="B25" s="117"/>
      <c r="C25" s="115"/>
      <c r="D25" s="115"/>
    </row>
    <row r="26" spans="1:4">
      <c r="A26" s="117" t="s">
        <v>522</v>
      </c>
      <c r="B26" s="117" t="s">
        <v>758</v>
      </c>
      <c r="C26" s="115">
        <v>51680</v>
      </c>
      <c r="D26" s="115">
        <v>52430</v>
      </c>
    </row>
    <row r="27" spans="1:4">
      <c r="A27" s="77"/>
      <c r="B27" s="77"/>
      <c r="C27" s="88"/>
      <c r="D27" s="88"/>
    </row>
    <row r="28" spans="1:4">
      <c r="A28" s="117" t="s">
        <v>635</v>
      </c>
      <c r="B28" s="117" t="s">
        <v>759</v>
      </c>
      <c r="C28" s="115">
        <v>51680</v>
      </c>
      <c r="D28" s="115">
        <v>52430</v>
      </c>
    </row>
    <row r="29" spans="1:4">
      <c r="B29" s="69"/>
      <c r="C29" s="70"/>
      <c r="D29" s="70"/>
    </row>
    <row r="30" spans="1:4">
      <c r="B30" s="71"/>
      <c r="C30" s="72"/>
      <c r="D30" s="72"/>
    </row>
    <row r="31" spans="1:4">
      <c r="A31" s="126" t="s">
        <v>86</v>
      </c>
      <c r="B31" s="126" t="s">
        <v>760</v>
      </c>
      <c r="C31" s="127"/>
      <c r="D31" s="127"/>
    </row>
    <row r="32" spans="1:4">
      <c r="A32" s="73" t="s">
        <v>88</v>
      </c>
      <c r="B32" s="73" t="s">
        <v>89</v>
      </c>
      <c r="C32" s="128">
        <v>0.53765707530605311</v>
      </c>
      <c r="D32" s="128">
        <v>0.54546012628985352</v>
      </c>
    </row>
    <row r="33" spans="1:4">
      <c r="A33" s="129" t="s">
        <v>90</v>
      </c>
      <c r="B33" s="129" t="s">
        <v>91</v>
      </c>
      <c r="C33" s="128">
        <v>0.51284468994913879</v>
      </c>
      <c r="D33" s="128">
        <v>0.52267082901857809</v>
      </c>
    </row>
    <row r="34" spans="1:4">
      <c r="A34" s="67"/>
    </row>
    <row r="36" spans="1:4">
      <c r="A36" s="126" t="s">
        <v>522</v>
      </c>
      <c r="B36" s="126" t="s">
        <v>758</v>
      </c>
      <c r="C36" s="115">
        <v>51680</v>
      </c>
      <c r="D36" s="115">
        <v>52430</v>
      </c>
    </row>
    <row r="37" spans="1:4">
      <c r="A37" s="74" t="s">
        <v>636</v>
      </c>
      <c r="B37" s="74" t="s">
        <v>105</v>
      </c>
      <c r="C37" s="118">
        <v>-15</v>
      </c>
      <c r="D37" s="118">
        <v>86</v>
      </c>
    </row>
    <row r="38" spans="1:4">
      <c r="A38" s="75" t="s">
        <v>637</v>
      </c>
      <c r="B38" s="75" t="s">
        <v>107</v>
      </c>
      <c r="C38" s="88">
        <v>-15</v>
      </c>
      <c r="D38" s="88">
        <v>86</v>
      </c>
    </row>
    <row r="39" spans="1:4">
      <c r="A39" s="38" t="s">
        <v>403</v>
      </c>
      <c r="B39" s="75" t="s">
        <v>404</v>
      </c>
      <c r="C39" s="88">
        <v>0</v>
      </c>
      <c r="D39" s="88">
        <v>0</v>
      </c>
    </row>
    <row r="40" spans="1:4">
      <c r="A40" s="75" t="s">
        <v>639</v>
      </c>
      <c r="B40" s="75" t="s">
        <v>111</v>
      </c>
      <c r="C40" s="88"/>
      <c r="D40" s="88"/>
    </row>
    <row r="41" spans="1:4">
      <c r="A41" s="126" t="s">
        <v>405</v>
      </c>
      <c r="B41" s="126" t="s">
        <v>406</v>
      </c>
      <c r="C41" s="115">
        <v>51665</v>
      </c>
      <c r="D41" s="115">
        <v>52516</v>
      </c>
    </row>
    <row r="42" spans="1:4">
      <c r="A42" s="75" t="s">
        <v>640</v>
      </c>
      <c r="B42" s="75" t="s">
        <v>408</v>
      </c>
      <c r="C42" s="88"/>
      <c r="D42" s="88"/>
    </row>
    <row r="43" spans="1:4" ht="26">
      <c r="A43" s="126" t="s">
        <v>641</v>
      </c>
      <c r="B43" s="126" t="s">
        <v>524</v>
      </c>
      <c r="C43" s="115">
        <v>51665</v>
      </c>
      <c r="D43" s="115">
        <v>52516</v>
      </c>
    </row>
    <row r="44" spans="1:4">
      <c r="A44" s="76"/>
    </row>
    <row r="46" spans="1:4" ht="26">
      <c r="A46" s="65" t="s">
        <v>744</v>
      </c>
      <c r="B46" s="65" t="s">
        <v>125</v>
      </c>
    </row>
    <row r="47" spans="1:4">
      <c r="A47" s="313" t="s">
        <v>126</v>
      </c>
      <c r="B47" s="313" t="s">
        <v>127</v>
      </c>
      <c r="C47" s="119" t="s">
        <v>761</v>
      </c>
      <c r="D47" s="119" t="s">
        <v>762</v>
      </c>
    </row>
    <row r="48" spans="1:4">
      <c r="A48" s="130" t="s">
        <v>643</v>
      </c>
      <c r="B48" s="130" t="s">
        <v>131</v>
      </c>
      <c r="C48" s="131">
        <v>454783</v>
      </c>
      <c r="D48" s="131">
        <v>388309</v>
      </c>
    </row>
    <row r="49" spans="1:4">
      <c r="A49" s="77" t="s">
        <v>566</v>
      </c>
      <c r="B49" s="77" t="s">
        <v>133</v>
      </c>
      <c r="C49" s="78">
        <v>31976</v>
      </c>
      <c r="D49" s="78">
        <v>19241</v>
      </c>
    </row>
    <row r="50" spans="1:4">
      <c r="A50" s="77" t="s">
        <v>567</v>
      </c>
      <c r="B50" s="77" t="s">
        <v>135</v>
      </c>
      <c r="C50" s="78">
        <v>51547</v>
      </c>
      <c r="D50" s="78">
        <v>50210</v>
      </c>
    </row>
    <row r="51" spans="1:4">
      <c r="A51" s="77" t="s">
        <v>568</v>
      </c>
      <c r="B51" s="77" t="s">
        <v>137</v>
      </c>
      <c r="C51" s="78">
        <v>291803</v>
      </c>
      <c r="D51" s="78">
        <v>242816</v>
      </c>
    </row>
    <row r="52" spans="1:4">
      <c r="A52" s="77" t="s">
        <v>138</v>
      </c>
      <c r="B52" s="77" t="s">
        <v>139</v>
      </c>
      <c r="C52" s="78">
        <v>56438</v>
      </c>
      <c r="D52" s="78">
        <v>56438</v>
      </c>
    </row>
    <row r="53" spans="1:4">
      <c r="A53" s="77" t="s">
        <v>140</v>
      </c>
      <c r="B53" s="77" t="s">
        <v>141</v>
      </c>
      <c r="C53" s="78">
        <v>9640</v>
      </c>
      <c r="D53" s="78">
        <v>9553</v>
      </c>
    </row>
    <row r="54" spans="1:4">
      <c r="A54" s="77" t="s">
        <v>142</v>
      </c>
      <c r="B54" s="77" t="s">
        <v>143</v>
      </c>
      <c r="C54" s="78">
        <v>3478</v>
      </c>
      <c r="D54" s="78">
        <v>3478</v>
      </c>
    </row>
    <row r="55" spans="1:4">
      <c r="A55" s="77" t="s">
        <v>644</v>
      </c>
      <c r="B55" s="77" t="s">
        <v>145</v>
      </c>
      <c r="C55" s="78">
        <v>6757</v>
      </c>
      <c r="D55" s="78">
        <v>3683</v>
      </c>
    </row>
    <row r="56" spans="1:4">
      <c r="A56" s="77" t="s">
        <v>146</v>
      </c>
      <c r="B56" s="77" t="s">
        <v>147</v>
      </c>
      <c r="C56" s="78">
        <v>0</v>
      </c>
      <c r="D56" s="78">
        <v>0</v>
      </c>
    </row>
    <row r="57" spans="1:4">
      <c r="A57" s="77" t="s">
        <v>500</v>
      </c>
      <c r="B57" s="77" t="s">
        <v>151</v>
      </c>
      <c r="C57" s="78">
        <v>2570</v>
      </c>
      <c r="D57" s="78">
        <v>2320</v>
      </c>
    </row>
    <row r="58" spans="1:4">
      <c r="A58" s="77" t="s">
        <v>707</v>
      </c>
      <c r="B58" s="77" t="s">
        <v>611</v>
      </c>
      <c r="C58" s="78">
        <v>574</v>
      </c>
      <c r="D58" s="78">
        <v>570</v>
      </c>
    </row>
    <row r="59" spans="1:4">
      <c r="A59" s="130" t="s">
        <v>570</v>
      </c>
      <c r="B59" s="130" t="s">
        <v>155</v>
      </c>
      <c r="C59" s="131">
        <v>681875</v>
      </c>
      <c r="D59" s="131">
        <v>738529</v>
      </c>
    </row>
    <row r="60" spans="1:4">
      <c r="A60" s="77" t="s">
        <v>156</v>
      </c>
      <c r="B60" s="77" t="s">
        <v>157</v>
      </c>
      <c r="C60" s="78">
        <v>731</v>
      </c>
      <c r="D60" s="78">
        <v>258</v>
      </c>
    </row>
    <row r="61" spans="1:4">
      <c r="A61" s="77" t="s">
        <v>158</v>
      </c>
      <c r="B61" s="77" t="s">
        <v>159</v>
      </c>
      <c r="C61" s="78">
        <v>90401</v>
      </c>
      <c r="D61" s="78">
        <v>37008</v>
      </c>
    </row>
    <row r="62" spans="1:4">
      <c r="A62" s="77" t="s">
        <v>571</v>
      </c>
      <c r="B62" s="77" t="s">
        <v>161</v>
      </c>
      <c r="C62" s="78">
        <v>3765</v>
      </c>
      <c r="D62" s="78">
        <v>1611</v>
      </c>
    </row>
    <row r="63" spans="1:4">
      <c r="A63" s="77" t="s">
        <v>152</v>
      </c>
      <c r="B63" s="77" t="s">
        <v>153</v>
      </c>
      <c r="C63" s="78">
        <v>36224</v>
      </c>
      <c r="D63" s="78">
        <v>19231</v>
      </c>
    </row>
    <row r="64" spans="1:4">
      <c r="A64" s="77" t="s">
        <v>146</v>
      </c>
      <c r="B64" s="77" t="s">
        <v>147</v>
      </c>
      <c r="C64" s="78">
        <v>0</v>
      </c>
      <c r="D64" s="78">
        <v>0</v>
      </c>
    </row>
    <row r="65" spans="1:4">
      <c r="A65" s="77" t="s">
        <v>499</v>
      </c>
      <c r="B65" s="77" t="s">
        <v>149</v>
      </c>
      <c r="C65" s="78">
        <v>21194</v>
      </c>
      <c r="D65" s="78">
        <v>21502</v>
      </c>
    </row>
    <row r="66" spans="1:4">
      <c r="A66" s="132" t="s">
        <v>170</v>
      </c>
      <c r="B66" s="132" t="s">
        <v>171</v>
      </c>
      <c r="C66" s="315">
        <v>68274</v>
      </c>
      <c r="D66" s="315">
        <v>103878</v>
      </c>
    </row>
    <row r="67" spans="1:4">
      <c r="A67" s="77" t="s">
        <v>537</v>
      </c>
      <c r="B67" s="77" t="s">
        <v>169</v>
      </c>
      <c r="C67" s="78">
        <v>461286</v>
      </c>
      <c r="D67" s="78">
        <v>554992</v>
      </c>
    </row>
    <row r="68" spans="1:4">
      <c r="A68" s="77" t="s">
        <v>172</v>
      </c>
      <c r="B68" s="77" t="s">
        <v>173</v>
      </c>
      <c r="C68" s="78">
        <v>0</v>
      </c>
      <c r="D68" s="78">
        <v>49</v>
      </c>
    </row>
    <row r="69" spans="1:4">
      <c r="A69" s="130" t="s">
        <v>174</v>
      </c>
      <c r="B69" s="130" t="s">
        <v>175</v>
      </c>
      <c r="C69" s="131">
        <v>1136658</v>
      </c>
      <c r="D69" s="131">
        <v>1126838</v>
      </c>
    </row>
    <row r="70" spans="1:4">
      <c r="C70" s="79"/>
      <c r="D70" s="79"/>
    </row>
    <row r="71" spans="1:4">
      <c r="A71" s="313" t="s">
        <v>452</v>
      </c>
      <c r="B71" s="313" t="s">
        <v>177</v>
      </c>
      <c r="C71" s="119" t="s">
        <v>761</v>
      </c>
      <c r="D71" s="119" t="s">
        <v>733</v>
      </c>
    </row>
    <row r="72" spans="1:4">
      <c r="A72" s="130" t="s">
        <v>178</v>
      </c>
      <c r="B72" s="130" t="s">
        <v>179</v>
      </c>
      <c r="C72" s="131">
        <v>975330</v>
      </c>
      <c r="D72" s="131">
        <v>1002864</v>
      </c>
    </row>
    <row r="73" spans="1:4">
      <c r="A73" s="130" t="s">
        <v>480</v>
      </c>
      <c r="B73" s="130" t="s">
        <v>481</v>
      </c>
      <c r="C73" s="131">
        <v>975330</v>
      </c>
      <c r="D73" s="131">
        <v>1002864</v>
      </c>
    </row>
    <row r="74" spans="1:4">
      <c r="A74" s="77" t="s">
        <v>182</v>
      </c>
      <c r="B74" s="77" t="s">
        <v>183</v>
      </c>
      <c r="C74" s="78">
        <v>96120</v>
      </c>
      <c r="D74" s="78">
        <v>96120</v>
      </c>
    </row>
    <row r="75" spans="1:4">
      <c r="A75" s="77" t="s">
        <v>453</v>
      </c>
      <c r="B75" s="77" t="s">
        <v>527</v>
      </c>
      <c r="C75" s="78">
        <v>780951</v>
      </c>
      <c r="D75" s="78">
        <v>739724</v>
      </c>
    </row>
    <row r="76" spans="1:4">
      <c r="A76" s="77" t="s">
        <v>573</v>
      </c>
      <c r="B76" s="77" t="s">
        <v>191</v>
      </c>
      <c r="C76" s="78">
        <v>47872</v>
      </c>
      <c r="D76" s="78">
        <v>26145</v>
      </c>
    </row>
    <row r="77" spans="1:4">
      <c r="A77" s="77" t="s">
        <v>574</v>
      </c>
      <c r="B77" s="77" t="s">
        <v>529</v>
      </c>
      <c r="C77" s="78">
        <v>997</v>
      </c>
      <c r="D77" s="78">
        <v>1012</v>
      </c>
    </row>
    <row r="78" spans="1:4">
      <c r="A78" s="77" t="s">
        <v>194</v>
      </c>
      <c r="B78" s="77" t="s">
        <v>195</v>
      </c>
      <c r="C78" s="78">
        <v>-2290</v>
      </c>
      <c r="D78" s="78">
        <v>30529</v>
      </c>
    </row>
    <row r="79" spans="1:4">
      <c r="A79" s="77" t="s">
        <v>575</v>
      </c>
      <c r="B79" s="77" t="s">
        <v>197</v>
      </c>
      <c r="C79" s="78">
        <v>51680</v>
      </c>
      <c r="D79" s="78">
        <v>109334</v>
      </c>
    </row>
    <row r="80" spans="1:4">
      <c r="A80" s="114" t="s">
        <v>576</v>
      </c>
      <c r="B80" s="114" t="s">
        <v>482</v>
      </c>
      <c r="C80" s="316">
        <v>0</v>
      </c>
      <c r="D80" s="316">
        <v>0</v>
      </c>
    </row>
    <row r="81" spans="1:4">
      <c r="A81" s="130" t="s">
        <v>577</v>
      </c>
      <c r="B81" s="130" t="s">
        <v>199</v>
      </c>
      <c r="C81" s="131">
        <v>6678</v>
      </c>
      <c r="D81" s="131">
        <v>6691</v>
      </c>
    </row>
    <row r="82" spans="1:4">
      <c r="A82" s="77" t="s">
        <v>200</v>
      </c>
      <c r="B82" s="77" t="s">
        <v>201</v>
      </c>
      <c r="C82" s="78">
        <v>6262</v>
      </c>
      <c r="D82" s="78">
        <v>163</v>
      </c>
    </row>
    <row r="83" spans="1:4">
      <c r="A83" s="77" t="s">
        <v>502</v>
      </c>
      <c r="B83" s="77" t="s">
        <v>205</v>
      </c>
      <c r="C83" s="78">
        <v>0</v>
      </c>
      <c r="D83" s="78">
        <v>0</v>
      </c>
    </row>
    <row r="84" spans="1:4">
      <c r="A84" s="77" t="s">
        <v>503</v>
      </c>
      <c r="B84" s="77" t="s">
        <v>207</v>
      </c>
      <c r="C84" s="78">
        <v>226</v>
      </c>
      <c r="D84" s="78">
        <v>6338</v>
      </c>
    </row>
    <row r="85" spans="1:4">
      <c r="A85" s="77" t="s">
        <v>483</v>
      </c>
      <c r="B85" s="77" t="s">
        <v>209</v>
      </c>
      <c r="C85" s="78">
        <v>190</v>
      </c>
      <c r="D85" s="78">
        <v>190</v>
      </c>
    </row>
    <row r="86" spans="1:4">
      <c r="A86" s="130" t="s">
        <v>578</v>
      </c>
      <c r="B86" s="130" t="s">
        <v>213</v>
      </c>
      <c r="C86" s="131">
        <v>154650</v>
      </c>
      <c r="D86" s="131">
        <v>117283</v>
      </c>
    </row>
    <row r="87" spans="1:4">
      <c r="A87" s="77" t="s">
        <v>336</v>
      </c>
      <c r="B87" s="77" t="s">
        <v>337</v>
      </c>
      <c r="C87" s="78">
        <v>0</v>
      </c>
      <c r="D87" s="78">
        <v>0</v>
      </c>
    </row>
    <row r="88" spans="1:4">
      <c r="A88" s="77" t="s">
        <v>200</v>
      </c>
      <c r="B88" s="77" t="s">
        <v>201</v>
      </c>
      <c r="C88" s="78">
        <v>5451</v>
      </c>
      <c r="D88" s="78">
        <v>246</v>
      </c>
    </row>
    <row r="89" spans="1:4">
      <c r="A89" s="77" t="s">
        <v>579</v>
      </c>
      <c r="B89" s="77" t="s">
        <v>217</v>
      </c>
      <c r="C89" s="78">
        <v>45327</v>
      </c>
      <c r="D89" s="78">
        <v>49914</v>
      </c>
    </row>
    <row r="90" spans="1:4">
      <c r="A90" s="77" t="s">
        <v>218</v>
      </c>
      <c r="B90" s="77" t="s">
        <v>219</v>
      </c>
      <c r="C90" s="78">
        <v>19</v>
      </c>
      <c r="D90" s="78">
        <v>0</v>
      </c>
    </row>
    <row r="91" spans="1:4">
      <c r="A91" s="77" t="s">
        <v>202</v>
      </c>
      <c r="B91" s="77" t="s">
        <v>221</v>
      </c>
      <c r="C91" s="78">
        <v>9222</v>
      </c>
      <c r="D91" s="78">
        <v>17785</v>
      </c>
    </row>
    <row r="92" spans="1:4">
      <c r="A92" s="77" t="s">
        <v>503</v>
      </c>
      <c r="B92" s="77" t="s">
        <v>207</v>
      </c>
      <c r="C92" s="78">
        <v>83844</v>
      </c>
      <c r="D92" s="78">
        <v>26172</v>
      </c>
    </row>
    <row r="93" spans="1:4">
      <c r="A93" s="77" t="s">
        <v>483</v>
      </c>
      <c r="B93" s="77" t="s">
        <v>209</v>
      </c>
      <c r="C93" s="78">
        <v>2</v>
      </c>
      <c r="D93" s="78">
        <v>2</v>
      </c>
    </row>
    <row r="94" spans="1:4">
      <c r="A94" s="77" t="s">
        <v>210</v>
      </c>
      <c r="B94" s="77" t="s">
        <v>211</v>
      </c>
      <c r="C94" s="78">
        <v>10785</v>
      </c>
      <c r="D94" s="78">
        <v>23164</v>
      </c>
    </row>
    <row r="95" spans="1:4">
      <c r="A95" s="130" t="s">
        <v>580</v>
      </c>
      <c r="B95" s="130" t="s">
        <v>228</v>
      </c>
      <c r="C95" s="131">
        <v>1136658</v>
      </c>
      <c r="D95" s="131">
        <v>1126838</v>
      </c>
    </row>
    <row r="96" spans="1:4">
      <c r="A96" s="76" t="s">
        <v>466</v>
      </c>
    </row>
    <row r="98" spans="1:4" ht="26">
      <c r="A98" s="65" t="s">
        <v>747</v>
      </c>
      <c r="B98" s="65" t="s">
        <v>230</v>
      </c>
    </row>
    <row r="99" spans="1:4" ht="24">
      <c r="A99" s="313" t="s">
        <v>231</v>
      </c>
      <c r="B99" s="313" t="s">
        <v>232</v>
      </c>
      <c r="C99" s="113" t="s">
        <v>715</v>
      </c>
      <c r="D99" s="113" t="s">
        <v>763</v>
      </c>
    </row>
    <row r="100" spans="1:4">
      <c r="A100" s="121" t="s">
        <v>233</v>
      </c>
      <c r="B100" s="121" t="s">
        <v>234</v>
      </c>
      <c r="C100" s="4"/>
      <c r="D100" s="4"/>
    </row>
    <row r="101" spans="1:4">
      <c r="A101" s="122" t="s">
        <v>646</v>
      </c>
      <c r="B101" s="122" t="s">
        <v>758</v>
      </c>
      <c r="C101" s="4">
        <v>51680</v>
      </c>
      <c r="D101" s="4">
        <v>52430</v>
      </c>
    </row>
    <row r="102" spans="1:4">
      <c r="A102" s="122" t="s">
        <v>235</v>
      </c>
      <c r="B102" s="122" t="s">
        <v>236</v>
      </c>
      <c r="C102" s="4">
        <v>-4352</v>
      </c>
      <c r="D102" s="4">
        <v>-22766</v>
      </c>
    </row>
    <row r="103" spans="1:4">
      <c r="A103" s="81" t="s">
        <v>4</v>
      </c>
      <c r="B103" s="81" t="s">
        <v>764</v>
      </c>
      <c r="C103" s="80">
        <v>3952</v>
      </c>
      <c r="D103" s="80">
        <v>2350</v>
      </c>
    </row>
    <row r="104" spans="1:4">
      <c r="A104" s="81" t="s">
        <v>6</v>
      </c>
      <c r="B104" s="81" t="s">
        <v>683</v>
      </c>
      <c r="C104" s="80">
        <v>13191</v>
      </c>
      <c r="D104" s="80">
        <v>0</v>
      </c>
    </row>
    <row r="105" spans="1:4">
      <c r="A105" s="81" t="s">
        <v>650</v>
      </c>
      <c r="B105" s="81" t="s">
        <v>605</v>
      </c>
      <c r="C105" s="80">
        <v>-4867</v>
      </c>
      <c r="D105" s="80">
        <v>-5771</v>
      </c>
    </row>
    <row r="106" spans="1:4">
      <c r="A106" s="81" t="s">
        <v>651</v>
      </c>
      <c r="B106" s="81" t="s">
        <v>606</v>
      </c>
      <c r="C106" s="80">
        <v>-821</v>
      </c>
      <c r="D106" s="80">
        <v>299</v>
      </c>
    </row>
    <row r="107" spans="1:4">
      <c r="A107" s="81" t="s">
        <v>652</v>
      </c>
      <c r="B107" s="81" t="s">
        <v>248</v>
      </c>
      <c r="C107" s="80">
        <v>-10111</v>
      </c>
      <c r="D107" s="80">
        <v>-36734</v>
      </c>
    </row>
    <row r="108" spans="1:4">
      <c r="A108" s="81" t="s">
        <v>653</v>
      </c>
      <c r="B108" s="81" t="s">
        <v>250</v>
      </c>
      <c r="C108" s="80">
        <v>-473</v>
      </c>
      <c r="D108" s="80">
        <v>71</v>
      </c>
    </row>
    <row r="109" spans="1:4">
      <c r="A109" s="81" t="s">
        <v>654</v>
      </c>
      <c r="B109" s="81" t="s">
        <v>252</v>
      </c>
      <c r="C109" s="80">
        <v>-72051</v>
      </c>
      <c r="D109" s="80">
        <v>9200</v>
      </c>
    </row>
    <row r="110" spans="1:4">
      <c r="A110" s="81" t="s">
        <v>655</v>
      </c>
      <c r="B110" s="81" t="s">
        <v>546</v>
      </c>
      <c r="C110" s="80">
        <v>-6093</v>
      </c>
      <c r="D110" s="80">
        <v>512</v>
      </c>
    </row>
    <row r="111" spans="1:4">
      <c r="A111" s="81" t="s">
        <v>255</v>
      </c>
      <c r="B111" s="81" t="s">
        <v>547</v>
      </c>
      <c r="C111" s="80">
        <v>51868</v>
      </c>
      <c r="D111" s="80">
        <v>2756</v>
      </c>
    </row>
    <row r="112" spans="1:4">
      <c r="A112" s="81" t="s">
        <v>259</v>
      </c>
      <c r="B112" s="81" t="s">
        <v>260</v>
      </c>
      <c r="C112" s="80">
        <v>21053</v>
      </c>
      <c r="D112" s="80">
        <v>4551</v>
      </c>
    </row>
    <row r="113" spans="1:4">
      <c r="A113" s="122" t="s">
        <v>656</v>
      </c>
      <c r="B113" s="122" t="s">
        <v>262</v>
      </c>
      <c r="C113" s="4">
        <v>47328</v>
      </c>
      <c r="D113" s="4">
        <v>29664</v>
      </c>
    </row>
    <row r="114" spans="1:4">
      <c r="A114" s="81" t="s">
        <v>657</v>
      </c>
      <c r="B114" s="81" t="s">
        <v>765</v>
      </c>
      <c r="C114" s="80">
        <v>12695</v>
      </c>
      <c r="D114" s="80">
        <v>14160</v>
      </c>
    </row>
    <row r="115" spans="1:4">
      <c r="A115" s="81" t="s">
        <v>766</v>
      </c>
      <c r="B115" s="81" t="s">
        <v>767</v>
      </c>
      <c r="C115" s="80">
        <v>-15092</v>
      </c>
      <c r="D115" s="80">
        <v>-19835</v>
      </c>
    </row>
    <row r="116" spans="1:4">
      <c r="A116" s="121" t="s">
        <v>659</v>
      </c>
      <c r="B116" s="121" t="s">
        <v>270</v>
      </c>
      <c r="C116" s="4">
        <v>44931</v>
      </c>
      <c r="D116" s="4">
        <v>23989</v>
      </c>
    </row>
    <row r="117" spans="1:4">
      <c r="A117" s="121" t="s">
        <v>660</v>
      </c>
      <c r="B117" s="121" t="s">
        <v>272</v>
      </c>
      <c r="C117" s="4"/>
      <c r="D117" s="4"/>
    </row>
    <row r="118" spans="1:4">
      <c r="A118" s="122" t="s">
        <v>549</v>
      </c>
      <c r="B118" s="122" t="s">
        <v>274</v>
      </c>
      <c r="C118" s="4">
        <v>567839</v>
      </c>
      <c r="D118" s="4">
        <v>633772</v>
      </c>
    </row>
    <row r="119" spans="1:4">
      <c r="A119" s="81" t="s">
        <v>661</v>
      </c>
      <c r="B119" s="81" t="s">
        <v>276</v>
      </c>
      <c r="C119" s="80">
        <v>130</v>
      </c>
      <c r="D119" s="80">
        <v>41</v>
      </c>
    </row>
    <row r="120" spans="1:4">
      <c r="A120" s="81" t="s">
        <v>277</v>
      </c>
      <c r="B120" s="81" t="s">
        <v>278</v>
      </c>
      <c r="C120" s="80">
        <v>0</v>
      </c>
      <c r="D120" s="80">
        <v>26</v>
      </c>
    </row>
    <row r="121" spans="1:4">
      <c r="A121" s="81" t="s">
        <v>279</v>
      </c>
      <c r="B121" s="81" t="s">
        <v>280</v>
      </c>
      <c r="C121" s="80">
        <v>1667</v>
      </c>
      <c r="D121" s="80">
        <v>0</v>
      </c>
    </row>
    <row r="122" spans="1:4">
      <c r="A122" s="81" t="s">
        <v>281</v>
      </c>
      <c r="B122" s="81" t="s">
        <v>282</v>
      </c>
      <c r="C122" s="80">
        <v>0</v>
      </c>
      <c r="D122" s="80">
        <v>0</v>
      </c>
    </row>
    <row r="123" spans="1:4">
      <c r="A123" s="81" t="s">
        <v>662</v>
      </c>
      <c r="B123" s="81" t="s">
        <v>288</v>
      </c>
      <c r="C123" s="80">
        <v>560839</v>
      </c>
      <c r="D123" s="80">
        <v>627929</v>
      </c>
    </row>
    <row r="124" spans="1:4">
      <c r="A124" s="81" t="s">
        <v>664</v>
      </c>
      <c r="B124" s="81" t="s">
        <v>716</v>
      </c>
      <c r="C124" s="80">
        <v>5203</v>
      </c>
      <c r="D124" s="80">
        <v>5776</v>
      </c>
    </row>
    <row r="125" spans="1:4">
      <c r="A125" s="122" t="s">
        <v>553</v>
      </c>
      <c r="B125" s="122" t="s">
        <v>300</v>
      </c>
      <c r="C125" s="4">
        <v>544023</v>
      </c>
      <c r="D125" s="4">
        <v>592009</v>
      </c>
    </row>
    <row r="126" spans="1:4">
      <c r="A126" s="81" t="s">
        <v>665</v>
      </c>
      <c r="B126" s="81" t="s">
        <v>717</v>
      </c>
      <c r="C126" s="80">
        <v>5766</v>
      </c>
      <c r="D126" s="80">
        <v>10917</v>
      </c>
    </row>
    <row r="127" spans="1:4">
      <c r="A127" s="81" t="s">
        <v>568</v>
      </c>
      <c r="B127" s="81" t="s">
        <v>137</v>
      </c>
      <c r="C127" s="80">
        <v>59770</v>
      </c>
      <c r="D127" s="80">
        <v>47015</v>
      </c>
    </row>
    <row r="128" spans="1:4">
      <c r="A128" s="81" t="s">
        <v>305</v>
      </c>
      <c r="B128" s="81" t="s">
        <v>306</v>
      </c>
      <c r="C128" s="80">
        <v>0</v>
      </c>
      <c r="D128" s="80">
        <v>10550</v>
      </c>
    </row>
    <row r="129" spans="1:21">
      <c r="A129" s="81" t="s">
        <v>735</v>
      </c>
      <c r="B129" s="81" t="s">
        <v>736</v>
      </c>
      <c r="C129" s="80">
        <v>9054</v>
      </c>
      <c r="D129" s="80">
        <v>0</v>
      </c>
    </row>
    <row r="130" spans="1:21">
      <c r="A130" s="81" t="s">
        <v>311</v>
      </c>
      <c r="B130" s="81" t="s">
        <v>312</v>
      </c>
      <c r="C130" s="80">
        <v>2300</v>
      </c>
      <c r="D130" s="80">
        <v>0</v>
      </c>
    </row>
    <row r="131" spans="1:21">
      <c r="A131" s="81" t="s">
        <v>737</v>
      </c>
      <c r="B131" s="81" t="s">
        <v>738</v>
      </c>
      <c r="C131" s="80">
        <v>0</v>
      </c>
      <c r="D131" s="80">
        <v>727</v>
      </c>
    </row>
    <row r="132" spans="1:21">
      <c r="A132" s="81" t="s">
        <v>321</v>
      </c>
      <c r="B132" s="81" t="s">
        <v>322</v>
      </c>
      <c r="C132" s="80">
        <v>467133</v>
      </c>
      <c r="D132" s="80">
        <v>522800</v>
      </c>
    </row>
    <row r="133" spans="1:21">
      <c r="A133" s="121" t="s">
        <v>668</v>
      </c>
      <c r="B133" s="121" t="s">
        <v>331</v>
      </c>
      <c r="C133" s="4">
        <v>23816</v>
      </c>
      <c r="D133" s="4">
        <v>41763</v>
      </c>
      <c r="O133" s="68"/>
    </row>
    <row r="134" spans="1:21">
      <c r="A134" s="121" t="s">
        <v>669</v>
      </c>
      <c r="B134" s="121" t="s">
        <v>333</v>
      </c>
      <c r="C134" s="4"/>
      <c r="D134" s="4"/>
      <c r="O134" s="68"/>
    </row>
    <row r="135" spans="1:21">
      <c r="A135" s="122" t="s">
        <v>549</v>
      </c>
      <c r="B135" s="122" t="s">
        <v>274</v>
      </c>
      <c r="C135" s="4">
        <v>18</v>
      </c>
      <c r="D135" s="4">
        <v>0</v>
      </c>
      <c r="O135" s="68"/>
    </row>
    <row r="136" spans="1:21">
      <c r="A136" s="81" t="s">
        <v>710</v>
      </c>
      <c r="B136" s="81" t="s">
        <v>711</v>
      </c>
      <c r="C136" s="80">
        <v>0</v>
      </c>
      <c r="D136" s="80">
        <v>0</v>
      </c>
      <c r="O136" s="68"/>
    </row>
    <row r="137" spans="1:21">
      <c r="A137" s="81" t="s">
        <v>336</v>
      </c>
      <c r="B137" s="81" t="s">
        <v>337</v>
      </c>
      <c r="C137" s="80">
        <v>0</v>
      </c>
      <c r="D137" s="80">
        <v>0</v>
      </c>
      <c r="O137" s="68"/>
    </row>
    <row r="138" spans="1:21">
      <c r="A138" s="81" t="s">
        <v>670</v>
      </c>
      <c r="B138" s="81" t="s">
        <v>515</v>
      </c>
      <c r="C138" s="80">
        <v>17</v>
      </c>
      <c r="D138" s="80">
        <v>0</v>
      </c>
      <c r="O138" s="68"/>
    </row>
    <row r="139" spans="1:21">
      <c r="A139" s="81" t="s">
        <v>340</v>
      </c>
      <c r="B139" s="81" t="s">
        <v>341</v>
      </c>
      <c r="C139" s="80">
        <v>1</v>
      </c>
      <c r="D139" s="80">
        <v>0</v>
      </c>
      <c r="O139" s="68"/>
    </row>
    <row r="140" spans="1:21">
      <c r="A140" s="122" t="s">
        <v>553</v>
      </c>
      <c r="B140" s="122" t="s">
        <v>300</v>
      </c>
      <c r="C140" s="4">
        <v>104369</v>
      </c>
      <c r="D140" s="4">
        <v>242</v>
      </c>
      <c r="Q140" s="68"/>
    </row>
    <row r="141" spans="1:21">
      <c r="A141" s="81" t="s">
        <v>342</v>
      </c>
      <c r="B141" s="81" t="s">
        <v>312</v>
      </c>
      <c r="C141" s="80">
        <v>0</v>
      </c>
      <c r="D141" s="80">
        <v>0</v>
      </c>
      <c r="Q141" s="68"/>
      <c r="U141" s="68"/>
    </row>
    <row r="142" spans="1:21">
      <c r="A142" s="81" t="s">
        <v>563</v>
      </c>
      <c r="B142" s="81" t="s">
        <v>346</v>
      </c>
      <c r="C142" s="80">
        <v>100926</v>
      </c>
      <c r="D142" s="80">
        <v>0</v>
      </c>
      <c r="U142" s="68"/>
    </row>
    <row r="143" spans="1:21">
      <c r="A143" s="81" t="s">
        <v>671</v>
      </c>
      <c r="B143" s="81" t="s">
        <v>350</v>
      </c>
      <c r="C143" s="80">
        <v>3113</v>
      </c>
      <c r="D143" s="80">
        <v>237</v>
      </c>
      <c r="M143" s="68"/>
      <c r="U143" s="68"/>
    </row>
    <row r="144" spans="1:21">
      <c r="A144" s="81" t="s">
        <v>340</v>
      </c>
      <c r="B144" s="81" t="s">
        <v>341</v>
      </c>
      <c r="C144" s="80">
        <v>330</v>
      </c>
      <c r="D144" s="80">
        <v>5</v>
      </c>
      <c r="M144" s="68"/>
      <c r="U144" s="68"/>
    </row>
    <row r="145" spans="1:14">
      <c r="A145" s="121" t="s">
        <v>672</v>
      </c>
      <c r="B145" s="121" t="s">
        <v>353</v>
      </c>
      <c r="C145" s="4">
        <v>-104351</v>
      </c>
      <c r="D145" s="4">
        <v>-242</v>
      </c>
      <c r="M145" s="68"/>
    </row>
    <row r="146" spans="1:14">
      <c r="A146" s="121" t="s">
        <v>673</v>
      </c>
      <c r="B146" s="121" t="s">
        <v>355</v>
      </c>
      <c r="C146" s="4">
        <v>-35604</v>
      </c>
      <c r="D146" s="4">
        <v>65510</v>
      </c>
      <c r="M146" s="68"/>
    </row>
    <row r="147" spans="1:14">
      <c r="A147" s="121" t="s">
        <v>674</v>
      </c>
      <c r="B147" s="121" t="s">
        <v>357</v>
      </c>
      <c r="C147" s="4">
        <v>-35604</v>
      </c>
      <c r="D147" s="4">
        <v>65510</v>
      </c>
      <c r="M147" s="68"/>
    </row>
    <row r="148" spans="1:14">
      <c r="A148" s="121" t="s">
        <v>675</v>
      </c>
      <c r="B148" s="121" t="s">
        <v>359</v>
      </c>
      <c r="C148" s="4">
        <v>103878</v>
      </c>
      <c r="D148" s="4">
        <v>66987</v>
      </c>
      <c r="M148" s="68"/>
      <c r="N148" s="68"/>
    </row>
    <row r="149" spans="1:14">
      <c r="A149" s="121" t="s">
        <v>676</v>
      </c>
      <c r="B149" s="121" t="s">
        <v>361</v>
      </c>
      <c r="C149" s="4">
        <v>68274</v>
      </c>
      <c r="D149" s="4">
        <v>132497</v>
      </c>
      <c r="M149" s="68"/>
      <c r="N149" s="68"/>
    </row>
    <row r="150" spans="1:14">
      <c r="A150" s="76" t="s">
        <v>466</v>
      </c>
      <c r="B150" s="71"/>
      <c r="C150" s="72"/>
      <c r="D150" s="72"/>
    </row>
    <row r="151" spans="1:14">
      <c r="A151" s="76"/>
      <c r="B151" s="71"/>
      <c r="C151" s="72"/>
      <c r="D151" s="72"/>
    </row>
    <row r="152" spans="1:14" ht="26">
      <c r="A152" s="65" t="s">
        <v>748</v>
      </c>
      <c r="B152" s="66" t="s">
        <v>427</v>
      </c>
      <c r="C152" s="383" t="s">
        <v>715</v>
      </c>
      <c r="D152" s="384"/>
      <c r="E152" s="384"/>
      <c r="F152" s="385"/>
      <c r="H152" s="383" t="s">
        <v>754</v>
      </c>
      <c r="I152" s="384"/>
      <c r="J152" s="384"/>
      <c r="K152" s="385"/>
    </row>
    <row r="153" spans="1:14" ht="52">
      <c r="A153" s="392" t="s">
        <v>477</v>
      </c>
      <c r="B153" s="387" t="s">
        <v>429</v>
      </c>
      <c r="C153" s="396" t="s">
        <v>430</v>
      </c>
      <c r="D153" s="396" t="s">
        <v>431</v>
      </c>
      <c r="E153" s="314" t="s">
        <v>478</v>
      </c>
      <c r="F153" s="314" t="s">
        <v>433</v>
      </c>
      <c r="H153" s="396" t="s">
        <v>430</v>
      </c>
      <c r="I153" s="396" t="s">
        <v>431</v>
      </c>
      <c r="J153" s="314" t="s">
        <v>478</v>
      </c>
      <c r="K153" s="314" t="s">
        <v>433</v>
      </c>
    </row>
    <row r="154" spans="1:14" ht="65">
      <c r="A154" s="392"/>
      <c r="B154" s="387"/>
      <c r="C154" s="397"/>
      <c r="D154" s="397"/>
      <c r="E154" s="314" t="s">
        <v>479</v>
      </c>
      <c r="F154" s="314" t="s">
        <v>435</v>
      </c>
      <c r="H154" s="397"/>
      <c r="I154" s="397"/>
      <c r="J154" s="314" t="s">
        <v>479</v>
      </c>
      <c r="K154" s="314" t="s">
        <v>435</v>
      </c>
    </row>
    <row r="155" spans="1:14">
      <c r="A155" s="82" t="s">
        <v>0</v>
      </c>
      <c r="B155" s="121" t="s">
        <v>1</v>
      </c>
      <c r="C155" s="123">
        <v>138725</v>
      </c>
      <c r="D155" s="123">
        <v>81108</v>
      </c>
      <c r="E155" s="123">
        <v>-5426</v>
      </c>
      <c r="F155" s="123">
        <v>214407</v>
      </c>
      <c r="H155" s="123">
        <v>108512</v>
      </c>
      <c r="I155" s="123">
        <v>64575</v>
      </c>
      <c r="J155" s="123">
        <v>-4653</v>
      </c>
      <c r="K155" s="123">
        <v>168434</v>
      </c>
      <c r="L155" s="68"/>
    </row>
    <row r="156" spans="1:14">
      <c r="A156" s="84" t="s">
        <v>622</v>
      </c>
      <c r="B156" s="116" t="s">
        <v>46</v>
      </c>
      <c r="C156" s="78">
        <v>104460</v>
      </c>
      <c r="D156" s="78">
        <v>3733</v>
      </c>
      <c r="E156" s="78">
        <v>1582</v>
      </c>
      <c r="F156" s="78">
        <v>109775</v>
      </c>
      <c r="H156" s="88">
        <v>104682</v>
      </c>
      <c r="I156" s="88">
        <v>2906</v>
      </c>
      <c r="J156" s="88">
        <v>1184</v>
      </c>
      <c r="K156" s="78">
        <v>108772</v>
      </c>
      <c r="L156" s="68"/>
    </row>
    <row r="157" spans="1:14">
      <c r="A157" s="84" t="s">
        <v>623</v>
      </c>
      <c r="B157" s="116" t="s">
        <v>369</v>
      </c>
      <c r="C157" s="78">
        <v>33584</v>
      </c>
      <c r="D157" s="78">
        <v>1</v>
      </c>
      <c r="E157" s="78">
        <v>-1830</v>
      </c>
      <c r="F157" s="78">
        <v>31755</v>
      </c>
      <c r="H157" s="88">
        <v>2240</v>
      </c>
      <c r="I157" s="88">
        <v>4</v>
      </c>
      <c r="J157" s="88">
        <v>-2219</v>
      </c>
      <c r="K157" s="78">
        <v>25</v>
      </c>
      <c r="L157" s="68"/>
    </row>
    <row r="158" spans="1:14">
      <c r="A158" s="84" t="s">
        <v>624</v>
      </c>
      <c r="B158" s="116" t="s">
        <v>49</v>
      </c>
      <c r="C158" s="78">
        <v>681</v>
      </c>
      <c r="D158" s="78">
        <v>77374</v>
      </c>
      <c r="E158" s="78">
        <v>-5178</v>
      </c>
      <c r="F158" s="78">
        <v>72877</v>
      </c>
      <c r="H158" s="88">
        <v>1590</v>
      </c>
      <c r="I158" s="88">
        <v>61665</v>
      </c>
      <c r="J158" s="88">
        <v>-3618</v>
      </c>
      <c r="K158" s="78">
        <v>59637</v>
      </c>
      <c r="L158" s="68"/>
    </row>
    <row r="159" spans="1:14">
      <c r="A159" s="82" t="s">
        <v>677</v>
      </c>
      <c r="B159" s="121" t="s">
        <v>438</v>
      </c>
      <c r="C159" s="123">
        <v>12981</v>
      </c>
      <c r="D159" s="123">
        <v>57413</v>
      </c>
      <c r="E159" s="123">
        <v>-4226</v>
      </c>
      <c r="F159" s="123">
        <v>66168</v>
      </c>
      <c r="H159" s="123">
        <v>2270</v>
      </c>
      <c r="I159" s="123">
        <v>44702</v>
      </c>
      <c r="J159" s="123">
        <v>-3143</v>
      </c>
      <c r="K159" s="123">
        <v>43829</v>
      </c>
      <c r="L159" s="68"/>
    </row>
    <row r="160" spans="1:14">
      <c r="A160" s="84" t="s">
        <v>439</v>
      </c>
      <c r="B160" s="116" t="s">
        <v>373</v>
      </c>
      <c r="C160" s="78">
        <v>12319</v>
      </c>
      <c r="D160" s="78">
        <v>3236</v>
      </c>
      <c r="E160" s="78">
        <v>-629</v>
      </c>
      <c r="F160" s="78">
        <v>14926</v>
      </c>
      <c r="H160" s="88">
        <v>800</v>
      </c>
      <c r="I160" s="88">
        <v>0</v>
      </c>
      <c r="J160" s="88">
        <v>-709</v>
      </c>
      <c r="K160" s="78">
        <v>91</v>
      </c>
    </row>
    <row r="161" spans="1:25">
      <c r="A161" s="84" t="s">
        <v>441</v>
      </c>
      <c r="B161" s="116" t="s">
        <v>55</v>
      </c>
      <c r="C161" s="78">
        <v>662</v>
      </c>
      <c r="D161" s="78">
        <v>54177</v>
      </c>
      <c r="E161" s="78">
        <v>-3597</v>
      </c>
      <c r="F161" s="78">
        <v>51242</v>
      </c>
      <c r="H161" s="88">
        <v>1470</v>
      </c>
      <c r="I161" s="88">
        <v>44702</v>
      </c>
      <c r="J161" s="88">
        <v>-2434</v>
      </c>
      <c r="K161" s="78">
        <v>43738</v>
      </c>
    </row>
    <row r="162" spans="1:25">
      <c r="A162" s="85" t="s">
        <v>626</v>
      </c>
      <c r="B162" s="124" t="s">
        <v>755</v>
      </c>
      <c r="C162" s="123">
        <v>125744</v>
      </c>
      <c r="D162" s="123">
        <v>23695</v>
      </c>
      <c r="E162" s="123">
        <v>-1200</v>
      </c>
      <c r="F162" s="123">
        <v>148239</v>
      </c>
      <c r="H162" s="123">
        <v>106242</v>
      </c>
      <c r="I162" s="123">
        <v>19873</v>
      </c>
      <c r="J162" s="123">
        <v>-1510</v>
      </c>
      <c r="K162" s="123">
        <v>124605</v>
      </c>
    </row>
    <row r="163" spans="1:25">
      <c r="A163" s="83" t="s">
        <v>627</v>
      </c>
      <c r="B163" s="77" t="s">
        <v>59</v>
      </c>
      <c r="C163" s="78">
        <v>34867</v>
      </c>
      <c r="D163" s="78">
        <v>19611</v>
      </c>
      <c r="E163" s="78">
        <v>-1105</v>
      </c>
      <c r="F163" s="78">
        <v>53373</v>
      </c>
      <c r="G163" s="97"/>
      <c r="H163" s="88">
        <v>30860</v>
      </c>
      <c r="I163" s="88">
        <v>17150</v>
      </c>
      <c r="J163" s="88">
        <v>-1371</v>
      </c>
      <c r="K163" s="78">
        <v>46639</v>
      </c>
    </row>
    <row r="164" spans="1:25">
      <c r="A164" s="83" t="s">
        <v>628</v>
      </c>
      <c r="B164" s="77" t="s">
        <v>520</v>
      </c>
      <c r="C164" s="78">
        <v>32709</v>
      </c>
      <c r="D164" s="78">
        <v>3222</v>
      </c>
      <c r="E164" s="78">
        <v>-95</v>
      </c>
      <c r="F164" s="78">
        <v>35836</v>
      </c>
      <c r="G164" s="97"/>
      <c r="H164" s="88">
        <v>13710</v>
      </c>
      <c r="I164" s="88">
        <v>2973</v>
      </c>
      <c r="J164" s="88">
        <v>-137</v>
      </c>
      <c r="K164" s="78">
        <v>16546</v>
      </c>
    </row>
    <row r="165" spans="1:25">
      <c r="A165" s="83" t="s">
        <v>629</v>
      </c>
      <c r="B165" s="77" t="s">
        <v>65</v>
      </c>
      <c r="C165" s="78">
        <v>2297</v>
      </c>
      <c r="D165" s="78">
        <v>123</v>
      </c>
      <c r="E165" s="78">
        <v>-454</v>
      </c>
      <c r="F165" s="78">
        <v>1966</v>
      </c>
      <c r="G165" s="97"/>
      <c r="H165" s="88">
        <v>1011</v>
      </c>
      <c r="I165" s="88">
        <v>222</v>
      </c>
      <c r="J165" s="88">
        <v>-601</v>
      </c>
      <c r="K165" s="78">
        <v>632</v>
      </c>
    </row>
    <row r="166" spans="1:25">
      <c r="A166" s="83" t="s">
        <v>66</v>
      </c>
      <c r="B166" s="77" t="s">
        <v>67</v>
      </c>
      <c r="C166" s="78">
        <v>1369</v>
      </c>
      <c r="D166" s="78">
        <v>108</v>
      </c>
      <c r="E166" s="78">
        <v>-454</v>
      </c>
      <c r="F166" s="78">
        <v>1023</v>
      </c>
      <c r="H166" s="88">
        <v>1070</v>
      </c>
      <c r="I166" s="88">
        <v>515</v>
      </c>
      <c r="J166" s="88">
        <v>-601</v>
      </c>
      <c r="K166" s="78">
        <v>984</v>
      </c>
    </row>
    <row r="167" spans="1:25">
      <c r="A167" s="83" t="s">
        <v>630</v>
      </c>
      <c r="B167" s="77" t="s">
        <v>69</v>
      </c>
      <c r="C167" s="78">
        <v>3</v>
      </c>
      <c r="D167" s="78">
        <v>18</v>
      </c>
      <c r="E167" s="78">
        <v>0</v>
      </c>
      <c r="F167" s="78">
        <v>21</v>
      </c>
      <c r="H167" s="88">
        <v>220</v>
      </c>
      <c r="I167" s="88">
        <v>13</v>
      </c>
      <c r="J167" s="88">
        <v>0</v>
      </c>
      <c r="K167" s="78">
        <v>233</v>
      </c>
    </row>
    <row r="168" spans="1:25">
      <c r="A168" s="85" t="s">
        <v>631</v>
      </c>
      <c r="B168" s="124" t="s">
        <v>756</v>
      </c>
      <c r="C168" s="123">
        <v>59099</v>
      </c>
      <c r="D168" s="123">
        <v>895</v>
      </c>
      <c r="E168" s="123">
        <v>0</v>
      </c>
      <c r="F168" s="123">
        <v>59994</v>
      </c>
      <c r="H168" s="123">
        <v>61833</v>
      </c>
      <c r="I168" s="123">
        <v>-530</v>
      </c>
      <c r="J168" s="123">
        <v>-2</v>
      </c>
      <c r="K168" s="123">
        <v>61301</v>
      </c>
    </row>
    <row r="169" spans="1:25">
      <c r="A169" s="83" t="s">
        <v>632</v>
      </c>
      <c r="B169" s="77" t="s">
        <v>73</v>
      </c>
      <c r="C169" s="78">
        <v>4957</v>
      </c>
      <c r="D169" s="78">
        <v>294</v>
      </c>
      <c r="E169" s="78">
        <v>-52</v>
      </c>
      <c r="F169" s="78">
        <v>5199</v>
      </c>
      <c r="H169" s="88">
        <v>5754</v>
      </c>
      <c r="I169" s="88">
        <v>235</v>
      </c>
      <c r="J169" s="88">
        <v>-208</v>
      </c>
      <c r="K169" s="78">
        <v>5781</v>
      </c>
    </row>
    <row r="170" spans="1:25">
      <c r="A170" s="83" t="s">
        <v>633</v>
      </c>
      <c r="B170" s="77" t="s">
        <v>75</v>
      </c>
      <c r="C170" s="78">
        <v>427</v>
      </c>
      <c r="D170" s="78">
        <v>443</v>
      </c>
      <c r="E170" s="78">
        <v>-52</v>
      </c>
      <c r="F170" s="78">
        <v>818</v>
      </c>
      <c r="H170" s="88">
        <v>29</v>
      </c>
      <c r="I170" s="88">
        <v>671</v>
      </c>
      <c r="J170" s="88">
        <v>-208</v>
      </c>
      <c r="K170" s="78">
        <v>492</v>
      </c>
    </row>
    <row r="171" spans="1:25">
      <c r="A171" s="85" t="s">
        <v>634</v>
      </c>
      <c r="B171" s="124" t="s">
        <v>757</v>
      </c>
      <c r="C171" s="123">
        <v>63629</v>
      </c>
      <c r="D171" s="123">
        <v>746</v>
      </c>
      <c r="E171" s="123">
        <v>0</v>
      </c>
      <c r="F171" s="123">
        <v>64375</v>
      </c>
      <c r="H171" s="123">
        <v>67558</v>
      </c>
      <c r="I171" s="123">
        <v>-966</v>
      </c>
      <c r="J171" s="123">
        <v>-2</v>
      </c>
      <c r="K171" s="123">
        <v>66590</v>
      </c>
      <c r="L171" s="68"/>
    </row>
    <row r="172" spans="1:25">
      <c r="A172" s="83" t="s">
        <v>78</v>
      </c>
      <c r="B172" s="77" t="s">
        <v>79</v>
      </c>
      <c r="C172" s="78">
        <v>12592</v>
      </c>
      <c r="D172" s="78">
        <v>103</v>
      </c>
      <c r="E172" s="78">
        <v>0</v>
      </c>
      <c r="F172" s="78">
        <v>12695</v>
      </c>
      <c r="H172" s="88">
        <v>13948</v>
      </c>
      <c r="I172" s="88">
        <v>212</v>
      </c>
      <c r="J172" s="88">
        <v>0</v>
      </c>
      <c r="K172" s="78">
        <v>14160</v>
      </c>
      <c r="L172" s="68"/>
    </row>
    <row r="173" spans="1:25">
      <c r="A173" s="85" t="s">
        <v>522</v>
      </c>
      <c r="B173" s="124" t="s">
        <v>758</v>
      </c>
      <c r="C173" s="123">
        <v>51037</v>
      </c>
      <c r="D173" s="123">
        <v>643</v>
      </c>
      <c r="E173" s="123">
        <v>0</v>
      </c>
      <c r="F173" s="123">
        <v>51680</v>
      </c>
      <c r="H173" s="123">
        <v>53610</v>
      </c>
      <c r="I173" s="123">
        <v>-1178</v>
      </c>
      <c r="J173" s="123">
        <v>-2</v>
      </c>
      <c r="K173" s="123">
        <v>52430</v>
      </c>
      <c r="O173" s="68"/>
      <c r="P173" s="68"/>
      <c r="Q173" s="68"/>
      <c r="R173" s="68"/>
      <c r="S173" s="68"/>
      <c r="T173" s="68"/>
      <c r="U173" s="68"/>
      <c r="V173" s="68"/>
      <c r="W173" s="68"/>
      <c r="X173" s="68"/>
    </row>
    <row r="174" spans="1:25">
      <c r="A174" s="83"/>
      <c r="B174" s="77"/>
      <c r="C174" s="78"/>
      <c r="D174" s="78"/>
      <c r="E174" s="78"/>
      <c r="F174" s="78">
        <v>0</v>
      </c>
      <c r="H174" s="88"/>
      <c r="I174" s="88"/>
      <c r="J174" s="88"/>
      <c r="K174" s="78">
        <v>0</v>
      </c>
      <c r="L174" s="68"/>
      <c r="O174" s="68"/>
      <c r="P174" s="68"/>
      <c r="Q174" s="68"/>
      <c r="R174" s="68"/>
      <c r="S174" s="68"/>
      <c r="T174" s="68"/>
      <c r="U174" s="68"/>
      <c r="V174" s="68"/>
      <c r="W174" s="68"/>
      <c r="X174" s="68"/>
    </row>
    <row r="175" spans="1:25">
      <c r="A175" s="85" t="s">
        <v>635</v>
      </c>
      <c r="B175" s="124" t="s">
        <v>759</v>
      </c>
      <c r="C175" s="123">
        <v>51037</v>
      </c>
      <c r="D175" s="123">
        <v>643</v>
      </c>
      <c r="E175" s="123">
        <v>0</v>
      </c>
      <c r="F175" s="123">
        <v>51680</v>
      </c>
      <c r="H175" s="123">
        <v>53610</v>
      </c>
      <c r="I175" s="123">
        <v>-1178</v>
      </c>
      <c r="J175" s="123">
        <v>-2</v>
      </c>
      <c r="K175" s="123">
        <v>52430</v>
      </c>
      <c r="L175" s="68"/>
      <c r="Y175" s="68"/>
    </row>
    <row r="176" spans="1:25" s="68" customFormat="1">
      <c r="N176" s="40"/>
      <c r="O176" s="40"/>
      <c r="P176" s="40"/>
      <c r="Q176" s="40"/>
      <c r="R176" s="40"/>
      <c r="S176" s="40"/>
      <c r="T176" s="40"/>
      <c r="U176" s="40"/>
      <c r="V176" s="40"/>
      <c r="W176" s="40"/>
      <c r="X176" s="40"/>
    </row>
    <row r="177" spans="1:25" s="68" customFormat="1">
      <c r="N177" s="40"/>
      <c r="O177" s="40"/>
      <c r="P177" s="40"/>
      <c r="Q177" s="40"/>
      <c r="R177" s="40"/>
      <c r="S177" s="40"/>
      <c r="T177" s="40"/>
      <c r="U177" s="40"/>
      <c r="V177" s="40"/>
      <c r="W177" s="40"/>
      <c r="X177" s="40"/>
      <c r="Y177" s="40"/>
    </row>
    <row r="179" spans="1:25" ht="26">
      <c r="A179" s="65" t="s">
        <v>751</v>
      </c>
      <c r="B179" s="65" t="s">
        <v>448</v>
      </c>
      <c r="C179" s="383" t="s">
        <v>761</v>
      </c>
      <c r="D179" s="384"/>
      <c r="E179" s="384"/>
      <c r="F179" s="385"/>
      <c r="H179" s="383" t="s">
        <v>762</v>
      </c>
      <c r="I179" s="384"/>
      <c r="J179" s="384"/>
      <c r="K179" s="385"/>
    </row>
    <row r="180" spans="1:25" ht="52">
      <c r="A180" s="390" t="s">
        <v>126</v>
      </c>
      <c r="B180" s="390" t="s">
        <v>127</v>
      </c>
      <c r="C180" s="396" t="s">
        <v>430</v>
      </c>
      <c r="D180" s="396" t="s">
        <v>431</v>
      </c>
      <c r="E180" s="314" t="s">
        <v>478</v>
      </c>
      <c r="F180" s="314" t="s">
        <v>433</v>
      </c>
      <c r="H180" s="396" t="s">
        <v>430</v>
      </c>
      <c r="I180" s="396" t="s">
        <v>431</v>
      </c>
      <c r="J180" s="314" t="s">
        <v>478</v>
      </c>
      <c r="K180" s="314" t="s">
        <v>433</v>
      </c>
    </row>
    <row r="181" spans="1:25" ht="65">
      <c r="A181" s="391"/>
      <c r="B181" s="391"/>
      <c r="C181" s="397"/>
      <c r="D181" s="397"/>
      <c r="E181" s="314" t="s">
        <v>479</v>
      </c>
      <c r="F181" s="314" t="s">
        <v>435</v>
      </c>
      <c r="H181" s="397"/>
      <c r="I181" s="397"/>
      <c r="J181" s="314" t="s">
        <v>479</v>
      </c>
      <c r="K181" s="314" t="s">
        <v>435</v>
      </c>
    </row>
    <row r="182" spans="1:25">
      <c r="A182" s="121" t="s">
        <v>14</v>
      </c>
      <c r="B182" s="121" t="s">
        <v>131</v>
      </c>
      <c r="C182" s="125">
        <v>441243</v>
      </c>
      <c r="D182" s="125">
        <v>30267</v>
      </c>
      <c r="E182" s="125">
        <v>-16727</v>
      </c>
      <c r="F182" s="125">
        <v>454783</v>
      </c>
      <c r="H182" s="125">
        <v>375012</v>
      </c>
      <c r="I182" s="125">
        <v>29520</v>
      </c>
      <c r="J182" s="125">
        <v>-16223</v>
      </c>
      <c r="K182" s="125">
        <v>388309</v>
      </c>
    </row>
    <row r="183" spans="1:25">
      <c r="A183" s="77" t="s">
        <v>566</v>
      </c>
      <c r="B183" s="77" t="s">
        <v>133</v>
      </c>
      <c r="C183" s="78">
        <v>29462</v>
      </c>
      <c r="D183" s="78">
        <v>2514</v>
      </c>
      <c r="E183" s="78">
        <v>0</v>
      </c>
      <c r="F183" s="78">
        <v>31976</v>
      </c>
      <c r="H183" s="78">
        <v>16867</v>
      </c>
      <c r="I183" s="78">
        <v>2374</v>
      </c>
      <c r="J183" s="78">
        <v>0</v>
      </c>
      <c r="K183" s="78">
        <v>19241</v>
      </c>
    </row>
    <row r="184" spans="1:25">
      <c r="A184" s="77" t="s">
        <v>567</v>
      </c>
      <c r="B184" s="77" t="s">
        <v>135</v>
      </c>
      <c r="C184" s="78">
        <v>50930</v>
      </c>
      <c r="D184" s="78">
        <v>617</v>
      </c>
      <c r="E184" s="78">
        <v>0</v>
      </c>
      <c r="F184" s="78">
        <v>51547</v>
      </c>
      <c r="H184" s="78">
        <v>49413</v>
      </c>
      <c r="I184" s="78">
        <v>797</v>
      </c>
      <c r="J184" s="78">
        <v>0</v>
      </c>
      <c r="K184" s="78">
        <v>50210</v>
      </c>
    </row>
    <row r="185" spans="1:25">
      <c r="A185" s="77" t="s">
        <v>568</v>
      </c>
      <c r="B185" s="77" t="s">
        <v>137</v>
      </c>
      <c r="C185" s="78">
        <v>266851</v>
      </c>
      <c r="D185" s="78">
        <v>24955</v>
      </c>
      <c r="E185" s="78">
        <v>-3</v>
      </c>
      <c r="F185" s="78">
        <v>291803</v>
      </c>
      <c r="H185" s="78">
        <v>218753</v>
      </c>
      <c r="I185" s="78">
        <v>24066</v>
      </c>
      <c r="J185" s="78">
        <v>-3</v>
      </c>
      <c r="K185" s="78">
        <v>242816</v>
      </c>
    </row>
    <row r="186" spans="1:25">
      <c r="A186" s="77" t="s">
        <v>138</v>
      </c>
      <c r="B186" s="77" t="s">
        <v>139</v>
      </c>
      <c r="C186" s="78">
        <v>56438</v>
      </c>
      <c r="D186" s="78">
        <v>0</v>
      </c>
      <c r="E186" s="78">
        <v>0</v>
      </c>
      <c r="F186" s="78">
        <v>56438</v>
      </c>
      <c r="H186" s="78">
        <v>56438</v>
      </c>
      <c r="I186" s="78">
        <v>0</v>
      </c>
      <c r="J186" s="78">
        <v>0</v>
      </c>
      <c r="K186" s="78">
        <v>56438</v>
      </c>
    </row>
    <row r="187" spans="1:25">
      <c r="A187" s="77" t="s">
        <v>140</v>
      </c>
      <c r="B187" s="77" t="s">
        <v>141</v>
      </c>
      <c r="C187" s="78">
        <v>9640</v>
      </c>
      <c r="D187" s="78">
        <v>0</v>
      </c>
      <c r="E187" s="78">
        <v>0</v>
      </c>
      <c r="F187" s="78">
        <v>9640</v>
      </c>
      <c r="H187" s="78">
        <v>9553</v>
      </c>
      <c r="I187" s="78">
        <v>0</v>
      </c>
      <c r="J187" s="78">
        <v>0</v>
      </c>
      <c r="K187" s="78">
        <v>9553</v>
      </c>
    </row>
    <row r="188" spans="1:25">
      <c r="A188" s="77" t="s">
        <v>142</v>
      </c>
      <c r="B188" s="77" t="s">
        <v>143</v>
      </c>
      <c r="C188" s="78">
        <v>3478</v>
      </c>
      <c r="D188" s="78">
        <v>0</v>
      </c>
      <c r="E188" s="78">
        <v>0</v>
      </c>
      <c r="F188" s="78">
        <v>3478</v>
      </c>
      <c r="H188" s="78">
        <v>3478</v>
      </c>
      <c r="I188" s="78">
        <v>0</v>
      </c>
      <c r="J188" s="78">
        <v>0</v>
      </c>
      <c r="K188" s="78">
        <v>3478</v>
      </c>
    </row>
    <row r="189" spans="1:25">
      <c r="A189" s="77" t="s">
        <v>536</v>
      </c>
      <c r="B189" s="77" t="s">
        <v>451</v>
      </c>
      <c r="C189" s="78">
        <v>16724</v>
      </c>
      <c r="D189" s="78">
        <v>0</v>
      </c>
      <c r="E189" s="78">
        <v>-16724</v>
      </c>
      <c r="F189" s="78">
        <v>0</v>
      </c>
      <c r="H189" s="78">
        <v>16220</v>
      </c>
      <c r="I189" s="78">
        <v>0</v>
      </c>
      <c r="J189" s="78">
        <v>-16220</v>
      </c>
      <c r="K189" s="78">
        <v>0</v>
      </c>
    </row>
    <row r="190" spans="1:25">
      <c r="A190" s="77" t="s">
        <v>569</v>
      </c>
      <c r="B190" s="77" t="s">
        <v>145</v>
      </c>
      <c r="C190" s="78">
        <v>6757</v>
      </c>
      <c r="D190" s="78">
        <v>0</v>
      </c>
      <c r="E190" s="78">
        <v>0</v>
      </c>
      <c r="F190" s="78">
        <v>6757</v>
      </c>
      <c r="H190" s="78">
        <v>3683</v>
      </c>
      <c r="I190" s="78">
        <v>0</v>
      </c>
      <c r="J190" s="78">
        <v>0</v>
      </c>
      <c r="K190" s="78">
        <v>3683</v>
      </c>
    </row>
    <row r="191" spans="1:25">
      <c r="A191" s="77" t="s">
        <v>500</v>
      </c>
      <c r="B191" s="77" t="s">
        <v>720</v>
      </c>
      <c r="C191" s="78">
        <v>389</v>
      </c>
      <c r="D191" s="78">
        <v>2181</v>
      </c>
      <c r="E191" s="78">
        <v>0</v>
      </c>
      <c r="F191" s="78">
        <v>2570</v>
      </c>
      <c r="H191" s="78">
        <v>37</v>
      </c>
      <c r="I191" s="78">
        <v>2283</v>
      </c>
      <c r="J191" s="78">
        <v>0</v>
      </c>
      <c r="K191" s="78">
        <v>2320</v>
      </c>
    </row>
    <row r="192" spans="1:25">
      <c r="A192" s="77" t="s">
        <v>707</v>
      </c>
      <c r="B192" s="77" t="s">
        <v>611</v>
      </c>
      <c r="C192" s="78">
        <v>574</v>
      </c>
      <c r="D192" s="78">
        <v>0</v>
      </c>
      <c r="E192" s="78">
        <v>0</v>
      </c>
      <c r="F192" s="78">
        <v>574</v>
      </c>
      <c r="H192" s="78">
        <v>570</v>
      </c>
      <c r="I192" s="78">
        <v>0</v>
      </c>
      <c r="J192" s="78">
        <v>0</v>
      </c>
      <c r="K192" s="78">
        <v>570</v>
      </c>
    </row>
    <row r="193" spans="1:11">
      <c r="A193" s="121" t="s">
        <v>570</v>
      </c>
      <c r="B193" s="121" t="s">
        <v>155</v>
      </c>
      <c r="C193" s="125">
        <v>619746</v>
      </c>
      <c r="D193" s="125">
        <v>82572</v>
      </c>
      <c r="E193" s="125">
        <v>-20443</v>
      </c>
      <c r="F193" s="125">
        <v>681875</v>
      </c>
      <c r="H193" s="125">
        <v>677133</v>
      </c>
      <c r="I193" s="125">
        <v>91017</v>
      </c>
      <c r="J193" s="125">
        <v>-29621</v>
      </c>
      <c r="K193" s="125">
        <v>738529</v>
      </c>
    </row>
    <row r="194" spans="1:11">
      <c r="A194" s="77" t="s">
        <v>156</v>
      </c>
      <c r="B194" s="77" t="s">
        <v>721</v>
      </c>
      <c r="C194" s="78">
        <v>731</v>
      </c>
      <c r="D194" s="78">
        <v>0</v>
      </c>
      <c r="E194" s="78">
        <v>0</v>
      </c>
      <c r="F194" s="78">
        <v>731</v>
      </c>
      <c r="H194" s="78">
        <v>258</v>
      </c>
      <c r="I194" s="78">
        <v>0</v>
      </c>
      <c r="J194" s="78">
        <v>0</v>
      </c>
      <c r="K194" s="78">
        <v>258</v>
      </c>
    </row>
    <row r="195" spans="1:11">
      <c r="A195" s="77" t="s">
        <v>158</v>
      </c>
      <c r="B195" s="77" t="s">
        <v>159</v>
      </c>
      <c r="C195" s="78">
        <v>95234</v>
      </c>
      <c r="D195" s="78">
        <v>5164</v>
      </c>
      <c r="E195" s="78">
        <v>-9997</v>
      </c>
      <c r="F195" s="78">
        <v>90401</v>
      </c>
      <c r="H195" s="78">
        <v>31714</v>
      </c>
      <c r="I195" s="78">
        <v>6607</v>
      </c>
      <c r="J195" s="78">
        <v>-1313</v>
      </c>
      <c r="K195" s="78">
        <v>37008</v>
      </c>
    </row>
    <row r="196" spans="1:11">
      <c r="A196" s="77" t="s">
        <v>571</v>
      </c>
      <c r="B196" s="77" t="s">
        <v>161</v>
      </c>
      <c r="C196" s="78">
        <v>3172</v>
      </c>
      <c r="D196" s="78">
        <v>593</v>
      </c>
      <c r="E196" s="78">
        <v>0</v>
      </c>
      <c r="F196" s="78">
        <v>3765</v>
      </c>
      <c r="H196" s="78">
        <v>1525</v>
      </c>
      <c r="I196" s="78">
        <v>86</v>
      </c>
      <c r="J196" s="78">
        <v>0</v>
      </c>
      <c r="K196" s="78">
        <v>1611</v>
      </c>
    </row>
    <row r="197" spans="1:11">
      <c r="A197" s="77" t="s">
        <v>152</v>
      </c>
      <c r="B197" s="77" t="s">
        <v>163</v>
      </c>
      <c r="C197" s="78">
        <v>35167</v>
      </c>
      <c r="D197" s="78">
        <v>3597</v>
      </c>
      <c r="E197" s="78">
        <v>-2540</v>
      </c>
      <c r="F197" s="78">
        <v>36224</v>
      </c>
      <c r="H197" s="78">
        <v>45764</v>
      </c>
      <c r="I197" s="78">
        <v>1775</v>
      </c>
      <c r="J197" s="78">
        <v>-28308</v>
      </c>
      <c r="K197" s="78">
        <v>19231</v>
      </c>
    </row>
    <row r="198" spans="1:11">
      <c r="A198" s="77" t="s">
        <v>146</v>
      </c>
      <c r="B198" s="77" t="s">
        <v>147</v>
      </c>
      <c r="C198" s="78">
        <v>0</v>
      </c>
      <c r="D198" s="78">
        <v>0</v>
      </c>
      <c r="E198" s="78">
        <v>0</v>
      </c>
      <c r="F198" s="78">
        <v>0</v>
      </c>
      <c r="H198" s="78">
        <v>0</v>
      </c>
      <c r="I198" s="78">
        <v>0</v>
      </c>
      <c r="J198" s="78">
        <v>0</v>
      </c>
      <c r="K198" s="78">
        <v>0</v>
      </c>
    </row>
    <row r="199" spans="1:11">
      <c r="A199" s="77" t="s">
        <v>499</v>
      </c>
      <c r="B199" s="77" t="s">
        <v>149</v>
      </c>
      <c r="C199" s="78">
        <v>2366</v>
      </c>
      <c r="D199" s="78">
        <v>26734</v>
      </c>
      <c r="E199" s="78">
        <v>-7906</v>
      </c>
      <c r="F199" s="78">
        <v>21194</v>
      </c>
      <c r="H199" s="78">
        <v>1272</v>
      </c>
      <c r="I199" s="78">
        <v>20230</v>
      </c>
      <c r="J199" s="78">
        <v>0</v>
      </c>
      <c r="K199" s="78">
        <v>21502</v>
      </c>
    </row>
    <row r="200" spans="1:11">
      <c r="A200" s="77" t="s">
        <v>170</v>
      </c>
      <c r="B200" s="77" t="s">
        <v>171</v>
      </c>
      <c r="C200" s="78">
        <v>21790</v>
      </c>
      <c r="D200" s="78">
        <v>46484</v>
      </c>
      <c r="E200" s="78">
        <v>0</v>
      </c>
      <c r="F200" s="78">
        <v>68274</v>
      </c>
      <c r="H200" s="78">
        <v>41559</v>
      </c>
      <c r="I200" s="78">
        <v>62319</v>
      </c>
      <c r="J200" s="78">
        <v>0</v>
      </c>
      <c r="K200" s="78">
        <v>103878</v>
      </c>
    </row>
    <row r="201" spans="1:11">
      <c r="A201" s="77" t="s">
        <v>537</v>
      </c>
      <c r="B201" s="77" t="s">
        <v>169</v>
      </c>
      <c r="C201" s="78">
        <v>461286</v>
      </c>
      <c r="D201" s="78">
        <v>0</v>
      </c>
      <c r="E201" s="78">
        <v>0</v>
      </c>
      <c r="F201" s="78">
        <v>461286</v>
      </c>
      <c r="H201" s="78">
        <v>554992</v>
      </c>
      <c r="I201" s="78">
        <v>0</v>
      </c>
      <c r="J201" s="78">
        <v>0</v>
      </c>
      <c r="K201" s="78">
        <v>554992</v>
      </c>
    </row>
    <row r="202" spans="1:11">
      <c r="A202" s="77" t="s">
        <v>172</v>
      </c>
      <c r="B202" s="77" t="s">
        <v>173</v>
      </c>
      <c r="C202" s="78">
        <v>0</v>
      </c>
      <c r="D202" s="78">
        <v>0</v>
      </c>
      <c r="E202" s="78">
        <v>0</v>
      </c>
      <c r="F202" s="78">
        <v>0</v>
      </c>
      <c r="H202" s="78">
        <v>49</v>
      </c>
      <c r="I202" s="78">
        <v>0</v>
      </c>
      <c r="J202" s="78">
        <v>0</v>
      </c>
      <c r="K202" s="78">
        <v>49</v>
      </c>
    </row>
    <row r="203" spans="1:11">
      <c r="A203" s="121" t="s">
        <v>174</v>
      </c>
      <c r="B203" s="121" t="s">
        <v>175</v>
      </c>
      <c r="C203" s="125">
        <v>1060989</v>
      </c>
      <c r="D203" s="125">
        <v>112839</v>
      </c>
      <c r="E203" s="125">
        <v>-37170</v>
      </c>
      <c r="F203" s="125">
        <v>1136658</v>
      </c>
      <c r="H203" s="125">
        <v>1052145</v>
      </c>
      <c r="I203" s="125">
        <v>120537</v>
      </c>
      <c r="J203" s="125">
        <v>-45844</v>
      </c>
      <c r="K203" s="125">
        <v>1126838</v>
      </c>
    </row>
    <row r="204" spans="1:11">
      <c r="A204" s="76"/>
    </row>
    <row r="205" spans="1:11">
      <c r="A205" s="65"/>
      <c r="B205" s="65"/>
      <c r="C205" s="383" t="s">
        <v>761</v>
      </c>
      <c r="D205" s="384"/>
      <c r="E205" s="384"/>
      <c r="F205" s="385"/>
      <c r="H205" s="383" t="s">
        <v>733</v>
      </c>
      <c r="I205" s="384"/>
      <c r="J205" s="384"/>
      <c r="K205" s="385"/>
    </row>
    <row r="206" spans="1:11" ht="52">
      <c r="A206" s="390" t="s">
        <v>452</v>
      </c>
      <c r="B206" s="390" t="s">
        <v>177</v>
      </c>
      <c r="C206" s="396" t="s">
        <v>430</v>
      </c>
      <c r="D206" s="396" t="s">
        <v>431</v>
      </c>
      <c r="E206" s="314" t="s">
        <v>478</v>
      </c>
      <c r="F206" s="314" t="s">
        <v>433</v>
      </c>
      <c r="H206" s="396" t="s">
        <v>430</v>
      </c>
      <c r="I206" s="396" t="s">
        <v>431</v>
      </c>
      <c r="J206" s="314" t="s">
        <v>478</v>
      </c>
      <c r="K206" s="314" t="s">
        <v>433</v>
      </c>
    </row>
    <row r="207" spans="1:11" ht="65">
      <c r="A207" s="391"/>
      <c r="B207" s="391"/>
      <c r="C207" s="397"/>
      <c r="D207" s="397"/>
      <c r="E207" s="314" t="s">
        <v>479</v>
      </c>
      <c r="F207" s="314" t="s">
        <v>435</v>
      </c>
      <c r="H207" s="397"/>
      <c r="I207" s="397"/>
      <c r="J207" s="314" t="s">
        <v>479</v>
      </c>
      <c r="K207" s="314" t="s">
        <v>435</v>
      </c>
    </row>
    <row r="208" spans="1:11">
      <c r="A208" s="82" t="s">
        <v>178</v>
      </c>
      <c r="B208" s="121" t="s">
        <v>179</v>
      </c>
      <c r="C208" s="125">
        <v>950164</v>
      </c>
      <c r="D208" s="125">
        <v>41893</v>
      </c>
      <c r="E208" s="125">
        <v>-16727</v>
      </c>
      <c r="F208" s="125">
        <v>975330</v>
      </c>
      <c r="H208" s="125">
        <v>978340</v>
      </c>
      <c r="I208" s="125">
        <v>40747</v>
      </c>
      <c r="J208" s="125">
        <v>-16223</v>
      </c>
      <c r="K208" s="125">
        <v>1002864</v>
      </c>
    </row>
    <row r="209" spans="1:11">
      <c r="A209" s="82" t="s">
        <v>480</v>
      </c>
      <c r="B209" s="121" t="s">
        <v>481</v>
      </c>
      <c r="C209" s="125">
        <v>950164</v>
      </c>
      <c r="D209" s="125">
        <v>41893</v>
      </c>
      <c r="E209" s="125">
        <v>-16727</v>
      </c>
      <c r="F209" s="125">
        <v>975330</v>
      </c>
      <c r="H209" s="125">
        <v>978340</v>
      </c>
      <c r="I209" s="125">
        <v>40747</v>
      </c>
      <c r="J209" s="125">
        <v>-16223</v>
      </c>
      <c r="K209" s="125">
        <v>1002864</v>
      </c>
    </row>
    <row r="210" spans="1:11">
      <c r="A210" s="83" t="s">
        <v>182</v>
      </c>
      <c r="B210" s="77" t="s">
        <v>183</v>
      </c>
      <c r="C210" s="78">
        <v>96120</v>
      </c>
      <c r="D210" s="78">
        <v>136</v>
      </c>
      <c r="E210" s="78">
        <v>-136</v>
      </c>
      <c r="F210" s="78">
        <v>96120</v>
      </c>
      <c r="H210" s="78">
        <v>96120</v>
      </c>
      <c r="I210" s="78">
        <v>136</v>
      </c>
      <c r="J210" s="78">
        <v>-136</v>
      </c>
      <c r="K210" s="78">
        <v>96120</v>
      </c>
    </row>
    <row r="211" spans="1:11">
      <c r="A211" s="83" t="s">
        <v>453</v>
      </c>
      <c r="B211" s="77" t="s">
        <v>185</v>
      </c>
      <c r="C211" s="78">
        <v>748324</v>
      </c>
      <c r="D211" s="78">
        <v>38142</v>
      </c>
      <c r="E211" s="78">
        <v>-5515</v>
      </c>
      <c r="F211" s="78">
        <v>780951</v>
      </c>
      <c r="H211" s="78">
        <v>739798</v>
      </c>
      <c r="I211" s="78">
        <v>5441</v>
      </c>
      <c r="J211" s="78">
        <v>-5515</v>
      </c>
      <c r="K211" s="78">
        <v>739724</v>
      </c>
    </row>
    <row r="212" spans="1:11">
      <c r="A212" s="83" t="s">
        <v>573</v>
      </c>
      <c r="B212" s="77" t="s">
        <v>722</v>
      </c>
      <c r="C212" s="78">
        <v>47872</v>
      </c>
      <c r="D212" s="78">
        <v>3035</v>
      </c>
      <c r="E212" s="78">
        <v>-3035</v>
      </c>
      <c r="F212" s="78">
        <v>47872</v>
      </c>
      <c r="H212" s="78">
        <v>26145</v>
      </c>
      <c r="I212" s="78">
        <v>2531</v>
      </c>
      <c r="J212" s="78">
        <v>-2531</v>
      </c>
      <c r="K212" s="78">
        <v>26145</v>
      </c>
    </row>
    <row r="213" spans="1:11">
      <c r="A213" s="83" t="s">
        <v>574</v>
      </c>
      <c r="B213" s="77" t="s">
        <v>193</v>
      </c>
      <c r="C213" s="78">
        <v>48</v>
      </c>
      <c r="D213" s="78">
        <v>-65</v>
      </c>
      <c r="E213" s="78">
        <v>1014</v>
      </c>
      <c r="F213" s="78">
        <v>997</v>
      </c>
      <c r="H213" s="78">
        <v>63</v>
      </c>
      <c r="I213" s="78">
        <v>-65</v>
      </c>
      <c r="J213" s="78">
        <v>1014</v>
      </c>
      <c r="K213" s="78">
        <v>1012</v>
      </c>
    </row>
    <row r="214" spans="1:11">
      <c r="A214" s="83" t="s">
        <v>194</v>
      </c>
      <c r="B214" s="77" t="s">
        <v>723</v>
      </c>
      <c r="C214" s="78">
        <v>6763</v>
      </c>
      <c r="D214" s="78">
        <v>2</v>
      </c>
      <c r="E214" s="78">
        <v>-9055</v>
      </c>
      <c r="F214" s="78">
        <v>-2290</v>
      </c>
      <c r="H214" s="78">
        <v>6907</v>
      </c>
      <c r="I214" s="78">
        <v>32674</v>
      </c>
      <c r="J214" s="78">
        <v>-9052</v>
      </c>
      <c r="K214" s="78">
        <v>30529</v>
      </c>
    </row>
    <row r="215" spans="1:11">
      <c r="A215" s="83" t="s">
        <v>575</v>
      </c>
      <c r="B215" s="77" t="s">
        <v>197</v>
      </c>
      <c r="C215" s="78">
        <v>51037</v>
      </c>
      <c r="D215" s="78">
        <v>643</v>
      </c>
      <c r="E215" s="78">
        <v>0</v>
      </c>
      <c r="F215" s="78">
        <v>51680</v>
      </c>
      <c r="H215" s="78">
        <v>109307</v>
      </c>
      <c r="I215" s="78">
        <v>30</v>
      </c>
      <c r="J215" s="78">
        <v>-3</v>
      </c>
      <c r="K215" s="78">
        <v>109334</v>
      </c>
    </row>
    <row r="216" spans="1:11">
      <c r="A216" s="121" t="s">
        <v>576</v>
      </c>
      <c r="B216" s="121" t="s">
        <v>482</v>
      </c>
      <c r="C216" s="125">
        <v>0</v>
      </c>
      <c r="D216" s="125">
        <v>0</v>
      </c>
      <c r="E216" s="125">
        <v>0</v>
      </c>
      <c r="F216" s="125">
        <v>0</v>
      </c>
      <c r="H216" s="125">
        <v>0</v>
      </c>
      <c r="I216" s="125">
        <v>0</v>
      </c>
      <c r="J216" s="125">
        <v>0</v>
      </c>
      <c r="K216" s="125">
        <v>0</v>
      </c>
    </row>
    <row r="217" spans="1:11">
      <c r="A217" s="82" t="s">
        <v>577</v>
      </c>
      <c r="B217" s="121" t="s">
        <v>199</v>
      </c>
      <c r="C217" s="125">
        <v>6490</v>
      </c>
      <c r="D217" s="125">
        <v>188</v>
      </c>
      <c r="E217" s="125">
        <v>0</v>
      </c>
      <c r="F217" s="125">
        <v>6678</v>
      </c>
      <c r="H217" s="125">
        <v>6648</v>
      </c>
      <c r="I217" s="125">
        <v>43</v>
      </c>
      <c r="J217" s="125">
        <v>0</v>
      </c>
      <c r="K217" s="125">
        <v>6691</v>
      </c>
    </row>
    <row r="218" spans="1:11">
      <c r="A218" s="83" t="s">
        <v>200</v>
      </c>
      <c r="B218" s="77" t="s">
        <v>201</v>
      </c>
      <c r="C218" s="78">
        <v>6262</v>
      </c>
      <c r="D218" s="78">
        <v>0</v>
      </c>
      <c r="E218" s="78">
        <v>0</v>
      </c>
      <c r="F218" s="78">
        <v>6262</v>
      </c>
      <c r="H218" s="78">
        <v>163</v>
      </c>
      <c r="I218" s="78">
        <v>0</v>
      </c>
      <c r="J218" s="78">
        <v>0</v>
      </c>
      <c r="K218" s="78">
        <v>163</v>
      </c>
    </row>
    <row r="219" spans="1:11">
      <c r="A219" s="83" t="s">
        <v>502</v>
      </c>
      <c r="B219" s="77" t="s">
        <v>205</v>
      </c>
      <c r="C219" s="78">
        <v>0</v>
      </c>
      <c r="D219" s="78">
        <v>0</v>
      </c>
      <c r="E219" s="78">
        <v>0</v>
      </c>
      <c r="F219" s="78">
        <v>0</v>
      </c>
      <c r="H219" s="78">
        <v>0</v>
      </c>
      <c r="I219" s="78">
        <v>0</v>
      </c>
      <c r="J219" s="78">
        <v>0</v>
      </c>
      <c r="K219" s="78">
        <v>0</v>
      </c>
    </row>
    <row r="220" spans="1:11">
      <c r="A220" s="83" t="s">
        <v>503</v>
      </c>
      <c r="B220" s="77" t="s">
        <v>207</v>
      </c>
      <c r="C220" s="78">
        <v>44</v>
      </c>
      <c r="D220" s="78">
        <v>182</v>
      </c>
      <c r="E220" s="78">
        <v>0</v>
      </c>
      <c r="F220" s="78">
        <v>226</v>
      </c>
      <c r="H220" s="78">
        <v>6301</v>
      </c>
      <c r="I220" s="78">
        <v>37</v>
      </c>
      <c r="J220" s="78">
        <v>0</v>
      </c>
      <c r="K220" s="78">
        <v>6338</v>
      </c>
    </row>
    <row r="221" spans="1:11">
      <c r="A221" s="83" t="s">
        <v>483</v>
      </c>
      <c r="B221" s="77" t="s">
        <v>456</v>
      </c>
      <c r="C221" s="78">
        <v>184</v>
      </c>
      <c r="D221" s="78">
        <v>6</v>
      </c>
      <c r="E221" s="78">
        <v>0</v>
      </c>
      <c r="F221" s="78">
        <v>190</v>
      </c>
      <c r="H221" s="78">
        <v>184</v>
      </c>
      <c r="I221" s="78">
        <v>6</v>
      </c>
      <c r="J221" s="78">
        <v>0</v>
      </c>
      <c r="K221" s="78">
        <v>190</v>
      </c>
    </row>
    <row r="222" spans="1:11">
      <c r="A222" s="82" t="s">
        <v>578</v>
      </c>
      <c r="B222" s="121" t="s">
        <v>213</v>
      </c>
      <c r="C222" s="125">
        <v>104335</v>
      </c>
      <c r="D222" s="125">
        <v>70758</v>
      </c>
      <c r="E222" s="125">
        <v>-20443</v>
      </c>
      <c r="F222" s="125">
        <v>154650</v>
      </c>
      <c r="H222" s="125">
        <v>67157</v>
      </c>
      <c r="I222" s="125">
        <v>79747</v>
      </c>
      <c r="J222" s="125">
        <v>-29621</v>
      </c>
      <c r="K222" s="125">
        <v>117283</v>
      </c>
    </row>
    <row r="223" spans="1:11">
      <c r="A223" s="83" t="s">
        <v>336</v>
      </c>
      <c r="B223" s="77" t="s">
        <v>337</v>
      </c>
      <c r="C223" s="78">
        <v>0</v>
      </c>
      <c r="D223" s="78">
        <v>0</v>
      </c>
      <c r="E223" s="78">
        <v>0</v>
      </c>
      <c r="F223" s="78">
        <v>0</v>
      </c>
      <c r="H223" s="78">
        <v>0</v>
      </c>
      <c r="I223" s="78">
        <v>0</v>
      </c>
      <c r="J223" s="78">
        <v>0</v>
      </c>
      <c r="K223" s="78">
        <v>0</v>
      </c>
    </row>
    <row r="224" spans="1:11">
      <c r="A224" s="83" t="s">
        <v>200</v>
      </c>
      <c r="B224" s="77" t="s">
        <v>201</v>
      </c>
      <c r="C224" s="78">
        <v>5009</v>
      </c>
      <c r="D224" s="78">
        <v>442</v>
      </c>
      <c r="E224" s="78">
        <v>0</v>
      </c>
      <c r="F224" s="78">
        <v>5451</v>
      </c>
      <c r="H224" s="78">
        <v>246</v>
      </c>
      <c r="I224" s="78">
        <v>0</v>
      </c>
      <c r="J224" s="78">
        <v>0</v>
      </c>
      <c r="K224" s="78">
        <v>246</v>
      </c>
    </row>
    <row r="225" spans="1:11">
      <c r="A225" s="83" t="s">
        <v>579</v>
      </c>
      <c r="B225" s="77" t="s">
        <v>217</v>
      </c>
      <c r="C225" s="78">
        <v>10661</v>
      </c>
      <c r="D225" s="78">
        <v>44656</v>
      </c>
      <c r="E225" s="78">
        <v>-9990</v>
      </c>
      <c r="F225" s="78">
        <v>45327</v>
      </c>
      <c r="H225" s="78">
        <v>9995</v>
      </c>
      <c r="I225" s="78">
        <v>41179</v>
      </c>
      <c r="J225" s="78">
        <v>-1260</v>
      </c>
      <c r="K225" s="78">
        <v>49914</v>
      </c>
    </row>
    <row r="226" spans="1:11">
      <c r="A226" s="83" t="s">
        <v>218</v>
      </c>
      <c r="B226" s="77" t="s">
        <v>219</v>
      </c>
      <c r="C226" s="78">
        <v>19</v>
      </c>
      <c r="D226" s="78">
        <v>0</v>
      </c>
      <c r="E226" s="78">
        <v>0</v>
      </c>
      <c r="F226" s="78">
        <v>19</v>
      </c>
      <c r="H226" s="78">
        <v>0</v>
      </c>
      <c r="I226" s="78">
        <v>0</v>
      </c>
      <c r="J226" s="78">
        <v>0</v>
      </c>
      <c r="K226" s="78">
        <v>0</v>
      </c>
    </row>
    <row r="227" spans="1:11">
      <c r="A227" s="83" t="s">
        <v>202</v>
      </c>
      <c r="B227" s="77" t="s">
        <v>221</v>
      </c>
      <c r="C227" s="78">
        <v>1796</v>
      </c>
      <c r="D227" s="78">
        <v>9966</v>
      </c>
      <c r="E227" s="78">
        <v>-2540</v>
      </c>
      <c r="F227" s="78">
        <v>9222</v>
      </c>
      <c r="H227" s="78">
        <v>12357</v>
      </c>
      <c r="I227" s="78">
        <v>33736</v>
      </c>
      <c r="J227" s="78">
        <v>-28308</v>
      </c>
      <c r="K227" s="78">
        <v>17785</v>
      </c>
    </row>
    <row r="228" spans="1:11">
      <c r="A228" s="83" t="s">
        <v>503</v>
      </c>
      <c r="B228" s="77" t="s">
        <v>207</v>
      </c>
      <c r="C228" s="78">
        <v>76812</v>
      </c>
      <c r="D228" s="78">
        <v>14938</v>
      </c>
      <c r="E228" s="78">
        <v>-7906</v>
      </c>
      <c r="F228" s="78">
        <v>83844</v>
      </c>
      <c r="H228" s="78">
        <v>22790</v>
      </c>
      <c r="I228" s="78">
        <v>3382</v>
      </c>
      <c r="J228" s="78">
        <v>0</v>
      </c>
      <c r="K228" s="78">
        <v>26172</v>
      </c>
    </row>
    <row r="229" spans="1:11">
      <c r="A229" s="83" t="s">
        <v>483</v>
      </c>
      <c r="B229" s="77" t="s">
        <v>456</v>
      </c>
      <c r="C229" s="78">
        <v>2</v>
      </c>
      <c r="D229" s="78">
        <v>0</v>
      </c>
      <c r="E229" s="78">
        <v>0</v>
      </c>
      <c r="F229" s="78">
        <v>2</v>
      </c>
      <c r="H229" s="78">
        <v>2</v>
      </c>
      <c r="I229" s="78">
        <v>0</v>
      </c>
      <c r="J229" s="78">
        <v>0</v>
      </c>
      <c r="K229" s="78">
        <v>2</v>
      </c>
    </row>
    <row r="230" spans="1:11">
      <c r="A230" s="83" t="s">
        <v>210</v>
      </c>
      <c r="B230" s="77" t="s">
        <v>211</v>
      </c>
      <c r="C230" s="78">
        <v>10036</v>
      </c>
      <c r="D230" s="78">
        <v>756</v>
      </c>
      <c r="E230" s="78">
        <v>-7</v>
      </c>
      <c r="F230" s="78">
        <v>10785</v>
      </c>
      <c r="H230" s="78">
        <v>21767</v>
      </c>
      <c r="I230" s="78">
        <v>1450</v>
      </c>
      <c r="J230" s="78">
        <v>-53</v>
      </c>
      <c r="K230" s="78">
        <v>23164</v>
      </c>
    </row>
    <row r="231" spans="1:11">
      <c r="A231" s="82" t="s">
        <v>580</v>
      </c>
      <c r="B231" s="121" t="s">
        <v>228</v>
      </c>
      <c r="C231" s="125">
        <v>1060989</v>
      </c>
      <c r="D231" s="125">
        <v>112839</v>
      </c>
      <c r="E231" s="125">
        <v>-37170</v>
      </c>
      <c r="F231" s="125">
        <v>1136658</v>
      </c>
      <c r="H231" s="125">
        <v>1052145</v>
      </c>
      <c r="I231" s="125">
        <v>120537</v>
      </c>
      <c r="J231" s="125">
        <v>-45844</v>
      </c>
      <c r="K231" s="125">
        <v>1126838</v>
      </c>
    </row>
    <row r="232" spans="1:11">
      <c r="A232" s="76" t="s">
        <v>466</v>
      </c>
    </row>
    <row r="239" spans="1:11">
      <c r="A239" s="40"/>
      <c r="B239" s="40"/>
    </row>
    <row r="240" spans="1:11">
      <c r="A240" s="40"/>
      <c r="B240" s="40"/>
    </row>
    <row r="241" s="40" customFormat="1"/>
    <row r="242" s="40" customFormat="1"/>
    <row r="243" s="40" customFormat="1"/>
    <row r="244" s="40" customFormat="1"/>
    <row r="245" s="40" customFormat="1"/>
    <row r="246" s="40" customFormat="1"/>
    <row r="247" s="40" customFormat="1"/>
    <row r="248" s="40" customFormat="1"/>
    <row r="249" s="40" customFormat="1"/>
    <row r="250" s="40" customFormat="1"/>
    <row r="251" s="40" customFormat="1"/>
    <row r="252" s="40" customFormat="1"/>
    <row r="253" s="40" customFormat="1"/>
    <row r="254" s="40" customFormat="1"/>
    <row r="255" s="40" customFormat="1"/>
    <row r="256" s="40" customFormat="1"/>
    <row r="257" s="40" customFormat="1"/>
    <row r="258" s="40" customFormat="1"/>
    <row r="259" s="40" customFormat="1"/>
    <row r="260" s="40" customFormat="1"/>
    <row r="261" s="40" customFormat="1"/>
    <row r="262" s="40" customFormat="1"/>
    <row r="263" s="40" customFormat="1"/>
    <row r="264" s="40" customFormat="1"/>
    <row r="265" s="40" customFormat="1"/>
    <row r="266" s="40" customFormat="1"/>
    <row r="271" s="40" customFormat="1"/>
    <row r="272" s="40" customFormat="1"/>
    <row r="273" s="40" customFormat="1"/>
    <row r="274" s="40" customFormat="1"/>
    <row r="275" s="40" customFormat="1"/>
    <row r="276" s="40" customFormat="1"/>
    <row r="340" spans="21:21">
      <c r="U340" s="40">
        <v>1.42</v>
      </c>
    </row>
  </sheetData>
  <mergeCells count="24">
    <mergeCell ref="I206:I207"/>
    <mergeCell ref="C205:F205"/>
    <mergeCell ref="H205:K205"/>
    <mergeCell ref="A206:A207"/>
    <mergeCell ref="B206:B207"/>
    <mergeCell ref="C206:C207"/>
    <mergeCell ref="D206:D207"/>
    <mergeCell ref="H206:H207"/>
    <mergeCell ref="A180:A181"/>
    <mergeCell ref="B180:B181"/>
    <mergeCell ref="C180:C181"/>
    <mergeCell ref="D180:D181"/>
    <mergeCell ref="H180:H181"/>
    <mergeCell ref="I180:I181"/>
    <mergeCell ref="C179:F179"/>
    <mergeCell ref="H179:K179"/>
    <mergeCell ref="C152:F152"/>
    <mergeCell ref="H152:K152"/>
    <mergeCell ref="I153:I154"/>
    <mergeCell ref="A153:A154"/>
    <mergeCell ref="B153:B154"/>
    <mergeCell ref="C153:C154"/>
    <mergeCell ref="D153:D154"/>
    <mergeCell ref="H153:H154"/>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ED462-DC49-9C4C-A33B-2D7A1929E000}">
  <sheetPr>
    <tabColor rgb="FF76D6FF"/>
  </sheetPr>
  <dimension ref="A1:Y340"/>
  <sheetViews>
    <sheetView zoomScaleNormal="100" workbookViewId="0"/>
  </sheetViews>
  <sheetFormatPr baseColWidth="10" defaultColWidth="8.1640625" defaultRowHeight="14"/>
  <cols>
    <col min="1" max="1" width="50.1640625" style="68" customWidth="1"/>
    <col min="2" max="2" width="50" style="68" customWidth="1"/>
    <col min="3" max="6" width="12.1640625" style="40" customWidth="1"/>
    <col min="7" max="7" width="4.6640625" style="40" customWidth="1"/>
    <col min="8" max="11" width="12.1640625" style="40" customWidth="1"/>
    <col min="12" max="12" width="4.6640625" style="40" customWidth="1"/>
    <col min="13" max="16" width="12.1640625" style="40" customWidth="1"/>
    <col min="17" max="17" width="4.6640625" style="40" customWidth="1"/>
    <col min="18" max="21" width="12.1640625" style="40" customWidth="1"/>
    <col min="22" max="16384" width="8.1640625" style="40"/>
  </cols>
  <sheetData>
    <row r="1" spans="1:8">
      <c r="A1" s="67" t="s">
        <v>768</v>
      </c>
    </row>
    <row r="2" spans="1:8">
      <c r="A2" s="67" t="s">
        <v>769</v>
      </c>
    </row>
    <row r="3" spans="1:8">
      <c r="A3" s="67"/>
    </row>
    <row r="4" spans="1:8">
      <c r="A4" s="67"/>
    </row>
    <row r="5" spans="1:8" ht="26">
      <c r="A5" s="65" t="s">
        <v>741</v>
      </c>
      <c r="B5" s="66" t="s">
        <v>39</v>
      </c>
    </row>
    <row r="6" spans="1:8" ht="24">
      <c r="A6" s="313" t="s">
        <v>462</v>
      </c>
      <c r="B6" s="313" t="s">
        <v>41</v>
      </c>
      <c r="C6" s="113" t="s">
        <v>770</v>
      </c>
      <c r="D6" s="113" t="s">
        <v>771</v>
      </c>
    </row>
    <row r="7" spans="1:8">
      <c r="A7" s="114" t="s">
        <v>0</v>
      </c>
      <c r="B7" s="114" t="s">
        <v>1</v>
      </c>
      <c r="C7" s="115">
        <v>80905</v>
      </c>
      <c r="D7" s="115">
        <v>75435</v>
      </c>
    </row>
    <row r="8" spans="1:8">
      <c r="A8" s="116" t="s">
        <v>622</v>
      </c>
      <c r="B8" s="116" t="s">
        <v>46</v>
      </c>
      <c r="C8" s="88">
        <v>50870</v>
      </c>
      <c r="D8" s="88">
        <v>52217</v>
      </c>
    </row>
    <row r="9" spans="1:8">
      <c r="A9" s="116" t="s">
        <v>623</v>
      </c>
      <c r="B9" s="116" t="s">
        <v>369</v>
      </c>
      <c r="C9" s="88">
        <v>75</v>
      </c>
      <c r="D9" s="88">
        <v>5</v>
      </c>
    </row>
    <row r="10" spans="1:8">
      <c r="A10" s="116" t="s">
        <v>624</v>
      </c>
      <c r="B10" s="116" t="s">
        <v>49</v>
      </c>
      <c r="C10" s="88">
        <v>29960</v>
      </c>
      <c r="D10" s="88">
        <v>23213</v>
      </c>
    </row>
    <row r="11" spans="1:8">
      <c r="A11" s="114" t="s">
        <v>677</v>
      </c>
      <c r="B11" s="114" t="s">
        <v>438</v>
      </c>
      <c r="C11" s="115">
        <v>28713</v>
      </c>
      <c r="D11" s="115">
        <v>16133</v>
      </c>
    </row>
    <row r="12" spans="1:8">
      <c r="A12" s="116" t="s">
        <v>439</v>
      </c>
      <c r="B12" s="116" t="s">
        <v>373</v>
      </c>
      <c r="C12" s="88">
        <v>7005</v>
      </c>
      <c r="D12" s="88">
        <v>28</v>
      </c>
    </row>
    <row r="13" spans="1:8">
      <c r="A13" s="116" t="s">
        <v>441</v>
      </c>
      <c r="B13" s="116" t="s">
        <v>55</v>
      </c>
      <c r="C13" s="88">
        <v>21708</v>
      </c>
      <c r="D13" s="88">
        <v>16105</v>
      </c>
    </row>
    <row r="14" spans="1:8">
      <c r="A14" s="117" t="s">
        <v>626</v>
      </c>
      <c r="B14" s="117" t="s">
        <v>755</v>
      </c>
      <c r="C14" s="115">
        <v>52192</v>
      </c>
      <c r="D14" s="115">
        <v>59302</v>
      </c>
    </row>
    <row r="15" spans="1:8">
      <c r="A15" s="89" t="s">
        <v>627</v>
      </c>
      <c r="B15" s="89" t="s">
        <v>59</v>
      </c>
      <c r="C15" s="91">
        <v>22197</v>
      </c>
      <c r="D15" s="91">
        <v>22775</v>
      </c>
      <c r="E15" s="406" t="s">
        <v>772</v>
      </c>
      <c r="F15" s="405"/>
      <c r="G15" s="405"/>
      <c r="H15" s="405"/>
    </row>
    <row r="16" spans="1:8">
      <c r="A16" s="89" t="s">
        <v>628</v>
      </c>
      <c r="B16" s="89" t="s">
        <v>520</v>
      </c>
      <c r="C16" s="91">
        <v>9642</v>
      </c>
      <c r="D16" s="91">
        <v>8804</v>
      </c>
      <c r="E16" s="406" t="s">
        <v>772</v>
      </c>
      <c r="F16" s="405"/>
      <c r="G16" s="405"/>
      <c r="H16" s="405"/>
    </row>
    <row r="17" spans="1:8">
      <c r="A17" s="89" t="s">
        <v>629</v>
      </c>
      <c r="B17" s="89" t="s">
        <v>65</v>
      </c>
      <c r="C17" s="91">
        <v>510</v>
      </c>
      <c r="D17" s="91">
        <v>319</v>
      </c>
      <c r="E17" s="406" t="s">
        <v>772</v>
      </c>
      <c r="F17" s="405"/>
      <c r="G17" s="405"/>
      <c r="H17" s="405"/>
    </row>
    <row r="18" spans="1:8">
      <c r="A18" s="77" t="s">
        <v>66</v>
      </c>
      <c r="B18" s="77" t="s">
        <v>67</v>
      </c>
      <c r="C18" s="88">
        <v>304</v>
      </c>
      <c r="D18" s="88">
        <v>324</v>
      </c>
    </row>
    <row r="19" spans="1:8">
      <c r="A19" s="77" t="s">
        <v>630</v>
      </c>
      <c r="B19" s="77" t="s">
        <v>69</v>
      </c>
      <c r="C19" s="88">
        <v>1</v>
      </c>
      <c r="D19" s="88">
        <v>181</v>
      </c>
    </row>
    <row r="20" spans="1:8">
      <c r="A20" s="117" t="s">
        <v>631</v>
      </c>
      <c r="B20" s="117" t="s">
        <v>756</v>
      </c>
      <c r="C20" s="115">
        <v>20560</v>
      </c>
      <c r="D20" s="115">
        <v>27899</v>
      </c>
    </row>
    <row r="21" spans="1:8">
      <c r="A21" s="77" t="s">
        <v>632</v>
      </c>
      <c r="B21" s="77" t="s">
        <v>73</v>
      </c>
      <c r="C21" s="88">
        <v>2547</v>
      </c>
      <c r="D21" s="88">
        <v>1636</v>
      </c>
    </row>
    <row r="22" spans="1:8">
      <c r="A22" s="77" t="s">
        <v>633</v>
      </c>
      <c r="B22" s="77" t="s">
        <v>75</v>
      </c>
      <c r="C22" s="88">
        <v>371</v>
      </c>
      <c r="D22" s="88">
        <v>378</v>
      </c>
    </row>
    <row r="23" spans="1:8">
      <c r="A23" s="117" t="s">
        <v>634</v>
      </c>
      <c r="B23" s="117" t="s">
        <v>757</v>
      </c>
      <c r="C23" s="115">
        <v>22736</v>
      </c>
      <c r="D23" s="115">
        <v>29157</v>
      </c>
    </row>
    <row r="24" spans="1:8">
      <c r="A24" s="77" t="s">
        <v>78</v>
      </c>
      <c r="B24" s="77" t="s">
        <v>79</v>
      </c>
      <c r="C24" s="88">
        <v>4939</v>
      </c>
      <c r="D24" s="88">
        <v>6265</v>
      </c>
    </row>
    <row r="25" spans="1:8">
      <c r="A25" s="117"/>
      <c r="B25" s="117"/>
      <c r="C25" s="115"/>
      <c r="D25" s="115"/>
    </row>
    <row r="26" spans="1:8">
      <c r="A26" s="117" t="s">
        <v>522</v>
      </c>
      <c r="B26" s="117" t="s">
        <v>758</v>
      </c>
      <c r="C26" s="115">
        <v>17797</v>
      </c>
      <c r="D26" s="115">
        <v>22892</v>
      </c>
    </row>
    <row r="27" spans="1:8">
      <c r="A27" s="77"/>
      <c r="B27" s="77"/>
      <c r="C27" s="88"/>
      <c r="D27" s="88"/>
    </row>
    <row r="28" spans="1:8">
      <c r="A28" s="117" t="s">
        <v>635</v>
      </c>
      <c r="B28" s="117" t="s">
        <v>759</v>
      </c>
      <c r="C28" s="115">
        <v>17797</v>
      </c>
      <c r="D28" s="115">
        <v>22892</v>
      </c>
    </row>
    <row r="29" spans="1:8">
      <c r="B29" s="69"/>
      <c r="C29" s="70"/>
      <c r="D29" s="70"/>
    </row>
    <row r="30" spans="1:8">
      <c r="B30" s="71"/>
      <c r="C30" s="72"/>
      <c r="D30" s="72"/>
    </row>
    <row r="31" spans="1:8">
      <c r="A31" s="126" t="s">
        <v>86</v>
      </c>
      <c r="B31" s="126" t="s">
        <v>760</v>
      </c>
      <c r="C31" s="127"/>
      <c r="D31" s="127"/>
    </row>
    <row r="32" spans="1:8">
      <c r="A32" s="73" t="s">
        <v>88</v>
      </c>
      <c r="B32" s="73" t="s">
        <v>89</v>
      </c>
      <c r="C32" s="128">
        <v>0.18515032153282682</v>
      </c>
      <c r="D32" s="128">
        <v>0.23814335864781419</v>
      </c>
    </row>
    <row r="33" spans="1:5">
      <c r="A33" s="129" t="s">
        <v>90</v>
      </c>
      <c r="B33" s="129" t="s">
        <v>91</v>
      </c>
      <c r="C33" s="128">
        <v>0.17660580247444002</v>
      </c>
      <c r="D33" s="128">
        <v>0.22864945417067628</v>
      </c>
    </row>
    <row r="34" spans="1:5">
      <c r="A34" s="67"/>
    </row>
    <row r="36" spans="1:5">
      <c r="A36" s="126" t="s">
        <v>522</v>
      </c>
      <c r="B36" s="126" t="s">
        <v>758</v>
      </c>
      <c r="C36" s="115">
        <v>17797</v>
      </c>
      <c r="D36" s="115">
        <v>22892</v>
      </c>
    </row>
    <row r="37" spans="1:5">
      <c r="A37" s="74" t="s">
        <v>636</v>
      </c>
      <c r="B37" s="74" t="s">
        <v>105</v>
      </c>
      <c r="C37" s="118">
        <v>15</v>
      </c>
      <c r="D37" s="118">
        <v>-13</v>
      </c>
    </row>
    <row r="38" spans="1:5">
      <c r="A38" s="75" t="s">
        <v>637</v>
      </c>
      <c r="B38" s="75" t="s">
        <v>107</v>
      </c>
      <c r="C38" s="88">
        <v>15</v>
      </c>
      <c r="D38" s="88">
        <v>-13</v>
      </c>
    </row>
    <row r="39" spans="1:5">
      <c r="A39" s="38" t="s">
        <v>403</v>
      </c>
      <c r="B39" s="75" t="s">
        <v>404</v>
      </c>
      <c r="C39" s="88">
        <v>0</v>
      </c>
      <c r="D39" s="88">
        <v>0</v>
      </c>
    </row>
    <row r="40" spans="1:5">
      <c r="A40" s="75" t="s">
        <v>639</v>
      </c>
      <c r="B40" s="75" t="s">
        <v>111</v>
      </c>
      <c r="C40" s="88"/>
      <c r="D40" s="88"/>
    </row>
    <row r="41" spans="1:5">
      <c r="A41" s="126" t="s">
        <v>405</v>
      </c>
      <c r="B41" s="126" t="s">
        <v>406</v>
      </c>
      <c r="C41" s="115">
        <v>17812</v>
      </c>
      <c r="D41" s="115">
        <v>22879</v>
      </c>
    </row>
    <row r="42" spans="1:5">
      <c r="A42" s="75" t="s">
        <v>640</v>
      </c>
      <c r="B42" s="75" t="s">
        <v>408</v>
      </c>
      <c r="C42" s="88"/>
      <c r="D42" s="88"/>
    </row>
    <row r="43" spans="1:5" ht="26">
      <c r="A43" s="126" t="s">
        <v>641</v>
      </c>
      <c r="B43" s="126" t="s">
        <v>524</v>
      </c>
      <c r="C43" s="115">
        <v>17812</v>
      </c>
      <c r="D43" s="115">
        <v>22879</v>
      </c>
    </row>
    <row r="44" spans="1:5">
      <c r="A44" s="76"/>
    </row>
    <row r="46" spans="1:5" ht="26">
      <c r="A46" s="65" t="s">
        <v>744</v>
      </c>
      <c r="B46" s="65" t="s">
        <v>125</v>
      </c>
    </row>
    <row r="47" spans="1:5">
      <c r="A47" s="313" t="s">
        <v>126</v>
      </c>
      <c r="B47" s="313" t="s">
        <v>127</v>
      </c>
      <c r="C47" s="119" t="s">
        <v>773</v>
      </c>
      <c r="D47" s="119" t="s">
        <v>762</v>
      </c>
      <c r="E47" s="119" t="s">
        <v>774</v>
      </c>
    </row>
    <row r="48" spans="1:5">
      <c r="A48" s="130" t="s">
        <v>643</v>
      </c>
      <c r="B48" s="130" t="s">
        <v>131</v>
      </c>
      <c r="C48" s="131">
        <v>427104</v>
      </c>
      <c r="D48" s="131">
        <v>388309</v>
      </c>
      <c r="E48" s="131">
        <v>279405</v>
      </c>
    </row>
    <row r="49" spans="1:5">
      <c r="A49" s="77" t="s">
        <v>566</v>
      </c>
      <c r="B49" s="77" t="s">
        <v>133</v>
      </c>
      <c r="C49" s="78">
        <v>33122</v>
      </c>
      <c r="D49" s="78">
        <v>19241</v>
      </c>
      <c r="E49" s="78">
        <v>18869</v>
      </c>
    </row>
    <row r="50" spans="1:5">
      <c r="A50" s="77" t="s">
        <v>567</v>
      </c>
      <c r="B50" s="77" t="s">
        <v>135</v>
      </c>
      <c r="C50" s="78">
        <v>49876</v>
      </c>
      <c r="D50" s="78">
        <v>50210</v>
      </c>
      <c r="E50" s="78">
        <v>45887</v>
      </c>
    </row>
    <row r="51" spans="1:5">
      <c r="A51" s="77" t="s">
        <v>568</v>
      </c>
      <c r="B51" s="77" t="s">
        <v>137</v>
      </c>
      <c r="C51" s="78">
        <v>264351</v>
      </c>
      <c r="D51" s="78">
        <v>242816</v>
      </c>
      <c r="E51" s="78">
        <v>165775</v>
      </c>
    </row>
    <row r="52" spans="1:5">
      <c r="A52" s="77" t="s">
        <v>138</v>
      </c>
      <c r="B52" s="77" t="s">
        <v>139</v>
      </c>
      <c r="C52" s="78">
        <v>56438</v>
      </c>
      <c r="D52" s="78">
        <v>56438</v>
      </c>
      <c r="E52" s="78">
        <v>46417</v>
      </c>
    </row>
    <row r="53" spans="1:5">
      <c r="A53" s="77" t="s">
        <v>140</v>
      </c>
      <c r="B53" s="77" t="s">
        <v>141</v>
      </c>
      <c r="C53" s="78">
        <v>9555</v>
      </c>
      <c r="D53" s="78">
        <v>9553</v>
      </c>
      <c r="E53" s="78">
        <v>0</v>
      </c>
    </row>
    <row r="54" spans="1:5">
      <c r="A54" s="77" t="s">
        <v>142</v>
      </c>
      <c r="B54" s="77" t="s">
        <v>143</v>
      </c>
      <c r="C54" s="78">
        <v>3478</v>
      </c>
      <c r="D54" s="78">
        <v>3478</v>
      </c>
      <c r="E54" s="78"/>
    </row>
    <row r="55" spans="1:5">
      <c r="A55" s="77" t="s">
        <v>644</v>
      </c>
      <c r="B55" s="77" t="s">
        <v>145</v>
      </c>
      <c r="C55" s="78">
        <v>4881</v>
      </c>
      <c r="D55" s="78">
        <v>3683</v>
      </c>
      <c r="E55" s="78">
        <v>452</v>
      </c>
    </row>
    <row r="56" spans="1:5">
      <c r="A56" s="77" t="s">
        <v>146</v>
      </c>
      <c r="B56" s="77" t="s">
        <v>147</v>
      </c>
      <c r="C56" s="78">
        <v>0</v>
      </c>
      <c r="D56" s="78">
        <v>0</v>
      </c>
      <c r="E56" s="78">
        <v>0</v>
      </c>
    </row>
    <row r="57" spans="1:5">
      <c r="A57" s="77" t="s">
        <v>500</v>
      </c>
      <c r="B57" s="77" t="s">
        <v>151</v>
      </c>
      <c r="C57" s="78">
        <v>4833</v>
      </c>
      <c r="D57" s="78">
        <v>2320</v>
      </c>
      <c r="E57" s="78">
        <v>1504</v>
      </c>
    </row>
    <row r="58" spans="1:5">
      <c r="A58" s="77" t="s">
        <v>707</v>
      </c>
      <c r="B58" s="77" t="s">
        <v>611</v>
      </c>
      <c r="C58" s="78">
        <v>570</v>
      </c>
      <c r="D58" s="78">
        <v>570</v>
      </c>
      <c r="E58" s="78">
        <v>501</v>
      </c>
    </row>
    <row r="59" spans="1:5">
      <c r="A59" s="130" t="s">
        <v>570</v>
      </c>
      <c r="B59" s="130" t="s">
        <v>155</v>
      </c>
      <c r="C59" s="131">
        <v>718454</v>
      </c>
      <c r="D59" s="131">
        <v>738529</v>
      </c>
      <c r="E59" s="131">
        <v>720587</v>
      </c>
    </row>
    <row r="60" spans="1:5">
      <c r="A60" s="77" t="s">
        <v>156</v>
      </c>
      <c r="B60" s="77" t="s">
        <v>157</v>
      </c>
      <c r="C60" s="78">
        <v>245</v>
      </c>
      <c r="D60" s="78">
        <v>258</v>
      </c>
      <c r="E60" s="78">
        <v>272</v>
      </c>
    </row>
    <row r="61" spans="1:5">
      <c r="A61" s="77" t="s">
        <v>158</v>
      </c>
      <c r="B61" s="77" t="s">
        <v>159</v>
      </c>
      <c r="C61" s="78">
        <v>29867</v>
      </c>
      <c r="D61" s="78">
        <v>37008</v>
      </c>
      <c r="E61" s="78">
        <v>21453</v>
      </c>
    </row>
    <row r="62" spans="1:5">
      <c r="A62" s="77" t="s">
        <v>571</v>
      </c>
      <c r="B62" s="77" t="s">
        <v>161</v>
      </c>
      <c r="C62" s="78">
        <v>515</v>
      </c>
      <c r="D62" s="78">
        <v>1611</v>
      </c>
      <c r="E62" s="78">
        <v>1437</v>
      </c>
    </row>
    <row r="63" spans="1:5">
      <c r="A63" s="77" t="s">
        <v>152</v>
      </c>
      <c r="B63" s="77" t="s">
        <v>153</v>
      </c>
      <c r="C63" s="78">
        <v>41944</v>
      </c>
      <c r="D63" s="78">
        <v>19231</v>
      </c>
      <c r="E63" s="78">
        <v>17518</v>
      </c>
    </row>
    <row r="64" spans="1:5">
      <c r="A64" s="77" t="s">
        <v>146</v>
      </c>
      <c r="B64" s="77" t="s">
        <v>147</v>
      </c>
      <c r="C64" s="78">
        <v>0</v>
      </c>
      <c r="D64" s="78">
        <v>0</v>
      </c>
      <c r="E64" s="78">
        <v>0</v>
      </c>
    </row>
    <row r="65" spans="1:5">
      <c r="A65" s="77" t="s">
        <v>499</v>
      </c>
      <c r="B65" s="77" t="s">
        <v>149</v>
      </c>
      <c r="C65" s="78">
        <v>23932</v>
      </c>
      <c r="D65" s="78">
        <v>21502</v>
      </c>
      <c r="E65" s="78">
        <v>17868</v>
      </c>
    </row>
    <row r="66" spans="1:5">
      <c r="A66" s="132" t="s">
        <v>170</v>
      </c>
      <c r="B66" s="132" t="s">
        <v>171</v>
      </c>
      <c r="C66" s="315">
        <v>155119</v>
      </c>
      <c r="D66" s="315">
        <v>103878</v>
      </c>
      <c r="E66" s="315">
        <v>84122</v>
      </c>
    </row>
    <row r="67" spans="1:5">
      <c r="A67" s="77" t="s">
        <v>537</v>
      </c>
      <c r="B67" s="77" t="s">
        <v>169</v>
      </c>
      <c r="C67" s="78">
        <v>466783</v>
      </c>
      <c r="D67" s="78">
        <v>554992</v>
      </c>
      <c r="E67" s="78">
        <v>577917</v>
      </c>
    </row>
    <row r="68" spans="1:5">
      <c r="A68" s="77" t="s">
        <v>172</v>
      </c>
      <c r="B68" s="77" t="s">
        <v>173</v>
      </c>
      <c r="C68" s="78">
        <v>49</v>
      </c>
      <c r="D68" s="78">
        <v>49</v>
      </c>
      <c r="E68" s="78"/>
    </row>
    <row r="69" spans="1:5">
      <c r="A69" s="130" t="s">
        <v>174</v>
      </c>
      <c r="B69" s="130" t="s">
        <v>175</v>
      </c>
      <c r="C69" s="131">
        <v>1145558</v>
      </c>
      <c r="D69" s="131">
        <v>1126838</v>
      </c>
      <c r="E69" s="131">
        <v>999992</v>
      </c>
    </row>
    <row r="70" spans="1:5">
      <c r="C70" s="79"/>
      <c r="D70" s="79"/>
      <c r="E70" s="79"/>
    </row>
    <row r="71" spans="1:5">
      <c r="A71" s="313" t="s">
        <v>452</v>
      </c>
      <c r="B71" s="313" t="s">
        <v>177</v>
      </c>
      <c r="C71" s="119" t="s">
        <v>773</v>
      </c>
      <c r="D71" s="119" t="s">
        <v>762</v>
      </c>
      <c r="E71" s="119" t="s">
        <v>775</v>
      </c>
    </row>
    <row r="72" spans="1:5">
      <c r="A72" s="130" t="s">
        <v>178</v>
      </c>
      <c r="B72" s="130" t="s">
        <v>179</v>
      </c>
      <c r="C72" s="131">
        <v>1023628</v>
      </c>
      <c r="D72" s="131">
        <v>1002864</v>
      </c>
      <c r="E72" s="131">
        <v>908628</v>
      </c>
    </row>
    <row r="73" spans="1:5">
      <c r="A73" s="130" t="s">
        <v>480</v>
      </c>
      <c r="B73" s="130" t="s">
        <v>481</v>
      </c>
      <c r="C73" s="131">
        <v>1023628</v>
      </c>
      <c r="D73" s="131">
        <v>1002864</v>
      </c>
      <c r="E73" s="131">
        <v>908628</v>
      </c>
    </row>
    <row r="74" spans="1:5">
      <c r="A74" s="77" t="s">
        <v>182</v>
      </c>
      <c r="B74" s="77" t="s">
        <v>183</v>
      </c>
      <c r="C74" s="78">
        <v>96120</v>
      </c>
      <c r="D74" s="78">
        <v>96120</v>
      </c>
      <c r="E74" s="78">
        <v>96120</v>
      </c>
    </row>
    <row r="75" spans="1:5">
      <c r="A75" s="77" t="s">
        <v>453</v>
      </c>
      <c r="B75" s="77" t="s">
        <v>527</v>
      </c>
      <c r="C75" s="78">
        <v>739724</v>
      </c>
      <c r="D75" s="78">
        <v>739724</v>
      </c>
      <c r="E75" s="78">
        <v>551776</v>
      </c>
    </row>
    <row r="76" spans="1:5">
      <c r="A76" s="77" t="s">
        <v>573</v>
      </c>
      <c r="B76" s="77" t="s">
        <v>191</v>
      </c>
      <c r="C76" s="78">
        <v>29097</v>
      </c>
      <c r="D76" s="78">
        <v>26145</v>
      </c>
      <c r="E76" s="78">
        <v>18166</v>
      </c>
    </row>
    <row r="77" spans="1:5">
      <c r="A77" s="77" t="s">
        <v>574</v>
      </c>
      <c r="B77" s="77" t="s">
        <v>529</v>
      </c>
      <c r="C77" s="78">
        <v>1027</v>
      </c>
      <c r="D77" s="78">
        <v>1012</v>
      </c>
      <c r="E77" s="78">
        <v>105</v>
      </c>
    </row>
    <row r="78" spans="1:5">
      <c r="A78" s="77" t="s">
        <v>194</v>
      </c>
      <c r="B78" s="77" t="s">
        <v>195</v>
      </c>
      <c r="C78" s="78">
        <v>139863</v>
      </c>
      <c r="D78" s="78">
        <v>30529</v>
      </c>
      <c r="E78" s="78">
        <v>219569</v>
      </c>
    </row>
    <row r="79" spans="1:5">
      <c r="A79" s="77" t="s">
        <v>575</v>
      </c>
      <c r="B79" s="77" t="s">
        <v>197</v>
      </c>
      <c r="C79" s="78">
        <v>17797</v>
      </c>
      <c r="D79" s="78">
        <v>109334</v>
      </c>
      <c r="E79" s="78">
        <v>22892</v>
      </c>
    </row>
    <row r="80" spans="1:5">
      <c r="A80" s="114" t="s">
        <v>576</v>
      </c>
      <c r="B80" s="114" t="s">
        <v>482</v>
      </c>
      <c r="C80" s="316"/>
      <c r="D80" s="316"/>
      <c r="E80" s="316">
        <v>0</v>
      </c>
    </row>
    <row r="81" spans="1:5">
      <c r="A81" s="130" t="s">
        <v>577</v>
      </c>
      <c r="B81" s="130" t="s">
        <v>199</v>
      </c>
      <c r="C81" s="131">
        <v>14524</v>
      </c>
      <c r="D81" s="131">
        <v>6691</v>
      </c>
      <c r="E81" s="131">
        <v>2892</v>
      </c>
    </row>
    <row r="82" spans="1:5">
      <c r="A82" s="77" t="s">
        <v>200</v>
      </c>
      <c r="B82" s="77" t="s">
        <v>201</v>
      </c>
      <c r="C82" s="78">
        <v>7218</v>
      </c>
      <c r="D82" s="78">
        <v>163</v>
      </c>
      <c r="E82" s="78">
        <v>0</v>
      </c>
    </row>
    <row r="83" spans="1:5">
      <c r="A83" s="77" t="s">
        <v>502</v>
      </c>
      <c r="B83" s="77" t="s">
        <v>205</v>
      </c>
      <c r="C83" s="78">
        <v>0</v>
      </c>
      <c r="D83" s="78">
        <v>0</v>
      </c>
      <c r="E83" s="78">
        <v>0</v>
      </c>
    </row>
    <row r="84" spans="1:5">
      <c r="A84" s="77" t="s">
        <v>503</v>
      </c>
      <c r="B84" s="77" t="s">
        <v>207</v>
      </c>
      <c r="C84" s="78">
        <v>7116</v>
      </c>
      <c r="D84" s="78">
        <v>6338</v>
      </c>
      <c r="E84" s="78">
        <v>2811</v>
      </c>
    </row>
    <row r="85" spans="1:5">
      <c r="A85" s="77" t="s">
        <v>483</v>
      </c>
      <c r="B85" s="77" t="s">
        <v>209</v>
      </c>
      <c r="C85" s="78">
        <v>190</v>
      </c>
      <c r="D85" s="78">
        <v>190</v>
      </c>
      <c r="E85" s="78">
        <v>81</v>
      </c>
    </row>
    <row r="86" spans="1:5">
      <c r="A86" s="130" t="s">
        <v>578</v>
      </c>
      <c r="B86" s="130" t="s">
        <v>213</v>
      </c>
      <c r="C86" s="131">
        <v>107406</v>
      </c>
      <c r="D86" s="131">
        <v>117283</v>
      </c>
      <c r="E86" s="131">
        <v>88472</v>
      </c>
    </row>
    <row r="87" spans="1:5">
      <c r="A87" s="77" t="s">
        <v>336</v>
      </c>
      <c r="B87" s="77" t="s">
        <v>337</v>
      </c>
      <c r="C87" s="78">
        <v>0</v>
      </c>
      <c r="D87" s="78">
        <v>0</v>
      </c>
      <c r="E87" s="78">
        <v>0</v>
      </c>
    </row>
    <row r="88" spans="1:5">
      <c r="A88" s="77" t="s">
        <v>200</v>
      </c>
      <c r="B88" s="77" t="s">
        <v>201</v>
      </c>
      <c r="C88" s="78">
        <v>6208</v>
      </c>
      <c r="D88" s="78">
        <v>246</v>
      </c>
      <c r="E88" s="78">
        <v>233</v>
      </c>
    </row>
    <row r="89" spans="1:5">
      <c r="A89" s="77" t="s">
        <v>579</v>
      </c>
      <c r="B89" s="77" t="s">
        <v>217</v>
      </c>
      <c r="C89" s="78">
        <v>40945</v>
      </c>
      <c r="D89" s="78">
        <v>49914</v>
      </c>
      <c r="E89" s="78">
        <v>31460</v>
      </c>
    </row>
    <row r="90" spans="1:5">
      <c r="A90" s="77" t="s">
        <v>218</v>
      </c>
      <c r="B90" s="77" t="s">
        <v>219</v>
      </c>
      <c r="C90" s="78">
        <v>22</v>
      </c>
      <c r="D90" s="78">
        <v>0</v>
      </c>
      <c r="E90" s="78">
        <v>388</v>
      </c>
    </row>
    <row r="91" spans="1:5">
      <c r="A91" s="77" t="s">
        <v>202</v>
      </c>
      <c r="B91" s="77" t="s">
        <v>221</v>
      </c>
      <c r="C91" s="78">
        <v>30908</v>
      </c>
      <c r="D91" s="78">
        <v>40388</v>
      </c>
      <c r="E91" s="78">
        <v>4493</v>
      </c>
    </row>
    <row r="92" spans="1:5">
      <c r="A92" s="77" t="s">
        <v>503</v>
      </c>
      <c r="B92" s="77" t="s">
        <v>207</v>
      </c>
      <c r="C92" s="78">
        <v>4253</v>
      </c>
      <c r="D92" s="78">
        <v>3569</v>
      </c>
      <c r="E92" s="78">
        <v>3791</v>
      </c>
    </row>
    <row r="93" spans="1:5">
      <c r="A93" s="77" t="s">
        <v>483</v>
      </c>
      <c r="B93" s="77" t="s">
        <v>209</v>
      </c>
      <c r="C93" s="78">
        <v>2</v>
      </c>
      <c r="D93" s="78">
        <v>2</v>
      </c>
      <c r="E93" s="78">
        <v>1</v>
      </c>
    </row>
    <row r="94" spans="1:5">
      <c r="A94" s="77" t="s">
        <v>210</v>
      </c>
      <c r="B94" s="77" t="s">
        <v>211</v>
      </c>
      <c r="C94" s="78">
        <v>25068</v>
      </c>
      <c r="D94" s="78">
        <v>23164</v>
      </c>
      <c r="E94" s="78">
        <v>48106</v>
      </c>
    </row>
    <row r="95" spans="1:5">
      <c r="A95" s="130" t="s">
        <v>580</v>
      </c>
      <c r="B95" s="130" t="s">
        <v>228</v>
      </c>
      <c r="C95" s="131">
        <v>1145558</v>
      </c>
      <c r="D95" s="131">
        <v>1126838</v>
      </c>
      <c r="E95" s="131">
        <v>999992</v>
      </c>
    </row>
    <row r="96" spans="1:5">
      <c r="A96" s="76" t="s">
        <v>466</v>
      </c>
    </row>
    <row r="98" spans="1:4" ht="26">
      <c r="A98" s="65" t="s">
        <v>747</v>
      </c>
      <c r="B98" s="65" t="s">
        <v>230</v>
      </c>
    </row>
    <row r="99" spans="1:4" ht="24">
      <c r="A99" s="313" t="s">
        <v>231</v>
      </c>
      <c r="B99" s="313" t="s">
        <v>232</v>
      </c>
      <c r="C99" s="113" t="s">
        <v>770</v>
      </c>
      <c r="D99" s="113" t="s">
        <v>776</v>
      </c>
    </row>
    <row r="100" spans="1:4">
      <c r="A100" s="121" t="s">
        <v>233</v>
      </c>
      <c r="B100" s="121" t="s">
        <v>234</v>
      </c>
      <c r="C100" s="4"/>
      <c r="D100" s="4"/>
    </row>
    <row r="101" spans="1:4">
      <c r="A101" s="122" t="s">
        <v>646</v>
      </c>
      <c r="B101" s="122" t="s">
        <v>758</v>
      </c>
      <c r="C101" s="4">
        <v>17797</v>
      </c>
      <c r="D101" s="4">
        <v>22892</v>
      </c>
    </row>
    <row r="102" spans="1:4">
      <c r="A102" s="122" t="s">
        <v>235</v>
      </c>
      <c r="B102" s="122" t="s">
        <v>236</v>
      </c>
      <c r="C102" s="4">
        <v>-18351</v>
      </c>
      <c r="D102" s="4">
        <v>21168</v>
      </c>
    </row>
    <row r="103" spans="1:4">
      <c r="A103" s="81" t="s">
        <v>4</v>
      </c>
      <c r="B103" s="81" t="s">
        <v>764</v>
      </c>
      <c r="C103" s="80">
        <v>1980</v>
      </c>
      <c r="D103" s="80">
        <v>1186</v>
      </c>
    </row>
    <row r="104" spans="1:4">
      <c r="A104" s="81" t="s">
        <v>6</v>
      </c>
      <c r="B104" s="81" t="s">
        <v>683</v>
      </c>
      <c r="C104" s="80">
        <v>6947</v>
      </c>
      <c r="D104" s="80">
        <v>0</v>
      </c>
    </row>
    <row r="105" spans="1:4">
      <c r="A105" s="81" t="s">
        <v>650</v>
      </c>
      <c r="B105" s="81" t="s">
        <v>605</v>
      </c>
      <c r="C105" s="80">
        <v>-2372</v>
      </c>
      <c r="D105" s="80">
        <v>-1636</v>
      </c>
    </row>
    <row r="106" spans="1:4">
      <c r="A106" s="81" t="s">
        <v>651</v>
      </c>
      <c r="B106" s="81" t="s">
        <v>606</v>
      </c>
      <c r="C106" s="80">
        <v>-139</v>
      </c>
      <c r="D106" s="80">
        <v>-29</v>
      </c>
    </row>
    <row r="107" spans="1:4">
      <c r="A107" s="81" t="s">
        <v>652</v>
      </c>
      <c r="B107" s="81" t="s">
        <v>248</v>
      </c>
      <c r="C107" s="80">
        <v>668</v>
      </c>
      <c r="D107" s="80">
        <v>2799</v>
      </c>
    </row>
    <row r="108" spans="1:4">
      <c r="A108" s="81" t="s">
        <v>653</v>
      </c>
      <c r="B108" s="81" t="s">
        <v>250</v>
      </c>
      <c r="C108" s="80">
        <v>13</v>
      </c>
      <c r="D108" s="80">
        <v>51</v>
      </c>
    </row>
    <row r="109" spans="1:4">
      <c r="A109" s="81" t="s">
        <v>654</v>
      </c>
      <c r="B109" s="81" t="s">
        <v>252</v>
      </c>
      <c r="C109" s="80">
        <v>-17225</v>
      </c>
      <c r="D109" s="80">
        <v>25593</v>
      </c>
    </row>
    <row r="110" spans="1:4">
      <c r="A110" s="81" t="s">
        <v>655</v>
      </c>
      <c r="B110" s="81" t="s">
        <v>546</v>
      </c>
      <c r="C110" s="80">
        <v>-10173</v>
      </c>
      <c r="D110" s="80">
        <v>-7706</v>
      </c>
    </row>
    <row r="111" spans="1:4">
      <c r="A111" s="81" t="s">
        <v>255</v>
      </c>
      <c r="B111" s="81" t="s">
        <v>547</v>
      </c>
      <c r="C111" s="80">
        <v>-968</v>
      </c>
      <c r="D111" s="80">
        <v>-2045</v>
      </c>
    </row>
    <row r="112" spans="1:4">
      <c r="A112" s="81" t="s">
        <v>259</v>
      </c>
      <c r="B112" s="81" t="s">
        <v>260</v>
      </c>
      <c r="C112" s="80">
        <v>2918</v>
      </c>
      <c r="D112" s="80">
        <v>2955</v>
      </c>
    </row>
    <row r="113" spans="1:8">
      <c r="A113" s="122" t="s">
        <v>656</v>
      </c>
      <c r="B113" s="122" t="s">
        <v>262</v>
      </c>
      <c r="C113" s="4">
        <v>-554</v>
      </c>
      <c r="D113" s="4">
        <v>44060</v>
      </c>
    </row>
    <row r="114" spans="1:8">
      <c r="A114" s="81" t="s">
        <v>657</v>
      </c>
      <c r="B114" s="81" t="s">
        <v>765</v>
      </c>
      <c r="C114" s="80">
        <v>4939</v>
      </c>
      <c r="D114" s="80">
        <v>6265</v>
      </c>
    </row>
    <row r="115" spans="1:8">
      <c r="A115" s="81" t="s">
        <v>766</v>
      </c>
      <c r="B115" s="81" t="s">
        <v>767</v>
      </c>
      <c r="C115" s="80">
        <v>-6347</v>
      </c>
      <c r="D115" s="80">
        <v>-14257</v>
      </c>
    </row>
    <row r="116" spans="1:8">
      <c r="A116" s="121" t="s">
        <v>659</v>
      </c>
      <c r="B116" s="121" t="s">
        <v>270</v>
      </c>
      <c r="C116" s="4">
        <v>-1962</v>
      </c>
      <c r="D116" s="4">
        <v>36068</v>
      </c>
    </row>
    <row r="117" spans="1:8">
      <c r="A117" s="121" t="s">
        <v>660</v>
      </c>
      <c r="B117" s="121" t="s">
        <v>272</v>
      </c>
      <c r="C117" s="4"/>
      <c r="D117" s="4"/>
    </row>
    <row r="118" spans="1:8">
      <c r="A118" s="122" t="s">
        <v>549</v>
      </c>
      <c r="B118" s="122" t="s">
        <v>274</v>
      </c>
      <c r="C118" s="4">
        <v>260445</v>
      </c>
      <c r="D118" s="4">
        <v>183507</v>
      </c>
    </row>
    <row r="119" spans="1:8">
      <c r="A119" s="81" t="s">
        <v>661</v>
      </c>
      <c r="B119" s="81" t="s">
        <v>276</v>
      </c>
      <c r="C119" s="80">
        <v>0</v>
      </c>
      <c r="D119" s="80">
        <v>0</v>
      </c>
    </row>
    <row r="120" spans="1:8">
      <c r="A120" s="81" t="s">
        <v>277</v>
      </c>
      <c r="B120" s="81" t="s">
        <v>278</v>
      </c>
      <c r="C120" s="80">
        <v>0</v>
      </c>
      <c r="D120" s="80">
        <v>0</v>
      </c>
    </row>
    <row r="121" spans="1:8">
      <c r="A121" s="93" t="s">
        <v>279</v>
      </c>
      <c r="B121" s="93" t="s">
        <v>280</v>
      </c>
      <c r="C121" s="94">
        <v>1667</v>
      </c>
      <c r="D121" s="94">
        <v>0</v>
      </c>
      <c r="E121" s="406" t="s">
        <v>510</v>
      </c>
      <c r="F121" s="405"/>
      <c r="G121" s="405"/>
      <c r="H121" s="405"/>
    </row>
    <row r="122" spans="1:8">
      <c r="A122" s="81" t="s">
        <v>281</v>
      </c>
      <c r="B122" s="81" t="s">
        <v>282</v>
      </c>
      <c r="C122" s="80"/>
      <c r="D122" s="80"/>
    </row>
    <row r="123" spans="1:8">
      <c r="A123" s="81" t="s">
        <v>662</v>
      </c>
      <c r="B123" s="81" t="s">
        <v>288</v>
      </c>
      <c r="C123" s="80">
        <v>256231</v>
      </c>
      <c r="D123" s="80">
        <v>181871</v>
      </c>
    </row>
    <row r="124" spans="1:8">
      <c r="A124" s="81" t="s">
        <v>664</v>
      </c>
      <c r="B124" s="81" t="s">
        <v>716</v>
      </c>
      <c r="C124" s="80">
        <v>2547</v>
      </c>
      <c r="D124" s="80">
        <v>1636</v>
      </c>
    </row>
    <row r="125" spans="1:8">
      <c r="A125" s="122" t="s">
        <v>553</v>
      </c>
      <c r="B125" s="122" t="s">
        <v>300</v>
      </c>
      <c r="C125" s="4">
        <v>205577</v>
      </c>
      <c r="D125" s="4">
        <v>202336</v>
      </c>
    </row>
    <row r="126" spans="1:8">
      <c r="A126" s="81" t="s">
        <v>665</v>
      </c>
      <c r="B126" s="81" t="s">
        <v>717</v>
      </c>
      <c r="C126" s="80">
        <v>2255</v>
      </c>
      <c r="D126" s="80">
        <v>2768</v>
      </c>
    </row>
    <row r="127" spans="1:8">
      <c r="A127" s="81" t="s">
        <v>568</v>
      </c>
      <c r="B127" s="81" t="s">
        <v>137</v>
      </c>
      <c r="C127" s="80">
        <v>25183</v>
      </c>
      <c r="D127" s="80">
        <v>19582</v>
      </c>
    </row>
    <row r="128" spans="1:8">
      <c r="A128" s="81" t="s">
        <v>305</v>
      </c>
      <c r="B128" s="81" t="s">
        <v>306</v>
      </c>
      <c r="C128" s="80">
        <v>0</v>
      </c>
      <c r="D128" s="80"/>
    </row>
    <row r="129" spans="1:21">
      <c r="A129" s="81" t="s">
        <v>735</v>
      </c>
      <c r="B129" s="81" t="s">
        <v>736</v>
      </c>
      <c r="C129" s="80">
        <v>9017</v>
      </c>
      <c r="D129" s="80">
        <v>0</v>
      </c>
    </row>
    <row r="130" spans="1:21">
      <c r="A130" s="81" t="s">
        <v>311</v>
      </c>
      <c r="B130" s="81" t="s">
        <v>312</v>
      </c>
      <c r="C130" s="80">
        <v>1100</v>
      </c>
      <c r="D130" s="80">
        <v>0</v>
      </c>
    </row>
    <row r="131" spans="1:21">
      <c r="A131" s="81" t="s">
        <v>737</v>
      </c>
      <c r="B131" s="81" t="s">
        <v>738</v>
      </c>
      <c r="C131" s="80">
        <v>0</v>
      </c>
      <c r="D131" s="80">
        <v>727</v>
      </c>
    </row>
    <row r="132" spans="1:21">
      <c r="A132" s="81" t="s">
        <v>321</v>
      </c>
      <c r="B132" s="81" t="s">
        <v>322</v>
      </c>
      <c r="C132" s="80">
        <v>168022</v>
      </c>
      <c r="D132" s="80">
        <v>179259</v>
      </c>
    </row>
    <row r="133" spans="1:21">
      <c r="A133" s="121" t="s">
        <v>668</v>
      </c>
      <c r="B133" s="121" t="s">
        <v>331</v>
      </c>
      <c r="C133" s="4">
        <v>54868</v>
      </c>
      <c r="D133" s="4">
        <v>-18829</v>
      </c>
      <c r="O133" s="68"/>
    </row>
    <row r="134" spans="1:21">
      <c r="A134" s="121" t="s">
        <v>669</v>
      </c>
      <c r="B134" s="121" t="s">
        <v>333</v>
      </c>
      <c r="C134" s="4"/>
      <c r="D134" s="4"/>
      <c r="O134" s="68"/>
    </row>
    <row r="135" spans="1:21">
      <c r="A135" s="122" t="s">
        <v>549</v>
      </c>
      <c r="B135" s="122" t="s">
        <v>274</v>
      </c>
      <c r="C135" s="4">
        <v>8</v>
      </c>
      <c r="D135" s="4">
        <v>0</v>
      </c>
      <c r="O135" s="68"/>
    </row>
    <row r="136" spans="1:21">
      <c r="A136" s="81" t="s">
        <v>710</v>
      </c>
      <c r="B136" s="81" t="s">
        <v>711</v>
      </c>
      <c r="C136" s="80">
        <v>0</v>
      </c>
      <c r="D136" s="80">
        <v>0</v>
      </c>
      <c r="O136" s="68"/>
    </row>
    <row r="137" spans="1:21">
      <c r="A137" s="81" t="s">
        <v>336</v>
      </c>
      <c r="B137" s="81" t="s">
        <v>337</v>
      </c>
      <c r="C137" s="80">
        <v>0</v>
      </c>
      <c r="D137" s="80">
        <v>0</v>
      </c>
      <c r="O137" s="68"/>
    </row>
    <row r="138" spans="1:21">
      <c r="A138" s="93" t="s">
        <v>670</v>
      </c>
      <c r="B138" s="93" t="s">
        <v>515</v>
      </c>
      <c r="C138" s="94">
        <v>7</v>
      </c>
      <c r="D138" s="94">
        <v>0</v>
      </c>
      <c r="E138" s="406" t="s">
        <v>510</v>
      </c>
      <c r="F138" s="405"/>
      <c r="G138" s="405"/>
      <c r="H138" s="405"/>
      <c r="O138" s="68"/>
    </row>
    <row r="139" spans="1:21">
      <c r="A139" s="93" t="s">
        <v>340</v>
      </c>
      <c r="B139" s="93" t="s">
        <v>341</v>
      </c>
      <c r="C139" s="94">
        <v>1</v>
      </c>
      <c r="D139" s="94">
        <v>0</v>
      </c>
      <c r="E139" s="406" t="s">
        <v>510</v>
      </c>
      <c r="F139" s="405"/>
      <c r="G139" s="405"/>
      <c r="H139" s="405"/>
      <c r="O139" s="68"/>
    </row>
    <row r="140" spans="1:21">
      <c r="A140" s="122" t="s">
        <v>553</v>
      </c>
      <c r="B140" s="122" t="s">
        <v>300</v>
      </c>
      <c r="C140" s="4">
        <v>1673</v>
      </c>
      <c r="D140" s="4">
        <v>104</v>
      </c>
      <c r="Q140" s="68"/>
    </row>
    <row r="141" spans="1:21">
      <c r="A141" s="81" t="s">
        <v>342</v>
      </c>
      <c r="B141" s="81" t="s">
        <v>312</v>
      </c>
      <c r="C141" s="80">
        <v>0</v>
      </c>
      <c r="D141" s="80">
        <v>0</v>
      </c>
      <c r="Q141" s="68"/>
      <c r="U141" s="68"/>
    </row>
    <row r="142" spans="1:21">
      <c r="A142" s="81" t="s">
        <v>563</v>
      </c>
      <c r="B142" s="81" t="s">
        <v>346</v>
      </c>
      <c r="C142" s="80">
        <v>0</v>
      </c>
      <c r="D142" s="80">
        <v>0</v>
      </c>
      <c r="U142" s="68"/>
    </row>
    <row r="143" spans="1:21">
      <c r="A143" s="81" t="s">
        <v>671</v>
      </c>
      <c r="B143" s="81" t="s">
        <v>350</v>
      </c>
      <c r="C143" s="80">
        <v>1498</v>
      </c>
      <c r="D143" s="80">
        <v>104</v>
      </c>
      <c r="M143" s="68"/>
      <c r="U143" s="68"/>
    </row>
    <row r="144" spans="1:21">
      <c r="A144" s="81" t="s">
        <v>340</v>
      </c>
      <c r="B144" s="81" t="s">
        <v>341</v>
      </c>
      <c r="C144" s="80">
        <v>175</v>
      </c>
      <c r="D144" s="80">
        <v>0</v>
      </c>
      <c r="M144" s="68"/>
      <c r="U144" s="68"/>
    </row>
    <row r="145" spans="1:14">
      <c r="A145" s="121" t="s">
        <v>672</v>
      </c>
      <c r="B145" s="121" t="s">
        <v>353</v>
      </c>
      <c r="C145" s="4">
        <v>-1665</v>
      </c>
      <c r="D145" s="4">
        <v>-104</v>
      </c>
      <c r="M145" s="68"/>
    </row>
    <row r="146" spans="1:14">
      <c r="A146" s="121" t="s">
        <v>673</v>
      </c>
      <c r="B146" s="121" t="s">
        <v>355</v>
      </c>
      <c r="C146" s="4">
        <v>51241</v>
      </c>
      <c r="D146" s="4">
        <v>17135</v>
      </c>
      <c r="M146" s="68"/>
    </row>
    <row r="147" spans="1:14">
      <c r="A147" s="121" t="s">
        <v>674</v>
      </c>
      <c r="B147" s="121" t="s">
        <v>357</v>
      </c>
      <c r="C147" s="4">
        <v>51241</v>
      </c>
      <c r="D147" s="4">
        <v>17135</v>
      </c>
      <c r="M147" s="68"/>
    </row>
    <row r="148" spans="1:14">
      <c r="A148" s="121" t="s">
        <v>675</v>
      </c>
      <c r="B148" s="121" t="s">
        <v>359</v>
      </c>
      <c r="C148" s="4">
        <v>103878</v>
      </c>
      <c r="D148" s="4">
        <v>66987</v>
      </c>
      <c r="M148" s="68"/>
      <c r="N148" s="68"/>
    </row>
    <row r="149" spans="1:14">
      <c r="A149" s="121" t="s">
        <v>676</v>
      </c>
      <c r="B149" s="121" t="s">
        <v>361</v>
      </c>
      <c r="C149" s="4">
        <v>155119</v>
      </c>
      <c r="D149" s="4">
        <v>84122</v>
      </c>
      <c r="M149" s="68"/>
      <c r="N149" s="68"/>
    </row>
    <row r="150" spans="1:14">
      <c r="A150" s="76" t="s">
        <v>466</v>
      </c>
      <c r="B150" s="71"/>
      <c r="C150" s="72"/>
      <c r="D150" s="72"/>
    </row>
    <row r="151" spans="1:14">
      <c r="A151" s="76"/>
      <c r="B151" s="71"/>
      <c r="C151" s="72"/>
      <c r="D151" s="72"/>
    </row>
    <row r="152" spans="1:14" ht="26">
      <c r="A152" s="65" t="s">
        <v>748</v>
      </c>
      <c r="B152" s="66" t="s">
        <v>427</v>
      </c>
      <c r="C152" s="383" t="s">
        <v>770</v>
      </c>
      <c r="D152" s="384"/>
      <c r="E152" s="384"/>
      <c r="F152" s="385"/>
      <c r="H152" s="383" t="s">
        <v>771</v>
      </c>
      <c r="I152" s="384"/>
      <c r="J152" s="384"/>
      <c r="K152" s="385"/>
    </row>
    <row r="153" spans="1:14" ht="52">
      <c r="A153" s="392" t="s">
        <v>477</v>
      </c>
      <c r="B153" s="387" t="s">
        <v>429</v>
      </c>
      <c r="C153" s="396" t="s">
        <v>430</v>
      </c>
      <c r="D153" s="396" t="s">
        <v>431</v>
      </c>
      <c r="E153" s="314" t="s">
        <v>478</v>
      </c>
      <c r="F153" s="314" t="s">
        <v>433</v>
      </c>
      <c r="H153" s="396" t="s">
        <v>430</v>
      </c>
      <c r="I153" s="396" t="s">
        <v>431</v>
      </c>
      <c r="J153" s="314" t="s">
        <v>478</v>
      </c>
      <c r="K153" s="314" t="s">
        <v>433</v>
      </c>
    </row>
    <row r="154" spans="1:14" ht="65">
      <c r="A154" s="392"/>
      <c r="B154" s="387"/>
      <c r="C154" s="397"/>
      <c r="D154" s="397"/>
      <c r="E154" s="314" t="s">
        <v>479</v>
      </c>
      <c r="F154" s="314" t="s">
        <v>435</v>
      </c>
      <c r="H154" s="397"/>
      <c r="I154" s="397"/>
      <c r="J154" s="314" t="s">
        <v>479</v>
      </c>
      <c r="K154" s="314" t="s">
        <v>435</v>
      </c>
    </row>
    <row r="155" spans="1:14">
      <c r="A155" s="82" t="s">
        <v>0</v>
      </c>
      <c r="B155" s="121" t="s">
        <v>1</v>
      </c>
      <c r="C155" s="123">
        <v>49688</v>
      </c>
      <c r="D155" s="123">
        <v>33767</v>
      </c>
      <c r="E155" s="123">
        <v>-2550</v>
      </c>
      <c r="F155" s="123">
        <v>80905</v>
      </c>
      <c r="H155" s="123">
        <v>51917</v>
      </c>
      <c r="I155" s="123">
        <v>25780</v>
      </c>
      <c r="J155" s="123">
        <v>-2262</v>
      </c>
      <c r="K155" s="123">
        <v>75435</v>
      </c>
      <c r="L155" s="68"/>
    </row>
    <row r="156" spans="1:14">
      <c r="A156" s="84" t="s">
        <v>622</v>
      </c>
      <c r="B156" s="116" t="s">
        <v>46</v>
      </c>
      <c r="C156" s="78">
        <v>48126</v>
      </c>
      <c r="D156" s="78">
        <v>1874</v>
      </c>
      <c r="E156" s="78">
        <v>870</v>
      </c>
      <c r="F156" s="78">
        <v>50870</v>
      </c>
      <c r="H156" s="88">
        <v>49755</v>
      </c>
      <c r="I156" s="88">
        <v>2045</v>
      </c>
      <c r="J156" s="88">
        <v>417</v>
      </c>
      <c r="K156" s="78">
        <v>52217</v>
      </c>
      <c r="L156" s="68"/>
    </row>
    <row r="157" spans="1:14">
      <c r="A157" s="84" t="s">
        <v>623</v>
      </c>
      <c r="B157" s="116" t="s">
        <v>369</v>
      </c>
      <c r="C157" s="78">
        <v>998</v>
      </c>
      <c r="D157" s="78">
        <v>0</v>
      </c>
      <c r="E157" s="78">
        <v>-923</v>
      </c>
      <c r="F157" s="78">
        <v>75</v>
      </c>
      <c r="H157" s="88">
        <v>1108</v>
      </c>
      <c r="I157" s="88">
        <v>0</v>
      </c>
      <c r="J157" s="88">
        <v>-1103</v>
      </c>
      <c r="K157" s="78">
        <v>5</v>
      </c>
      <c r="L157" s="68"/>
    </row>
    <row r="158" spans="1:14">
      <c r="A158" s="84" t="s">
        <v>624</v>
      </c>
      <c r="B158" s="116" t="s">
        <v>49</v>
      </c>
      <c r="C158" s="78">
        <v>564</v>
      </c>
      <c r="D158" s="78">
        <v>31893</v>
      </c>
      <c r="E158" s="78">
        <v>-2497</v>
      </c>
      <c r="F158" s="78">
        <v>29960</v>
      </c>
      <c r="H158" s="88">
        <v>1054</v>
      </c>
      <c r="I158" s="88">
        <v>23735</v>
      </c>
      <c r="J158" s="88">
        <v>-1576</v>
      </c>
      <c r="K158" s="78">
        <v>23213</v>
      </c>
      <c r="L158" s="68"/>
    </row>
    <row r="159" spans="1:14">
      <c r="A159" s="82" t="s">
        <v>677</v>
      </c>
      <c r="B159" s="121" t="s">
        <v>438</v>
      </c>
      <c r="C159" s="123">
        <v>6162</v>
      </c>
      <c r="D159" s="123">
        <v>24488</v>
      </c>
      <c r="E159" s="123">
        <v>-1937</v>
      </c>
      <c r="F159" s="123">
        <v>28713</v>
      </c>
      <c r="H159" s="123">
        <v>1292</v>
      </c>
      <c r="I159" s="123">
        <v>16365</v>
      </c>
      <c r="J159" s="123">
        <v>-1524</v>
      </c>
      <c r="K159" s="123">
        <v>16133</v>
      </c>
      <c r="L159" s="68"/>
    </row>
    <row r="160" spans="1:14">
      <c r="A160" s="84" t="s">
        <v>439</v>
      </c>
      <c r="B160" s="116" t="s">
        <v>373</v>
      </c>
      <c r="C160" s="78">
        <v>5612</v>
      </c>
      <c r="D160" s="78">
        <v>1703</v>
      </c>
      <c r="E160" s="78">
        <v>-310</v>
      </c>
      <c r="F160" s="78">
        <v>7005</v>
      </c>
      <c r="H160" s="88">
        <v>392</v>
      </c>
      <c r="I160" s="88">
        <v>0</v>
      </c>
      <c r="J160" s="88">
        <v>-364</v>
      </c>
      <c r="K160" s="78">
        <v>28</v>
      </c>
      <c r="L160" s="68"/>
    </row>
    <row r="161" spans="1:25">
      <c r="A161" s="84" t="s">
        <v>441</v>
      </c>
      <c r="B161" s="116" t="s">
        <v>55</v>
      </c>
      <c r="C161" s="78">
        <v>550</v>
      </c>
      <c r="D161" s="78">
        <v>22785</v>
      </c>
      <c r="E161" s="78">
        <v>-1627</v>
      </c>
      <c r="F161" s="78">
        <v>21708</v>
      </c>
      <c r="H161" s="88">
        <v>900</v>
      </c>
      <c r="I161" s="88">
        <v>16365</v>
      </c>
      <c r="J161" s="88">
        <v>-1160</v>
      </c>
      <c r="K161" s="78">
        <v>16105</v>
      </c>
      <c r="L161" s="68"/>
    </row>
    <row r="162" spans="1:25">
      <c r="A162" s="85" t="s">
        <v>626</v>
      </c>
      <c r="B162" s="124" t="s">
        <v>755</v>
      </c>
      <c r="C162" s="123">
        <v>43526</v>
      </c>
      <c r="D162" s="123">
        <v>9279</v>
      </c>
      <c r="E162" s="123">
        <v>-613</v>
      </c>
      <c r="F162" s="123">
        <v>52192</v>
      </c>
      <c r="H162" s="123">
        <v>50625</v>
      </c>
      <c r="I162" s="123">
        <v>9415</v>
      </c>
      <c r="J162" s="123">
        <v>-738</v>
      </c>
      <c r="K162" s="123">
        <v>59302</v>
      </c>
    </row>
    <row r="163" spans="1:25">
      <c r="A163" s="96" t="s">
        <v>627</v>
      </c>
      <c r="B163" s="89" t="s">
        <v>59</v>
      </c>
      <c r="C163" s="95">
        <v>13270</v>
      </c>
      <c r="D163" s="95">
        <v>9498</v>
      </c>
      <c r="E163" s="95">
        <v>-571</v>
      </c>
      <c r="F163" s="95">
        <v>22197</v>
      </c>
      <c r="G163" s="92"/>
      <c r="H163" s="91">
        <v>14928</v>
      </c>
      <c r="I163" s="91">
        <v>8507</v>
      </c>
      <c r="J163" s="91">
        <v>-660</v>
      </c>
      <c r="K163" s="95">
        <v>22775</v>
      </c>
      <c r="L163" s="406" t="s">
        <v>772</v>
      </c>
      <c r="M163" s="405"/>
      <c r="N163" s="405"/>
      <c r="O163" s="405"/>
    </row>
    <row r="164" spans="1:25">
      <c r="A164" s="96" t="s">
        <v>628</v>
      </c>
      <c r="B164" s="89" t="s">
        <v>520</v>
      </c>
      <c r="C164" s="95">
        <v>8123</v>
      </c>
      <c r="D164" s="95">
        <v>1561</v>
      </c>
      <c r="E164" s="95">
        <v>-42</v>
      </c>
      <c r="F164" s="95">
        <v>9642</v>
      </c>
      <c r="G164" s="92"/>
      <c r="H164" s="91">
        <v>7482</v>
      </c>
      <c r="I164" s="91">
        <v>1400</v>
      </c>
      <c r="J164" s="91">
        <v>-78</v>
      </c>
      <c r="K164" s="95">
        <v>8804</v>
      </c>
      <c r="L164" s="406" t="s">
        <v>772</v>
      </c>
      <c r="M164" s="405"/>
      <c r="N164" s="405"/>
      <c r="O164" s="405"/>
    </row>
    <row r="165" spans="1:25">
      <c r="A165" s="96" t="s">
        <v>629</v>
      </c>
      <c r="B165" s="89" t="s">
        <v>65</v>
      </c>
      <c r="C165" s="95">
        <v>710</v>
      </c>
      <c r="D165" s="95">
        <v>53</v>
      </c>
      <c r="E165" s="95">
        <v>-253</v>
      </c>
      <c r="F165" s="95">
        <v>510</v>
      </c>
      <c r="G165" s="92"/>
      <c r="H165" s="91">
        <v>540</v>
      </c>
      <c r="I165" s="91">
        <v>90</v>
      </c>
      <c r="J165" s="91">
        <v>-311</v>
      </c>
      <c r="K165" s="95">
        <v>319</v>
      </c>
      <c r="L165" s="406" t="s">
        <v>772</v>
      </c>
      <c r="M165" s="405"/>
      <c r="N165" s="405"/>
      <c r="O165" s="405"/>
    </row>
    <row r="166" spans="1:25">
      <c r="A166" s="83" t="s">
        <v>66</v>
      </c>
      <c r="B166" s="77" t="s">
        <v>67</v>
      </c>
      <c r="C166" s="78">
        <v>515</v>
      </c>
      <c r="D166" s="78">
        <v>42</v>
      </c>
      <c r="E166" s="78">
        <v>-253</v>
      </c>
      <c r="F166" s="78">
        <v>304</v>
      </c>
      <c r="H166" s="88">
        <v>509</v>
      </c>
      <c r="I166" s="88">
        <v>126</v>
      </c>
      <c r="J166" s="88">
        <v>-311</v>
      </c>
      <c r="K166" s="78">
        <v>324</v>
      </c>
      <c r="M166" s="68"/>
    </row>
    <row r="167" spans="1:25">
      <c r="A167" s="83" t="s">
        <v>630</v>
      </c>
      <c r="B167" s="77" t="s">
        <v>69</v>
      </c>
      <c r="C167" s="78">
        <v>1</v>
      </c>
      <c r="D167" s="78">
        <v>0</v>
      </c>
      <c r="E167" s="78">
        <v>0</v>
      </c>
      <c r="F167" s="78">
        <v>1</v>
      </c>
      <c r="H167" s="88">
        <v>168</v>
      </c>
      <c r="I167" s="88">
        <v>13</v>
      </c>
      <c r="J167" s="88">
        <v>0</v>
      </c>
      <c r="K167" s="78">
        <v>181</v>
      </c>
      <c r="M167" s="68"/>
    </row>
    <row r="168" spans="1:25">
      <c r="A168" s="85" t="s">
        <v>631</v>
      </c>
      <c r="B168" s="124" t="s">
        <v>756</v>
      </c>
      <c r="C168" s="123">
        <v>22329</v>
      </c>
      <c r="D168" s="123">
        <v>-1769</v>
      </c>
      <c r="E168" s="123">
        <v>0</v>
      </c>
      <c r="F168" s="123">
        <v>20560</v>
      </c>
      <c r="H168" s="123">
        <v>28414</v>
      </c>
      <c r="I168" s="123">
        <v>-515</v>
      </c>
      <c r="J168" s="123">
        <v>0</v>
      </c>
      <c r="K168" s="123">
        <v>27899</v>
      </c>
      <c r="M168" s="68"/>
    </row>
    <row r="169" spans="1:25">
      <c r="A169" s="83" t="s">
        <v>632</v>
      </c>
      <c r="B169" s="77" t="s">
        <v>73</v>
      </c>
      <c r="C169" s="78">
        <v>2345</v>
      </c>
      <c r="D169" s="78">
        <v>202</v>
      </c>
      <c r="E169" s="78">
        <v>0</v>
      </c>
      <c r="F169" s="78">
        <v>2547</v>
      </c>
      <c r="H169" s="88">
        <v>1632</v>
      </c>
      <c r="I169" s="88">
        <v>93</v>
      </c>
      <c r="J169" s="88">
        <v>-89</v>
      </c>
      <c r="K169" s="78">
        <v>1636</v>
      </c>
      <c r="L169" s="68"/>
      <c r="M169" s="68"/>
    </row>
    <row r="170" spans="1:25">
      <c r="A170" s="83" t="s">
        <v>633</v>
      </c>
      <c r="B170" s="77" t="s">
        <v>75</v>
      </c>
      <c r="C170" s="78">
        <v>266</v>
      </c>
      <c r="D170" s="78">
        <v>105</v>
      </c>
      <c r="E170" s="78">
        <v>0</v>
      </c>
      <c r="F170" s="78">
        <v>371</v>
      </c>
      <c r="H170" s="88">
        <v>11</v>
      </c>
      <c r="I170" s="88">
        <v>456</v>
      </c>
      <c r="J170" s="88">
        <v>-89</v>
      </c>
      <c r="K170" s="78">
        <v>378</v>
      </c>
      <c r="L170" s="68"/>
      <c r="M170" s="68"/>
    </row>
    <row r="171" spans="1:25">
      <c r="A171" s="85" t="s">
        <v>634</v>
      </c>
      <c r="B171" s="124" t="s">
        <v>757</v>
      </c>
      <c r="C171" s="123">
        <v>24408</v>
      </c>
      <c r="D171" s="123">
        <v>-1672</v>
      </c>
      <c r="E171" s="123">
        <v>0</v>
      </c>
      <c r="F171" s="123">
        <v>22736</v>
      </c>
      <c r="H171" s="123">
        <v>30035</v>
      </c>
      <c r="I171" s="123">
        <v>-878</v>
      </c>
      <c r="J171" s="123">
        <v>0</v>
      </c>
      <c r="K171" s="123">
        <v>29157</v>
      </c>
      <c r="L171" s="68"/>
      <c r="M171" s="68"/>
    </row>
    <row r="172" spans="1:25">
      <c r="A172" s="83" t="s">
        <v>78</v>
      </c>
      <c r="B172" s="77" t="s">
        <v>79</v>
      </c>
      <c r="C172" s="78">
        <v>5091</v>
      </c>
      <c r="D172" s="78">
        <v>-152</v>
      </c>
      <c r="E172" s="78">
        <v>0</v>
      </c>
      <c r="F172" s="78">
        <v>4939</v>
      </c>
      <c r="H172" s="88">
        <v>6284</v>
      </c>
      <c r="I172" s="88">
        <v>-19</v>
      </c>
      <c r="J172" s="88">
        <v>0</v>
      </c>
      <c r="K172" s="78">
        <v>6265</v>
      </c>
      <c r="L172" s="68"/>
      <c r="M172" s="68"/>
    </row>
    <row r="173" spans="1:25">
      <c r="A173" s="85" t="s">
        <v>522</v>
      </c>
      <c r="B173" s="124" t="s">
        <v>758</v>
      </c>
      <c r="C173" s="123">
        <v>19317</v>
      </c>
      <c r="D173" s="123">
        <v>-1520</v>
      </c>
      <c r="E173" s="123">
        <v>0</v>
      </c>
      <c r="F173" s="123">
        <v>17797</v>
      </c>
      <c r="H173" s="123">
        <v>23751</v>
      </c>
      <c r="I173" s="123">
        <v>-859</v>
      </c>
      <c r="J173" s="123">
        <v>0</v>
      </c>
      <c r="K173" s="123">
        <v>22892</v>
      </c>
      <c r="M173" s="68"/>
    </row>
    <row r="174" spans="1:25">
      <c r="A174" s="83"/>
      <c r="B174" s="77"/>
      <c r="C174" s="78"/>
      <c r="D174" s="78"/>
      <c r="E174" s="78"/>
      <c r="F174" s="78">
        <v>0</v>
      </c>
      <c r="H174" s="88"/>
      <c r="I174" s="88"/>
      <c r="J174" s="88"/>
      <c r="K174" s="78">
        <v>0</v>
      </c>
      <c r="L174" s="68"/>
      <c r="M174" s="68"/>
    </row>
    <row r="175" spans="1:25">
      <c r="A175" s="85" t="s">
        <v>635</v>
      </c>
      <c r="B175" s="124" t="s">
        <v>759</v>
      </c>
      <c r="C175" s="123">
        <v>19317</v>
      </c>
      <c r="D175" s="123">
        <v>-1520</v>
      </c>
      <c r="E175" s="123">
        <v>0</v>
      </c>
      <c r="F175" s="123">
        <v>17797</v>
      </c>
      <c r="H175" s="123">
        <v>23751</v>
      </c>
      <c r="I175" s="123">
        <v>-859</v>
      </c>
      <c r="J175" s="123">
        <v>0</v>
      </c>
      <c r="K175" s="123">
        <v>22892</v>
      </c>
      <c r="L175" s="68"/>
      <c r="M175" s="68"/>
      <c r="O175" s="68"/>
      <c r="P175" s="68"/>
      <c r="Q175" s="68"/>
      <c r="R175" s="68"/>
      <c r="S175" s="68"/>
      <c r="T175" s="68"/>
      <c r="U175" s="68"/>
      <c r="V175" s="68"/>
      <c r="W175" s="68"/>
      <c r="X175" s="68"/>
      <c r="Y175" s="68"/>
    </row>
    <row r="176" spans="1:25" s="68" customFormat="1">
      <c r="N176" s="40"/>
    </row>
    <row r="177" spans="1:25" s="68" customFormat="1">
      <c r="N177" s="40"/>
      <c r="O177" s="40"/>
      <c r="P177" s="40"/>
      <c r="Q177" s="40"/>
      <c r="R177" s="40"/>
      <c r="S177" s="40"/>
      <c r="T177" s="40"/>
      <c r="U177" s="40"/>
      <c r="V177" s="40"/>
      <c r="W177" s="40"/>
      <c r="X177" s="40"/>
      <c r="Y177" s="40"/>
    </row>
    <row r="179" spans="1:25" ht="26">
      <c r="A179" s="65" t="s">
        <v>751</v>
      </c>
      <c r="B179" s="65" t="s">
        <v>448</v>
      </c>
      <c r="C179" s="383" t="s">
        <v>773</v>
      </c>
      <c r="D179" s="384"/>
      <c r="E179" s="384"/>
      <c r="F179" s="385"/>
      <c r="H179" s="383" t="s">
        <v>762</v>
      </c>
      <c r="I179" s="384"/>
      <c r="J179" s="384"/>
      <c r="K179" s="385"/>
      <c r="M179" s="383" t="s">
        <v>774</v>
      </c>
      <c r="N179" s="384"/>
      <c r="O179" s="384"/>
      <c r="P179" s="385"/>
    </row>
    <row r="180" spans="1:25" ht="52">
      <c r="A180" s="390" t="s">
        <v>126</v>
      </c>
      <c r="B180" s="390" t="s">
        <v>127</v>
      </c>
      <c r="C180" s="396" t="s">
        <v>430</v>
      </c>
      <c r="D180" s="396" t="s">
        <v>431</v>
      </c>
      <c r="E180" s="314" t="s">
        <v>478</v>
      </c>
      <c r="F180" s="314" t="s">
        <v>433</v>
      </c>
      <c r="H180" s="396" t="s">
        <v>430</v>
      </c>
      <c r="I180" s="396" t="s">
        <v>431</v>
      </c>
      <c r="J180" s="314" t="s">
        <v>478</v>
      </c>
      <c r="K180" s="314" t="s">
        <v>433</v>
      </c>
      <c r="M180" s="396" t="s">
        <v>430</v>
      </c>
      <c r="N180" s="396" t="s">
        <v>431</v>
      </c>
      <c r="O180" s="314" t="s">
        <v>478</v>
      </c>
      <c r="P180" s="314" t="s">
        <v>433</v>
      </c>
    </row>
    <row r="181" spans="1:25" ht="65">
      <c r="A181" s="391"/>
      <c r="B181" s="391"/>
      <c r="C181" s="397"/>
      <c r="D181" s="397"/>
      <c r="E181" s="314" t="s">
        <v>479</v>
      </c>
      <c r="F181" s="314" t="s">
        <v>435</v>
      </c>
      <c r="H181" s="397"/>
      <c r="I181" s="397"/>
      <c r="J181" s="314" t="s">
        <v>479</v>
      </c>
      <c r="K181" s="314" t="s">
        <v>435</v>
      </c>
      <c r="M181" s="397"/>
      <c r="N181" s="397"/>
      <c r="O181" s="314" t="s">
        <v>479</v>
      </c>
      <c r="P181" s="314" t="s">
        <v>435</v>
      </c>
    </row>
    <row r="182" spans="1:25">
      <c r="A182" s="121" t="s">
        <v>14</v>
      </c>
      <c r="B182" s="121" t="s">
        <v>131</v>
      </c>
      <c r="C182" s="125">
        <v>413201</v>
      </c>
      <c r="D182" s="125">
        <v>30377</v>
      </c>
      <c r="E182" s="125">
        <v>-16474</v>
      </c>
      <c r="F182" s="125">
        <v>427104</v>
      </c>
      <c r="H182" s="125">
        <v>375012</v>
      </c>
      <c r="I182" s="125">
        <v>29520</v>
      </c>
      <c r="J182" s="125">
        <v>-16223</v>
      </c>
      <c r="K182" s="125">
        <v>388309</v>
      </c>
      <c r="M182" s="125">
        <v>279785</v>
      </c>
      <c r="N182" s="125">
        <v>15104</v>
      </c>
      <c r="O182" s="125">
        <v>-15484</v>
      </c>
      <c r="P182" s="125">
        <v>279405</v>
      </c>
    </row>
    <row r="183" spans="1:25">
      <c r="A183" s="77" t="s">
        <v>566</v>
      </c>
      <c r="B183" s="77" t="s">
        <v>133</v>
      </c>
      <c r="C183" s="78">
        <v>30331</v>
      </c>
      <c r="D183" s="78">
        <v>2791</v>
      </c>
      <c r="E183" s="78">
        <v>0</v>
      </c>
      <c r="F183" s="78">
        <v>33122</v>
      </c>
      <c r="H183" s="78">
        <v>16867</v>
      </c>
      <c r="I183" s="78">
        <v>2374</v>
      </c>
      <c r="J183" s="78">
        <v>0</v>
      </c>
      <c r="K183" s="78">
        <v>19241</v>
      </c>
      <c r="M183" s="78">
        <v>16206</v>
      </c>
      <c r="N183" s="78">
        <v>2663</v>
      </c>
      <c r="O183" s="78">
        <v>0</v>
      </c>
      <c r="P183" s="78">
        <v>18869</v>
      </c>
    </row>
    <row r="184" spans="1:25">
      <c r="A184" s="77" t="s">
        <v>567</v>
      </c>
      <c r="B184" s="77" t="s">
        <v>135</v>
      </c>
      <c r="C184" s="78">
        <v>49172</v>
      </c>
      <c r="D184" s="78">
        <v>704</v>
      </c>
      <c r="E184" s="78">
        <v>0</v>
      </c>
      <c r="F184" s="78">
        <v>49876</v>
      </c>
      <c r="H184" s="78">
        <v>49413</v>
      </c>
      <c r="I184" s="78">
        <v>797</v>
      </c>
      <c r="J184" s="78">
        <v>0</v>
      </c>
      <c r="K184" s="78">
        <v>50210</v>
      </c>
      <c r="M184" s="78">
        <v>44644</v>
      </c>
      <c r="N184" s="78">
        <v>1243</v>
      </c>
      <c r="O184" s="78">
        <v>0</v>
      </c>
      <c r="P184" s="78">
        <v>45887</v>
      </c>
    </row>
    <row r="185" spans="1:25">
      <c r="A185" s="77" t="s">
        <v>568</v>
      </c>
      <c r="B185" s="77" t="s">
        <v>137</v>
      </c>
      <c r="C185" s="78">
        <v>239907</v>
      </c>
      <c r="D185" s="78">
        <v>24447</v>
      </c>
      <c r="E185" s="78">
        <v>-3</v>
      </c>
      <c r="F185" s="78">
        <v>264351</v>
      </c>
      <c r="H185" s="78">
        <v>218753</v>
      </c>
      <c r="I185" s="78">
        <v>24066</v>
      </c>
      <c r="J185" s="78">
        <v>-3</v>
      </c>
      <c r="K185" s="78">
        <v>242816</v>
      </c>
      <c r="M185" s="78">
        <v>155548</v>
      </c>
      <c r="N185" s="78">
        <v>10227</v>
      </c>
      <c r="O185" s="78">
        <v>0</v>
      </c>
      <c r="P185" s="78">
        <v>165775</v>
      </c>
    </row>
    <row r="186" spans="1:25">
      <c r="A186" s="77" t="s">
        <v>138</v>
      </c>
      <c r="B186" s="77" t="s">
        <v>139</v>
      </c>
      <c r="C186" s="78">
        <v>56438</v>
      </c>
      <c r="D186" s="78">
        <v>0</v>
      </c>
      <c r="E186" s="78">
        <v>0</v>
      </c>
      <c r="F186" s="78">
        <v>56438</v>
      </c>
      <c r="H186" s="78">
        <v>56438</v>
      </c>
      <c r="I186" s="78">
        <v>0</v>
      </c>
      <c r="J186" s="78">
        <v>0</v>
      </c>
      <c r="K186" s="78">
        <v>56438</v>
      </c>
      <c r="M186" s="78">
        <v>46417</v>
      </c>
      <c r="N186" s="78">
        <v>0</v>
      </c>
      <c r="O186" s="78">
        <v>0</v>
      </c>
      <c r="P186" s="78">
        <v>46417</v>
      </c>
    </row>
    <row r="187" spans="1:25">
      <c r="A187" s="77" t="s">
        <v>140</v>
      </c>
      <c r="B187" s="77" t="s">
        <v>141</v>
      </c>
      <c r="C187" s="78">
        <v>9555</v>
      </c>
      <c r="D187" s="78">
        <v>0</v>
      </c>
      <c r="E187" s="78">
        <v>0</v>
      </c>
      <c r="F187" s="78">
        <v>9555</v>
      </c>
      <c r="H187" s="78">
        <v>9553</v>
      </c>
      <c r="I187" s="78">
        <v>0</v>
      </c>
      <c r="J187" s="78">
        <v>0</v>
      </c>
      <c r="K187" s="78">
        <v>9553</v>
      </c>
      <c r="M187" s="78">
        <v>0</v>
      </c>
      <c r="N187" s="78">
        <v>0</v>
      </c>
      <c r="O187" s="78">
        <v>0</v>
      </c>
      <c r="P187" s="78">
        <v>0</v>
      </c>
    </row>
    <row r="188" spans="1:25">
      <c r="A188" s="77" t="s">
        <v>142</v>
      </c>
      <c r="B188" s="77" t="s">
        <v>143</v>
      </c>
      <c r="C188" s="78">
        <v>3478</v>
      </c>
      <c r="D188" s="78">
        <v>0</v>
      </c>
      <c r="E188" s="78">
        <v>0</v>
      </c>
      <c r="F188" s="78">
        <v>3478</v>
      </c>
      <c r="H188" s="78">
        <v>3478</v>
      </c>
      <c r="I188" s="78">
        <v>0</v>
      </c>
      <c r="J188" s="78">
        <v>0</v>
      </c>
      <c r="K188" s="78">
        <v>3478</v>
      </c>
      <c r="M188" s="78">
        <v>0</v>
      </c>
      <c r="N188" s="78">
        <v>0</v>
      </c>
      <c r="O188" s="78">
        <v>0</v>
      </c>
      <c r="P188" s="78">
        <v>0</v>
      </c>
    </row>
    <row r="189" spans="1:25">
      <c r="A189" s="77" t="s">
        <v>536</v>
      </c>
      <c r="B189" s="77" t="s">
        <v>451</v>
      </c>
      <c r="C189" s="78">
        <v>16471</v>
      </c>
      <c r="D189" s="78">
        <v>0</v>
      </c>
      <c r="E189" s="78">
        <v>-16471</v>
      </c>
      <c r="F189" s="78">
        <v>0</v>
      </c>
      <c r="H189" s="78">
        <v>16220</v>
      </c>
      <c r="I189" s="78">
        <v>0</v>
      </c>
      <c r="J189" s="78">
        <v>-16220</v>
      </c>
      <c r="K189" s="78">
        <v>0</v>
      </c>
      <c r="M189" s="78">
        <v>15484</v>
      </c>
      <c r="N189" s="78">
        <v>0</v>
      </c>
      <c r="O189" s="78">
        <v>-15484</v>
      </c>
      <c r="P189" s="78">
        <v>0</v>
      </c>
    </row>
    <row r="190" spans="1:25">
      <c r="A190" s="77" t="s">
        <v>569</v>
      </c>
      <c r="B190" s="77" t="s">
        <v>145</v>
      </c>
      <c r="C190" s="78">
        <v>4881</v>
      </c>
      <c r="D190" s="78">
        <v>0</v>
      </c>
      <c r="E190" s="78">
        <v>0</v>
      </c>
      <c r="F190" s="78">
        <v>4881</v>
      </c>
      <c r="H190" s="78">
        <v>3683</v>
      </c>
      <c r="I190" s="78">
        <v>0</v>
      </c>
      <c r="J190" s="78">
        <v>0</v>
      </c>
      <c r="K190" s="78">
        <v>3683</v>
      </c>
      <c r="M190" s="78">
        <v>452</v>
      </c>
      <c r="N190" s="78">
        <v>0</v>
      </c>
      <c r="O190" s="78">
        <v>0</v>
      </c>
      <c r="P190" s="78">
        <v>452</v>
      </c>
    </row>
    <row r="191" spans="1:25">
      <c r="A191" s="77" t="s">
        <v>500</v>
      </c>
      <c r="B191" s="77" t="s">
        <v>720</v>
      </c>
      <c r="C191" s="78">
        <v>2398</v>
      </c>
      <c r="D191" s="78">
        <v>2435</v>
      </c>
      <c r="E191" s="78">
        <v>0</v>
      </c>
      <c r="F191" s="78">
        <v>4833</v>
      </c>
      <c r="H191" s="78">
        <v>37</v>
      </c>
      <c r="I191" s="78">
        <v>2283</v>
      </c>
      <c r="J191" s="78">
        <v>0</v>
      </c>
      <c r="K191" s="78">
        <v>2320</v>
      </c>
      <c r="M191" s="78">
        <v>533</v>
      </c>
      <c r="N191" s="78">
        <v>971</v>
      </c>
      <c r="O191" s="78">
        <v>0</v>
      </c>
      <c r="P191" s="78">
        <v>1504</v>
      </c>
    </row>
    <row r="192" spans="1:25">
      <c r="A192" s="77" t="s">
        <v>707</v>
      </c>
      <c r="B192" s="77" t="s">
        <v>611</v>
      </c>
      <c r="C192" s="78">
        <v>570</v>
      </c>
      <c r="D192" s="78">
        <v>0</v>
      </c>
      <c r="E192" s="78">
        <v>0</v>
      </c>
      <c r="F192" s="78">
        <v>570</v>
      </c>
      <c r="H192" s="78">
        <v>570</v>
      </c>
      <c r="I192" s="78">
        <v>0</v>
      </c>
      <c r="J192" s="78">
        <v>0</v>
      </c>
      <c r="K192" s="78">
        <v>570</v>
      </c>
      <c r="M192" s="78">
        <v>501</v>
      </c>
      <c r="N192" s="78">
        <v>0</v>
      </c>
      <c r="O192" s="78">
        <v>0</v>
      </c>
      <c r="P192" s="78">
        <v>501</v>
      </c>
    </row>
    <row r="193" spans="1:16">
      <c r="A193" s="121" t="s">
        <v>570</v>
      </c>
      <c r="B193" s="121" t="s">
        <v>155</v>
      </c>
      <c r="C193" s="125">
        <v>670086</v>
      </c>
      <c r="D193" s="125">
        <v>60723</v>
      </c>
      <c r="E193" s="125">
        <v>-12355</v>
      </c>
      <c r="F193" s="125">
        <v>718454</v>
      </c>
      <c r="H193" s="125">
        <v>677133</v>
      </c>
      <c r="I193" s="125">
        <v>91017</v>
      </c>
      <c r="J193" s="125">
        <v>-29621</v>
      </c>
      <c r="K193" s="125">
        <v>738529</v>
      </c>
      <c r="M193" s="125">
        <v>661611</v>
      </c>
      <c r="N193" s="125">
        <v>66315</v>
      </c>
      <c r="O193" s="125">
        <v>-7339</v>
      </c>
      <c r="P193" s="125">
        <v>720587</v>
      </c>
    </row>
    <row r="194" spans="1:16">
      <c r="A194" s="77" t="s">
        <v>156</v>
      </c>
      <c r="B194" s="77" t="s">
        <v>721</v>
      </c>
      <c r="C194" s="78">
        <v>245</v>
      </c>
      <c r="D194" s="78">
        <v>0</v>
      </c>
      <c r="E194" s="78">
        <v>0</v>
      </c>
      <c r="F194" s="78">
        <v>245</v>
      </c>
      <c r="H194" s="78">
        <v>258</v>
      </c>
      <c r="I194" s="78">
        <v>0</v>
      </c>
      <c r="J194" s="78">
        <v>0</v>
      </c>
      <c r="K194" s="78">
        <v>258</v>
      </c>
      <c r="M194" s="78">
        <v>272</v>
      </c>
      <c r="N194" s="78">
        <v>0</v>
      </c>
      <c r="O194" s="78">
        <v>0</v>
      </c>
      <c r="P194" s="78">
        <v>272</v>
      </c>
    </row>
    <row r="195" spans="1:16">
      <c r="A195" s="77" t="s">
        <v>158</v>
      </c>
      <c r="B195" s="77" t="s">
        <v>159</v>
      </c>
      <c r="C195" s="78">
        <v>21684</v>
      </c>
      <c r="D195" s="78">
        <v>9205</v>
      </c>
      <c r="E195" s="78">
        <v>-1022</v>
      </c>
      <c r="F195" s="78">
        <v>29867</v>
      </c>
      <c r="H195" s="78">
        <v>31714</v>
      </c>
      <c r="I195" s="78">
        <v>6607</v>
      </c>
      <c r="J195" s="78">
        <v>-1313</v>
      </c>
      <c r="K195" s="78">
        <v>37008</v>
      </c>
      <c r="M195" s="78">
        <v>19107</v>
      </c>
      <c r="N195" s="78">
        <v>3231</v>
      </c>
      <c r="O195" s="78">
        <v>-885</v>
      </c>
      <c r="P195" s="78">
        <v>21453</v>
      </c>
    </row>
    <row r="196" spans="1:16">
      <c r="A196" s="77" t="s">
        <v>571</v>
      </c>
      <c r="B196" s="77" t="s">
        <v>161</v>
      </c>
      <c r="C196" s="78">
        <v>218</v>
      </c>
      <c r="D196" s="78">
        <v>297</v>
      </c>
      <c r="E196" s="78">
        <v>0</v>
      </c>
      <c r="F196" s="78">
        <v>515</v>
      </c>
      <c r="H196" s="78">
        <v>1525</v>
      </c>
      <c r="I196" s="78">
        <v>86</v>
      </c>
      <c r="J196" s="78">
        <v>0</v>
      </c>
      <c r="K196" s="78">
        <v>1611</v>
      </c>
      <c r="M196" s="78">
        <v>1224</v>
      </c>
      <c r="N196" s="78">
        <v>213</v>
      </c>
      <c r="O196" s="78">
        <v>0</v>
      </c>
      <c r="P196" s="78">
        <v>1437</v>
      </c>
    </row>
    <row r="197" spans="1:16">
      <c r="A197" s="77" t="s">
        <v>152</v>
      </c>
      <c r="B197" s="77" t="s">
        <v>163</v>
      </c>
      <c r="C197" s="78">
        <v>48875</v>
      </c>
      <c r="D197" s="78">
        <v>4402</v>
      </c>
      <c r="E197" s="78">
        <v>-11333</v>
      </c>
      <c r="F197" s="78">
        <v>41944</v>
      </c>
      <c r="H197" s="78">
        <v>45764</v>
      </c>
      <c r="I197" s="78">
        <v>1775</v>
      </c>
      <c r="J197" s="78">
        <v>-28308</v>
      </c>
      <c r="K197" s="78">
        <v>19231</v>
      </c>
      <c r="M197" s="78">
        <v>22482</v>
      </c>
      <c r="N197" s="78">
        <v>1490</v>
      </c>
      <c r="O197" s="78">
        <v>-6454</v>
      </c>
      <c r="P197" s="78">
        <v>17518</v>
      </c>
    </row>
    <row r="198" spans="1:16">
      <c r="A198" s="77" t="s">
        <v>146</v>
      </c>
      <c r="B198" s="77" t="s">
        <v>147</v>
      </c>
      <c r="C198" s="78">
        <v>0</v>
      </c>
      <c r="D198" s="78">
        <v>0</v>
      </c>
      <c r="E198" s="78">
        <v>0</v>
      </c>
      <c r="F198" s="78">
        <v>0</v>
      </c>
      <c r="H198" s="78">
        <v>0</v>
      </c>
      <c r="I198" s="78">
        <v>0</v>
      </c>
      <c r="J198" s="78">
        <v>0</v>
      </c>
      <c r="K198" s="78">
        <v>0</v>
      </c>
      <c r="M198" s="78">
        <v>0</v>
      </c>
      <c r="N198" s="78">
        <v>0</v>
      </c>
      <c r="O198" s="78">
        <v>0</v>
      </c>
      <c r="P198" s="78">
        <v>0</v>
      </c>
    </row>
    <row r="199" spans="1:16">
      <c r="A199" s="77" t="s">
        <v>499</v>
      </c>
      <c r="B199" s="77" t="s">
        <v>149</v>
      </c>
      <c r="C199" s="78">
        <v>1798</v>
      </c>
      <c r="D199" s="78">
        <v>22134</v>
      </c>
      <c r="E199" s="78">
        <v>0</v>
      </c>
      <c r="F199" s="78">
        <v>23932</v>
      </c>
      <c r="H199" s="78">
        <v>1272</v>
      </c>
      <c r="I199" s="78">
        <v>20230</v>
      </c>
      <c r="J199" s="78">
        <v>0</v>
      </c>
      <c r="K199" s="78">
        <v>21502</v>
      </c>
      <c r="M199" s="78">
        <v>2130</v>
      </c>
      <c r="N199" s="78">
        <v>15738</v>
      </c>
      <c r="O199" s="78">
        <v>0</v>
      </c>
      <c r="P199" s="78">
        <v>17868</v>
      </c>
    </row>
    <row r="200" spans="1:16">
      <c r="A200" s="77" t="s">
        <v>170</v>
      </c>
      <c r="B200" s="77" t="s">
        <v>171</v>
      </c>
      <c r="C200" s="78">
        <v>130434</v>
      </c>
      <c r="D200" s="78">
        <v>24685</v>
      </c>
      <c r="E200" s="78">
        <v>0</v>
      </c>
      <c r="F200" s="78">
        <v>155119</v>
      </c>
      <c r="H200" s="78">
        <v>41559</v>
      </c>
      <c r="I200" s="78">
        <v>62319</v>
      </c>
      <c r="J200" s="78">
        <v>0</v>
      </c>
      <c r="K200" s="78">
        <v>103878</v>
      </c>
      <c r="M200" s="78">
        <v>38479</v>
      </c>
      <c r="N200" s="78">
        <v>45643</v>
      </c>
      <c r="O200" s="78">
        <v>0</v>
      </c>
      <c r="P200" s="78">
        <v>84122</v>
      </c>
    </row>
    <row r="201" spans="1:16">
      <c r="A201" s="77" t="s">
        <v>537</v>
      </c>
      <c r="B201" s="77" t="s">
        <v>169</v>
      </c>
      <c r="C201" s="78">
        <v>466783</v>
      </c>
      <c r="D201" s="78">
        <v>0</v>
      </c>
      <c r="E201" s="78">
        <v>0</v>
      </c>
      <c r="F201" s="78">
        <v>466783</v>
      </c>
      <c r="H201" s="78">
        <v>554992</v>
      </c>
      <c r="I201" s="78">
        <v>0</v>
      </c>
      <c r="J201" s="78">
        <v>0</v>
      </c>
      <c r="K201" s="78">
        <v>554992</v>
      </c>
      <c r="M201" s="78">
        <v>577917</v>
      </c>
      <c r="N201" s="78">
        <v>0</v>
      </c>
      <c r="O201" s="78">
        <v>0</v>
      </c>
      <c r="P201" s="78">
        <v>577917</v>
      </c>
    </row>
    <row r="202" spans="1:16">
      <c r="A202" s="77" t="s">
        <v>172</v>
      </c>
      <c r="B202" s="77" t="s">
        <v>173</v>
      </c>
      <c r="C202" s="78">
        <v>49</v>
      </c>
      <c r="D202" s="78">
        <v>0</v>
      </c>
      <c r="E202" s="78">
        <v>0</v>
      </c>
      <c r="F202" s="78">
        <v>49</v>
      </c>
      <c r="H202" s="78">
        <v>49</v>
      </c>
      <c r="I202" s="78">
        <v>0</v>
      </c>
      <c r="J202" s="78">
        <v>0</v>
      </c>
      <c r="K202" s="78">
        <v>49</v>
      </c>
      <c r="M202" s="78"/>
      <c r="N202" s="78"/>
      <c r="O202" s="78"/>
      <c r="P202" s="78">
        <v>0</v>
      </c>
    </row>
    <row r="203" spans="1:16">
      <c r="A203" s="121" t="s">
        <v>174</v>
      </c>
      <c r="B203" s="121" t="s">
        <v>175</v>
      </c>
      <c r="C203" s="125">
        <v>1083287</v>
      </c>
      <c r="D203" s="125">
        <v>91100</v>
      </c>
      <c r="E203" s="125">
        <v>-28829</v>
      </c>
      <c r="F203" s="125">
        <v>1145558</v>
      </c>
      <c r="H203" s="125">
        <v>1052145</v>
      </c>
      <c r="I203" s="125">
        <v>120537</v>
      </c>
      <c r="J203" s="125">
        <v>-45844</v>
      </c>
      <c r="K203" s="125">
        <v>1126838</v>
      </c>
      <c r="M203" s="125">
        <v>941396</v>
      </c>
      <c r="N203" s="125">
        <v>81419</v>
      </c>
      <c r="O203" s="125">
        <v>-22823</v>
      </c>
      <c r="P203" s="125">
        <v>999992</v>
      </c>
    </row>
    <row r="204" spans="1:16">
      <c r="A204" s="76"/>
    </row>
    <row r="205" spans="1:16">
      <c r="A205" s="65"/>
      <c r="B205" s="65"/>
      <c r="C205" s="383" t="s">
        <v>773</v>
      </c>
      <c r="D205" s="384"/>
      <c r="E205" s="384"/>
      <c r="F205" s="385"/>
      <c r="H205" s="383" t="s">
        <v>762</v>
      </c>
      <c r="I205" s="384"/>
      <c r="J205" s="384"/>
      <c r="K205" s="385"/>
      <c r="M205" s="383" t="s">
        <v>775</v>
      </c>
      <c r="N205" s="384"/>
      <c r="O205" s="384"/>
      <c r="P205" s="385"/>
    </row>
    <row r="206" spans="1:16" ht="52">
      <c r="A206" s="390" t="s">
        <v>452</v>
      </c>
      <c r="B206" s="390" t="s">
        <v>177</v>
      </c>
      <c r="C206" s="396" t="s">
        <v>430</v>
      </c>
      <c r="D206" s="396" t="s">
        <v>431</v>
      </c>
      <c r="E206" s="314" t="s">
        <v>478</v>
      </c>
      <c r="F206" s="314" t="s">
        <v>433</v>
      </c>
      <c r="H206" s="396" t="s">
        <v>430</v>
      </c>
      <c r="I206" s="396" t="s">
        <v>431</v>
      </c>
      <c r="J206" s="314" t="s">
        <v>478</v>
      </c>
      <c r="K206" s="314" t="s">
        <v>433</v>
      </c>
      <c r="M206" s="396" t="s">
        <v>430</v>
      </c>
      <c r="N206" s="396" t="s">
        <v>431</v>
      </c>
      <c r="O206" s="314" t="s">
        <v>478</v>
      </c>
      <c r="P206" s="314" t="s">
        <v>433</v>
      </c>
    </row>
    <row r="207" spans="1:16" ht="65">
      <c r="A207" s="391"/>
      <c r="B207" s="391"/>
      <c r="C207" s="397"/>
      <c r="D207" s="397"/>
      <c r="E207" s="314" t="s">
        <v>479</v>
      </c>
      <c r="F207" s="314" t="s">
        <v>435</v>
      </c>
      <c r="H207" s="397"/>
      <c r="I207" s="397"/>
      <c r="J207" s="314" t="s">
        <v>479</v>
      </c>
      <c r="K207" s="314" t="s">
        <v>435</v>
      </c>
      <c r="M207" s="397"/>
      <c r="N207" s="397"/>
      <c r="O207" s="314" t="s">
        <v>479</v>
      </c>
      <c r="P207" s="314" t="s">
        <v>435</v>
      </c>
    </row>
    <row r="208" spans="1:16">
      <c r="A208" s="82" t="s">
        <v>178</v>
      </c>
      <c r="B208" s="121" t="s">
        <v>179</v>
      </c>
      <c r="C208" s="125">
        <v>1000624</v>
      </c>
      <c r="D208" s="125">
        <v>39478</v>
      </c>
      <c r="E208" s="125">
        <v>-16474</v>
      </c>
      <c r="F208" s="125">
        <v>1023628</v>
      </c>
      <c r="H208" s="125">
        <v>978340</v>
      </c>
      <c r="I208" s="125">
        <v>40747</v>
      </c>
      <c r="J208" s="125">
        <v>-16223</v>
      </c>
      <c r="K208" s="125">
        <v>1002864</v>
      </c>
      <c r="M208" s="125">
        <v>885239</v>
      </c>
      <c r="N208" s="125">
        <v>38873</v>
      </c>
      <c r="O208" s="125">
        <v>-15484</v>
      </c>
      <c r="P208" s="125">
        <v>908628</v>
      </c>
    </row>
    <row r="209" spans="1:16">
      <c r="A209" s="82" t="s">
        <v>480</v>
      </c>
      <c r="B209" s="121" t="s">
        <v>481</v>
      </c>
      <c r="C209" s="125">
        <v>1000624</v>
      </c>
      <c r="D209" s="125">
        <v>39478</v>
      </c>
      <c r="E209" s="125">
        <v>-16474</v>
      </c>
      <c r="F209" s="125">
        <v>1023628</v>
      </c>
      <c r="H209" s="125">
        <v>978340</v>
      </c>
      <c r="I209" s="125">
        <v>40747</v>
      </c>
      <c r="J209" s="125">
        <v>-16223</v>
      </c>
      <c r="K209" s="125">
        <v>1002864</v>
      </c>
      <c r="M209" s="125">
        <v>885239</v>
      </c>
      <c r="N209" s="125">
        <v>38873</v>
      </c>
      <c r="O209" s="125">
        <v>-15484</v>
      </c>
      <c r="P209" s="125">
        <v>908628</v>
      </c>
    </row>
    <row r="210" spans="1:16">
      <c r="A210" s="83" t="s">
        <v>182</v>
      </c>
      <c r="B210" s="77" t="s">
        <v>183</v>
      </c>
      <c r="C210" s="78">
        <v>96120</v>
      </c>
      <c r="D210" s="78">
        <v>136</v>
      </c>
      <c r="E210" s="78">
        <v>-136</v>
      </c>
      <c r="F210" s="78">
        <v>96120</v>
      </c>
      <c r="H210" s="78">
        <v>96120</v>
      </c>
      <c r="I210" s="78">
        <v>136</v>
      </c>
      <c r="J210" s="78">
        <v>-136</v>
      </c>
      <c r="K210" s="78">
        <v>96120</v>
      </c>
      <c r="M210" s="78">
        <v>96120</v>
      </c>
      <c r="N210" s="78">
        <v>136</v>
      </c>
      <c r="O210" s="78">
        <v>-136</v>
      </c>
      <c r="P210" s="78">
        <v>96120</v>
      </c>
    </row>
    <row r="211" spans="1:16">
      <c r="A211" s="83" t="s">
        <v>453</v>
      </c>
      <c r="B211" s="77" t="s">
        <v>185</v>
      </c>
      <c r="C211" s="78">
        <v>739798</v>
      </c>
      <c r="D211" s="78">
        <v>5441</v>
      </c>
      <c r="E211" s="78">
        <v>-5515</v>
      </c>
      <c r="F211" s="78">
        <v>739724</v>
      </c>
      <c r="H211" s="78">
        <v>739798</v>
      </c>
      <c r="I211" s="78">
        <v>5441</v>
      </c>
      <c r="J211" s="78">
        <v>-5515</v>
      </c>
      <c r="K211" s="78">
        <v>739724</v>
      </c>
      <c r="M211" s="78">
        <v>550780</v>
      </c>
      <c r="N211" s="78">
        <v>5668</v>
      </c>
      <c r="O211" s="78">
        <v>-4672</v>
      </c>
      <c r="P211" s="78">
        <v>551776</v>
      </c>
    </row>
    <row r="212" spans="1:16">
      <c r="A212" s="83" t="s">
        <v>573</v>
      </c>
      <c r="B212" s="77" t="s">
        <v>722</v>
      </c>
      <c r="C212" s="78">
        <v>29097</v>
      </c>
      <c r="D212" s="78">
        <v>2782</v>
      </c>
      <c r="E212" s="78">
        <v>-2782</v>
      </c>
      <c r="F212" s="78">
        <v>29097</v>
      </c>
      <c r="H212" s="78">
        <v>26145</v>
      </c>
      <c r="I212" s="78">
        <v>2531</v>
      </c>
      <c r="J212" s="78">
        <v>-2531</v>
      </c>
      <c r="K212" s="78">
        <v>26145</v>
      </c>
      <c r="M212" s="78">
        <v>18166</v>
      </c>
      <c r="N212" s="78">
        <v>1796</v>
      </c>
      <c r="O212" s="78">
        <v>-1796</v>
      </c>
      <c r="P212" s="78">
        <v>18166</v>
      </c>
    </row>
    <row r="213" spans="1:16">
      <c r="A213" s="83" t="s">
        <v>574</v>
      </c>
      <c r="B213" s="77" t="s">
        <v>193</v>
      </c>
      <c r="C213" s="78">
        <v>78</v>
      </c>
      <c r="D213" s="78">
        <v>-65</v>
      </c>
      <c r="E213" s="78">
        <v>1014</v>
      </c>
      <c r="F213" s="78">
        <v>1027</v>
      </c>
      <c r="H213" s="78">
        <v>63</v>
      </c>
      <c r="I213" s="78">
        <v>-65</v>
      </c>
      <c r="J213" s="78">
        <v>1014</v>
      </c>
      <c r="K213" s="78">
        <v>1012</v>
      </c>
      <c r="M213" s="78">
        <v>-50</v>
      </c>
      <c r="N213" s="78">
        <v>-315</v>
      </c>
      <c r="O213" s="78">
        <v>470</v>
      </c>
      <c r="P213" s="78">
        <v>105</v>
      </c>
    </row>
    <row r="214" spans="1:16">
      <c r="A214" s="83" t="s">
        <v>194</v>
      </c>
      <c r="B214" s="77" t="s">
        <v>723</v>
      </c>
      <c r="C214" s="78">
        <v>116214</v>
      </c>
      <c r="D214" s="78">
        <v>32704</v>
      </c>
      <c r="E214" s="78">
        <v>-9055</v>
      </c>
      <c r="F214" s="78">
        <v>139863</v>
      </c>
      <c r="H214" s="78">
        <v>6907</v>
      </c>
      <c r="I214" s="78">
        <v>32674</v>
      </c>
      <c r="J214" s="78">
        <v>-9052</v>
      </c>
      <c r="K214" s="78">
        <v>30529</v>
      </c>
      <c r="M214" s="78">
        <v>196472</v>
      </c>
      <c r="N214" s="78">
        <v>32447</v>
      </c>
      <c r="O214" s="78">
        <v>-9350</v>
      </c>
      <c r="P214" s="78">
        <v>219569</v>
      </c>
    </row>
    <row r="215" spans="1:16">
      <c r="A215" s="83" t="s">
        <v>575</v>
      </c>
      <c r="B215" s="77" t="s">
        <v>197</v>
      </c>
      <c r="C215" s="78">
        <v>19317</v>
      </c>
      <c r="D215" s="78">
        <v>-1520</v>
      </c>
      <c r="E215" s="78">
        <v>0</v>
      </c>
      <c r="F215" s="78">
        <v>17797</v>
      </c>
      <c r="H215" s="78">
        <v>109307</v>
      </c>
      <c r="I215" s="78">
        <v>30</v>
      </c>
      <c r="J215" s="78">
        <v>-3</v>
      </c>
      <c r="K215" s="78">
        <v>109334</v>
      </c>
      <c r="M215" s="78">
        <v>23751</v>
      </c>
      <c r="N215" s="78">
        <v>-859</v>
      </c>
      <c r="O215" s="78">
        <v>0</v>
      </c>
      <c r="P215" s="78">
        <v>22892</v>
      </c>
    </row>
    <row r="216" spans="1:16">
      <c r="A216" s="121" t="s">
        <v>576</v>
      </c>
      <c r="B216" s="121" t="s">
        <v>482</v>
      </c>
      <c r="C216" s="125">
        <v>0</v>
      </c>
      <c r="D216" s="125">
        <v>0</v>
      </c>
      <c r="E216" s="125">
        <v>0</v>
      </c>
      <c r="F216" s="125">
        <v>0</v>
      </c>
      <c r="H216" s="125">
        <v>0</v>
      </c>
      <c r="I216" s="125">
        <v>0</v>
      </c>
      <c r="J216" s="125">
        <v>0</v>
      </c>
      <c r="K216" s="125">
        <v>0</v>
      </c>
      <c r="M216" s="125"/>
      <c r="N216" s="125"/>
      <c r="O216" s="125"/>
      <c r="P216" s="125">
        <v>0</v>
      </c>
    </row>
    <row r="217" spans="1:16">
      <c r="A217" s="82" t="s">
        <v>577</v>
      </c>
      <c r="B217" s="121" t="s">
        <v>199</v>
      </c>
      <c r="C217" s="125">
        <v>14290</v>
      </c>
      <c r="D217" s="125">
        <v>234</v>
      </c>
      <c r="E217" s="125">
        <v>0</v>
      </c>
      <c r="F217" s="125">
        <v>14524</v>
      </c>
      <c r="H217" s="125">
        <v>6648</v>
      </c>
      <c r="I217" s="125">
        <v>43</v>
      </c>
      <c r="J217" s="125">
        <v>0</v>
      </c>
      <c r="K217" s="125">
        <v>6691</v>
      </c>
      <c r="M217" s="125">
        <v>2850</v>
      </c>
      <c r="N217" s="125">
        <v>42</v>
      </c>
      <c r="O217" s="125">
        <v>0</v>
      </c>
      <c r="P217" s="125">
        <v>2892</v>
      </c>
    </row>
    <row r="218" spans="1:16">
      <c r="A218" s="83" t="s">
        <v>200</v>
      </c>
      <c r="B218" s="77" t="s">
        <v>201</v>
      </c>
      <c r="C218" s="78">
        <v>7173</v>
      </c>
      <c r="D218" s="78">
        <v>45</v>
      </c>
      <c r="E218" s="78">
        <v>0</v>
      </c>
      <c r="F218" s="78">
        <v>7218</v>
      </c>
      <c r="H218" s="78">
        <v>163</v>
      </c>
      <c r="I218" s="78">
        <v>0</v>
      </c>
      <c r="J218" s="78">
        <v>0</v>
      </c>
      <c r="K218" s="78">
        <v>163</v>
      </c>
      <c r="M218" s="78">
        <v>0</v>
      </c>
      <c r="N218" s="78">
        <v>0</v>
      </c>
      <c r="O218" s="78">
        <v>0</v>
      </c>
      <c r="P218" s="78">
        <v>0</v>
      </c>
    </row>
    <row r="219" spans="1:16">
      <c r="A219" s="83" t="s">
        <v>502</v>
      </c>
      <c r="B219" s="77" t="s">
        <v>205</v>
      </c>
      <c r="C219" s="78">
        <v>0</v>
      </c>
      <c r="D219" s="78">
        <v>0</v>
      </c>
      <c r="E219" s="78">
        <v>0</v>
      </c>
      <c r="F219" s="78">
        <v>0</v>
      </c>
      <c r="H219" s="78">
        <v>0</v>
      </c>
      <c r="I219" s="78">
        <v>0</v>
      </c>
      <c r="J219" s="78">
        <v>0</v>
      </c>
      <c r="K219" s="78">
        <v>0</v>
      </c>
      <c r="M219" s="78">
        <v>0</v>
      </c>
      <c r="N219" s="78">
        <v>0</v>
      </c>
      <c r="O219" s="78">
        <v>0</v>
      </c>
      <c r="P219" s="78">
        <v>0</v>
      </c>
    </row>
    <row r="220" spans="1:16">
      <c r="A220" s="83" t="s">
        <v>503</v>
      </c>
      <c r="B220" s="77" t="s">
        <v>207</v>
      </c>
      <c r="C220" s="78">
        <v>6933</v>
      </c>
      <c r="D220" s="78">
        <v>183</v>
      </c>
      <c r="E220" s="78">
        <v>0</v>
      </c>
      <c r="F220" s="78">
        <v>7116</v>
      </c>
      <c r="H220" s="78">
        <v>6301</v>
      </c>
      <c r="I220" s="78">
        <v>37</v>
      </c>
      <c r="J220" s="78">
        <v>0</v>
      </c>
      <c r="K220" s="78">
        <v>6338</v>
      </c>
      <c r="M220" s="78">
        <v>2772</v>
      </c>
      <c r="N220" s="78">
        <v>39</v>
      </c>
      <c r="O220" s="78">
        <v>0</v>
      </c>
      <c r="P220" s="78">
        <v>2811</v>
      </c>
    </row>
    <row r="221" spans="1:16">
      <c r="A221" s="83" t="s">
        <v>483</v>
      </c>
      <c r="B221" s="77" t="s">
        <v>456</v>
      </c>
      <c r="C221" s="78">
        <v>184</v>
      </c>
      <c r="D221" s="78">
        <v>6</v>
      </c>
      <c r="E221" s="78">
        <v>0</v>
      </c>
      <c r="F221" s="78">
        <v>190</v>
      </c>
      <c r="H221" s="78">
        <v>184</v>
      </c>
      <c r="I221" s="78">
        <v>6</v>
      </c>
      <c r="J221" s="78">
        <v>0</v>
      </c>
      <c r="K221" s="78">
        <v>190</v>
      </c>
      <c r="M221" s="78">
        <v>78</v>
      </c>
      <c r="N221" s="78">
        <v>3</v>
      </c>
      <c r="O221" s="78">
        <v>0</v>
      </c>
      <c r="P221" s="78">
        <v>81</v>
      </c>
    </row>
    <row r="222" spans="1:16">
      <c r="A222" s="82" t="s">
        <v>578</v>
      </c>
      <c r="B222" s="121" t="s">
        <v>213</v>
      </c>
      <c r="C222" s="125">
        <v>68373</v>
      </c>
      <c r="D222" s="125">
        <v>51388</v>
      </c>
      <c r="E222" s="125">
        <v>-12355</v>
      </c>
      <c r="F222" s="125">
        <v>107406</v>
      </c>
      <c r="H222" s="125">
        <v>67157</v>
      </c>
      <c r="I222" s="125">
        <v>79747</v>
      </c>
      <c r="J222" s="125">
        <v>-29621</v>
      </c>
      <c r="K222" s="125">
        <v>117283</v>
      </c>
      <c r="M222" s="125">
        <v>53307</v>
      </c>
      <c r="N222" s="125">
        <v>42504</v>
      </c>
      <c r="O222" s="125">
        <v>-7339</v>
      </c>
      <c r="P222" s="125">
        <v>88472</v>
      </c>
    </row>
    <row r="223" spans="1:16">
      <c r="A223" s="83" t="s">
        <v>336</v>
      </c>
      <c r="B223" s="77" t="s">
        <v>337</v>
      </c>
      <c r="C223" s="78">
        <v>0</v>
      </c>
      <c r="D223" s="78">
        <v>0</v>
      </c>
      <c r="E223" s="78">
        <v>0</v>
      </c>
      <c r="F223" s="78">
        <v>0</v>
      </c>
      <c r="H223" s="78">
        <v>0</v>
      </c>
      <c r="I223" s="78">
        <v>0</v>
      </c>
      <c r="J223" s="78">
        <v>0</v>
      </c>
      <c r="K223" s="78">
        <v>0</v>
      </c>
      <c r="M223" s="78">
        <v>0</v>
      </c>
      <c r="N223" s="78">
        <v>0</v>
      </c>
      <c r="O223" s="78">
        <v>0</v>
      </c>
      <c r="P223" s="78">
        <v>0</v>
      </c>
    </row>
    <row r="224" spans="1:16">
      <c r="A224" s="83" t="s">
        <v>200</v>
      </c>
      <c r="B224" s="77" t="s">
        <v>201</v>
      </c>
      <c r="C224" s="78">
        <v>5683</v>
      </c>
      <c r="D224" s="78">
        <v>525</v>
      </c>
      <c r="E224" s="78">
        <v>0</v>
      </c>
      <c r="F224" s="78">
        <v>6208</v>
      </c>
      <c r="H224" s="78">
        <v>246</v>
      </c>
      <c r="I224" s="78">
        <v>0</v>
      </c>
      <c r="J224" s="78">
        <v>0</v>
      </c>
      <c r="K224" s="78">
        <v>246</v>
      </c>
      <c r="M224" s="78">
        <v>233</v>
      </c>
      <c r="N224" s="78">
        <v>0</v>
      </c>
      <c r="O224" s="78">
        <v>0</v>
      </c>
      <c r="P224" s="78">
        <v>233</v>
      </c>
    </row>
    <row r="225" spans="1:16">
      <c r="A225" s="83" t="s">
        <v>579</v>
      </c>
      <c r="B225" s="77" t="s">
        <v>217</v>
      </c>
      <c r="C225" s="78">
        <v>11416</v>
      </c>
      <c r="D225" s="78">
        <v>30500</v>
      </c>
      <c r="E225" s="78">
        <v>-971</v>
      </c>
      <c r="F225" s="78">
        <v>40945</v>
      </c>
      <c r="H225" s="78">
        <v>9995</v>
      </c>
      <c r="I225" s="78">
        <v>41179</v>
      </c>
      <c r="J225" s="78">
        <v>-1260</v>
      </c>
      <c r="K225" s="78">
        <v>49914</v>
      </c>
      <c r="M225" s="78">
        <v>5842</v>
      </c>
      <c r="N225" s="78">
        <v>26503</v>
      </c>
      <c r="O225" s="78">
        <v>-885</v>
      </c>
      <c r="P225" s="78">
        <v>31460</v>
      </c>
    </row>
    <row r="226" spans="1:16">
      <c r="A226" s="83" t="s">
        <v>218</v>
      </c>
      <c r="B226" s="77" t="s">
        <v>219</v>
      </c>
      <c r="C226" s="78">
        <v>22</v>
      </c>
      <c r="D226" s="78">
        <v>0</v>
      </c>
      <c r="E226" s="78">
        <v>0</v>
      </c>
      <c r="F226" s="78">
        <v>22</v>
      </c>
      <c r="H226" s="78">
        <v>0</v>
      </c>
      <c r="I226" s="78">
        <v>0</v>
      </c>
      <c r="J226" s="78">
        <v>0</v>
      </c>
      <c r="K226" s="78">
        <v>0</v>
      </c>
      <c r="M226" s="78">
        <v>154</v>
      </c>
      <c r="N226" s="78">
        <v>234</v>
      </c>
      <c r="O226" s="78">
        <v>0</v>
      </c>
      <c r="P226" s="78">
        <v>388</v>
      </c>
    </row>
    <row r="227" spans="1:16">
      <c r="A227" s="83" t="s">
        <v>202</v>
      </c>
      <c r="B227" s="77" t="s">
        <v>221</v>
      </c>
      <c r="C227" s="78">
        <v>27338</v>
      </c>
      <c r="D227" s="78">
        <v>14903</v>
      </c>
      <c r="E227" s="78">
        <v>-11333</v>
      </c>
      <c r="F227" s="78">
        <v>30908</v>
      </c>
      <c r="H227" s="78">
        <v>34960</v>
      </c>
      <c r="I227" s="78">
        <v>33736</v>
      </c>
      <c r="J227" s="78">
        <v>-28308</v>
      </c>
      <c r="K227" s="78">
        <v>40388</v>
      </c>
      <c r="M227" s="78">
        <v>1105</v>
      </c>
      <c r="N227" s="78">
        <v>9842</v>
      </c>
      <c r="O227" s="78">
        <v>-6454</v>
      </c>
      <c r="P227" s="78">
        <v>4493</v>
      </c>
    </row>
    <row r="228" spans="1:16">
      <c r="A228" s="83" t="s">
        <v>503</v>
      </c>
      <c r="B228" s="77" t="s">
        <v>207</v>
      </c>
      <c r="C228" s="78">
        <v>183</v>
      </c>
      <c r="D228" s="78">
        <v>4070</v>
      </c>
      <c r="E228" s="78">
        <v>0</v>
      </c>
      <c r="F228" s="78">
        <v>4253</v>
      </c>
      <c r="H228" s="78">
        <v>187</v>
      </c>
      <c r="I228" s="78">
        <v>3382</v>
      </c>
      <c r="J228" s="78">
        <v>0</v>
      </c>
      <c r="K228" s="78">
        <v>3569</v>
      </c>
      <c r="M228" s="78">
        <v>587</v>
      </c>
      <c r="N228" s="78">
        <v>3204</v>
      </c>
      <c r="O228" s="78">
        <v>0</v>
      </c>
      <c r="P228" s="78">
        <v>3791</v>
      </c>
    </row>
    <row r="229" spans="1:16">
      <c r="A229" s="83" t="s">
        <v>483</v>
      </c>
      <c r="B229" s="77" t="s">
        <v>456</v>
      </c>
      <c r="C229" s="78">
        <v>2</v>
      </c>
      <c r="D229" s="78">
        <v>0</v>
      </c>
      <c r="E229" s="78">
        <v>0</v>
      </c>
      <c r="F229" s="78">
        <v>2</v>
      </c>
      <c r="H229" s="78">
        <v>2</v>
      </c>
      <c r="I229" s="78">
        <v>0</v>
      </c>
      <c r="J229" s="78">
        <v>0</v>
      </c>
      <c r="K229" s="78">
        <v>2</v>
      </c>
      <c r="M229" s="78">
        <v>1</v>
      </c>
      <c r="N229" s="78">
        <v>0</v>
      </c>
      <c r="O229" s="78">
        <v>0</v>
      </c>
      <c r="P229" s="78">
        <v>1</v>
      </c>
    </row>
    <row r="230" spans="1:16">
      <c r="A230" s="83" t="s">
        <v>210</v>
      </c>
      <c r="B230" s="77" t="s">
        <v>211</v>
      </c>
      <c r="C230" s="78">
        <v>23729</v>
      </c>
      <c r="D230" s="78">
        <v>1390</v>
      </c>
      <c r="E230" s="78">
        <v>-51</v>
      </c>
      <c r="F230" s="78">
        <v>25068</v>
      </c>
      <c r="H230" s="78">
        <v>21767</v>
      </c>
      <c r="I230" s="78">
        <v>1450</v>
      </c>
      <c r="J230" s="78">
        <v>-53</v>
      </c>
      <c r="K230" s="78">
        <v>23164</v>
      </c>
      <c r="M230" s="78">
        <v>45385</v>
      </c>
      <c r="N230" s="78">
        <v>2721</v>
      </c>
      <c r="O230" s="78">
        <v>0</v>
      </c>
      <c r="P230" s="78">
        <v>48106</v>
      </c>
    </row>
    <row r="231" spans="1:16">
      <c r="A231" s="82" t="s">
        <v>580</v>
      </c>
      <c r="B231" s="121" t="s">
        <v>228</v>
      </c>
      <c r="C231" s="125">
        <v>1083287</v>
      </c>
      <c r="D231" s="125">
        <v>91100</v>
      </c>
      <c r="E231" s="125">
        <v>-28829</v>
      </c>
      <c r="F231" s="125">
        <v>1145558</v>
      </c>
      <c r="H231" s="125">
        <v>1052145</v>
      </c>
      <c r="I231" s="125">
        <v>120537</v>
      </c>
      <c r="J231" s="125">
        <v>-45844</v>
      </c>
      <c r="K231" s="125">
        <v>1126838</v>
      </c>
      <c r="M231" s="125">
        <v>941396</v>
      </c>
      <c r="N231" s="125">
        <v>81419</v>
      </c>
      <c r="O231" s="125">
        <v>-22823</v>
      </c>
      <c r="P231" s="125">
        <v>999992</v>
      </c>
    </row>
    <row r="232" spans="1:16">
      <c r="A232" s="76" t="s">
        <v>466</v>
      </c>
    </row>
    <row r="239" spans="1:16">
      <c r="A239" s="40"/>
      <c r="B239" s="40"/>
    </row>
    <row r="240" spans="1:16">
      <c r="A240" s="40"/>
      <c r="B240" s="40"/>
    </row>
    <row r="241" s="40" customFormat="1"/>
    <row r="242" s="40" customFormat="1"/>
    <row r="243" s="40" customFormat="1"/>
    <row r="244" s="40" customFormat="1"/>
    <row r="245" s="40" customFormat="1"/>
    <row r="246" s="40" customFormat="1"/>
    <row r="247" s="40" customFormat="1"/>
    <row r="248" s="40" customFormat="1"/>
    <row r="249" s="40" customFormat="1"/>
    <row r="250" s="40" customFormat="1"/>
    <row r="251" s="40" customFormat="1"/>
    <row r="252" s="40" customFormat="1"/>
    <row r="253" s="40" customFormat="1"/>
    <row r="254" s="40" customFormat="1"/>
    <row r="255" s="40" customFormat="1"/>
    <row r="256" s="40" customFormat="1"/>
    <row r="257" s="40" customFormat="1"/>
    <row r="258" s="40" customFormat="1"/>
    <row r="259" s="40" customFormat="1"/>
    <row r="260" s="40" customFormat="1"/>
    <row r="261" s="40" customFormat="1"/>
    <row r="262" s="40" customFormat="1"/>
    <row r="263" s="40" customFormat="1"/>
    <row r="264" s="40" customFormat="1"/>
    <row r="265" s="40" customFormat="1"/>
    <row r="266" s="40" customFormat="1"/>
    <row r="271" s="40" customFormat="1"/>
    <row r="272" s="40" customFormat="1"/>
    <row r="273" s="40" customFormat="1"/>
    <row r="274" s="40" customFormat="1"/>
    <row r="275" s="40" customFormat="1"/>
    <row r="276" s="40" customFormat="1"/>
    <row r="340" spans="21:21">
      <c r="U340" s="40">
        <v>1.42</v>
      </c>
    </row>
  </sheetData>
  <mergeCells count="39">
    <mergeCell ref="A153:A154"/>
    <mergeCell ref="B153:B154"/>
    <mergeCell ref="C153:C154"/>
    <mergeCell ref="D153:D154"/>
    <mergeCell ref="H153:H154"/>
    <mergeCell ref="A180:A181"/>
    <mergeCell ref="B180:B181"/>
    <mergeCell ref="C180:C181"/>
    <mergeCell ref="D180:D181"/>
    <mergeCell ref="H180:H181"/>
    <mergeCell ref="A206:A207"/>
    <mergeCell ref="B206:B207"/>
    <mergeCell ref="C206:C207"/>
    <mergeCell ref="D206:D207"/>
    <mergeCell ref="H206:H207"/>
    <mergeCell ref="I206:I207"/>
    <mergeCell ref="E15:H15"/>
    <mergeCell ref="E16:H16"/>
    <mergeCell ref="E17:H17"/>
    <mergeCell ref="E121:H121"/>
    <mergeCell ref="E138:H138"/>
    <mergeCell ref="E139:H139"/>
    <mergeCell ref="C205:F205"/>
    <mergeCell ref="H205:K205"/>
    <mergeCell ref="C179:F179"/>
    <mergeCell ref="H179:K179"/>
    <mergeCell ref="I180:I181"/>
    <mergeCell ref="I153:I154"/>
    <mergeCell ref="C152:F152"/>
    <mergeCell ref="H152:K152"/>
    <mergeCell ref="M205:P205"/>
    <mergeCell ref="M206:M207"/>
    <mergeCell ref="N206:N207"/>
    <mergeCell ref="L163:O163"/>
    <mergeCell ref="L164:O164"/>
    <mergeCell ref="L165:O165"/>
    <mergeCell ref="M179:P179"/>
    <mergeCell ref="M180:M181"/>
    <mergeCell ref="N180:N181"/>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D6BF8-FDE2-D64B-BD92-0DCB22739049}">
  <sheetPr>
    <tabColor rgb="FFFFC000"/>
  </sheetPr>
  <dimension ref="A1:U337"/>
  <sheetViews>
    <sheetView workbookViewId="0"/>
  </sheetViews>
  <sheetFormatPr baseColWidth="10" defaultColWidth="8.1640625" defaultRowHeight="14"/>
  <cols>
    <col min="1" max="1" width="50.1640625" style="68" customWidth="1"/>
    <col min="2" max="2" width="50" style="68" customWidth="1"/>
    <col min="3" max="6" width="12.1640625" style="40" customWidth="1"/>
    <col min="7" max="7" width="4.6640625" style="40" customWidth="1"/>
    <col min="8" max="11" width="12.1640625" style="40" customWidth="1"/>
    <col min="12" max="12" width="4.6640625" style="40" customWidth="1"/>
    <col min="13" max="16" width="12.1640625" style="40" customWidth="1"/>
    <col min="17" max="17" width="4.6640625" style="40" customWidth="1"/>
    <col min="18" max="21" width="12.1640625" style="40" customWidth="1"/>
    <col min="22" max="16384" width="8.1640625" style="40"/>
  </cols>
  <sheetData>
    <row r="1" spans="1:4">
      <c r="A1" s="67" t="s">
        <v>777</v>
      </c>
    </row>
    <row r="2" spans="1:4">
      <c r="A2" s="67" t="s">
        <v>778</v>
      </c>
    </row>
    <row r="3" spans="1:4">
      <c r="A3" s="67"/>
    </row>
    <row r="4" spans="1:4">
      <c r="A4" s="67"/>
    </row>
    <row r="5" spans="1:4" ht="26">
      <c r="A5" s="65" t="s">
        <v>779</v>
      </c>
      <c r="B5" s="66" t="s">
        <v>39</v>
      </c>
    </row>
    <row r="6" spans="1:4" ht="24">
      <c r="A6" s="313" t="s">
        <v>462</v>
      </c>
      <c r="B6" s="313" t="s">
        <v>41</v>
      </c>
      <c r="C6" s="113" t="s">
        <v>732</v>
      </c>
      <c r="D6" s="113" t="s">
        <v>780</v>
      </c>
    </row>
    <row r="7" spans="1:4">
      <c r="A7" s="114" t="s">
        <v>0</v>
      </c>
      <c r="B7" s="114" t="s">
        <v>1</v>
      </c>
      <c r="C7" s="115">
        <v>362901</v>
      </c>
      <c r="D7" s="115">
        <v>463184</v>
      </c>
    </row>
    <row r="8" spans="1:4">
      <c r="A8" s="116" t="s">
        <v>622</v>
      </c>
      <c r="B8" s="116" t="s">
        <v>46</v>
      </c>
      <c r="C8" s="88">
        <v>235919</v>
      </c>
      <c r="D8" s="88">
        <v>346841</v>
      </c>
    </row>
    <row r="9" spans="1:4">
      <c r="A9" s="116" t="s">
        <v>623</v>
      </c>
      <c r="B9" s="116" t="s">
        <v>369</v>
      </c>
      <c r="C9" s="88">
        <v>108</v>
      </c>
      <c r="D9" s="88">
        <v>98</v>
      </c>
    </row>
    <row r="10" spans="1:4">
      <c r="A10" s="116" t="s">
        <v>624</v>
      </c>
      <c r="B10" s="116" t="s">
        <v>49</v>
      </c>
      <c r="C10" s="88">
        <v>126874</v>
      </c>
      <c r="D10" s="88">
        <v>116245</v>
      </c>
    </row>
    <row r="11" spans="1:4">
      <c r="A11" s="114" t="s">
        <v>677</v>
      </c>
      <c r="B11" s="114" t="s">
        <v>438</v>
      </c>
      <c r="C11" s="115">
        <v>106254</v>
      </c>
      <c r="D11" s="115">
        <v>82174</v>
      </c>
    </row>
    <row r="12" spans="1:4">
      <c r="A12" s="116" t="s">
        <v>439</v>
      </c>
      <c r="B12" s="116" t="s">
        <v>373</v>
      </c>
      <c r="C12" s="88">
        <v>12692</v>
      </c>
      <c r="D12" s="88">
        <v>1273</v>
      </c>
    </row>
    <row r="13" spans="1:4">
      <c r="A13" s="116" t="s">
        <v>441</v>
      </c>
      <c r="B13" s="116" t="s">
        <v>55</v>
      </c>
      <c r="C13" s="88">
        <v>93562</v>
      </c>
      <c r="D13" s="88">
        <v>80901</v>
      </c>
    </row>
    <row r="14" spans="1:4">
      <c r="A14" s="117" t="s">
        <v>626</v>
      </c>
      <c r="B14" s="117" t="s">
        <v>755</v>
      </c>
      <c r="C14" s="115">
        <v>256647</v>
      </c>
      <c r="D14" s="115">
        <v>381010</v>
      </c>
    </row>
    <row r="15" spans="1:4">
      <c r="A15" s="77" t="s">
        <v>629</v>
      </c>
      <c r="B15" s="77" t="s">
        <v>65</v>
      </c>
      <c r="C15" s="88">
        <v>2480</v>
      </c>
      <c r="D15" s="88">
        <v>4607</v>
      </c>
    </row>
    <row r="16" spans="1:4">
      <c r="A16" s="77" t="s">
        <v>627</v>
      </c>
      <c r="B16" s="77" t="s">
        <v>59</v>
      </c>
      <c r="C16" s="88">
        <v>107183</v>
      </c>
      <c r="D16" s="88">
        <v>110673</v>
      </c>
    </row>
    <row r="17" spans="1:4">
      <c r="A17" s="77" t="s">
        <v>628</v>
      </c>
      <c r="B17" s="77" t="s">
        <v>520</v>
      </c>
      <c r="C17" s="88">
        <v>36602</v>
      </c>
      <c r="D17" s="88">
        <v>32228</v>
      </c>
    </row>
    <row r="18" spans="1:4">
      <c r="A18" s="77" t="s">
        <v>66</v>
      </c>
      <c r="B18" s="77" t="s">
        <v>67</v>
      </c>
      <c r="C18" s="88">
        <v>3134</v>
      </c>
      <c r="D18" s="88">
        <v>2797</v>
      </c>
    </row>
    <row r="19" spans="1:4">
      <c r="A19" s="77" t="s">
        <v>630</v>
      </c>
      <c r="B19" s="77" t="s">
        <v>69</v>
      </c>
      <c r="C19" s="88">
        <v>184</v>
      </c>
      <c r="D19" s="88">
        <v>1021</v>
      </c>
    </row>
    <row r="20" spans="1:4">
      <c r="A20" s="117" t="s">
        <v>631</v>
      </c>
      <c r="B20" s="117" t="s">
        <v>756</v>
      </c>
      <c r="C20" s="115">
        <v>112392</v>
      </c>
      <c r="D20" s="115">
        <v>240940</v>
      </c>
    </row>
    <row r="21" spans="1:4">
      <c r="A21" s="77" t="s">
        <v>632</v>
      </c>
      <c r="B21" s="77" t="s">
        <v>73</v>
      </c>
      <c r="C21" s="88">
        <v>10771</v>
      </c>
      <c r="D21" s="88">
        <v>10856</v>
      </c>
    </row>
    <row r="22" spans="1:4">
      <c r="A22" s="77" t="s">
        <v>633</v>
      </c>
      <c r="B22" s="77" t="s">
        <v>75</v>
      </c>
      <c r="C22" s="88">
        <v>130</v>
      </c>
      <c r="D22" s="88">
        <v>4391</v>
      </c>
    </row>
    <row r="23" spans="1:4">
      <c r="A23" s="117" t="s">
        <v>634</v>
      </c>
      <c r="B23" s="117" t="s">
        <v>757</v>
      </c>
      <c r="C23" s="115">
        <v>123033</v>
      </c>
      <c r="D23" s="115">
        <v>247405</v>
      </c>
    </row>
    <row r="24" spans="1:4">
      <c r="A24" s="77" t="s">
        <v>78</v>
      </c>
      <c r="B24" s="77" t="s">
        <v>79</v>
      </c>
      <c r="C24" s="88">
        <v>13699</v>
      </c>
      <c r="D24" s="88">
        <v>47135</v>
      </c>
    </row>
    <row r="25" spans="1:4">
      <c r="A25" s="117"/>
      <c r="B25" s="117"/>
      <c r="C25" s="115"/>
      <c r="D25" s="115"/>
    </row>
    <row r="26" spans="1:4">
      <c r="A26" s="117" t="s">
        <v>522</v>
      </c>
      <c r="B26" s="117" t="s">
        <v>758</v>
      </c>
      <c r="C26" s="115">
        <v>109334</v>
      </c>
      <c r="D26" s="115">
        <v>200270</v>
      </c>
    </row>
    <row r="27" spans="1:4">
      <c r="A27" s="77"/>
      <c r="B27" s="77"/>
      <c r="C27" s="88"/>
      <c r="D27" s="88"/>
    </row>
    <row r="28" spans="1:4">
      <c r="A28" s="117" t="s">
        <v>635</v>
      </c>
      <c r="B28" s="117" t="s">
        <v>759</v>
      </c>
      <c r="C28" s="115">
        <v>109334</v>
      </c>
      <c r="D28" s="115">
        <v>200270</v>
      </c>
    </row>
    <row r="29" spans="1:4">
      <c r="B29" s="69"/>
      <c r="C29" s="70"/>
      <c r="D29" s="70"/>
    </row>
    <row r="30" spans="1:4">
      <c r="B30" s="71"/>
      <c r="C30" s="72"/>
      <c r="D30" s="72"/>
    </row>
    <row r="31" spans="1:4">
      <c r="A31" s="126" t="s">
        <v>86</v>
      </c>
      <c r="B31" s="126" t="s">
        <v>760</v>
      </c>
      <c r="C31" s="127"/>
      <c r="D31" s="127"/>
    </row>
    <row r="32" spans="1:4">
      <c r="A32" s="73" t="s">
        <v>88</v>
      </c>
      <c r="B32" s="73" t="s">
        <v>89</v>
      </c>
      <c r="C32" s="128">
        <v>1.1374739908447773</v>
      </c>
      <c r="D32" s="128">
        <v>2.0835438244532916</v>
      </c>
    </row>
    <row r="33" spans="1:4">
      <c r="A33" s="129" t="s">
        <v>90</v>
      </c>
      <c r="B33" s="129" t="s">
        <v>91</v>
      </c>
      <c r="C33" s="128">
        <v>1.0873507873504866</v>
      </c>
      <c r="D33" s="128">
        <v>2.01152713587298</v>
      </c>
    </row>
    <row r="34" spans="1:4">
      <c r="A34" s="67"/>
    </row>
    <row r="36" spans="1:4">
      <c r="A36" s="126" t="s">
        <v>522</v>
      </c>
      <c r="B36" s="126" t="s">
        <v>758</v>
      </c>
      <c r="C36" s="115">
        <v>109334</v>
      </c>
      <c r="D36" s="115">
        <v>200270</v>
      </c>
    </row>
    <row r="37" spans="1:4">
      <c r="A37" s="74" t="s">
        <v>636</v>
      </c>
      <c r="B37" s="74" t="s">
        <v>105</v>
      </c>
      <c r="C37" s="118">
        <v>100</v>
      </c>
      <c r="D37" s="118">
        <v>-3800</v>
      </c>
    </row>
    <row r="38" spans="1:4">
      <c r="A38" s="75" t="s">
        <v>637</v>
      </c>
      <c r="B38" s="75" t="s">
        <v>107</v>
      </c>
      <c r="C38" s="88">
        <v>100</v>
      </c>
      <c r="D38" s="88">
        <v>-3800</v>
      </c>
    </row>
    <row r="39" spans="1:4">
      <c r="A39" s="38" t="s">
        <v>403</v>
      </c>
      <c r="B39" s="75" t="s">
        <v>404</v>
      </c>
      <c r="C39" s="88">
        <v>0</v>
      </c>
      <c r="D39" s="88">
        <v>0</v>
      </c>
    </row>
    <row r="40" spans="1:4">
      <c r="A40" s="75" t="s">
        <v>639</v>
      </c>
      <c r="B40" s="75" t="s">
        <v>111</v>
      </c>
      <c r="C40" s="88">
        <v>0</v>
      </c>
      <c r="D40" s="88">
        <v>0</v>
      </c>
    </row>
    <row r="41" spans="1:4">
      <c r="A41" s="126" t="s">
        <v>405</v>
      </c>
      <c r="B41" s="126" t="s">
        <v>406</v>
      </c>
      <c r="C41" s="115">
        <v>109434</v>
      </c>
      <c r="D41" s="115">
        <v>196470</v>
      </c>
    </row>
    <row r="42" spans="1:4">
      <c r="A42" s="75" t="s">
        <v>640</v>
      </c>
      <c r="B42" s="75" t="s">
        <v>408</v>
      </c>
      <c r="C42" s="88">
        <v>0</v>
      </c>
      <c r="D42" s="88">
        <v>0</v>
      </c>
    </row>
    <row r="43" spans="1:4" ht="26">
      <c r="A43" s="126" t="s">
        <v>641</v>
      </c>
      <c r="B43" s="126" t="s">
        <v>524</v>
      </c>
      <c r="C43" s="115">
        <v>109434</v>
      </c>
      <c r="D43" s="115">
        <v>196470</v>
      </c>
    </row>
    <row r="44" spans="1:4">
      <c r="A44" s="76" t="s">
        <v>466</v>
      </c>
    </row>
    <row r="46" spans="1:4" ht="26">
      <c r="A46" s="65" t="s">
        <v>781</v>
      </c>
      <c r="B46" s="65" t="s">
        <v>125</v>
      </c>
    </row>
    <row r="47" spans="1:4">
      <c r="A47" s="313" t="s">
        <v>126</v>
      </c>
      <c r="B47" s="313" t="s">
        <v>127</v>
      </c>
      <c r="C47" s="119" t="s">
        <v>762</v>
      </c>
      <c r="D47" s="119" t="s">
        <v>782</v>
      </c>
    </row>
    <row r="48" spans="1:4">
      <c r="A48" s="130" t="s">
        <v>643</v>
      </c>
      <c r="B48" s="130" t="s">
        <v>131</v>
      </c>
      <c r="C48" s="131">
        <v>388309</v>
      </c>
      <c r="D48" s="131">
        <v>255535</v>
      </c>
    </row>
    <row r="49" spans="1:8">
      <c r="A49" s="77" t="s">
        <v>566</v>
      </c>
      <c r="B49" s="77" t="s">
        <v>133</v>
      </c>
      <c r="C49" s="78">
        <v>19241</v>
      </c>
      <c r="D49" s="78">
        <v>18832</v>
      </c>
    </row>
    <row r="50" spans="1:8">
      <c r="A50" s="77" t="s">
        <v>567</v>
      </c>
      <c r="B50" s="77" t="s">
        <v>135</v>
      </c>
      <c r="C50" s="78">
        <v>50210</v>
      </c>
      <c r="D50" s="78">
        <v>46209</v>
      </c>
    </row>
    <row r="51" spans="1:8">
      <c r="A51" s="77" t="s">
        <v>568</v>
      </c>
      <c r="B51" s="77" t="s">
        <v>137</v>
      </c>
      <c r="C51" s="78">
        <v>242816</v>
      </c>
      <c r="D51" s="78">
        <v>143130</v>
      </c>
    </row>
    <row r="52" spans="1:8">
      <c r="A52" s="77" t="s">
        <v>138</v>
      </c>
      <c r="B52" s="77" t="s">
        <v>139</v>
      </c>
      <c r="C52" s="78">
        <v>56438</v>
      </c>
      <c r="D52" s="78">
        <v>46417</v>
      </c>
    </row>
    <row r="53" spans="1:8">
      <c r="A53" s="89" t="s">
        <v>140</v>
      </c>
      <c r="B53" s="89" t="s">
        <v>141</v>
      </c>
      <c r="C53" s="95">
        <v>9553</v>
      </c>
      <c r="D53" s="95">
        <v>0</v>
      </c>
      <c r="E53" s="406" t="s">
        <v>510</v>
      </c>
      <c r="F53" s="405"/>
      <c r="G53" s="405"/>
      <c r="H53" s="405"/>
    </row>
    <row r="54" spans="1:8">
      <c r="A54" s="89" t="s">
        <v>142</v>
      </c>
      <c r="B54" s="89" t="s">
        <v>143</v>
      </c>
      <c r="C54" s="95">
        <v>3478</v>
      </c>
      <c r="D54" s="95">
        <v>0</v>
      </c>
      <c r="E54" s="406" t="s">
        <v>510</v>
      </c>
      <c r="F54" s="405"/>
      <c r="G54" s="405"/>
      <c r="H54" s="405"/>
    </row>
    <row r="55" spans="1:8">
      <c r="A55" s="77" t="s">
        <v>644</v>
      </c>
      <c r="B55" s="77" t="s">
        <v>145</v>
      </c>
      <c r="C55" s="78">
        <v>3683</v>
      </c>
      <c r="D55" s="78">
        <v>452</v>
      </c>
    </row>
    <row r="56" spans="1:8">
      <c r="A56" s="77" t="s">
        <v>146</v>
      </c>
      <c r="B56" s="77" t="s">
        <v>147</v>
      </c>
      <c r="C56" s="78">
        <v>0</v>
      </c>
      <c r="D56" s="78">
        <v>0</v>
      </c>
    </row>
    <row r="57" spans="1:8">
      <c r="A57" s="77" t="s">
        <v>500</v>
      </c>
      <c r="B57" s="77" t="s">
        <v>151</v>
      </c>
      <c r="C57" s="78">
        <v>2320</v>
      </c>
      <c r="D57" s="78">
        <v>0</v>
      </c>
    </row>
    <row r="58" spans="1:8">
      <c r="A58" s="77" t="s">
        <v>707</v>
      </c>
      <c r="B58" s="77" t="s">
        <v>611</v>
      </c>
      <c r="C58" s="78">
        <v>570</v>
      </c>
      <c r="D58" s="78">
        <v>495</v>
      </c>
    </row>
    <row r="59" spans="1:8">
      <c r="A59" s="130" t="s">
        <v>570</v>
      </c>
      <c r="B59" s="130" t="s">
        <v>155</v>
      </c>
      <c r="C59" s="131">
        <v>738529</v>
      </c>
      <c r="D59" s="131">
        <v>725978</v>
      </c>
    </row>
    <row r="60" spans="1:8">
      <c r="A60" s="77" t="s">
        <v>156</v>
      </c>
      <c r="B60" s="77" t="s">
        <v>157</v>
      </c>
      <c r="C60" s="78">
        <v>258</v>
      </c>
      <c r="D60" s="78">
        <v>323</v>
      </c>
    </row>
    <row r="61" spans="1:8">
      <c r="A61" s="77" t="s">
        <v>158</v>
      </c>
      <c r="B61" s="77" t="s">
        <v>159</v>
      </c>
      <c r="C61" s="78">
        <v>37008</v>
      </c>
      <c r="D61" s="78">
        <v>46261</v>
      </c>
    </row>
    <row r="62" spans="1:8">
      <c r="A62" s="77" t="s">
        <v>571</v>
      </c>
      <c r="B62" s="77" t="s">
        <v>161</v>
      </c>
      <c r="C62" s="78">
        <v>1611</v>
      </c>
      <c r="D62" s="78">
        <v>0</v>
      </c>
    </row>
    <row r="63" spans="1:8">
      <c r="A63" s="77" t="s">
        <v>152</v>
      </c>
      <c r="B63" s="77" t="s">
        <v>153</v>
      </c>
      <c r="C63" s="78">
        <v>19231</v>
      </c>
      <c r="D63" s="78">
        <v>17582</v>
      </c>
    </row>
    <row r="64" spans="1:8">
      <c r="A64" s="77" t="s">
        <v>146</v>
      </c>
      <c r="B64" s="77" t="s">
        <v>147</v>
      </c>
      <c r="C64" s="78">
        <v>0</v>
      </c>
      <c r="D64" s="78">
        <v>0</v>
      </c>
    </row>
    <row r="65" spans="1:8">
      <c r="A65" s="77" t="s">
        <v>499</v>
      </c>
      <c r="B65" s="77" t="s">
        <v>149</v>
      </c>
      <c r="C65" s="78">
        <v>21502</v>
      </c>
      <c r="D65" s="78">
        <v>14296</v>
      </c>
    </row>
    <row r="66" spans="1:8">
      <c r="A66" s="132" t="s">
        <v>170</v>
      </c>
      <c r="B66" s="132" t="s">
        <v>171</v>
      </c>
      <c r="C66" s="315">
        <v>103878</v>
      </c>
      <c r="D66" s="315">
        <v>66987</v>
      </c>
    </row>
    <row r="67" spans="1:8">
      <c r="A67" s="77" t="s">
        <v>537</v>
      </c>
      <c r="B67" s="77" t="s">
        <v>169</v>
      </c>
      <c r="C67" s="78">
        <v>554992</v>
      </c>
      <c r="D67" s="78">
        <v>580529</v>
      </c>
    </row>
    <row r="68" spans="1:8">
      <c r="A68" s="89" t="s">
        <v>172</v>
      </c>
      <c r="B68" s="89" t="s">
        <v>173</v>
      </c>
      <c r="C68" s="95">
        <v>49</v>
      </c>
      <c r="D68" s="95">
        <v>0</v>
      </c>
      <c r="E68" s="406" t="s">
        <v>510</v>
      </c>
      <c r="F68" s="405"/>
      <c r="G68" s="405"/>
      <c r="H68" s="405"/>
    </row>
    <row r="69" spans="1:8">
      <c r="A69" s="130" t="s">
        <v>174</v>
      </c>
      <c r="B69" s="130" t="s">
        <v>175</v>
      </c>
      <c r="C69" s="131">
        <v>1126838</v>
      </c>
      <c r="D69" s="131">
        <v>981513</v>
      </c>
    </row>
    <row r="70" spans="1:8">
      <c r="C70" s="79"/>
      <c r="D70" s="79"/>
    </row>
    <row r="71" spans="1:8">
      <c r="A71" s="313" t="s">
        <v>452</v>
      </c>
      <c r="B71" s="313" t="s">
        <v>177</v>
      </c>
      <c r="C71" s="119" t="s">
        <v>762</v>
      </c>
      <c r="D71" s="119" t="s">
        <v>783</v>
      </c>
    </row>
    <row r="72" spans="1:8">
      <c r="A72" s="130" t="s">
        <v>178</v>
      </c>
      <c r="B72" s="130" t="s">
        <v>179</v>
      </c>
      <c r="C72" s="131">
        <v>1002864</v>
      </c>
      <c r="D72" s="131">
        <v>882899</v>
      </c>
    </row>
    <row r="73" spans="1:8">
      <c r="A73" s="130" t="s">
        <v>480</v>
      </c>
      <c r="B73" s="130" t="s">
        <v>481</v>
      </c>
      <c r="C73" s="131">
        <v>1002864</v>
      </c>
      <c r="D73" s="131">
        <v>882899</v>
      </c>
    </row>
    <row r="74" spans="1:8">
      <c r="A74" s="77" t="s">
        <v>182</v>
      </c>
      <c r="B74" s="77" t="s">
        <v>183</v>
      </c>
      <c r="C74" s="78">
        <v>96120</v>
      </c>
      <c r="D74" s="78">
        <v>96120</v>
      </c>
    </row>
    <row r="75" spans="1:8">
      <c r="A75" s="77" t="s">
        <v>453</v>
      </c>
      <c r="B75" s="77" t="s">
        <v>527</v>
      </c>
      <c r="C75" s="78">
        <v>739724</v>
      </c>
      <c r="D75" s="78">
        <v>549335</v>
      </c>
    </row>
    <row r="76" spans="1:8">
      <c r="A76" s="77" t="s">
        <v>573</v>
      </c>
      <c r="B76" s="77" t="s">
        <v>191</v>
      </c>
      <c r="C76" s="78">
        <v>26145</v>
      </c>
      <c r="D76" s="78">
        <v>15212</v>
      </c>
    </row>
    <row r="77" spans="1:8">
      <c r="A77" s="77" t="s">
        <v>574</v>
      </c>
      <c r="B77" s="77" t="s">
        <v>529</v>
      </c>
      <c r="C77" s="78">
        <v>1012</v>
      </c>
      <c r="D77" s="78">
        <v>118</v>
      </c>
    </row>
    <row r="78" spans="1:8">
      <c r="A78" s="77" t="s">
        <v>194</v>
      </c>
      <c r="B78" s="77" t="s">
        <v>195</v>
      </c>
      <c r="C78" s="78">
        <v>30529</v>
      </c>
      <c r="D78" s="78">
        <v>21844</v>
      </c>
    </row>
    <row r="79" spans="1:8">
      <c r="A79" s="77" t="s">
        <v>575</v>
      </c>
      <c r="B79" s="77" t="s">
        <v>197</v>
      </c>
      <c r="C79" s="78">
        <v>109334</v>
      </c>
      <c r="D79" s="78">
        <v>200270</v>
      </c>
    </row>
    <row r="80" spans="1:8">
      <c r="A80" s="114" t="s">
        <v>576</v>
      </c>
      <c r="B80" s="114" t="s">
        <v>482</v>
      </c>
      <c r="C80" s="316">
        <v>0</v>
      </c>
      <c r="D80" s="316">
        <v>0</v>
      </c>
    </row>
    <row r="81" spans="1:4">
      <c r="A81" s="130" t="s">
        <v>577</v>
      </c>
      <c r="B81" s="130" t="s">
        <v>199</v>
      </c>
      <c r="C81" s="131">
        <v>6691</v>
      </c>
      <c r="D81" s="131">
        <v>4130</v>
      </c>
    </row>
    <row r="82" spans="1:4">
      <c r="A82" s="77" t="s">
        <v>200</v>
      </c>
      <c r="B82" s="77" t="s">
        <v>201</v>
      </c>
      <c r="C82" s="78">
        <v>163</v>
      </c>
      <c r="D82" s="78">
        <v>148</v>
      </c>
    </row>
    <row r="83" spans="1:4">
      <c r="A83" s="77" t="s">
        <v>502</v>
      </c>
      <c r="B83" s="77" t="s">
        <v>205</v>
      </c>
      <c r="C83" s="78">
        <v>0</v>
      </c>
      <c r="D83" s="78">
        <v>1878</v>
      </c>
    </row>
    <row r="84" spans="1:4">
      <c r="A84" s="77" t="s">
        <v>503</v>
      </c>
      <c r="B84" s="77" t="s">
        <v>207</v>
      </c>
      <c r="C84" s="78">
        <v>6338</v>
      </c>
      <c r="D84" s="78">
        <v>2023</v>
      </c>
    </row>
    <row r="85" spans="1:4">
      <c r="A85" s="77" t="s">
        <v>483</v>
      </c>
      <c r="B85" s="77" t="s">
        <v>209</v>
      </c>
      <c r="C85" s="78">
        <v>190</v>
      </c>
      <c r="D85" s="78">
        <v>81</v>
      </c>
    </row>
    <row r="86" spans="1:4">
      <c r="A86" s="130" t="s">
        <v>578</v>
      </c>
      <c r="B86" s="130" t="s">
        <v>213</v>
      </c>
      <c r="C86" s="131">
        <v>117283</v>
      </c>
      <c r="D86" s="131">
        <v>94484</v>
      </c>
    </row>
    <row r="87" spans="1:4">
      <c r="A87" s="77" t="s">
        <v>336</v>
      </c>
      <c r="B87" s="77" t="s">
        <v>337</v>
      </c>
      <c r="C87" s="78">
        <v>0</v>
      </c>
      <c r="D87" s="78">
        <v>0</v>
      </c>
    </row>
    <row r="88" spans="1:4">
      <c r="A88" s="77" t="s">
        <v>200</v>
      </c>
      <c r="B88" s="77" t="s">
        <v>201</v>
      </c>
      <c r="C88" s="78">
        <v>246</v>
      </c>
      <c r="D88" s="78">
        <v>190</v>
      </c>
    </row>
    <row r="89" spans="1:4">
      <c r="A89" s="77" t="s">
        <v>579</v>
      </c>
      <c r="B89" s="77" t="s">
        <v>217</v>
      </c>
      <c r="C89" s="78">
        <v>49914</v>
      </c>
      <c r="D89" s="78">
        <v>37374</v>
      </c>
    </row>
    <row r="90" spans="1:4">
      <c r="A90" s="77" t="s">
        <v>218</v>
      </c>
      <c r="B90" s="77" t="s">
        <v>219</v>
      </c>
      <c r="C90" s="78">
        <v>0</v>
      </c>
      <c r="D90" s="78">
        <v>3457</v>
      </c>
    </row>
    <row r="91" spans="1:4">
      <c r="A91" s="77" t="s">
        <v>202</v>
      </c>
      <c r="B91" s="77" t="s">
        <v>221</v>
      </c>
      <c r="C91" s="78">
        <v>40388</v>
      </c>
      <c r="D91" s="78">
        <v>6770</v>
      </c>
    </row>
    <row r="92" spans="1:4">
      <c r="A92" s="77" t="s">
        <v>503</v>
      </c>
      <c r="B92" s="77" t="s">
        <v>207</v>
      </c>
      <c r="C92" s="78">
        <v>3569</v>
      </c>
      <c r="D92" s="78">
        <v>3052</v>
      </c>
    </row>
    <row r="93" spans="1:4">
      <c r="A93" s="77" t="s">
        <v>483</v>
      </c>
      <c r="B93" s="77" t="s">
        <v>209</v>
      </c>
      <c r="C93" s="78">
        <v>2</v>
      </c>
      <c r="D93" s="78">
        <v>1</v>
      </c>
    </row>
    <row r="94" spans="1:4">
      <c r="A94" s="77" t="s">
        <v>210</v>
      </c>
      <c r="B94" s="77" t="s">
        <v>211</v>
      </c>
      <c r="C94" s="78">
        <v>23164</v>
      </c>
      <c r="D94" s="78">
        <v>43640</v>
      </c>
    </row>
    <row r="95" spans="1:4">
      <c r="A95" s="130" t="s">
        <v>580</v>
      </c>
      <c r="B95" s="130" t="s">
        <v>228</v>
      </c>
      <c r="C95" s="131">
        <v>1126838</v>
      </c>
      <c r="D95" s="131">
        <v>981513</v>
      </c>
    </row>
    <row r="96" spans="1:4">
      <c r="A96" s="76" t="s">
        <v>466</v>
      </c>
    </row>
    <row r="98" spans="1:4" ht="26">
      <c r="A98" s="65" t="s">
        <v>784</v>
      </c>
      <c r="B98" s="65" t="s">
        <v>230</v>
      </c>
    </row>
    <row r="99" spans="1:4" ht="24">
      <c r="A99" s="313" t="s">
        <v>231</v>
      </c>
      <c r="B99" s="313" t="s">
        <v>232</v>
      </c>
      <c r="C99" s="113" t="s">
        <v>732</v>
      </c>
      <c r="D99" s="113" t="s">
        <v>780</v>
      </c>
    </row>
    <row r="100" spans="1:4">
      <c r="A100" s="121" t="s">
        <v>233</v>
      </c>
      <c r="B100" s="121" t="s">
        <v>234</v>
      </c>
      <c r="C100" s="4"/>
      <c r="D100" s="4"/>
    </row>
    <row r="101" spans="1:4">
      <c r="A101" s="122" t="s">
        <v>646</v>
      </c>
      <c r="B101" s="122" t="s">
        <v>758</v>
      </c>
      <c r="C101" s="4">
        <v>109334</v>
      </c>
      <c r="D101" s="4">
        <v>200270</v>
      </c>
    </row>
    <row r="102" spans="1:4">
      <c r="A102" s="122" t="s">
        <v>235</v>
      </c>
      <c r="B102" s="122" t="s">
        <v>236</v>
      </c>
      <c r="C102" s="4">
        <v>32600</v>
      </c>
      <c r="D102" s="4">
        <v>38413</v>
      </c>
    </row>
    <row r="103" spans="1:4">
      <c r="A103" s="81" t="s">
        <v>4</v>
      </c>
      <c r="B103" s="81" t="s">
        <v>764</v>
      </c>
      <c r="C103" s="80">
        <v>4768</v>
      </c>
      <c r="D103" s="80">
        <v>4906</v>
      </c>
    </row>
    <row r="104" spans="1:4">
      <c r="A104" s="81" t="s">
        <v>6</v>
      </c>
      <c r="B104" s="81" t="s">
        <v>683</v>
      </c>
      <c r="C104" s="80">
        <v>11867</v>
      </c>
      <c r="D104" s="80">
        <v>0</v>
      </c>
    </row>
    <row r="105" spans="1:4">
      <c r="A105" s="81" t="s">
        <v>650</v>
      </c>
      <c r="B105" s="81" t="s">
        <v>605</v>
      </c>
      <c r="C105" s="80">
        <v>-10706</v>
      </c>
      <c r="D105" s="80">
        <v>-10425</v>
      </c>
    </row>
    <row r="106" spans="1:4">
      <c r="A106" s="81" t="s">
        <v>651</v>
      </c>
      <c r="B106" s="81" t="s">
        <v>606</v>
      </c>
      <c r="C106" s="80">
        <v>545</v>
      </c>
      <c r="D106" s="80">
        <v>906</v>
      </c>
    </row>
    <row r="107" spans="1:4">
      <c r="A107" s="81" t="s">
        <v>652</v>
      </c>
      <c r="B107" s="81" t="s">
        <v>248</v>
      </c>
      <c r="C107" s="80">
        <v>-27312</v>
      </c>
      <c r="D107" s="80">
        <v>-1660</v>
      </c>
    </row>
    <row r="108" spans="1:4">
      <c r="A108" s="81" t="s">
        <v>653</v>
      </c>
      <c r="B108" s="81" t="s">
        <v>250</v>
      </c>
      <c r="C108" s="80">
        <v>65</v>
      </c>
      <c r="D108" s="80">
        <v>78</v>
      </c>
    </row>
    <row r="109" spans="1:4">
      <c r="A109" s="81" t="s">
        <v>654</v>
      </c>
      <c r="B109" s="81" t="s">
        <v>252</v>
      </c>
      <c r="C109" s="80">
        <v>8310</v>
      </c>
      <c r="D109" s="80">
        <v>28911</v>
      </c>
    </row>
    <row r="110" spans="1:4">
      <c r="A110" s="81" t="s">
        <v>655</v>
      </c>
      <c r="B110" s="81" t="s">
        <v>546</v>
      </c>
      <c r="C110" s="80">
        <v>37668</v>
      </c>
      <c r="D110" s="80">
        <v>6890</v>
      </c>
    </row>
    <row r="111" spans="1:4">
      <c r="A111" s="81" t="s">
        <v>255</v>
      </c>
      <c r="B111" s="81" t="s">
        <v>547</v>
      </c>
      <c r="C111" s="80">
        <v>-2351</v>
      </c>
      <c r="D111" s="80">
        <v>1695</v>
      </c>
    </row>
    <row r="112" spans="1:4">
      <c r="A112" s="81" t="s">
        <v>259</v>
      </c>
      <c r="B112" s="81" t="s">
        <v>260</v>
      </c>
      <c r="C112" s="80">
        <v>9746</v>
      </c>
      <c r="D112" s="80">
        <v>7112</v>
      </c>
    </row>
    <row r="113" spans="1:8">
      <c r="A113" s="122" t="s">
        <v>656</v>
      </c>
      <c r="B113" s="122" t="s">
        <v>262</v>
      </c>
      <c r="C113" s="4">
        <v>141934</v>
      </c>
      <c r="D113" s="4">
        <v>238683</v>
      </c>
    </row>
    <row r="114" spans="1:8">
      <c r="A114" s="81" t="s">
        <v>657</v>
      </c>
      <c r="B114" s="81" t="s">
        <v>765</v>
      </c>
      <c r="C114" s="80">
        <v>13699</v>
      </c>
      <c r="D114" s="80">
        <v>47135</v>
      </c>
    </row>
    <row r="115" spans="1:8">
      <c r="A115" s="81" t="s">
        <v>766</v>
      </c>
      <c r="B115" s="81" t="s">
        <v>767</v>
      </c>
      <c r="C115" s="80">
        <v>-23042</v>
      </c>
      <c r="D115" s="80">
        <v>-52733</v>
      </c>
    </row>
    <row r="116" spans="1:8">
      <c r="A116" s="121" t="s">
        <v>659</v>
      </c>
      <c r="B116" s="121" t="s">
        <v>270</v>
      </c>
      <c r="C116" s="4">
        <v>132591</v>
      </c>
      <c r="D116" s="4">
        <v>233085</v>
      </c>
    </row>
    <row r="117" spans="1:8">
      <c r="A117" s="121" t="s">
        <v>660</v>
      </c>
      <c r="B117" s="121" t="s">
        <v>272</v>
      </c>
      <c r="C117" s="4"/>
      <c r="D117" s="4"/>
    </row>
    <row r="118" spans="1:8">
      <c r="A118" s="122" t="s">
        <v>549</v>
      </c>
      <c r="B118" s="122" t="s">
        <v>274</v>
      </c>
      <c r="C118" s="4">
        <v>1136419</v>
      </c>
      <c r="D118" s="4">
        <v>1101872</v>
      </c>
    </row>
    <row r="119" spans="1:8">
      <c r="A119" s="81" t="s">
        <v>661</v>
      </c>
      <c r="B119" s="81" t="s">
        <v>276</v>
      </c>
      <c r="C119" s="80">
        <v>230</v>
      </c>
      <c r="D119" s="80">
        <v>65</v>
      </c>
    </row>
    <row r="120" spans="1:8">
      <c r="A120" s="81" t="s">
        <v>277</v>
      </c>
      <c r="B120" s="81" t="s">
        <v>278</v>
      </c>
      <c r="C120" s="80">
        <v>26</v>
      </c>
      <c r="D120" s="80">
        <v>0</v>
      </c>
    </row>
    <row r="121" spans="1:8">
      <c r="A121" s="81" t="s">
        <v>281</v>
      </c>
      <c r="B121" s="81" t="s">
        <v>282</v>
      </c>
      <c r="C121" s="80">
        <v>0</v>
      </c>
      <c r="D121" s="80">
        <v>0</v>
      </c>
    </row>
    <row r="122" spans="1:8">
      <c r="A122" s="81" t="s">
        <v>662</v>
      </c>
      <c r="B122" s="81" t="s">
        <v>288</v>
      </c>
      <c r="C122" s="80">
        <v>1125444</v>
      </c>
      <c r="D122" s="80">
        <v>1091382</v>
      </c>
    </row>
    <row r="123" spans="1:8">
      <c r="A123" s="81" t="s">
        <v>664</v>
      </c>
      <c r="B123" s="81" t="s">
        <v>716</v>
      </c>
      <c r="C123" s="80">
        <v>10719</v>
      </c>
      <c r="D123" s="80">
        <v>10425</v>
      </c>
    </row>
    <row r="124" spans="1:8">
      <c r="A124" s="122" t="s">
        <v>553</v>
      </c>
      <c r="B124" s="122" t="s">
        <v>300</v>
      </c>
      <c r="C124" s="4">
        <v>1231413</v>
      </c>
      <c r="D124" s="4">
        <v>1383986</v>
      </c>
    </row>
    <row r="125" spans="1:8">
      <c r="A125" s="81" t="s">
        <v>665</v>
      </c>
      <c r="B125" s="81" t="s">
        <v>717</v>
      </c>
      <c r="C125" s="80">
        <v>15176</v>
      </c>
      <c r="D125" s="80">
        <v>13893</v>
      </c>
    </row>
    <row r="126" spans="1:8">
      <c r="A126" s="81" t="s">
        <v>568</v>
      </c>
      <c r="B126" s="81" t="s">
        <v>137</v>
      </c>
      <c r="C126" s="80">
        <v>98475</v>
      </c>
      <c r="D126" s="80">
        <v>76625</v>
      </c>
    </row>
    <row r="127" spans="1:8">
      <c r="A127" s="81" t="s">
        <v>305</v>
      </c>
      <c r="B127" s="81" t="s">
        <v>306</v>
      </c>
      <c r="C127" s="80">
        <v>10550</v>
      </c>
      <c r="D127" s="80">
        <v>0</v>
      </c>
    </row>
    <row r="128" spans="1:8">
      <c r="A128" s="93" t="s">
        <v>666</v>
      </c>
      <c r="B128" s="93" t="s">
        <v>718</v>
      </c>
      <c r="C128" s="94">
        <v>4078</v>
      </c>
      <c r="D128" s="94">
        <v>0</v>
      </c>
      <c r="E128" s="406" t="s">
        <v>510</v>
      </c>
      <c r="F128" s="405"/>
      <c r="G128" s="405"/>
      <c r="H128" s="405"/>
    </row>
    <row r="129" spans="1:21">
      <c r="A129" s="81" t="s">
        <v>311</v>
      </c>
      <c r="B129" s="81" t="s">
        <v>312</v>
      </c>
      <c r="C129" s="80">
        <v>2500</v>
      </c>
      <c r="D129" s="80">
        <v>452</v>
      </c>
    </row>
    <row r="130" spans="1:21">
      <c r="A130" s="93" t="s">
        <v>319</v>
      </c>
      <c r="B130" s="93" t="s">
        <v>320</v>
      </c>
      <c r="C130" s="94">
        <v>727</v>
      </c>
      <c r="D130" s="94">
        <v>940</v>
      </c>
      <c r="E130" s="406" t="s">
        <v>510</v>
      </c>
      <c r="F130" s="405"/>
      <c r="G130" s="405"/>
      <c r="H130" s="405"/>
    </row>
    <row r="131" spans="1:21">
      <c r="A131" s="81" t="s">
        <v>321</v>
      </c>
      <c r="B131" s="81" t="s">
        <v>322</v>
      </c>
      <c r="C131" s="80">
        <v>1099907</v>
      </c>
      <c r="D131" s="80">
        <v>1292076</v>
      </c>
    </row>
    <row r="132" spans="1:21">
      <c r="A132" s="121" t="s">
        <v>668</v>
      </c>
      <c r="B132" s="121" t="s">
        <v>331</v>
      </c>
      <c r="C132" s="4">
        <v>-94994</v>
      </c>
      <c r="D132" s="4">
        <v>-282114</v>
      </c>
    </row>
    <row r="133" spans="1:21">
      <c r="A133" s="121" t="s">
        <v>669</v>
      </c>
      <c r="B133" s="121" t="s">
        <v>333</v>
      </c>
      <c r="C133" s="4"/>
      <c r="D133" s="4"/>
    </row>
    <row r="134" spans="1:21">
      <c r="A134" s="122" t="s">
        <v>549</v>
      </c>
      <c r="B134" s="122" t="s">
        <v>274</v>
      </c>
      <c r="C134" s="4">
        <v>0</v>
      </c>
      <c r="D134" s="4">
        <v>0</v>
      </c>
    </row>
    <row r="135" spans="1:21">
      <c r="A135" s="81" t="s">
        <v>710</v>
      </c>
      <c r="B135" s="81" t="s">
        <v>711</v>
      </c>
      <c r="C135" s="80">
        <v>0</v>
      </c>
      <c r="D135" s="80">
        <v>0</v>
      </c>
    </row>
    <row r="136" spans="1:21">
      <c r="A136" s="81" t="s">
        <v>336</v>
      </c>
      <c r="B136" s="81" t="s">
        <v>337</v>
      </c>
      <c r="C136" s="80">
        <v>0</v>
      </c>
      <c r="D136" s="80">
        <v>0</v>
      </c>
    </row>
    <row r="137" spans="1:21">
      <c r="A137" s="122" t="s">
        <v>553</v>
      </c>
      <c r="B137" s="122" t="s">
        <v>300</v>
      </c>
      <c r="C137" s="4">
        <v>706</v>
      </c>
      <c r="D137" s="4">
        <v>101353</v>
      </c>
    </row>
    <row r="138" spans="1:21">
      <c r="A138" s="81" t="s">
        <v>342</v>
      </c>
      <c r="B138" s="81" t="s">
        <v>312</v>
      </c>
      <c r="C138" s="80">
        <v>0</v>
      </c>
      <c r="D138" s="80">
        <v>0</v>
      </c>
      <c r="U138" s="68"/>
    </row>
    <row r="139" spans="1:21">
      <c r="A139" s="81" t="s">
        <v>563</v>
      </c>
      <c r="B139" s="81" t="s">
        <v>346</v>
      </c>
      <c r="C139" s="80">
        <v>0</v>
      </c>
      <c r="D139" s="80">
        <v>100926</v>
      </c>
      <c r="O139" s="68"/>
      <c r="U139" s="68"/>
    </row>
    <row r="140" spans="1:21">
      <c r="A140" s="81" t="s">
        <v>785</v>
      </c>
      <c r="B140" s="81" t="s">
        <v>786</v>
      </c>
      <c r="C140" s="80">
        <v>693</v>
      </c>
      <c r="D140" s="80">
        <v>427</v>
      </c>
      <c r="O140" s="68"/>
      <c r="U140" s="68"/>
    </row>
    <row r="141" spans="1:21">
      <c r="A141" s="81" t="s">
        <v>340</v>
      </c>
      <c r="B141" s="81" t="s">
        <v>341</v>
      </c>
      <c r="C141" s="80">
        <v>13</v>
      </c>
      <c r="D141" s="80">
        <v>0</v>
      </c>
      <c r="O141" s="68"/>
      <c r="U141" s="68"/>
    </row>
    <row r="142" spans="1:21">
      <c r="A142" s="121" t="s">
        <v>672</v>
      </c>
      <c r="B142" s="121" t="s">
        <v>353</v>
      </c>
      <c r="C142" s="4">
        <v>-706</v>
      </c>
      <c r="D142" s="4">
        <v>-101353</v>
      </c>
      <c r="O142" s="68"/>
    </row>
    <row r="143" spans="1:21">
      <c r="A143" s="121" t="s">
        <v>673</v>
      </c>
      <c r="B143" s="121" t="s">
        <v>355</v>
      </c>
      <c r="C143" s="4">
        <v>36891</v>
      </c>
      <c r="D143" s="4">
        <v>-150382</v>
      </c>
      <c r="O143" s="68"/>
    </row>
    <row r="144" spans="1:21">
      <c r="A144" s="121" t="s">
        <v>674</v>
      </c>
      <c r="B144" s="121" t="s">
        <v>357</v>
      </c>
      <c r="C144" s="4">
        <v>36891</v>
      </c>
      <c r="D144" s="4">
        <v>-150382</v>
      </c>
      <c r="O144" s="68"/>
    </row>
    <row r="145" spans="1:17">
      <c r="A145" s="121" t="s">
        <v>675</v>
      </c>
      <c r="B145" s="121" t="s">
        <v>359</v>
      </c>
      <c r="C145" s="4">
        <v>66987</v>
      </c>
      <c r="D145" s="4">
        <v>217369</v>
      </c>
      <c r="O145" s="68"/>
    </row>
    <row r="146" spans="1:17">
      <c r="A146" s="121" t="s">
        <v>676</v>
      </c>
      <c r="B146" s="121" t="s">
        <v>361</v>
      </c>
      <c r="C146" s="4">
        <v>103878</v>
      </c>
      <c r="D146" s="4">
        <v>66987</v>
      </c>
      <c r="O146" s="68"/>
    </row>
    <row r="147" spans="1:17">
      <c r="A147" s="76" t="s">
        <v>466</v>
      </c>
      <c r="B147" s="71"/>
      <c r="C147" s="72"/>
      <c r="D147" s="72"/>
      <c r="Q147" s="68"/>
    </row>
    <row r="148" spans="1:17">
      <c r="A148" s="76"/>
      <c r="B148" s="71"/>
      <c r="C148" s="72"/>
      <c r="D148" s="72"/>
      <c r="Q148" s="68"/>
    </row>
    <row r="149" spans="1:17" ht="26">
      <c r="A149" s="65" t="s">
        <v>787</v>
      </c>
      <c r="B149" s="66" t="s">
        <v>427</v>
      </c>
      <c r="C149" s="383" t="s">
        <v>732</v>
      </c>
      <c r="D149" s="384"/>
      <c r="E149" s="384"/>
      <c r="F149" s="385"/>
      <c r="H149" s="383" t="s">
        <v>780</v>
      </c>
      <c r="I149" s="384"/>
      <c r="J149" s="384"/>
      <c r="K149" s="385"/>
    </row>
    <row r="150" spans="1:17" ht="52">
      <c r="A150" s="392" t="s">
        <v>477</v>
      </c>
      <c r="B150" s="387" t="s">
        <v>429</v>
      </c>
      <c r="C150" s="396" t="s">
        <v>430</v>
      </c>
      <c r="D150" s="396" t="s">
        <v>431</v>
      </c>
      <c r="E150" s="314" t="s">
        <v>478</v>
      </c>
      <c r="F150" s="314" t="s">
        <v>433</v>
      </c>
      <c r="H150" s="396" t="s">
        <v>430</v>
      </c>
      <c r="I150" s="396" t="s">
        <v>431</v>
      </c>
      <c r="J150" s="314" t="s">
        <v>478</v>
      </c>
      <c r="K150" s="314" t="s">
        <v>433</v>
      </c>
    </row>
    <row r="151" spans="1:17" ht="65">
      <c r="A151" s="392"/>
      <c r="B151" s="387"/>
      <c r="C151" s="397"/>
      <c r="D151" s="397"/>
      <c r="E151" s="314" t="s">
        <v>479</v>
      </c>
      <c r="F151" s="314" t="s">
        <v>435</v>
      </c>
      <c r="H151" s="397"/>
      <c r="I151" s="397"/>
      <c r="J151" s="314" t="s">
        <v>479</v>
      </c>
      <c r="K151" s="314" t="s">
        <v>435</v>
      </c>
    </row>
    <row r="152" spans="1:17">
      <c r="A152" s="82" t="s">
        <v>0</v>
      </c>
      <c r="B152" s="121" t="s">
        <v>1</v>
      </c>
      <c r="C152" s="123">
        <v>227830</v>
      </c>
      <c r="D152" s="123">
        <v>144317</v>
      </c>
      <c r="E152" s="123">
        <v>-9246</v>
      </c>
      <c r="F152" s="123">
        <v>362901</v>
      </c>
      <c r="H152" s="123">
        <v>330304</v>
      </c>
      <c r="I152" s="123">
        <v>169550</v>
      </c>
      <c r="J152" s="123">
        <v>-36670</v>
      </c>
      <c r="K152" s="123">
        <v>463184</v>
      </c>
      <c r="L152" s="68"/>
    </row>
    <row r="153" spans="1:17">
      <c r="A153" s="84" t="s">
        <v>622</v>
      </c>
      <c r="B153" s="116" t="s">
        <v>46</v>
      </c>
      <c r="C153" s="78">
        <v>220641</v>
      </c>
      <c r="D153" s="78">
        <v>12782</v>
      </c>
      <c r="E153" s="78">
        <v>2496</v>
      </c>
      <c r="F153" s="78">
        <v>235919</v>
      </c>
      <c r="H153" s="88">
        <v>319481</v>
      </c>
      <c r="I153" s="88">
        <v>13469</v>
      </c>
      <c r="J153" s="88">
        <v>13891</v>
      </c>
      <c r="K153" s="78">
        <v>346841</v>
      </c>
      <c r="L153" s="68"/>
      <c r="M153" s="68"/>
    </row>
    <row r="154" spans="1:17">
      <c r="A154" s="84" t="s">
        <v>623</v>
      </c>
      <c r="B154" s="116" t="s">
        <v>369</v>
      </c>
      <c r="C154" s="78">
        <v>4409</v>
      </c>
      <c r="D154" s="78">
        <v>15</v>
      </c>
      <c r="E154" s="78">
        <v>-4316</v>
      </c>
      <c r="F154" s="78">
        <v>108</v>
      </c>
      <c r="H154" s="88">
        <v>4237</v>
      </c>
      <c r="I154" s="88">
        <v>0</v>
      </c>
      <c r="J154" s="88">
        <v>-4139</v>
      </c>
      <c r="K154" s="78">
        <v>98</v>
      </c>
      <c r="L154" s="68"/>
      <c r="M154" s="68"/>
    </row>
    <row r="155" spans="1:17">
      <c r="A155" s="84" t="s">
        <v>624</v>
      </c>
      <c r="B155" s="116" t="s">
        <v>49</v>
      </c>
      <c r="C155" s="78">
        <v>2780</v>
      </c>
      <c r="D155" s="78">
        <v>131520</v>
      </c>
      <c r="E155" s="78">
        <v>-7426</v>
      </c>
      <c r="F155" s="78">
        <v>126874</v>
      </c>
      <c r="H155" s="88">
        <v>6586</v>
      </c>
      <c r="I155" s="88">
        <v>156081</v>
      </c>
      <c r="J155" s="88">
        <v>-46422</v>
      </c>
      <c r="K155" s="78">
        <v>116245</v>
      </c>
      <c r="L155" s="68"/>
      <c r="M155" s="68"/>
    </row>
    <row r="156" spans="1:17">
      <c r="A156" s="82" t="s">
        <v>677</v>
      </c>
      <c r="B156" s="121" t="s">
        <v>438</v>
      </c>
      <c r="C156" s="123">
        <v>13752</v>
      </c>
      <c r="D156" s="123">
        <v>98766</v>
      </c>
      <c r="E156" s="123">
        <v>-6264</v>
      </c>
      <c r="F156" s="123">
        <v>106254</v>
      </c>
      <c r="H156" s="123">
        <v>13715</v>
      </c>
      <c r="I156" s="123">
        <v>107297</v>
      </c>
      <c r="J156" s="123">
        <v>-38838</v>
      </c>
      <c r="K156" s="123">
        <v>82174</v>
      </c>
      <c r="L156" s="68"/>
      <c r="M156" s="68"/>
    </row>
    <row r="157" spans="1:17">
      <c r="A157" s="84" t="s">
        <v>439</v>
      </c>
      <c r="B157" s="116" t="s">
        <v>373</v>
      </c>
      <c r="C157" s="78">
        <v>11132</v>
      </c>
      <c r="D157" s="78">
        <v>2896</v>
      </c>
      <c r="E157" s="78">
        <v>-1336</v>
      </c>
      <c r="F157" s="78">
        <v>12692</v>
      </c>
      <c r="H157" s="88">
        <v>7312</v>
      </c>
      <c r="I157" s="88">
        <v>268</v>
      </c>
      <c r="J157" s="88">
        <v>-6307</v>
      </c>
      <c r="K157" s="78">
        <v>1273</v>
      </c>
      <c r="L157" s="68"/>
      <c r="M157" s="68"/>
    </row>
    <row r="158" spans="1:17">
      <c r="A158" s="84" t="s">
        <v>441</v>
      </c>
      <c r="B158" s="116" t="s">
        <v>55</v>
      </c>
      <c r="C158" s="78">
        <v>2620</v>
      </c>
      <c r="D158" s="78">
        <v>95870</v>
      </c>
      <c r="E158" s="78">
        <v>-4928</v>
      </c>
      <c r="F158" s="78">
        <v>93562</v>
      </c>
      <c r="H158" s="88">
        <v>6403</v>
      </c>
      <c r="I158" s="88">
        <v>107029</v>
      </c>
      <c r="J158" s="88">
        <v>-32531</v>
      </c>
      <c r="K158" s="78">
        <v>80901</v>
      </c>
      <c r="L158" s="68"/>
      <c r="M158" s="68"/>
    </row>
    <row r="159" spans="1:17">
      <c r="A159" s="85" t="s">
        <v>626</v>
      </c>
      <c r="B159" s="124" t="s">
        <v>755</v>
      </c>
      <c r="C159" s="123">
        <v>214078</v>
      </c>
      <c r="D159" s="123">
        <v>45551</v>
      </c>
      <c r="E159" s="123">
        <v>-2982</v>
      </c>
      <c r="F159" s="123">
        <v>256647</v>
      </c>
      <c r="H159" s="123">
        <v>316589</v>
      </c>
      <c r="I159" s="123">
        <v>62253</v>
      </c>
      <c r="J159" s="123">
        <v>2168</v>
      </c>
      <c r="K159" s="123">
        <v>381010</v>
      </c>
      <c r="M159" s="68"/>
    </row>
    <row r="160" spans="1:17">
      <c r="A160" s="83" t="s">
        <v>629</v>
      </c>
      <c r="B160" s="77" t="s">
        <v>65</v>
      </c>
      <c r="C160" s="78">
        <v>3442</v>
      </c>
      <c r="D160" s="78">
        <v>428</v>
      </c>
      <c r="E160" s="78">
        <v>-1390</v>
      </c>
      <c r="F160" s="78">
        <v>2480</v>
      </c>
      <c r="H160" s="88">
        <v>5026</v>
      </c>
      <c r="I160" s="88">
        <v>759</v>
      </c>
      <c r="J160" s="88">
        <v>-1178</v>
      </c>
      <c r="K160" s="78">
        <v>4607</v>
      </c>
      <c r="M160" s="68"/>
    </row>
    <row r="161" spans="1:14">
      <c r="A161" s="83" t="s">
        <v>627</v>
      </c>
      <c r="B161" s="77" t="s">
        <v>59</v>
      </c>
      <c r="C161" s="78">
        <v>69750</v>
      </c>
      <c r="D161" s="78">
        <v>40185</v>
      </c>
      <c r="E161" s="78">
        <v>-2752</v>
      </c>
      <c r="F161" s="78">
        <v>107183</v>
      </c>
      <c r="H161" s="88">
        <v>70032</v>
      </c>
      <c r="I161" s="88">
        <v>38310</v>
      </c>
      <c r="J161" s="88">
        <v>2331</v>
      </c>
      <c r="K161" s="78">
        <v>110673</v>
      </c>
      <c r="M161" s="68"/>
      <c r="N161" s="68"/>
    </row>
    <row r="162" spans="1:14">
      <c r="A162" s="83" t="s">
        <v>628</v>
      </c>
      <c r="B162" s="77" t="s">
        <v>520</v>
      </c>
      <c r="C162" s="78">
        <v>30794</v>
      </c>
      <c r="D162" s="78">
        <v>6035</v>
      </c>
      <c r="E162" s="78">
        <v>-227</v>
      </c>
      <c r="F162" s="78">
        <v>36602</v>
      </c>
      <c r="H162" s="88">
        <v>26483</v>
      </c>
      <c r="I162" s="88">
        <v>5908</v>
      </c>
      <c r="J162" s="88">
        <v>-163</v>
      </c>
      <c r="K162" s="78">
        <v>32228</v>
      </c>
      <c r="M162" s="68"/>
      <c r="N162" s="68"/>
    </row>
    <row r="163" spans="1:14">
      <c r="A163" s="83" t="s">
        <v>66</v>
      </c>
      <c r="B163" s="77" t="s">
        <v>67</v>
      </c>
      <c r="C163" s="78">
        <v>3628</v>
      </c>
      <c r="D163" s="78">
        <v>896</v>
      </c>
      <c r="E163" s="78">
        <v>-1390</v>
      </c>
      <c r="F163" s="78">
        <v>3134</v>
      </c>
      <c r="H163" s="88">
        <v>3586</v>
      </c>
      <c r="I163" s="88">
        <v>389</v>
      </c>
      <c r="J163" s="88">
        <v>-1178</v>
      </c>
      <c r="K163" s="78">
        <v>2797</v>
      </c>
      <c r="M163" s="68"/>
      <c r="N163" s="68"/>
    </row>
    <row r="164" spans="1:14">
      <c r="A164" s="83" t="s">
        <v>630</v>
      </c>
      <c r="B164" s="77" t="s">
        <v>69</v>
      </c>
      <c r="C164" s="78">
        <v>171</v>
      </c>
      <c r="D164" s="78">
        <v>13</v>
      </c>
      <c r="E164" s="78">
        <v>0</v>
      </c>
      <c r="F164" s="78">
        <v>184</v>
      </c>
      <c r="H164" s="88">
        <v>1034</v>
      </c>
      <c r="I164" s="88">
        <v>-13</v>
      </c>
      <c r="J164" s="88">
        <v>0</v>
      </c>
      <c r="K164" s="78">
        <v>1021</v>
      </c>
      <c r="M164" s="68"/>
      <c r="N164" s="68"/>
    </row>
    <row r="165" spans="1:14">
      <c r="A165" s="85" t="s">
        <v>631</v>
      </c>
      <c r="B165" s="124" t="s">
        <v>756</v>
      </c>
      <c r="C165" s="123">
        <v>113519</v>
      </c>
      <c r="D165" s="123">
        <v>-1124</v>
      </c>
      <c r="E165" s="123">
        <v>-3</v>
      </c>
      <c r="F165" s="123">
        <v>112392</v>
      </c>
      <c r="H165" s="123">
        <v>222548</v>
      </c>
      <c r="I165" s="123">
        <v>18392</v>
      </c>
      <c r="J165" s="123">
        <v>0</v>
      </c>
      <c r="K165" s="123">
        <v>240940</v>
      </c>
      <c r="M165" s="68"/>
      <c r="N165" s="68"/>
    </row>
    <row r="166" spans="1:14">
      <c r="A166" s="83" t="s">
        <v>632</v>
      </c>
      <c r="B166" s="77" t="s">
        <v>73</v>
      </c>
      <c r="C166" s="78">
        <v>10887</v>
      </c>
      <c r="D166" s="78">
        <v>427</v>
      </c>
      <c r="E166" s="78">
        <v>-543</v>
      </c>
      <c r="F166" s="78">
        <v>10771</v>
      </c>
      <c r="H166" s="88">
        <v>10762</v>
      </c>
      <c r="I166" s="88">
        <v>136</v>
      </c>
      <c r="J166" s="88">
        <v>-42</v>
      </c>
      <c r="K166" s="78">
        <v>10856</v>
      </c>
      <c r="L166" s="68"/>
      <c r="M166" s="68"/>
      <c r="N166" s="68"/>
    </row>
    <row r="167" spans="1:14">
      <c r="A167" s="83" t="s">
        <v>633</v>
      </c>
      <c r="B167" s="77" t="s">
        <v>75</v>
      </c>
      <c r="C167" s="78">
        <v>104</v>
      </c>
      <c r="D167" s="78">
        <v>569</v>
      </c>
      <c r="E167" s="78">
        <v>-543</v>
      </c>
      <c r="F167" s="78">
        <v>130</v>
      </c>
      <c r="H167" s="88">
        <v>4069</v>
      </c>
      <c r="I167" s="88">
        <v>364</v>
      </c>
      <c r="J167" s="88">
        <v>-42</v>
      </c>
      <c r="K167" s="78">
        <v>4391</v>
      </c>
      <c r="L167" s="68"/>
      <c r="M167" s="68"/>
      <c r="N167" s="68"/>
    </row>
    <row r="168" spans="1:14">
      <c r="A168" s="85" t="s">
        <v>634</v>
      </c>
      <c r="B168" s="124" t="s">
        <v>757</v>
      </c>
      <c r="C168" s="123">
        <v>124302</v>
      </c>
      <c r="D168" s="123">
        <v>-1266</v>
      </c>
      <c r="E168" s="123">
        <v>-3</v>
      </c>
      <c r="F168" s="123">
        <v>123033</v>
      </c>
      <c r="H168" s="123">
        <v>229241</v>
      </c>
      <c r="I168" s="123">
        <v>18164</v>
      </c>
      <c r="J168" s="123">
        <v>0</v>
      </c>
      <c r="K168" s="123">
        <v>247405</v>
      </c>
      <c r="L168" s="68"/>
      <c r="M168" s="68"/>
      <c r="N168" s="68"/>
    </row>
    <row r="169" spans="1:14">
      <c r="A169" s="83" t="s">
        <v>78</v>
      </c>
      <c r="B169" s="77" t="s">
        <v>79</v>
      </c>
      <c r="C169" s="78">
        <v>14995</v>
      </c>
      <c r="D169" s="78">
        <v>-1296</v>
      </c>
      <c r="E169" s="78">
        <v>0</v>
      </c>
      <c r="F169" s="78">
        <v>13699</v>
      </c>
      <c r="H169" s="88">
        <v>44969</v>
      </c>
      <c r="I169" s="88">
        <v>2166</v>
      </c>
      <c r="J169" s="88">
        <v>0</v>
      </c>
      <c r="K169" s="78">
        <v>47135</v>
      </c>
      <c r="L169" s="68"/>
      <c r="M169" s="68"/>
      <c r="N169" s="68"/>
    </row>
    <row r="170" spans="1:14">
      <c r="A170" s="85" t="s">
        <v>522</v>
      </c>
      <c r="B170" s="124" t="s">
        <v>758</v>
      </c>
      <c r="C170" s="123">
        <v>109307</v>
      </c>
      <c r="D170" s="123">
        <v>30</v>
      </c>
      <c r="E170" s="123">
        <v>-3</v>
      </c>
      <c r="F170" s="123">
        <v>109334</v>
      </c>
      <c r="H170" s="123">
        <v>184272</v>
      </c>
      <c r="I170" s="123">
        <v>15998</v>
      </c>
      <c r="J170" s="123">
        <v>0</v>
      </c>
      <c r="K170" s="123">
        <v>200270</v>
      </c>
      <c r="M170" s="68"/>
      <c r="N170" s="68"/>
    </row>
    <row r="171" spans="1:14">
      <c r="A171" s="83"/>
      <c r="B171" s="77"/>
      <c r="C171" s="78"/>
      <c r="D171" s="78"/>
      <c r="E171" s="78"/>
      <c r="F171" s="78">
        <v>0</v>
      </c>
      <c r="H171" s="88"/>
      <c r="I171" s="88"/>
      <c r="J171" s="88"/>
      <c r="K171" s="78">
        <v>0</v>
      </c>
      <c r="L171" s="68"/>
      <c r="M171" s="68"/>
      <c r="N171" s="68"/>
    </row>
    <row r="172" spans="1:14">
      <c r="A172" s="85" t="s">
        <v>635</v>
      </c>
      <c r="B172" s="124" t="s">
        <v>759</v>
      </c>
      <c r="C172" s="123">
        <v>109307</v>
      </c>
      <c r="D172" s="123">
        <v>30</v>
      </c>
      <c r="E172" s="123">
        <v>-3</v>
      </c>
      <c r="F172" s="123">
        <v>109334</v>
      </c>
      <c r="H172" s="123">
        <v>184272</v>
      </c>
      <c r="I172" s="123">
        <v>15998</v>
      </c>
      <c r="J172" s="123">
        <v>0</v>
      </c>
      <c r="K172" s="123">
        <v>200270</v>
      </c>
      <c r="L172" s="68"/>
      <c r="M172" s="68"/>
      <c r="N172" s="68"/>
    </row>
    <row r="173" spans="1:14" s="68" customFormat="1" ht="12"/>
    <row r="174" spans="1:14" s="68" customFormat="1" ht="12"/>
    <row r="176" spans="1:14" ht="26">
      <c r="A176" s="65" t="s">
        <v>788</v>
      </c>
      <c r="B176" s="65" t="s">
        <v>448</v>
      </c>
      <c r="C176" s="383" t="s">
        <v>762</v>
      </c>
      <c r="D176" s="384"/>
      <c r="E176" s="384"/>
      <c r="F176" s="385"/>
      <c r="H176" s="383" t="s">
        <v>782</v>
      </c>
      <c r="I176" s="384"/>
      <c r="J176" s="384"/>
      <c r="K176" s="385"/>
    </row>
    <row r="177" spans="1:15" ht="52">
      <c r="A177" s="390" t="s">
        <v>126</v>
      </c>
      <c r="B177" s="390" t="s">
        <v>127</v>
      </c>
      <c r="C177" s="396" t="s">
        <v>430</v>
      </c>
      <c r="D177" s="396" t="s">
        <v>431</v>
      </c>
      <c r="E177" s="314" t="s">
        <v>478</v>
      </c>
      <c r="F177" s="314" t="s">
        <v>433</v>
      </c>
      <c r="H177" s="396" t="s">
        <v>430</v>
      </c>
      <c r="I177" s="396" t="s">
        <v>431</v>
      </c>
      <c r="J177" s="314" t="s">
        <v>478</v>
      </c>
      <c r="K177" s="314" t="s">
        <v>433</v>
      </c>
    </row>
    <row r="178" spans="1:15" ht="65">
      <c r="A178" s="391"/>
      <c r="B178" s="391"/>
      <c r="C178" s="397"/>
      <c r="D178" s="397"/>
      <c r="E178" s="314" t="s">
        <v>479</v>
      </c>
      <c r="F178" s="314" t="s">
        <v>435</v>
      </c>
      <c r="H178" s="397"/>
      <c r="I178" s="397"/>
      <c r="J178" s="314" t="s">
        <v>479</v>
      </c>
      <c r="K178" s="314" t="s">
        <v>435</v>
      </c>
    </row>
    <row r="179" spans="1:15">
      <c r="A179" s="121" t="s">
        <v>14</v>
      </c>
      <c r="B179" s="121" t="s">
        <v>131</v>
      </c>
      <c r="C179" s="125">
        <v>375012</v>
      </c>
      <c r="D179" s="125">
        <v>29520</v>
      </c>
      <c r="E179" s="125">
        <v>-16223</v>
      </c>
      <c r="F179" s="125">
        <v>388309</v>
      </c>
      <c r="H179" s="125">
        <v>258617</v>
      </c>
      <c r="I179" s="125">
        <v>13150</v>
      </c>
      <c r="J179" s="125">
        <v>-16232</v>
      </c>
      <c r="K179" s="125">
        <v>255535</v>
      </c>
    </row>
    <row r="180" spans="1:15">
      <c r="A180" s="77" t="s">
        <v>566</v>
      </c>
      <c r="B180" s="77" t="s">
        <v>133</v>
      </c>
      <c r="C180" s="78">
        <v>16867</v>
      </c>
      <c r="D180" s="78">
        <v>2374</v>
      </c>
      <c r="E180" s="78">
        <v>0</v>
      </c>
      <c r="F180" s="78">
        <v>19241</v>
      </c>
      <c r="H180" s="78">
        <v>16022</v>
      </c>
      <c r="I180" s="78">
        <v>2810</v>
      </c>
      <c r="J180" s="78">
        <v>0</v>
      </c>
      <c r="K180" s="78">
        <v>18832</v>
      </c>
      <c r="N180" s="68"/>
    </row>
    <row r="181" spans="1:15">
      <c r="A181" s="77" t="s">
        <v>567</v>
      </c>
      <c r="B181" s="77" t="s">
        <v>135</v>
      </c>
      <c r="C181" s="78">
        <v>49413</v>
      </c>
      <c r="D181" s="78">
        <v>797</v>
      </c>
      <c r="E181" s="78">
        <v>0</v>
      </c>
      <c r="F181" s="78">
        <v>50210</v>
      </c>
      <c r="H181" s="78">
        <v>44741</v>
      </c>
      <c r="I181" s="78">
        <v>1468</v>
      </c>
      <c r="J181" s="78">
        <v>0</v>
      </c>
      <c r="K181" s="78">
        <v>46209</v>
      </c>
      <c r="N181" s="68"/>
    </row>
    <row r="182" spans="1:15">
      <c r="A182" s="77" t="s">
        <v>568</v>
      </c>
      <c r="B182" s="77" t="s">
        <v>137</v>
      </c>
      <c r="C182" s="78">
        <v>218753</v>
      </c>
      <c r="D182" s="78">
        <v>24066</v>
      </c>
      <c r="E182" s="78">
        <v>-3</v>
      </c>
      <c r="F182" s="78">
        <v>242816</v>
      </c>
      <c r="H182" s="78">
        <v>135210</v>
      </c>
      <c r="I182" s="78">
        <v>7920</v>
      </c>
      <c r="J182" s="78">
        <v>0</v>
      </c>
      <c r="K182" s="78">
        <v>143130</v>
      </c>
      <c r="N182" s="68"/>
    </row>
    <row r="183" spans="1:15">
      <c r="A183" s="77" t="s">
        <v>138</v>
      </c>
      <c r="B183" s="77" t="s">
        <v>139</v>
      </c>
      <c r="C183" s="78">
        <v>56438</v>
      </c>
      <c r="D183" s="78">
        <v>0</v>
      </c>
      <c r="E183" s="78">
        <v>0</v>
      </c>
      <c r="F183" s="78">
        <v>56438</v>
      </c>
      <c r="H183" s="78">
        <v>46417</v>
      </c>
      <c r="I183" s="78">
        <v>0</v>
      </c>
      <c r="J183" s="78">
        <v>0</v>
      </c>
      <c r="K183" s="78">
        <v>46417</v>
      </c>
      <c r="N183" s="68"/>
    </row>
    <row r="184" spans="1:15">
      <c r="A184" s="89" t="s">
        <v>140</v>
      </c>
      <c r="B184" s="89" t="s">
        <v>141</v>
      </c>
      <c r="C184" s="95">
        <v>9553</v>
      </c>
      <c r="D184" s="95">
        <v>0</v>
      </c>
      <c r="E184" s="95">
        <v>0</v>
      </c>
      <c r="F184" s="95">
        <v>9553</v>
      </c>
      <c r="G184" s="92"/>
      <c r="H184" s="95">
        <v>0</v>
      </c>
      <c r="I184" s="95">
        <v>0</v>
      </c>
      <c r="J184" s="95">
        <v>0</v>
      </c>
      <c r="K184" s="95">
        <v>0</v>
      </c>
      <c r="L184" s="406" t="s">
        <v>510</v>
      </c>
      <c r="M184" s="405"/>
      <c r="N184" s="405"/>
      <c r="O184" s="405"/>
    </row>
    <row r="185" spans="1:15">
      <c r="A185" s="89" t="s">
        <v>142</v>
      </c>
      <c r="B185" s="89" t="s">
        <v>143</v>
      </c>
      <c r="C185" s="95">
        <v>3478</v>
      </c>
      <c r="D185" s="95">
        <v>0</v>
      </c>
      <c r="E185" s="95">
        <v>0</v>
      </c>
      <c r="F185" s="95">
        <v>3478</v>
      </c>
      <c r="G185" s="92"/>
      <c r="H185" s="95"/>
      <c r="I185" s="95"/>
      <c r="J185" s="95"/>
      <c r="K185" s="95"/>
      <c r="L185" s="406" t="s">
        <v>510</v>
      </c>
      <c r="M185" s="405"/>
      <c r="N185" s="405"/>
      <c r="O185" s="405"/>
    </row>
    <row r="186" spans="1:15">
      <c r="A186" s="77" t="s">
        <v>536</v>
      </c>
      <c r="B186" s="77" t="s">
        <v>451</v>
      </c>
      <c r="C186" s="78">
        <v>16220</v>
      </c>
      <c r="D186" s="78">
        <v>0</v>
      </c>
      <c r="E186" s="78">
        <v>-16220</v>
      </c>
      <c r="F186" s="78">
        <v>0</v>
      </c>
      <c r="H186" s="78">
        <v>15280</v>
      </c>
      <c r="I186" s="78">
        <v>0</v>
      </c>
      <c r="J186" s="78">
        <v>-15280</v>
      </c>
      <c r="K186" s="78">
        <v>0</v>
      </c>
      <c r="N186" s="68"/>
    </row>
    <row r="187" spans="1:15">
      <c r="A187" s="77" t="s">
        <v>569</v>
      </c>
      <c r="B187" s="77" t="s">
        <v>145</v>
      </c>
      <c r="C187" s="78">
        <v>3683</v>
      </c>
      <c r="D187" s="78">
        <v>0</v>
      </c>
      <c r="E187" s="78">
        <v>0</v>
      </c>
      <c r="F187" s="78">
        <v>3683</v>
      </c>
      <c r="H187" s="78">
        <v>452</v>
      </c>
      <c r="I187" s="78">
        <v>0</v>
      </c>
      <c r="J187" s="78">
        <v>0</v>
      </c>
      <c r="K187" s="78">
        <v>452</v>
      </c>
      <c r="N187" s="68"/>
    </row>
    <row r="188" spans="1:15">
      <c r="A188" s="77" t="s">
        <v>500</v>
      </c>
      <c r="B188" s="77" t="s">
        <v>720</v>
      </c>
      <c r="C188" s="78">
        <v>37</v>
      </c>
      <c r="D188" s="78">
        <v>2283</v>
      </c>
      <c r="E188" s="78">
        <v>0</v>
      </c>
      <c r="F188" s="78">
        <v>2320</v>
      </c>
      <c r="H188" s="78">
        <v>0</v>
      </c>
      <c r="I188" s="78">
        <v>952</v>
      </c>
      <c r="J188" s="78">
        <v>-952</v>
      </c>
      <c r="K188" s="78">
        <v>0</v>
      </c>
      <c r="N188" s="68"/>
    </row>
    <row r="189" spans="1:15">
      <c r="A189" s="77" t="s">
        <v>707</v>
      </c>
      <c r="B189" s="77" t="s">
        <v>611</v>
      </c>
      <c r="C189" s="78">
        <v>570</v>
      </c>
      <c r="D189" s="78">
        <v>0</v>
      </c>
      <c r="E189" s="78">
        <v>0</v>
      </c>
      <c r="F189" s="78">
        <v>570</v>
      </c>
      <c r="H189" s="78">
        <v>495</v>
      </c>
      <c r="I189" s="78">
        <v>0</v>
      </c>
      <c r="J189" s="78">
        <v>0</v>
      </c>
      <c r="K189" s="78">
        <v>495</v>
      </c>
      <c r="N189" s="68"/>
    </row>
    <row r="190" spans="1:15">
      <c r="A190" s="121" t="s">
        <v>570</v>
      </c>
      <c r="B190" s="121" t="s">
        <v>155</v>
      </c>
      <c r="C190" s="125">
        <v>677133</v>
      </c>
      <c r="D190" s="125">
        <v>91017</v>
      </c>
      <c r="E190" s="125">
        <v>-29621</v>
      </c>
      <c r="F190" s="125">
        <v>738529</v>
      </c>
      <c r="H190" s="125">
        <v>660328</v>
      </c>
      <c r="I190" s="125">
        <v>72668</v>
      </c>
      <c r="J190" s="125">
        <v>-7018</v>
      </c>
      <c r="K190" s="125">
        <v>725978</v>
      </c>
    </row>
    <row r="191" spans="1:15">
      <c r="A191" s="77" t="s">
        <v>156</v>
      </c>
      <c r="B191" s="77" t="s">
        <v>721</v>
      </c>
      <c r="C191" s="78">
        <v>258</v>
      </c>
      <c r="D191" s="78">
        <v>0</v>
      </c>
      <c r="E191" s="78">
        <v>0</v>
      </c>
      <c r="F191" s="78">
        <v>258</v>
      </c>
      <c r="H191" s="78">
        <v>323</v>
      </c>
      <c r="I191" s="78">
        <v>0</v>
      </c>
      <c r="J191" s="78">
        <v>0</v>
      </c>
      <c r="K191" s="78">
        <v>323</v>
      </c>
      <c r="N191" s="68"/>
    </row>
    <row r="192" spans="1:15">
      <c r="A192" s="77" t="s">
        <v>158</v>
      </c>
      <c r="B192" s="77" t="s">
        <v>159</v>
      </c>
      <c r="C192" s="78">
        <v>31714</v>
      </c>
      <c r="D192" s="78">
        <v>6607</v>
      </c>
      <c r="E192" s="78">
        <v>-1313</v>
      </c>
      <c r="F192" s="78">
        <v>37008</v>
      </c>
      <c r="H192" s="78">
        <v>37253</v>
      </c>
      <c r="I192" s="78">
        <v>10208</v>
      </c>
      <c r="J192" s="78">
        <v>-1200</v>
      </c>
      <c r="K192" s="78">
        <v>46261</v>
      </c>
    </row>
    <row r="193" spans="1:15">
      <c r="A193" s="77" t="s">
        <v>571</v>
      </c>
      <c r="B193" s="77" t="s">
        <v>161</v>
      </c>
      <c r="C193" s="78">
        <v>1525</v>
      </c>
      <c r="D193" s="78">
        <v>86</v>
      </c>
      <c r="E193" s="78">
        <v>0</v>
      </c>
      <c r="F193" s="78">
        <v>1611</v>
      </c>
      <c r="H193" s="78">
        <v>0</v>
      </c>
      <c r="I193" s="78">
        <v>0</v>
      </c>
      <c r="J193" s="78">
        <v>0</v>
      </c>
      <c r="K193" s="78">
        <v>0</v>
      </c>
    </row>
    <row r="194" spans="1:15">
      <c r="A194" s="77" t="s">
        <v>152</v>
      </c>
      <c r="B194" s="77" t="s">
        <v>163</v>
      </c>
      <c r="C194" s="78">
        <v>45764</v>
      </c>
      <c r="D194" s="78">
        <v>1775</v>
      </c>
      <c r="E194" s="78">
        <v>-28308</v>
      </c>
      <c r="F194" s="78">
        <v>19231</v>
      </c>
      <c r="H194" s="78">
        <v>22278</v>
      </c>
      <c r="I194" s="78">
        <v>1122</v>
      </c>
      <c r="J194" s="78">
        <v>-5818</v>
      </c>
      <c r="K194" s="78">
        <v>17582</v>
      </c>
      <c r="N194" s="68"/>
    </row>
    <row r="195" spans="1:15">
      <c r="A195" s="77" t="s">
        <v>146</v>
      </c>
      <c r="B195" s="77" t="s">
        <v>147</v>
      </c>
      <c r="C195" s="78">
        <v>0</v>
      </c>
      <c r="D195" s="78">
        <v>0</v>
      </c>
      <c r="E195" s="78">
        <v>0</v>
      </c>
      <c r="F195" s="78">
        <v>0</v>
      </c>
      <c r="H195" s="78">
        <v>0</v>
      </c>
      <c r="I195" s="78">
        <v>0</v>
      </c>
      <c r="J195" s="78">
        <v>0</v>
      </c>
      <c r="K195" s="78">
        <v>0</v>
      </c>
    </row>
    <row r="196" spans="1:15">
      <c r="A196" s="77" t="s">
        <v>499</v>
      </c>
      <c r="B196" s="77" t="s">
        <v>149</v>
      </c>
      <c r="C196" s="78">
        <v>1272</v>
      </c>
      <c r="D196" s="78">
        <v>20230</v>
      </c>
      <c r="E196" s="78">
        <v>0</v>
      </c>
      <c r="F196" s="78">
        <v>21502</v>
      </c>
      <c r="H196" s="78">
        <v>934</v>
      </c>
      <c r="I196" s="78">
        <v>13362</v>
      </c>
      <c r="J196" s="78">
        <v>0</v>
      </c>
      <c r="K196" s="78">
        <v>14296</v>
      </c>
    </row>
    <row r="197" spans="1:15">
      <c r="A197" s="77" t="s">
        <v>170</v>
      </c>
      <c r="B197" s="77" t="s">
        <v>171</v>
      </c>
      <c r="C197" s="78">
        <v>41559</v>
      </c>
      <c r="D197" s="78">
        <v>62319</v>
      </c>
      <c r="E197" s="78">
        <v>0</v>
      </c>
      <c r="F197" s="78">
        <v>103878</v>
      </c>
      <c r="H197" s="78">
        <v>19011</v>
      </c>
      <c r="I197" s="78">
        <v>47976</v>
      </c>
      <c r="J197" s="78">
        <v>0</v>
      </c>
      <c r="K197" s="78">
        <v>66987</v>
      </c>
    </row>
    <row r="198" spans="1:15">
      <c r="A198" s="77" t="s">
        <v>537</v>
      </c>
      <c r="B198" s="77" t="s">
        <v>169</v>
      </c>
      <c r="C198" s="78">
        <v>554992</v>
      </c>
      <c r="D198" s="78">
        <v>0</v>
      </c>
      <c r="E198" s="78">
        <v>0</v>
      </c>
      <c r="F198" s="78">
        <v>554992</v>
      </c>
      <c r="H198" s="78">
        <v>580529</v>
      </c>
      <c r="I198" s="78">
        <v>0</v>
      </c>
      <c r="J198" s="78">
        <v>0</v>
      </c>
      <c r="K198" s="78">
        <v>580529</v>
      </c>
    </row>
    <row r="199" spans="1:15">
      <c r="A199" s="89" t="s">
        <v>172</v>
      </c>
      <c r="B199" s="89" t="s">
        <v>173</v>
      </c>
      <c r="C199" s="95">
        <v>49</v>
      </c>
      <c r="D199" s="95">
        <v>0</v>
      </c>
      <c r="E199" s="95">
        <v>0</v>
      </c>
      <c r="F199" s="95">
        <v>49</v>
      </c>
      <c r="G199" s="92"/>
      <c r="H199" s="95">
        <v>0</v>
      </c>
      <c r="I199" s="95">
        <v>0</v>
      </c>
      <c r="J199" s="95">
        <v>0</v>
      </c>
      <c r="K199" s="95">
        <v>0</v>
      </c>
      <c r="L199" s="406" t="s">
        <v>510</v>
      </c>
      <c r="M199" s="405"/>
      <c r="N199" s="405"/>
      <c r="O199" s="405"/>
    </row>
    <row r="200" spans="1:15">
      <c r="A200" s="121" t="s">
        <v>174</v>
      </c>
      <c r="B200" s="121" t="s">
        <v>175</v>
      </c>
      <c r="C200" s="125">
        <v>1052145</v>
      </c>
      <c r="D200" s="125">
        <v>120537</v>
      </c>
      <c r="E200" s="125">
        <v>-45844</v>
      </c>
      <c r="F200" s="125">
        <v>1126838</v>
      </c>
      <c r="H200" s="125">
        <v>918945</v>
      </c>
      <c r="I200" s="125">
        <v>85818</v>
      </c>
      <c r="J200" s="125">
        <v>-23250</v>
      </c>
      <c r="K200" s="125">
        <v>981513</v>
      </c>
    </row>
    <row r="201" spans="1:15">
      <c r="A201" s="76"/>
    </row>
    <row r="202" spans="1:15">
      <c r="A202" s="65"/>
      <c r="B202" s="65"/>
      <c r="C202" s="383" t="s">
        <v>762</v>
      </c>
      <c r="D202" s="384"/>
      <c r="E202" s="384"/>
      <c r="F202" s="385"/>
      <c r="H202" s="383" t="s">
        <v>782</v>
      </c>
      <c r="I202" s="384"/>
      <c r="J202" s="384"/>
      <c r="K202" s="385"/>
    </row>
    <row r="203" spans="1:15" ht="52">
      <c r="A203" s="390" t="s">
        <v>452</v>
      </c>
      <c r="B203" s="390" t="s">
        <v>177</v>
      </c>
      <c r="C203" s="396" t="s">
        <v>430</v>
      </c>
      <c r="D203" s="396" t="s">
        <v>431</v>
      </c>
      <c r="E203" s="314" t="s">
        <v>478</v>
      </c>
      <c r="F203" s="314" t="s">
        <v>433</v>
      </c>
      <c r="H203" s="396" t="s">
        <v>430</v>
      </c>
      <c r="I203" s="396" t="s">
        <v>431</v>
      </c>
      <c r="J203" s="314" t="s">
        <v>478</v>
      </c>
      <c r="K203" s="314" t="s">
        <v>433</v>
      </c>
    </row>
    <row r="204" spans="1:15" ht="65">
      <c r="A204" s="391"/>
      <c r="B204" s="391"/>
      <c r="C204" s="397"/>
      <c r="D204" s="397"/>
      <c r="E204" s="314" t="s">
        <v>479</v>
      </c>
      <c r="F204" s="314" t="s">
        <v>435</v>
      </c>
      <c r="H204" s="397"/>
      <c r="I204" s="397"/>
      <c r="J204" s="314" t="s">
        <v>479</v>
      </c>
      <c r="K204" s="314" t="s">
        <v>435</v>
      </c>
    </row>
    <row r="205" spans="1:15">
      <c r="A205" s="82" t="s">
        <v>178</v>
      </c>
      <c r="B205" s="121" t="s">
        <v>179</v>
      </c>
      <c r="C205" s="125">
        <v>978340</v>
      </c>
      <c r="D205" s="125">
        <v>40747</v>
      </c>
      <c r="E205" s="125">
        <v>-16223</v>
      </c>
      <c r="F205" s="125">
        <v>1002864</v>
      </c>
      <c r="H205" s="125">
        <v>858547</v>
      </c>
      <c r="I205" s="125">
        <v>39632</v>
      </c>
      <c r="J205" s="125">
        <v>-15280</v>
      </c>
      <c r="K205" s="125">
        <v>882899</v>
      </c>
    </row>
    <row r="206" spans="1:15">
      <c r="A206" s="82" t="s">
        <v>480</v>
      </c>
      <c r="B206" s="121" t="s">
        <v>481</v>
      </c>
      <c r="C206" s="125">
        <v>978340</v>
      </c>
      <c r="D206" s="125">
        <v>40747</v>
      </c>
      <c r="E206" s="125">
        <v>-16223</v>
      </c>
      <c r="F206" s="125">
        <v>1002864</v>
      </c>
      <c r="H206" s="125">
        <v>858547</v>
      </c>
      <c r="I206" s="125">
        <v>39632</v>
      </c>
      <c r="J206" s="125">
        <v>-15280</v>
      </c>
      <c r="K206" s="125">
        <v>882899</v>
      </c>
    </row>
    <row r="207" spans="1:15">
      <c r="A207" s="83" t="s">
        <v>182</v>
      </c>
      <c r="B207" s="77" t="s">
        <v>183</v>
      </c>
      <c r="C207" s="78">
        <v>96120</v>
      </c>
      <c r="D207" s="78">
        <v>136</v>
      </c>
      <c r="E207" s="78">
        <v>-136</v>
      </c>
      <c r="F207" s="78">
        <v>96120</v>
      </c>
      <c r="H207" s="78">
        <v>96120</v>
      </c>
      <c r="I207" s="78">
        <v>136</v>
      </c>
      <c r="J207" s="78">
        <v>-136</v>
      </c>
      <c r="K207" s="78">
        <v>96120</v>
      </c>
    </row>
    <row r="208" spans="1:15">
      <c r="A208" s="83" t="s">
        <v>453</v>
      </c>
      <c r="B208" s="77" t="s">
        <v>185</v>
      </c>
      <c r="C208" s="78">
        <v>739798</v>
      </c>
      <c r="D208" s="78">
        <v>5441</v>
      </c>
      <c r="E208" s="78">
        <v>-5515</v>
      </c>
      <c r="F208" s="78">
        <v>739724</v>
      </c>
      <c r="H208" s="78">
        <v>550780</v>
      </c>
      <c r="I208" s="78">
        <v>3227</v>
      </c>
      <c r="J208" s="78">
        <v>-4672</v>
      </c>
      <c r="K208" s="78">
        <v>549335</v>
      </c>
    </row>
    <row r="209" spans="1:11">
      <c r="A209" s="83" t="s">
        <v>573</v>
      </c>
      <c r="B209" s="77" t="s">
        <v>722</v>
      </c>
      <c r="C209" s="78">
        <v>26145</v>
      </c>
      <c r="D209" s="78">
        <v>2531</v>
      </c>
      <c r="E209" s="78">
        <v>-2531</v>
      </c>
      <c r="F209" s="78">
        <v>26145</v>
      </c>
      <c r="H209" s="78">
        <v>15212</v>
      </c>
      <c r="I209" s="78">
        <v>1592</v>
      </c>
      <c r="J209" s="78">
        <v>-1592</v>
      </c>
      <c r="K209" s="78">
        <v>15212</v>
      </c>
    </row>
    <row r="210" spans="1:11">
      <c r="A210" s="83" t="s">
        <v>574</v>
      </c>
      <c r="B210" s="77" t="s">
        <v>193</v>
      </c>
      <c r="C210" s="78">
        <v>63</v>
      </c>
      <c r="D210" s="78">
        <v>-65</v>
      </c>
      <c r="E210" s="78">
        <v>1014</v>
      </c>
      <c r="F210" s="78">
        <v>1012</v>
      </c>
      <c r="H210" s="78">
        <v>-581</v>
      </c>
      <c r="I210" s="78">
        <v>-315</v>
      </c>
      <c r="J210" s="78">
        <v>1014</v>
      </c>
      <c r="K210" s="78">
        <v>118</v>
      </c>
    </row>
    <row r="211" spans="1:11">
      <c r="A211" s="83" t="s">
        <v>194</v>
      </c>
      <c r="B211" s="77" t="s">
        <v>723</v>
      </c>
      <c r="C211" s="78">
        <v>6907</v>
      </c>
      <c r="D211" s="78">
        <v>32674</v>
      </c>
      <c r="E211" s="78">
        <v>-9052</v>
      </c>
      <c r="F211" s="78">
        <v>30529</v>
      </c>
      <c r="H211" s="78">
        <v>12744</v>
      </c>
      <c r="I211" s="78">
        <v>18994</v>
      </c>
      <c r="J211" s="78">
        <v>-9894</v>
      </c>
      <c r="K211" s="78">
        <v>21844</v>
      </c>
    </row>
    <row r="212" spans="1:11">
      <c r="A212" s="83" t="s">
        <v>575</v>
      </c>
      <c r="B212" s="77" t="s">
        <v>197</v>
      </c>
      <c r="C212" s="78">
        <v>109307</v>
      </c>
      <c r="D212" s="78">
        <v>30</v>
      </c>
      <c r="E212" s="78">
        <v>-3</v>
      </c>
      <c r="F212" s="78">
        <v>109334</v>
      </c>
      <c r="H212" s="78">
        <v>184272</v>
      </c>
      <c r="I212" s="78">
        <v>15998</v>
      </c>
      <c r="J212" s="78">
        <v>0</v>
      </c>
      <c r="K212" s="78">
        <v>200270</v>
      </c>
    </row>
    <row r="213" spans="1:11">
      <c r="A213" s="121" t="s">
        <v>576</v>
      </c>
      <c r="B213" s="121" t="s">
        <v>482</v>
      </c>
      <c r="C213" s="125">
        <v>0</v>
      </c>
      <c r="D213" s="125">
        <v>0</v>
      </c>
      <c r="E213" s="125">
        <v>0</v>
      </c>
      <c r="F213" s="125">
        <v>0</v>
      </c>
      <c r="H213" s="125">
        <v>0</v>
      </c>
      <c r="I213" s="125">
        <v>0</v>
      </c>
      <c r="J213" s="125">
        <v>0</v>
      </c>
      <c r="K213" s="125">
        <v>0</v>
      </c>
    </row>
    <row r="214" spans="1:11">
      <c r="A214" s="82" t="s">
        <v>577</v>
      </c>
      <c r="B214" s="121" t="s">
        <v>199</v>
      </c>
      <c r="C214" s="125">
        <v>6648</v>
      </c>
      <c r="D214" s="125">
        <v>43</v>
      </c>
      <c r="E214" s="125">
        <v>0</v>
      </c>
      <c r="F214" s="125">
        <v>6691</v>
      </c>
      <c r="H214" s="125">
        <v>5039</v>
      </c>
      <c r="I214" s="125">
        <v>43</v>
      </c>
      <c r="J214" s="125">
        <v>-952</v>
      </c>
      <c r="K214" s="125">
        <v>4130</v>
      </c>
    </row>
    <row r="215" spans="1:11">
      <c r="A215" s="83" t="s">
        <v>200</v>
      </c>
      <c r="B215" s="77" t="s">
        <v>201</v>
      </c>
      <c r="C215" s="78">
        <v>163</v>
      </c>
      <c r="D215" s="78">
        <v>0</v>
      </c>
      <c r="E215" s="78">
        <v>0</v>
      </c>
      <c r="F215" s="78">
        <v>163</v>
      </c>
      <c r="H215" s="78">
        <v>148</v>
      </c>
      <c r="I215" s="78">
        <v>0</v>
      </c>
      <c r="J215" s="78">
        <v>0</v>
      </c>
      <c r="K215" s="78">
        <v>148</v>
      </c>
    </row>
    <row r="216" spans="1:11">
      <c r="A216" s="83" t="s">
        <v>502</v>
      </c>
      <c r="B216" s="77" t="s">
        <v>205</v>
      </c>
      <c r="C216" s="78">
        <v>0</v>
      </c>
      <c r="D216" s="78">
        <v>0</v>
      </c>
      <c r="E216" s="78">
        <v>0</v>
      </c>
      <c r="F216" s="78">
        <v>0</v>
      </c>
      <c r="H216" s="78">
        <v>2830</v>
      </c>
      <c r="I216" s="78">
        <v>0</v>
      </c>
      <c r="J216" s="78">
        <v>-952</v>
      </c>
      <c r="K216" s="78">
        <v>1878</v>
      </c>
    </row>
    <row r="217" spans="1:11">
      <c r="A217" s="83" t="s">
        <v>503</v>
      </c>
      <c r="B217" s="77" t="s">
        <v>207</v>
      </c>
      <c r="C217" s="78">
        <v>6301</v>
      </c>
      <c r="D217" s="78">
        <v>37</v>
      </c>
      <c r="E217" s="78">
        <v>0</v>
      </c>
      <c r="F217" s="78">
        <v>6338</v>
      </c>
      <c r="H217" s="78">
        <v>1983</v>
      </c>
      <c r="I217" s="78">
        <v>40</v>
      </c>
      <c r="J217" s="78">
        <v>0</v>
      </c>
      <c r="K217" s="78">
        <v>2023</v>
      </c>
    </row>
    <row r="218" spans="1:11">
      <c r="A218" s="83" t="s">
        <v>483</v>
      </c>
      <c r="B218" s="77" t="s">
        <v>456</v>
      </c>
      <c r="C218" s="78">
        <v>184</v>
      </c>
      <c r="D218" s="78">
        <v>6</v>
      </c>
      <c r="E218" s="78">
        <v>0</v>
      </c>
      <c r="F218" s="78">
        <v>190</v>
      </c>
      <c r="H218" s="78">
        <v>78</v>
      </c>
      <c r="I218" s="78">
        <v>3</v>
      </c>
      <c r="J218" s="78">
        <v>0</v>
      </c>
      <c r="K218" s="78">
        <v>81</v>
      </c>
    </row>
    <row r="219" spans="1:11">
      <c r="A219" s="82" t="s">
        <v>578</v>
      </c>
      <c r="B219" s="121" t="s">
        <v>213</v>
      </c>
      <c r="C219" s="125">
        <v>67157</v>
      </c>
      <c r="D219" s="125">
        <v>79747</v>
      </c>
      <c r="E219" s="125">
        <v>-29621</v>
      </c>
      <c r="F219" s="125">
        <v>117283</v>
      </c>
      <c r="H219" s="125">
        <v>55359</v>
      </c>
      <c r="I219" s="125">
        <v>46143</v>
      </c>
      <c r="J219" s="125">
        <v>-7018</v>
      </c>
      <c r="K219" s="125">
        <v>94484</v>
      </c>
    </row>
    <row r="220" spans="1:11">
      <c r="A220" s="83" t="s">
        <v>336</v>
      </c>
      <c r="B220" s="77" t="s">
        <v>337</v>
      </c>
      <c r="C220" s="78">
        <v>0</v>
      </c>
      <c r="D220" s="78">
        <v>0</v>
      </c>
      <c r="E220" s="78">
        <v>0</v>
      </c>
      <c r="F220" s="78">
        <v>0</v>
      </c>
      <c r="H220" s="78">
        <v>0</v>
      </c>
      <c r="I220" s="78">
        <v>0</v>
      </c>
      <c r="J220" s="78">
        <v>0</v>
      </c>
      <c r="K220" s="78">
        <v>0</v>
      </c>
    </row>
    <row r="221" spans="1:11">
      <c r="A221" s="83" t="s">
        <v>200</v>
      </c>
      <c r="B221" s="77" t="s">
        <v>201</v>
      </c>
      <c r="C221" s="78">
        <v>246</v>
      </c>
      <c r="D221" s="78">
        <v>0</v>
      </c>
      <c r="E221" s="78">
        <v>0</v>
      </c>
      <c r="F221" s="78">
        <v>246</v>
      </c>
      <c r="H221" s="78">
        <v>190</v>
      </c>
      <c r="I221" s="78">
        <v>0</v>
      </c>
      <c r="J221" s="78">
        <v>0</v>
      </c>
      <c r="K221" s="78">
        <v>190</v>
      </c>
    </row>
    <row r="222" spans="1:11">
      <c r="A222" s="83" t="s">
        <v>579</v>
      </c>
      <c r="B222" s="77" t="s">
        <v>217</v>
      </c>
      <c r="C222" s="78">
        <v>9995</v>
      </c>
      <c r="D222" s="78">
        <v>41179</v>
      </c>
      <c r="E222" s="78">
        <v>-1260</v>
      </c>
      <c r="F222" s="78">
        <v>49914</v>
      </c>
      <c r="H222" s="78">
        <v>9256</v>
      </c>
      <c r="I222" s="78">
        <v>29469</v>
      </c>
      <c r="J222" s="78">
        <v>-1351</v>
      </c>
      <c r="K222" s="78">
        <v>37374</v>
      </c>
    </row>
    <row r="223" spans="1:11">
      <c r="A223" s="83" t="s">
        <v>218</v>
      </c>
      <c r="B223" s="77" t="s">
        <v>219</v>
      </c>
      <c r="C223" s="78">
        <v>0</v>
      </c>
      <c r="D223" s="78">
        <v>0</v>
      </c>
      <c r="E223" s="78">
        <v>0</v>
      </c>
      <c r="F223" s="78">
        <v>0</v>
      </c>
      <c r="H223" s="78">
        <v>2227</v>
      </c>
      <c r="I223" s="78">
        <v>1230</v>
      </c>
      <c r="J223" s="78">
        <v>0</v>
      </c>
      <c r="K223" s="78">
        <v>3457</v>
      </c>
    </row>
    <row r="224" spans="1:11">
      <c r="A224" s="83" t="s">
        <v>202</v>
      </c>
      <c r="B224" s="77" t="s">
        <v>221</v>
      </c>
      <c r="C224" s="78">
        <v>34960</v>
      </c>
      <c r="D224" s="78">
        <v>33736</v>
      </c>
      <c r="E224" s="78">
        <v>-28308</v>
      </c>
      <c r="F224" s="78">
        <v>40388</v>
      </c>
      <c r="H224" s="78">
        <v>2058</v>
      </c>
      <c r="I224" s="78">
        <v>10379</v>
      </c>
      <c r="J224" s="78">
        <v>-5667</v>
      </c>
      <c r="K224" s="78">
        <v>6770</v>
      </c>
    </row>
    <row r="225" spans="1:11">
      <c r="A225" s="83" t="s">
        <v>503</v>
      </c>
      <c r="B225" s="77" t="s">
        <v>207</v>
      </c>
      <c r="C225" s="78">
        <v>187</v>
      </c>
      <c r="D225" s="78">
        <v>3382</v>
      </c>
      <c r="E225" s="78">
        <v>0</v>
      </c>
      <c r="F225" s="78">
        <v>3569</v>
      </c>
      <c r="H225" s="78">
        <v>587</v>
      </c>
      <c r="I225" s="78">
        <v>2465</v>
      </c>
      <c r="J225" s="78">
        <v>0</v>
      </c>
      <c r="K225" s="78">
        <v>3052</v>
      </c>
    </row>
    <row r="226" spans="1:11">
      <c r="A226" s="83" t="s">
        <v>483</v>
      </c>
      <c r="B226" s="77" t="s">
        <v>456</v>
      </c>
      <c r="C226" s="78">
        <v>2</v>
      </c>
      <c r="D226" s="78">
        <v>0</v>
      </c>
      <c r="E226" s="78">
        <v>0</v>
      </c>
      <c r="F226" s="78">
        <v>2</v>
      </c>
      <c r="H226" s="78">
        <v>1</v>
      </c>
      <c r="I226" s="78">
        <v>0</v>
      </c>
      <c r="J226" s="78">
        <v>0</v>
      </c>
      <c r="K226" s="78">
        <v>1</v>
      </c>
    </row>
    <row r="227" spans="1:11">
      <c r="A227" s="83" t="s">
        <v>210</v>
      </c>
      <c r="B227" s="77" t="s">
        <v>211</v>
      </c>
      <c r="C227" s="78">
        <v>21767</v>
      </c>
      <c r="D227" s="78">
        <v>1450</v>
      </c>
      <c r="E227" s="78">
        <v>-53</v>
      </c>
      <c r="F227" s="78">
        <v>23164</v>
      </c>
      <c r="H227" s="78">
        <v>41040</v>
      </c>
      <c r="I227" s="78">
        <v>2600</v>
      </c>
      <c r="J227" s="78">
        <v>0</v>
      </c>
      <c r="K227" s="78">
        <v>43640</v>
      </c>
    </row>
    <row r="228" spans="1:11">
      <c r="A228" s="82" t="s">
        <v>580</v>
      </c>
      <c r="B228" s="121" t="s">
        <v>228</v>
      </c>
      <c r="C228" s="125">
        <v>1052145</v>
      </c>
      <c r="D228" s="125">
        <v>120537</v>
      </c>
      <c r="E228" s="125">
        <v>-45844</v>
      </c>
      <c r="F228" s="125">
        <v>1126838</v>
      </c>
      <c r="H228" s="125">
        <v>918945</v>
      </c>
      <c r="I228" s="125">
        <v>85818</v>
      </c>
      <c r="J228" s="125">
        <v>-23250</v>
      </c>
      <c r="K228" s="125">
        <v>981513</v>
      </c>
    </row>
    <row r="229" spans="1:11">
      <c r="A229" s="76" t="s">
        <v>466</v>
      </c>
    </row>
    <row r="236" spans="1:11">
      <c r="A236" s="40"/>
      <c r="B236" s="40"/>
    </row>
    <row r="237" spans="1:11">
      <c r="A237" s="40"/>
      <c r="B237" s="40"/>
    </row>
    <row r="238" spans="1:11">
      <c r="A238" s="40"/>
      <c r="B238" s="40"/>
    </row>
    <row r="239" spans="1:11">
      <c r="A239" s="40"/>
      <c r="B239" s="40"/>
    </row>
    <row r="240" spans="1:11">
      <c r="A240" s="40"/>
      <c r="B240" s="40"/>
    </row>
    <row r="241" s="40" customFormat="1"/>
    <row r="242" s="40" customFormat="1"/>
    <row r="243" s="40" customFormat="1"/>
    <row r="244" s="40" customFormat="1"/>
    <row r="245" s="40" customFormat="1"/>
    <row r="246" s="40" customFormat="1"/>
    <row r="247" s="40" customFormat="1"/>
    <row r="248" s="40" customFormat="1"/>
    <row r="249" s="40" customFormat="1"/>
    <row r="250" s="40" customFormat="1"/>
    <row r="251" s="40" customFormat="1"/>
    <row r="252" s="40" customFormat="1"/>
    <row r="253" s="40" customFormat="1"/>
    <row r="254" s="40" customFormat="1"/>
    <row r="255" s="40" customFormat="1"/>
    <row r="256" s="40" customFormat="1"/>
    <row r="257" s="40" customFormat="1"/>
    <row r="258" s="40" customFormat="1"/>
    <row r="259" s="40" customFormat="1"/>
    <row r="260" s="40" customFormat="1"/>
    <row r="261" s="40" customFormat="1"/>
    <row r="262" s="40" customFormat="1"/>
    <row r="263" s="40" customFormat="1"/>
    <row r="268" s="40" customFormat="1"/>
    <row r="269" s="40" customFormat="1"/>
    <row r="270" s="40" customFormat="1"/>
    <row r="271" s="40" customFormat="1"/>
    <row r="272" s="40" customFormat="1"/>
    <row r="273" s="40" customFormat="1"/>
    <row r="337" spans="21:21">
      <c r="U337" s="40">
        <v>1.42</v>
      </c>
    </row>
  </sheetData>
  <mergeCells count="32">
    <mergeCell ref="E128:H128"/>
    <mergeCell ref="A150:A151"/>
    <mergeCell ref="B150:B151"/>
    <mergeCell ref="C150:C151"/>
    <mergeCell ref="D150:D151"/>
    <mergeCell ref="H150:H151"/>
    <mergeCell ref="A177:A178"/>
    <mergeCell ref="B177:B178"/>
    <mergeCell ref="C177:C178"/>
    <mergeCell ref="D177:D178"/>
    <mergeCell ref="H177:H178"/>
    <mergeCell ref="A203:A204"/>
    <mergeCell ref="B203:B204"/>
    <mergeCell ref="C203:C204"/>
    <mergeCell ref="D203:D204"/>
    <mergeCell ref="H203:H204"/>
    <mergeCell ref="L184:O184"/>
    <mergeCell ref="L185:O185"/>
    <mergeCell ref="L199:O199"/>
    <mergeCell ref="I203:I204"/>
    <mergeCell ref="E53:H53"/>
    <mergeCell ref="E54:H54"/>
    <mergeCell ref="E68:H68"/>
    <mergeCell ref="E130:H130"/>
    <mergeCell ref="C202:F202"/>
    <mergeCell ref="H202:K202"/>
    <mergeCell ref="I177:I178"/>
    <mergeCell ref="I150:I151"/>
    <mergeCell ref="C176:F176"/>
    <mergeCell ref="H176:K176"/>
    <mergeCell ref="C149:F149"/>
    <mergeCell ref="H149:K149"/>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W329"/>
  <sheetViews>
    <sheetView workbookViewId="0"/>
  </sheetViews>
  <sheetFormatPr baseColWidth="10" defaultColWidth="8.1640625" defaultRowHeight="14"/>
  <cols>
    <col min="1" max="1" width="50.1640625" style="68" customWidth="1"/>
    <col min="2" max="2" width="50" style="68" customWidth="1"/>
    <col min="3" max="6" width="12.1640625" style="40" customWidth="1"/>
    <col min="7" max="7" width="4.6640625" style="40" customWidth="1"/>
    <col min="8" max="11" width="12.1640625" style="40" customWidth="1"/>
    <col min="12" max="12" width="4.6640625" style="40" customWidth="1"/>
    <col min="13" max="16" width="12.1640625" style="40" customWidth="1"/>
    <col min="17" max="17" width="4.6640625" style="40" customWidth="1"/>
    <col min="18" max="21" width="12.1640625" style="40" customWidth="1"/>
    <col min="22" max="16384" width="8.1640625" style="40"/>
  </cols>
  <sheetData>
    <row r="1" spans="1:6">
      <c r="A1" s="67" t="s">
        <v>789</v>
      </c>
    </row>
    <row r="2" spans="1:6">
      <c r="A2" s="67" t="s">
        <v>790</v>
      </c>
    </row>
    <row r="3" spans="1:6">
      <c r="A3" s="67"/>
    </row>
    <row r="4" spans="1:6">
      <c r="A4" s="67"/>
    </row>
    <row r="5" spans="1:6" ht="26">
      <c r="A5" s="65" t="s">
        <v>779</v>
      </c>
      <c r="B5" s="66" t="s">
        <v>39</v>
      </c>
    </row>
    <row r="6" spans="1:6" ht="24">
      <c r="A6" s="313" t="s">
        <v>462</v>
      </c>
      <c r="B6" s="313" t="s">
        <v>41</v>
      </c>
      <c r="C6" s="113" t="s">
        <v>749</v>
      </c>
      <c r="D6" s="113" t="s">
        <v>750</v>
      </c>
      <c r="E6" s="113" t="s">
        <v>791</v>
      </c>
      <c r="F6" s="113" t="s">
        <v>792</v>
      </c>
    </row>
    <row r="7" spans="1:6">
      <c r="A7" s="114" t="s">
        <v>0</v>
      </c>
      <c r="B7" s="114" t="s">
        <v>1</v>
      </c>
      <c r="C7" s="115">
        <v>67167</v>
      </c>
      <c r="D7" s="115">
        <v>235601</v>
      </c>
      <c r="E7" s="115">
        <v>84889</v>
      </c>
      <c r="F7" s="115">
        <v>339571</v>
      </c>
    </row>
    <row r="8" spans="1:6">
      <c r="A8" s="116" t="s">
        <v>622</v>
      </c>
      <c r="B8" s="116" t="s">
        <v>46</v>
      </c>
      <c r="C8" s="88">
        <v>40675</v>
      </c>
      <c r="D8" s="88">
        <v>149447</v>
      </c>
      <c r="E8" s="88">
        <v>59087</v>
      </c>
      <c r="F8" s="88">
        <v>258583</v>
      </c>
    </row>
    <row r="9" spans="1:6">
      <c r="A9" s="116" t="s">
        <v>623</v>
      </c>
      <c r="B9" s="116" t="s">
        <v>369</v>
      </c>
      <c r="C9" s="88">
        <v>37</v>
      </c>
      <c r="D9" s="88">
        <v>62</v>
      </c>
      <c r="E9" s="88">
        <v>30</v>
      </c>
      <c r="F9" s="88">
        <v>98</v>
      </c>
    </row>
    <row r="10" spans="1:6">
      <c r="A10" s="116" t="s">
        <v>624</v>
      </c>
      <c r="B10" s="116" t="s">
        <v>49</v>
      </c>
      <c r="C10" s="88">
        <v>26455</v>
      </c>
      <c r="D10" s="88">
        <v>86092</v>
      </c>
      <c r="E10" s="88">
        <v>25772</v>
      </c>
      <c r="F10" s="88">
        <v>80890</v>
      </c>
    </row>
    <row r="11" spans="1:6">
      <c r="A11" s="114" t="s">
        <v>625</v>
      </c>
      <c r="B11" s="114" t="s">
        <v>438</v>
      </c>
      <c r="C11" s="115">
        <v>19521</v>
      </c>
      <c r="D11" s="115">
        <v>63350</v>
      </c>
      <c r="E11" s="115">
        <v>18833</v>
      </c>
      <c r="F11" s="115">
        <v>56938</v>
      </c>
    </row>
    <row r="12" spans="1:6">
      <c r="A12" s="116" t="s">
        <v>439</v>
      </c>
      <c r="B12" s="116" t="s">
        <v>373</v>
      </c>
      <c r="C12" s="88">
        <v>700</v>
      </c>
      <c r="D12" s="88">
        <v>791</v>
      </c>
      <c r="E12" s="88">
        <v>403</v>
      </c>
      <c r="F12" s="88">
        <v>891</v>
      </c>
    </row>
    <row r="13" spans="1:6">
      <c r="A13" s="116" t="s">
        <v>793</v>
      </c>
      <c r="B13" s="116" t="s">
        <v>55</v>
      </c>
      <c r="C13" s="88">
        <v>18821</v>
      </c>
      <c r="D13" s="88">
        <v>62559</v>
      </c>
      <c r="E13" s="88">
        <v>18430</v>
      </c>
      <c r="F13" s="88">
        <v>56047</v>
      </c>
    </row>
    <row r="14" spans="1:6">
      <c r="A14" s="117" t="s">
        <v>626</v>
      </c>
      <c r="B14" s="117" t="s">
        <v>755</v>
      </c>
      <c r="C14" s="115">
        <v>47646</v>
      </c>
      <c r="D14" s="115">
        <v>172251</v>
      </c>
      <c r="E14" s="115">
        <v>66056</v>
      </c>
      <c r="F14" s="115">
        <v>282633</v>
      </c>
    </row>
    <row r="15" spans="1:6">
      <c r="A15" s="77" t="s">
        <v>629</v>
      </c>
      <c r="B15" s="77" t="s">
        <v>65</v>
      </c>
      <c r="C15" s="88">
        <v>304</v>
      </c>
      <c r="D15" s="88">
        <v>912</v>
      </c>
      <c r="E15" s="88">
        <v>950</v>
      </c>
      <c r="F15" s="88">
        <v>3063</v>
      </c>
    </row>
    <row r="16" spans="1:6">
      <c r="A16" s="77" t="s">
        <v>627</v>
      </c>
      <c r="B16" s="77" t="s">
        <v>59</v>
      </c>
      <c r="C16" s="88">
        <v>20235</v>
      </c>
      <c r="D16" s="88">
        <v>66884</v>
      </c>
      <c r="E16" s="88">
        <v>15535</v>
      </c>
      <c r="F16" s="88">
        <v>73823</v>
      </c>
    </row>
    <row r="17" spans="1:6">
      <c r="A17" s="77" t="s">
        <v>628</v>
      </c>
      <c r="B17" s="77" t="s">
        <v>520</v>
      </c>
      <c r="C17" s="88">
        <v>8729</v>
      </c>
      <c r="D17" s="88">
        <v>25276</v>
      </c>
      <c r="E17" s="88">
        <v>7638</v>
      </c>
      <c r="F17" s="88">
        <v>24177</v>
      </c>
    </row>
    <row r="18" spans="1:6">
      <c r="A18" s="77" t="s">
        <v>66</v>
      </c>
      <c r="B18" s="77" t="s">
        <v>67</v>
      </c>
      <c r="C18" s="88">
        <v>638</v>
      </c>
      <c r="D18" s="88">
        <v>1600</v>
      </c>
      <c r="E18" s="88">
        <v>1064</v>
      </c>
      <c r="F18" s="88">
        <v>2351</v>
      </c>
    </row>
    <row r="19" spans="1:6">
      <c r="A19" s="77" t="s">
        <v>794</v>
      </c>
      <c r="B19" s="77" t="s">
        <v>69</v>
      </c>
      <c r="C19" s="88">
        <v>-54</v>
      </c>
      <c r="D19" s="88">
        <v>179</v>
      </c>
      <c r="E19" s="88">
        <v>401</v>
      </c>
      <c r="F19" s="88">
        <v>881</v>
      </c>
    </row>
    <row r="20" spans="1:6">
      <c r="A20" s="117" t="s">
        <v>631</v>
      </c>
      <c r="B20" s="117" t="s">
        <v>756</v>
      </c>
      <c r="C20" s="115">
        <v>18294</v>
      </c>
      <c r="D20" s="115">
        <v>79582</v>
      </c>
      <c r="E20" s="115">
        <v>43170</v>
      </c>
      <c r="F20" s="115">
        <v>186226</v>
      </c>
    </row>
    <row r="21" spans="1:6">
      <c r="A21" s="77" t="s">
        <v>632</v>
      </c>
      <c r="B21" s="77" t="s">
        <v>73</v>
      </c>
      <c r="C21" s="88">
        <v>1946</v>
      </c>
      <c r="D21" s="88">
        <v>7340</v>
      </c>
      <c r="E21" s="88">
        <v>2187</v>
      </c>
      <c r="F21" s="88">
        <v>7648</v>
      </c>
    </row>
    <row r="22" spans="1:6">
      <c r="A22" s="77" t="s">
        <v>633</v>
      </c>
      <c r="B22" s="77" t="s">
        <v>75</v>
      </c>
      <c r="C22" s="88">
        <v>92</v>
      </c>
      <c r="D22" s="88">
        <v>179</v>
      </c>
      <c r="E22" s="88">
        <v>898</v>
      </c>
      <c r="F22" s="88">
        <v>3171</v>
      </c>
    </row>
    <row r="23" spans="1:6">
      <c r="A23" s="117" t="s">
        <v>634</v>
      </c>
      <c r="B23" s="117" t="s">
        <v>757</v>
      </c>
      <c r="C23" s="115">
        <v>20148</v>
      </c>
      <c r="D23" s="115">
        <v>86743</v>
      </c>
      <c r="E23" s="115">
        <v>44459</v>
      </c>
      <c r="F23" s="115">
        <v>190703</v>
      </c>
    </row>
    <row r="24" spans="1:6">
      <c r="A24" s="77" t="s">
        <v>78</v>
      </c>
      <c r="B24" s="77" t="s">
        <v>79</v>
      </c>
      <c r="C24" s="88">
        <v>4661</v>
      </c>
      <c r="D24" s="88">
        <v>18826</v>
      </c>
      <c r="E24" s="88">
        <v>8728</v>
      </c>
      <c r="F24" s="88">
        <v>36323</v>
      </c>
    </row>
    <row r="25" spans="1:6">
      <c r="A25" s="117"/>
      <c r="B25" s="117"/>
      <c r="C25" s="115"/>
      <c r="D25" s="115"/>
      <c r="E25" s="115"/>
      <c r="F25" s="115"/>
    </row>
    <row r="26" spans="1:6">
      <c r="A26" s="117" t="s">
        <v>522</v>
      </c>
      <c r="B26" s="117" t="s">
        <v>758</v>
      </c>
      <c r="C26" s="115">
        <v>15487</v>
      </c>
      <c r="D26" s="115">
        <v>67917</v>
      </c>
      <c r="E26" s="115">
        <v>35731</v>
      </c>
      <c r="F26" s="115">
        <v>154380</v>
      </c>
    </row>
    <row r="27" spans="1:6">
      <c r="A27" s="77"/>
      <c r="B27" s="77"/>
      <c r="C27" s="88"/>
      <c r="D27" s="88"/>
      <c r="E27" s="88"/>
      <c r="F27" s="88"/>
    </row>
    <row r="28" spans="1:6">
      <c r="A28" s="117" t="s">
        <v>635</v>
      </c>
      <c r="B28" s="117" t="s">
        <v>759</v>
      </c>
      <c r="C28" s="115">
        <v>15487</v>
      </c>
      <c r="D28" s="115">
        <v>67917</v>
      </c>
      <c r="E28" s="115">
        <v>35731</v>
      </c>
      <c r="F28" s="115">
        <v>154380</v>
      </c>
    </row>
    <row r="29" spans="1:6">
      <c r="B29" s="69"/>
      <c r="C29" s="70"/>
      <c r="D29" s="70"/>
      <c r="E29" s="70"/>
      <c r="F29" s="70"/>
    </row>
    <row r="30" spans="1:6">
      <c r="B30" s="71"/>
      <c r="C30" s="72"/>
      <c r="D30" s="72"/>
      <c r="E30" s="72"/>
      <c r="F30" s="72"/>
    </row>
    <row r="31" spans="1:6">
      <c r="A31" s="126" t="s">
        <v>86</v>
      </c>
      <c r="B31" s="126" t="s">
        <v>760</v>
      </c>
      <c r="C31" s="127"/>
      <c r="D31" s="127"/>
      <c r="E31" s="127"/>
      <c r="F31" s="127"/>
    </row>
    <row r="32" spans="1:6">
      <c r="A32" s="73" t="s">
        <v>88</v>
      </c>
      <c r="B32" s="73" t="s">
        <v>89</v>
      </c>
      <c r="C32" s="128">
        <v>0.1611206961652227</v>
      </c>
      <c r="D32" s="128">
        <v>0.70658082276718626</v>
      </c>
      <c r="E32" s="128">
        <v>0.37</v>
      </c>
      <c r="F32" s="128">
        <v>1.61</v>
      </c>
    </row>
    <row r="33" spans="1:6">
      <c r="A33" s="129" t="s">
        <v>90</v>
      </c>
      <c r="B33" s="129" t="s">
        <v>91</v>
      </c>
      <c r="C33" s="128">
        <v>0.15354587841070891</v>
      </c>
      <c r="D33" s="128">
        <v>0.66537041352230675</v>
      </c>
      <c r="E33" s="128">
        <v>0.36</v>
      </c>
      <c r="F33" s="128">
        <v>1.55</v>
      </c>
    </row>
    <row r="34" spans="1:6">
      <c r="A34" s="67"/>
    </row>
    <row r="36" spans="1:6">
      <c r="A36" s="126" t="s">
        <v>522</v>
      </c>
      <c r="B36" s="126" t="s">
        <v>758</v>
      </c>
      <c r="C36" s="115">
        <v>15487</v>
      </c>
      <c r="D36" s="115">
        <v>67917</v>
      </c>
      <c r="E36" s="115">
        <v>35731</v>
      </c>
      <c r="F36" s="115">
        <v>154380</v>
      </c>
    </row>
    <row r="37" spans="1:6">
      <c r="A37" s="74" t="s">
        <v>636</v>
      </c>
      <c r="B37" s="74" t="s">
        <v>105</v>
      </c>
      <c r="C37" s="118">
        <v>-12</v>
      </c>
      <c r="D37" s="118">
        <v>74</v>
      </c>
      <c r="E37" s="118">
        <v>-279</v>
      </c>
      <c r="F37" s="118">
        <v>-3549</v>
      </c>
    </row>
    <row r="38" spans="1:6">
      <c r="A38" s="75" t="s">
        <v>637</v>
      </c>
      <c r="B38" s="75" t="s">
        <v>107</v>
      </c>
      <c r="C38" s="88">
        <v>-12</v>
      </c>
      <c r="D38" s="88">
        <v>74</v>
      </c>
      <c r="E38" s="88">
        <v>-279</v>
      </c>
      <c r="F38" s="88">
        <v>-3549</v>
      </c>
    </row>
    <row r="39" spans="1:6">
      <c r="A39" s="38" t="s">
        <v>403</v>
      </c>
      <c r="B39" s="75" t="s">
        <v>404</v>
      </c>
      <c r="C39" s="88">
        <v>0</v>
      </c>
      <c r="D39" s="88">
        <v>0</v>
      </c>
      <c r="E39" s="88">
        <v>0</v>
      </c>
      <c r="F39" s="88">
        <v>0</v>
      </c>
    </row>
    <row r="40" spans="1:6">
      <c r="A40" s="75" t="s">
        <v>639</v>
      </c>
      <c r="B40" s="75" t="s">
        <v>111</v>
      </c>
      <c r="C40" s="88">
        <v>0</v>
      </c>
      <c r="D40" s="88">
        <v>0</v>
      </c>
      <c r="E40" s="88">
        <v>0</v>
      </c>
      <c r="F40" s="88">
        <v>0</v>
      </c>
    </row>
    <row r="41" spans="1:6">
      <c r="A41" s="126" t="s">
        <v>405</v>
      </c>
      <c r="B41" s="126" t="s">
        <v>406</v>
      </c>
      <c r="C41" s="115">
        <v>15475</v>
      </c>
      <c r="D41" s="115">
        <v>67991</v>
      </c>
      <c r="E41" s="115">
        <v>35452</v>
      </c>
      <c r="F41" s="115">
        <v>150831</v>
      </c>
    </row>
    <row r="42" spans="1:6">
      <c r="A42" s="75" t="s">
        <v>795</v>
      </c>
      <c r="B42" s="75" t="s">
        <v>408</v>
      </c>
      <c r="C42" s="88">
        <v>0</v>
      </c>
      <c r="D42" s="88">
        <v>0</v>
      </c>
      <c r="E42" s="88"/>
      <c r="F42" s="88"/>
    </row>
    <row r="43" spans="1:6" ht="26">
      <c r="A43" s="126" t="s">
        <v>641</v>
      </c>
      <c r="B43" s="126" t="s">
        <v>796</v>
      </c>
      <c r="C43" s="115">
        <v>15475</v>
      </c>
      <c r="D43" s="115">
        <v>67991</v>
      </c>
      <c r="E43" s="115">
        <v>35452</v>
      </c>
      <c r="F43" s="115">
        <v>150831</v>
      </c>
    </row>
    <row r="44" spans="1:6">
      <c r="A44" s="76" t="s">
        <v>466</v>
      </c>
    </row>
    <row r="46" spans="1:6" ht="26">
      <c r="A46" s="65" t="s">
        <v>781</v>
      </c>
      <c r="B46" s="65" t="s">
        <v>125</v>
      </c>
    </row>
    <row r="47" spans="1:6">
      <c r="A47" s="313" t="s">
        <v>126</v>
      </c>
      <c r="B47" s="313" t="s">
        <v>127</v>
      </c>
      <c r="C47" s="119" t="s">
        <v>797</v>
      </c>
      <c r="D47" s="119" t="s">
        <v>798</v>
      </c>
      <c r="E47" s="119" t="s">
        <v>782</v>
      </c>
    </row>
    <row r="48" spans="1:6">
      <c r="A48" s="130" t="s">
        <v>643</v>
      </c>
      <c r="B48" s="130" t="s">
        <v>131</v>
      </c>
      <c r="C48" s="131">
        <v>358309</v>
      </c>
      <c r="D48" s="131">
        <v>326072</v>
      </c>
      <c r="E48" s="131">
        <v>255535</v>
      </c>
    </row>
    <row r="49" spans="1:5">
      <c r="A49" s="77" t="s">
        <v>566</v>
      </c>
      <c r="B49" s="77" t="s">
        <v>133</v>
      </c>
      <c r="C49" s="78">
        <v>19984</v>
      </c>
      <c r="D49" s="78">
        <v>19149</v>
      </c>
      <c r="E49" s="78">
        <v>18832</v>
      </c>
    </row>
    <row r="50" spans="1:5">
      <c r="A50" s="77" t="s">
        <v>567</v>
      </c>
      <c r="B50" s="77" t="s">
        <v>135</v>
      </c>
      <c r="C50" s="78">
        <v>50312</v>
      </c>
      <c r="D50" s="78">
        <v>50807</v>
      </c>
      <c r="E50" s="78">
        <v>46209</v>
      </c>
    </row>
    <row r="51" spans="1:5">
      <c r="A51" s="77" t="s">
        <v>568</v>
      </c>
      <c r="B51" s="77" t="s">
        <v>137</v>
      </c>
      <c r="C51" s="78">
        <v>227987</v>
      </c>
      <c r="D51" s="78">
        <v>198191</v>
      </c>
      <c r="E51" s="78">
        <v>143130</v>
      </c>
    </row>
    <row r="52" spans="1:5">
      <c r="A52" s="77" t="s">
        <v>138</v>
      </c>
      <c r="B52" s="77" t="s">
        <v>139</v>
      </c>
      <c r="C52" s="78">
        <v>56438</v>
      </c>
      <c r="D52" s="78">
        <v>56438</v>
      </c>
      <c r="E52" s="78">
        <v>46417</v>
      </c>
    </row>
    <row r="53" spans="1:5">
      <c r="A53" s="77" t="s">
        <v>569</v>
      </c>
      <c r="B53" s="77" t="s">
        <v>145</v>
      </c>
      <c r="C53" s="78">
        <v>3082</v>
      </c>
      <c r="D53" s="78">
        <v>981</v>
      </c>
      <c r="E53" s="78">
        <v>452</v>
      </c>
    </row>
    <row r="54" spans="1:5">
      <c r="A54" s="77" t="s">
        <v>146</v>
      </c>
      <c r="B54" s="77" t="s">
        <v>147</v>
      </c>
      <c r="C54" s="78">
        <v>0</v>
      </c>
      <c r="D54" s="78">
        <v>0</v>
      </c>
      <c r="E54" s="78">
        <v>0</v>
      </c>
    </row>
    <row r="55" spans="1:5">
      <c r="A55" s="77" t="s">
        <v>500</v>
      </c>
      <c r="B55" s="77" t="s">
        <v>151</v>
      </c>
      <c r="C55" s="78">
        <v>0</v>
      </c>
      <c r="D55" s="78">
        <v>0</v>
      </c>
      <c r="E55" s="78">
        <v>0</v>
      </c>
    </row>
    <row r="56" spans="1:5">
      <c r="A56" s="77" t="s">
        <v>707</v>
      </c>
      <c r="B56" s="77" t="s">
        <v>611</v>
      </c>
      <c r="C56" s="78">
        <v>506</v>
      </c>
      <c r="D56" s="78">
        <v>506</v>
      </c>
      <c r="E56" s="78">
        <v>495</v>
      </c>
    </row>
    <row r="57" spans="1:5">
      <c r="A57" s="130" t="s">
        <v>570</v>
      </c>
      <c r="B57" s="130" t="s">
        <v>155</v>
      </c>
      <c r="C57" s="131">
        <v>667659</v>
      </c>
      <c r="D57" s="131">
        <v>687315</v>
      </c>
      <c r="E57" s="131">
        <v>725978</v>
      </c>
    </row>
    <row r="58" spans="1:5">
      <c r="A58" s="77" t="s">
        <v>156</v>
      </c>
      <c r="B58" s="77" t="s">
        <v>157</v>
      </c>
      <c r="C58" s="78">
        <v>349</v>
      </c>
      <c r="D58" s="78">
        <v>252</v>
      </c>
      <c r="E58" s="78">
        <v>323</v>
      </c>
    </row>
    <row r="59" spans="1:5">
      <c r="A59" s="77" t="s">
        <v>158</v>
      </c>
      <c r="B59" s="77" t="s">
        <v>159</v>
      </c>
      <c r="C59" s="78">
        <v>26432</v>
      </c>
      <c r="D59" s="78">
        <v>37552</v>
      </c>
      <c r="E59" s="78">
        <v>46261</v>
      </c>
    </row>
    <row r="60" spans="1:5">
      <c r="A60" s="77" t="s">
        <v>571</v>
      </c>
      <c r="B60" s="77" t="s">
        <v>161</v>
      </c>
      <c r="C60" s="78">
        <v>4931</v>
      </c>
      <c r="D60" s="78">
        <v>9364</v>
      </c>
      <c r="E60" s="78">
        <v>0</v>
      </c>
    </row>
    <row r="61" spans="1:5">
      <c r="A61" s="77" t="s">
        <v>152</v>
      </c>
      <c r="B61" s="77" t="s">
        <v>153</v>
      </c>
      <c r="C61" s="78">
        <v>21762</v>
      </c>
      <c r="D61" s="78">
        <v>17852</v>
      </c>
      <c r="E61" s="78">
        <v>17582</v>
      </c>
    </row>
    <row r="62" spans="1:5">
      <c r="A62" s="77" t="s">
        <v>146</v>
      </c>
      <c r="B62" s="77" t="s">
        <v>147</v>
      </c>
      <c r="C62" s="78">
        <v>0</v>
      </c>
      <c r="D62" s="78">
        <v>0</v>
      </c>
      <c r="E62" s="78">
        <v>0</v>
      </c>
    </row>
    <row r="63" spans="1:5">
      <c r="A63" s="77" t="s">
        <v>499</v>
      </c>
      <c r="B63" s="77" t="s">
        <v>149</v>
      </c>
      <c r="C63" s="78">
        <v>12607</v>
      </c>
      <c r="D63" s="78">
        <v>14398</v>
      </c>
      <c r="E63" s="78">
        <v>14296</v>
      </c>
    </row>
    <row r="64" spans="1:5">
      <c r="A64" s="132" t="s">
        <v>170</v>
      </c>
      <c r="B64" s="132" t="s">
        <v>171</v>
      </c>
      <c r="C64" s="315">
        <v>48182</v>
      </c>
      <c r="D64" s="315">
        <v>132497</v>
      </c>
      <c r="E64" s="315">
        <v>66987</v>
      </c>
    </row>
    <row r="65" spans="1:5">
      <c r="A65" s="77" t="s">
        <v>537</v>
      </c>
      <c r="B65" s="77" t="s">
        <v>169</v>
      </c>
      <c r="C65" s="78">
        <v>553396</v>
      </c>
      <c r="D65" s="78">
        <v>475400</v>
      </c>
      <c r="E65" s="78">
        <v>580529</v>
      </c>
    </row>
    <row r="66" spans="1:5">
      <c r="A66" s="130" t="s">
        <v>174</v>
      </c>
      <c r="B66" s="130" t="s">
        <v>175</v>
      </c>
      <c r="C66" s="131">
        <v>1025968</v>
      </c>
      <c r="D66" s="131">
        <v>1013387</v>
      </c>
      <c r="E66" s="131">
        <v>981513</v>
      </c>
    </row>
    <row r="67" spans="1:5">
      <c r="C67" s="79"/>
      <c r="D67" s="79"/>
    </row>
    <row r="68" spans="1:5">
      <c r="A68" s="313" t="s">
        <v>452</v>
      </c>
      <c r="B68" s="313" t="s">
        <v>177</v>
      </c>
      <c r="C68" s="119" t="s">
        <v>797</v>
      </c>
      <c r="D68" s="119" t="s">
        <v>798</v>
      </c>
      <c r="E68" s="119" t="s">
        <v>782</v>
      </c>
    </row>
    <row r="69" spans="1:5">
      <c r="A69" s="130" t="s">
        <v>178</v>
      </c>
      <c r="B69" s="130" t="s">
        <v>179</v>
      </c>
      <c r="C69" s="131">
        <v>958832</v>
      </c>
      <c r="D69" s="131">
        <v>940531</v>
      </c>
      <c r="E69" s="131">
        <v>882899</v>
      </c>
    </row>
    <row r="70" spans="1:5">
      <c r="A70" s="130" t="s">
        <v>799</v>
      </c>
      <c r="B70" s="130" t="s">
        <v>481</v>
      </c>
      <c r="C70" s="131">
        <v>958832</v>
      </c>
      <c r="D70" s="131">
        <v>940531</v>
      </c>
      <c r="E70" s="131">
        <v>882899</v>
      </c>
    </row>
    <row r="71" spans="1:5">
      <c r="A71" s="77" t="s">
        <v>182</v>
      </c>
      <c r="B71" s="77" t="s">
        <v>183</v>
      </c>
      <c r="C71" s="78">
        <v>96120</v>
      </c>
      <c r="D71" s="78">
        <v>96120</v>
      </c>
      <c r="E71" s="78">
        <v>96120</v>
      </c>
    </row>
    <row r="72" spans="1:5">
      <c r="A72" s="77" t="s">
        <v>453</v>
      </c>
      <c r="B72" s="77" t="s">
        <v>527</v>
      </c>
      <c r="C72" s="78">
        <v>751337</v>
      </c>
      <c r="D72" s="78">
        <v>751337</v>
      </c>
      <c r="E72" s="78">
        <v>549335</v>
      </c>
    </row>
    <row r="73" spans="1:5">
      <c r="A73" s="77" t="s">
        <v>573</v>
      </c>
      <c r="B73" s="77" t="s">
        <v>191</v>
      </c>
      <c r="C73" s="78">
        <v>23556</v>
      </c>
      <c r="D73" s="78">
        <v>20730</v>
      </c>
      <c r="E73" s="78">
        <v>15212</v>
      </c>
    </row>
    <row r="74" spans="1:5">
      <c r="A74" s="77" t="s">
        <v>574</v>
      </c>
      <c r="B74" s="77" t="s">
        <v>529</v>
      </c>
      <c r="C74" s="78">
        <v>443</v>
      </c>
      <c r="D74" s="78">
        <v>455</v>
      </c>
      <c r="E74" s="78">
        <v>118</v>
      </c>
    </row>
    <row r="75" spans="1:5">
      <c r="A75" s="77" t="s">
        <v>194</v>
      </c>
      <c r="B75" s="77" t="s">
        <v>195</v>
      </c>
      <c r="C75" s="78">
        <v>19459</v>
      </c>
      <c r="D75" s="78">
        <v>19459</v>
      </c>
      <c r="E75" s="78">
        <v>21844</v>
      </c>
    </row>
    <row r="76" spans="1:5">
      <c r="A76" s="77" t="s">
        <v>575</v>
      </c>
      <c r="B76" s="77" t="s">
        <v>197</v>
      </c>
      <c r="C76" s="78">
        <v>67917</v>
      </c>
      <c r="D76" s="78">
        <v>52430</v>
      </c>
      <c r="E76" s="78">
        <v>200270</v>
      </c>
    </row>
    <row r="77" spans="1:5">
      <c r="A77" s="114" t="s">
        <v>576</v>
      </c>
      <c r="B77" s="114" t="s">
        <v>482</v>
      </c>
      <c r="C77" s="316">
        <v>0</v>
      </c>
      <c r="D77" s="316">
        <v>0</v>
      </c>
      <c r="E77" s="316">
        <v>0</v>
      </c>
    </row>
    <row r="78" spans="1:5">
      <c r="A78" s="130" t="s">
        <v>577</v>
      </c>
      <c r="B78" s="130" t="s">
        <v>199</v>
      </c>
      <c r="C78" s="131">
        <v>10832</v>
      </c>
      <c r="D78" s="131">
        <v>13208</v>
      </c>
      <c r="E78" s="131">
        <v>4130</v>
      </c>
    </row>
    <row r="79" spans="1:5">
      <c r="A79" s="77" t="s">
        <v>200</v>
      </c>
      <c r="B79" s="77" t="s">
        <v>201</v>
      </c>
      <c r="C79" s="78">
        <v>187</v>
      </c>
      <c r="D79" s="78">
        <v>74</v>
      </c>
      <c r="E79" s="78">
        <v>148</v>
      </c>
    </row>
    <row r="80" spans="1:5">
      <c r="A80" s="77" t="s">
        <v>502</v>
      </c>
      <c r="B80" s="77" t="s">
        <v>205</v>
      </c>
      <c r="C80" s="78">
        <v>6091</v>
      </c>
      <c r="D80" s="78">
        <v>8833</v>
      </c>
      <c r="E80" s="78">
        <v>1878</v>
      </c>
    </row>
    <row r="81" spans="1:6">
      <c r="A81" s="77" t="s">
        <v>503</v>
      </c>
      <c r="B81" s="77" t="s">
        <v>207</v>
      </c>
      <c r="C81" s="78">
        <v>4473</v>
      </c>
      <c r="D81" s="78">
        <v>4220</v>
      </c>
      <c r="E81" s="78">
        <v>2023</v>
      </c>
    </row>
    <row r="82" spans="1:6">
      <c r="A82" s="77" t="s">
        <v>483</v>
      </c>
      <c r="B82" s="77" t="s">
        <v>209</v>
      </c>
      <c r="C82" s="78">
        <v>81</v>
      </c>
      <c r="D82" s="78">
        <v>81</v>
      </c>
      <c r="E82" s="78">
        <v>81</v>
      </c>
    </row>
    <row r="83" spans="1:6">
      <c r="A83" s="130" t="s">
        <v>578</v>
      </c>
      <c r="B83" s="130" t="s">
        <v>213</v>
      </c>
      <c r="C83" s="131">
        <v>56304</v>
      </c>
      <c r="D83" s="131">
        <v>59648</v>
      </c>
      <c r="E83" s="131">
        <v>94484</v>
      </c>
    </row>
    <row r="84" spans="1:6">
      <c r="A84" s="77" t="s">
        <v>336</v>
      </c>
      <c r="B84" s="77" t="s">
        <v>337</v>
      </c>
      <c r="C84" s="78">
        <v>0</v>
      </c>
      <c r="D84" s="78">
        <v>0</v>
      </c>
      <c r="E84" s="78">
        <v>0</v>
      </c>
    </row>
    <row r="85" spans="1:6">
      <c r="A85" s="77" t="s">
        <v>200</v>
      </c>
      <c r="B85" s="77" t="s">
        <v>201</v>
      </c>
      <c r="C85" s="78">
        <v>274</v>
      </c>
      <c r="D85" s="78">
        <v>244</v>
      </c>
      <c r="E85" s="78">
        <v>190</v>
      </c>
    </row>
    <row r="86" spans="1:6">
      <c r="A86" s="77" t="s">
        <v>579</v>
      </c>
      <c r="B86" s="77" t="s">
        <v>217</v>
      </c>
      <c r="C86" s="78">
        <v>32497</v>
      </c>
      <c r="D86" s="78">
        <v>38846</v>
      </c>
      <c r="E86" s="78">
        <v>37374</v>
      </c>
    </row>
    <row r="87" spans="1:6">
      <c r="A87" s="77" t="s">
        <v>218</v>
      </c>
      <c r="B87" s="77" t="s">
        <v>219</v>
      </c>
      <c r="C87" s="78">
        <v>0</v>
      </c>
      <c r="D87" s="78">
        <v>272</v>
      </c>
      <c r="E87" s="78">
        <v>3457</v>
      </c>
    </row>
    <row r="88" spans="1:6">
      <c r="A88" s="77" t="s">
        <v>202</v>
      </c>
      <c r="B88" s="77" t="s">
        <v>221</v>
      </c>
      <c r="C88" s="78">
        <v>4615</v>
      </c>
      <c r="D88" s="78">
        <v>5587</v>
      </c>
      <c r="E88" s="78">
        <v>6770</v>
      </c>
    </row>
    <row r="89" spans="1:6">
      <c r="A89" s="77" t="s">
        <v>503</v>
      </c>
      <c r="B89" s="77" t="s">
        <v>207</v>
      </c>
      <c r="C89" s="78">
        <v>4858</v>
      </c>
      <c r="D89" s="78">
        <v>3915</v>
      </c>
      <c r="E89" s="78">
        <v>3052</v>
      </c>
    </row>
    <row r="90" spans="1:6">
      <c r="A90" s="77" t="s">
        <v>483</v>
      </c>
      <c r="B90" s="77" t="s">
        <v>209</v>
      </c>
      <c r="C90" s="78">
        <v>1</v>
      </c>
      <c r="D90" s="78">
        <v>1</v>
      </c>
      <c r="E90" s="78">
        <v>1</v>
      </c>
    </row>
    <row r="91" spans="1:6">
      <c r="A91" s="77" t="s">
        <v>210</v>
      </c>
      <c r="B91" s="77" t="s">
        <v>211</v>
      </c>
      <c r="C91" s="78">
        <v>14059</v>
      </c>
      <c r="D91" s="78">
        <v>10783</v>
      </c>
      <c r="E91" s="78">
        <v>43640</v>
      </c>
    </row>
    <row r="92" spans="1:6">
      <c r="A92" s="130" t="s">
        <v>580</v>
      </c>
      <c r="B92" s="130" t="s">
        <v>228</v>
      </c>
      <c r="C92" s="131">
        <v>1025968</v>
      </c>
      <c r="D92" s="131">
        <v>1013387</v>
      </c>
      <c r="E92" s="131">
        <v>981513</v>
      </c>
    </row>
    <row r="93" spans="1:6">
      <c r="A93" s="76"/>
    </row>
    <row r="95" spans="1:6" ht="26">
      <c r="A95" s="65" t="s">
        <v>784</v>
      </c>
      <c r="B95" s="65" t="s">
        <v>230</v>
      </c>
    </row>
    <row r="96" spans="1:6" ht="24">
      <c r="A96" s="313" t="s">
        <v>231</v>
      </c>
      <c r="B96" s="313" t="s">
        <v>232</v>
      </c>
      <c r="C96" s="113" t="s">
        <v>749</v>
      </c>
      <c r="D96" s="113" t="s">
        <v>750</v>
      </c>
      <c r="E96" s="113" t="s">
        <v>791</v>
      </c>
      <c r="F96" s="113" t="s">
        <v>792</v>
      </c>
    </row>
    <row r="97" spans="1:6">
      <c r="A97" s="121" t="s">
        <v>233</v>
      </c>
      <c r="B97" s="121" t="s">
        <v>234</v>
      </c>
      <c r="C97" s="4"/>
      <c r="D97" s="4"/>
      <c r="E97" s="4"/>
      <c r="F97" s="4"/>
    </row>
    <row r="98" spans="1:6">
      <c r="A98" s="122" t="s">
        <v>646</v>
      </c>
      <c r="B98" s="122" t="s">
        <v>758</v>
      </c>
      <c r="C98" s="4">
        <v>15487</v>
      </c>
      <c r="D98" s="4">
        <v>67917</v>
      </c>
      <c r="E98" s="4">
        <v>35731</v>
      </c>
      <c r="F98" s="4">
        <v>154380</v>
      </c>
    </row>
    <row r="99" spans="1:6">
      <c r="A99" s="122" t="s">
        <v>235</v>
      </c>
      <c r="B99" s="122" t="s">
        <v>236</v>
      </c>
      <c r="C99" s="4">
        <v>12388</v>
      </c>
      <c r="D99" s="4">
        <v>-6504</v>
      </c>
      <c r="E99" s="4">
        <v>40802</v>
      </c>
      <c r="F99" s="4">
        <v>52084</v>
      </c>
    </row>
    <row r="100" spans="1:6">
      <c r="A100" s="81" t="s">
        <v>800</v>
      </c>
      <c r="B100" s="81" t="s">
        <v>801</v>
      </c>
      <c r="C100" s="80">
        <v>1040</v>
      </c>
      <c r="D100" s="80">
        <v>3303</v>
      </c>
      <c r="E100" s="80">
        <v>1268</v>
      </c>
      <c r="F100" s="80">
        <v>3619</v>
      </c>
    </row>
    <row r="101" spans="1:6">
      <c r="A101" s="81" t="s">
        <v>802</v>
      </c>
      <c r="B101" s="81" t="s">
        <v>803</v>
      </c>
      <c r="C101" s="80">
        <v>74</v>
      </c>
      <c r="D101" s="80">
        <v>161</v>
      </c>
      <c r="E101" s="80">
        <v>0</v>
      </c>
      <c r="F101" s="80">
        <v>0</v>
      </c>
    </row>
    <row r="102" spans="1:6">
      <c r="A102" s="81" t="s">
        <v>804</v>
      </c>
      <c r="B102" s="81" t="s">
        <v>244</v>
      </c>
      <c r="C102" s="80">
        <v>-1549</v>
      </c>
      <c r="D102" s="80">
        <v>-7319</v>
      </c>
      <c r="E102" s="80">
        <v>-2180</v>
      </c>
      <c r="F102" s="80">
        <v>-7222</v>
      </c>
    </row>
    <row r="103" spans="1:6">
      <c r="A103" s="81" t="s">
        <v>651</v>
      </c>
      <c r="B103" s="81" t="s">
        <v>606</v>
      </c>
      <c r="C103" s="80">
        <v>23</v>
      </c>
      <c r="D103" s="80">
        <v>322</v>
      </c>
      <c r="E103" s="80">
        <v>-2</v>
      </c>
      <c r="F103" s="80">
        <v>908</v>
      </c>
    </row>
    <row r="104" spans="1:6">
      <c r="A104" s="81" t="s">
        <v>652</v>
      </c>
      <c r="B104" s="81" t="s">
        <v>248</v>
      </c>
      <c r="C104" s="80">
        <v>3276</v>
      </c>
      <c r="D104" s="80">
        <v>-29581</v>
      </c>
      <c r="E104" s="80">
        <v>5747</v>
      </c>
      <c r="F104" s="80">
        <v>13718</v>
      </c>
    </row>
    <row r="105" spans="1:6">
      <c r="A105" s="81" t="s">
        <v>653</v>
      </c>
      <c r="B105" s="81" t="s">
        <v>250</v>
      </c>
      <c r="C105" s="80">
        <v>-97</v>
      </c>
      <c r="D105" s="80">
        <v>-26</v>
      </c>
      <c r="E105" s="80">
        <v>54</v>
      </c>
      <c r="F105" s="80">
        <v>-100</v>
      </c>
    </row>
    <row r="106" spans="1:6">
      <c r="A106" s="81" t="s">
        <v>654</v>
      </c>
      <c r="B106" s="81" t="s">
        <v>252</v>
      </c>
      <c r="C106" s="80">
        <v>11210</v>
      </c>
      <c r="D106" s="80">
        <v>20409</v>
      </c>
      <c r="E106" s="80">
        <v>44355</v>
      </c>
      <c r="F106" s="80">
        <v>43529</v>
      </c>
    </row>
    <row r="107" spans="1:6">
      <c r="A107" s="81" t="s">
        <v>655</v>
      </c>
      <c r="B107" s="81" t="s">
        <v>546</v>
      </c>
      <c r="C107" s="80">
        <v>-7304</v>
      </c>
      <c r="D107" s="80">
        <v>-7019</v>
      </c>
      <c r="E107" s="80">
        <v>-14135</v>
      </c>
      <c r="F107" s="80">
        <v>-10337</v>
      </c>
    </row>
    <row r="108" spans="1:6">
      <c r="A108" s="81" t="s">
        <v>255</v>
      </c>
      <c r="B108" s="81" t="s">
        <v>547</v>
      </c>
      <c r="C108" s="80">
        <v>2987</v>
      </c>
      <c r="D108" s="80">
        <v>5968</v>
      </c>
      <c r="E108" s="80">
        <v>3294</v>
      </c>
      <c r="F108" s="80">
        <v>3407</v>
      </c>
    </row>
    <row r="109" spans="1:6">
      <c r="A109" s="81" t="s">
        <v>259</v>
      </c>
      <c r="B109" s="81" t="s">
        <v>260</v>
      </c>
      <c r="C109" s="80">
        <v>2728</v>
      </c>
      <c r="D109" s="80">
        <v>7278</v>
      </c>
      <c r="E109" s="80">
        <v>2401</v>
      </c>
      <c r="F109" s="80">
        <v>4562</v>
      </c>
    </row>
    <row r="110" spans="1:6">
      <c r="A110" s="122" t="s">
        <v>656</v>
      </c>
      <c r="B110" s="122" t="s">
        <v>262</v>
      </c>
      <c r="C110" s="4">
        <v>27875</v>
      </c>
      <c r="D110" s="4">
        <v>61413</v>
      </c>
      <c r="E110" s="4">
        <v>76533</v>
      </c>
      <c r="F110" s="4">
        <v>206464</v>
      </c>
    </row>
    <row r="111" spans="1:6">
      <c r="A111" s="81" t="s">
        <v>805</v>
      </c>
      <c r="B111" s="81" t="s">
        <v>765</v>
      </c>
      <c r="C111" s="80">
        <v>4661</v>
      </c>
      <c r="D111" s="80">
        <v>18826</v>
      </c>
      <c r="E111" s="80">
        <v>8728</v>
      </c>
      <c r="F111" s="80">
        <v>36323</v>
      </c>
    </row>
    <row r="112" spans="1:6">
      <c r="A112" s="81" t="s">
        <v>766</v>
      </c>
      <c r="B112" s="81" t="s">
        <v>767</v>
      </c>
      <c r="C112" s="80">
        <v>-3240</v>
      </c>
      <c r="D112" s="80">
        <v>-23078</v>
      </c>
      <c r="E112" s="80">
        <v>-11162</v>
      </c>
      <c r="F112" s="80">
        <v>-44826</v>
      </c>
    </row>
    <row r="113" spans="1:10">
      <c r="A113" s="121" t="s">
        <v>659</v>
      </c>
      <c r="B113" s="121" t="s">
        <v>270</v>
      </c>
      <c r="C113" s="4">
        <v>29296</v>
      </c>
      <c r="D113" s="4">
        <v>57161</v>
      </c>
      <c r="E113" s="4">
        <v>74099</v>
      </c>
      <c r="F113" s="4">
        <v>197961</v>
      </c>
    </row>
    <row r="114" spans="1:10">
      <c r="A114" s="121" t="s">
        <v>660</v>
      </c>
      <c r="B114" s="121" t="s">
        <v>272</v>
      </c>
      <c r="C114" s="4"/>
      <c r="D114" s="4"/>
      <c r="E114" s="4"/>
      <c r="F114" s="4"/>
    </row>
    <row r="115" spans="1:10">
      <c r="A115" s="122" t="s">
        <v>549</v>
      </c>
      <c r="B115" s="122" t="s">
        <v>274</v>
      </c>
      <c r="C115" s="4">
        <v>477141</v>
      </c>
      <c r="D115" s="4">
        <v>787391</v>
      </c>
      <c r="E115" s="4">
        <v>228784</v>
      </c>
      <c r="F115" s="4">
        <v>695720</v>
      </c>
    </row>
    <row r="116" spans="1:10">
      <c r="A116" s="81" t="s">
        <v>806</v>
      </c>
      <c r="B116" s="81" t="s">
        <v>276</v>
      </c>
      <c r="C116" s="80">
        <v>188</v>
      </c>
      <c r="D116" s="80">
        <v>228</v>
      </c>
      <c r="E116" s="80">
        <v>4</v>
      </c>
      <c r="F116" s="80">
        <v>63</v>
      </c>
    </row>
    <row r="117" spans="1:10">
      <c r="A117" s="81" t="s">
        <v>277</v>
      </c>
      <c r="B117" s="81" t="s">
        <v>278</v>
      </c>
      <c r="C117" s="80">
        <v>0</v>
      </c>
      <c r="D117" s="80">
        <v>26</v>
      </c>
      <c r="E117" s="80">
        <v>0</v>
      </c>
      <c r="F117" s="80">
        <v>0</v>
      </c>
    </row>
    <row r="118" spans="1:10">
      <c r="A118" s="81" t="s">
        <v>807</v>
      </c>
      <c r="B118" s="81" t="s">
        <v>282</v>
      </c>
      <c r="C118" s="80">
        <v>0</v>
      </c>
      <c r="D118" s="80">
        <v>0</v>
      </c>
      <c r="E118" s="80">
        <v>0</v>
      </c>
      <c r="F118" s="80">
        <v>0</v>
      </c>
    </row>
    <row r="119" spans="1:10">
      <c r="A119" s="81" t="s">
        <v>808</v>
      </c>
      <c r="B119" s="81" t="s">
        <v>288</v>
      </c>
      <c r="C119" s="80">
        <v>475400</v>
      </c>
      <c r="D119" s="80">
        <v>779809</v>
      </c>
      <c r="E119" s="80">
        <v>226600</v>
      </c>
      <c r="F119" s="80">
        <v>688435</v>
      </c>
    </row>
    <row r="120" spans="1:10">
      <c r="A120" s="81" t="s">
        <v>664</v>
      </c>
      <c r="B120" s="81" t="s">
        <v>716</v>
      </c>
      <c r="C120" s="80">
        <v>1553</v>
      </c>
      <c r="D120" s="80">
        <v>7328</v>
      </c>
      <c r="E120" s="80">
        <v>2180</v>
      </c>
      <c r="F120" s="80">
        <v>7222</v>
      </c>
    </row>
    <row r="121" spans="1:10">
      <c r="A121" s="122" t="s">
        <v>553</v>
      </c>
      <c r="B121" s="122" t="s">
        <v>300</v>
      </c>
      <c r="C121" s="4">
        <v>590344</v>
      </c>
      <c r="D121" s="4">
        <v>862708</v>
      </c>
      <c r="E121" s="4">
        <v>337563</v>
      </c>
      <c r="F121" s="4">
        <v>959295</v>
      </c>
    </row>
    <row r="122" spans="1:10">
      <c r="A122" s="81" t="s">
        <v>665</v>
      </c>
      <c r="B122" s="81" t="s">
        <v>717</v>
      </c>
      <c r="C122" s="80">
        <v>6777</v>
      </c>
      <c r="D122" s="80">
        <v>17487</v>
      </c>
      <c r="E122" s="80">
        <v>2235</v>
      </c>
      <c r="F122" s="80">
        <v>11008</v>
      </c>
    </row>
    <row r="123" spans="1:10">
      <c r="A123" s="81" t="s">
        <v>568</v>
      </c>
      <c r="B123" s="81" t="s">
        <v>137</v>
      </c>
      <c r="C123" s="80">
        <v>28171</v>
      </c>
      <c r="D123" s="80">
        <v>79995</v>
      </c>
      <c r="E123" s="80">
        <v>18246</v>
      </c>
      <c r="F123" s="80">
        <v>51658</v>
      </c>
    </row>
    <row r="124" spans="1:10">
      <c r="A124" s="81" t="s">
        <v>305</v>
      </c>
      <c r="B124" s="81" t="s">
        <v>306</v>
      </c>
      <c r="C124" s="80">
        <v>0</v>
      </c>
      <c r="D124" s="80">
        <v>10550</v>
      </c>
      <c r="E124" s="80">
        <v>0</v>
      </c>
      <c r="F124" s="80">
        <v>0</v>
      </c>
    </row>
    <row r="125" spans="1:10">
      <c r="A125" s="93" t="s">
        <v>809</v>
      </c>
      <c r="B125" s="93" t="s">
        <v>312</v>
      </c>
      <c r="C125" s="94">
        <v>2000</v>
      </c>
      <c r="D125" s="94">
        <v>2000</v>
      </c>
      <c r="E125" s="94">
        <v>452</v>
      </c>
      <c r="F125" s="94">
        <v>452</v>
      </c>
      <c r="G125" s="406" t="s">
        <v>510</v>
      </c>
      <c r="H125" s="405"/>
      <c r="I125" s="405"/>
      <c r="J125" s="405"/>
    </row>
    <row r="126" spans="1:10">
      <c r="A126" s="81" t="s">
        <v>810</v>
      </c>
      <c r="B126" s="81" t="s">
        <v>322</v>
      </c>
      <c r="C126" s="80">
        <v>553396</v>
      </c>
      <c r="D126" s="80">
        <v>752676</v>
      </c>
      <c r="E126" s="80">
        <v>316630</v>
      </c>
      <c r="F126" s="80">
        <v>896177</v>
      </c>
    </row>
    <row r="127" spans="1:10">
      <c r="A127" s="121" t="s">
        <v>668</v>
      </c>
      <c r="B127" s="121" t="s">
        <v>331</v>
      </c>
      <c r="C127" s="4">
        <v>-113203</v>
      </c>
      <c r="D127" s="4">
        <v>-75317</v>
      </c>
      <c r="E127" s="4">
        <v>-108779</v>
      </c>
      <c r="F127" s="4">
        <v>-263575</v>
      </c>
    </row>
    <row r="128" spans="1:10">
      <c r="A128" s="121" t="s">
        <v>669</v>
      </c>
      <c r="B128" s="121" t="s">
        <v>333</v>
      </c>
      <c r="C128" s="4"/>
      <c r="D128" s="4"/>
      <c r="E128" s="4"/>
      <c r="F128" s="4"/>
    </row>
    <row r="129" spans="1:23">
      <c r="A129" s="122" t="s">
        <v>549</v>
      </c>
      <c r="B129" s="122" t="s">
        <v>274</v>
      </c>
      <c r="C129" s="4">
        <v>0</v>
      </c>
      <c r="D129" s="4">
        <v>0</v>
      </c>
      <c r="E129" s="4">
        <v>0</v>
      </c>
      <c r="F129" s="4">
        <v>0</v>
      </c>
    </row>
    <row r="130" spans="1:23">
      <c r="A130" s="81" t="s">
        <v>710</v>
      </c>
      <c r="B130" s="81" t="s">
        <v>711</v>
      </c>
      <c r="C130" s="80">
        <v>0</v>
      </c>
      <c r="D130" s="80">
        <v>0</v>
      </c>
      <c r="E130" s="80">
        <v>0</v>
      </c>
      <c r="F130" s="80">
        <v>0</v>
      </c>
    </row>
    <row r="131" spans="1:23">
      <c r="A131" s="81" t="s">
        <v>336</v>
      </c>
      <c r="B131" s="81" t="s">
        <v>337</v>
      </c>
      <c r="C131" s="80">
        <v>0</v>
      </c>
      <c r="D131" s="80">
        <v>0</v>
      </c>
      <c r="E131" s="80">
        <v>0</v>
      </c>
      <c r="F131" s="80">
        <v>0</v>
      </c>
    </row>
    <row r="132" spans="1:23">
      <c r="A132" s="122" t="s">
        <v>553</v>
      </c>
      <c r="B132" s="122" t="s">
        <v>300</v>
      </c>
      <c r="C132" s="4">
        <v>408</v>
      </c>
      <c r="D132" s="4">
        <v>649</v>
      </c>
      <c r="E132" s="4">
        <v>43</v>
      </c>
      <c r="F132" s="4">
        <v>101309</v>
      </c>
    </row>
    <row r="133" spans="1:23">
      <c r="A133" s="81" t="s">
        <v>342</v>
      </c>
      <c r="B133" s="81" t="s">
        <v>312</v>
      </c>
      <c r="C133" s="80"/>
      <c r="D133" s="80"/>
      <c r="E133" s="80"/>
      <c r="F133" s="80"/>
      <c r="W133" s="68"/>
    </row>
    <row r="134" spans="1:23">
      <c r="A134" s="81" t="s">
        <v>811</v>
      </c>
      <c r="B134" s="81" t="s">
        <v>346</v>
      </c>
      <c r="C134" s="80"/>
      <c r="D134" s="80"/>
      <c r="E134" s="80"/>
      <c r="F134" s="80">
        <v>100926</v>
      </c>
      <c r="Q134" s="68"/>
      <c r="W134" s="68"/>
    </row>
    <row r="135" spans="1:23">
      <c r="A135" s="81" t="s">
        <v>785</v>
      </c>
      <c r="B135" s="81" t="s">
        <v>786</v>
      </c>
      <c r="C135" s="80">
        <v>404</v>
      </c>
      <c r="D135" s="80">
        <v>640</v>
      </c>
      <c r="E135" s="80">
        <v>43</v>
      </c>
      <c r="F135" s="80">
        <v>383</v>
      </c>
      <c r="Q135" s="68"/>
      <c r="W135" s="68"/>
    </row>
    <row r="136" spans="1:23">
      <c r="A136" s="81" t="s">
        <v>340</v>
      </c>
      <c r="B136" s="81" t="s">
        <v>341</v>
      </c>
      <c r="C136" s="80">
        <v>4</v>
      </c>
      <c r="D136" s="80">
        <v>9</v>
      </c>
      <c r="E136" s="80">
        <v>0</v>
      </c>
      <c r="F136" s="80">
        <v>0</v>
      </c>
      <c r="Q136" s="68"/>
      <c r="W136" s="68"/>
    </row>
    <row r="137" spans="1:23">
      <c r="A137" s="121" t="s">
        <v>672</v>
      </c>
      <c r="B137" s="121" t="s">
        <v>353</v>
      </c>
      <c r="C137" s="4">
        <v>-408</v>
      </c>
      <c r="D137" s="4">
        <v>-649</v>
      </c>
      <c r="E137" s="4">
        <v>-43</v>
      </c>
      <c r="F137" s="4">
        <v>-101309</v>
      </c>
      <c r="Q137" s="68"/>
    </row>
    <row r="138" spans="1:23">
      <c r="A138" s="121" t="s">
        <v>673</v>
      </c>
      <c r="B138" s="121" t="s">
        <v>355</v>
      </c>
      <c r="C138" s="4">
        <v>-84315</v>
      </c>
      <c r="D138" s="4">
        <v>-18805</v>
      </c>
      <c r="E138" s="4">
        <v>-34723</v>
      </c>
      <c r="F138" s="4">
        <v>-166923</v>
      </c>
      <c r="Q138" s="68"/>
    </row>
    <row r="139" spans="1:23">
      <c r="A139" s="121" t="s">
        <v>674</v>
      </c>
      <c r="B139" s="121" t="s">
        <v>357</v>
      </c>
      <c r="C139" s="4">
        <v>-84315</v>
      </c>
      <c r="D139" s="4">
        <v>-18805</v>
      </c>
      <c r="E139" s="4">
        <v>-34723</v>
      </c>
      <c r="F139" s="4">
        <v>-166923</v>
      </c>
      <c r="Q139" s="68"/>
    </row>
    <row r="140" spans="1:23">
      <c r="A140" s="121" t="s">
        <v>675</v>
      </c>
      <c r="B140" s="121" t="s">
        <v>359</v>
      </c>
      <c r="C140" s="4">
        <v>132497</v>
      </c>
      <c r="D140" s="4">
        <v>66987</v>
      </c>
      <c r="E140" s="4">
        <v>85169</v>
      </c>
      <c r="F140" s="4">
        <v>217369</v>
      </c>
      <c r="Q140" s="68"/>
    </row>
    <row r="141" spans="1:23">
      <c r="A141" s="121" t="s">
        <v>676</v>
      </c>
      <c r="B141" s="121" t="s">
        <v>361</v>
      </c>
      <c r="C141" s="4">
        <v>48182</v>
      </c>
      <c r="D141" s="4">
        <v>48182</v>
      </c>
      <c r="E141" s="4">
        <v>50446</v>
      </c>
      <c r="F141" s="4">
        <v>50446</v>
      </c>
      <c r="Q141" s="68"/>
    </row>
    <row r="142" spans="1:23">
      <c r="A142" s="76"/>
      <c r="B142" s="71"/>
      <c r="C142" s="72"/>
      <c r="D142" s="72"/>
      <c r="Q142" s="68"/>
    </row>
    <row r="143" spans="1:23">
      <c r="A143" s="76"/>
      <c r="B143" s="71"/>
      <c r="C143" s="72"/>
      <c r="D143" s="72"/>
      <c r="Q143" s="68"/>
    </row>
    <row r="144" spans="1:23" ht="26">
      <c r="A144" s="65" t="s">
        <v>787</v>
      </c>
      <c r="B144" s="66" t="s">
        <v>427</v>
      </c>
      <c r="C144" s="383" t="s">
        <v>749</v>
      </c>
      <c r="D144" s="384"/>
      <c r="E144" s="384"/>
      <c r="F144" s="385"/>
      <c r="H144" s="383" t="s">
        <v>750</v>
      </c>
      <c r="I144" s="384"/>
      <c r="J144" s="384"/>
      <c r="K144" s="385"/>
      <c r="M144" s="383" t="s">
        <v>791</v>
      </c>
      <c r="N144" s="384"/>
      <c r="O144" s="384"/>
      <c r="P144" s="385"/>
      <c r="R144" s="383" t="s">
        <v>792</v>
      </c>
      <c r="S144" s="384"/>
      <c r="T144" s="384"/>
      <c r="U144" s="385"/>
    </row>
    <row r="145" spans="1:23" ht="52">
      <c r="A145" s="392" t="s">
        <v>477</v>
      </c>
      <c r="B145" s="387" t="s">
        <v>429</v>
      </c>
      <c r="C145" s="396" t="s">
        <v>430</v>
      </c>
      <c r="D145" s="396" t="s">
        <v>431</v>
      </c>
      <c r="E145" s="314" t="s">
        <v>478</v>
      </c>
      <c r="F145" s="314" t="s">
        <v>433</v>
      </c>
      <c r="H145" s="396" t="s">
        <v>430</v>
      </c>
      <c r="I145" s="396" t="s">
        <v>431</v>
      </c>
      <c r="J145" s="314" t="s">
        <v>478</v>
      </c>
      <c r="K145" s="314" t="s">
        <v>433</v>
      </c>
      <c r="M145" s="396" t="s">
        <v>430</v>
      </c>
      <c r="N145" s="396" t="s">
        <v>431</v>
      </c>
      <c r="O145" s="314" t="s">
        <v>478</v>
      </c>
      <c r="P145" s="314" t="s">
        <v>433</v>
      </c>
      <c r="R145" s="396" t="s">
        <v>430</v>
      </c>
      <c r="S145" s="396" t="s">
        <v>431</v>
      </c>
      <c r="T145" s="314" t="s">
        <v>478</v>
      </c>
      <c r="U145" s="314" t="s">
        <v>433</v>
      </c>
    </row>
    <row r="146" spans="1:23" ht="65">
      <c r="A146" s="392"/>
      <c r="B146" s="387"/>
      <c r="C146" s="397"/>
      <c r="D146" s="397"/>
      <c r="E146" s="314" t="s">
        <v>479</v>
      </c>
      <c r="F146" s="314" t="s">
        <v>435</v>
      </c>
      <c r="H146" s="397"/>
      <c r="I146" s="397"/>
      <c r="J146" s="314" t="s">
        <v>479</v>
      </c>
      <c r="K146" s="314" t="s">
        <v>435</v>
      </c>
      <c r="M146" s="397"/>
      <c r="N146" s="397"/>
      <c r="O146" s="314" t="s">
        <v>479</v>
      </c>
      <c r="P146" s="314" t="s">
        <v>435</v>
      </c>
      <c r="R146" s="397"/>
      <c r="S146" s="397"/>
      <c r="T146" s="314" t="s">
        <v>479</v>
      </c>
      <c r="U146" s="314" t="s">
        <v>435</v>
      </c>
    </row>
    <row r="147" spans="1:23">
      <c r="A147" s="82" t="s">
        <v>0</v>
      </c>
      <c r="B147" s="121" t="s">
        <v>1</v>
      </c>
      <c r="C147" s="123">
        <v>40914</v>
      </c>
      <c r="D147" s="123">
        <v>28109</v>
      </c>
      <c r="E147" s="123">
        <v>-1856</v>
      </c>
      <c r="F147" s="123">
        <v>67167</v>
      </c>
      <c r="H147" s="123">
        <v>149425</v>
      </c>
      <c r="I147" s="123">
        <v>92685</v>
      </c>
      <c r="J147" s="123">
        <v>-6509</v>
      </c>
      <c r="K147" s="123">
        <v>235601</v>
      </c>
      <c r="L147" s="68"/>
      <c r="M147" s="123">
        <v>58000</v>
      </c>
      <c r="N147" s="123">
        <v>33415</v>
      </c>
      <c r="O147" s="123">
        <v>-6526</v>
      </c>
      <c r="P147" s="123">
        <v>84889</v>
      </c>
      <c r="R147" s="123">
        <v>242837</v>
      </c>
      <c r="S147" s="123">
        <v>129146</v>
      </c>
      <c r="T147" s="123">
        <v>-32412</v>
      </c>
      <c r="U147" s="123">
        <v>339571</v>
      </c>
      <c r="V147" s="68"/>
    </row>
    <row r="148" spans="1:23">
      <c r="A148" s="84" t="s">
        <v>622</v>
      </c>
      <c r="B148" s="116" t="s">
        <v>46</v>
      </c>
      <c r="C148" s="78">
        <v>39529</v>
      </c>
      <c r="D148" s="78">
        <v>715</v>
      </c>
      <c r="E148" s="78">
        <v>431</v>
      </c>
      <c r="F148" s="78">
        <v>40675</v>
      </c>
      <c r="H148" s="88">
        <v>144210</v>
      </c>
      <c r="I148" s="88">
        <v>3622</v>
      </c>
      <c r="J148" s="88">
        <v>1615</v>
      </c>
      <c r="K148" s="78">
        <v>149447</v>
      </c>
      <c r="L148" s="68"/>
      <c r="M148" s="88">
        <v>55004</v>
      </c>
      <c r="N148" s="88">
        <v>1767</v>
      </c>
      <c r="O148" s="88">
        <v>2316</v>
      </c>
      <c r="P148" s="78">
        <v>59087</v>
      </c>
      <c r="R148" s="88">
        <v>234674</v>
      </c>
      <c r="S148" s="88">
        <v>11486</v>
      </c>
      <c r="T148" s="88">
        <v>12423</v>
      </c>
      <c r="U148" s="78">
        <v>258583</v>
      </c>
      <c r="V148" s="68"/>
    </row>
    <row r="149" spans="1:23">
      <c r="A149" s="84" t="s">
        <v>623</v>
      </c>
      <c r="B149" s="116" t="s">
        <v>812</v>
      </c>
      <c r="C149" s="78">
        <v>1017</v>
      </c>
      <c r="D149" s="78">
        <v>6</v>
      </c>
      <c r="E149" s="78">
        <v>-986</v>
      </c>
      <c r="F149" s="78">
        <v>37</v>
      </c>
      <c r="H149" s="88">
        <v>3257</v>
      </c>
      <c r="I149" s="88">
        <v>10</v>
      </c>
      <c r="J149" s="88">
        <v>-3205</v>
      </c>
      <c r="K149" s="78">
        <v>62</v>
      </c>
      <c r="L149" s="68"/>
      <c r="M149" s="88">
        <v>1032</v>
      </c>
      <c r="N149" s="88">
        <v>0</v>
      </c>
      <c r="O149" s="88">
        <v>-1002</v>
      </c>
      <c r="P149" s="78">
        <v>30</v>
      </c>
      <c r="R149" s="88">
        <v>3289</v>
      </c>
      <c r="S149" s="88">
        <v>0</v>
      </c>
      <c r="T149" s="88">
        <v>-3191</v>
      </c>
      <c r="U149" s="78">
        <v>98</v>
      </c>
      <c r="V149" s="68"/>
    </row>
    <row r="150" spans="1:23">
      <c r="A150" s="84" t="s">
        <v>624</v>
      </c>
      <c r="B150" s="116" t="s">
        <v>813</v>
      </c>
      <c r="C150" s="78">
        <v>368</v>
      </c>
      <c r="D150" s="78">
        <v>27388</v>
      </c>
      <c r="E150" s="78">
        <v>-1301</v>
      </c>
      <c r="F150" s="78">
        <v>26455</v>
      </c>
      <c r="H150" s="88">
        <v>1958</v>
      </c>
      <c r="I150" s="88">
        <v>89053</v>
      </c>
      <c r="J150" s="88">
        <v>-4919</v>
      </c>
      <c r="K150" s="78">
        <v>86092</v>
      </c>
      <c r="L150" s="68"/>
      <c r="M150" s="88">
        <v>1964</v>
      </c>
      <c r="N150" s="88">
        <v>31648</v>
      </c>
      <c r="O150" s="88">
        <v>-7840</v>
      </c>
      <c r="P150" s="78">
        <v>25772</v>
      </c>
      <c r="R150" s="88">
        <v>4874</v>
      </c>
      <c r="S150" s="88">
        <v>117660</v>
      </c>
      <c r="T150" s="88">
        <v>-41644</v>
      </c>
      <c r="U150" s="78">
        <v>80890</v>
      </c>
      <c r="V150" s="68"/>
    </row>
    <row r="151" spans="1:23">
      <c r="A151" s="82" t="s">
        <v>625</v>
      </c>
      <c r="B151" s="121" t="s">
        <v>438</v>
      </c>
      <c r="C151" s="123">
        <v>1385</v>
      </c>
      <c r="D151" s="123">
        <v>19348</v>
      </c>
      <c r="E151" s="123">
        <v>-1212</v>
      </c>
      <c r="F151" s="123">
        <v>19521</v>
      </c>
      <c r="H151" s="123">
        <v>3655</v>
      </c>
      <c r="I151" s="123">
        <v>64050</v>
      </c>
      <c r="J151" s="123">
        <v>-4355</v>
      </c>
      <c r="K151" s="123">
        <v>63350</v>
      </c>
      <c r="L151" s="68"/>
      <c r="M151" s="123">
        <v>2621</v>
      </c>
      <c r="N151" s="123">
        <v>22120</v>
      </c>
      <c r="O151" s="123">
        <v>-5908</v>
      </c>
      <c r="P151" s="123">
        <v>18833</v>
      </c>
      <c r="R151" s="123">
        <v>9695</v>
      </c>
      <c r="S151" s="123">
        <v>80707</v>
      </c>
      <c r="T151" s="123">
        <v>-33464</v>
      </c>
      <c r="U151" s="123">
        <v>56938</v>
      </c>
      <c r="V151" s="68"/>
    </row>
    <row r="152" spans="1:23">
      <c r="A152" s="84" t="s">
        <v>439</v>
      </c>
      <c r="B152" s="116" t="s">
        <v>814</v>
      </c>
      <c r="C152" s="78">
        <v>1042</v>
      </c>
      <c r="D152" s="78">
        <v>0</v>
      </c>
      <c r="E152" s="78">
        <v>-342</v>
      </c>
      <c r="F152" s="78">
        <v>700</v>
      </c>
      <c r="H152" s="88">
        <v>1842</v>
      </c>
      <c r="I152" s="88">
        <v>0</v>
      </c>
      <c r="J152" s="88">
        <v>-1051</v>
      </c>
      <c r="K152" s="78">
        <v>791</v>
      </c>
      <c r="L152" s="68"/>
      <c r="M152" s="88">
        <v>787</v>
      </c>
      <c r="N152" s="88">
        <v>0</v>
      </c>
      <c r="O152" s="88">
        <v>-384</v>
      </c>
      <c r="P152" s="78">
        <v>403</v>
      </c>
      <c r="R152" s="88">
        <v>5134</v>
      </c>
      <c r="S152" s="88">
        <v>0</v>
      </c>
      <c r="T152" s="88">
        <v>-4243</v>
      </c>
      <c r="U152" s="78">
        <v>891</v>
      </c>
      <c r="V152" s="68"/>
    </row>
    <row r="153" spans="1:23">
      <c r="A153" s="84" t="s">
        <v>793</v>
      </c>
      <c r="B153" s="116" t="s">
        <v>442</v>
      </c>
      <c r="C153" s="78">
        <v>343</v>
      </c>
      <c r="D153" s="78">
        <v>19348</v>
      </c>
      <c r="E153" s="78">
        <v>-870</v>
      </c>
      <c r="F153" s="78">
        <v>18821</v>
      </c>
      <c r="H153" s="88">
        <v>1813</v>
      </c>
      <c r="I153" s="88">
        <v>64050</v>
      </c>
      <c r="J153" s="88">
        <v>-3304</v>
      </c>
      <c r="K153" s="78">
        <v>62559</v>
      </c>
      <c r="L153" s="68"/>
      <c r="M153" s="88">
        <v>1834</v>
      </c>
      <c r="N153" s="88">
        <v>22120</v>
      </c>
      <c r="O153" s="88">
        <v>-5524</v>
      </c>
      <c r="P153" s="78">
        <v>18430</v>
      </c>
      <c r="R153" s="88">
        <v>4561</v>
      </c>
      <c r="S153" s="88">
        <v>80707</v>
      </c>
      <c r="T153" s="88">
        <v>-29221</v>
      </c>
      <c r="U153" s="78">
        <v>56047</v>
      </c>
      <c r="V153" s="68"/>
    </row>
    <row r="154" spans="1:23">
      <c r="A154" s="85" t="s">
        <v>626</v>
      </c>
      <c r="B154" s="124" t="s">
        <v>815</v>
      </c>
      <c r="C154" s="123">
        <v>39529</v>
      </c>
      <c r="D154" s="123">
        <v>8761</v>
      </c>
      <c r="E154" s="123">
        <v>-644</v>
      </c>
      <c r="F154" s="123">
        <v>47646</v>
      </c>
      <c r="H154" s="123">
        <v>145770</v>
      </c>
      <c r="I154" s="123">
        <v>28635</v>
      </c>
      <c r="J154" s="123">
        <v>-2154</v>
      </c>
      <c r="K154" s="123">
        <v>172251</v>
      </c>
      <c r="M154" s="123">
        <v>55379</v>
      </c>
      <c r="N154" s="123">
        <v>11295</v>
      </c>
      <c r="O154" s="123">
        <v>-618</v>
      </c>
      <c r="P154" s="123">
        <v>66056</v>
      </c>
      <c r="R154" s="123">
        <v>233142</v>
      </c>
      <c r="S154" s="123">
        <v>48439</v>
      </c>
      <c r="T154" s="123">
        <v>1052</v>
      </c>
      <c r="U154" s="123">
        <v>282633</v>
      </c>
      <c r="V154" s="68"/>
    </row>
    <row r="155" spans="1:23">
      <c r="A155" s="83" t="s">
        <v>629</v>
      </c>
      <c r="B155" s="77" t="s">
        <v>65</v>
      </c>
      <c r="C155" s="78">
        <v>571</v>
      </c>
      <c r="D155" s="78">
        <v>126</v>
      </c>
      <c r="E155" s="78">
        <v>-393</v>
      </c>
      <c r="F155" s="78">
        <v>304</v>
      </c>
      <c r="H155" s="88">
        <v>1558</v>
      </c>
      <c r="I155" s="88">
        <v>348</v>
      </c>
      <c r="J155" s="88">
        <v>-994</v>
      </c>
      <c r="K155" s="78">
        <v>912</v>
      </c>
      <c r="M155" s="88">
        <v>1392</v>
      </c>
      <c r="N155" s="88">
        <v>72</v>
      </c>
      <c r="O155" s="88">
        <v>-514</v>
      </c>
      <c r="P155" s="78">
        <v>950</v>
      </c>
      <c r="R155" s="88">
        <v>3642</v>
      </c>
      <c r="S155" s="88">
        <v>289</v>
      </c>
      <c r="T155" s="88">
        <v>-868</v>
      </c>
      <c r="U155" s="78">
        <v>3063</v>
      </c>
      <c r="V155" s="68"/>
      <c r="W155" s="68"/>
    </row>
    <row r="156" spans="1:23">
      <c r="A156" s="83" t="s">
        <v>627</v>
      </c>
      <c r="B156" s="77" t="s">
        <v>59</v>
      </c>
      <c r="C156" s="78">
        <v>12570</v>
      </c>
      <c r="D156" s="78">
        <v>8276</v>
      </c>
      <c r="E156" s="78">
        <v>-611</v>
      </c>
      <c r="F156" s="78">
        <v>20235</v>
      </c>
      <c r="H156" s="88">
        <v>43440</v>
      </c>
      <c r="I156" s="88">
        <v>25426</v>
      </c>
      <c r="J156" s="88">
        <v>-1982</v>
      </c>
      <c r="K156" s="78">
        <v>66884</v>
      </c>
      <c r="M156" s="88">
        <v>8592</v>
      </c>
      <c r="N156" s="88">
        <v>7507</v>
      </c>
      <c r="O156" s="88">
        <v>-564</v>
      </c>
      <c r="P156" s="78">
        <v>15535</v>
      </c>
      <c r="R156" s="88">
        <v>45058</v>
      </c>
      <c r="S156" s="88">
        <v>27587</v>
      </c>
      <c r="T156" s="88">
        <v>1178</v>
      </c>
      <c r="U156" s="78">
        <v>73823</v>
      </c>
      <c r="V156" s="68"/>
      <c r="W156" s="68"/>
    </row>
    <row r="157" spans="1:23">
      <c r="A157" s="83" t="s">
        <v>816</v>
      </c>
      <c r="B157" s="77" t="s">
        <v>520</v>
      </c>
      <c r="C157" s="78">
        <v>7366</v>
      </c>
      <c r="D157" s="78">
        <v>1395</v>
      </c>
      <c r="E157" s="78">
        <v>-32</v>
      </c>
      <c r="F157" s="78">
        <v>8729</v>
      </c>
      <c r="H157" s="88">
        <v>21077</v>
      </c>
      <c r="I157" s="88">
        <v>4368</v>
      </c>
      <c r="J157" s="88">
        <v>-169</v>
      </c>
      <c r="K157" s="78">
        <v>25276</v>
      </c>
      <c r="M157" s="88">
        <v>6207</v>
      </c>
      <c r="N157" s="88">
        <v>1485</v>
      </c>
      <c r="O157" s="88">
        <v>-54</v>
      </c>
      <c r="P157" s="78">
        <v>7638</v>
      </c>
      <c r="R157" s="88">
        <v>19730</v>
      </c>
      <c r="S157" s="88">
        <v>4573</v>
      </c>
      <c r="T157" s="88">
        <v>-126</v>
      </c>
      <c r="U157" s="78">
        <v>24177</v>
      </c>
      <c r="V157" s="68"/>
      <c r="W157" s="68"/>
    </row>
    <row r="158" spans="1:23">
      <c r="A158" s="83" t="s">
        <v>66</v>
      </c>
      <c r="B158" s="77" t="s">
        <v>67</v>
      </c>
      <c r="C158" s="78">
        <v>983</v>
      </c>
      <c r="D158" s="78">
        <v>48</v>
      </c>
      <c r="E158" s="78">
        <v>-393</v>
      </c>
      <c r="F158" s="78">
        <v>638</v>
      </c>
      <c r="H158" s="88">
        <v>2031</v>
      </c>
      <c r="I158" s="88">
        <v>563</v>
      </c>
      <c r="J158" s="88">
        <v>-994</v>
      </c>
      <c r="K158" s="78">
        <v>1600</v>
      </c>
      <c r="M158" s="88">
        <v>1468</v>
      </c>
      <c r="N158" s="88">
        <v>110</v>
      </c>
      <c r="O158" s="88">
        <v>-514</v>
      </c>
      <c r="P158" s="78">
        <v>1064</v>
      </c>
      <c r="R158" s="88">
        <v>2925</v>
      </c>
      <c r="S158" s="88">
        <v>294</v>
      </c>
      <c r="T158" s="88">
        <v>-868</v>
      </c>
      <c r="U158" s="78">
        <v>2351</v>
      </c>
      <c r="V158" s="68"/>
      <c r="W158" s="68"/>
    </row>
    <row r="159" spans="1:23">
      <c r="A159" s="83" t="s">
        <v>794</v>
      </c>
      <c r="B159" s="77" t="s">
        <v>69</v>
      </c>
      <c r="C159" s="78">
        <v>-51</v>
      </c>
      <c r="D159" s="78">
        <v>-3</v>
      </c>
      <c r="E159" s="78">
        <v>0</v>
      </c>
      <c r="F159" s="78">
        <v>-54</v>
      </c>
      <c r="H159" s="88">
        <v>170</v>
      </c>
      <c r="I159" s="88">
        <v>9</v>
      </c>
      <c r="J159" s="88">
        <v>0</v>
      </c>
      <c r="K159" s="78">
        <v>179</v>
      </c>
      <c r="M159" s="88">
        <v>401</v>
      </c>
      <c r="N159" s="88">
        <v>0</v>
      </c>
      <c r="O159" s="88">
        <v>0</v>
      </c>
      <c r="P159" s="78">
        <v>401</v>
      </c>
      <c r="R159" s="88">
        <v>881</v>
      </c>
      <c r="S159" s="88">
        <v>0</v>
      </c>
      <c r="T159" s="88">
        <v>0</v>
      </c>
      <c r="U159" s="78">
        <v>881</v>
      </c>
      <c r="V159" s="68"/>
      <c r="W159" s="68"/>
    </row>
    <row r="160" spans="1:23">
      <c r="A160" s="85" t="s">
        <v>631</v>
      </c>
      <c r="B160" s="124" t="s">
        <v>756</v>
      </c>
      <c r="C160" s="123">
        <v>19130</v>
      </c>
      <c r="D160" s="123">
        <v>-835</v>
      </c>
      <c r="E160" s="123">
        <v>-1</v>
      </c>
      <c r="F160" s="123">
        <v>18294</v>
      </c>
      <c r="H160" s="123">
        <v>80950</v>
      </c>
      <c r="I160" s="123">
        <v>-1365</v>
      </c>
      <c r="J160" s="123">
        <v>-3</v>
      </c>
      <c r="K160" s="123">
        <v>79582</v>
      </c>
      <c r="M160" s="123">
        <v>40905</v>
      </c>
      <c r="N160" s="123">
        <v>2265</v>
      </c>
      <c r="O160" s="123">
        <v>0</v>
      </c>
      <c r="P160" s="123">
        <v>43170</v>
      </c>
      <c r="R160" s="123">
        <v>169952</v>
      </c>
      <c r="S160" s="123">
        <v>16274</v>
      </c>
      <c r="T160" s="123">
        <v>0</v>
      </c>
      <c r="U160" s="123">
        <v>186226</v>
      </c>
      <c r="V160" s="68"/>
      <c r="W160" s="68"/>
    </row>
    <row r="161" spans="1:23">
      <c r="A161" s="83" t="s">
        <v>632</v>
      </c>
      <c r="B161" s="77" t="s">
        <v>73</v>
      </c>
      <c r="C161" s="78">
        <v>1525</v>
      </c>
      <c r="D161" s="78">
        <v>421</v>
      </c>
      <c r="E161" s="78">
        <v>0</v>
      </c>
      <c r="F161" s="78">
        <v>1946</v>
      </c>
      <c r="H161" s="88">
        <v>7295</v>
      </c>
      <c r="I161" s="88">
        <v>354</v>
      </c>
      <c r="J161" s="88">
        <v>-309</v>
      </c>
      <c r="K161" s="78">
        <v>7340</v>
      </c>
      <c r="L161" s="68"/>
      <c r="M161" s="88">
        <v>2172</v>
      </c>
      <c r="N161" s="88">
        <v>46</v>
      </c>
      <c r="O161" s="88">
        <v>-31</v>
      </c>
      <c r="P161" s="78">
        <v>2187</v>
      </c>
      <c r="R161" s="88">
        <v>7598</v>
      </c>
      <c r="S161" s="88">
        <v>428</v>
      </c>
      <c r="T161" s="88">
        <v>-378</v>
      </c>
      <c r="U161" s="78">
        <v>7648</v>
      </c>
      <c r="V161" s="68"/>
      <c r="W161" s="68"/>
    </row>
    <row r="162" spans="1:23">
      <c r="A162" s="83" t="s">
        <v>633</v>
      </c>
      <c r="B162" s="77" t="s">
        <v>75</v>
      </c>
      <c r="C162" s="78">
        <v>73</v>
      </c>
      <c r="D162" s="78">
        <v>19</v>
      </c>
      <c r="E162" s="78">
        <v>0</v>
      </c>
      <c r="F162" s="78">
        <v>92</v>
      </c>
      <c r="H162" s="88">
        <v>100</v>
      </c>
      <c r="I162" s="88">
        <v>388</v>
      </c>
      <c r="J162" s="88">
        <v>-309</v>
      </c>
      <c r="K162" s="78">
        <v>179</v>
      </c>
      <c r="L162" s="68"/>
      <c r="M162" s="88">
        <v>908</v>
      </c>
      <c r="N162" s="88">
        <v>21</v>
      </c>
      <c r="O162" s="88">
        <v>-31</v>
      </c>
      <c r="P162" s="78">
        <v>898</v>
      </c>
      <c r="R162" s="88">
        <v>3515</v>
      </c>
      <c r="S162" s="88">
        <v>34</v>
      </c>
      <c r="T162" s="88">
        <v>-378</v>
      </c>
      <c r="U162" s="78">
        <v>3171</v>
      </c>
      <c r="V162" s="68"/>
      <c r="W162" s="68"/>
    </row>
    <row r="163" spans="1:23">
      <c r="A163" s="85" t="s">
        <v>817</v>
      </c>
      <c r="B163" s="124" t="s">
        <v>818</v>
      </c>
      <c r="C163" s="123">
        <v>20582</v>
      </c>
      <c r="D163" s="123">
        <v>-433</v>
      </c>
      <c r="E163" s="123">
        <v>-1</v>
      </c>
      <c r="F163" s="123">
        <v>20148</v>
      </c>
      <c r="H163" s="123">
        <v>88145</v>
      </c>
      <c r="I163" s="123">
        <v>-1399</v>
      </c>
      <c r="J163" s="123">
        <v>-3</v>
      </c>
      <c r="K163" s="123">
        <v>86743</v>
      </c>
      <c r="L163" s="68"/>
      <c r="M163" s="123">
        <v>42169</v>
      </c>
      <c r="N163" s="123">
        <v>2290</v>
      </c>
      <c r="O163" s="123">
        <v>0</v>
      </c>
      <c r="P163" s="123">
        <v>44459</v>
      </c>
      <c r="R163" s="123">
        <v>174035</v>
      </c>
      <c r="S163" s="123">
        <v>16668</v>
      </c>
      <c r="T163" s="123">
        <v>0</v>
      </c>
      <c r="U163" s="123">
        <v>190703</v>
      </c>
      <c r="V163" s="68"/>
      <c r="W163" s="68"/>
    </row>
    <row r="164" spans="1:23">
      <c r="A164" s="83" t="s">
        <v>78</v>
      </c>
      <c r="B164" s="77" t="s">
        <v>115</v>
      </c>
      <c r="C164" s="78">
        <v>4533</v>
      </c>
      <c r="D164" s="78">
        <v>128</v>
      </c>
      <c r="E164" s="78">
        <v>0</v>
      </c>
      <c r="F164" s="78">
        <v>4661</v>
      </c>
      <c r="H164" s="88">
        <v>18486</v>
      </c>
      <c r="I164" s="88">
        <v>340</v>
      </c>
      <c r="J164" s="88">
        <v>0</v>
      </c>
      <c r="K164" s="78">
        <v>18826</v>
      </c>
      <c r="L164" s="68"/>
      <c r="M164" s="88">
        <v>8369</v>
      </c>
      <c r="N164" s="88">
        <v>359</v>
      </c>
      <c r="O164" s="88"/>
      <c r="P164" s="78">
        <v>8728</v>
      </c>
      <c r="R164" s="88">
        <v>34154</v>
      </c>
      <c r="S164" s="88">
        <v>2169</v>
      </c>
      <c r="T164" s="88">
        <v>0</v>
      </c>
      <c r="U164" s="78">
        <v>36323</v>
      </c>
      <c r="V164" s="68"/>
      <c r="W164" s="68"/>
    </row>
    <row r="165" spans="1:23">
      <c r="A165" s="85" t="s">
        <v>819</v>
      </c>
      <c r="B165" s="124" t="s">
        <v>820</v>
      </c>
      <c r="C165" s="123">
        <v>16049</v>
      </c>
      <c r="D165" s="123">
        <v>-561</v>
      </c>
      <c r="E165" s="123">
        <v>-1</v>
      </c>
      <c r="F165" s="123">
        <v>15487</v>
      </c>
      <c r="H165" s="123">
        <v>69659</v>
      </c>
      <c r="I165" s="123">
        <v>-1739</v>
      </c>
      <c r="J165" s="123">
        <v>-3</v>
      </c>
      <c r="K165" s="123">
        <v>67917</v>
      </c>
      <c r="M165" s="123">
        <v>33800</v>
      </c>
      <c r="N165" s="123">
        <v>1931</v>
      </c>
      <c r="O165" s="123">
        <v>0</v>
      </c>
      <c r="P165" s="123">
        <v>35731</v>
      </c>
      <c r="R165" s="123">
        <v>139881</v>
      </c>
      <c r="S165" s="123">
        <v>14499</v>
      </c>
      <c r="T165" s="123">
        <v>0</v>
      </c>
      <c r="U165" s="123">
        <v>154380</v>
      </c>
      <c r="V165" s="68"/>
      <c r="W165" s="68"/>
    </row>
    <row r="166" spans="1:23">
      <c r="A166" s="83" t="s">
        <v>821</v>
      </c>
      <c r="B166" s="77" t="s">
        <v>822</v>
      </c>
      <c r="C166" s="78">
        <v>0</v>
      </c>
      <c r="D166" s="78">
        <v>0</v>
      </c>
      <c r="E166" s="78">
        <v>0</v>
      </c>
      <c r="F166" s="78">
        <v>0</v>
      </c>
      <c r="H166" s="88">
        <v>0</v>
      </c>
      <c r="I166" s="88">
        <v>0</v>
      </c>
      <c r="J166" s="88">
        <v>0</v>
      </c>
      <c r="K166" s="78">
        <v>0</v>
      </c>
      <c r="L166" s="68"/>
      <c r="M166" s="88">
        <v>0</v>
      </c>
      <c r="N166" s="88">
        <v>0</v>
      </c>
      <c r="O166" s="88">
        <v>0</v>
      </c>
      <c r="P166" s="78">
        <v>0</v>
      </c>
      <c r="R166" s="88">
        <v>0</v>
      </c>
      <c r="S166" s="88">
        <v>0</v>
      </c>
      <c r="T166" s="88">
        <v>0</v>
      </c>
      <c r="U166" s="78">
        <v>0</v>
      </c>
      <c r="V166" s="68"/>
      <c r="W166" s="68"/>
    </row>
    <row r="167" spans="1:23">
      <c r="A167" s="85" t="s">
        <v>522</v>
      </c>
      <c r="B167" s="124" t="s">
        <v>758</v>
      </c>
      <c r="C167" s="123">
        <v>16049</v>
      </c>
      <c r="D167" s="123">
        <v>-561</v>
      </c>
      <c r="E167" s="123">
        <v>-1</v>
      </c>
      <c r="F167" s="123">
        <v>15487</v>
      </c>
      <c r="H167" s="123">
        <v>69659</v>
      </c>
      <c r="I167" s="123">
        <v>-1739</v>
      </c>
      <c r="J167" s="123">
        <v>-3</v>
      </c>
      <c r="K167" s="123">
        <v>67917</v>
      </c>
      <c r="L167" s="68"/>
      <c r="M167" s="123">
        <v>33800</v>
      </c>
      <c r="N167" s="123">
        <v>1931</v>
      </c>
      <c r="O167" s="123">
        <v>0</v>
      </c>
      <c r="P167" s="123">
        <v>35731</v>
      </c>
      <c r="R167" s="123">
        <v>139881</v>
      </c>
      <c r="S167" s="123">
        <v>14499</v>
      </c>
      <c r="T167" s="123">
        <v>0</v>
      </c>
      <c r="U167" s="123">
        <v>154380</v>
      </c>
      <c r="V167" s="68"/>
      <c r="W167" s="68"/>
    </row>
    <row r="168" spans="1:23">
      <c r="A168" s="83" t="s">
        <v>823</v>
      </c>
      <c r="B168" s="77" t="s">
        <v>824</v>
      </c>
      <c r="C168" s="78">
        <v>0</v>
      </c>
      <c r="D168" s="78">
        <v>0</v>
      </c>
      <c r="E168" s="78">
        <v>0</v>
      </c>
      <c r="F168" s="78">
        <v>0</v>
      </c>
      <c r="H168" s="88">
        <v>0</v>
      </c>
      <c r="I168" s="88">
        <v>0</v>
      </c>
      <c r="J168" s="88">
        <v>0</v>
      </c>
      <c r="K168" s="78">
        <v>0</v>
      </c>
      <c r="L168" s="68"/>
      <c r="M168" s="88">
        <v>0</v>
      </c>
      <c r="N168" s="88">
        <v>0</v>
      </c>
      <c r="O168" s="88">
        <v>0</v>
      </c>
      <c r="P168" s="78">
        <v>0</v>
      </c>
      <c r="R168" s="88">
        <v>0</v>
      </c>
      <c r="S168" s="88">
        <v>0</v>
      </c>
      <c r="T168" s="88">
        <v>0</v>
      </c>
      <c r="U168" s="78">
        <v>0</v>
      </c>
      <c r="V168" s="68"/>
      <c r="W168" s="68"/>
    </row>
    <row r="169" spans="1:23">
      <c r="A169" s="85" t="s">
        <v>825</v>
      </c>
      <c r="B169" s="124" t="s">
        <v>759</v>
      </c>
      <c r="C169" s="123">
        <v>16049</v>
      </c>
      <c r="D169" s="123">
        <v>-561</v>
      </c>
      <c r="E169" s="123">
        <v>-1</v>
      </c>
      <c r="F169" s="123">
        <v>15487</v>
      </c>
      <c r="H169" s="123">
        <v>69659</v>
      </c>
      <c r="I169" s="123">
        <v>-1739</v>
      </c>
      <c r="J169" s="123">
        <v>-3</v>
      </c>
      <c r="K169" s="123">
        <v>67917</v>
      </c>
      <c r="M169" s="123">
        <v>33800</v>
      </c>
      <c r="N169" s="123">
        <v>1931</v>
      </c>
      <c r="O169" s="123">
        <v>0</v>
      </c>
      <c r="P169" s="123">
        <v>35731</v>
      </c>
      <c r="R169" s="123">
        <v>139881</v>
      </c>
      <c r="S169" s="123">
        <v>14499</v>
      </c>
      <c r="T169" s="123">
        <v>0</v>
      </c>
      <c r="U169" s="123">
        <v>154380</v>
      </c>
      <c r="V169" s="68"/>
      <c r="W169" s="68"/>
    </row>
    <row r="171" spans="1:23" ht="26">
      <c r="A171" s="65" t="s">
        <v>788</v>
      </c>
      <c r="B171" s="65" t="s">
        <v>448</v>
      </c>
      <c r="C171" s="407" t="s">
        <v>797</v>
      </c>
      <c r="D171" s="408"/>
      <c r="E171" s="408"/>
      <c r="F171" s="409"/>
      <c r="H171" s="383" t="s">
        <v>798</v>
      </c>
      <c r="I171" s="384"/>
      <c r="J171" s="384"/>
      <c r="K171" s="385"/>
      <c r="M171" s="383" t="s">
        <v>782</v>
      </c>
      <c r="N171" s="384"/>
      <c r="O171" s="384"/>
      <c r="P171" s="385"/>
    </row>
    <row r="172" spans="1:23" ht="52">
      <c r="A172" s="390" t="s">
        <v>126</v>
      </c>
      <c r="B172" s="390" t="s">
        <v>127</v>
      </c>
      <c r="C172" s="396" t="s">
        <v>430</v>
      </c>
      <c r="D172" s="396" t="s">
        <v>431</v>
      </c>
      <c r="E172" s="314" t="s">
        <v>478</v>
      </c>
      <c r="F172" s="314" t="s">
        <v>433</v>
      </c>
      <c r="H172" s="396" t="s">
        <v>430</v>
      </c>
      <c r="I172" s="396" t="s">
        <v>431</v>
      </c>
      <c r="J172" s="314" t="s">
        <v>478</v>
      </c>
      <c r="K172" s="314" t="s">
        <v>433</v>
      </c>
      <c r="M172" s="396" t="s">
        <v>430</v>
      </c>
      <c r="N172" s="396" t="s">
        <v>431</v>
      </c>
      <c r="O172" s="314" t="s">
        <v>478</v>
      </c>
      <c r="P172" s="314" t="s">
        <v>433</v>
      </c>
    </row>
    <row r="173" spans="1:23" ht="65">
      <c r="A173" s="391"/>
      <c r="B173" s="391"/>
      <c r="C173" s="397"/>
      <c r="D173" s="397"/>
      <c r="E173" s="314" t="s">
        <v>479</v>
      </c>
      <c r="F173" s="314" t="s">
        <v>435</v>
      </c>
      <c r="H173" s="397"/>
      <c r="I173" s="397"/>
      <c r="J173" s="314" t="s">
        <v>479</v>
      </c>
      <c r="K173" s="314" t="s">
        <v>435</v>
      </c>
      <c r="M173" s="397"/>
      <c r="N173" s="397"/>
      <c r="O173" s="314" t="s">
        <v>479</v>
      </c>
      <c r="P173" s="314" t="s">
        <v>435</v>
      </c>
    </row>
    <row r="174" spans="1:23">
      <c r="A174" s="121" t="s">
        <v>14</v>
      </c>
      <c r="B174" s="121" t="s">
        <v>131</v>
      </c>
      <c r="C174" s="125">
        <v>354868</v>
      </c>
      <c r="D174" s="125">
        <v>20069</v>
      </c>
      <c r="E174" s="125">
        <v>-16628</v>
      </c>
      <c r="F174" s="125">
        <v>358309</v>
      </c>
      <c r="H174" s="125">
        <v>324923</v>
      </c>
      <c r="I174" s="125">
        <v>17644</v>
      </c>
      <c r="J174" s="125">
        <v>-16495</v>
      </c>
      <c r="K174" s="125">
        <v>326072</v>
      </c>
      <c r="M174" s="125">
        <v>258617</v>
      </c>
      <c r="N174" s="125">
        <v>13150</v>
      </c>
      <c r="O174" s="125">
        <v>-16232</v>
      </c>
      <c r="P174" s="125">
        <v>255535</v>
      </c>
      <c r="S174" s="68"/>
    </row>
    <row r="175" spans="1:23">
      <c r="A175" s="77" t="s">
        <v>566</v>
      </c>
      <c r="B175" s="77" t="s">
        <v>133</v>
      </c>
      <c r="C175" s="78">
        <v>17431</v>
      </c>
      <c r="D175" s="78">
        <v>2553</v>
      </c>
      <c r="E175" s="78">
        <v>0</v>
      </c>
      <c r="F175" s="78">
        <v>19984</v>
      </c>
      <c r="H175" s="78">
        <v>16502</v>
      </c>
      <c r="I175" s="78">
        <v>2647</v>
      </c>
      <c r="J175" s="78">
        <v>0</v>
      </c>
      <c r="K175" s="78">
        <v>19149</v>
      </c>
      <c r="M175" s="78">
        <v>16022</v>
      </c>
      <c r="N175" s="78">
        <v>2810</v>
      </c>
      <c r="O175" s="78">
        <v>0</v>
      </c>
      <c r="P175" s="78">
        <v>18832</v>
      </c>
      <c r="Q175" s="68"/>
      <c r="R175" s="68"/>
      <c r="W175" s="68"/>
    </row>
    <row r="176" spans="1:23">
      <c r="A176" s="77" t="s">
        <v>134</v>
      </c>
      <c r="B176" s="77" t="s">
        <v>135</v>
      </c>
      <c r="C176" s="78">
        <v>49443</v>
      </c>
      <c r="D176" s="78">
        <v>869</v>
      </c>
      <c r="E176" s="78">
        <v>0</v>
      </c>
      <c r="F176" s="78">
        <v>50312</v>
      </c>
      <c r="H176" s="78">
        <v>49786</v>
      </c>
      <c r="I176" s="78">
        <v>1021</v>
      </c>
      <c r="J176" s="78">
        <v>0</v>
      </c>
      <c r="K176" s="78">
        <v>50807</v>
      </c>
      <c r="M176" s="78">
        <v>44741</v>
      </c>
      <c r="N176" s="78">
        <v>1468</v>
      </c>
      <c r="O176" s="78">
        <v>0</v>
      </c>
      <c r="P176" s="78">
        <v>46209</v>
      </c>
      <c r="W176" s="68"/>
    </row>
    <row r="177" spans="1:23">
      <c r="A177" s="77" t="s">
        <v>568</v>
      </c>
      <c r="B177" s="77" t="s">
        <v>137</v>
      </c>
      <c r="C177" s="78">
        <v>211966</v>
      </c>
      <c r="D177" s="78">
        <v>16024</v>
      </c>
      <c r="E177" s="78">
        <v>-3</v>
      </c>
      <c r="F177" s="78">
        <v>227987</v>
      </c>
      <c r="H177" s="78">
        <v>184968</v>
      </c>
      <c r="I177" s="78">
        <v>13225</v>
      </c>
      <c r="J177" s="78">
        <v>-2</v>
      </c>
      <c r="K177" s="78">
        <v>198191</v>
      </c>
      <c r="M177" s="78">
        <v>135210</v>
      </c>
      <c r="N177" s="78">
        <v>7920</v>
      </c>
      <c r="O177" s="78">
        <v>0</v>
      </c>
      <c r="P177" s="78">
        <v>143130</v>
      </c>
      <c r="W177" s="68"/>
    </row>
    <row r="178" spans="1:23">
      <c r="A178" s="77" t="s">
        <v>138</v>
      </c>
      <c r="B178" s="77" t="s">
        <v>139</v>
      </c>
      <c r="C178" s="78">
        <v>56438</v>
      </c>
      <c r="D178" s="78">
        <v>0</v>
      </c>
      <c r="E178" s="78">
        <v>0</v>
      </c>
      <c r="F178" s="78">
        <v>56438</v>
      </c>
      <c r="H178" s="78">
        <v>56438</v>
      </c>
      <c r="I178" s="78">
        <v>0</v>
      </c>
      <c r="J178" s="78">
        <v>0</v>
      </c>
      <c r="K178" s="78">
        <v>56438</v>
      </c>
      <c r="M178" s="78">
        <v>46417</v>
      </c>
      <c r="N178" s="78">
        <v>0</v>
      </c>
      <c r="O178" s="78">
        <v>0</v>
      </c>
      <c r="P178" s="78">
        <v>46417</v>
      </c>
      <c r="W178" s="68"/>
    </row>
    <row r="179" spans="1:23">
      <c r="A179" s="77" t="s">
        <v>536</v>
      </c>
      <c r="B179" s="77" t="s">
        <v>451</v>
      </c>
      <c r="C179" s="78">
        <v>16002</v>
      </c>
      <c r="D179" s="78">
        <v>0</v>
      </c>
      <c r="E179" s="78">
        <v>-16002</v>
      </c>
      <c r="F179" s="78">
        <v>0</v>
      </c>
      <c r="H179" s="78">
        <v>15742</v>
      </c>
      <c r="I179" s="78">
        <v>0</v>
      </c>
      <c r="J179" s="78">
        <v>-15742</v>
      </c>
      <c r="K179" s="78">
        <v>0</v>
      </c>
      <c r="M179" s="78">
        <v>15280</v>
      </c>
      <c r="N179" s="78">
        <v>0</v>
      </c>
      <c r="O179" s="78">
        <v>-15280</v>
      </c>
      <c r="P179" s="78">
        <v>0</v>
      </c>
      <c r="W179" s="68"/>
    </row>
    <row r="180" spans="1:23">
      <c r="A180" s="77" t="s">
        <v>569</v>
      </c>
      <c r="B180" s="77" t="s">
        <v>145</v>
      </c>
      <c r="C180" s="78">
        <v>3082</v>
      </c>
      <c r="D180" s="78">
        <v>0</v>
      </c>
      <c r="E180" s="78">
        <v>0</v>
      </c>
      <c r="F180" s="78">
        <v>3082</v>
      </c>
      <c r="H180" s="78">
        <v>981</v>
      </c>
      <c r="I180" s="78">
        <v>0</v>
      </c>
      <c r="J180" s="78">
        <v>0</v>
      </c>
      <c r="K180" s="78">
        <v>981</v>
      </c>
      <c r="M180" s="78">
        <v>452</v>
      </c>
      <c r="N180" s="78">
        <v>0</v>
      </c>
      <c r="O180" s="78">
        <v>0</v>
      </c>
      <c r="P180" s="78">
        <v>452</v>
      </c>
      <c r="W180" s="68"/>
    </row>
    <row r="181" spans="1:23">
      <c r="A181" s="77" t="s">
        <v>500</v>
      </c>
      <c r="B181" s="77" t="s">
        <v>720</v>
      </c>
      <c r="C181" s="78">
        <v>0</v>
      </c>
      <c r="D181" s="78">
        <v>623</v>
      </c>
      <c r="E181" s="78">
        <v>-623</v>
      </c>
      <c r="F181" s="78">
        <v>0</v>
      </c>
      <c r="H181" s="78">
        <v>0</v>
      </c>
      <c r="I181" s="78">
        <v>751</v>
      </c>
      <c r="J181" s="78">
        <v>-751</v>
      </c>
      <c r="K181" s="78">
        <v>0</v>
      </c>
      <c r="M181" s="78">
        <v>0</v>
      </c>
      <c r="N181" s="78">
        <v>952</v>
      </c>
      <c r="O181" s="78">
        <v>-952</v>
      </c>
      <c r="P181" s="78">
        <v>0</v>
      </c>
      <c r="W181" s="68"/>
    </row>
    <row r="182" spans="1:23">
      <c r="A182" s="77" t="s">
        <v>707</v>
      </c>
      <c r="B182" s="77" t="s">
        <v>611</v>
      </c>
      <c r="C182" s="78">
        <v>506</v>
      </c>
      <c r="D182" s="78">
        <v>0</v>
      </c>
      <c r="E182" s="78">
        <v>0</v>
      </c>
      <c r="F182" s="78">
        <v>506</v>
      </c>
      <c r="H182" s="78">
        <v>506</v>
      </c>
      <c r="I182" s="78">
        <v>0</v>
      </c>
      <c r="J182" s="78">
        <v>0</v>
      </c>
      <c r="K182" s="78">
        <v>506</v>
      </c>
      <c r="M182" s="78">
        <v>495</v>
      </c>
      <c r="N182" s="78">
        <v>0</v>
      </c>
      <c r="O182" s="78">
        <v>0</v>
      </c>
      <c r="P182" s="78">
        <v>495</v>
      </c>
      <c r="W182" s="68"/>
    </row>
    <row r="183" spans="1:23">
      <c r="A183" s="121" t="s">
        <v>570</v>
      </c>
      <c r="B183" s="121" t="s">
        <v>155</v>
      </c>
      <c r="C183" s="125">
        <v>616984</v>
      </c>
      <c r="D183" s="125">
        <v>54515</v>
      </c>
      <c r="E183" s="125">
        <v>-3840</v>
      </c>
      <c r="F183" s="125">
        <v>667659</v>
      </c>
      <c r="H183" s="125">
        <v>626007</v>
      </c>
      <c r="I183" s="125">
        <v>65233</v>
      </c>
      <c r="J183" s="125">
        <v>-3925</v>
      </c>
      <c r="K183" s="125">
        <v>687315</v>
      </c>
      <c r="M183" s="125">
        <v>660328</v>
      </c>
      <c r="N183" s="125">
        <v>72668</v>
      </c>
      <c r="O183" s="125">
        <v>-7018</v>
      </c>
      <c r="P183" s="125">
        <v>725978</v>
      </c>
      <c r="W183" s="68"/>
    </row>
    <row r="184" spans="1:23">
      <c r="A184" s="77" t="s">
        <v>156</v>
      </c>
      <c r="B184" s="77" t="s">
        <v>721</v>
      </c>
      <c r="C184" s="78">
        <v>349</v>
      </c>
      <c r="D184" s="78">
        <v>0</v>
      </c>
      <c r="E184" s="78">
        <v>0</v>
      </c>
      <c r="F184" s="78">
        <v>349</v>
      </c>
      <c r="H184" s="78">
        <v>252</v>
      </c>
      <c r="I184" s="78">
        <v>0</v>
      </c>
      <c r="J184" s="78">
        <v>0</v>
      </c>
      <c r="K184" s="78">
        <v>252</v>
      </c>
      <c r="M184" s="78">
        <v>323</v>
      </c>
      <c r="N184" s="78">
        <v>0</v>
      </c>
      <c r="O184" s="78">
        <v>0</v>
      </c>
      <c r="P184" s="78">
        <v>323</v>
      </c>
      <c r="W184" s="68"/>
    </row>
    <row r="185" spans="1:23">
      <c r="A185" s="77" t="s">
        <v>158</v>
      </c>
      <c r="B185" s="77" t="s">
        <v>159</v>
      </c>
      <c r="C185" s="78">
        <v>22790</v>
      </c>
      <c r="D185" s="78">
        <v>4451</v>
      </c>
      <c r="E185" s="78">
        <v>-809</v>
      </c>
      <c r="F185" s="78">
        <v>26432</v>
      </c>
      <c r="H185" s="78">
        <v>36346</v>
      </c>
      <c r="I185" s="78">
        <v>2322</v>
      </c>
      <c r="J185" s="78">
        <v>-1116</v>
      </c>
      <c r="K185" s="78">
        <v>37552</v>
      </c>
      <c r="M185" s="78">
        <v>37253</v>
      </c>
      <c r="N185" s="78">
        <v>10208</v>
      </c>
      <c r="O185" s="78">
        <v>-1200</v>
      </c>
      <c r="P185" s="78">
        <v>46261</v>
      </c>
      <c r="W185" s="68"/>
    </row>
    <row r="186" spans="1:23">
      <c r="A186" s="77" t="s">
        <v>571</v>
      </c>
      <c r="B186" s="77" t="s">
        <v>161</v>
      </c>
      <c r="C186" s="78">
        <v>4653</v>
      </c>
      <c r="D186" s="78">
        <v>278</v>
      </c>
      <c r="E186" s="78">
        <v>0</v>
      </c>
      <c r="F186" s="78">
        <v>4931</v>
      </c>
      <c r="H186" s="78">
        <v>9125</v>
      </c>
      <c r="I186" s="78">
        <v>239</v>
      </c>
      <c r="J186" s="78">
        <v>0</v>
      </c>
      <c r="K186" s="78">
        <v>9364</v>
      </c>
      <c r="M186" s="78">
        <v>0</v>
      </c>
      <c r="N186" s="78">
        <v>0</v>
      </c>
      <c r="O186" s="78">
        <v>0</v>
      </c>
      <c r="P186" s="78">
        <v>0</v>
      </c>
      <c r="W186" s="68"/>
    </row>
    <row r="187" spans="1:23">
      <c r="A187" s="77" t="s">
        <v>152</v>
      </c>
      <c r="B187" s="77" t="s">
        <v>163</v>
      </c>
      <c r="C187" s="78">
        <v>22175</v>
      </c>
      <c r="D187" s="78">
        <v>2618</v>
      </c>
      <c r="E187" s="78">
        <v>-3031</v>
      </c>
      <c r="F187" s="78">
        <v>21762</v>
      </c>
      <c r="H187" s="78">
        <v>18903</v>
      </c>
      <c r="I187" s="78">
        <v>1758</v>
      </c>
      <c r="J187" s="78">
        <v>-2809</v>
      </c>
      <c r="K187" s="78">
        <v>17852</v>
      </c>
      <c r="M187" s="78">
        <v>22278</v>
      </c>
      <c r="N187" s="78">
        <v>1122</v>
      </c>
      <c r="O187" s="78">
        <v>-5818</v>
      </c>
      <c r="P187" s="78">
        <v>17582</v>
      </c>
    </row>
    <row r="188" spans="1:23">
      <c r="A188" s="77" t="s">
        <v>146</v>
      </c>
      <c r="B188" s="77" t="s">
        <v>147</v>
      </c>
      <c r="C188" s="78">
        <v>0</v>
      </c>
      <c r="D188" s="78">
        <v>0</v>
      </c>
      <c r="E188" s="78">
        <v>0</v>
      </c>
      <c r="F188" s="78">
        <v>0</v>
      </c>
      <c r="H188" s="78">
        <v>0</v>
      </c>
      <c r="I188" s="78">
        <v>0</v>
      </c>
      <c r="J188" s="78">
        <v>0</v>
      </c>
      <c r="K188" s="78">
        <v>0</v>
      </c>
      <c r="M188" s="78">
        <v>0</v>
      </c>
      <c r="N188" s="78">
        <v>0</v>
      </c>
      <c r="O188" s="78">
        <v>0</v>
      </c>
      <c r="P188" s="78">
        <v>0</v>
      </c>
      <c r="W188" s="68"/>
    </row>
    <row r="189" spans="1:23">
      <c r="A189" s="77" t="s">
        <v>499</v>
      </c>
      <c r="B189" s="77" t="s">
        <v>149</v>
      </c>
      <c r="C189" s="78">
        <v>1338</v>
      </c>
      <c r="D189" s="78">
        <v>11269</v>
      </c>
      <c r="E189" s="78">
        <v>0</v>
      </c>
      <c r="F189" s="78">
        <v>12607</v>
      </c>
      <c r="H189" s="78">
        <v>1725</v>
      </c>
      <c r="I189" s="78">
        <v>12673</v>
      </c>
      <c r="J189" s="78">
        <v>0</v>
      </c>
      <c r="K189" s="78">
        <v>14398</v>
      </c>
      <c r="M189" s="78">
        <v>934</v>
      </c>
      <c r="N189" s="78">
        <v>13362</v>
      </c>
      <c r="O189" s="78">
        <v>0</v>
      </c>
      <c r="P189" s="78">
        <v>14296</v>
      </c>
    </row>
    <row r="190" spans="1:23">
      <c r="A190" s="77" t="s">
        <v>170</v>
      </c>
      <c r="B190" s="77" t="s">
        <v>171</v>
      </c>
      <c r="C190" s="78">
        <v>12283</v>
      </c>
      <c r="D190" s="78">
        <v>35899</v>
      </c>
      <c r="E190" s="78">
        <v>0</v>
      </c>
      <c r="F190" s="78">
        <v>48182</v>
      </c>
      <c r="H190" s="78">
        <v>84256</v>
      </c>
      <c r="I190" s="78">
        <v>48241</v>
      </c>
      <c r="J190" s="78">
        <v>0</v>
      </c>
      <c r="K190" s="78">
        <v>132497</v>
      </c>
      <c r="M190" s="78">
        <v>19011</v>
      </c>
      <c r="N190" s="78">
        <v>47976</v>
      </c>
      <c r="O190" s="78">
        <v>0</v>
      </c>
      <c r="P190" s="78">
        <v>66987</v>
      </c>
    </row>
    <row r="191" spans="1:23">
      <c r="A191" s="77" t="s">
        <v>826</v>
      </c>
      <c r="B191" s="77" t="s">
        <v>169</v>
      </c>
      <c r="C191" s="78">
        <v>553396</v>
      </c>
      <c r="D191" s="78">
        <v>0</v>
      </c>
      <c r="E191" s="78">
        <v>0</v>
      </c>
      <c r="F191" s="78">
        <v>553396</v>
      </c>
      <c r="H191" s="78">
        <v>475400</v>
      </c>
      <c r="I191" s="78">
        <v>0</v>
      </c>
      <c r="J191" s="78">
        <v>0</v>
      </c>
      <c r="K191" s="78">
        <v>475400</v>
      </c>
      <c r="M191" s="78">
        <v>580529</v>
      </c>
      <c r="N191" s="78">
        <v>0</v>
      </c>
      <c r="O191" s="78">
        <v>0</v>
      </c>
      <c r="P191" s="78">
        <v>580529</v>
      </c>
      <c r="W191" s="68"/>
    </row>
    <row r="192" spans="1:23">
      <c r="A192" s="121" t="s">
        <v>174</v>
      </c>
      <c r="B192" s="121" t="s">
        <v>175</v>
      </c>
      <c r="C192" s="125">
        <v>971852</v>
      </c>
      <c r="D192" s="125">
        <v>74584</v>
      </c>
      <c r="E192" s="125">
        <v>-20468</v>
      </c>
      <c r="F192" s="125">
        <v>1025968</v>
      </c>
      <c r="H192" s="125">
        <v>950930</v>
      </c>
      <c r="I192" s="125">
        <v>82877</v>
      </c>
      <c r="J192" s="125">
        <v>-20420</v>
      </c>
      <c r="K192" s="125">
        <v>1013387</v>
      </c>
      <c r="M192" s="125">
        <v>918945</v>
      </c>
      <c r="N192" s="125">
        <v>85818</v>
      </c>
      <c r="O192" s="125">
        <v>-23250</v>
      </c>
      <c r="P192" s="125">
        <v>981513</v>
      </c>
      <c r="W192" s="68"/>
    </row>
    <row r="193" spans="1:18">
      <c r="A193" s="76"/>
    </row>
    <row r="194" spans="1:18">
      <c r="A194" s="65"/>
      <c r="B194" s="65"/>
      <c r="C194" s="383" t="s">
        <v>797</v>
      </c>
      <c r="D194" s="384"/>
      <c r="E194" s="384"/>
      <c r="F194" s="385"/>
      <c r="H194" s="383" t="s">
        <v>798</v>
      </c>
      <c r="I194" s="384"/>
      <c r="J194" s="384"/>
      <c r="K194" s="385"/>
      <c r="M194" s="383" t="s">
        <v>782</v>
      </c>
      <c r="N194" s="384"/>
      <c r="O194" s="384"/>
      <c r="P194" s="385"/>
    </row>
    <row r="195" spans="1:18" ht="52">
      <c r="A195" s="390" t="s">
        <v>452</v>
      </c>
      <c r="B195" s="390" t="s">
        <v>177</v>
      </c>
      <c r="C195" s="396" t="s">
        <v>430</v>
      </c>
      <c r="D195" s="396" t="s">
        <v>431</v>
      </c>
      <c r="E195" s="314" t="s">
        <v>478</v>
      </c>
      <c r="F195" s="314" t="s">
        <v>433</v>
      </c>
      <c r="H195" s="396" t="s">
        <v>430</v>
      </c>
      <c r="I195" s="396" t="s">
        <v>431</v>
      </c>
      <c r="J195" s="314" t="s">
        <v>478</v>
      </c>
      <c r="K195" s="314" t="s">
        <v>433</v>
      </c>
      <c r="M195" s="396" t="s">
        <v>430</v>
      </c>
      <c r="N195" s="396" t="s">
        <v>431</v>
      </c>
      <c r="O195" s="314" t="s">
        <v>478</v>
      </c>
      <c r="P195" s="314" t="s">
        <v>433</v>
      </c>
    </row>
    <row r="196" spans="1:18" ht="65">
      <c r="A196" s="391"/>
      <c r="B196" s="391"/>
      <c r="C196" s="397"/>
      <c r="D196" s="397"/>
      <c r="E196" s="314" t="s">
        <v>479</v>
      </c>
      <c r="F196" s="314" t="s">
        <v>435</v>
      </c>
      <c r="H196" s="397"/>
      <c r="I196" s="397"/>
      <c r="J196" s="314" t="s">
        <v>479</v>
      </c>
      <c r="K196" s="314" t="s">
        <v>435</v>
      </c>
      <c r="M196" s="397"/>
      <c r="N196" s="397"/>
      <c r="O196" s="314" t="s">
        <v>479</v>
      </c>
      <c r="P196" s="314" t="s">
        <v>435</v>
      </c>
    </row>
    <row r="197" spans="1:18">
      <c r="A197" s="82" t="s">
        <v>178</v>
      </c>
      <c r="B197" s="121" t="s">
        <v>179</v>
      </c>
      <c r="C197" s="125">
        <v>936077</v>
      </c>
      <c r="D197" s="125">
        <v>38760</v>
      </c>
      <c r="E197" s="125">
        <v>-16005</v>
      </c>
      <c r="F197" s="125">
        <v>958832</v>
      </c>
      <c r="H197" s="125">
        <v>917213</v>
      </c>
      <c r="I197" s="125">
        <v>39062</v>
      </c>
      <c r="J197" s="125">
        <v>-15744</v>
      </c>
      <c r="K197" s="125">
        <v>940531</v>
      </c>
      <c r="M197" s="125">
        <v>858547</v>
      </c>
      <c r="N197" s="125">
        <v>39632</v>
      </c>
      <c r="O197" s="125">
        <v>-15280</v>
      </c>
      <c r="P197" s="125">
        <v>882899</v>
      </c>
    </row>
    <row r="198" spans="1:18">
      <c r="A198" s="82" t="s">
        <v>799</v>
      </c>
      <c r="B198" s="121" t="s">
        <v>481</v>
      </c>
      <c r="C198" s="125">
        <v>936077</v>
      </c>
      <c r="D198" s="125">
        <v>38760</v>
      </c>
      <c r="E198" s="125">
        <v>-16005</v>
      </c>
      <c r="F198" s="125">
        <v>958832</v>
      </c>
      <c r="H198" s="125">
        <v>917213</v>
      </c>
      <c r="I198" s="125">
        <v>39062</v>
      </c>
      <c r="J198" s="125">
        <v>-15744</v>
      </c>
      <c r="K198" s="125">
        <v>940531</v>
      </c>
      <c r="M198" s="125">
        <v>858547</v>
      </c>
      <c r="N198" s="125">
        <v>39632</v>
      </c>
      <c r="O198" s="125">
        <v>-15280</v>
      </c>
      <c r="P198" s="125">
        <v>882899</v>
      </c>
    </row>
    <row r="199" spans="1:18">
      <c r="A199" s="83" t="s">
        <v>182</v>
      </c>
      <c r="B199" s="77" t="s">
        <v>183</v>
      </c>
      <c r="C199" s="78">
        <v>96120</v>
      </c>
      <c r="D199" s="78">
        <v>136</v>
      </c>
      <c r="E199" s="78">
        <v>-136</v>
      </c>
      <c r="F199" s="78">
        <v>96120</v>
      </c>
      <c r="H199" s="78">
        <v>96120</v>
      </c>
      <c r="I199" s="78">
        <v>136</v>
      </c>
      <c r="J199" s="78">
        <v>-136</v>
      </c>
      <c r="K199" s="78">
        <v>96120</v>
      </c>
      <c r="M199" s="78">
        <v>96120</v>
      </c>
      <c r="N199" s="78">
        <v>136</v>
      </c>
      <c r="O199" s="78">
        <v>-136</v>
      </c>
      <c r="P199" s="78">
        <v>96120</v>
      </c>
      <c r="Q199" s="68"/>
      <c r="R199" s="68"/>
    </row>
    <row r="200" spans="1:18">
      <c r="A200" s="83" t="s">
        <v>453</v>
      </c>
      <c r="B200" s="77" t="s">
        <v>185</v>
      </c>
      <c r="C200" s="78">
        <v>748126</v>
      </c>
      <c r="D200" s="78">
        <v>7883</v>
      </c>
      <c r="E200" s="78">
        <v>-4672</v>
      </c>
      <c r="F200" s="78">
        <v>751337</v>
      </c>
      <c r="H200" s="78">
        <v>748126</v>
      </c>
      <c r="I200" s="78">
        <v>7883</v>
      </c>
      <c r="J200" s="78">
        <v>-4672</v>
      </c>
      <c r="K200" s="78">
        <v>751337</v>
      </c>
      <c r="M200" s="78">
        <v>550780</v>
      </c>
      <c r="N200" s="78">
        <v>3227</v>
      </c>
      <c r="O200" s="78">
        <v>-4672</v>
      </c>
      <c r="P200" s="78">
        <v>549335</v>
      </c>
      <c r="Q200" s="68"/>
      <c r="R200" s="68"/>
    </row>
    <row r="201" spans="1:18">
      <c r="A201" s="83" t="s">
        <v>573</v>
      </c>
      <c r="B201" s="77" t="s">
        <v>722</v>
      </c>
      <c r="C201" s="78">
        <v>23556</v>
      </c>
      <c r="D201" s="78">
        <v>2314</v>
      </c>
      <c r="E201" s="78">
        <v>-2314</v>
      </c>
      <c r="F201" s="78">
        <v>23556</v>
      </c>
      <c r="H201" s="78">
        <v>20730</v>
      </c>
      <c r="I201" s="78">
        <v>2054</v>
      </c>
      <c r="J201" s="78">
        <v>-2054</v>
      </c>
      <c r="K201" s="78">
        <v>20730</v>
      </c>
      <c r="M201" s="78">
        <v>15212</v>
      </c>
      <c r="N201" s="78">
        <v>1592</v>
      </c>
      <c r="O201" s="78">
        <v>-1592</v>
      </c>
      <c r="P201" s="78">
        <v>15212</v>
      </c>
      <c r="Q201" s="68"/>
      <c r="R201" s="68"/>
    </row>
    <row r="202" spans="1:18">
      <c r="A202" s="83" t="s">
        <v>637</v>
      </c>
      <c r="B202" s="77" t="s">
        <v>827</v>
      </c>
      <c r="C202" s="78">
        <v>-506</v>
      </c>
      <c r="D202" s="78">
        <v>-65</v>
      </c>
      <c r="E202" s="78">
        <v>1014</v>
      </c>
      <c r="F202" s="78">
        <v>443</v>
      </c>
      <c r="H202" s="78">
        <v>-495</v>
      </c>
      <c r="I202" s="78">
        <v>-64</v>
      </c>
      <c r="J202" s="78">
        <v>1014</v>
      </c>
      <c r="K202" s="78">
        <v>455</v>
      </c>
      <c r="M202" s="78">
        <v>-581</v>
      </c>
      <c r="N202" s="78">
        <v>-315</v>
      </c>
      <c r="O202" s="78">
        <v>1014</v>
      </c>
      <c r="P202" s="78">
        <v>118</v>
      </c>
      <c r="Q202" s="68"/>
      <c r="R202" s="68"/>
    </row>
    <row r="203" spans="1:18">
      <c r="A203" s="83" t="s">
        <v>194</v>
      </c>
      <c r="B203" s="77" t="s">
        <v>723</v>
      </c>
      <c r="C203" s="78">
        <v>-878</v>
      </c>
      <c r="D203" s="78">
        <v>30231</v>
      </c>
      <c r="E203" s="78">
        <v>-9894</v>
      </c>
      <c r="F203" s="78">
        <v>19459</v>
      </c>
      <c r="H203" s="78">
        <v>-878</v>
      </c>
      <c r="I203" s="78">
        <v>30231</v>
      </c>
      <c r="J203" s="78">
        <v>-9894</v>
      </c>
      <c r="K203" s="78">
        <v>19459</v>
      </c>
      <c r="M203" s="78">
        <v>12744</v>
      </c>
      <c r="N203" s="78">
        <v>18994</v>
      </c>
      <c r="O203" s="78">
        <v>-9894</v>
      </c>
      <c r="P203" s="78">
        <v>21844</v>
      </c>
      <c r="Q203" s="68"/>
      <c r="R203" s="68"/>
    </row>
    <row r="204" spans="1:18">
      <c r="A204" s="83" t="s">
        <v>575</v>
      </c>
      <c r="B204" s="77" t="s">
        <v>197</v>
      </c>
      <c r="C204" s="78">
        <v>69659</v>
      </c>
      <c r="D204" s="78">
        <v>-1739</v>
      </c>
      <c r="E204" s="78">
        <v>-3</v>
      </c>
      <c r="F204" s="78">
        <v>67917</v>
      </c>
      <c r="H204" s="78">
        <v>53610</v>
      </c>
      <c r="I204" s="78">
        <v>-1178</v>
      </c>
      <c r="J204" s="78">
        <v>-2</v>
      </c>
      <c r="K204" s="78">
        <v>52430</v>
      </c>
      <c r="M204" s="78">
        <v>184272</v>
      </c>
      <c r="N204" s="78">
        <v>15998</v>
      </c>
      <c r="O204" s="78">
        <v>0</v>
      </c>
      <c r="P204" s="78">
        <v>200270</v>
      </c>
      <c r="Q204" s="68"/>
      <c r="R204" s="68"/>
    </row>
    <row r="205" spans="1:18">
      <c r="A205" s="121" t="s">
        <v>828</v>
      </c>
      <c r="B205" s="121" t="s">
        <v>482</v>
      </c>
      <c r="C205" s="125">
        <v>0</v>
      </c>
      <c r="D205" s="125">
        <v>0</v>
      </c>
      <c r="E205" s="125">
        <v>0</v>
      </c>
      <c r="F205" s="125">
        <v>0</v>
      </c>
      <c r="H205" s="125">
        <v>0</v>
      </c>
      <c r="I205" s="125">
        <v>0</v>
      </c>
      <c r="J205" s="125">
        <v>0</v>
      </c>
      <c r="K205" s="125">
        <v>0</v>
      </c>
      <c r="M205" s="125">
        <v>5039</v>
      </c>
      <c r="N205" s="125">
        <v>43</v>
      </c>
      <c r="O205" s="125">
        <v>-952</v>
      </c>
      <c r="P205" s="125">
        <v>4130</v>
      </c>
      <c r="Q205" s="68"/>
      <c r="R205" s="68"/>
    </row>
    <row r="206" spans="1:18">
      <c r="A206" s="82" t="s">
        <v>577</v>
      </c>
      <c r="B206" s="121" t="s">
        <v>199</v>
      </c>
      <c r="C206" s="125">
        <v>11415</v>
      </c>
      <c r="D206" s="125">
        <v>40</v>
      </c>
      <c r="E206" s="125">
        <v>-623</v>
      </c>
      <c r="F206" s="125">
        <v>10832</v>
      </c>
      <c r="H206" s="125">
        <v>13918</v>
      </c>
      <c r="I206" s="125">
        <v>41</v>
      </c>
      <c r="J206" s="125">
        <v>-751</v>
      </c>
      <c r="K206" s="125">
        <v>13208</v>
      </c>
      <c r="M206" s="125">
        <v>5039</v>
      </c>
      <c r="N206" s="125">
        <v>43</v>
      </c>
      <c r="O206" s="125">
        <v>-952</v>
      </c>
      <c r="P206" s="125">
        <v>4130</v>
      </c>
    </row>
    <row r="207" spans="1:18">
      <c r="A207" s="83" t="s">
        <v>200</v>
      </c>
      <c r="B207" s="77" t="s">
        <v>201</v>
      </c>
      <c r="C207" s="78">
        <v>187</v>
      </c>
      <c r="D207" s="78">
        <v>0</v>
      </c>
      <c r="E207" s="78">
        <v>0</v>
      </c>
      <c r="F207" s="78">
        <v>187</v>
      </c>
      <c r="H207" s="78">
        <v>74</v>
      </c>
      <c r="I207" s="78">
        <v>0</v>
      </c>
      <c r="J207" s="78">
        <v>0</v>
      </c>
      <c r="K207" s="78">
        <v>74</v>
      </c>
      <c r="M207" s="78">
        <v>148</v>
      </c>
      <c r="N207" s="78">
        <v>0</v>
      </c>
      <c r="O207" s="78">
        <v>0</v>
      </c>
      <c r="P207" s="78">
        <v>148</v>
      </c>
      <c r="Q207" s="68"/>
      <c r="R207" s="68"/>
    </row>
    <row r="208" spans="1:18">
      <c r="A208" s="83" t="s">
        <v>502</v>
      </c>
      <c r="B208" s="77" t="s">
        <v>205</v>
      </c>
      <c r="C208" s="78">
        <v>6714</v>
      </c>
      <c r="D208" s="78">
        <v>0</v>
      </c>
      <c r="E208" s="78">
        <v>-623</v>
      </c>
      <c r="F208" s="78">
        <v>6091</v>
      </c>
      <c r="H208" s="78">
        <v>9584</v>
      </c>
      <c r="I208" s="78">
        <v>0</v>
      </c>
      <c r="J208" s="78">
        <v>-751</v>
      </c>
      <c r="K208" s="78">
        <v>8833</v>
      </c>
      <c r="M208" s="78">
        <v>2830</v>
      </c>
      <c r="N208" s="78">
        <v>0</v>
      </c>
      <c r="O208" s="78">
        <v>-952</v>
      </c>
      <c r="P208" s="78">
        <v>1878</v>
      </c>
      <c r="Q208" s="68"/>
      <c r="R208" s="68"/>
    </row>
    <row r="209" spans="1:18">
      <c r="A209" s="83" t="s">
        <v>503</v>
      </c>
      <c r="B209" s="77" t="s">
        <v>207</v>
      </c>
      <c r="C209" s="78">
        <v>4436</v>
      </c>
      <c r="D209" s="78">
        <v>37</v>
      </c>
      <c r="E209" s="78">
        <v>0</v>
      </c>
      <c r="F209" s="78">
        <v>4473</v>
      </c>
      <c r="H209" s="78">
        <v>4182</v>
      </c>
      <c r="I209" s="78">
        <v>38</v>
      </c>
      <c r="J209" s="78">
        <v>0</v>
      </c>
      <c r="K209" s="78">
        <v>4220</v>
      </c>
      <c r="M209" s="78">
        <v>1983</v>
      </c>
      <c r="N209" s="78">
        <v>40</v>
      </c>
      <c r="O209" s="78">
        <v>0</v>
      </c>
      <c r="P209" s="78">
        <v>2023</v>
      </c>
      <c r="Q209" s="68"/>
      <c r="R209" s="68"/>
    </row>
    <row r="210" spans="1:18">
      <c r="A210" s="83" t="s">
        <v>483</v>
      </c>
      <c r="B210" s="77" t="s">
        <v>456</v>
      </c>
      <c r="C210" s="78">
        <v>78</v>
      </c>
      <c r="D210" s="78">
        <v>3</v>
      </c>
      <c r="E210" s="78">
        <v>0</v>
      </c>
      <c r="F210" s="78">
        <v>81</v>
      </c>
      <c r="H210" s="78">
        <v>78</v>
      </c>
      <c r="I210" s="78">
        <v>3</v>
      </c>
      <c r="J210" s="78">
        <v>0</v>
      </c>
      <c r="K210" s="78">
        <v>81</v>
      </c>
      <c r="M210" s="78">
        <v>78</v>
      </c>
      <c r="N210" s="78">
        <v>3</v>
      </c>
      <c r="O210" s="78">
        <v>0</v>
      </c>
      <c r="P210" s="78">
        <v>81</v>
      </c>
    </row>
    <row r="211" spans="1:18">
      <c r="A211" s="82" t="s">
        <v>578</v>
      </c>
      <c r="B211" s="121" t="s">
        <v>213</v>
      </c>
      <c r="C211" s="125">
        <v>24360</v>
      </c>
      <c r="D211" s="125">
        <v>35784</v>
      </c>
      <c r="E211" s="125">
        <v>-3840</v>
      </c>
      <c r="F211" s="125">
        <v>56304</v>
      </c>
      <c r="H211" s="125">
        <v>19799</v>
      </c>
      <c r="I211" s="125">
        <v>43774</v>
      </c>
      <c r="J211" s="125">
        <v>-3925</v>
      </c>
      <c r="K211" s="125">
        <v>59648</v>
      </c>
      <c r="M211" s="125">
        <v>55359</v>
      </c>
      <c r="N211" s="125">
        <v>46143</v>
      </c>
      <c r="O211" s="125">
        <v>-7018</v>
      </c>
      <c r="P211" s="125">
        <v>94484</v>
      </c>
    </row>
    <row r="212" spans="1:18">
      <c r="A212" s="83" t="s">
        <v>336</v>
      </c>
      <c r="B212" s="77" t="s">
        <v>337</v>
      </c>
      <c r="C212" s="78">
        <v>0</v>
      </c>
      <c r="D212" s="78">
        <v>0</v>
      </c>
      <c r="E212" s="78">
        <v>0</v>
      </c>
      <c r="F212" s="78">
        <v>0</v>
      </c>
      <c r="H212" s="78">
        <v>0</v>
      </c>
      <c r="I212" s="78">
        <v>0</v>
      </c>
      <c r="J212" s="78">
        <v>0</v>
      </c>
      <c r="K212" s="78">
        <v>0</v>
      </c>
      <c r="M212" s="78">
        <v>0</v>
      </c>
      <c r="N212" s="78">
        <v>0</v>
      </c>
      <c r="O212" s="78">
        <v>0</v>
      </c>
      <c r="P212" s="78">
        <v>0</v>
      </c>
    </row>
    <row r="213" spans="1:18">
      <c r="A213" s="83" t="s">
        <v>200</v>
      </c>
      <c r="B213" s="77" t="s">
        <v>201</v>
      </c>
      <c r="C213" s="78">
        <v>274</v>
      </c>
      <c r="D213" s="78">
        <v>0</v>
      </c>
      <c r="E213" s="78">
        <v>0</v>
      </c>
      <c r="F213" s="78">
        <v>274</v>
      </c>
      <c r="H213" s="78">
        <v>244</v>
      </c>
      <c r="I213" s="78">
        <v>0</v>
      </c>
      <c r="J213" s="78">
        <v>0</v>
      </c>
      <c r="K213" s="78">
        <v>244</v>
      </c>
      <c r="M213" s="78">
        <v>190</v>
      </c>
      <c r="N213" s="78">
        <v>0</v>
      </c>
      <c r="O213" s="78">
        <v>0</v>
      </c>
      <c r="P213" s="78">
        <v>190</v>
      </c>
    </row>
    <row r="214" spans="1:18">
      <c r="A214" s="83" t="s">
        <v>579</v>
      </c>
      <c r="B214" s="77" t="s">
        <v>217</v>
      </c>
      <c r="C214" s="78">
        <v>8667</v>
      </c>
      <c r="D214" s="78">
        <v>24639</v>
      </c>
      <c r="E214" s="78">
        <v>-809</v>
      </c>
      <c r="F214" s="78">
        <v>32497</v>
      </c>
      <c r="H214" s="78">
        <v>7282</v>
      </c>
      <c r="I214" s="78">
        <v>32673</v>
      </c>
      <c r="J214" s="78">
        <v>-1109</v>
      </c>
      <c r="K214" s="78">
        <v>38846</v>
      </c>
      <c r="M214" s="78">
        <v>9256</v>
      </c>
      <c r="N214" s="78">
        <v>29469</v>
      </c>
      <c r="O214" s="78">
        <v>-1351</v>
      </c>
      <c r="P214" s="78">
        <v>37374</v>
      </c>
    </row>
    <row r="215" spans="1:18">
      <c r="A215" s="83" t="s">
        <v>829</v>
      </c>
      <c r="B215" s="77" t="s">
        <v>219</v>
      </c>
      <c r="C215" s="78">
        <v>0</v>
      </c>
      <c r="D215" s="78">
        <v>0</v>
      </c>
      <c r="E215" s="78">
        <v>0</v>
      </c>
      <c r="F215" s="78">
        <v>0</v>
      </c>
      <c r="H215" s="78">
        <v>37</v>
      </c>
      <c r="I215" s="78">
        <v>235</v>
      </c>
      <c r="J215" s="78">
        <v>0</v>
      </c>
      <c r="K215" s="78">
        <v>272</v>
      </c>
      <c r="M215" s="78">
        <v>2227</v>
      </c>
      <c r="N215" s="78">
        <v>1230</v>
      </c>
      <c r="O215" s="78">
        <v>0</v>
      </c>
      <c r="P215" s="78">
        <v>3457</v>
      </c>
    </row>
    <row r="216" spans="1:18">
      <c r="A216" s="83" t="s">
        <v>202</v>
      </c>
      <c r="B216" s="77" t="s">
        <v>221</v>
      </c>
      <c r="C216" s="78">
        <v>1385</v>
      </c>
      <c r="D216" s="78">
        <v>6261</v>
      </c>
      <c r="E216" s="78">
        <v>-3031</v>
      </c>
      <c r="F216" s="78">
        <v>4615</v>
      </c>
      <c r="H216" s="78">
        <v>1578</v>
      </c>
      <c r="I216" s="78">
        <v>6818</v>
      </c>
      <c r="J216" s="78">
        <v>-2809</v>
      </c>
      <c r="K216" s="78">
        <v>5587</v>
      </c>
      <c r="M216" s="78">
        <v>2058</v>
      </c>
      <c r="N216" s="78">
        <v>10379</v>
      </c>
      <c r="O216" s="78">
        <v>-5667</v>
      </c>
      <c r="P216" s="78">
        <v>6770</v>
      </c>
    </row>
    <row r="217" spans="1:18">
      <c r="A217" s="83" t="s">
        <v>503</v>
      </c>
      <c r="B217" s="77" t="s">
        <v>207</v>
      </c>
      <c r="C217" s="78">
        <v>584</v>
      </c>
      <c r="D217" s="78">
        <v>4274</v>
      </c>
      <c r="E217" s="78">
        <v>0</v>
      </c>
      <c r="F217" s="78">
        <v>4858</v>
      </c>
      <c r="H217" s="78">
        <v>585</v>
      </c>
      <c r="I217" s="78">
        <v>3330</v>
      </c>
      <c r="J217" s="78">
        <v>0</v>
      </c>
      <c r="K217" s="78">
        <v>3915</v>
      </c>
      <c r="M217" s="78">
        <v>587</v>
      </c>
      <c r="N217" s="78">
        <v>2465</v>
      </c>
      <c r="O217" s="78">
        <v>0</v>
      </c>
      <c r="P217" s="78">
        <v>3052</v>
      </c>
    </row>
    <row r="218" spans="1:18">
      <c r="A218" s="83" t="s">
        <v>830</v>
      </c>
      <c r="B218" s="77" t="s">
        <v>456</v>
      </c>
      <c r="C218" s="78">
        <v>1</v>
      </c>
      <c r="D218" s="78">
        <v>0</v>
      </c>
      <c r="E218" s="78">
        <v>0</v>
      </c>
      <c r="F218" s="78">
        <v>1</v>
      </c>
      <c r="H218" s="78">
        <v>1</v>
      </c>
      <c r="I218" s="78">
        <v>0</v>
      </c>
      <c r="J218" s="78">
        <v>0</v>
      </c>
      <c r="K218" s="78">
        <v>1</v>
      </c>
      <c r="M218" s="78">
        <v>1</v>
      </c>
      <c r="N218" s="78">
        <v>0</v>
      </c>
      <c r="O218" s="78">
        <v>0</v>
      </c>
      <c r="P218" s="78">
        <v>1</v>
      </c>
    </row>
    <row r="219" spans="1:18">
      <c r="A219" s="83" t="s">
        <v>210</v>
      </c>
      <c r="B219" s="77" t="s">
        <v>211</v>
      </c>
      <c r="C219" s="78">
        <v>13449</v>
      </c>
      <c r="D219" s="78">
        <v>610</v>
      </c>
      <c r="E219" s="78">
        <v>0</v>
      </c>
      <c r="F219" s="78">
        <v>14059</v>
      </c>
      <c r="H219" s="78">
        <v>10072</v>
      </c>
      <c r="I219" s="78">
        <v>718</v>
      </c>
      <c r="J219" s="78">
        <v>-7</v>
      </c>
      <c r="K219" s="78">
        <v>10783</v>
      </c>
      <c r="M219" s="78">
        <v>41040</v>
      </c>
      <c r="N219" s="78">
        <v>2600</v>
      </c>
      <c r="O219" s="78">
        <v>0</v>
      </c>
      <c r="P219" s="78">
        <v>43640</v>
      </c>
    </row>
    <row r="220" spans="1:18">
      <c r="A220" s="82" t="s">
        <v>580</v>
      </c>
      <c r="B220" s="121" t="s">
        <v>228</v>
      </c>
      <c r="C220" s="125">
        <v>971852</v>
      </c>
      <c r="D220" s="125">
        <v>74584</v>
      </c>
      <c r="E220" s="125">
        <v>-20468</v>
      </c>
      <c r="F220" s="125">
        <v>1025968</v>
      </c>
      <c r="H220" s="125">
        <v>950930</v>
      </c>
      <c r="I220" s="125">
        <v>82877</v>
      </c>
      <c r="J220" s="125">
        <v>-20420</v>
      </c>
      <c r="K220" s="125">
        <v>1013387</v>
      </c>
      <c r="M220" s="125">
        <v>918945</v>
      </c>
      <c r="N220" s="125">
        <v>85818</v>
      </c>
      <c r="O220" s="125">
        <v>-23250</v>
      </c>
      <c r="P220" s="125">
        <v>981513</v>
      </c>
    </row>
    <row r="221" spans="1:18">
      <c r="A221" s="76" t="s">
        <v>466</v>
      </c>
    </row>
    <row r="228" s="40" customFormat="1"/>
    <row r="229" s="40" customFormat="1"/>
    <row r="230" s="40" customFormat="1"/>
    <row r="231" s="40" customFormat="1"/>
    <row r="232" s="40" customFormat="1"/>
    <row r="233" s="40" customFormat="1"/>
    <row r="234" s="40" customFormat="1"/>
    <row r="235" s="40" customFormat="1"/>
    <row r="236" s="40" customFormat="1"/>
    <row r="237" s="40" customFormat="1"/>
    <row r="238" s="40" customFormat="1"/>
    <row r="239" s="40" customFormat="1"/>
    <row r="240" s="40" customFormat="1"/>
    <row r="241" s="40" customFormat="1"/>
    <row r="242" s="40" customFormat="1"/>
    <row r="243" s="40" customFormat="1"/>
    <row r="244" s="40" customFormat="1"/>
    <row r="245" s="40" customFormat="1"/>
    <row r="246" s="40" customFormat="1"/>
    <row r="247" s="40" customFormat="1"/>
    <row r="248" s="40" customFormat="1"/>
    <row r="249" s="40" customFormat="1"/>
    <row r="250" s="40" customFormat="1"/>
    <row r="251" s="40" customFormat="1"/>
    <row r="252" s="40" customFormat="1"/>
    <row r="253" s="40" customFormat="1"/>
    <row r="254" s="40" customFormat="1"/>
    <row r="255" s="40" customFormat="1"/>
    <row r="260" s="40" customFormat="1"/>
    <row r="261" s="40" customFormat="1"/>
    <row r="262" s="40" customFormat="1"/>
    <row r="263" s="40" customFormat="1"/>
    <row r="264" s="40" customFormat="1"/>
    <row r="265" s="40" customFormat="1"/>
    <row r="329" spans="21:21">
      <c r="U329" s="40">
        <v>1.42</v>
      </c>
    </row>
  </sheetData>
  <mergeCells count="37">
    <mergeCell ref="C144:F144"/>
    <mergeCell ref="H144:K144"/>
    <mergeCell ref="A145:A146"/>
    <mergeCell ref="B145:B146"/>
    <mergeCell ref="C145:C146"/>
    <mergeCell ref="D145:D146"/>
    <mergeCell ref="H145:H146"/>
    <mergeCell ref="C171:F171"/>
    <mergeCell ref="H171:K171"/>
    <mergeCell ref="A172:A173"/>
    <mergeCell ref="B172:B173"/>
    <mergeCell ref="C172:C173"/>
    <mergeCell ref="D172:D173"/>
    <mergeCell ref="H172:H173"/>
    <mergeCell ref="I172:I173"/>
    <mergeCell ref="C194:F194"/>
    <mergeCell ref="H194:K194"/>
    <mergeCell ref="A195:A196"/>
    <mergeCell ref="B195:B196"/>
    <mergeCell ref="C195:C196"/>
    <mergeCell ref="D195:D196"/>
    <mergeCell ref="H195:H196"/>
    <mergeCell ref="I195:I196"/>
    <mergeCell ref="M194:P194"/>
    <mergeCell ref="M195:M196"/>
    <mergeCell ref="N195:N196"/>
    <mergeCell ref="R144:U144"/>
    <mergeCell ref="M145:M146"/>
    <mergeCell ref="N145:N146"/>
    <mergeCell ref="R145:R146"/>
    <mergeCell ref="S145:S146"/>
    <mergeCell ref="G125:J125"/>
    <mergeCell ref="M171:P171"/>
    <mergeCell ref="M144:P144"/>
    <mergeCell ref="I145:I146"/>
    <mergeCell ref="M172:M173"/>
    <mergeCell ref="N172:N173"/>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AA328"/>
  <sheetViews>
    <sheetView workbookViewId="0"/>
  </sheetViews>
  <sheetFormatPr baseColWidth="10" defaultColWidth="8.1640625" defaultRowHeight="14"/>
  <cols>
    <col min="1" max="1" width="50.1640625" style="68" customWidth="1"/>
    <col min="2" max="2" width="50" style="68" customWidth="1"/>
    <col min="3" max="6" width="12.1640625" style="40" customWidth="1"/>
    <col min="7" max="7" width="4.6640625" style="40" customWidth="1"/>
    <col min="8" max="11" width="12.1640625" style="40" customWidth="1"/>
    <col min="12" max="12" width="4.6640625" style="40" customWidth="1"/>
    <col min="13" max="21" width="12.1640625" style="40" customWidth="1"/>
    <col min="22" max="23" width="8.1640625" style="40"/>
    <col min="24" max="24" width="9" style="40" bestFit="1" customWidth="1"/>
    <col min="25" max="16384" width="8.1640625" style="40"/>
  </cols>
  <sheetData>
    <row r="1" spans="1:4">
      <c r="A1" s="67" t="s">
        <v>831</v>
      </c>
    </row>
    <row r="2" spans="1:4">
      <c r="A2" s="67" t="s">
        <v>832</v>
      </c>
    </row>
    <row r="3" spans="1:4">
      <c r="A3" s="67"/>
    </row>
    <row r="4" spans="1:4">
      <c r="A4" s="67"/>
    </row>
    <row r="5" spans="1:4" ht="26">
      <c r="A5" s="65" t="s">
        <v>779</v>
      </c>
      <c r="B5" s="66" t="s">
        <v>39</v>
      </c>
    </row>
    <row r="6" spans="1:4" ht="24">
      <c r="A6" s="313" t="s">
        <v>462</v>
      </c>
      <c r="B6" s="313" t="s">
        <v>41</v>
      </c>
      <c r="C6" s="113" t="s">
        <v>754</v>
      </c>
      <c r="D6" s="113" t="s">
        <v>833</v>
      </c>
    </row>
    <row r="7" spans="1:4">
      <c r="A7" s="114" t="s">
        <v>0</v>
      </c>
      <c r="B7" s="114" t="s">
        <v>1</v>
      </c>
      <c r="C7" s="115">
        <v>168434</v>
      </c>
      <c r="D7" s="115">
        <v>254824</v>
      </c>
    </row>
    <row r="8" spans="1:4">
      <c r="A8" s="116" t="s">
        <v>622</v>
      </c>
      <c r="B8" s="116" t="s">
        <v>46</v>
      </c>
      <c r="C8" s="88">
        <v>108772</v>
      </c>
      <c r="D8" s="88">
        <v>199621</v>
      </c>
    </row>
    <row r="9" spans="1:4">
      <c r="A9" s="116" t="s">
        <v>623</v>
      </c>
      <c r="B9" s="116" t="s">
        <v>369</v>
      </c>
      <c r="C9" s="88">
        <v>25</v>
      </c>
      <c r="D9" s="88">
        <v>61</v>
      </c>
    </row>
    <row r="10" spans="1:4">
      <c r="A10" s="116" t="s">
        <v>624</v>
      </c>
      <c r="B10" s="116" t="s">
        <v>49</v>
      </c>
      <c r="C10" s="88">
        <v>59637</v>
      </c>
      <c r="D10" s="88">
        <v>55142</v>
      </c>
    </row>
    <row r="11" spans="1:4">
      <c r="A11" s="114" t="s">
        <v>625</v>
      </c>
      <c r="B11" s="114" t="s">
        <v>438</v>
      </c>
      <c r="C11" s="115">
        <v>43829</v>
      </c>
      <c r="D11" s="115">
        <v>38086</v>
      </c>
    </row>
    <row r="12" spans="1:4">
      <c r="A12" s="116" t="s">
        <v>439</v>
      </c>
      <c r="B12" s="116" t="s">
        <v>373</v>
      </c>
      <c r="C12" s="88">
        <v>91</v>
      </c>
      <c r="D12" s="88">
        <v>488</v>
      </c>
    </row>
    <row r="13" spans="1:4">
      <c r="A13" s="116" t="s">
        <v>793</v>
      </c>
      <c r="B13" s="116" t="s">
        <v>55</v>
      </c>
      <c r="C13" s="88">
        <v>43738</v>
      </c>
      <c r="D13" s="88">
        <v>37598</v>
      </c>
    </row>
    <row r="14" spans="1:4">
      <c r="A14" s="117" t="s">
        <v>626</v>
      </c>
      <c r="B14" s="117" t="s">
        <v>755</v>
      </c>
      <c r="C14" s="115">
        <v>124605</v>
      </c>
      <c r="D14" s="115">
        <v>216738</v>
      </c>
    </row>
    <row r="15" spans="1:4">
      <c r="A15" s="77" t="s">
        <v>629</v>
      </c>
      <c r="B15" s="77" t="s">
        <v>65</v>
      </c>
      <c r="C15" s="88">
        <v>632</v>
      </c>
      <c r="D15" s="88">
        <v>2123</v>
      </c>
    </row>
    <row r="16" spans="1:4">
      <c r="A16" s="77" t="s">
        <v>627</v>
      </c>
      <c r="B16" s="77" t="s">
        <v>59</v>
      </c>
      <c r="C16" s="88">
        <v>46639</v>
      </c>
      <c r="D16" s="88">
        <v>58470</v>
      </c>
    </row>
    <row r="17" spans="1:4">
      <c r="A17" s="77" t="s">
        <v>628</v>
      </c>
      <c r="B17" s="77" t="s">
        <v>520</v>
      </c>
      <c r="C17" s="88">
        <v>16546</v>
      </c>
      <c r="D17" s="88">
        <v>16329</v>
      </c>
    </row>
    <row r="18" spans="1:4">
      <c r="A18" s="77" t="s">
        <v>66</v>
      </c>
      <c r="B18" s="77" t="s">
        <v>67</v>
      </c>
      <c r="C18" s="88">
        <v>984</v>
      </c>
      <c r="D18" s="88">
        <v>1295</v>
      </c>
    </row>
    <row r="19" spans="1:4">
      <c r="A19" s="77" t="s">
        <v>794</v>
      </c>
      <c r="B19" s="77" t="s">
        <v>69</v>
      </c>
      <c r="C19" s="88">
        <v>233</v>
      </c>
      <c r="D19" s="88">
        <v>480</v>
      </c>
    </row>
    <row r="20" spans="1:4">
      <c r="A20" s="117" t="s">
        <v>631</v>
      </c>
      <c r="B20" s="117" t="s">
        <v>756</v>
      </c>
      <c r="C20" s="115">
        <v>61301</v>
      </c>
      <c r="D20" s="115">
        <v>143247</v>
      </c>
    </row>
    <row r="21" spans="1:4">
      <c r="A21" s="77" t="s">
        <v>632</v>
      </c>
      <c r="B21" s="77" t="s">
        <v>73</v>
      </c>
      <c r="C21" s="88">
        <v>5781</v>
      </c>
      <c r="D21" s="88">
        <v>5459</v>
      </c>
    </row>
    <row r="22" spans="1:4">
      <c r="A22" s="77" t="s">
        <v>633</v>
      </c>
      <c r="B22" s="77" t="s">
        <v>75</v>
      </c>
      <c r="C22" s="88">
        <v>492</v>
      </c>
      <c r="D22" s="88">
        <v>2435</v>
      </c>
    </row>
    <row r="23" spans="1:4">
      <c r="A23" s="117" t="s">
        <v>634</v>
      </c>
      <c r="B23" s="117" t="s">
        <v>757</v>
      </c>
      <c r="C23" s="115">
        <v>66590</v>
      </c>
      <c r="D23" s="115">
        <v>146271</v>
      </c>
    </row>
    <row r="24" spans="1:4">
      <c r="A24" s="77" t="s">
        <v>78</v>
      </c>
      <c r="B24" s="77" t="s">
        <v>79</v>
      </c>
      <c r="C24" s="88">
        <v>14160</v>
      </c>
      <c r="D24" s="88">
        <v>27622</v>
      </c>
    </row>
    <row r="25" spans="1:4">
      <c r="A25" s="117"/>
      <c r="B25" s="117"/>
      <c r="C25" s="115"/>
      <c r="D25" s="115"/>
    </row>
    <row r="26" spans="1:4">
      <c r="A26" s="117" t="s">
        <v>522</v>
      </c>
      <c r="B26" s="117" t="s">
        <v>758</v>
      </c>
      <c r="C26" s="115">
        <v>52430</v>
      </c>
      <c r="D26" s="115">
        <v>118649</v>
      </c>
    </row>
    <row r="27" spans="1:4">
      <c r="A27" s="77"/>
      <c r="B27" s="77"/>
      <c r="C27" s="88"/>
      <c r="D27" s="88">
        <v>0</v>
      </c>
    </row>
    <row r="28" spans="1:4">
      <c r="A28" s="117" t="s">
        <v>635</v>
      </c>
      <c r="B28" s="117" t="s">
        <v>759</v>
      </c>
      <c r="C28" s="115">
        <v>52430</v>
      </c>
      <c r="D28" s="115">
        <v>118649</v>
      </c>
    </row>
    <row r="29" spans="1:4">
      <c r="B29" s="69"/>
      <c r="C29" s="70"/>
      <c r="D29" s="70"/>
    </row>
    <row r="30" spans="1:4">
      <c r="B30" s="71"/>
      <c r="C30" s="72"/>
      <c r="D30" s="72"/>
    </row>
    <row r="31" spans="1:4">
      <c r="A31" s="126" t="s">
        <v>86</v>
      </c>
      <c r="B31" s="126" t="s">
        <v>760</v>
      </c>
      <c r="C31" s="127"/>
      <c r="D31" s="127"/>
    </row>
    <row r="32" spans="1:4">
      <c r="A32" s="73" t="s">
        <v>88</v>
      </c>
      <c r="B32" s="73" t="s">
        <v>89</v>
      </c>
      <c r="C32" s="128">
        <v>0.54546400332917189</v>
      </c>
      <c r="D32" s="128">
        <v>1.23</v>
      </c>
    </row>
    <row r="33" spans="1:4">
      <c r="A33" s="129" t="s">
        <v>90</v>
      </c>
      <c r="B33" s="129" t="s">
        <v>91</v>
      </c>
      <c r="C33" s="128">
        <v>0.52267454407538427</v>
      </c>
      <c r="D33" s="128">
        <v>1.2</v>
      </c>
    </row>
    <row r="34" spans="1:4">
      <c r="A34" s="67"/>
    </row>
    <row r="36" spans="1:4">
      <c r="A36" s="126" t="s">
        <v>522</v>
      </c>
      <c r="B36" s="126" t="s">
        <v>758</v>
      </c>
      <c r="C36" s="115">
        <v>52430</v>
      </c>
      <c r="D36" s="115">
        <v>118649</v>
      </c>
    </row>
    <row r="37" spans="1:4">
      <c r="A37" s="74" t="s">
        <v>636</v>
      </c>
      <c r="B37" s="74" t="s">
        <v>105</v>
      </c>
      <c r="C37" s="118">
        <v>86</v>
      </c>
      <c r="D37" s="118">
        <v>-3271</v>
      </c>
    </row>
    <row r="38" spans="1:4">
      <c r="A38" s="75" t="s">
        <v>637</v>
      </c>
      <c r="B38" s="75" t="s">
        <v>107</v>
      </c>
      <c r="C38" s="88">
        <v>86</v>
      </c>
      <c r="D38" s="88">
        <v>-3271</v>
      </c>
    </row>
    <row r="39" spans="1:4">
      <c r="A39" s="38" t="s">
        <v>403</v>
      </c>
      <c r="B39" s="75" t="s">
        <v>404</v>
      </c>
      <c r="C39" s="88">
        <v>0</v>
      </c>
      <c r="D39" s="88">
        <v>0</v>
      </c>
    </row>
    <row r="40" spans="1:4">
      <c r="A40" s="75" t="s">
        <v>639</v>
      </c>
      <c r="B40" s="75" t="s">
        <v>111</v>
      </c>
      <c r="C40" s="88"/>
      <c r="D40" s="88"/>
    </row>
    <row r="41" spans="1:4">
      <c r="A41" s="126" t="s">
        <v>405</v>
      </c>
      <c r="B41" s="126" t="s">
        <v>406</v>
      </c>
      <c r="C41" s="115">
        <v>52516</v>
      </c>
      <c r="D41" s="115">
        <v>115378</v>
      </c>
    </row>
    <row r="42" spans="1:4">
      <c r="A42" s="75" t="s">
        <v>795</v>
      </c>
      <c r="B42" s="75" t="s">
        <v>408</v>
      </c>
      <c r="C42" s="88"/>
      <c r="D42" s="88"/>
    </row>
    <row r="43" spans="1:4" ht="26">
      <c r="A43" s="126" t="s">
        <v>641</v>
      </c>
      <c r="B43" s="126" t="s">
        <v>796</v>
      </c>
      <c r="C43" s="115">
        <v>52516</v>
      </c>
      <c r="D43" s="115">
        <v>115378</v>
      </c>
    </row>
    <row r="44" spans="1:4">
      <c r="A44" s="76" t="s">
        <v>466</v>
      </c>
    </row>
    <row r="46" spans="1:4" ht="26">
      <c r="A46" s="65" t="s">
        <v>781</v>
      </c>
      <c r="B46" s="65" t="s">
        <v>125</v>
      </c>
    </row>
    <row r="47" spans="1:4">
      <c r="A47" s="313" t="s">
        <v>126</v>
      </c>
      <c r="B47" s="313" t="s">
        <v>127</v>
      </c>
      <c r="C47" s="119" t="s">
        <v>834</v>
      </c>
      <c r="D47" s="119" t="s">
        <v>783</v>
      </c>
    </row>
    <row r="48" spans="1:4">
      <c r="A48" s="130" t="s">
        <v>643</v>
      </c>
      <c r="B48" s="130" t="s">
        <v>131</v>
      </c>
      <c r="C48" s="131">
        <v>326072</v>
      </c>
      <c r="D48" s="131">
        <v>255535</v>
      </c>
    </row>
    <row r="49" spans="1:4">
      <c r="A49" s="77" t="s">
        <v>566</v>
      </c>
      <c r="B49" s="77" t="s">
        <v>133</v>
      </c>
      <c r="C49" s="78">
        <v>19149</v>
      </c>
      <c r="D49" s="78">
        <v>18832</v>
      </c>
    </row>
    <row r="50" spans="1:4">
      <c r="A50" s="77" t="s">
        <v>567</v>
      </c>
      <c r="B50" s="77" t="s">
        <v>135</v>
      </c>
      <c r="C50" s="78">
        <v>52264</v>
      </c>
      <c r="D50" s="78">
        <v>46853</v>
      </c>
    </row>
    <row r="51" spans="1:4">
      <c r="A51" s="77" t="s">
        <v>568</v>
      </c>
      <c r="B51" s="77" t="s">
        <v>137</v>
      </c>
      <c r="C51" s="78">
        <v>196734</v>
      </c>
      <c r="D51" s="78">
        <v>142486</v>
      </c>
    </row>
    <row r="52" spans="1:4">
      <c r="A52" s="77" t="s">
        <v>138</v>
      </c>
      <c r="B52" s="77" t="s">
        <v>139</v>
      </c>
      <c r="C52" s="78">
        <v>56438</v>
      </c>
      <c r="D52" s="78">
        <v>46417</v>
      </c>
    </row>
    <row r="53" spans="1:4">
      <c r="A53" s="77" t="s">
        <v>569</v>
      </c>
      <c r="B53" s="77" t="s">
        <v>145</v>
      </c>
      <c r="C53" s="78">
        <v>981</v>
      </c>
      <c r="D53" s="78">
        <v>452</v>
      </c>
    </row>
    <row r="54" spans="1:4">
      <c r="A54" s="77" t="s">
        <v>146</v>
      </c>
      <c r="B54" s="77" t="s">
        <v>147</v>
      </c>
      <c r="C54" s="78">
        <v>0</v>
      </c>
      <c r="D54" s="78">
        <v>0</v>
      </c>
    </row>
    <row r="55" spans="1:4">
      <c r="A55" s="77" t="s">
        <v>500</v>
      </c>
      <c r="B55" s="77" t="s">
        <v>151</v>
      </c>
      <c r="C55" s="78">
        <v>0</v>
      </c>
      <c r="D55" s="78">
        <v>0</v>
      </c>
    </row>
    <row r="56" spans="1:4">
      <c r="A56" s="77" t="s">
        <v>707</v>
      </c>
      <c r="B56" s="77" t="s">
        <v>611</v>
      </c>
      <c r="C56" s="78">
        <v>506</v>
      </c>
      <c r="D56" s="78">
        <v>495</v>
      </c>
    </row>
    <row r="57" spans="1:4">
      <c r="A57" s="130" t="s">
        <v>570</v>
      </c>
      <c r="B57" s="130" t="s">
        <v>155</v>
      </c>
      <c r="C57" s="131">
        <v>687315</v>
      </c>
      <c r="D57" s="131">
        <v>725978</v>
      </c>
    </row>
    <row r="58" spans="1:4">
      <c r="A58" s="77" t="s">
        <v>156</v>
      </c>
      <c r="B58" s="77" t="s">
        <v>157</v>
      </c>
      <c r="C58" s="78">
        <v>252</v>
      </c>
      <c r="D58" s="78">
        <v>323</v>
      </c>
    </row>
    <row r="59" spans="1:4">
      <c r="A59" s="77" t="s">
        <v>158</v>
      </c>
      <c r="B59" s="77" t="s">
        <v>159</v>
      </c>
      <c r="C59" s="78">
        <v>37552</v>
      </c>
      <c r="D59" s="78">
        <v>46261</v>
      </c>
    </row>
    <row r="60" spans="1:4">
      <c r="A60" s="77" t="s">
        <v>571</v>
      </c>
      <c r="B60" s="77" t="s">
        <v>161</v>
      </c>
      <c r="C60" s="78">
        <v>9364</v>
      </c>
      <c r="D60" s="78">
        <v>0</v>
      </c>
    </row>
    <row r="61" spans="1:4">
      <c r="A61" s="77" t="s">
        <v>152</v>
      </c>
      <c r="B61" s="77" t="s">
        <v>153</v>
      </c>
      <c r="C61" s="78">
        <v>17852</v>
      </c>
      <c r="D61" s="78">
        <v>17582</v>
      </c>
    </row>
    <row r="62" spans="1:4">
      <c r="A62" s="77" t="s">
        <v>146</v>
      </c>
      <c r="B62" s="77" t="s">
        <v>147</v>
      </c>
      <c r="C62" s="78">
        <v>0</v>
      </c>
      <c r="D62" s="78">
        <v>0</v>
      </c>
    </row>
    <row r="63" spans="1:4">
      <c r="A63" s="77" t="s">
        <v>499</v>
      </c>
      <c r="B63" s="77" t="s">
        <v>149</v>
      </c>
      <c r="C63" s="78">
        <v>14398</v>
      </c>
      <c r="D63" s="78">
        <v>14296</v>
      </c>
    </row>
    <row r="64" spans="1:4">
      <c r="A64" s="132" t="s">
        <v>170</v>
      </c>
      <c r="B64" s="132" t="s">
        <v>171</v>
      </c>
      <c r="C64" s="315">
        <v>132497</v>
      </c>
      <c r="D64" s="315">
        <v>66987</v>
      </c>
    </row>
    <row r="65" spans="1:4">
      <c r="A65" s="77" t="s">
        <v>537</v>
      </c>
      <c r="B65" s="77" t="s">
        <v>169</v>
      </c>
      <c r="C65" s="78">
        <v>475400</v>
      </c>
      <c r="D65" s="78">
        <v>580529</v>
      </c>
    </row>
    <row r="66" spans="1:4">
      <c r="A66" s="130" t="s">
        <v>174</v>
      </c>
      <c r="B66" s="130" t="s">
        <v>175</v>
      </c>
      <c r="C66" s="131">
        <v>1013387</v>
      </c>
      <c r="D66" s="131">
        <v>981513</v>
      </c>
    </row>
    <row r="67" spans="1:4">
      <c r="C67" s="79"/>
      <c r="D67" s="79"/>
    </row>
    <row r="68" spans="1:4">
      <c r="A68" s="313" t="s">
        <v>452</v>
      </c>
      <c r="B68" s="313" t="s">
        <v>177</v>
      </c>
      <c r="C68" s="119" t="s">
        <v>834</v>
      </c>
      <c r="D68" s="119" t="s">
        <v>783</v>
      </c>
    </row>
    <row r="69" spans="1:4">
      <c r="A69" s="130" t="s">
        <v>178</v>
      </c>
      <c r="B69" s="130" t="s">
        <v>179</v>
      </c>
      <c r="C69" s="131">
        <v>940280</v>
      </c>
      <c r="D69" s="131">
        <v>882899</v>
      </c>
    </row>
    <row r="70" spans="1:4">
      <c r="A70" s="130" t="s">
        <v>799</v>
      </c>
      <c r="B70" s="130" t="s">
        <v>481</v>
      </c>
      <c r="C70" s="131">
        <v>940280</v>
      </c>
      <c r="D70" s="131">
        <v>882899</v>
      </c>
    </row>
    <row r="71" spans="1:4">
      <c r="A71" s="77" t="s">
        <v>182</v>
      </c>
      <c r="B71" s="77" t="s">
        <v>183</v>
      </c>
      <c r="C71" s="78">
        <v>96120</v>
      </c>
      <c r="D71" s="78">
        <v>96120</v>
      </c>
    </row>
    <row r="72" spans="1:4">
      <c r="A72" s="77" t="s">
        <v>453</v>
      </c>
      <c r="B72" s="77" t="s">
        <v>527</v>
      </c>
      <c r="C72" s="78">
        <v>738055</v>
      </c>
      <c r="D72" s="78">
        <v>549335</v>
      </c>
    </row>
    <row r="73" spans="1:4">
      <c r="A73" s="77" t="s">
        <v>573</v>
      </c>
      <c r="B73" s="77" t="s">
        <v>191</v>
      </c>
      <c r="C73" s="78">
        <v>20730</v>
      </c>
      <c r="D73" s="78">
        <v>15212</v>
      </c>
    </row>
    <row r="74" spans="1:4">
      <c r="A74" s="77" t="s">
        <v>574</v>
      </c>
      <c r="B74" s="77" t="s">
        <v>529</v>
      </c>
      <c r="C74" s="78">
        <v>204</v>
      </c>
      <c r="D74" s="78">
        <v>118</v>
      </c>
    </row>
    <row r="75" spans="1:4">
      <c r="A75" s="77" t="s">
        <v>194</v>
      </c>
      <c r="B75" s="77" t="s">
        <v>195</v>
      </c>
      <c r="C75" s="78">
        <v>32741</v>
      </c>
      <c r="D75" s="78">
        <v>21844</v>
      </c>
    </row>
    <row r="76" spans="1:4">
      <c r="A76" s="77" t="s">
        <v>575</v>
      </c>
      <c r="B76" s="77" t="s">
        <v>197</v>
      </c>
      <c r="C76" s="78">
        <v>52430</v>
      </c>
      <c r="D76" s="78">
        <v>200270</v>
      </c>
    </row>
    <row r="77" spans="1:4">
      <c r="A77" s="114" t="s">
        <v>576</v>
      </c>
      <c r="B77" s="114" t="s">
        <v>482</v>
      </c>
      <c r="C77" s="316"/>
      <c r="D77" s="316"/>
    </row>
    <row r="78" spans="1:4">
      <c r="A78" s="130" t="s">
        <v>577</v>
      </c>
      <c r="B78" s="130" t="s">
        <v>199</v>
      </c>
      <c r="C78" s="131">
        <v>13208</v>
      </c>
      <c r="D78" s="131">
        <v>4130</v>
      </c>
    </row>
    <row r="79" spans="1:4">
      <c r="A79" s="77" t="s">
        <v>200</v>
      </c>
      <c r="B79" s="77" t="s">
        <v>201</v>
      </c>
      <c r="C79" s="78">
        <v>74</v>
      </c>
      <c r="D79" s="78">
        <v>148</v>
      </c>
    </row>
    <row r="80" spans="1:4">
      <c r="A80" s="77" t="s">
        <v>502</v>
      </c>
      <c r="B80" s="77" t="s">
        <v>205</v>
      </c>
      <c r="C80" s="78">
        <v>8833</v>
      </c>
      <c r="D80" s="78">
        <v>1878</v>
      </c>
    </row>
    <row r="81" spans="1:4">
      <c r="A81" s="77" t="s">
        <v>503</v>
      </c>
      <c r="B81" s="77" t="s">
        <v>207</v>
      </c>
      <c r="C81" s="78">
        <v>4220</v>
      </c>
      <c r="D81" s="78">
        <v>2023</v>
      </c>
    </row>
    <row r="82" spans="1:4">
      <c r="A82" s="77" t="s">
        <v>483</v>
      </c>
      <c r="B82" s="77" t="s">
        <v>209</v>
      </c>
      <c r="C82" s="78">
        <v>81</v>
      </c>
      <c r="D82" s="78">
        <v>81</v>
      </c>
    </row>
    <row r="83" spans="1:4">
      <c r="A83" s="130" t="s">
        <v>578</v>
      </c>
      <c r="B83" s="130" t="s">
        <v>213</v>
      </c>
      <c r="C83" s="131">
        <v>59899</v>
      </c>
      <c r="D83" s="131">
        <v>94484</v>
      </c>
    </row>
    <row r="84" spans="1:4">
      <c r="A84" s="77" t="s">
        <v>336</v>
      </c>
      <c r="B84" s="77" t="s">
        <v>337</v>
      </c>
      <c r="C84" s="78">
        <v>0</v>
      </c>
      <c r="D84" s="78">
        <v>0</v>
      </c>
    </row>
    <row r="85" spans="1:4">
      <c r="A85" s="77" t="s">
        <v>200</v>
      </c>
      <c r="B85" s="77" t="s">
        <v>201</v>
      </c>
      <c r="C85" s="78">
        <v>244</v>
      </c>
      <c r="D85" s="78">
        <v>190</v>
      </c>
    </row>
    <row r="86" spans="1:4">
      <c r="A86" s="77" t="s">
        <v>579</v>
      </c>
      <c r="B86" s="77" t="s">
        <v>217</v>
      </c>
      <c r="C86" s="78">
        <v>38846</v>
      </c>
      <c r="D86" s="78">
        <v>37374</v>
      </c>
    </row>
    <row r="87" spans="1:4">
      <c r="A87" s="77" t="s">
        <v>218</v>
      </c>
      <c r="B87" s="77" t="s">
        <v>219</v>
      </c>
      <c r="C87" s="78">
        <v>272</v>
      </c>
      <c r="D87" s="78">
        <v>3457</v>
      </c>
    </row>
    <row r="88" spans="1:4">
      <c r="A88" s="77" t="s">
        <v>202</v>
      </c>
      <c r="B88" s="77" t="s">
        <v>221</v>
      </c>
      <c r="C88" s="78">
        <v>5838</v>
      </c>
      <c r="D88" s="78">
        <v>6770</v>
      </c>
    </row>
    <row r="89" spans="1:4">
      <c r="A89" s="77" t="s">
        <v>503</v>
      </c>
      <c r="B89" s="77" t="s">
        <v>207</v>
      </c>
      <c r="C89" s="78">
        <v>3915</v>
      </c>
      <c r="D89" s="78">
        <v>3052</v>
      </c>
    </row>
    <row r="90" spans="1:4">
      <c r="A90" s="77" t="s">
        <v>483</v>
      </c>
      <c r="B90" s="77" t="s">
        <v>209</v>
      </c>
      <c r="C90" s="78">
        <v>1</v>
      </c>
      <c r="D90" s="78">
        <v>1</v>
      </c>
    </row>
    <row r="91" spans="1:4">
      <c r="A91" s="77" t="s">
        <v>210</v>
      </c>
      <c r="B91" s="77" t="s">
        <v>211</v>
      </c>
      <c r="C91" s="78">
        <v>10783</v>
      </c>
      <c r="D91" s="78">
        <v>43640</v>
      </c>
    </row>
    <row r="92" spans="1:4">
      <c r="A92" s="130" t="s">
        <v>580</v>
      </c>
      <c r="B92" s="130" t="s">
        <v>228</v>
      </c>
      <c r="C92" s="131">
        <v>1013387</v>
      </c>
      <c r="D92" s="131">
        <v>981513</v>
      </c>
    </row>
    <row r="93" spans="1:4">
      <c r="A93" s="76"/>
    </row>
    <row r="95" spans="1:4" ht="26">
      <c r="A95" s="65" t="s">
        <v>784</v>
      </c>
      <c r="B95" s="65" t="s">
        <v>230</v>
      </c>
    </row>
    <row r="96" spans="1:4" ht="24">
      <c r="A96" s="313" t="s">
        <v>231</v>
      </c>
      <c r="B96" s="313" t="s">
        <v>232</v>
      </c>
      <c r="C96" s="113" t="s">
        <v>754</v>
      </c>
      <c r="D96" s="113" t="s">
        <v>835</v>
      </c>
    </row>
    <row r="97" spans="1:4">
      <c r="A97" s="121" t="s">
        <v>233</v>
      </c>
      <c r="B97" s="121" t="s">
        <v>234</v>
      </c>
      <c r="C97" s="4"/>
      <c r="D97" s="4"/>
    </row>
    <row r="98" spans="1:4">
      <c r="A98" s="122" t="s">
        <v>646</v>
      </c>
      <c r="B98" s="122" t="s">
        <v>758</v>
      </c>
      <c r="C98" s="4">
        <v>52430</v>
      </c>
      <c r="D98" s="4">
        <v>118649</v>
      </c>
    </row>
    <row r="99" spans="1:4">
      <c r="A99" s="122" t="s">
        <v>235</v>
      </c>
      <c r="B99" s="122" t="s">
        <v>236</v>
      </c>
      <c r="C99" s="4">
        <v>-18889</v>
      </c>
      <c r="D99" s="4">
        <v>11252</v>
      </c>
    </row>
    <row r="100" spans="1:4">
      <c r="A100" s="81" t="s">
        <v>800</v>
      </c>
      <c r="B100" s="81" t="s">
        <v>801</v>
      </c>
      <c r="C100" s="80">
        <v>2350</v>
      </c>
      <c r="D100" s="80">
        <v>2350</v>
      </c>
    </row>
    <row r="101" spans="1:4">
      <c r="A101" s="81" t="s">
        <v>802</v>
      </c>
      <c r="B101" s="81" t="s">
        <v>803</v>
      </c>
      <c r="C101" s="80">
        <v>0</v>
      </c>
      <c r="D101" s="80">
        <v>0</v>
      </c>
    </row>
    <row r="102" spans="1:4">
      <c r="A102" s="81" t="s">
        <v>804</v>
      </c>
      <c r="B102" s="81" t="s">
        <v>244</v>
      </c>
      <c r="C102" s="80">
        <v>-5771</v>
      </c>
      <c r="D102" s="80">
        <v>-5041</v>
      </c>
    </row>
    <row r="103" spans="1:4">
      <c r="A103" s="81" t="s">
        <v>651</v>
      </c>
      <c r="B103" s="81" t="s">
        <v>606</v>
      </c>
      <c r="C103" s="80">
        <v>299</v>
      </c>
      <c r="D103" s="80">
        <v>945</v>
      </c>
    </row>
    <row r="104" spans="1:4">
      <c r="A104" s="81" t="s">
        <v>652</v>
      </c>
      <c r="B104" s="81" t="s">
        <v>248</v>
      </c>
      <c r="C104" s="80">
        <v>-32857</v>
      </c>
      <c r="D104" s="80">
        <v>7971</v>
      </c>
    </row>
    <row r="105" spans="1:4">
      <c r="A105" s="81" t="s">
        <v>653</v>
      </c>
      <c r="B105" s="81" t="s">
        <v>250</v>
      </c>
      <c r="C105" s="80">
        <v>71</v>
      </c>
      <c r="D105" s="80">
        <v>-154</v>
      </c>
    </row>
    <row r="106" spans="1:4">
      <c r="A106" s="81" t="s">
        <v>654</v>
      </c>
      <c r="B106" s="81" t="s">
        <v>252</v>
      </c>
      <c r="C106" s="80">
        <v>9200</v>
      </c>
      <c r="D106" s="80">
        <v>-825</v>
      </c>
    </row>
    <row r="107" spans="1:4">
      <c r="A107" s="81" t="s">
        <v>655</v>
      </c>
      <c r="B107" s="81" t="s">
        <v>546</v>
      </c>
      <c r="C107" s="80">
        <v>287</v>
      </c>
      <c r="D107" s="80">
        <v>3799</v>
      </c>
    </row>
    <row r="108" spans="1:4">
      <c r="A108" s="81" t="s">
        <v>255</v>
      </c>
      <c r="B108" s="81" t="s">
        <v>547</v>
      </c>
      <c r="C108" s="80">
        <v>2981</v>
      </c>
      <c r="D108" s="80">
        <v>113</v>
      </c>
    </row>
    <row r="109" spans="1:4">
      <c r="A109" s="81" t="s">
        <v>259</v>
      </c>
      <c r="B109" s="81" t="s">
        <v>260</v>
      </c>
      <c r="C109" s="80">
        <v>4551</v>
      </c>
      <c r="D109" s="80">
        <v>2094</v>
      </c>
    </row>
    <row r="110" spans="1:4">
      <c r="A110" s="122" t="s">
        <v>656</v>
      </c>
      <c r="B110" s="122" t="s">
        <v>262</v>
      </c>
      <c r="C110" s="4">
        <v>33541</v>
      </c>
      <c r="D110" s="4">
        <v>129901</v>
      </c>
    </row>
    <row r="111" spans="1:4">
      <c r="A111" s="81" t="s">
        <v>805</v>
      </c>
      <c r="B111" s="81" t="s">
        <v>765</v>
      </c>
      <c r="C111" s="80">
        <v>14160</v>
      </c>
      <c r="D111" s="80">
        <v>27622</v>
      </c>
    </row>
    <row r="112" spans="1:4">
      <c r="A112" s="81" t="s">
        <v>766</v>
      </c>
      <c r="B112" s="81" t="s">
        <v>767</v>
      </c>
      <c r="C112" s="80">
        <v>-19835</v>
      </c>
      <c r="D112" s="80">
        <v>-33626</v>
      </c>
    </row>
    <row r="113" spans="1:9">
      <c r="A113" s="121" t="s">
        <v>659</v>
      </c>
      <c r="B113" s="121" t="s">
        <v>270</v>
      </c>
      <c r="C113" s="4">
        <v>27866</v>
      </c>
      <c r="D113" s="4">
        <v>123897</v>
      </c>
    </row>
    <row r="114" spans="1:9">
      <c r="A114" s="121" t="s">
        <v>660</v>
      </c>
      <c r="B114" s="121" t="s">
        <v>272</v>
      </c>
      <c r="C114" s="4"/>
      <c r="D114" s="4"/>
    </row>
    <row r="115" spans="1:9">
      <c r="A115" s="122" t="s">
        <v>549</v>
      </c>
      <c r="B115" s="122" t="s">
        <v>274</v>
      </c>
      <c r="C115" s="4">
        <v>633772</v>
      </c>
      <c r="D115" s="4">
        <v>384935</v>
      </c>
    </row>
    <row r="116" spans="1:9">
      <c r="A116" s="81" t="s">
        <v>806</v>
      </c>
      <c r="B116" s="81" t="s">
        <v>276</v>
      </c>
      <c r="C116" s="80">
        <v>41</v>
      </c>
      <c r="D116" s="80">
        <v>59</v>
      </c>
    </row>
    <row r="117" spans="1:9">
      <c r="A117" s="93" t="s">
        <v>277</v>
      </c>
      <c r="B117" s="93" t="s">
        <v>278</v>
      </c>
      <c r="C117" s="94">
        <v>26</v>
      </c>
      <c r="D117" s="94">
        <v>0</v>
      </c>
      <c r="E117" s="90"/>
      <c r="F117" s="405" t="s">
        <v>510</v>
      </c>
      <c r="G117" s="405"/>
      <c r="H117" s="405"/>
      <c r="I117" s="405"/>
    </row>
    <row r="118" spans="1:9">
      <c r="A118" s="81" t="s">
        <v>807</v>
      </c>
      <c r="B118" s="81" t="s">
        <v>282</v>
      </c>
      <c r="C118" s="80">
        <v>0</v>
      </c>
      <c r="D118" s="80">
        <v>0</v>
      </c>
    </row>
    <row r="119" spans="1:9">
      <c r="A119" s="81" t="s">
        <v>808</v>
      </c>
      <c r="B119" s="81" t="s">
        <v>288</v>
      </c>
      <c r="C119" s="80">
        <v>627929</v>
      </c>
      <c r="D119" s="80">
        <v>379835</v>
      </c>
    </row>
    <row r="120" spans="1:9">
      <c r="A120" s="81" t="s">
        <v>664</v>
      </c>
      <c r="B120" s="81" t="s">
        <v>716</v>
      </c>
      <c r="C120" s="80">
        <v>5776</v>
      </c>
      <c r="D120" s="80">
        <v>5041</v>
      </c>
    </row>
    <row r="121" spans="1:9">
      <c r="A121" s="122" t="s">
        <v>553</v>
      </c>
      <c r="B121" s="122" t="s">
        <v>300</v>
      </c>
      <c r="C121" s="4">
        <v>595886</v>
      </c>
      <c r="D121" s="4">
        <v>539766</v>
      </c>
    </row>
    <row r="122" spans="1:9">
      <c r="A122" s="81" t="s">
        <v>665</v>
      </c>
      <c r="B122" s="81" t="s">
        <v>717</v>
      </c>
      <c r="C122" s="80">
        <v>11644</v>
      </c>
      <c r="D122" s="80">
        <v>8807</v>
      </c>
    </row>
    <row r="123" spans="1:9">
      <c r="A123" s="81" t="s">
        <v>568</v>
      </c>
      <c r="B123" s="81" t="s">
        <v>137</v>
      </c>
      <c r="C123" s="80">
        <v>50892</v>
      </c>
      <c r="D123" s="80">
        <v>33412</v>
      </c>
    </row>
    <row r="124" spans="1:9">
      <c r="A124" s="93" t="s">
        <v>305</v>
      </c>
      <c r="B124" s="93" t="s">
        <v>306</v>
      </c>
      <c r="C124" s="94">
        <v>10550</v>
      </c>
      <c r="D124" s="94">
        <v>0</v>
      </c>
      <c r="E124" s="90"/>
      <c r="F124" s="405" t="s">
        <v>510</v>
      </c>
      <c r="G124" s="405"/>
      <c r="H124" s="405"/>
      <c r="I124" s="405"/>
    </row>
    <row r="125" spans="1:9">
      <c r="A125" s="81" t="s">
        <v>810</v>
      </c>
      <c r="B125" s="81" t="s">
        <v>322</v>
      </c>
      <c r="C125" s="80">
        <v>522800</v>
      </c>
      <c r="D125" s="80">
        <v>497547</v>
      </c>
    </row>
    <row r="126" spans="1:9">
      <c r="A126" s="121" t="s">
        <v>668</v>
      </c>
      <c r="B126" s="121" t="s">
        <v>331</v>
      </c>
      <c r="C126" s="4">
        <v>37886</v>
      </c>
      <c r="D126" s="4">
        <v>-154831</v>
      </c>
    </row>
    <row r="127" spans="1:9">
      <c r="A127" s="121" t="s">
        <v>669</v>
      </c>
      <c r="B127" s="121" t="s">
        <v>333</v>
      </c>
      <c r="C127" s="4"/>
      <c r="D127" s="4"/>
    </row>
    <row r="128" spans="1:9">
      <c r="A128" s="122" t="s">
        <v>549</v>
      </c>
      <c r="B128" s="122" t="s">
        <v>274</v>
      </c>
      <c r="C128" s="4">
        <v>0</v>
      </c>
      <c r="D128" s="4">
        <v>0</v>
      </c>
    </row>
    <row r="129" spans="1:27">
      <c r="A129" s="81" t="s">
        <v>710</v>
      </c>
      <c r="B129" s="81" t="s">
        <v>711</v>
      </c>
      <c r="C129" s="80">
        <v>0</v>
      </c>
      <c r="D129" s="80">
        <v>0</v>
      </c>
    </row>
    <row r="130" spans="1:27">
      <c r="A130" s="81" t="s">
        <v>336</v>
      </c>
      <c r="B130" s="81" t="s">
        <v>337</v>
      </c>
      <c r="C130" s="80">
        <v>0</v>
      </c>
      <c r="D130" s="80">
        <v>0</v>
      </c>
    </row>
    <row r="131" spans="1:27">
      <c r="A131" s="122" t="s">
        <v>553</v>
      </c>
      <c r="B131" s="122" t="s">
        <v>300</v>
      </c>
      <c r="C131" s="4">
        <v>242</v>
      </c>
      <c r="D131" s="4">
        <v>101266</v>
      </c>
    </row>
    <row r="132" spans="1:27">
      <c r="A132" s="81" t="s">
        <v>342</v>
      </c>
      <c r="B132" s="81" t="s">
        <v>312</v>
      </c>
      <c r="C132" s="80">
        <v>0</v>
      </c>
      <c r="D132" s="80">
        <v>0</v>
      </c>
    </row>
    <row r="133" spans="1:27">
      <c r="A133" s="81" t="s">
        <v>811</v>
      </c>
      <c r="B133" s="81" t="s">
        <v>346</v>
      </c>
      <c r="C133" s="80">
        <v>0</v>
      </c>
      <c r="D133" s="80">
        <v>100926</v>
      </c>
      <c r="Q133" s="68"/>
    </row>
    <row r="134" spans="1:27">
      <c r="A134" s="81" t="s">
        <v>785</v>
      </c>
      <c r="B134" s="81" t="s">
        <v>786</v>
      </c>
      <c r="C134" s="80">
        <v>237</v>
      </c>
      <c r="D134" s="80">
        <v>340</v>
      </c>
      <c r="Q134" s="68"/>
    </row>
    <row r="135" spans="1:27">
      <c r="A135" s="93" t="s">
        <v>340</v>
      </c>
      <c r="B135" s="93" t="s">
        <v>341</v>
      </c>
      <c r="C135" s="94">
        <v>5</v>
      </c>
      <c r="D135" s="94">
        <v>0</v>
      </c>
      <c r="E135" s="90"/>
      <c r="F135" s="405" t="s">
        <v>510</v>
      </c>
      <c r="G135" s="405"/>
      <c r="H135" s="405"/>
      <c r="I135" s="405"/>
      <c r="Q135" s="68"/>
    </row>
    <row r="136" spans="1:27">
      <c r="A136" s="121" t="s">
        <v>672</v>
      </c>
      <c r="B136" s="121" t="s">
        <v>353</v>
      </c>
      <c r="C136" s="4">
        <v>-242</v>
      </c>
      <c r="D136" s="4">
        <v>-101266</v>
      </c>
      <c r="Q136" s="68"/>
    </row>
    <row r="137" spans="1:27">
      <c r="A137" s="121" t="s">
        <v>673</v>
      </c>
      <c r="B137" s="121" t="s">
        <v>355</v>
      </c>
      <c r="C137" s="4">
        <v>65510</v>
      </c>
      <c r="D137" s="4">
        <v>-132200</v>
      </c>
      <c r="Q137" s="68"/>
    </row>
    <row r="138" spans="1:27">
      <c r="A138" s="121" t="s">
        <v>674</v>
      </c>
      <c r="B138" s="121" t="s">
        <v>357</v>
      </c>
      <c r="C138" s="4">
        <v>65510</v>
      </c>
      <c r="D138" s="4">
        <v>-132200</v>
      </c>
      <c r="Q138" s="68"/>
    </row>
    <row r="139" spans="1:27">
      <c r="A139" s="121" t="s">
        <v>675</v>
      </c>
      <c r="B139" s="121" t="s">
        <v>359</v>
      </c>
      <c r="C139" s="4">
        <v>66987</v>
      </c>
      <c r="D139" s="4">
        <v>217369</v>
      </c>
      <c r="Q139" s="68"/>
    </row>
    <row r="140" spans="1:27">
      <c r="A140" s="121" t="s">
        <v>676</v>
      </c>
      <c r="B140" s="121" t="s">
        <v>361</v>
      </c>
      <c r="C140" s="4">
        <v>132497</v>
      </c>
      <c r="D140" s="4">
        <v>85169</v>
      </c>
      <c r="Q140" s="68"/>
    </row>
    <row r="141" spans="1:27">
      <c r="A141" s="76"/>
      <c r="B141" s="71"/>
      <c r="C141" s="72"/>
      <c r="D141" s="72"/>
      <c r="Q141" s="68"/>
    </row>
    <row r="142" spans="1:27">
      <c r="A142" s="76"/>
      <c r="B142" s="71"/>
      <c r="C142" s="72"/>
      <c r="D142" s="72"/>
      <c r="L142" s="68"/>
    </row>
    <row r="143" spans="1:27" ht="26">
      <c r="A143" s="65" t="s">
        <v>787</v>
      </c>
      <c r="B143" s="66" t="s">
        <v>427</v>
      </c>
      <c r="C143" s="383" t="s">
        <v>754</v>
      </c>
      <c r="D143" s="384"/>
      <c r="E143" s="384"/>
      <c r="F143" s="385"/>
      <c r="H143" s="383" t="s">
        <v>833</v>
      </c>
      <c r="I143" s="384"/>
      <c r="J143" s="384"/>
      <c r="K143" s="385"/>
      <c r="L143" s="68"/>
    </row>
    <row r="144" spans="1:27" ht="52">
      <c r="A144" s="392" t="s">
        <v>477</v>
      </c>
      <c r="B144" s="387" t="s">
        <v>429</v>
      </c>
      <c r="C144" s="396" t="s">
        <v>430</v>
      </c>
      <c r="D144" s="396" t="s">
        <v>431</v>
      </c>
      <c r="E144" s="314" t="s">
        <v>478</v>
      </c>
      <c r="F144" s="314" t="s">
        <v>433</v>
      </c>
      <c r="H144" s="396" t="s">
        <v>430</v>
      </c>
      <c r="I144" s="396" t="s">
        <v>431</v>
      </c>
      <c r="J144" s="314" t="s">
        <v>478</v>
      </c>
      <c r="K144" s="314" t="s">
        <v>433</v>
      </c>
      <c r="M144" s="68"/>
      <c r="S144" s="68"/>
      <c r="T144" s="68"/>
      <c r="Z144" s="68"/>
      <c r="AA144" s="68"/>
    </row>
    <row r="145" spans="1:27" ht="65">
      <c r="A145" s="392"/>
      <c r="B145" s="387"/>
      <c r="C145" s="397"/>
      <c r="D145" s="397"/>
      <c r="E145" s="314" t="s">
        <v>479</v>
      </c>
      <c r="F145" s="314" t="s">
        <v>435</v>
      </c>
      <c r="H145" s="397"/>
      <c r="I145" s="397"/>
      <c r="J145" s="314" t="s">
        <v>479</v>
      </c>
      <c r="K145" s="314" t="s">
        <v>435</v>
      </c>
      <c r="S145" s="68"/>
      <c r="T145" s="68"/>
      <c r="Z145" s="68"/>
      <c r="AA145" s="68"/>
    </row>
    <row r="146" spans="1:27">
      <c r="A146" s="82" t="s">
        <v>0</v>
      </c>
      <c r="B146" s="121" t="s">
        <v>1</v>
      </c>
      <c r="C146" s="123">
        <v>108512</v>
      </c>
      <c r="D146" s="123">
        <v>64575</v>
      </c>
      <c r="E146" s="123">
        <v>-4653</v>
      </c>
      <c r="F146" s="123">
        <v>168434</v>
      </c>
      <c r="H146" s="123">
        <v>184835</v>
      </c>
      <c r="I146" s="123">
        <v>96164</v>
      </c>
      <c r="J146" s="123">
        <v>-26175</v>
      </c>
      <c r="K146" s="123">
        <v>254824</v>
      </c>
      <c r="L146" s="68"/>
      <c r="M146" s="68"/>
      <c r="S146" s="68"/>
      <c r="T146" s="68"/>
      <c r="U146" s="68"/>
      <c r="V146" s="68"/>
      <c r="W146" s="68"/>
      <c r="Z146" s="68"/>
      <c r="AA146" s="68"/>
    </row>
    <row r="147" spans="1:27">
      <c r="A147" s="84" t="s">
        <v>622</v>
      </c>
      <c r="B147" s="116" t="s">
        <v>46</v>
      </c>
      <c r="C147" s="78">
        <v>104682</v>
      </c>
      <c r="D147" s="78">
        <v>2906</v>
      </c>
      <c r="E147" s="78">
        <v>1184</v>
      </c>
      <c r="F147" s="78">
        <v>108772</v>
      </c>
      <c r="H147" s="88">
        <v>179671</v>
      </c>
      <c r="I147" s="88">
        <v>9719</v>
      </c>
      <c r="J147" s="88">
        <v>10231</v>
      </c>
      <c r="K147" s="78">
        <v>199621</v>
      </c>
      <c r="L147" s="68"/>
      <c r="S147" s="68"/>
      <c r="T147" s="68"/>
      <c r="U147" s="68"/>
      <c r="V147" s="68"/>
      <c r="W147" s="68"/>
      <c r="Z147" s="68"/>
      <c r="AA147" s="68"/>
    </row>
    <row r="148" spans="1:27">
      <c r="A148" s="84" t="s">
        <v>623</v>
      </c>
      <c r="B148" s="116" t="s">
        <v>812</v>
      </c>
      <c r="C148" s="78">
        <v>2240</v>
      </c>
      <c r="D148" s="78">
        <v>4</v>
      </c>
      <c r="E148" s="78">
        <v>-2219</v>
      </c>
      <c r="F148" s="78">
        <v>25</v>
      </c>
      <c r="H148" s="88">
        <v>2253</v>
      </c>
      <c r="I148" s="88">
        <v>0</v>
      </c>
      <c r="J148" s="88">
        <v>-2192</v>
      </c>
      <c r="K148" s="78">
        <v>61</v>
      </c>
      <c r="L148" s="68"/>
      <c r="M148" s="68"/>
      <c r="S148" s="68"/>
      <c r="T148" s="68"/>
      <c r="U148" s="68"/>
      <c r="V148" s="68"/>
      <c r="W148" s="68"/>
      <c r="Z148" s="68"/>
      <c r="AA148" s="68"/>
    </row>
    <row r="149" spans="1:27">
      <c r="A149" s="84" t="s">
        <v>624</v>
      </c>
      <c r="B149" s="116" t="s">
        <v>813</v>
      </c>
      <c r="C149" s="78">
        <v>1590</v>
      </c>
      <c r="D149" s="78">
        <v>61665</v>
      </c>
      <c r="E149" s="78">
        <v>-3618</v>
      </c>
      <c r="F149" s="78">
        <v>59637</v>
      </c>
      <c r="H149" s="88">
        <v>2911</v>
      </c>
      <c r="I149" s="88">
        <v>86445</v>
      </c>
      <c r="J149" s="88">
        <v>-34214</v>
      </c>
      <c r="K149" s="78">
        <v>55142</v>
      </c>
      <c r="L149" s="68"/>
      <c r="M149" s="68"/>
      <c r="S149" s="68"/>
      <c r="T149" s="68"/>
      <c r="U149" s="68"/>
      <c r="V149" s="68"/>
      <c r="W149" s="68"/>
      <c r="Z149" s="68"/>
      <c r="AA149" s="68"/>
    </row>
    <row r="150" spans="1:27">
      <c r="A150" s="82" t="s">
        <v>625</v>
      </c>
      <c r="B150" s="121" t="s">
        <v>438</v>
      </c>
      <c r="C150" s="123">
        <v>2270</v>
      </c>
      <c r="D150" s="123">
        <v>44702</v>
      </c>
      <c r="E150" s="123">
        <v>-3143</v>
      </c>
      <c r="F150" s="123">
        <v>43829</v>
      </c>
      <c r="H150" s="123">
        <v>3831</v>
      </c>
      <c r="I150" s="123">
        <v>59071</v>
      </c>
      <c r="J150" s="123">
        <v>-24816</v>
      </c>
      <c r="K150" s="123">
        <v>38086</v>
      </c>
      <c r="L150" s="68"/>
      <c r="M150" s="68"/>
      <c r="S150" s="68"/>
      <c r="T150" s="68"/>
      <c r="U150" s="68"/>
      <c r="V150" s="68"/>
      <c r="W150" s="68"/>
      <c r="Z150" s="68"/>
      <c r="AA150" s="68"/>
    </row>
    <row r="151" spans="1:27">
      <c r="A151" s="84" t="s">
        <v>439</v>
      </c>
      <c r="B151" s="116" t="s">
        <v>814</v>
      </c>
      <c r="C151" s="78">
        <v>800</v>
      </c>
      <c r="D151" s="78">
        <v>0</v>
      </c>
      <c r="E151" s="78">
        <v>-709</v>
      </c>
      <c r="F151" s="78">
        <v>91</v>
      </c>
      <c r="H151" s="88">
        <v>1103</v>
      </c>
      <c r="I151" s="88">
        <v>218</v>
      </c>
      <c r="J151" s="88">
        <v>-833</v>
      </c>
      <c r="K151" s="78">
        <v>488</v>
      </c>
      <c r="L151" s="68"/>
      <c r="M151" s="68"/>
      <c r="S151" s="68"/>
      <c r="T151" s="68"/>
      <c r="U151" s="68"/>
      <c r="V151" s="68"/>
      <c r="W151" s="68"/>
      <c r="Z151" s="68"/>
      <c r="AA151" s="68"/>
    </row>
    <row r="152" spans="1:27">
      <c r="A152" s="84" t="s">
        <v>793</v>
      </c>
      <c r="B152" s="116" t="s">
        <v>442</v>
      </c>
      <c r="C152" s="78">
        <v>1470</v>
      </c>
      <c r="D152" s="78">
        <v>44702</v>
      </c>
      <c r="E152" s="78">
        <v>-2434</v>
      </c>
      <c r="F152" s="78">
        <v>43738</v>
      </c>
      <c r="H152" s="88">
        <v>2728</v>
      </c>
      <c r="I152" s="88">
        <v>58853</v>
      </c>
      <c r="J152" s="88">
        <v>-23983</v>
      </c>
      <c r="K152" s="78">
        <v>37598</v>
      </c>
      <c r="L152" s="68"/>
      <c r="M152" s="68"/>
      <c r="S152" s="68"/>
      <c r="T152" s="68"/>
      <c r="U152" s="68"/>
      <c r="V152" s="68"/>
      <c r="W152" s="68"/>
      <c r="Z152" s="68"/>
      <c r="AA152" s="68"/>
    </row>
    <row r="153" spans="1:27">
      <c r="A153" s="85" t="s">
        <v>626</v>
      </c>
      <c r="B153" s="124" t="s">
        <v>815</v>
      </c>
      <c r="C153" s="123">
        <v>106242</v>
      </c>
      <c r="D153" s="123">
        <v>19873</v>
      </c>
      <c r="E153" s="123">
        <v>-1510</v>
      </c>
      <c r="F153" s="123">
        <v>124605</v>
      </c>
      <c r="H153" s="123">
        <v>181004</v>
      </c>
      <c r="I153" s="123">
        <v>37093</v>
      </c>
      <c r="J153" s="123">
        <v>-1359</v>
      </c>
      <c r="K153" s="123">
        <v>216738</v>
      </c>
      <c r="M153" s="68"/>
      <c r="S153" s="68"/>
      <c r="T153" s="68"/>
      <c r="U153" s="68"/>
      <c r="V153" s="68"/>
      <c r="W153" s="68"/>
      <c r="Z153" s="68"/>
      <c r="AA153" s="68"/>
    </row>
    <row r="154" spans="1:27">
      <c r="A154" s="83" t="s">
        <v>629</v>
      </c>
      <c r="B154" s="77" t="s">
        <v>65</v>
      </c>
      <c r="C154" s="78">
        <v>1011</v>
      </c>
      <c r="D154" s="78">
        <v>222</v>
      </c>
      <c r="E154" s="78">
        <v>-601</v>
      </c>
      <c r="F154" s="78">
        <v>632</v>
      </c>
      <c r="H154" s="88">
        <v>2251</v>
      </c>
      <c r="I154" s="88">
        <v>219</v>
      </c>
      <c r="J154" s="88">
        <v>-347</v>
      </c>
      <c r="K154" s="78">
        <v>2123</v>
      </c>
      <c r="M154" s="68"/>
      <c r="S154" s="68"/>
      <c r="T154" s="68"/>
      <c r="U154" s="68"/>
      <c r="V154" s="68"/>
      <c r="W154" s="68"/>
      <c r="Z154" s="68"/>
      <c r="AA154" s="68"/>
    </row>
    <row r="155" spans="1:27">
      <c r="A155" s="83" t="s">
        <v>627</v>
      </c>
      <c r="B155" s="77" t="s">
        <v>59</v>
      </c>
      <c r="C155" s="78">
        <v>30860</v>
      </c>
      <c r="D155" s="78">
        <v>17150</v>
      </c>
      <c r="E155" s="78">
        <v>-1371</v>
      </c>
      <c r="F155" s="78">
        <v>46639</v>
      </c>
      <c r="H155" s="88">
        <v>39704</v>
      </c>
      <c r="I155" s="88">
        <v>20052</v>
      </c>
      <c r="J155" s="88">
        <v>-1286</v>
      </c>
      <c r="K155" s="78">
        <v>58470</v>
      </c>
      <c r="S155" s="68"/>
      <c r="T155" s="68"/>
      <c r="U155" s="68"/>
      <c r="V155" s="68"/>
      <c r="W155" s="68"/>
      <c r="Z155" s="68"/>
      <c r="AA155" s="68"/>
    </row>
    <row r="156" spans="1:27">
      <c r="A156" s="83" t="s">
        <v>816</v>
      </c>
      <c r="B156" s="77" t="s">
        <v>520</v>
      </c>
      <c r="C156" s="78">
        <v>13710</v>
      </c>
      <c r="D156" s="78">
        <v>2973</v>
      </c>
      <c r="E156" s="78">
        <v>-137</v>
      </c>
      <c r="F156" s="78">
        <v>16546</v>
      </c>
      <c r="H156" s="88">
        <v>13526</v>
      </c>
      <c r="I156" s="88">
        <v>2876</v>
      </c>
      <c r="J156" s="88">
        <v>-73</v>
      </c>
      <c r="K156" s="78">
        <v>16329</v>
      </c>
      <c r="S156" s="68"/>
      <c r="T156" s="68"/>
      <c r="U156" s="68"/>
      <c r="V156" s="68"/>
      <c r="W156" s="68"/>
      <c r="Z156" s="68"/>
      <c r="AA156" s="68"/>
    </row>
    <row r="157" spans="1:27">
      <c r="A157" s="83" t="s">
        <v>66</v>
      </c>
      <c r="B157" s="77" t="s">
        <v>67</v>
      </c>
      <c r="C157" s="78">
        <v>1070</v>
      </c>
      <c r="D157" s="78">
        <v>515</v>
      </c>
      <c r="E157" s="78">
        <v>-601</v>
      </c>
      <c r="F157" s="78">
        <v>984</v>
      </c>
      <c r="H157" s="88">
        <v>1458</v>
      </c>
      <c r="I157" s="88">
        <v>184</v>
      </c>
      <c r="J157" s="88">
        <v>-347</v>
      </c>
      <c r="K157" s="78">
        <v>1295</v>
      </c>
      <c r="S157" s="68"/>
      <c r="T157" s="68"/>
      <c r="U157" s="68"/>
      <c r="V157" s="68"/>
      <c r="W157" s="68"/>
      <c r="Z157" s="68"/>
      <c r="AA157" s="68"/>
    </row>
    <row r="158" spans="1:27">
      <c r="A158" s="83" t="s">
        <v>794</v>
      </c>
      <c r="B158" s="77" t="s">
        <v>69</v>
      </c>
      <c r="C158" s="78">
        <v>220</v>
      </c>
      <c r="D158" s="78">
        <v>13</v>
      </c>
      <c r="E158" s="78">
        <v>0</v>
      </c>
      <c r="F158" s="78">
        <v>233</v>
      </c>
      <c r="H158" s="88">
        <v>480</v>
      </c>
      <c r="I158" s="88">
        <v>0</v>
      </c>
      <c r="J158" s="88">
        <v>0</v>
      </c>
      <c r="K158" s="78">
        <v>480</v>
      </c>
      <c r="S158" s="68"/>
      <c r="T158" s="68"/>
      <c r="U158" s="68"/>
      <c r="V158" s="68"/>
      <c r="W158" s="68"/>
      <c r="Z158" s="68"/>
      <c r="AA158" s="68"/>
    </row>
    <row r="159" spans="1:27">
      <c r="A159" s="85" t="s">
        <v>631</v>
      </c>
      <c r="B159" s="124" t="s">
        <v>756</v>
      </c>
      <c r="C159" s="123">
        <v>61833</v>
      </c>
      <c r="D159" s="123">
        <v>-530</v>
      </c>
      <c r="E159" s="123">
        <v>-2</v>
      </c>
      <c r="F159" s="123">
        <v>61301</v>
      </c>
      <c r="H159" s="123">
        <v>129047</v>
      </c>
      <c r="I159" s="123">
        <v>14200</v>
      </c>
      <c r="J159" s="123">
        <v>0</v>
      </c>
      <c r="K159" s="123">
        <v>143247</v>
      </c>
      <c r="S159" s="68"/>
      <c r="T159" s="68"/>
      <c r="U159" s="68"/>
      <c r="V159" s="68"/>
      <c r="W159" s="68"/>
      <c r="Z159" s="68"/>
      <c r="AA159" s="68"/>
    </row>
    <row r="160" spans="1:27">
      <c r="A160" s="83" t="s">
        <v>632</v>
      </c>
      <c r="B160" s="77" t="s">
        <v>73</v>
      </c>
      <c r="C160" s="78">
        <v>5754</v>
      </c>
      <c r="D160" s="78">
        <v>235</v>
      </c>
      <c r="E160" s="78">
        <v>-208</v>
      </c>
      <c r="F160" s="78">
        <v>5781</v>
      </c>
      <c r="H160" s="88">
        <v>5425</v>
      </c>
      <c r="I160" s="88">
        <v>215</v>
      </c>
      <c r="J160" s="88">
        <v>-181</v>
      </c>
      <c r="K160" s="78">
        <v>5459</v>
      </c>
      <c r="L160" s="68"/>
      <c r="M160" s="68"/>
      <c r="S160" s="68"/>
      <c r="T160" s="68"/>
      <c r="U160" s="68"/>
      <c r="V160" s="68"/>
      <c r="W160" s="68"/>
      <c r="Z160" s="68"/>
      <c r="AA160" s="68"/>
    </row>
    <row r="161" spans="1:27">
      <c r="A161" s="83" t="s">
        <v>633</v>
      </c>
      <c r="B161" s="77" t="s">
        <v>75</v>
      </c>
      <c r="C161" s="78">
        <v>29</v>
      </c>
      <c r="D161" s="78">
        <v>671</v>
      </c>
      <c r="E161" s="78">
        <v>-208</v>
      </c>
      <c r="F161" s="78">
        <v>492</v>
      </c>
      <c r="H161" s="88">
        <v>2604</v>
      </c>
      <c r="I161" s="88">
        <v>12</v>
      </c>
      <c r="J161" s="88">
        <v>-181</v>
      </c>
      <c r="K161" s="78">
        <v>2435</v>
      </c>
      <c r="L161" s="68"/>
      <c r="M161" s="68"/>
      <c r="S161" s="68"/>
      <c r="T161" s="68"/>
      <c r="U161" s="68"/>
      <c r="V161" s="68"/>
      <c r="W161" s="68"/>
      <c r="Z161" s="68"/>
      <c r="AA161" s="68"/>
    </row>
    <row r="162" spans="1:27">
      <c r="A162" s="85" t="s">
        <v>817</v>
      </c>
      <c r="B162" s="124" t="s">
        <v>818</v>
      </c>
      <c r="C162" s="123">
        <v>67558</v>
      </c>
      <c r="D162" s="123">
        <v>-966</v>
      </c>
      <c r="E162" s="123">
        <v>-2</v>
      </c>
      <c r="F162" s="123">
        <v>66590</v>
      </c>
      <c r="H162" s="123">
        <v>131868</v>
      </c>
      <c r="I162" s="123">
        <v>14403</v>
      </c>
      <c r="J162" s="123">
        <v>0</v>
      </c>
      <c r="K162" s="123">
        <v>146271</v>
      </c>
      <c r="L162" s="68"/>
      <c r="M162" s="68"/>
      <c r="S162" s="68"/>
      <c r="T162" s="68"/>
      <c r="U162" s="68"/>
      <c r="V162" s="68"/>
      <c r="W162" s="68"/>
      <c r="Z162" s="68"/>
      <c r="AA162" s="68"/>
    </row>
    <row r="163" spans="1:27">
      <c r="A163" s="83" t="s">
        <v>78</v>
      </c>
      <c r="B163" s="77" t="s">
        <v>115</v>
      </c>
      <c r="C163" s="78">
        <v>13948</v>
      </c>
      <c r="D163" s="78">
        <v>212</v>
      </c>
      <c r="E163" s="78">
        <v>0</v>
      </c>
      <c r="F163" s="78">
        <v>14160</v>
      </c>
      <c r="H163" s="88">
        <v>25787</v>
      </c>
      <c r="I163" s="88">
        <v>1835</v>
      </c>
      <c r="J163" s="88">
        <v>0</v>
      </c>
      <c r="K163" s="78">
        <v>27622</v>
      </c>
      <c r="L163" s="68"/>
      <c r="M163" s="68"/>
      <c r="S163" s="68"/>
      <c r="T163" s="68"/>
      <c r="U163" s="68"/>
      <c r="V163" s="68"/>
      <c r="W163" s="68"/>
      <c r="Z163" s="68"/>
      <c r="AA163" s="68"/>
    </row>
    <row r="164" spans="1:27">
      <c r="A164" s="85" t="s">
        <v>819</v>
      </c>
      <c r="B164" s="124" t="s">
        <v>820</v>
      </c>
      <c r="C164" s="123">
        <v>53610</v>
      </c>
      <c r="D164" s="123">
        <v>-1178</v>
      </c>
      <c r="E164" s="123">
        <v>-2</v>
      </c>
      <c r="F164" s="123">
        <v>52430</v>
      </c>
      <c r="H164" s="123">
        <v>106081</v>
      </c>
      <c r="I164" s="123">
        <v>12568</v>
      </c>
      <c r="J164" s="123">
        <v>0</v>
      </c>
      <c r="K164" s="123">
        <v>118649</v>
      </c>
      <c r="M164" s="68"/>
      <c r="S164" s="68"/>
      <c r="T164" s="68"/>
      <c r="U164" s="68"/>
      <c r="V164" s="68"/>
      <c r="W164" s="68"/>
      <c r="Z164" s="68"/>
      <c r="AA164" s="68"/>
    </row>
    <row r="165" spans="1:27">
      <c r="A165" s="83" t="s">
        <v>821</v>
      </c>
      <c r="B165" s="77" t="s">
        <v>822</v>
      </c>
      <c r="C165" s="78">
        <v>0</v>
      </c>
      <c r="D165" s="78">
        <v>0</v>
      </c>
      <c r="E165" s="78">
        <v>0</v>
      </c>
      <c r="F165" s="78">
        <v>0</v>
      </c>
      <c r="H165" s="88">
        <v>0</v>
      </c>
      <c r="I165" s="88">
        <v>0</v>
      </c>
      <c r="J165" s="88">
        <v>0</v>
      </c>
      <c r="K165" s="78">
        <v>0</v>
      </c>
      <c r="L165" s="68"/>
      <c r="M165" s="68"/>
      <c r="S165" s="68"/>
      <c r="T165" s="68"/>
      <c r="U165" s="68"/>
      <c r="V165" s="68"/>
      <c r="W165" s="68"/>
      <c r="Z165" s="68"/>
      <c r="AA165" s="68"/>
    </row>
    <row r="166" spans="1:27">
      <c r="A166" s="85" t="s">
        <v>522</v>
      </c>
      <c r="B166" s="124" t="s">
        <v>758</v>
      </c>
      <c r="C166" s="123">
        <v>53610</v>
      </c>
      <c r="D166" s="123">
        <v>-1178</v>
      </c>
      <c r="E166" s="123">
        <v>-2</v>
      </c>
      <c r="F166" s="123">
        <v>52430</v>
      </c>
      <c r="H166" s="123">
        <v>106081</v>
      </c>
      <c r="I166" s="123">
        <v>12568</v>
      </c>
      <c r="J166" s="123">
        <v>0</v>
      </c>
      <c r="K166" s="123">
        <v>118649</v>
      </c>
      <c r="L166" s="68"/>
      <c r="M166" s="68"/>
      <c r="S166" s="68"/>
      <c r="T166" s="68"/>
      <c r="U166" s="68"/>
      <c r="V166" s="68"/>
      <c r="W166" s="68"/>
      <c r="Z166" s="68"/>
      <c r="AA166" s="68"/>
    </row>
    <row r="167" spans="1:27">
      <c r="A167" s="83" t="s">
        <v>823</v>
      </c>
      <c r="B167" s="77" t="s">
        <v>824</v>
      </c>
      <c r="C167" s="78">
        <v>0</v>
      </c>
      <c r="D167" s="78">
        <v>0</v>
      </c>
      <c r="E167" s="78">
        <v>0</v>
      </c>
      <c r="F167" s="78">
        <v>0</v>
      </c>
      <c r="H167" s="88">
        <v>0</v>
      </c>
      <c r="I167" s="88">
        <v>0</v>
      </c>
      <c r="J167" s="88">
        <v>0</v>
      </c>
      <c r="K167" s="78">
        <v>0</v>
      </c>
      <c r="L167" s="68"/>
      <c r="M167" s="68"/>
      <c r="S167" s="68"/>
      <c r="T167" s="68"/>
      <c r="U167" s="68"/>
      <c r="V167" s="68"/>
      <c r="W167" s="68"/>
      <c r="Z167" s="68"/>
      <c r="AA167" s="68"/>
    </row>
    <row r="168" spans="1:27">
      <c r="A168" s="85" t="s">
        <v>825</v>
      </c>
      <c r="B168" s="124" t="s">
        <v>759</v>
      </c>
      <c r="C168" s="123">
        <v>53610</v>
      </c>
      <c r="D168" s="123">
        <v>-1178</v>
      </c>
      <c r="E168" s="123">
        <v>-2</v>
      </c>
      <c r="F168" s="123">
        <v>52430</v>
      </c>
      <c r="H168" s="123">
        <v>106081</v>
      </c>
      <c r="I168" s="123">
        <v>12568</v>
      </c>
      <c r="J168" s="123">
        <v>0</v>
      </c>
      <c r="K168" s="123">
        <v>118649</v>
      </c>
      <c r="T168" s="68"/>
      <c r="U168" s="68"/>
      <c r="V168" s="68"/>
      <c r="W168" s="68"/>
      <c r="Z168" s="68"/>
      <c r="AA168" s="68"/>
    </row>
    <row r="170" spans="1:27" ht="26">
      <c r="A170" s="65" t="s">
        <v>788</v>
      </c>
      <c r="B170" s="65" t="s">
        <v>448</v>
      </c>
      <c r="C170" s="383">
        <v>43281</v>
      </c>
      <c r="D170" s="384"/>
      <c r="E170" s="384"/>
      <c r="F170" s="385"/>
      <c r="H170" s="383">
        <v>43100</v>
      </c>
      <c r="I170" s="384"/>
      <c r="J170" s="384"/>
      <c r="K170" s="385"/>
    </row>
    <row r="171" spans="1:27" ht="52">
      <c r="A171" s="390" t="s">
        <v>126</v>
      </c>
      <c r="B171" s="390" t="s">
        <v>127</v>
      </c>
      <c r="C171" s="396" t="s">
        <v>430</v>
      </c>
      <c r="D171" s="396" t="s">
        <v>431</v>
      </c>
      <c r="E171" s="314" t="s">
        <v>478</v>
      </c>
      <c r="F171" s="314" t="s">
        <v>433</v>
      </c>
      <c r="H171" s="396" t="s">
        <v>430</v>
      </c>
      <c r="I171" s="396" t="s">
        <v>431</v>
      </c>
      <c r="J171" s="314" t="s">
        <v>478</v>
      </c>
      <c r="K171" s="314" t="s">
        <v>433</v>
      </c>
    </row>
    <row r="172" spans="1:27" ht="65">
      <c r="A172" s="391"/>
      <c r="B172" s="391"/>
      <c r="C172" s="397"/>
      <c r="D172" s="397"/>
      <c r="E172" s="314" t="s">
        <v>479</v>
      </c>
      <c r="F172" s="314" t="s">
        <v>435</v>
      </c>
      <c r="H172" s="397"/>
      <c r="I172" s="397"/>
      <c r="J172" s="314" t="s">
        <v>479</v>
      </c>
      <c r="K172" s="314" t="s">
        <v>435</v>
      </c>
      <c r="L172" s="68"/>
    </row>
    <row r="173" spans="1:27">
      <c r="A173" s="121" t="s">
        <v>14</v>
      </c>
      <c r="B173" s="121" t="s">
        <v>131</v>
      </c>
      <c r="C173" s="125">
        <v>324923</v>
      </c>
      <c r="D173" s="125">
        <v>17644</v>
      </c>
      <c r="E173" s="125">
        <v>-16495</v>
      </c>
      <c r="F173" s="125">
        <v>326072</v>
      </c>
      <c r="H173" s="125">
        <v>258617</v>
      </c>
      <c r="I173" s="125">
        <v>13150</v>
      </c>
      <c r="J173" s="125">
        <v>-16232</v>
      </c>
      <c r="K173" s="125">
        <v>255535</v>
      </c>
      <c r="M173" s="68"/>
      <c r="N173" s="68"/>
      <c r="S173" s="68"/>
    </row>
    <row r="174" spans="1:27">
      <c r="A174" s="77" t="s">
        <v>566</v>
      </c>
      <c r="B174" s="77" t="s">
        <v>133</v>
      </c>
      <c r="C174" s="78">
        <v>16502</v>
      </c>
      <c r="D174" s="78">
        <v>2647</v>
      </c>
      <c r="E174" s="78">
        <v>0</v>
      </c>
      <c r="F174" s="78">
        <v>19149</v>
      </c>
      <c r="H174" s="78">
        <v>16022</v>
      </c>
      <c r="I174" s="78">
        <v>2810</v>
      </c>
      <c r="J174" s="78">
        <v>0</v>
      </c>
      <c r="K174" s="78">
        <v>18832</v>
      </c>
      <c r="Q174" s="68"/>
      <c r="R174" s="68"/>
      <c r="W174" s="68"/>
    </row>
    <row r="175" spans="1:27">
      <c r="A175" s="77" t="s">
        <v>134</v>
      </c>
      <c r="B175" s="77" t="s">
        <v>135</v>
      </c>
      <c r="C175" s="78">
        <v>49786</v>
      </c>
      <c r="D175" s="78">
        <v>2478</v>
      </c>
      <c r="E175" s="78">
        <v>0</v>
      </c>
      <c r="F175" s="78">
        <v>52264</v>
      </c>
      <c r="H175" s="78">
        <v>44741</v>
      </c>
      <c r="I175" s="78">
        <v>2112</v>
      </c>
      <c r="J175" s="78">
        <v>0</v>
      </c>
      <c r="K175" s="78">
        <v>46853</v>
      </c>
      <c r="W175" s="68"/>
    </row>
    <row r="176" spans="1:27">
      <c r="A176" s="77" t="s">
        <v>568</v>
      </c>
      <c r="B176" s="77" t="s">
        <v>137</v>
      </c>
      <c r="C176" s="78">
        <v>184968</v>
      </c>
      <c r="D176" s="78">
        <v>11768</v>
      </c>
      <c r="E176" s="78">
        <v>-2</v>
      </c>
      <c r="F176" s="78">
        <v>196734</v>
      </c>
      <c r="H176" s="78">
        <v>135210</v>
      </c>
      <c r="I176" s="78">
        <v>7276</v>
      </c>
      <c r="J176" s="78">
        <v>0</v>
      </c>
      <c r="K176" s="78">
        <v>142486</v>
      </c>
      <c r="W176" s="68"/>
    </row>
    <row r="177" spans="1:23">
      <c r="A177" s="77" t="s">
        <v>138</v>
      </c>
      <c r="B177" s="77" t="s">
        <v>139</v>
      </c>
      <c r="C177" s="78">
        <v>56438</v>
      </c>
      <c r="D177" s="78">
        <v>0</v>
      </c>
      <c r="E177" s="78">
        <v>0</v>
      </c>
      <c r="F177" s="78">
        <v>56438</v>
      </c>
      <c r="H177" s="78">
        <v>46417</v>
      </c>
      <c r="I177" s="78">
        <v>0</v>
      </c>
      <c r="J177" s="78">
        <v>0</v>
      </c>
      <c r="K177" s="78">
        <v>46417</v>
      </c>
      <c r="W177" s="68"/>
    </row>
    <row r="178" spans="1:23">
      <c r="A178" s="77" t="s">
        <v>536</v>
      </c>
      <c r="B178" s="77" t="s">
        <v>451</v>
      </c>
      <c r="C178" s="78">
        <v>15742</v>
      </c>
      <c r="D178" s="78">
        <v>0</v>
      </c>
      <c r="E178" s="78">
        <v>-15742</v>
      </c>
      <c r="F178" s="78">
        <v>0</v>
      </c>
      <c r="H178" s="78">
        <v>15280</v>
      </c>
      <c r="I178" s="78">
        <v>0</v>
      </c>
      <c r="J178" s="78">
        <v>-15280</v>
      </c>
      <c r="K178" s="78">
        <v>0</v>
      </c>
      <c r="W178" s="68"/>
    </row>
    <row r="179" spans="1:23">
      <c r="A179" s="77" t="s">
        <v>569</v>
      </c>
      <c r="B179" s="77" t="s">
        <v>145</v>
      </c>
      <c r="C179" s="78">
        <v>981</v>
      </c>
      <c r="D179" s="78">
        <v>0</v>
      </c>
      <c r="E179" s="78">
        <v>0</v>
      </c>
      <c r="F179" s="78">
        <v>981</v>
      </c>
      <c r="H179" s="78">
        <v>452</v>
      </c>
      <c r="I179" s="78">
        <v>0</v>
      </c>
      <c r="J179" s="78">
        <v>0</v>
      </c>
      <c r="K179" s="78">
        <v>452</v>
      </c>
      <c r="W179" s="68"/>
    </row>
    <row r="180" spans="1:23">
      <c r="A180" s="77" t="s">
        <v>500</v>
      </c>
      <c r="B180" s="77" t="s">
        <v>720</v>
      </c>
      <c r="C180" s="78">
        <v>0</v>
      </c>
      <c r="D180" s="78">
        <v>751</v>
      </c>
      <c r="E180" s="78">
        <v>-751</v>
      </c>
      <c r="F180" s="78">
        <v>0</v>
      </c>
      <c r="H180" s="78">
        <v>0</v>
      </c>
      <c r="I180" s="78">
        <v>952</v>
      </c>
      <c r="J180" s="78">
        <v>-952</v>
      </c>
      <c r="K180" s="78">
        <v>0</v>
      </c>
      <c r="W180" s="68"/>
    </row>
    <row r="181" spans="1:23">
      <c r="A181" s="77" t="s">
        <v>707</v>
      </c>
      <c r="B181" s="77" t="s">
        <v>611</v>
      </c>
      <c r="C181" s="78">
        <v>506</v>
      </c>
      <c r="D181" s="78">
        <v>0</v>
      </c>
      <c r="E181" s="78">
        <v>0</v>
      </c>
      <c r="F181" s="78">
        <v>506</v>
      </c>
      <c r="H181" s="78">
        <v>495</v>
      </c>
      <c r="I181" s="78">
        <v>0</v>
      </c>
      <c r="J181" s="78">
        <v>0</v>
      </c>
      <c r="K181" s="78">
        <v>495</v>
      </c>
      <c r="W181" s="68"/>
    </row>
    <row r="182" spans="1:23">
      <c r="A182" s="121" t="s">
        <v>570</v>
      </c>
      <c r="B182" s="121" t="s">
        <v>155</v>
      </c>
      <c r="C182" s="125">
        <v>626007</v>
      </c>
      <c r="D182" s="125">
        <v>65233</v>
      </c>
      <c r="E182" s="125">
        <v>-3925</v>
      </c>
      <c r="F182" s="125">
        <v>687315</v>
      </c>
      <c r="H182" s="125">
        <v>660328</v>
      </c>
      <c r="I182" s="125">
        <v>72668</v>
      </c>
      <c r="J182" s="125">
        <v>-7018</v>
      </c>
      <c r="K182" s="125">
        <v>725978</v>
      </c>
      <c r="W182" s="68"/>
    </row>
    <row r="183" spans="1:23">
      <c r="A183" s="77" t="s">
        <v>156</v>
      </c>
      <c r="B183" s="77" t="s">
        <v>721</v>
      </c>
      <c r="C183" s="78">
        <v>252</v>
      </c>
      <c r="D183" s="78">
        <v>0</v>
      </c>
      <c r="E183" s="78">
        <v>0</v>
      </c>
      <c r="F183" s="78">
        <v>252</v>
      </c>
      <c r="H183" s="78">
        <v>323</v>
      </c>
      <c r="I183" s="78">
        <v>0</v>
      </c>
      <c r="J183" s="78">
        <v>0</v>
      </c>
      <c r="K183" s="78">
        <v>323</v>
      </c>
      <c r="W183" s="68"/>
    </row>
    <row r="184" spans="1:23">
      <c r="A184" s="77" t="s">
        <v>158</v>
      </c>
      <c r="B184" s="77" t="s">
        <v>159</v>
      </c>
      <c r="C184" s="78">
        <v>36346</v>
      </c>
      <c r="D184" s="78">
        <v>2322</v>
      </c>
      <c r="E184" s="78">
        <v>-1116</v>
      </c>
      <c r="F184" s="78">
        <v>37552</v>
      </c>
      <c r="H184" s="78">
        <v>37253</v>
      </c>
      <c r="I184" s="78">
        <v>10208</v>
      </c>
      <c r="J184" s="78">
        <v>-1200</v>
      </c>
      <c r="K184" s="78">
        <v>46261</v>
      </c>
      <c r="W184" s="68"/>
    </row>
    <row r="185" spans="1:23">
      <c r="A185" s="77" t="s">
        <v>571</v>
      </c>
      <c r="B185" s="77" t="s">
        <v>161</v>
      </c>
      <c r="C185" s="78">
        <v>9125</v>
      </c>
      <c r="D185" s="78">
        <v>239</v>
      </c>
      <c r="E185" s="78">
        <v>0</v>
      </c>
      <c r="F185" s="78">
        <v>9364</v>
      </c>
      <c r="H185" s="78">
        <v>0</v>
      </c>
      <c r="I185" s="78">
        <v>0</v>
      </c>
      <c r="J185" s="78">
        <v>0</v>
      </c>
      <c r="K185" s="78">
        <v>0</v>
      </c>
      <c r="W185" s="68"/>
    </row>
    <row r="186" spans="1:23">
      <c r="A186" s="77" t="s">
        <v>152</v>
      </c>
      <c r="B186" s="77" t="s">
        <v>163</v>
      </c>
      <c r="C186" s="78">
        <v>18903</v>
      </c>
      <c r="D186" s="78">
        <v>1758</v>
      </c>
      <c r="E186" s="78">
        <v>-2809</v>
      </c>
      <c r="F186" s="78">
        <v>17852</v>
      </c>
      <c r="H186" s="78">
        <v>22278</v>
      </c>
      <c r="I186" s="78">
        <v>1122</v>
      </c>
      <c r="J186" s="78">
        <v>-5818</v>
      </c>
      <c r="K186" s="78">
        <v>17582</v>
      </c>
    </row>
    <row r="187" spans="1:23">
      <c r="A187" s="77" t="s">
        <v>146</v>
      </c>
      <c r="B187" s="77" t="s">
        <v>147</v>
      </c>
      <c r="C187" s="78">
        <v>0</v>
      </c>
      <c r="D187" s="78">
        <v>0</v>
      </c>
      <c r="E187" s="78">
        <v>0</v>
      </c>
      <c r="F187" s="78">
        <v>0</v>
      </c>
      <c r="H187" s="78">
        <v>0</v>
      </c>
      <c r="I187" s="78">
        <v>0</v>
      </c>
      <c r="J187" s="78">
        <v>0</v>
      </c>
      <c r="K187" s="78">
        <v>0</v>
      </c>
      <c r="W187" s="68"/>
    </row>
    <row r="188" spans="1:23">
      <c r="A188" s="77" t="s">
        <v>499</v>
      </c>
      <c r="B188" s="77" t="s">
        <v>149</v>
      </c>
      <c r="C188" s="78">
        <v>1725</v>
      </c>
      <c r="D188" s="78">
        <v>12673</v>
      </c>
      <c r="E188" s="78">
        <v>0</v>
      </c>
      <c r="F188" s="78">
        <v>14398</v>
      </c>
      <c r="H188" s="78">
        <v>934</v>
      </c>
      <c r="I188" s="78">
        <v>13362</v>
      </c>
      <c r="J188" s="78">
        <v>0</v>
      </c>
      <c r="K188" s="78">
        <v>14296</v>
      </c>
    </row>
    <row r="189" spans="1:23">
      <c r="A189" s="77" t="s">
        <v>170</v>
      </c>
      <c r="B189" s="77" t="s">
        <v>171</v>
      </c>
      <c r="C189" s="78">
        <v>84256</v>
      </c>
      <c r="D189" s="78">
        <v>48241</v>
      </c>
      <c r="E189" s="78">
        <v>0</v>
      </c>
      <c r="F189" s="78">
        <v>132497</v>
      </c>
      <c r="H189" s="78">
        <v>19011</v>
      </c>
      <c r="I189" s="78">
        <v>47976</v>
      </c>
      <c r="J189" s="78">
        <v>0</v>
      </c>
      <c r="K189" s="78">
        <v>66987</v>
      </c>
    </row>
    <row r="190" spans="1:23">
      <c r="A190" s="77" t="s">
        <v>826</v>
      </c>
      <c r="B190" s="77" t="s">
        <v>169</v>
      </c>
      <c r="C190" s="78">
        <v>475400</v>
      </c>
      <c r="D190" s="78">
        <v>0</v>
      </c>
      <c r="E190" s="78">
        <v>0</v>
      </c>
      <c r="F190" s="78">
        <v>475400</v>
      </c>
      <c r="H190" s="78">
        <v>580529</v>
      </c>
      <c r="I190" s="78">
        <v>0</v>
      </c>
      <c r="J190" s="78">
        <v>0</v>
      </c>
      <c r="K190" s="78">
        <v>580529</v>
      </c>
      <c r="W190" s="68"/>
    </row>
    <row r="191" spans="1:23">
      <c r="A191" s="121" t="s">
        <v>174</v>
      </c>
      <c r="B191" s="121" t="s">
        <v>175</v>
      </c>
      <c r="C191" s="125">
        <v>950930</v>
      </c>
      <c r="D191" s="125">
        <v>82877</v>
      </c>
      <c r="E191" s="125">
        <v>-20420</v>
      </c>
      <c r="F191" s="125">
        <v>1013387</v>
      </c>
      <c r="H191" s="125">
        <v>918945</v>
      </c>
      <c r="I191" s="125">
        <v>85818</v>
      </c>
      <c r="J191" s="125">
        <v>-23250</v>
      </c>
      <c r="K191" s="125">
        <v>981513</v>
      </c>
      <c r="W191" s="68"/>
    </row>
    <row r="192" spans="1:23">
      <c r="A192" s="76"/>
    </row>
    <row r="193" spans="1:18">
      <c r="A193" s="65"/>
      <c r="B193" s="65"/>
      <c r="C193" s="383">
        <v>43281</v>
      </c>
      <c r="D193" s="384"/>
      <c r="E193" s="384"/>
      <c r="F193" s="385"/>
      <c r="H193" s="383">
        <v>43100</v>
      </c>
      <c r="I193" s="384"/>
      <c r="J193" s="384"/>
      <c r="K193" s="385"/>
    </row>
    <row r="194" spans="1:18" ht="52">
      <c r="A194" s="390" t="s">
        <v>452</v>
      </c>
      <c r="B194" s="390" t="s">
        <v>177</v>
      </c>
      <c r="C194" s="396" t="s">
        <v>430</v>
      </c>
      <c r="D194" s="396" t="s">
        <v>431</v>
      </c>
      <c r="E194" s="314" t="s">
        <v>478</v>
      </c>
      <c r="F194" s="314" t="s">
        <v>433</v>
      </c>
      <c r="H194" s="396" t="s">
        <v>430</v>
      </c>
      <c r="I194" s="396" t="s">
        <v>431</v>
      </c>
      <c r="J194" s="314" t="s">
        <v>478</v>
      </c>
      <c r="K194" s="314" t="s">
        <v>433</v>
      </c>
    </row>
    <row r="195" spans="1:18" ht="65">
      <c r="A195" s="391"/>
      <c r="B195" s="391"/>
      <c r="C195" s="397"/>
      <c r="D195" s="397"/>
      <c r="E195" s="314" t="s">
        <v>479</v>
      </c>
      <c r="F195" s="314" t="s">
        <v>435</v>
      </c>
      <c r="H195" s="397"/>
      <c r="I195" s="397"/>
      <c r="J195" s="314" t="s">
        <v>479</v>
      </c>
      <c r="K195" s="314" t="s">
        <v>435</v>
      </c>
    </row>
    <row r="196" spans="1:18">
      <c r="A196" s="82" t="s">
        <v>178</v>
      </c>
      <c r="B196" s="121" t="s">
        <v>179</v>
      </c>
      <c r="C196" s="125">
        <v>917213</v>
      </c>
      <c r="D196" s="125">
        <v>38811</v>
      </c>
      <c r="E196" s="125">
        <v>-15744</v>
      </c>
      <c r="F196" s="125">
        <v>940280</v>
      </c>
      <c r="H196" s="125">
        <v>858547</v>
      </c>
      <c r="I196" s="125">
        <v>39632</v>
      </c>
      <c r="J196" s="125">
        <v>-15280</v>
      </c>
      <c r="K196" s="125">
        <v>882899</v>
      </c>
    </row>
    <row r="197" spans="1:18">
      <c r="A197" s="82" t="s">
        <v>799</v>
      </c>
      <c r="B197" s="121" t="s">
        <v>481</v>
      </c>
      <c r="C197" s="125">
        <v>917213</v>
      </c>
      <c r="D197" s="125">
        <v>38811</v>
      </c>
      <c r="E197" s="125">
        <v>-15744</v>
      </c>
      <c r="F197" s="125">
        <v>940280</v>
      </c>
      <c r="H197" s="125">
        <v>858547</v>
      </c>
      <c r="I197" s="125">
        <v>39632</v>
      </c>
      <c r="J197" s="125">
        <v>-15280</v>
      </c>
      <c r="K197" s="125">
        <v>882899</v>
      </c>
    </row>
    <row r="198" spans="1:18">
      <c r="A198" s="83" t="s">
        <v>182</v>
      </c>
      <c r="B198" s="77" t="s">
        <v>183</v>
      </c>
      <c r="C198" s="78">
        <v>96120</v>
      </c>
      <c r="D198" s="78">
        <v>136</v>
      </c>
      <c r="E198" s="78">
        <v>-136</v>
      </c>
      <c r="F198" s="78">
        <v>96120</v>
      </c>
      <c r="H198" s="78">
        <v>96120</v>
      </c>
      <c r="I198" s="78">
        <v>136</v>
      </c>
      <c r="J198" s="78">
        <v>-136</v>
      </c>
      <c r="K198" s="78">
        <v>96120</v>
      </c>
      <c r="Q198" s="68"/>
      <c r="R198" s="68"/>
    </row>
    <row r="199" spans="1:18">
      <c r="A199" s="83" t="s">
        <v>453</v>
      </c>
      <c r="B199" s="77" t="s">
        <v>185</v>
      </c>
      <c r="C199" s="78">
        <v>734844</v>
      </c>
      <c r="D199" s="78">
        <v>7883</v>
      </c>
      <c r="E199" s="78">
        <v>-4672</v>
      </c>
      <c r="F199" s="78">
        <v>738055</v>
      </c>
      <c r="H199" s="78">
        <v>550780</v>
      </c>
      <c r="I199" s="78">
        <v>3227</v>
      </c>
      <c r="J199" s="78">
        <v>-4672</v>
      </c>
      <c r="K199" s="78">
        <v>549335</v>
      </c>
      <c r="Q199" s="68"/>
      <c r="R199" s="68"/>
    </row>
    <row r="200" spans="1:18">
      <c r="A200" s="83" t="s">
        <v>573</v>
      </c>
      <c r="B200" s="77" t="s">
        <v>722</v>
      </c>
      <c r="C200" s="78">
        <v>20730</v>
      </c>
      <c r="D200" s="78">
        <v>2054</v>
      </c>
      <c r="E200" s="78">
        <v>-2054</v>
      </c>
      <c r="F200" s="78">
        <v>20730</v>
      </c>
      <c r="H200" s="78">
        <v>15212</v>
      </c>
      <c r="I200" s="78">
        <v>1592</v>
      </c>
      <c r="J200" s="78">
        <v>-1592</v>
      </c>
      <c r="K200" s="78">
        <v>15212</v>
      </c>
      <c r="Q200" s="68"/>
      <c r="R200" s="68"/>
    </row>
    <row r="201" spans="1:18">
      <c r="A201" s="83" t="s">
        <v>637</v>
      </c>
      <c r="B201" s="77" t="s">
        <v>827</v>
      </c>
      <c r="C201" s="78">
        <v>-495</v>
      </c>
      <c r="D201" s="78">
        <v>-315</v>
      </c>
      <c r="E201" s="78">
        <v>1014</v>
      </c>
      <c r="F201" s="78">
        <v>204</v>
      </c>
      <c r="H201" s="78">
        <v>-581</v>
      </c>
      <c r="I201" s="78">
        <v>-315</v>
      </c>
      <c r="J201" s="78">
        <v>1014</v>
      </c>
      <c r="K201" s="78">
        <v>118</v>
      </c>
      <c r="Q201" s="68"/>
      <c r="R201" s="68"/>
    </row>
    <row r="202" spans="1:18">
      <c r="A202" s="83" t="s">
        <v>194</v>
      </c>
      <c r="B202" s="77" t="s">
        <v>723</v>
      </c>
      <c r="C202" s="78">
        <v>12404</v>
      </c>
      <c r="D202" s="78">
        <v>30231</v>
      </c>
      <c r="E202" s="78">
        <v>-9894</v>
      </c>
      <c r="F202" s="78">
        <v>32741</v>
      </c>
      <c r="H202" s="78">
        <v>12744</v>
      </c>
      <c r="I202" s="78">
        <v>18994</v>
      </c>
      <c r="J202" s="78">
        <v>-9894</v>
      </c>
      <c r="K202" s="78">
        <v>21844</v>
      </c>
      <c r="Q202" s="68"/>
      <c r="R202" s="68"/>
    </row>
    <row r="203" spans="1:18">
      <c r="A203" s="83" t="s">
        <v>575</v>
      </c>
      <c r="B203" s="77" t="s">
        <v>197</v>
      </c>
      <c r="C203" s="78">
        <v>53610</v>
      </c>
      <c r="D203" s="78">
        <v>-1178</v>
      </c>
      <c r="E203" s="78">
        <v>-2</v>
      </c>
      <c r="F203" s="78">
        <v>52430</v>
      </c>
      <c r="H203" s="78">
        <v>184272</v>
      </c>
      <c r="I203" s="78">
        <v>15998</v>
      </c>
      <c r="J203" s="78">
        <v>0</v>
      </c>
      <c r="K203" s="78">
        <v>200270</v>
      </c>
      <c r="Q203" s="68"/>
      <c r="R203" s="68"/>
    </row>
    <row r="204" spans="1:18">
      <c r="A204" s="121" t="s">
        <v>828</v>
      </c>
      <c r="B204" s="121" t="s">
        <v>482</v>
      </c>
      <c r="C204" s="125">
        <v>0</v>
      </c>
      <c r="D204" s="125">
        <v>0</v>
      </c>
      <c r="E204" s="125">
        <v>0</v>
      </c>
      <c r="F204" s="125">
        <v>0</v>
      </c>
      <c r="H204" s="125"/>
      <c r="I204" s="125"/>
      <c r="J204" s="125"/>
      <c r="K204" s="125">
        <v>0</v>
      </c>
      <c r="Q204" s="68"/>
      <c r="R204" s="68"/>
    </row>
    <row r="205" spans="1:18">
      <c r="A205" s="82" t="s">
        <v>577</v>
      </c>
      <c r="B205" s="121" t="s">
        <v>199</v>
      </c>
      <c r="C205" s="125">
        <v>13918</v>
      </c>
      <c r="D205" s="125">
        <v>41</v>
      </c>
      <c r="E205" s="125">
        <v>-751</v>
      </c>
      <c r="F205" s="125">
        <v>13208</v>
      </c>
      <c r="H205" s="125">
        <v>5039</v>
      </c>
      <c r="I205" s="125">
        <v>43</v>
      </c>
      <c r="J205" s="125">
        <v>-952</v>
      </c>
      <c r="K205" s="125">
        <v>4130</v>
      </c>
    </row>
    <row r="206" spans="1:18">
      <c r="A206" s="83" t="s">
        <v>200</v>
      </c>
      <c r="B206" s="77" t="s">
        <v>201</v>
      </c>
      <c r="C206" s="78">
        <v>74</v>
      </c>
      <c r="D206" s="78">
        <v>0</v>
      </c>
      <c r="E206" s="78">
        <v>0</v>
      </c>
      <c r="F206" s="78">
        <v>74</v>
      </c>
      <c r="H206" s="78">
        <v>148</v>
      </c>
      <c r="I206" s="78">
        <v>0</v>
      </c>
      <c r="J206" s="78">
        <v>0</v>
      </c>
      <c r="K206" s="78">
        <v>148</v>
      </c>
      <c r="Q206" s="68"/>
      <c r="R206" s="68"/>
    </row>
    <row r="207" spans="1:18">
      <c r="A207" s="83" t="s">
        <v>502</v>
      </c>
      <c r="B207" s="77" t="s">
        <v>205</v>
      </c>
      <c r="C207" s="78">
        <v>9584</v>
      </c>
      <c r="D207" s="78">
        <v>0</v>
      </c>
      <c r="E207" s="78">
        <v>-751</v>
      </c>
      <c r="F207" s="78">
        <v>8833</v>
      </c>
      <c r="H207" s="78">
        <v>2830</v>
      </c>
      <c r="I207" s="78">
        <v>0</v>
      </c>
      <c r="J207" s="78">
        <v>-952</v>
      </c>
      <c r="K207" s="78">
        <v>1878</v>
      </c>
      <c r="Q207" s="68"/>
      <c r="R207" s="68"/>
    </row>
    <row r="208" spans="1:18">
      <c r="A208" s="83" t="s">
        <v>503</v>
      </c>
      <c r="B208" s="77" t="s">
        <v>207</v>
      </c>
      <c r="C208" s="78">
        <v>4182</v>
      </c>
      <c r="D208" s="78">
        <v>38</v>
      </c>
      <c r="E208" s="78">
        <v>0</v>
      </c>
      <c r="F208" s="78">
        <v>4220</v>
      </c>
      <c r="H208" s="78">
        <v>1983</v>
      </c>
      <c r="I208" s="78">
        <v>40</v>
      </c>
      <c r="J208" s="78">
        <v>0</v>
      </c>
      <c r="K208" s="78">
        <v>2023</v>
      </c>
      <c r="Q208" s="68"/>
      <c r="R208" s="68"/>
    </row>
    <row r="209" spans="1:11">
      <c r="A209" s="83" t="s">
        <v>483</v>
      </c>
      <c r="B209" s="77" t="s">
        <v>456</v>
      </c>
      <c r="C209" s="78">
        <v>78</v>
      </c>
      <c r="D209" s="78">
        <v>3</v>
      </c>
      <c r="E209" s="78">
        <v>0</v>
      </c>
      <c r="F209" s="78">
        <v>81</v>
      </c>
      <c r="H209" s="78">
        <v>78</v>
      </c>
      <c r="I209" s="78">
        <v>3</v>
      </c>
      <c r="J209" s="78">
        <v>0</v>
      </c>
      <c r="K209" s="78">
        <v>81</v>
      </c>
    </row>
    <row r="210" spans="1:11">
      <c r="A210" s="82" t="s">
        <v>578</v>
      </c>
      <c r="B210" s="121" t="s">
        <v>213</v>
      </c>
      <c r="C210" s="125">
        <v>19799</v>
      </c>
      <c r="D210" s="125">
        <v>44025</v>
      </c>
      <c r="E210" s="125">
        <v>-3925</v>
      </c>
      <c r="F210" s="125">
        <v>59899</v>
      </c>
      <c r="H210" s="125">
        <v>55359</v>
      </c>
      <c r="I210" s="125">
        <v>46143</v>
      </c>
      <c r="J210" s="125">
        <v>-7018</v>
      </c>
      <c r="K210" s="125">
        <v>94484</v>
      </c>
    </row>
    <row r="211" spans="1:11">
      <c r="A211" s="83" t="s">
        <v>336</v>
      </c>
      <c r="B211" s="77" t="s">
        <v>337</v>
      </c>
      <c r="C211" s="78">
        <v>0</v>
      </c>
      <c r="D211" s="78">
        <v>0</v>
      </c>
      <c r="E211" s="78">
        <v>0</v>
      </c>
      <c r="F211" s="78">
        <v>0</v>
      </c>
      <c r="H211" s="78">
        <v>0</v>
      </c>
      <c r="I211" s="78">
        <v>0</v>
      </c>
      <c r="J211" s="78">
        <v>0</v>
      </c>
      <c r="K211" s="78">
        <v>0</v>
      </c>
    </row>
    <row r="212" spans="1:11">
      <c r="A212" s="83" t="s">
        <v>200</v>
      </c>
      <c r="B212" s="77" t="s">
        <v>201</v>
      </c>
      <c r="C212" s="78">
        <v>244</v>
      </c>
      <c r="D212" s="78">
        <v>0</v>
      </c>
      <c r="E212" s="78">
        <v>0</v>
      </c>
      <c r="F212" s="78">
        <v>244</v>
      </c>
      <c r="H212" s="78">
        <v>190</v>
      </c>
      <c r="I212" s="78">
        <v>0</v>
      </c>
      <c r="J212" s="78">
        <v>0</v>
      </c>
      <c r="K212" s="78">
        <v>190</v>
      </c>
    </row>
    <row r="213" spans="1:11">
      <c r="A213" s="83" t="s">
        <v>579</v>
      </c>
      <c r="B213" s="77" t="s">
        <v>217</v>
      </c>
      <c r="C213" s="78">
        <v>7282</v>
      </c>
      <c r="D213" s="78">
        <v>32673</v>
      </c>
      <c r="E213" s="78">
        <v>-1109</v>
      </c>
      <c r="F213" s="78">
        <v>38846</v>
      </c>
      <c r="H213" s="78">
        <v>9256</v>
      </c>
      <c r="I213" s="78">
        <v>29469</v>
      </c>
      <c r="J213" s="78">
        <v>-1351</v>
      </c>
      <c r="K213" s="78">
        <v>37374</v>
      </c>
    </row>
    <row r="214" spans="1:11">
      <c r="A214" s="83" t="s">
        <v>829</v>
      </c>
      <c r="B214" s="77" t="s">
        <v>219</v>
      </c>
      <c r="C214" s="78">
        <v>37</v>
      </c>
      <c r="D214" s="78">
        <v>235</v>
      </c>
      <c r="E214" s="78">
        <v>0</v>
      </c>
      <c r="F214" s="78">
        <v>272</v>
      </c>
      <c r="H214" s="78">
        <v>2227</v>
      </c>
      <c r="I214" s="78">
        <v>1230</v>
      </c>
      <c r="J214" s="78">
        <v>0</v>
      </c>
      <c r="K214" s="78">
        <v>3457</v>
      </c>
    </row>
    <row r="215" spans="1:11">
      <c r="A215" s="83" t="s">
        <v>202</v>
      </c>
      <c r="B215" s="77" t="s">
        <v>221</v>
      </c>
      <c r="C215" s="78">
        <v>1578</v>
      </c>
      <c r="D215" s="78">
        <v>7069</v>
      </c>
      <c r="E215" s="78">
        <v>-2809</v>
      </c>
      <c r="F215" s="78">
        <v>5838</v>
      </c>
      <c r="H215" s="78">
        <v>2058</v>
      </c>
      <c r="I215" s="78">
        <v>10379</v>
      </c>
      <c r="J215" s="78">
        <v>-5667</v>
      </c>
      <c r="K215" s="78">
        <v>6770</v>
      </c>
    </row>
    <row r="216" spans="1:11">
      <c r="A216" s="83" t="s">
        <v>503</v>
      </c>
      <c r="B216" s="77" t="s">
        <v>207</v>
      </c>
      <c r="C216" s="78">
        <v>585</v>
      </c>
      <c r="D216" s="78">
        <v>3330</v>
      </c>
      <c r="E216" s="78">
        <v>0</v>
      </c>
      <c r="F216" s="78">
        <v>3915</v>
      </c>
      <c r="H216" s="78">
        <v>587</v>
      </c>
      <c r="I216" s="78">
        <v>2465</v>
      </c>
      <c r="J216" s="78">
        <v>0</v>
      </c>
      <c r="K216" s="78">
        <v>3052</v>
      </c>
    </row>
    <row r="217" spans="1:11">
      <c r="A217" s="83" t="s">
        <v>830</v>
      </c>
      <c r="B217" s="77" t="s">
        <v>456</v>
      </c>
      <c r="C217" s="78">
        <v>1</v>
      </c>
      <c r="D217" s="78">
        <v>0</v>
      </c>
      <c r="E217" s="78">
        <v>0</v>
      </c>
      <c r="F217" s="78">
        <v>1</v>
      </c>
      <c r="H217" s="78">
        <v>1</v>
      </c>
      <c r="I217" s="78">
        <v>0</v>
      </c>
      <c r="J217" s="78">
        <v>0</v>
      </c>
      <c r="K217" s="78">
        <v>1</v>
      </c>
    </row>
    <row r="218" spans="1:11">
      <c r="A218" s="83" t="s">
        <v>210</v>
      </c>
      <c r="B218" s="77" t="s">
        <v>211</v>
      </c>
      <c r="C218" s="78">
        <v>10072</v>
      </c>
      <c r="D218" s="78">
        <v>718</v>
      </c>
      <c r="E218" s="78">
        <v>-7</v>
      </c>
      <c r="F218" s="78">
        <v>10783</v>
      </c>
      <c r="H218" s="78">
        <v>41040</v>
      </c>
      <c r="I218" s="78">
        <v>2600</v>
      </c>
      <c r="J218" s="78">
        <v>0</v>
      </c>
      <c r="K218" s="78">
        <v>43640</v>
      </c>
    </row>
    <row r="219" spans="1:11">
      <c r="A219" s="82" t="s">
        <v>580</v>
      </c>
      <c r="B219" s="121" t="s">
        <v>228</v>
      </c>
      <c r="C219" s="125">
        <v>950930</v>
      </c>
      <c r="D219" s="125">
        <v>82877</v>
      </c>
      <c r="E219" s="125">
        <v>-20420</v>
      </c>
      <c r="F219" s="125">
        <v>1013387</v>
      </c>
      <c r="H219" s="125">
        <v>918945</v>
      </c>
      <c r="I219" s="125">
        <v>85818</v>
      </c>
      <c r="J219" s="125">
        <v>-23250</v>
      </c>
      <c r="K219" s="125">
        <v>981513</v>
      </c>
    </row>
    <row r="220" spans="1:11">
      <c r="A220" s="76" t="s">
        <v>466</v>
      </c>
    </row>
    <row r="227" s="40" customFormat="1"/>
    <row r="228" s="40" customFormat="1"/>
    <row r="229" s="40" customFormat="1"/>
    <row r="230" s="40" customFormat="1"/>
    <row r="231" s="40" customFormat="1"/>
    <row r="232" s="40" customFormat="1"/>
    <row r="233" s="40" customFormat="1"/>
    <row r="234" s="40" customFormat="1"/>
    <row r="235" s="40" customFormat="1"/>
    <row r="236" s="40" customFormat="1"/>
    <row r="237" s="40" customFormat="1"/>
    <row r="238" s="40" customFormat="1"/>
    <row r="239" s="40" customFormat="1"/>
    <row r="240" s="40" customFormat="1"/>
    <row r="241" s="40" customFormat="1"/>
    <row r="242" s="40" customFormat="1"/>
    <row r="243" s="40" customFormat="1"/>
    <row r="244" s="40" customFormat="1"/>
    <row r="245" s="40" customFormat="1"/>
    <row r="246" s="40" customFormat="1"/>
    <row r="247" s="40" customFormat="1"/>
    <row r="248" s="40" customFormat="1"/>
    <row r="249" s="40" customFormat="1"/>
    <row r="250" s="40" customFormat="1"/>
    <row r="251" s="40" customFormat="1"/>
    <row r="252" s="40" customFormat="1"/>
    <row r="253" s="40" customFormat="1"/>
    <row r="254" s="40" customFormat="1"/>
    <row r="259" s="40" customFormat="1"/>
    <row r="260" s="40" customFormat="1"/>
    <row r="261" s="40" customFormat="1"/>
    <row r="262" s="40" customFormat="1"/>
    <row r="263" s="40" customFormat="1"/>
    <row r="264" s="40" customFormat="1"/>
    <row r="328" spans="21:21">
      <c r="U328" s="40">
        <v>1.42</v>
      </c>
    </row>
  </sheetData>
  <mergeCells count="27">
    <mergeCell ref="H194:H195"/>
    <mergeCell ref="I194:I195"/>
    <mergeCell ref="F117:I117"/>
    <mergeCell ref="F124:I124"/>
    <mergeCell ref="F135:I135"/>
    <mergeCell ref="H171:H172"/>
    <mergeCell ref="I171:I172"/>
    <mergeCell ref="C193:F193"/>
    <mergeCell ref="H193:K193"/>
    <mergeCell ref="H170:K170"/>
    <mergeCell ref="C143:F143"/>
    <mergeCell ref="H143:K143"/>
    <mergeCell ref="I144:I145"/>
    <mergeCell ref="A194:A195"/>
    <mergeCell ref="B194:B195"/>
    <mergeCell ref="C194:C195"/>
    <mergeCell ref="D194:D195"/>
    <mergeCell ref="C170:F170"/>
    <mergeCell ref="A171:A172"/>
    <mergeCell ref="B171:B172"/>
    <mergeCell ref="C171:C172"/>
    <mergeCell ref="D171:D172"/>
    <mergeCell ref="A144:A145"/>
    <mergeCell ref="B144:B145"/>
    <mergeCell ref="C144:C145"/>
    <mergeCell ref="D144:D145"/>
    <mergeCell ref="H144:H145"/>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F325"/>
  <sheetViews>
    <sheetView workbookViewId="0"/>
  </sheetViews>
  <sheetFormatPr baseColWidth="10" defaultColWidth="8.1640625" defaultRowHeight="14"/>
  <cols>
    <col min="1" max="1" width="50.1640625" style="68" customWidth="1"/>
    <col min="2" max="2" width="50" style="68" customWidth="1"/>
    <col min="3" max="6" width="12.1640625" style="40" customWidth="1"/>
    <col min="7" max="7" width="4.6640625" style="40" customWidth="1"/>
    <col min="8" max="11" width="12.1640625" style="40" customWidth="1"/>
    <col min="12" max="12" width="4.6640625" style="40" customWidth="1"/>
    <col min="13" max="21" width="12.1640625" style="40" customWidth="1"/>
    <col min="22" max="23" width="8.1640625" style="40"/>
    <col min="24" max="24" width="9" style="40" bestFit="1" customWidth="1"/>
    <col min="25" max="16384" width="8.1640625" style="40"/>
  </cols>
  <sheetData>
    <row r="1" spans="1:4">
      <c r="A1" s="67" t="s">
        <v>836</v>
      </c>
    </row>
    <row r="2" spans="1:4">
      <c r="A2" s="67" t="s">
        <v>837</v>
      </c>
    </row>
    <row r="3" spans="1:4">
      <c r="A3" s="67"/>
    </row>
    <row r="4" spans="1:4">
      <c r="A4" s="67"/>
    </row>
    <row r="5" spans="1:4" ht="26">
      <c r="A5" s="65" t="s">
        <v>779</v>
      </c>
      <c r="B5" s="66" t="s">
        <v>39</v>
      </c>
    </row>
    <row r="6" spans="1:4" ht="24">
      <c r="A6" s="313" t="s">
        <v>462</v>
      </c>
      <c r="B6" s="313" t="s">
        <v>41</v>
      </c>
      <c r="C6" s="113" t="s">
        <v>771</v>
      </c>
      <c r="D6" s="113" t="s">
        <v>838</v>
      </c>
    </row>
    <row r="7" spans="1:4">
      <c r="A7" s="114" t="s">
        <v>0</v>
      </c>
      <c r="B7" s="114" t="s">
        <v>1</v>
      </c>
      <c r="C7" s="115">
        <v>75435</v>
      </c>
      <c r="D7" s="115">
        <v>99342</v>
      </c>
    </row>
    <row r="8" spans="1:4">
      <c r="A8" s="116" t="s">
        <v>622</v>
      </c>
      <c r="B8" s="116" t="s">
        <v>46</v>
      </c>
      <c r="C8" s="88">
        <v>52217</v>
      </c>
      <c r="D8" s="88">
        <v>77710</v>
      </c>
    </row>
    <row r="9" spans="1:4">
      <c r="A9" s="116" t="s">
        <v>623</v>
      </c>
      <c r="B9" s="116" t="s">
        <v>369</v>
      </c>
      <c r="C9" s="88">
        <v>5</v>
      </c>
      <c r="D9" s="88">
        <v>43</v>
      </c>
    </row>
    <row r="10" spans="1:4">
      <c r="A10" s="116" t="s">
        <v>624</v>
      </c>
      <c r="B10" s="116" t="s">
        <v>49</v>
      </c>
      <c r="C10" s="88">
        <v>23213</v>
      </c>
      <c r="D10" s="88">
        <v>21589</v>
      </c>
    </row>
    <row r="11" spans="1:4">
      <c r="A11" s="114" t="s">
        <v>625</v>
      </c>
      <c r="B11" s="114" t="s">
        <v>438</v>
      </c>
      <c r="C11" s="115">
        <v>16133</v>
      </c>
      <c r="D11" s="115">
        <v>14823</v>
      </c>
    </row>
    <row r="12" spans="1:4">
      <c r="A12" s="116" t="s">
        <v>439</v>
      </c>
      <c r="B12" s="116" t="s">
        <v>373</v>
      </c>
      <c r="C12" s="88">
        <v>28</v>
      </c>
      <c r="D12" s="88">
        <v>62</v>
      </c>
    </row>
    <row r="13" spans="1:4">
      <c r="A13" s="116" t="s">
        <v>793</v>
      </c>
      <c r="B13" s="116" t="s">
        <v>55</v>
      </c>
      <c r="C13" s="88">
        <v>16105</v>
      </c>
      <c r="D13" s="88">
        <v>14761</v>
      </c>
    </row>
    <row r="14" spans="1:4">
      <c r="A14" s="117" t="s">
        <v>626</v>
      </c>
      <c r="B14" s="117" t="s">
        <v>755</v>
      </c>
      <c r="C14" s="115">
        <v>59302</v>
      </c>
      <c r="D14" s="115">
        <v>84519</v>
      </c>
    </row>
    <row r="15" spans="1:4">
      <c r="A15" s="77" t="s">
        <v>629</v>
      </c>
      <c r="B15" s="77" t="s">
        <v>65</v>
      </c>
      <c r="C15" s="88">
        <v>319</v>
      </c>
      <c r="D15" s="88">
        <v>433</v>
      </c>
    </row>
    <row r="16" spans="1:4">
      <c r="A16" s="77" t="s">
        <v>627</v>
      </c>
      <c r="B16" s="77" t="s">
        <v>59</v>
      </c>
      <c r="C16" s="88">
        <v>22775</v>
      </c>
      <c r="D16" s="88">
        <v>22434</v>
      </c>
    </row>
    <row r="17" spans="1:8">
      <c r="A17" s="77" t="s">
        <v>628</v>
      </c>
      <c r="B17" s="77" t="s">
        <v>520</v>
      </c>
      <c r="C17" s="88">
        <v>8804</v>
      </c>
      <c r="D17" s="88">
        <v>8440</v>
      </c>
    </row>
    <row r="18" spans="1:8">
      <c r="A18" s="77" t="s">
        <v>66</v>
      </c>
      <c r="B18" s="77" t="s">
        <v>67</v>
      </c>
      <c r="C18" s="88">
        <v>324</v>
      </c>
      <c r="D18" s="88">
        <v>248</v>
      </c>
    </row>
    <row r="19" spans="1:8">
      <c r="A19" s="89" t="s">
        <v>794</v>
      </c>
      <c r="B19" s="89" t="s">
        <v>69</v>
      </c>
      <c r="C19" s="91">
        <v>181</v>
      </c>
      <c r="D19" s="91"/>
      <c r="E19" s="90" t="s">
        <v>839</v>
      </c>
      <c r="F19" s="92"/>
      <c r="G19" s="92"/>
      <c r="H19" s="92"/>
    </row>
    <row r="20" spans="1:8">
      <c r="A20" s="117" t="s">
        <v>631</v>
      </c>
      <c r="B20" s="117" t="s">
        <v>756</v>
      </c>
      <c r="C20" s="115">
        <v>27899</v>
      </c>
      <c r="D20" s="115">
        <v>53830</v>
      </c>
    </row>
    <row r="21" spans="1:8">
      <c r="A21" s="77" t="s">
        <v>632</v>
      </c>
      <c r="B21" s="77" t="s">
        <v>73</v>
      </c>
      <c r="C21" s="88">
        <v>1636</v>
      </c>
      <c r="D21" s="88">
        <v>3869</v>
      </c>
    </row>
    <row r="22" spans="1:8">
      <c r="A22" s="77" t="s">
        <v>633</v>
      </c>
      <c r="B22" s="77" t="s">
        <v>75</v>
      </c>
      <c r="C22" s="88">
        <v>378</v>
      </c>
      <c r="D22" s="88">
        <v>864</v>
      </c>
    </row>
    <row r="23" spans="1:8">
      <c r="A23" s="117" t="s">
        <v>634</v>
      </c>
      <c r="B23" s="117" t="s">
        <v>757</v>
      </c>
      <c r="C23" s="115">
        <v>29157</v>
      </c>
      <c r="D23" s="115">
        <v>56835</v>
      </c>
    </row>
    <row r="24" spans="1:8">
      <c r="A24" s="77" t="s">
        <v>78</v>
      </c>
      <c r="B24" s="77" t="s">
        <v>79</v>
      </c>
      <c r="C24" s="88">
        <v>6265</v>
      </c>
      <c r="D24" s="88">
        <v>11576</v>
      </c>
    </row>
    <row r="25" spans="1:8">
      <c r="A25" s="117"/>
      <c r="B25" s="117"/>
      <c r="C25" s="115"/>
      <c r="D25" s="115"/>
    </row>
    <row r="26" spans="1:8">
      <c r="A26" s="117" t="s">
        <v>522</v>
      </c>
      <c r="B26" s="117" t="s">
        <v>758</v>
      </c>
      <c r="C26" s="115">
        <v>22892</v>
      </c>
      <c r="D26" s="115">
        <v>45259</v>
      </c>
    </row>
    <row r="27" spans="1:8">
      <c r="A27" s="77"/>
      <c r="B27" s="77"/>
      <c r="C27" s="88"/>
      <c r="D27" s="88"/>
    </row>
    <row r="28" spans="1:8">
      <c r="A28" s="117" t="s">
        <v>635</v>
      </c>
      <c r="B28" s="117" t="s">
        <v>759</v>
      </c>
      <c r="C28" s="115">
        <v>22892</v>
      </c>
      <c r="D28" s="115">
        <v>45259</v>
      </c>
    </row>
    <row r="29" spans="1:8">
      <c r="B29" s="69"/>
      <c r="C29" s="70"/>
      <c r="D29" s="70"/>
    </row>
    <row r="30" spans="1:8">
      <c r="B30" s="71"/>
      <c r="C30" s="72"/>
      <c r="D30" s="72"/>
    </row>
    <row r="31" spans="1:8">
      <c r="A31" s="126" t="s">
        <v>86</v>
      </c>
      <c r="B31" s="126" t="s">
        <v>760</v>
      </c>
      <c r="C31" s="127"/>
      <c r="D31" s="127"/>
    </row>
    <row r="32" spans="1:8">
      <c r="A32" s="73" t="s">
        <v>88</v>
      </c>
      <c r="B32" s="73" t="s">
        <v>89</v>
      </c>
      <c r="C32" s="128">
        <v>0.23816063254265502</v>
      </c>
      <c r="D32" s="128">
        <v>0.47085934248855599</v>
      </c>
    </row>
    <row r="33" spans="1:5">
      <c r="A33" s="129" t="s">
        <v>90</v>
      </c>
      <c r="B33" s="129" t="s">
        <v>91</v>
      </c>
      <c r="C33" s="128">
        <v>0.22856895064293944</v>
      </c>
      <c r="D33" s="128">
        <v>0.45769330156509913</v>
      </c>
    </row>
    <row r="34" spans="1:5">
      <c r="A34" s="67"/>
    </row>
    <row r="36" spans="1:5">
      <c r="A36" s="126" t="s">
        <v>522</v>
      </c>
      <c r="B36" s="126" t="s">
        <v>758</v>
      </c>
      <c r="C36" s="115">
        <v>22892</v>
      </c>
      <c r="D36" s="115">
        <v>45259</v>
      </c>
    </row>
    <row r="37" spans="1:5">
      <c r="A37" s="74" t="s">
        <v>636</v>
      </c>
      <c r="B37" s="74" t="s">
        <v>105</v>
      </c>
      <c r="C37" s="118">
        <v>-13</v>
      </c>
      <c r="D37" s="118">
        <v>-1444</v>
      </c>
    </row>
    <row r="38" spans="1:5">
      <c r="A38" s="75" t="s">
        <v>637</v>
      </c>
      <c r="B38" s="75" t="s">
        <v>107</v>
      </c>
      <c r="C38" s="88">
        <v>-13</v>
      </c>
      <c r="D38" s="88">
        <v>-1444</v>
      </c>
    </row>
    <row r="39" spans="1:5">
      <c r="A39" s="38" t="s">
        <v>403</v>
      </c>
      <c r="B39" s="75" t="s">
        <v>404</v>
      </c>
      <c r="C39" s="88">
        <v>0</v>
      </c>
      <c r="D39" s="88"/>
    </row>
    <row r="40" spans="1:5">
      <c r="A40" s="75" t="s">
        <v>639</v>
      </c>
      <c r="B40" s="75" t="s">
        <v>111</v>
      </c>
      <c r="C40" s="88"/>
      <c r="D40" s="88"/>
    </row>
    <row r="41" spans="1:5">
      <c r="A41" s="126" t="s">
        <v>405</v>
      </c>
      <c r="B41" s="126" t="s">
        <v>406</v>
      </c>
      <c r="C41" s="115">
        <v>22879</v>
      </c>
      <c r="D41" s="115">
        <v>43815</v>
      </c>
    </row>
    <row r="42" spans="1:5">
      <c r="A42" s="75" t="s">
        <v>795</v>
      </c>
      <c r="B42" s="75" t="s">
        <v>408</v>
      </c>
      <c r="C42" s="88"/>
      <c r="D42" s="88"/>
    </row>
    <row r="43" spans="1:5" ht="26">
      <c r="A43" s="126" t="s">
        <v>641</v>
      </c>
      <c r="B43" s="126" t="s">
        <v>796</v>
      </c>
      <c r="C43" s="115">
        <v>22879</v>
      </c>
      <c r="D43" s="115">
        <v>43815</v>
      </c>
    </row>
    <row r="44" spans="1:5">
      <c r="A44" s="76"/>
    </row>
    <row r="46" spans="1:5" ht="26">
      <c r="A46" s="65" t="s">
        <v>781</v>
      </c>
      <c r="B46" s="65" t="s">
        <v>125</v>
      </c>
    </row>
    <row r="47" spans="1:5">
      <c r="A47" s="313" t="s">
        <v>126</v>
      </c>
      <c r="B47" s="313" t="s">
        <v>127</v>
      </c>
      <c r="C47" s="119" t="s">
        <v>775</v>
      </c>
      <c r="D47" s="119">
        <v>43100</v>
      </c>
      <c r="E47" s="119">
        <v>42825</v>
      </c>
    </row>
    <row r="48" spans="1:5">
      <c r="A48" s="130" t="s">
        <v>643</v>
      </c>
      <c r="B48" s="130" t="s">
        <v>131</v>
      </c>
      <c r="C48" s="131">
        <v>279405</v>
      </c>
      <c r="D48" s="131">
        <v>255535</v>
      </c>
      <c r="E48" s="131">
        <v>188377</v>
      </c>
    </row>
    <row r="49" spans="1:5">
      <c r="A49" s="77" t="s">
        <v>566</v>
      </c>
      <c r="B49" s="77" t="s">
        <v>133</v>
      </c>
      <c r="C49" s="78">
        <v>18869</v>
      </c>
      <c r="D49" s="78">
        <v>18832</v>
      </c>
      <c r="E49" s="78">
        <v>16146</v>
      </c>
    </row>
    <row r="50" spans="1:5">
      <c r="A50" s="77" t="s">
        <v>567</v>
      </c>
      <c r="B50" s="77" t="s">
        <v>135</v>
      </c>
      <c r="C50" s="78">
        <v>46498</v>
      </c>
      <c r="D50" s="78">
        <v>46853</v>
      </c>
      <c r="E50" s="78">
        <v>46263</v>
      </c>
    </row>
    <row r="51" spans="1:5">
      <c r="A51" s="77" t="s">
        <v>568</v>
      </c>
      <c r="B51" s="77" t="s">
        <v>137</v>
      </c>
      <c r="C51" s="78">
        <v>165164</v>
      </c>
      <c r="D51" s="78">
        <v>142486</v>
      </c>
      <c r="E51" s="78">
        <v>79064</v>
      </c>
    </row>
    <row r="52" spans="1:5">
      <c r="A52" s="77" t="s">
        <v>138</v>
      </c>
      <c r="B52" s="77" t="s">
        <v>139</v>
      </c>
      <c r="C52" s="78">
        <v>46417</v>
      </c>
      <c r="D52" s="78">
        <v>46417</v>
      </c>
      <c r="E52" s="78">
        <v>46417</v>
      </c>
    </row>
    <row r="53" spans="1:5">
      <c r="A53" s="77" t="s">
        <v>569</v>
      </c>
      <c r="B53" s="77" t="s">
        <v>145</v>
      </c>
      <c r="C53" s="78">
        <v>452</v>
      </c>
      <c r="D53" s="78">
        <v>452</v>
      </c>
      <c r="E53" s="78">
        <v>0</v>
      </c>
    </row>
    <row r="54" spans="1:5">
      <c r="A54" s="77" t="s">
        <v>146</v>
      </c>
      <c r="B54" s="77" t="s">
        <v>147</v>
      </c>
      <c r="C54" s="78">
        <v>0</v>
      </c>
      <c r="D54" s="78">
        <v>0</v>
      </c>
      <c r="E54" s="78">
        <v>0</v>
      </c>
    </row>
    <row r="55" spans="1:5">
      <c r="A55" s="77" t="s">
        <v>500</v>
      </c>
      <c r="B55" s="77" t="s">
        <v>151</v>
      </c>
      <c r="C55" s="78">
        <v>1504</v>
      </c>
      <c r="D55" s="78">
        <v>0</v>
      </c>
      <c r="E55" s="78">
        <v>0</v>
      </c>
    </row>
    <row r="56" spans="1:5">
      <c r="A56" s="77" t="s">
        <v>707</v>
      </c>
      <c r="B56" s="77" t="s">
        <v>611</v>
      </c>
      <c r="C56" s="78">
        <v>501</v>
      </c>
      <c r="D56" s="78">
        <v>495</v>
      </c>
      <c r="E56" s="78">
        <v>487</v>
      </c>
    </row>
    <row r="57" spans="1:5">
      <c r="A57" s="130" t="s">
        <v>570</v>
      </c>
      <c r="B57" s="130" t="s">
        <v>155</v>
      </c>
      <c r="C57" s="131">
        <v>720587</v>
      </c>
      <c r="D57" s="131">
        <v>725978</v>
      </c>
      <c r="E57" s="131">
        <v>720358</v>
      </c>
    </row>
    <row r="58" spans="1:5">
      <c r="A58" s="77" t="s">
        <v>156</v>
      </c>
      <c r="B58" s="77" t="s">
        <v>157</v>
      </c>
      <c r="C58" s="78">
        <v>272</v>
      </c>
      <c r="D58" s="78">
        <v>323</v>
      </c>
      <c r="E58" s="78">
        <v>490</v>
      </c>
    </row>
    <row r="59" spans="1:5">
      <c r="A59" s="77" t="s">
        <v>158</v>
      </c>
      <c r="B59" s="77" t="s">
        <v>159</v>
      </c>
      <c r="C59" s="78">
        <v>21453</v>
      </c>
      <c r="D59" s="78">
        <v>46261</v>
      </c>
      <c r="E59" s="78">
        <v>39963</v>
      </c>
    </row>
    <row r="60" spans="1:5">
      <c r="A60" s="77" t="s">
        <v>571</v>
      </c>
      <c r="B60" s="77" t="s">
        <v>161</v>
      </c>
      <c r="C60" s="78">
        <v>1437</v>
      </c>
      <c r="D60" s="78">
        <v>0</v>
      </c>
      <c r="E60" s="78">
        <v>5378</v>
      </c>
    </row>
    <row r="61" spans="1:5">
      <c r="A61" s="77" t="s">
        <v>152</v>
      </c>
      <c r="B61" s="77" t="s">
        <v>153</v>
      </c>
      <c r="C61" s="78">
        <v>17518</v>
      </c>
      <c r="D61" s="78">
        <v>17582</v>
      </c>
      <c r="E61" s="78">
        <v>15844</v>
      </c>
    </row>
    <row r="62" spans="1:5">
      <c r="A62" s="77" t="s">
        <v>146</v>
      </c>
      <c r="B62" s="77" t="s">
        <v>147</v>
      </c>
      <c r="C62" s="78">
        <v>0</v>
      </c>
      <c r="D62" s="78">
        <v>0</v>
      </c>
      <c r="E62" s="78">
        <v>0</v>
      </c>
    </row>
    <row r="63" spans="1:5">
      <c r="A63" s="77" t="s">
        <v>499</v>
      </c>
      <c r="B63" s="77" t="s">
        <v>149</v>
      </c>
      <c r="C63" s="78">
        <v>17868</v>
      </c>
      <c r="D63" s="78">
        <v>14296</v>
      </c>
      <c r="E63" s="78">
        <v>12251</v>
      </c>
    </row>
    <row r="64" spans="1:5">
      <c r="A64" s="132" t="s">
        <v>170</v>
      </c>
      <c r="B64" s="132" t="s">
        <v>171</v>
      </c>
      <c r="C64" s="315">
        <v>84122</v>
      </c>
      <c r="D64" s="315">
        <v>66987</v>
      </c>
      <c r="E64" s="315">
        <v>124155</v>
      </c>
    </row>
    <row r="65" spans="1:5">
      <c r="A65" s="77" t="s">
        <v>537</v>
      </c>
      <c r="B65" s="77" t="s">
        <v>169</v>
      </c>
      <c r="C65" s="78">
        <v>577917</v>
      </c>
      <c r="D65" s="78">
        <v>580529</v>
      </c>
      <c r="E65" s="78">
        <v>522277</v>
      </c>
    </row>
    <row r="66" spans="1:5">
      <c r="A66" s="130" t="s">
        <v>174</v>
      </c>
      <c r="B66" s="130" t="s">
        <v>175</v>
      </c>
      <c r="C66" s="131">
        <v>999992</v>
      </c>
      <c r="D66" s="131">
        <v>981513</v>
      </c>
      <c r="E66" s="131">
        <v>908735</v>
      </c>
    </row>
    <row r="67" spans="1:5">
      <c r="C67" s="79"/>
      <c r="D67" s="79"/>
      <c r="E67" s="79"/>
    </row>
    <row r="68" spans="1:5">
      <c r="A68" s="313" t="s">
        <v>452</v>
      </c>
      <c r="B68" s="313" t="s">
        <v>177</v>
      </c>
      <c r="C68" s="119" t="s">
        <v>775</v>
      </c>
      <c r="D68" s="119">
        <v>43100</v>
      </c>
      <c r="E68" s="119" t="s">
        <v>840</v>
      </c>
    </row>
    <row r="69" spans="1:5">
      <c r="A69" s="130" t="s">
        <v>178</v>
      </c>
      <c r="B69" s="130" t="s">
        <v>179</v>
      </c>
      <c r="C69" s="131">
        <v>908628</v>
      </c>
      <c r="D69" s="131">
        <v>882899</v>
      </c>
      <c r="E69" s="131">
        <v>823236</v>
      </c>
    </row>
    <row r="70" spans="1:5">
      <c r="A70" s="130" t="s">
        <v>799</v>
      </c>
      <c r="B70" s="130" t="s">
        <v>481</v>
      </c>
      <c r="C70" s="131">
        <v>908628</v>
      </c>
      <c r="D70" s="131">
        <v>882899</v>
      </c>
      <c r="E70" s="131">
        <v>823236</v>
      </c>
    </row>
    <row r="71" spans="1:5">
      <c r="A71" s="77" t="s">
        <v>182</v>
      </c>
      <c r="B71" s="77" t="s">
        <v>183</v>
      </c>
      <c r="C71" s="78">
        <v>96120</v>
      </c>
      <c r="D71" s="78">
        <v>96120</v>
      </c>
      <c r="E71" s="78">
        <v>96120</v>
      </c>
    </row>
    <row r="72" spans="1:5">
      <c r="A72" s="77" t="s">
        <v>453</v>
      </c>
      <c r="B72" s="77" t="s">
        <v>527</v>
      </c>
      <c r="C72" s="78">
        <v>551776</v>
      </c>
      <c r="D72" s="78">
        <v>549335</v>
      </c>
      <c r="E72" s="78">
        <v>403001</v>
      </c>
    </row>
    <row r="73" spans="1:5">
      <c r="A73" s="77" t="s">
        <v>573</v>
      </c>
      <c r="B73" s="77" t="s">
        <v>191</v>
      </c>
      <c r="C73" s="78">
        <v>18166</v>
      </c>
      <c r="D73" s="78">
        <v>15212</v>
      </c>
      <c r="E73" s="78">
        <v>7278</v>
      </c>
    </row>
    <row r="74" spans="1:5">
      <c r="A74" s="77" t="s">
        <v>574</v>
      </c>
      <c r="B74" s="77" t="s">
        <v>529</v>
      </c>
      <c r="C74" s="78">
        <v>105</v>
      </c>
      <c r="D74" s="78">
        <v>118</v>
      </c>
      <c r="E74" s="78">
        <v>2474</v>
      </c>
    </row>
    <row r="75" spans="1:5">
      <c r="A75" s="77" t="s">
        <v>194</v>
      </c>
      <c r="B75" s="77" t="s">
        <v>195</v>
      </c>
      <c r="C75" s="78">
        <v>219569</v>
      </c>
      <c r="D75" s="78">
        <v>21844</v>
      </c>
      <c r="E75" s="78">
        <v>269104</v>
      </c>
    </row>
    <row r="76" spans="1:5">
      <c r="A76" s="77" t="s">
        <v>575</v>
      </c>
      <c r="B76" s="77" t="s">
        <v>197</v>
      </c>
      <c r="C76" s="78">
        <v>22892</v>
      </c>
      <c r="D76" s="78">
        <v>200270</v>
      </c>
      <c r="E76" s="78">
        <v>45259</v>
      </c>
    </row>
    <row r="77" spans="1:5">
      <c r="A77" s="114" t="s">
        <v>576</v>
      </c>
      <c r="B77" s="114" t="s">
        <v>482</v>
      </c>
      <c r="C77" s="316"/>
      <c r="D77" s="316">
        <v>0</v>
      </c>
      <c r="E77" s="316">
        <v>0</v>
      </c>
    </row>
    <row r="78" spans="1:5">
      <c r="A78" s="130" t="s">
        <v>577</v>
      </c>
      <c r="B78" s="130" t="s">
        <v>199</v>
      </c>
      <c r="C78" s="131">
        <v>2892</v>
      </c>
      <c r="D78" s="131">
        <v>4130</v>
      </c>
      <c r="E78" s="131">
        <v>2225</v>
      </c>
    </row>
    <row r="79" spans="1:5">
      <c r="A79" s="77" t="s">
        <v>200</v>
      </c>
      <c r="B79" s="77" t="s">
        <v>201</v>
      </c>
      <c r="C79" s="78">
        <v>0</v>
      </c>
      <c r="D79" s="78">
        <v>148</v>
      </c>
      <c r="E79" s="78">
        <v>233</v>
      </c>
    </row>
    <row r="80" spans="1:5">
      <c r="A80" s="77" t="s">
        <v>502</v>
      </c>
      <c r="B80" s="77" t="s">
        <v>205</v>
      </c>
      <c r="C80" s="78">
        <v>0</v>
      </c>
      <c r="D80" s="78">
        <v>1878</v>
      </c>
      <c r="E80" s="78">
        <v>1038</v>
      </c>
    </row>
    <row r="81" spans="1:5">
      <c r="A81" s="77" t="s">
        <v>503</v>
      </c>
      <c r="B81" s="77" t="s">
        <v>207</v>
      </c>
      <c r="C81" s="78">
        <v>2811</v>
      </c>
      <c r="D81" s="78">
        <v>2023</v>
      </c>
      <c r="E81" s="78">
        <v>897</v>
      </c>
    </row>
    <row r="82" spans="1:5">
      <c r="A82" s="77" t="s">
        <v>483</v>
      </c>
      <c r="B82" s="77" t="s">
        <v>209</v>
      </c>
      <c r="C82" s="78">
        <v>81</v>
      </c>
      <c r="D82" s="78">
        <v>81</v>
      </c>
      <c r="E82" s="78">
        <v>57</v>
      </c>
    </row>
    <row r="83" spans="1:5">
      <c r="A83" s="130" t="s">
        <v>578</v>
      </c>
      <c r="B83" s="130" t="s">
        <v>213</v>
      </c>
      <c r="C83" s="131">
        <v>88472</v>
      </c>
      <c r="D83" s="131">
        <v>94484</v>
      </c>
      <c r="E83" s="131">
        <v>83274</v>
      </c>
    </row>
    <row r="84" spans="1:5">
      <c r="A84" s="77" t="s">
        <v>336</v>
      </c>
      <c r="B84" s="77" t="s">
        <v>337</v>
      </c>
      <c r="C84" s="78">
        <v>0</v>
      </c>
      <c r="D84" s="78">
        <v>0</v>
      </c>
      <c r="E84" s="78">
        <v>2</v>
      </c>
    </row>
    <row r="85" spans="1:5">
      <c r="A85" s="77" t="s">
        <v>200</v>
      </c>
      <c r="B85" s="77" t="s">
        <v>201</v>
      </c>
      <c r="C85" s="78">
        <v>233</v>
      </c>
      <c r="D85" s="78">
        <v>190</v>
      </c>
      <c r="E85" s="78">
        <v>234</v>
      </c>
    </row>
    <row r="86" spans="1:5">
      <c r="A86" s="77" t="s">
        <v>579</v>
      </c>
      <c r="B86" s="77" t="s">
        <v>217</v>
      </c>
      <c r="C86" s="78">
        <v>31460</v>
      </c>
      <c r="D86" s="78">
        <v>37374</v>
      </c>
      <c r="E86" s="78">
        <v>18478</v>
      </c>
    </row>
    <row r="87" spans="1:5">
      <c r="A87" s="77" t="s">
        <v>218</v>
      </c>
      <c r="B87" s="77" t="s">
        <v>219</v>
      </c>
      <c r="C87" s="78">
        <v>388</v>
      </c>
      <c r="D87" s="78">
        <v>3457</v>
      </c>
      <c r="E87" s="78">
        <v>484</v>
      </c>
    </row>
    <row r="88" spans="1:5">
      <c r="A88" s="77" t="s">
        <v>202</v>
      </c>
      <c r="B88" s="77" t="s">
        <v>221</v>
      </c>
      <c r="C88" s="78">
        <v>4493</v>
      </c>
      <c r="D88" s="78">
        <v>6770</v>
      </c>
      <c r="E88" s="78">
        <v>7752</v>
      </c>
    </row>
    <row r="89" spans="1:5">
      <c r="A89" s="77" t="s">
        <v>503</v>
      </c>
      <c r="B89" s="77" t="s">
        <v>207</v>
      </c>
      <c r="C89" s="78">
        <v>3791</v>
      </c>
      <c r="D89" s="78">
        <v>3052</v>
      </c>
      <c r="E89" s="78">
        <v>3598</v>
      </c>
    </row>
    <row r="90" spans="1:5">
      <c r="A90" s="77" t="s">
        <v>483</v>
      </c>
      <c r="B90" s="77" t="s">
        <v>209</v>
      </c>
      <c r="C90" s="78">
        <v>1</v>
      </c>
      <c r="D90" s="78">
        <v>1</v>
      </c>
      <c r="E90" s="78">
        <v>147</v>
      </c>
    </row>
    <row r="91" spans="1:5">
      <c r="A91" s="77" t="s">
        <v>210</v>
      </c>
      <c r="B91" s="77" t="s">
        <v>211</v>
      </c>
      <c r="C91" s="78">
        <v>48106</v>
      </c>
      <c r="D91" s="78">
        <v>43640</v>
      </c>
      <c r="E91" s="78">
        <v>52579</v>
      </c>
    </row>
    <row r="92" spans="1:5">
      <c r="A92" s="130" t="s">
        <v>580</v>
      </c>
      <c r="B92" s="130" t="s">
        <v>228</v>
      </c>
      <c r="C92" s="131">
        <v>999992</v>
      </c>
      <c r="D92" s="131">
        <v>981513</v>
      </c>
      <c r="E92" s="131">
        <v>908735</v>
      </c>
    </row>
    <row r="93" spans="1:5">
      <c r="A93" s="76" t="s">
        <v>466</v>
      </c>
    </row>
    <row r="95" spans="1:5" ht="26">
      <c r="A95" s="65" t="s">
        <v>784</v>
      </c>
      <c r="B95" s="65" t="s">
        <v>230</v>
      </c>
    </row>
    <row r="96" spans="1:5" ht="24">
      <c r="A96" s="313" t="s">
        <v>231</v>
      </c>
      <c r="B96" s="313" t="s">
        <v>232</v>
      </c>
      <c r="C96" s="113" t="s">
        <v>771</v>
      </c>
      <c r="D96" s="113" t="s">
        <v>841</v>
      </c>
    </row>
    <row r="97" spans="1:4">
      <c r="A97" s="121" t="s">
        <v>233</v>
      </c>
      <c r="B97" s="121" t="s">
        <v>234</v>
      </c>
      <c r="C97" s="4"/>
      <c r="D97" s="4"/>
    </row>
    <row r="98" spans="1:4">
      <c r="A98" s="122" t="s">
        <v>646</v>
      </c>
      <c r="B98" s="122" t="s">
        <v>758</v>
      </c>
      <c r="C98" s="4">
        <v>22892</v>
      </c>
      <c r="D98" s="4">
        <v>45259</v>
      </c>
    </row>
    <row r="99" spans="1:4">
      <c r="A99" s="122" t="s">
        <v>235</v>
      </c>
      <c r="B99" s="122" t="s">
        <v>236</v>
      </c>
      <c r="C99" s="4">
        <v>22108</v>
      </c>
      <c r="D99" s="4">
        <v>33731</v>
      </c>
    </row>
    <row r="100" spans="1:4">
      <c r="A100" s="81" t="s">
        <v>800</v>
      </c>
      <c r="B100" s="81" t="s">
        <v>801</v>
      </c>
      <c r="C100" s="80">
        <v>1186</v>
      </c>
      <c r="D100" s="80">
        <v>1183</v>
      </c>
    </row>
    <row r="101" spans="1:4">
      <c r="A101" s="81" t="s">
        <v>802</v>
      </c>
      <c r="B101" s="81" t="s">
        <v>803</v>
      </c>
      <c r="C101" s="80">
        <v>0</v>
      </c>
      <c r="D101" s="80">
        <v>0</v>
      </c>
    </row>
    <row r="102" spans="1:4">
      <c r="A102" s="81" t="s">
        <v>804</v>
      </c>
      <c r="B102" s="81" t="s">
        <v>244</v>
      </c>
      <c r="C102" s="80">
        <v>-1636</v>
      </c>
      <c r="D102" s="80">
        <v>-3401</v>
      </c>
    </row>
    <row r="103" spans="1:4">
      <c r="A103" s="81" t="s">
        <v>651</v>
      </c>
      <c r="B103" s="81" t="s">
        <v>606</v>
      </c>
      <c r="C103" s="80">
        <v>-29</v>
      </c>
      <c r="D103" s="80">
        <v>249</v>
      </c>
    </row>
    <row r="104" spans="1:4">
      <c r="A104" s="81" t="s">
        <v>652</v>
      </c>
      <c r="B104" s="81" t="s">
        <v>248</v>
      </c>
      <c r="C104" s="80">
        <v>4466</v>
      </c>
      <c r="D104" s="80">
        <v>7401</v>
      </c>
    </row>
    <row r="105" spans="1:4">
      <c r="A105" s="81" t="s">
        <v>653</v>
      </c>
      <c r="B105" s="81" t="s">
        <v>250</v>
      </c>
      <c r="C105" s="80">
        <v>51</v>
      </c>
      <c r="D105" s="80">
        <v>-89</v>
      </c>
    </row>
    <row r="106" spans="1:4">
      <c r="A106" s="81" t="s">
        <v>654</v>
      </c>
      <c r="B106" s="81" t="s">
        <v>252</v>
      </c>
      <c r="C106" s="80">
        <v>24866</v>
      </c>
      <c r="D106" s="80">
        <v>36016</v>
      </c>
    </row>
    <row r="107" spans="1:4">
      <c r="A107" s="81" t="s">
        <v>655</v>
      </c>
      <c r="B107" s="81" t="s">
        <v>546</v>
      </c>
      <c r="C107" s="80">
        <v>-7706</v>
      </c>
      <c r="D107" s="80">
        <v>-12059</v>
      </c>
    </row>
    <row r="108" spans="1:4">
      <c r="A108" s="81" t="s">
        <v>255</v>
      </c>
      <c r="B108" s="81" t="s">
        <v>547</v>
      </c>
      <c r="C108" s="80">
        <v>-2045</v>
      </c>
      <c r="D108" s="80">
        <v>3160</v>
      </c>
    </row>
    <row r="109" spans="1:4">
      <c r="A109" s="81" t="s">
        <v>259</v>
      </c>
      <c r="B109" s="81" t="s">
        <v>260</v>
      </c>
      <c r="C109" s="80">
        <v>2955</v>
      </c>
      <c r="D109" s="80">
        <v>1271</v>
      </c>
    </row>
    <row r="110" spans="1:4">
      <c r="A110" s="122" t="s">
        <v>656</v>
      </c>
      <c r="B110" s="122" t="s">
        <v>262</v>
      </c>
      <c r="C110" s="4">
        <v>45000</v>
      </c>
      <c r="D110" s="4">
        <v>78990</v>
      </c>
    </row>
    <row r="111" spans="1:4">
      <c r="A111" s="81" t="s">
        <v>805</v>
      </c>
      <c r="B111" s="81" t="s">
        <v>765</v>
      </c>
      <c r="C111" s="80">
        <v>6265</v>
      </c>
      <c r="D111" s="80">
        <v>11576</v>
      </c>
    </row>
    <row r="112" spans="1:4">
      <c r="A112" s="81" t="s">
        <v>766</v>
      </c>
      <c r="B112" s="81" t="s">
        <v>767</v>
      </c>
      <c r="C112" s="80">
        <v>-14257</v>
      </c>
      <c r="D112" s="80">
        <v>-26269</v>
      </c>
    </row>
    <row r="113" spans="1:4">
      <c r="A113" s="121" t="s">
        <v>659</v>
      </c>
      <c r="B113" s="121" t="s">
        <v>270</v>
      </c>
      <c r="C113" s="4">
        <v>37008</v>
      </c>
      <c r="D113" s="4">
        <v>64297</v>
      </c>
    </row>
    <row r="114" spans="1:4">
      <c r="A114" s="121" t="s">
        <v>660</v>
      </c>
      <c r="B114" s="121" t="s">
        <v>272</v>
      </c>
      <c r="C114" s="4"/>
      <c r="D114" s="4"/>
    </row>
    <row r="115" spans="1:4">
      <c r="A115" s="122" t="s">
        <v>549</v>
      </c>
      <c r="B115" s="122" t="s">
        <v>274</v>
      </c>
      <c r="C115" s="4">
        <v>183414</v>
      </c>
      <c r="D115" s="4">
        <v>343237</v>
      </c>
    </row>
    <row r="116" spans="1:4">
      <c r="A116" s="81" t="s">
        <v>806</v>
      </c>
      <c r="B116" s="81" t="s">
        <v>276</v>
      </c>
      <c r="C116" s="80">
        <v>0</v>
      </c>
      <c r="D116" s="80">
        <v>1</v>
      </c>
    </row>
    <row r="117" spans="1:4">
      <c r="A117" s="81" t="s">
        <v>807</v>
      </c>
      <c r="B117" s="81" t="s">
        <v>282</v>
      </c>
      <c r="C117" s="80">
        <v>0</v>
      </c>
      <c r="D117" s="80">
        <v>0</v>
      </c>
    </row>
    <row r="118" spans="1:4">
      <c r="A118" s="81" t="s">
        <v>808</v>
      </c>
      <c r="B118" s="81" t="s">
        <v>288</v>
      </c>
      <c r="C118" s="80">
        <v>181871</v>
      </c>
      <c r="D118" s="80">
        <v>339835</v>
      </c>
    </row>
    <row r="119" spans="1:4">
      <c r="A119" s="81" t="s">
        <v>664</v>
      </c>
      <c r="B119" s="81" t="s">
        <v>716</v>
      </c>
      <c r="C119" s="80">
        <v>1543</v>
      </c>
      <c r="D119" s="80">
        <v>3401</v>
      </c>
    </row>
    <row r="120" spans="1:4">
      <c r="A120" s="122" t="s">
        <v>553</v>
      </c>
      <c r="B120" s="122" t="s">
        <v>300</v>
      </c>
      <c r="C120" s="4">
        <v>203276</v>
      </c>
      <c r="D120" s="4">
        <v>500453</v>
      </c>
    </row>
    <row r="121" spans="1:4">
      <c r="A121" s="81" t="s">
        <v>665</v>
      </c>
      <c r="B121" s="81" t="s">
        <v>717</v>
      </c>
      <c r="C121" s="80">
        <v>2768</v>
      </c>
      <c r="D121" s="80">
        <v>2157</v>
      </c>
    </row>
    <row r="122" spans="1:4">
      <c r="A122" s="81" t="s">
        <v>568</v>
      </c>
      <c r="B122" s="81" t="s">
        <v>137</v>
      </c>
      <c r="C122" s="80">
        <v>21249</v>
      </c>
      <c r="D122" s="80">
        <v>16019</v>
      </c>
    </row>
    <row r="123" spans="1:4">
      <c r="A123" s="81" t="s">
        <v>810</v>
      </c>
      <c r="B123" s="81" t="s">
        <v>322</v>
      </c>
      <c r="C123" s="80">
        <v>179259</v>
      </c>
      <c r="D123" s="80">
        <v>482277</v>
      </c>
    </row>
    <row r="124" spans="1:4">
      <c r="A124" s="121" t="s">
        <v>668</v>
      </c>
      <c r="B124" s="121" t="s">
        <v>331</v>
      </c>
      <c r="C124" s="4">
        <v>-19862</v>
      </c>
      <c r="D124" s="4">
        <v>-157216</v>
      </c>
    </row>
    <row r="125" spans="1:4">
      <c r="A125" s="121" t="s">
        <v>669</v>
      </c>
      <c r="B125" s="121" t="s">
        <v>333</v>
      </c>
      <c r="C125" s="4"/>
      <c r="D125" s="4"/>
    </row>
    <row r="126" spans="1:4">
      <c r="A126" s="122" t="s">
        <v>549</v>
      </c>
      <c r="B126" s="122" t="s">
        <v>274</v>
      </c>
      <c r="C126" s="4">
        <v>93</v>
      </c>
      <c r="D126" s="4">
        <v>2</v>
      </c>
    </row>
    <row r="127" spans="1:4">
      <c r="A127" s="81" t="s">
        <v>710</v>
      </c>
      <c r="B127" s="81" t="s">
        <v>711</v>
      </c>
      <c r="C127" s="80">
        <v>0</v>
      </c>
      <c r="D127" s="80">
        <v>0</v>
      </c>
    </row>
    <row r="128" spans="1:4">
      <c r="A128" s="81" t="s">
        <v>336</v>
      </c>
      <c r="B128" s="81" t="s">
        <v>337</v>
      </c>
      <c r="C128" s="80">
        <v>0</v>
      </c>
      <c r="D128" s="80">
        <v>2</v>
      </c>
    </row>
    <row r="129" spans="1:32">
      <c r="A129" s="122" t="s">
        <v>553</v>
      </c>
      <c r="B129" s="122" t="s">
        <v>300</v>
      </c>
      <c r="C129" s="4">
        <v>104</v>
      </c>
      <c r="D129" s="4">
        <v>297</v>
      </c>
    </row>
    <row r="130" spans="1:32">
      <c r="A130" s="81" t="s">
        <v>342</v>
      </c>
      <c r="B130" s="81" t="s">
        <v>312</v>
      </c>
      <c r="C130" s="80">
        <v>0</v>
      </c>
      <c r="D130" s="80">
        <v>0</v>
      </c>
    </row>
    <row r="131" spans="1:32">
      <c r="A131" s="81" t="s">
        <v>811</v>
      </c>
      <c r="B131" s="81" t="s">
        <v>346</v>
      </c>
      <c r="C131" s="80">
        <v>0</v>
      </c>
      <c r="D131" s="80">
        <v>0</v>
      </c>
      <c r="Q131" s="68"/>
    </row>
    <row r="132" spans="1:32">
      <c r="A132" s="81" t="s">
        <v>785</v>
      </c>
      <c r="B132" s="81" t="s">
        <v>786</v>
      </c>
      <c r="C132" s="80">
        <v>104</v>
      </c>
      <c r="D132" s="80">
        <v>297</v>
      </c>
      <c r="Q132" s="68"/>
    </row>
    <row r="133" spans="1:32">
      <c r="A133" s="121" t="s">
        <v>672</v>
      </c>
      <c r="B133" s="121" t="s">
        <v>353</v>
      </c>
      <c r="C133" s="4">
        <v>-11</v>
      </c>
      <c r="D133" s="4">
        <v>-295</v>
      </c>
      <c r="Q133" s="68"/>
    </row>
    <row r="134" spans="1:32">
      <c r="A134" s="121" t="s">
        <v>673</v>
      </c>
      <c r="B134" s="121" t="s">
        <v>355</v>
      </c>
      <c r="C134" s="4">
        <v>17135</v>
      </c>
      <c r="D134" s="4">
        <v>-93214</v>
      </c>
      <c r="Q134" s="68"/>
    </row>
    <row r="135" spans="1:32">
      <c r="A135" s="121" t="s">
        <v>674</v>
      </c>
      <c r="B135" s="121" t="s">
        <v>357</v>
      </c>
      <c r="C135" s="4">
        <v>17135</v>
      </c>
      <c r="D135" s="4">
        <v>-93214</v>
      </c>
      <c r="Q135" s="68"/>
    </row>
    <row r="136" spans="1:32">
      <c r="A136" s="121" t="s">
        <v>675</v>
      </c>
      <c r="B136" s="121" t="s">
        <v>359</v>
      </c>
      <c r="C136" s="4">
        <v>66987</v>
      </c>
      <c r="D136" s="4">
        <v>217369</v>
      </c>
      <c r="Q136" s="68"/>
    </row>
    <row r="137" spans="1:32">
      <c r="A137" s="121" t="s">
        <v>676</v>
      </c>
      <c r="B137" s="121" t="s">
        <v>361</v>
      </c>
      <c r="C137" s="4">
        <v>84122</v>
      </c>
      <c r="D137" s="4">
        <v>124155</v>
      </c>
      <c r="Q137" s="68"/>
    </row>
    <row r="138" spans="1:32">
      <c r="A138" s="76" t="s">
        <v>466</v>
      </c>
      <c r="B138" s="71"/>
      <c r="C138" s="72"/>
      <c r="D138" s="72"/>
      <c r="Q138" s="68"/>
    </row>
    <row r="139" spans="1:32">
      <c r="A139" s="76"/>
      <c r="B139" s="71"/>
      <c r="C139" s="72"/>
      <c r="D139" s="72"/>
      <c r="Q139" s="68"/>
    </row>
    <row r="140" spans="1:32" ht="26">
      <c r="A140" s="65" t="s">
        <v>787</v>
      </c>
      <c r="B140" s="66" t="s">
        <v>427</v>
      </c>
      <c r="C140" s="383" t="s">
        <v>771</v>
      </c>
      <c r="D140" s="384"/>
      <c r="E140" s="384"/>
      <c r="F140" s="385"/>
      <c r="M140" s="383" t="s">
        <v>841</v>
      </c>
      <c r="N140" s="384"/>
      <c r="O140" s="384"/>
      <c r="P140" s="385"/>
      <c r="Q140" s="68"/>
    </row>
    <row r="141" spans="1:32" ht="52">
      <c r="A141" s="392" t="s">
        <v>477</v>
      </c>
      <c r="B141" s="387" t="s">
        <v>429</v>
      </c>
      <c r="C141" s="396" t="s">
        <v>430</v>
      </c>
      <c r="D141" s="396" t="s">
        <v>431</v>
      </c>
      <c r="E141" s="314" t="s">
        <v>478</v>
      </c>
      <c r="F141" s="314" t="s">
        <v>433</v>
      </c>
      <c r="M141" s="396" t="s">
        <v>430</v>
      </c>
      <c r="N141" s="396" t="s">
        <v>431</v>
      </c>
      <c r="O141" s="314" t="s">
        <v>478</v>
      </c>
      <c r="P141" s="314" t="s">
        <v>433</v>
      </c>
      <c r="R141" s="68"/>
      <c r="X141" s="68"/>
      <c r="Y141" s="68"/>
      <c r="AE141" s="68"/>
      <c r="AF141" s="68"/>
    </row>
    <row r="142" spans="1:32" ht="65">
      <c r="A142" s="392"/>
      <c r="B142" s="387"/>
      <c r="C142" s="397"/>
      <c r="D142" s="397"/>
      <c r="E142" s="314" t="s">
        <v>479</v>
      </c>
      <c r="F142" s="314" t="s">
        <v>435</v>
      </c>
      <c r="M142" s="397"/>
      <c r="N142" s="397"/>
      <c r="O142" s="314" t="s">
        <v>479</v>
      </c>
      <c r="P142" s="314" t="s">
        <v>435</v>
      </c>
      <c r="X142" s="68"/>
      <c r="Y142" s="68"/>
      <c r="AE142" s="68"/>
      <c r="AF142" s="68"/>
    </row>
    <row r="143" spans="1:32">
      <c r="A143" s="82" t="s">
        <v>0</v>
      </c>
      <c r="B143" s="121" t="s">
        <v>1</v>
      </c>
      <c r="C143" s="123">
        <v>51917</v>
      </c>
      <c r="D143" s="123">
        <v>25780</v>
      </c>
      <c r="E143" s="123">
        <v>-2262</v>
      </c>
      <c r="F143" s="123">
        <v>75435</v>
      </c>
      <c r="M143" s="123">
        <v>75521</v>
      </c>
      <c r="N143" s="123">
        <v>32871</v>
      </c>
      <c r="O143" s="123">
        <v>-9050</v>
      </c>
      <c r="P143" s="123">
        <v>99342</v>
      </c>
      <c r="Q143" s="68"/>
      <c r="R143" s="68"/>
      <c r="X143" s="68"/>
      <c r="Y143" s="68"/>
      <c r="AE143" s="68"/>
      <c r="AF143" s="68"/>
    </row>
    <row r="144" spans="1:32">
      <c r="A144" s="84" t="s">
        <v>622</v>
      </c>
      <c r="B144" s="116" t="s">
        <v>46</v>
      </c>
      <c r="C144" s="78">
        <v>49755</v>
      </c>
      <c r="D144" s="78">
        <v>2045</v>
      </c>
      <c r="E144" s="78">
        <v>417</v>
      </c>
      <c r="F144" s="78">
        <v>52217</v>
      </c>
      <c r="M144" s="88">
        <v>72784</v>
      </c>
      <c r="N144" s="88">
        <v>1566</v>
      </c>
      <c r="O144" s="88">
        <v>3360</v>
      </c>
      <c r="P144" s="78">
        <v>77710</v>
      </c>
      <c r="Q144" s="68"/>
      <c r="R144" s="68"/>
      <c r="X144" s="68"/>
      <c r="Y144" s="68"/>
      <c r="AE144" s="68"/>
      <c r="AF144" s="68"/>
    </row>
    <row r="145" spans="1:32">
      <c r="A145" s="84" t="s">
        <v>623</v>
      </c>
      <c r="B145" s="116" t="s">
        <v>812</v>
      </c>
      <c r="C145" s="78">
        <v>1108</v>
      </c>
      <c r="D145" s="78">
        <v>0</v>
      </c>
      <c r="E145" s="78">
        <v>-1103</v>
      </c>
      <c r="F145" s="78">
        <v>5</v>
      </c>
      <c r="M145" s="88">
        <v>1189</v>
      </c>
      <c r="N145" s="88">
        <v>0</v>
      </c>
      <c r="O145" s="88">
        <v>-1146</v>
      </c>
      <c r="P145" s="78">
        <v>43</v>
      </c>
      <c r="Q145" s="68"/>
      <c r="R145" s="68"/>
      <c r="X145" s="68"/>
      <c r="Y145" s="68"/>
      <c r="AE145" s="68"/>
      <c r="AF145" s="68"/>
    </row>
    <row r="146" spans="1:32">
      <c r="A146" s="84" t="s">
        <v>624</v>
      </c>
      <c r="B146" s="116" t="s">
        <v>813</v>
      </c>
      <c r="C146" s="78">
        <v>1054</v>
      </c>
      <c r="D146" s="78">
        <v>23735</v>
      </c>
      <c r="E146" s="78">
        <v>-1576</v>
      </c>
      <c r="F146" s="78">
        <v>23213</v>
      </c>
      <c r="M146" s="88">
        <v>1548</v>
      </c>
      <c r="N146" s="88">
        <v>31305</v>
      </c>
      <c r="O146" s="88">
        <v>-11264</v>
      </c>
      <c r="P146" s="78">
        <v>21589</v>
      </c>
      <c r="Q146" s="68"/>
      <c r="R146" s="68"/>
      <c r="X146" s="68"/>
      <c r="Y146" s="68"/>
      <c r="AE146" s="68"/>
      <c r="AF146" s="68"/>
    </row>
    <row r="147" spans="1:32">
      <c r="A147" s="82" t="s">
        <v>625</v>
      </c>
      <c r="B147" s="121" t="s">
        <v>438</v>
      </c>
      <c r="C147" s="123">
        <v>1292</v>
      </c>
      <c r="D147" s="123">
        <v>16365</v>
      </c>
      <c r="E147" s="123">
        <v>-1524</v>
      </c>
      <c r="F147" s="123">
        <v>16133</v>
      </c>
      <c r="M147" s="123">
        <v>1834</v>
      </c>
      <c r="N147" s="123">
        <v>21409</v>
      </c>
      <c r="O147" s="123">
        <v>-8420</v>
      </c>
      <c r="P147" s="123">
        <v>14823</v>
      </c>
      <c r="Q147" s="68"/>
      <c r="R147" s="68"/>
      <c r="X147" s="68"/>
      <c r="Y147" s="68"/>
      <c r="AE147" s="68"/>
      <c r="AF147" s="68"/>
    </row>
    <row r="148" spans="1:32">
      <c r="A148" s="84" t="s">
        <v>439</v>
      </c>
      <c r="B148" s="116" t="s">
        <v>814</v>
      </c>
      <c r="C148" s="78">
        <v>392</v>
      </c>
      <c r="D148" s="78">
        <v>0</v>
      </c>
      <c r="E148" s="78">
        <v>-364</v>
      </c>
      <c r="F148" s="78">
        <v>28</v>
      </c>
      <c r="M148" s="88">
        <v>420</v>
      </c>
      <c r="N148" s="88">
        <v>158</v>
      </c>
      <c r="O148" s="88">
        <v>-516</v>
      </c>
      <c r="P148" s="78">
        <v>62</v>
      </c>
      <c r="Q148" s="68"/>
      <c r="R148" s="68"/>
      <c r="X148" s="68"/>
      <c r="Y148" s="68"/>
      <c r="AE148" s="68"/>
      <c r="AF148" s="68"/>
    </row>
    <row r="149" spans="1:32">
      <c r="A149" s="84" t="s">
        <v>793</v>
      </c>
      <c r="B149" s="116" t="s">
        <v>442</v>
      </c>
      <c r="C149" s="78">
        <v>900</v>
      </c>
      <c r="D149" s="78">
        <v>16365</v>
      </c>
      <c r="E149" s="78">
        <v>-1160</v>
      </c>
      <c r="F149" s="78">
        <v>16105</v>
      </c>
      <c r="M149" s="88">
        <v>1414</v>
      </c>
      <c r="N149" s="88">
        <v>21251</v>
      </c>
      <c r="O149" s="88">
        <v>-7904</v>
      </c>
      <c r="P149" s="78">
        <v>14761</v>
      </c>
      <c r="Q149" s="68"/>
      <c r="R149" s="68"/>
      <c r="X149" s="68"/>
      <c r="Y149" s="68"/>
      <c r="AE149" s="68"/>
      <c r="AF149" s="68"/>
    </row>
    <row r="150" spans="1:32">
      <c r="A150" s="85" t="s">
        <v>626</v>
      </c>
      <c r="B150" s="124" t="s">
        <v>815</v>
      </c>
      <c r="C150" s="123">
        <v>50625</v>
      </c>
      <c r="D150" s="123">
        <v>9415</v>
      </c>
      <c r="E150" s="123">
        <v>-738</v>
      </c>
      <c r="F150" s="123">
        <v>59302</v>
      </c>
      <c r="M150" s="123">
        <v>73687</v>
      </c>
      <c r="N150" s="123">
        <v>11462</v>
      </c>
      <c r="O150" s="123">
        <v>-630</v>
      </c>
      <c r="P150" s="123">
        <v>84519</v>
      </c>
      <c r="R150" s="68"/>
      <c r="X150" s="68"/>
      <c r="Y150" s="68"/>
      <c r="AE150" s="68"/>
      <c r="AF150" s="68"/>
    </row>
    <row r="151" spans="1:32">
      <c r="A151" s="83" t="s">
        <v>629</v>
      </c>
      <c r="B151" s="77" t="s">
        <v>65</v>
      </c>
      <c r="C151" s="78">
        <v>540</v>
      </c>
      <c r="D151" s="78">
        <v>90</v>
      </c>
      <c r="E151" s="78">
        <v>-311</v>
      </c>
      <c r="F151" s="78">
        <v>319</v>
      </c>
      <c r="M151" s="88">
        <v>439</v>
      </c>
      <c r="N151" s="88">
        <v>127</v>
      </c>
      <c r="O151" s="88">
        <v>-133</v>
      </c>
      <c r="P151" s="78">
        <v>433</v>
      </c>
      <c r="R151" s="68"/>
      <c r="X151" s="68"/>
      <c r="Y151" s="68"/>
      <c r="AE151" s="68"/>
      <c r="AF151" s="68"/>
    </row>
    <row r="152" spans="1:32">
      <c r="A152" s="83" t="s">
        <v>627</v>
      </c>
      <c r="B152" s="77" t="s">
        <v>59</v>
      </c>
      <c r="C152" s="78">
        <v>14928</v>
      </c>
      <c r="D152" s="78">
        <v>8507</v>
      </c>
      <c r="E152" s="78">
        <v>-660</v>
      </c>
      <c r="F152" s="78">
        <v>22775</v>
      </c>
      <c r="M152" s="88">
        <v>14966</v>
      </c>
      <c r="N152" s="88">
        <v>8126</v>
      </c>
      <c r="O152" s="88">
        <v>-658</v>
      </c>
      <c r="P152" s="78">
        <v>22434</v>
      </c>
      <c r="X152" s="68"/>
      <c r="Y152" s="68"/>
      <c r="AE152" s="68"/>
      <c r="AF152" s="68"/>
    </row>
    <row r="153" spans="1:32">
      <c r="A153" s="83" t="s">
        <v>816</v>
      </c>
      <c r="B153" s="77" t="s">
        <v>520</v>
      </c>
      <c r="C153" s="78">
        <v>7482</v>
      </c>
      <c r="D153" s="78">
        <v>1400</v>
      </c>
      <c r="E153" s="78">
        <v>-78</v>
      </c>
      <c r="F153" s="78">
        <v>8804</v>
      </c>
      <c r="M153" s="88">
        <v>7064</v>
      </c>
      <c r="N153" s="88">
        <v>1348</v>
      </c>
      <c r="O153" s="88">
        <v>28</v>
      </c>
      <c r="P153" s="78">
        <v>8440</v>
      </c>
      <c r="X153" s="68"/>
      <c r="Y153" s="68"/>
      <c r="AE153" s="68"/>
      <c r="AF153" s="68"/>
    </row>
    <row r="154" spans="1:32">
      <c r="A154" s="83" t="s">
        <v>66</v>
      </c>
      <c r="B154" s="77" t="s">
        <v>67</v>
      </c>
      <c r="C154" s="78">
        <v>509</v>
      </c>
      <c r="D154" s="78">
        <v>126</v>
      </c>
      <c r="E154" s="78">
        <v>-311</v>
      </c>
      <c r="F154" s="78">
        <v>324</v>
      </c>
      <c r="M154" s="88">
        <v>272</v>
      </c>
      <c r="N154" s="88">
        <v>109</v>
      </c>
      <c r="O154" s="88">
        <v>-133</v>
      </c>
      <c r="P154" s="78">
        <v>248</v>
      </c>
      <c r="X154" s="68"/>
      <c r="Y154" s="68"/>
      <c r="AE154" s="68"/>
      <c r="AF154" s="68"/>
    </row>
    <row r="155" spans="1:32">
      <c r="A155" s="89" t="s">
        <v>794</v>
      </c>
      <c r="B155" s="89" t="s">
        <v>69</v>
      </c>
      <c r="C155" s="95">
        <v>168</v>
      </c>
      <c r="D155" s="95">
        <v>13</v>
      </c>
      <c r="E155" s="95">
        <v>0</v>
      </c>
      <c r="F155" s="95">
        <v>181</v>
      </c>
      <c r="G155" s="90"/>
      <c r="H155" s="405" t="s">
        <v>842</v>
      </c>
      <c r="I155" s="405"/>
      <c r="J155" s="405"/>
      <c r="K155" s="405"/>
      <c r="L155" s="92"/>
      <c r="M155" s="91">
        <v>0</v>
      </c>
      <c r="N155" s="91">
        <v>0</v>
      </c>
      <c r="O155" s="91">
        <v>0</v>
      </c>
      <c r="P155" s="95">
        <v>0</v>
      </c>
      <c r="X155" s="68"/>
      <c r="Y155" s="68"/>
      <c r="AE155" s="68"/>
      <c r="AF155" s="68"/>
    </row>
    <row r="156" spans="1:32">
      <c r="A156" s="85" t="s">
        <v>631</v>
      </c>
      <c r="B156" s="124" t="s">
        <v>756</v>
      </c>
      <c r="C156" s="123">
        <v>28414</v>
      </c>
      <c r="D156" s="123">
        <v>-515</v>
      </c>
      <c r="E156" s="123">
        <v>0</v>
      </c>
      <c r="F156" s="123">
        <v>27899</v>
      </c>
      <c r="M156" s="123">
        <v>51824</v>
      </c>
      <c r="N156" s="123">
        <v>2006</v>
      </c>
      <c r="O156" s="123">
        <v>0</v>
      </c>
      <c r="P156" s="123">
        <v>53830</v>
      </c>
      <c r="X156" s="68"/>
      <c r="Y156" s="68"/>
      <c r="AE156" s="68"/>
      <c r="AF156" s="68"/>
    </row>
    <row r="157" spans="1:32">
      <c r="A157" s="83" t="s">
        <v>632</v>
      </c>
      <c r="B157" s="77" t="s">
        <v>73</v>
      </c>
      <c r="C157" s="78">
        <v>1632</v>
      </c>
      <c r="D157" s="78">
        <v>93</v>
      </c>
      <c r="E157" s="78">
        <v>-89</v>
      </c>
      <c r="F157" s="78">
        <v>1636</v>
      </c>
      <c r="M157" s="88">
        <v>3850</v>
      </c>
      <c r="N157" s="88">
        <v>23</v>
      </c>
      <c r="O157" s="88">
        <v>-4</v>
      </c>
      <c r="P157" s="78">
        <v>3869</v>
      </c>
      <c r="Q157" s="68"/>
      <c r="R157" s="68"/>
      <c r="X157" s="68"/>
      <c r="Y157" s="68"/>
      <c r="AE157" s="68"/>
      <c r="AF157" s="68"/>
    </row>
    <row r="158" spans="1:32">
      <c r="A158" s="83" t="s">
        <v>633</v>
      </c>
      <c r="B158" s="77" t="s">
        <v>75</v>
      </c>
      <c r="C158" s="78">
        <v>11</v>
      </c>
      <c r="D158" s="78">
        <v>456</v>
      </c>
      <c r="E158" s="78">
        <v>-89</v>
      </c>
      <c r="F158" s="78">
        <v>378</v>
      </c>
      <c r="M158" s="88">
        <v>860</v>
      </c>
      <c r="N158" s="88">
        <v>8</v>
      </c>
      <c r="O158" s="88">
        <v>-4</v>
      </c>
      <c r="P158" s="78">
        <v>864</v>
      </c>
      <c r="Q158" s="68"/>
      <c r="R158" s="68"/>
      <c r="X158" s="68"/>
      <c r="Y158" s="68"/>
      <c r="AE158" s="68"/>
      <c r="AF158" s="68"/>
    </row>
    <row r="159" spans="1:32">
      <c r="A159" s="85" t="s">
        <v>817</v>
      </c>
      <c r="B159" s="124" t="s">
        <v>818</v>
      </c>
      <c r="C159" s="123">
        <v>30035</v>
      </c>
      <c r="D159" s="123">
        <v>-878</v>
      </c>
      <c r="E159" s="123">
        <v>0</v>
      </c>
      <c r="F159" s="123">
        <v>29157</v>
      </c>
      <c r="M159" s="123">
        <v>54814</v>
      </c>
      <c r="N159" s="123">
        <v>2021</v>
      </c>
      <c r="O159" s="123">
        <v>0</v>
      </c>
      <c r="P159" s="123">
        <v>56835</v>
      </c>
      <c r="Q159" s="68"/>
      <c r="R159" s="68"/>
      <c r="X159" s="68"/>
      <c r="Y159" s="68"/>
      <c r="AE159" s="68"/>
      <c r="AF159" s="68"/>
    </row>
    <row r="160" spans="1:32">
      <c r="A160" s="83" t="s">
        <v>78</v>
      </c>
      <c r="B160" s="77" t="s">
        <v>115</v>
      </c>
      <c r="C160" s="78">
        <v>6284</v>
      </c>
      <c r="D160" s="78">
        <v>-19</v>
      </c>
      <c r="E160" s="78">
        <v>0</v>
      </c>
      <c r="F160" s="78">
        <v>6265</v>
      </c>
      <c r="M160" s="88">
        <v>11114</v>
      </c>
      <c r="N160" s="88">
        <v>462</v>
      </c>
      <c r="O160" s="88">
        <v>0</v>
      </c>
      <c r="P160" s="78">
        <v>11576</v>
      </c>
      <c r="Q160" s="68"/>
      <c r="R160" s="68"/>
      <c r="X160" s="68"/>
      <c r="Y160" s="68"/>
      <c r="AE160" s="68"/>
      <c r="AF160" s="68"/>
    </row>
    <row r="161" spans="1:32">
      <c r="A161" s="85" t="s">
        <v>819</v>
      </c>
      <c r="B161" s="124" t="s">
        <v>820</v>
      </c>
      <c r="C161" s="123">
        <v>23751</v>
      </c>
      <c r="D161" s="123">
        <v>-859</v>
      </c>
      <c r="E161" s="123">
        <v>0</v>
      </c>
      <c r="F161" s="123">
        <v>22892</v>
      </c>
      <c r="M161" s="123">
        <v>43700</v>
      </c>
      <c r="N161" s="123">
        <v>1559</v>
      </c>
      <c r="O161" s="123">
        <v>0</v>
      </c>
      <c r="P161" s="123">
        <v>45259</v>
      </c>
      <c r="R161" s="68"/>
      <c r="X161" s="68"/>
      <c r="Y161" s="68"/>
      <c r="AE161" s="68"/>
      <c r="AF161" s="68"/>
    </row>
    <row r="162" spans="1:32">
      <c r="A162" s="83" t="s">
        <v>821</v>
      </c>
      <c r="B162" s="77" t="s">
        <v>822</v>
      </c>
      <c r="C162" s="78"/>
      <c r="D162" s="78"/>
      <c r="E162" s="78"/>
      <c r="F162" s="78">
        <v>0</v>
      </c>
      <c r="M162" s="88"/>
      <c r="N162" s="88"/>
      <c r="O162" s="88"/>
      <c r="P162" s="78">
        <v>0</v>
      </c>
      <c r="Q162" s="68"/>
      <c r="R162" s="68"/>
      <c r="X162" s="68"/>
      <c r="Y162" s="68"/>
      <c r="AE162" s="68"/>
      <c r="AF162" s="68"/>
    </row>
    <row r="163" spans="1:32">
      <c r="A163" s="85" t="s">
        <v>522</v>
      </c>
      <c r="B163" s="124" t="s">
        <v>758</v>
      </c>
      <c r="C163" s="123">
        <v>23751</v>
      </c>
      <c r="D163" s="123">
        <v>-859</v>
      </c>
      <c r="E163" s="123">
        <v>0</v>
      </c>
      <c r="F163" s="123">
        <v>22892</v>
      </c>
      <c r="M163" s="123">
        <v>43700</v>
      </c>
      <c r="N163" s="123">
        <v>1559</v>
      </c>
      <c r="O163" s="123">
        <v>0</v>
      </c>
      <c r="P163" s="123">
        <v>45259</v>
      </c>
      <c r="Q163" s="68"/>
      <c r="R163" s="68"/>
      <c r="X163" s="68"/>
      <c r="Y163" s="68"/>
      <c r="AE163" s="68"/>
      <c r="AF163" s="68"/>
    </row>
    <row r="164" spans="1:32">
      <c r="A164" s="83" t="s">
        <v>823</v>
      </c>
      <c r="B164" s="77" t="s">
        <v>824</v>
      </c>
      <c r="C164" s="78"/>
      <c r="D164" s="78"/>
      <c r="E164" s="78"/>
      <c r="F164" s="78">
        <v>0</v>
      </c>
      <c r="M164" s="88"/>
      <c r="N164" s="88"/>
      <c r="O164" s="88"/>
      <c r="P164" s="78">
        <v>0</v>
      </c>
      <c r="Q164" s="68"/>
      <c r="R164" s="68"/>
      <c r="X164" s="68"/>
      <c r="Y164" s="68"/>
      <c r="AE164" s="68"/>
      <c r="AF164" s="68"/>
    </row>
    <row r="165" spans="1:32">
      <c r="A165" s="85" t="s">
        <v>825</v>
      </c>
      <c r="B165" s="124" t="s">
        <v>759</v>
      </c>
      <c r="C165" s="123">
        <v>23751</v>
      </c>
      <c r="D165" s="123">
        <v>-859</v>
      </c>
      <c r="E165" s="123">
        <v>0</v>
      </c>
      <c r="F165" s="123">
        <v>22892</v>
      </c>
      <c r="M165" s="123">
        <v>43700</v>
      </c>
      <c r="N165" s="123">
        <v>1559</v>
      </c>
      <c r="O165" s="123">
        <v>0</v>
      </c>
      <c r="P165" s="123">
        <v>45259</v>
      </c>
      <c r="R165" s="68"/>
      <c r="X165" s="68"/>
      <c r="Y165" s="68"/>
      <c r="AE165" s="68"/>
      <c r="AF165" s="68"/>
    </row>
    <row r="166" spans="1:32">
      <c r="R166" s="68"/>
      <c r="X166" s="68"/>
      <c r="Y166" s="68"/>
    </row>
    <row r="167" spans="1:32" ht="26">
      <c r="A167" s="65" t="s">
        <v>788</v>
      </c>
      <c r="B167" s="65" t="s">
        <v>448</v>
      </c>
      <c r="C167" s="383">
        <v>43190</v>
      </c>
      <c r="D167" s="384"/>
      <c r="E167" s="384"/>
      <c r="F167" s="385"/>
      <c r="H167" s="383">
        <v>43100</v>
      </c>
      <c r="I167" s="384"/>
      <c r="J167" s="384"/>
      <c r="K167" s="385"/>
      <c r="M167" s="383" t="s">
        <v>840</v>
      </c>
      <c r="N167" s="384"/>
      <c r="O167" s="384"/>
      <c r="P167" s="385"/>
    </row>
    <row r="168" spans="1:32" ht="52">
      <c r="A168" s="390" t="s">
        <v>126</v>
      </c>
      <c r="B168" s="390" t="s">
        <v>127</v>
      </c>
      <c r="C168" s="396" t="s">
        <v>430</v>
      </c>
      <c r="D168" s="396" t="s">
        <v>431</v>
      </c>
      <c r="E168" s="314" t="s">
        <v>478</v>
      </c>
      <c r="F168" s="314" t="s">
        <v>433</v>
      </c>
      <c r="H168" s="396" t="s">
        <v>430</v>
      </c>
      <c r="I168" s="396" t="s">
        <v>431</v>
      </c>
      <c r="J168" s="314" t="s">
        <v>478</v>
      </c>
      <c r="K168" s="314" t="s">
        <v>433</v>
      </c>
      <c r="M168" s="396" t="s">
        <v>430</v>
      </c>
      <c r="N168" s="396" t="s">
        <v>431</v>
      </c>
      <c r="O168" s="314" t="s">
        <v>478</v>
      </c>
      <c r="P168" s="314" t="s">
        <v>433</v>
      </c>
    </row>
    <row r="169" spans="1:32" ht="65">
      <c r="A169" s="391"/>
      <c r="B169" s="391"/>
      <c r="C169" s="397"/>
      <c r="D169" s="397"/>
      <c r="E169" s="314" t="s">
        <v>479</v>
      </c>
      <c r="F169" s="314" t="s">
        <v>435</v>
      </c>
      <c r="H169" s="397"/>
      <c r="I169" s="397"/>
      <c r="J169" s="314" t="s">
        <v>479</v>
      </c>
      <c r="K169" s="314" t="s">
        <v>435</v>
      </c>
      <c r="M169" s="397"/>
      <c r="N169" s="397"/>
      <c r="O169" s="314" t="s">
        <v>479</v>
      </c>
      <c r="P169" s="314" t="s">
        <v>435</v>
      </c>
      <c r="Q169" s="68"/>
      <c r="R169" s="68"/>
      <c r="X169" s="68"/>
      <c r="Y169" s="68"/>
    </row>
    <row r="170" spans="1:32">
      <c r="A170" s="121" t="s">
        <v>14</v>
      </c>
      <c r="B170" s="121" t="s">
        <v>131</v>
      </c>
      <c r="C170" s="125">
        <v>279785</v>
      </c>
      <c r="D170" s="125">
        <v>15104</v>
      </c>
      <c r="E170" s="125">
        <v>-15484</v>
      </c>
      <c r="F170" s="125">
        <v>279405</v>
      </c>
      <c r="H170" s="125">
        <v>258617</v>
      </c>
      <c r="I170" s="125">
        <v>13150</v>
      </c>
      <c r="J170" s="125">
        <v>-16232</v>
      </c>
      <c r="K170" s="125">
        <v>255535</v>
      </c>
      <c r="M170" s="125">
        <v>193540</v>
      </c>
      <c r="N170" s="125">
        <v>8864</v>
      </c>
      <c r="O170" s="125">
        <v>-14027</v>
      </c>
      <c r="P170" s="125">
        <v>188377</v>
      </c>
      <c r="V170" s="68"/>
      <c r="W170" s="68"/>
      <c r="AB170" s="68"/>
      <c r="AC170" s="68"/>
    </row>
    <row r="171" spans="1:32">
      <c r="A171" s="77" t="s">
        <v>566</v>
      </c>
      <c r="B171" s="77" t="s">
        <v>133</v>
      </c>
      <c r="C171" s="78">
        <v>16206</v>
      </c>
      <c r="D171" s="78">
        <v>2663</v>
      </c>
      <c r="E171" s="78">
        <v>0</v>
      </c>
      <c r="F171" s="78">
        <v>18869</v>
      </c>
      <c r="H171" s="78">
        <v>16022</v>
      </c>
      <c r="I171" s="78">
        <v>2810</v>
      </c>
      <c r="J171" s="78">
        <v>0</v>
      </c>
      <c r="K171" s="78">
        <v>18832</v>
      </c>
      <c r="M171" s="78">
        <v>13205</v>
      </c>
      <c r="N171" s="78">
        <v>2941</v>
      </c>
      <c r="O171" s="78">
        <v>0</v>
      </c>
      <c r="P171" s="78">
        <v>16146</v>
      </c>
      <c r="V171" s="68"/>
      <c r="W171" s="68"/>
    </row>
    <row r="172" spans="1:32">
      <c r="A172" s="77" t="s">
        <v>134</v>
      </c>
      <c r="B172" s="77" t="s">
        <v>135</v>
      </c>
      <c r="C172" s="78">
        <v>44644</v>
      </c>
      <c r="D172" s="78">
        <v>1854</v>
      </c>
      <c r="E172" s="78">
        <v>0</v>
      </c>
      <c r="F172" s="78">
        <v>46498</v>
      </c>
      <c r="H172" s="78">
        <v>44741</v>
      </c>
      <c r="I172" s="78">
        <v>2112</v>
      </c>
      <c r="J172" s="78">
        <v>0</v>
      </c>
      <c r="K172" s="78">
        <v>46853</v>
      </c>
      <c r="M172" s="78">
        <v>43447</v>
      </c>
      <c r="N172" s="78">
        <v>2816</v>
      </c>
      <c r="O172" s="78">
        <v>0</v>
      </c>
      <c r="P172" s="78">
        <v>46263</v>
      </c>
      <c r="V172" s="68"/>
      <c r="W172" s="68"/>
    </row>
    <row r="173" spans="1:32">
      <c r="A173" s="77" t="s">
        <v>568</v>
      </c>
      <c r="B173" s="77" t="s">
        <v>137</v>
      </c>
      <c r="C173" s="78">
        <v>155548</v>
      </c>
      <c r="D173" s="78">
        <v>9616</v>
      </c>
      <c r="E173" s="78">
        <v>0</v>
      </c>
      <c r="F173" s="78">
        <v>165164</v>
      </c>
      <c r="H173" s="78">
        <v>135210</v>
      </c>
      <c r="I173" s="78">
        <v>7276</v>
      </c>
      <c r="J173" s="78">
        <v>0</v>
      </c>
      <c r="K173" s="78">
        <v>142486</v>
      </c>
      <c r="M173" s="78">
        <v>76032</v>
      </c>
      <c r="N173" s="78">
        <v>3032</v>
      </c>
      <c r="O173" s="78">
        <v>0</v>
      </c>
      <c r="P173" s="78">
        <v>79064</v>
      </c>
      <c r="V173" s="68"/>
      <c r="W173" s="68"/>
    </row>
    <row r="174" spans="1:32">
      <c r="A174" s="77" t="s">
        <v>138</v>
      </c>
      <c r="B174" s="77" t="s">
        <v>139</v>
      </c>
      <c r="C174" s="78">
        <v>46417</v>
      </c>
      <c r="D174" s="78">
        <v>0</v>
      </c>
      <c r="E174" s="78">
        <v>0</v>
      </c>
      <c r="F174" s="78">
        <v>46417</v>
      </c>
      <c r="H174" s="78">
        <v>46417</v>
      </c>
      <c r="I174" s="78">
        <v>0</v>
      </c>
      <c r="J174" s="78">
        <v>0</v>
      </c>
      <c r="K174" s="78">
        <v>46417</v>
      </c>
      <c r="M174" s="78">
        <v>46417</v>
      </c>
      <c r="N174" s="78">
        <v>0</v>
      </c>
      <c r="O174" s="78">
        <v>0</v>
      </c>
      <c r="P174" s="78">
        <v>46417</v>
      </c>
      <c r="V174" s="68"/>
      <c r="W174" s="68"/>
    </row>
    <row r="175" spans="1:32">
      <c r="A175" s="77" t="s">
        <v>536</v>
      </c>
      <c r="B175" s="77" t="s">
        <v>451</v>
      </c>
      <c r="C175" s="78">
        <v>15484</v>
      </c>
      <c r="D175" s="78">
        <v>0</v>
      </c>
      <c r="E175" s="78">
        <v>-15484</v>
      </c>
      <c r="F175" s="78">
        <v>0</v>
      </c>
      <c r="H175" s="78">
        <v>15280</v>
      </c>
      <c r="I175" s="78">
        <v>0</v>
      </c>
      <c r="J175" s="78">
        <v>-15280</v>
      </c>
      <c r="K175" s="78">
        <v>0</v>
      </c>
      <c r="M175" s="78">
        <v>13952</v>
      </c>
      <c r="N175" s="78">
        <v>0</v>
      </c>
      <c r="O175" s="78">
        <v>-13952</v>
      </c>
      <c r="P175" s="78">
        <v>0</v>
      </c>
      <c r="V175" s="68"/>
      <c r="W175" s="68"/>
    </row>
    <row r="176" spans="1:32">
      <c r="A176" s="77" t="s">
        <v>569</v>
      </c>
      <c r="B176" s="77" t="s">
        <v>145</v>
      </c>
      <c r="C176" s="78">
        <v>452</v>
      </c>
      <c r="D176" s="78">
        <v>0</v>
      </c>
      <c r="E176" s="78">
        <v>0</v>
      </c>
      <c r="F176" s="78">
        <v>452</v>
      </c>
      <c r="H176" s="78">
        <v>452</v>
      </c>
      <c r="I176" s="78">
        <v>0</v>
      </c>
      <c r="J176" s="78">
        <v>0</v>
      </c>
      <c r="K176" s="78">
        <v>452</v>
      </c>
      <c r="M176" s="78">
        <v>0</v>
      </c>
      <c r="N176" s="78">
        <v>0</v>
      </c>
      <c r="O176" s="78">
        <v>0</v>
      </c>
      <c r="P176" s="78">
        <v>0</v>
      </c>
      <c r="V176" s="68"/>
      <c r="W176" s="68"/>
    </row>
    <row r="177" spans="1:23">
      <c r="A177" s="77" t="s">
        <v>500</v>
      </c>
      <c r="B177" s="77" t="s">
        <v>720</v>
      </c>
      <c r="C177" s="78">
        <v>533</v>
      </c>
      <c r="D177" s="78">
        <v>971</v>
      </c>
      <c r="E177" s="78">
        <v>0</v>
      </c>
      <c r="F177" s="78">
        <v>1504</v>
      </c>
      <c r="H177" s="78">
        <v>0</v>
      </c>
      <c r="I177" s="78">
        <v>952</v>
      </c>
      <c r="J177" s="78">
        <v>-952</v>
      </c>
      <c r="K177" s="78">
        <v>0</v>
      </c>
      <c r="M177" s="78">
        <v>0</v>
      </c>
      <c r="N177" s="78">
        <v>75</v>
      </c>
      <c r="O177" s="78">
        <v>-75</v>
      </c>
      <c r="P177" s="78">
        <v>0</v>
      </c>
      <c r="V177" s="68"/>
      <c r="W177" s="68"/>
    </row>
    <row r="178" spans="1:23">
      <c r="A178" s="77" t="s">
        <v>707</v>
      </c>
      <c r="B178" s="77" t="s">
        <v>611</v>
      </c>
      <c r="C178" s="78">
        <v>501</v>
      </c>
      <c r="D178" s="78">
        <v>0</v>
      </c>
      <c r="E178" s="78">
        <v>0</v>
      </c>
      <c r="F178" s="78">
        <v>501</v>
      </c>
      <c r="H178" s="78">
        <v>495</v>
      </c>
      <c r="I178" s="78">
        <v>0</v>
      </c>
      <c r="J178" s="78">
        <v>0</v>
      </c>
      <c r="K178" s="78">
        <v>495</v>
      </c>
      <c r="M178" s="78">
        <v>487</v>
      </c>
      <c r="N178" s="78">
        <v>0</v>
      </c>
      <c r="O178" s="78">
        <v>0</v>
      </c>
      <c r="P178" s="78">
        <v>487</v>
      </c>
      <c r="V178" s="68"/>
      <c r="W178" s="68"/>
    </row>
    <row r="179" spans="1:23">
      <c r="A179" s="121" t="s">
        <v>570</v>
      </c>
      <c r="B179" s="121" t="s">
        <v>155</v>
      </c>
      <c r="C179" s="125">
        <v>661611</v>
      </c>
      <c r="D179" s="125">
        <v>66315</v>
      </c>
      <c r="E179" s="125">
        <v>-7339</v>
      </c>
      <c r="F179" s="125">
        <v>720587</v>
      </c>
      <c r="H179" s="125">
        <v>660328</v>
      </c>
      <c r="I179" s="125">
        <v>72668</v>
      </c>
      <c r="J179" s="125">
        <v>-7018</v>
      </c>
      <c r="K179" s="125">
        <v>725978</v>
      </c>
      <c r="M179" s="125">
        <v>680280</v>
      </c>
      <c r="N179" s="125">
        <v>46913</v>
      </c>
      <c r="O179" s="125">
        <v>-6835</v>
      </c>
      <c r="P179" s="125">
        <v>720358</v>
      </c>
      <c r="V179" s="68"/>
      <c r="W179" s="68"/>
    </row>
    <row r="180" spans="1:23">
      <c r="A180" s="77" t="s">
        <v>156</v>
      </c>
      <c r="B180" s="77" t="s">
        <v>721</v>
      </c>
      <c r="C180" s="78">
        <v>272</v>
      </c>
      <c r="D180" s="78">
        <v>0</v>
      </c>
      <c r="E180" s="78">
        <v>0</v>
      </c>
      <c r="F180" s="78">
        <v>272</v>
      </c>
      <c r="H180" s="78">
        <v>323</v>
      </c>
      <c r="I180" s="78">
        <v>0</v>
      </c>
      <c r="J180" s="78">
        <v>0</v>
      </c>
      <c r="K180" s="78">
        <v>323</v>
      </c>
      <c r="M180" s="78">
        <v>490</v>
      </c>
      <c r="N180" s="78">
        <v>0</v>
      </c>
      <c r="O180" s="78">
        <v>0</v>
      </c>
      <c r="P180" s="78">
        <v>490</v>
      </c>
      <c r="V180" s="68"/>
      <c r="W180" s="68"/>
    </row>
    <row r="181" spans="1:23">
      <c r="A181" s="77" t="s">
        <v>158</v>
      </c>
      <c r="B181" s="77" t="s">
        <v>159</v>
      </c>
      <c r="C181" s="78">
        <v>19107</v>
      </c>
      <c r="D181" s="78">
        <v>3231</v>
      </c>
      <c r="E181" s="78">
        <v>-885</v>
      </c>
      <c r="F181" s="78">
        <v>21453</v>
      </c>
      <c r="H181" s="78">
        <v>37253</v>
      </c>
      <c r="I181" s="78">
        <v>10208</v>
      </c>
      <c r="J181" s="78">
        <v>-1200</v>
      </c>
      <c r="K181" s="78">
        <v>46261</v>
      </c>
      <c r="M181" s="78">
        <v>40716</v>
      </c>
      <c r="N181" s="78">
        <v>3350</v>
      </c>
      <c r="O181" s="78">
        <v>-4103</v>
      </c>
      <c r="P181" s="78">
        <v>39963</v>
      </c>
      <c r="V181" s="68"/>
      <c r="W181" s="68"/>
    </row>
    <row r="182" spans="1:23">
      <c r="A182" s="77" t="s">
        <v>571</v>
      </c>
      <c r="B182" s="77" t="s">
        <v>161</v>
      </c>
      <c r="C182" s="78">
        <v>1224</v>
      </c>
      <c r="D182" s="78">
        <v>213</v>
      </c>
      <c r="E182" s="78">
        <v>0</v>
      </c>
      <c r="F182" s="78">
        <v>1437</v>
      </c>
      <c r="H182" s="78">
        <v>0</v>
      </c>
      <c r="I182" s="78">
        <v>0</v>
      </c>
      <c r="J182" s="78">
        <v>0</v>
      </c>
      <c r="K182" s="78">
        <v>0</v>
      </c>
      <c r="M182" s="78">
        <v>5266</v>
      </c>
      <c r="N182" s="78">
        <v>112</v>
      </c>
      <c r="O182" s="78">
        <v>0</v>
      </c>
      <c r="P182" s="78">
        <v>5378</v>
      </c>
      <c r="V182" s="68"/>
      <c r="W182" s="68"/>
    </row>
    <row r="183" spans="1:23">
      <c r="A183" s="77" t="s">
        <v>152</v>
      </c>
      <c r="B183" s="77" t="s">
        <v>163</v>
      </c>
      <c r="C183" s="78">
        <v>22482</v>
      </c>
      <c r="D183" s="78">
        <v>1490</v>
      </c>
      <c r="E183" s="78">
        <v>-6454</v>
      </c>
      <c r="F183" s="78">
        <v>17518</v>
      </c>
      <c r="H183" s="78">
        <v>22278</v>
      </c>
      <c r="I183" s="78">
        <v>1122</v>
      </c>
      <c r="J183" s="78">
        <v>-5818</v>
      </c>
      <c r="K183" s="78">
        <v>17582</v>
      </c>
      <c r="M183" s="78">
        <v>17442</v>
      </c>
      <c r="N183" s="78">
        <v>1134</v>
      </c>
      <c r="O183" s="78">
        <v>-2732</v>
      </c>
      <c r="P183" s="78">
        <v>15844</v>
      </c>
      <c r="V183" s="68"/>
      <c r="W183" s="68"/>
    </row>
    <row r="184" spans="1:23">
      <c r="A184" s="77" t="s">
        <v>146</v>
      </c>
      <c r="B184" s="77" t="s">
        <v>147</v>
      </c>
      <c r="C184" s="78">
        <v>0</v>
      </c>
      <c r="D184" s="78">
        <v>0</v>
      </c>
      <c r="E184" s="78">
        <v>0</v>
      </c>
      <c r="F184" s="78">
        <v>0</v>
      </c>
      <c r="H184" s="78">
        <v>0</v>
      </c>
      <c r="I184" s="78">
        <v>0</v>
      </c>
      <c r="J184" s="78">
        <v>0</v>
      </c>
      <c r="K184" s="78">
        <v>0</v>
      </c>
      <c r="M184" s="78">
        <v>0</v>
      </c>
      <c r="N184" s="78">
        <v>0</v>
      </c>
      <c r="O184" s="78">
        <v>0</v>
      </c>
      <c r="P184" s="78">
        <v>0</v>
      </c>
      <c r="V184" s="68"/>
      <c r="W184" s="68"/>
    </row>
    <row r="185" spans="1:23">
      <c r="A185" s="77" t="s">
        <v>499</v>
      </c>
      <c r="B185" s="77" t="s">
        <v>149</v>
      </c>
      <c r="C185" s="78">
        <v>2130</v>
      </c>
      <c r="D185" s="78">
        <v>15738</v>
      </c>
      <c r="E185" s="78">
        <v>0</v>
      </c>
      <c r="F185" s="78">
        <v>17868</v>
      </c>
      <c r="H185" s="78">
        <v>934</v>
      </c>
      <c r="I185" s="78">
        <v>13362</v>
      </c>
      <c r="J185" s="78">
        <v>0</v>
      </c>
      <c r="K185" s="78">
        <v>14296</v>
      </c>
      <c r="M185" s="78">
        <v>1232</v>
      </c>
      <c r="N185" s="78">
        <v>11019</v>
      </c>
      <c r="O185" s="78">
        <v>0</v>
      </c>
      <c r="P185" s="78">
        <v>12251</v>
      </c>
    </row>
    <row r="186" spans="1:23">
      <c r="A186" s="77" t="s">
        <v>170</v>
      </c>
      <c r="B186" s="77" t="s">
        <v>171</v>
      </c>
      <c r="C186" s="78">
        <v>38479</v>
      </c>
      <c r="D186" s="78">
        <v>45643</v>
      </c>
      <c r="E186" s="78">
        <v>0</v>
      </c>
      <c r="F186" s="78">
        <v>84122</v>
      </c>
      <c r="H186" s="78">
        <v>19011</v>
      </c>
      <c r="I186" s="78">
        <v>47976</v>
      </c>
      <c r="J186" s="78">
        <v>0</v>
      </c>
      <c r="K186" s="78">
        <v>66987</v>
      </c>
      <c r="M186" s="78">
        <v>92857</v>
      </c>
      <c r="N186" s="78">
        <v>31298</v>
      </c>
      <c r="O186" s="78">
        <v>0</v>
      </c>
      <c r="P186" s="78">
        <v>124155</v>
      </c>
      <c r="V186" s="68"/>
      <c r="W186" s="68"/>
    </row>
    <row r="187" spans="1:23">
      <c r="A187" s="77" t="s">
        <v>826</v>
      </c>
      <c r="B187" s="77" t="s">
        <v>169</v>
      </c>
      <c r="C187" s="78">
        <v>577917</v>
      </c>
      <c r="D187" s="78">
        <v>0</v>
      </c>
      <c r="E187" s="78">
        <v>0</v>
      </c>
      <c r="F187" s="78">
        <v>577917</v>
      </c>
      <c r="H187" s="78">
        <v>580529</v>
      </c>
      <c r="I187" s="78">
        <v>0</v>
      </c>
      <c r="J187" s="78">
        <v>0</v>
      </c>
      <c r="K187" s="78">
        <v>580529</v>
      </c>
      <c r="M187" s="78">
        <v>522277</v>
      </c>
      <c r="N187" s="78">
        <v>0</v>
      </c>
      <c r="O187" s="78">
        <v>0</v>
      </c>
      <c r="P187" s="78">
        <v>522277</v>
      </c>
      <c r="V187" s="68"/>
      <c r="W187" s="68"/>
    </row>
    <row r="188" spans="1:23">
      <c r="A188" s="121" t="s">
        <v>174</v>
      </c>
      <c r="B188" s="121" t="s">
        <v>175</v>
      </c>
      <c r="C188" s="125">
        <v>941396</v>
      </c>
      <c r="D188" s="125">
        <v>81419</v>
      </c>
      <c r="E188" s="125">
        <v>-22823</v>
      </c>
      <c r="F188" s="125">
        <v>999992</v>
      </c>
      <c r="H188" s="125">
        <v>918945</v>
      </c>
      <c r="I188" s="125">
        <v>85818</v>
      </c>
      <c r="J188" s="125">
        <v>-23250</v>
      </c>
      <c r="K188" s="125">
        <v>981513</v>
      </c>
      <c r="M188" s="125">
        <v>873820</v>
      </c>
      <c r="N188" s="125">
        <v>55777</v>
      </c>
      <c r="O188" s="125">
        <v>-20862</v>
      </c>
      <c r="P188" s="125">
        <v>908735</v>
      </c>
      <c r="V188" s="68"/>
      <c r="W188" s="68"/>
    </row>
    <row r="189" spans="1:23">
      <c r="A189" s="76"/>
    </row>
    <row r="190" spans="1:23">
      <c r="A190" s="65"/>
      <c r="B190" s="65"/>
      <c r="C190" s="383">
        <v>43190</v>
      </c>
      <c r="D190" s="384"/>
      <c r="E190" s="384"/>
      <c r="F190" s="385"/>
      <c r="H190" s="383">
        <v>43100</v>
      </c>
      <c r="I190" s="384"/>
      <c r="J190" s="384"/>
      <c r="K190" s="385"/>
      <c r="M190" s="383" t="s">
        <v>840</v>
      </c>
      <c r="N190" s="384"/>
      <c r="O190" s="384"/>
      <c r="P190" s="385"/>
    </row>
    <row r="191" spans="1:23" ht="52">
      <c r="A191" s="390" t="s">
        <v>452</v>
      </c>
      <c r="B191" s="390" t="s">
        <v>177</v>
      </c>
      <c r="C191" s="396" t="s">
        <v>430</v>
      </c>
      <c r="D191" s="396" t="s">
        <v>431</v>
      </c>
      <c r="E191" s="314" t="s">
        <v>478</v>
      </c>
      <c r="F191" s="314" t="s">
        <v>433</v>
      </c>
      <c r="H191" s="396" t="s">
        <v>430</v>
      </c>
      <c r="I191" s="396" t="s">
        <v>431</v>
      </c>
      <c r="J191" s="314" t="s">
        <v>478</v>
      </c>
      <c r="K191" s="314" t="s">
        <v>433</v>
      </c>
      <c r="M191" s="396" t="s">
        <v>430</v>
      </c>
      <c r="N191" s="396" t="s">
        <v>431</v>
      </c>
      <c r="O191" s="314" t="s">
        <v>478</v>
      </c>
      <c r="P191" s="314" t="s">
        <v>433</v>
      </c>
      <c r="V191" s="68"/>
      <c r="W191" s="68"/>
    </row>
    <row r="192" spans="1:23" ht="65">
      <c r="A192" s="391"/>
      <c r="B192" s="391"/>
      <c r="C192" s="397"/>
      <c r="D192" s="397"/>
      <c r="E192" s="314" t="s">
        <v>479</v>
      </c>
      <c r="F192" s="314" t="s">
        <v>435</v>
      </c>
      <c r="H192" s="397"/>
      <c r="I192" s="397"/>
      <c r="J192" s="314" t="s">
        <v>479</v>
      </c>
      <c r="K192" s="314" t="s">
        <v>435</v>
      </c>
      <c r="M192" s="397"/>
      <c r="N192" s="397"/>
      <c r="O192" s="314" t="s">
        <v>479</v>
      </c>
      <c r="P192" s="314" t="s">
        <v>435</v>
      </c>
      <c r="V192" s="68"/>
      <c r="W192" s="68"/>
    </row>
    <row r="193" spans="1:23">
      <c r="A193" s="82" t="s">
        <v>178</v>
      </c>
      <c r="B193" s="121" t="s">
        <v>179</v>
      </c>
      <c r="C193" s="125">
        <v>885239</v>
      </c>
      <c r="D193" s="125">
        <v>38873</v>
      </c>
      <c r="E193" s="125">
        <v>-15484</v>
      </c>
      <c r="F193" s="125">
        <v>908628</v>
      </c>
      <c r="H193" s="125">
        <v>858547</v>
      </c>
      <c r="I193" s="125">
        <v>39632</v>
      </c>
      <c r="J193" s="125">
        <v>-15280</v>
      </c>
      <c r="K193" s="125">
        <v>882899</v>
      </c>
      <c r="M193" s="125">
        <v>810493</v>
      </c>
      <c r="N193" s="125">
        <v>26695</v>
      </c>
      <c r="O193" s="125">
        <v>-13952</v>
      </c>
      <c r="P193" s="125">
        <v>823236</v>
      </c>
      <c r="V193" s="68"/>
      <c r="W193" s="68"/>
    </row>
    <row r="194" spans="1:23">
      <c r="A194" s="82" t="s">
        <v>799</v>
      </c>
      <c r="B194" s="121" t="s">
        <v>481</v>
      </c>
      <c r="C194" s="125">
        <v>885239</v>
      </c>
      <c r="D194" s="125">
        <v>38873</v>
      </c>
      <c r="E194" s="125">
        <v>-15484</v>
      </c>
      <c r="F194" s="125">
        <v>908628</v>
      </c>
      <c r="H194" s="125">
        <v>858547</v>
      </c>
      <c r="I194" s="125">
        <v>39632</v>
      </c>
      <c r="J194" s="125">
        <v>-15280</v>
      </c>
      <c r="K194" s="125">
        <v>882899</v>
      </c>
      <c r="M194" s="125">
        <v>810493</v>
      </c>
      <c r="N194" s="125">
        <v>26695</v>
      </c>
      <c r="O194" s="125">
        <v>-13952</v>
      </c>
      <c r="P194" s="125">
        <v>823236</v>
      </c>
      <c r="V194" s="68"/>
      <c r="W194" s="68"/>
    </row>
    <row r="195" spans="1:23">
      <c r="A195" s="83" t="s">
        <v>182</v>
      </c>
      <c r="B195" s="77" t="s">
        <v>183</v>
      </c>
      <c r="C195" s="78">
        <v>96120</v>
      </c>
      <c r="D195" s="78">
        <v>136</v>
      </c>
      <c r="E195" s="78">
        <v>-136</v>
      </c>
      <c r="F195" s="78">
        <v>96120</v>
      </c>
      <c r="H195" s="78">
        <v>96120</v>
      </c>
      <c r="I195" s="78">
        <v>136</v>
      </c>
      <c r="J195" s="78">
        <v>-136</v>
      </c>
      <c r="K195" s="78">
        <v>96120</v>
      </c>
      <c r="M195" s="78">
        <v>96120</v>
      </c>
      <c r="N195" s="78">
        <v>136</v>
      </c>
      <c r="O195" s="78">
        <v>-136</v>
      </c>
      <c r="P195" s="78">
        <v>96120</v>
      </c>
      <c r="V195" s="68"/>
      <c r="W195" s="68"/>
    </row>
    <row r="196" spans="1:23">
      <c r="A196" s="83" t="s">
        <v>453</v>
      </c>
      <c r="B196" s="77" t="s">
        <v>185</v>
      </c>
      <c r="C196" s="78">
        <v>550780</v>
      </c>
      <c r="D196" s="78">
        <v>5668</v>
      </c>
      <c r="E196" s="78">
        <v>-4672</v>
      </c>
      <c r="F196" s="78">
        <v>551776</v>
      </c>
      <c r="H196" s="78">
        <v>550780</v>
      </c>
      <c r="I196" s="78">
        <v>3227</v>
      </c>
      <c r="J196" s="78">
        <v>-4672</v>
      </c>
      <c r="K196" s="78">
        <v>549335</v>
      </c>
      <c r="M196" s="78">
        <v>402004</v>
      </c>
      <c r="N196" s="78">
        <v>5669</v>
      </c>
      <c r="O196" s="78">
        <v>-4672</v>
      </c>
      <c r="P196" s="78">
        <v>403001</v>
      </c>
      <c r="V196" s="68"/>
      <c r="W196" s="68"/>
    </row>
    <row r="197" spans="1:23">
      <c r="A197" s="83" t="s">
        <v>573</v>
      </c>
      <c r="B197" s="77" t="s">
        <v>722</v>
      </c>
      <c r="C197" s="78">
        <v>18166</v>
      </c>
      <c r="D197" s="78">
        <v>1796</v>
      </c>
      <c r="E197" s="78">
        <v>-1796</v>
      </c>
      <c r="F197" s="78">
        <v>18166</v>
      </c>
      <c r="H197" s="78">
        <v>15212</v>
      </c>
      <c r="I197" s="78">
        <v>1592</v>
      </c>
      <c r="J197" s="78">
        <v>-1592</v>
      </c>
      <c r="K197" s="78">
        <v>15212</v>
      </c>
      <c r="M197" s="78">
        <v>7278</v>
      </c>
      <c r="N197" s="78">
        <v>263</v>
      </c>
      <c r="O197" s="78">
        <v>-263</v>
      </c>
      <c r="P197" s="78">
        <v>7278</v>
      </c>
      <c r="V197" s="68"/>
      <c r="W197" s="68"/>
    </row>
    <row r="198" spans="1:23">
      <c r="A198" s="83" t="s">
        <v>637</v>
      </c>
      <c r="B198" s="77" t="s">
        <v>827</v>
      </c>
      <c r="C198" s="78">
        <v>-50</v>
      </c>
      <c r="D198" s="78">
        <v>-315</v>
      </c>
      <c r="E198" s="78">
        <v>470</v>
      </c>
      <c r="F198" s="78">
        <v>105</v>
      </c>
      <c r="H198" s="78">
        <v>-37</v>
      </c>
      <c r="I198" s="78">
        <v>-315</v>
      </c>
      <c r="J198" s="78">
        <v>470</v>
      </c>
      <c r="K198" s="78">
        <v>118</v>
      </c>
      <c r="M198" s="78">
        <v>13</v>
      </c>
      <c r="N198" s="78">
        <v>1991</v>
      </c>
      <c r="O198" s="78">
        <v>470</v>
      </c>
      <c r="P198" s="78">
        <v>2474</v>
      </c>
      <c r="V198" s="68"/>
      <c r="W198" s="68"/>
    </row>
    <row r="199" spans="1:23">
      <c r="A199" s="83" t="s">
        <v>194</v>
      </c>
      <c r="B199" s="77" t="s">
        <v>723</v>
      </c>
      <c r="C199" s="78">
        <v>196472</v>
      </c>
      <c r="D199" s="78">
        <v>32447</v>
      </c>
      <c r="E199" s="78">
        <v>-9350</v>
      </c>
      <c r="F199" s="78">
        <v>219569</v>
      </c>
      <c r="H199" s="78">
        <v>12200</v>
      </c>
      <c r="I199" s="78">
        <v>18994</v>
      </c>
      <c r="J199" s="78">
        <v>-9350</v>
      </c>
      <c r="K199" s="78">
        <v>21844</v>
      </c>
      <c r="M199" s="78">
        <v>261378</v>
      </c>
      <c r="N199" s="78">
        <v>17077</v>
      </c>
      <c r="O199" s="78">
        <v>-9351</v>
      </c>
      <c r="P199" s="78">
        <v>269104</v>
      </c>
      <c r="V199" s="68"/>
      <c r="W199" s="68"/>
    </row>
    <row r="200" spans="1:23">
      <c r="A200" s="83" t="s">
        <v>575</v>
      </c>
      <c r="B200" s="77" t="s">
        <v>197</v>
      </c>
      <c r="C200" s="78">
        <v>23751</v>
      </c>
      <c r="D200" s="78">
        <v>-859</v>
      </c>
      <c r="E200" s="78">
        <v>0</v>
      </c>
      <c r="F200" s="78">
        <v>22892</v>
      </c>
      <c r="H200" s="78">
        <v>184272</v>
      </c>
      <c r="I200" s="78">
        <v>15998</v>
      </c>
      <c r="J200" s="78">
        <v>0</v>
      </c>
      <c r="K200" s="78">
        <v>200270</v>
      </c>
      <c r="M200" s="78">
        <v>43700</v>
      </c>
      <c r="N200" s="78">
        <v>1559</v>
      </c>
      <c r="O200" s="78">
        <v>0</v>
      </c>
      <c r="P200" s="78">
        <v>45259</v>
      </c>
      <c r="V200" s="68"/>
      <c r="W200" s="68"/>
    </row>
    <row r="201" spans="1:23">
      <c r="A201" s="121" t="s">
        <v>828</v>
      </c>
      <c r="B201" s="121" t="s">
        <v>482</v>
      </c>
      <c r="C201" s="125">
        <v>0</v>
      </c>
      <c r="D201" s="125">
        <v>0</v>
      </c>
      <c r="E201" s="125">
        <v>0</v>
      </c>
      <c r="F201" s="125">
        <v>0</v>
      </c>
      <c r="H201" s="125">
        <v>0</v>
      </c>
      <c r="I201" s="125">
        <v>0</v>
      </c>
      <c r="J201" s="125">
        <v>0</v>
      </c>
      <c r="K201" s="125">
        <v>0</v>
      </c>
      <c r="M201" s="125">
        <v>0</v>
      </c>
      <c r="N201" s="125">
        <v>0</v>
      </c>
      <c r="O201" s="125">
        <v>0</v>
      </c>
      <c r="P201" s="125">
        <v>0</v>
      </c>
      <c r="V201" s="68"/>
      <c r="W201" s="68"/>
    </row>
    <row r="202" spans="1:23">
      <c r="A202" s="82" t="s">
        <v>577</v>
      </c>
      <c r="B202" s="121" t="s">
        <v>199</v>
      </c>
      <c r="C202" s="125">
        <v>2850</v>
      </c>
      <c r="D202" s="125">
        <v>42</v>
      </c>
      <c r="E202" s="125">
        <v>0</v>
      </c>
      <c r="F202" s="125">
        <v>2892</v>
      </c>
      <c r="H202" s="125">
        <v>5039</v>
      </c>
      <c r="I202" s="125">
        <v>43</v>
      </c>
      <c r="J202" s="125">
        <v>-952</v>
      </c>
      <c r="K202" s="125">
        <v>4130</v>
      </c>
      <c r="M202" s="125">
        <v>2292</v>
      </c>
      <c r="N202" s="125">
        <v>8</v>
      </c>
      <c r="O202" s="125">
        <v>-75</v>
      </c>
      <c r="P202" s="125">
        <v>2225</v>
      </c>
    </row>
    <row r="203" spans="1:23">
      <c r="A203" s="83" t="s">
        <v>200</v>
      </c>
      <c r="B203" s="77" t="s">
        <v>201</v>
      </c>
      <c r="C203" s="78">
        <v>0</v>
      </c>
      <c r="D203" s="78">
        <v>0</v>
      </c>
      <c r="E203" s="78">
        <v>0</v>
      </c>
      <c r="F203" s="78">
        <v>0</v>
      </c>
      <c r="H203" s="78">
        <v>148</v>
      </c>
      <c r="I203" s="78">
        <v>0</v>
      </c>
      <c r="J203" s="78">
        <v>0</v>
      </c>
      <c r="K203" s="78">
        <v>148</v>
      </c>
      <c r="M203" s="78">
        <v>233</v>
      </c>
      <c r="N203" s="78">
        <v>0</v>
      </c>
      <c r="O203" s="78">
        <v>0</v>
      </c>
      <c r="P203" s="78">
        <v>233</v>
      </c>
      <c r="V203" s="68"/>
      <c r="W203" s="68"/>
    </row>
    <row r="204" spans="1:23">
      <c r="A204" s="83" t="s">
        <v>502</v>
      </c>
      <c r="B204" s="77" t="s">
        <v>205</v>
      </c>
      <c r="C204" s="78">
        <v>0</v>
      </c>
      <c r="D204" s="78">
        <v>0</v>
      </c>
      <c r="E204" s="78">
        <v>0</v>
      </c>
      <c r="F204" s="78">
        <v>0</v>
      </c>
      <c r="H204" s="78">
        <v>2830</v>
      </c>
      <c r="I204" s="78">
        <v>0</v>
      </c>
      <c r="J204" s="78">
        <v>-952</v>
      </c>
      <c r="K204" s="78">
        <v>1878</v>
      </c>
      <c r="M204" s="78">
        <v>1113</v>
      </c>
      <c r="N204" s="78">
        <v>0</v>
      </c>
      <c r="O204" s="78">
        <v>-75</v>
      </c>
      <c r="P204" s="78">
        <v>1038</v>
      </c>
      <c r="V204" s="68"/>
      <c r="W204" s="68"/>
    </row>
    <row r="205" spans="1:23">
      <c r="A205" s="83" t="s">
        <v>503</v>
      </c>
      <c r="B205" s="77" t="s">
        <v>207</v>
      </c>
      <c r="C205" s="78">
        <v>2772</v>
      </c>
      <c r="D205" s="78">
        <v>39</v>
      </c>
      <c r="E205" s="78">
        <v>0</v>
      </c>
      <c r="F205" s="78">
        <v>2811</v>
      </c>
      <c r="H205" s="78">
        <v>1983</v>
      </c>
      <c r="I205" s="78">
        <v>40</v>
      </c>
      <c r="J205" s="78">
        <v>0</v>
      </c>
      <c r="K205" s="78">
        <v>2023</v>
      </c>
      <c r="M205" s="78">
        <v>891</v>
      </c>
      <c r="N205" s="78">
        <v>6</v>
      </c>
      <c r="O205" s="78">
        <v>0</v>
      </c>
      <c r="P205" s="78">
        <v>897</v>
      </c>
      <c r="V205" s="68"/>
      <c r="W205" s="68"/>
    </row>
    <row r="206" spans="1:23">
      <c r="A206" s="83" t="s">
        <v>483</v>
      </c>
      <c r="B206" s="77" t="s">
        <v>456</v>
      </c>
      <c r="C206" s="78">
        <v>78</v>
      </c>
      <c r="D206" s="78">
        <v>3</v>
      </c>
      <c r="E206" s="78">
        <v>0</v>
      </c>
      <c r="F206" s="78">
        <v>81</v>
      </c>
      <c r="H206" s="78">
        <v>78</v>
      </c>
      <c r="I206" s="78">
        <v>3</v>
      </c>
      <c r="J206" s="78">
        <v>0</v>
      </c>
      <c r="K206" s="78">
        <v>81</v>
      </c>
      <c r="M206" s="78">
        <v>55</v>
      </c>
      <c r="N206" s="78">
        <v>2</v>
      </c>
      <c r="O206" s="78">
        <v>0</v>
      </c>
      <c r="P206" s="78">
        <v>57</v>
      </c>
      <c r="V206" s="68"/>
      <c r="W206" s="68"/>
    </row>
    <row r="207" spans="1:23">
      <c r="A207" s="82" t="s">
        <v>578</v>
      </c>
      <c r="B207" s="121" t="s">
        <v>213</v>
      </c>
      <c r="C207" s="125">
        <v>53307</v>
      </c>
      <c r="D207" s="125">
        <v>42504</v>
      </c>
      <c r="E207" s="125">
        <v>-7339</v>
      </c>
      <c r="F207" s="125">
        <v>88472</v>
      </c>
      <c r="H207" s="125">
        <v>55359</v>
      </c>
      <c r="I207" s="125">
        <v>46143</v>
      </c>
      <c r="J207" s="125">
        <v>-7018</v>
      </c>
      <c r="K207" s="125">
        <v>94484</v>
      </c>
      <c r="M207" s="125">
        <v>61035</v>
      </c>
      <c r="N207" s="125">
        <v>29074</v>
      </c>
      <c r="O207" s="125">
        <v>-6835</v>
      </c>
      <c r="P207" s="125">
        <v>83274</v>
      </c>
      <c r="V207" s="68"/>
      <c r="W207" s="68"/>
    </row>
    <row r="208" spans="1:23">
      <c r="A208" s="83" t="s">
        <v>336</v>
      </c>
      <c r="B208" s="77" t="s">
        <v>337</v>
      </c>
      <c r="C208" s="78">
        <v>0</v>
      </c>
      <c r="D208" s="78">
        <v>0</v>
      </c>
      <c r="E208" s="78">
        <v>0</v>
      </c>
      <c r="F208" s="78">
        <v>0</v>
      </c>
      <c r="H208" s="78">
        <v>0</v>
      </c>
      <c r="I208" s="78">
        <v>0</v>
      </c>
      <c r="J208" s="78">
        <v>0</v>
      </c>
      <c r="K208" s="78">
        <v>0</v>
      </c>
      <c r="M208" s="78">
        <v>0</v>
      </c>
      <c r="N208" s="78">
        <v>2</v>
      </c>
      <c r="O208" s="78">
        <v>0</v>
      </c>
      <c r="P208" s="78">
        <v>2</v>
      </c>
    </row>
    <row r="209" spans="1:16">
      <c r="A209" s="83" t="s">
        <v>200</v>
      </c>
      <c r="B209" s="77" t="s">
        <v>201</v>
      </c>
      <c r="C209" s="78">
        <v>233</v>
      </c>
      <c r="D209" s="78">
        <v>0</v>
      </c>
      <c r="E209" s="78">
        <v>0</v>
      </c>
      <c r="F209" s="78">
        <v>233</v>
      </c>
      <c r="H209" s="78">
        <v>190</v>
      </c>
      <c r="I209" s="78">
        <v>0</v>
      </c>
      <c r="J209" s="78">
        <v>0</v>
      </c>
      <c r="K209" s="78">
        <v>190</v>
      </c>
      <c r="M209" s="78">
        <v>234</v>
      </c>
      <c r="N209" s="78">
        <v>0</v>
      </c>
      <c r="O209" s="78">
        <v>0</v>
      </c>
      <c r="P209" s="78">
        <v>234</v>
      </c>
    </row>
    <row r="210" spans="1:16">
      <c r="A210" s="83" t="s">
        <v>579</v>
      </c>
      <c r="B210" s="77" t="s">
        <v>217</v>
      </c>
      <c r="C210" s="78">
        <v>5842</v>
      </c>
      <c r="D210" s="78">
        <v>26503</v>
      </c>
      <c r="E210" s="78">
        <v>-885</v>
      </c>
      <c r="F210" s="78">
        <v>31460</v>
      </c>
      <c r="H210" s="78">
        <v>9256</v>
      </c>
      <c r="I210" s="78">
        <v>29469</v>
      </c>
      <c r="J210" s="78">
        <v>-1351</v>
      </c>
      <c r="K210" s="78">
        <v>37374</v>
      </c>
      <c r="M210" s="78">
        <v>3888</v>
      </c>
      <c r="N210" s="78">
        <v>18693</v>
      </c>
      <c r="O210" s="78">
        <v>-4103</v>
      </c>
      <c r="P210" s="78">
        <v>18478</v>
      </c>
    </row>
    <row r="211" spans="1:16">
      <c r="A211" s="83" t="s">
        <v>829</v>
      </c>
      <c r="B211" s="77" t="s">
        <v>219</v>
      </c>
      <c r="C211" s="78">
        <v>154</v>
      </c>
      <c r="D211" s="78">
        <v>234</v>
      </c>
      <c r="E211" s="78">
        <v>0</v>
      </c>
      <c r="F211" s="78">
        <v>388</v>
      </c>
      <c r="H211" s="78">
        <v>2227</v>
      </c>
      <c r="I211" s="78">
        <v>1230</v>
      </c>
      <c r="J211" s="78">
        <v>0</v>
      </c>
      <c r="K211" s="78">
        <v>3457</v>
      </c>
      <c r="M211" s="78">
        <v>83</v>
      </c>
      <c r="N211" s="78">
        <v>401</v>
      </c>
      <c r="O211" s="78">
        <v>0</v>
      </c>
      <c r="P211" s="78">
        <v>484</v>
      </c>
    </row>
    <row r="212" spans="1:16">
      <c r="A212" s="83" t="s">
        <v>202</v>
      </c>
      <c r="B212" s="77" t="s">
        <v>221</v>
      </c>
      <c r="C212" s="78">
        <v>1105</v>
      </c>
      <c r="D212" s="78">
        <v>9842</v>
      </c>
      <c r="E212" s="78">
        <v>-6454</v>
      </c>
      <c r="F212" s="78">
        <v>4493</v>
      </c>
      <c r="H212" s="78">
        <v>2058</v>
      </c>
      <c r="I212" s="78">
        <v>10379</v>
      </c>
      <c r="J212" s="78">
        <v>-5667</v>
      </c>
      <c r="K212" s="78">
        <v>6770</v>
      </c>
      <c r="M212" s="78">
        <v>4718</v>
      </c>
      <c r="N212" s="78">
        <v>5766</v>
      </c>
      <c r="O212" s="78">
        <v>-2732</v>
      </c>
      <c r="P212" s="78">
        <v>7752</v>
      </c>
    </row>
    <row r="213" spans="1:16">
      <c r="A213" s="83" t="s">
        <v>503</v>
      </c>
      <c r="B213" s="77" t="s">
        <v>207</v>
      </c>
      <c r="C213" s="78">
        <v>587</v>
      </c>
      <c r="D213" s="78">
        <v>3204</v>
      </c>
      <c r="E213" s="78">
        <v>0</v>
      </c>
      <c r="F213" s="78">
        <v>3791</v>
      </c>
      <c r="H213" s="78">
        <v>587</v>
      </c>
      <c r="I213" s="78">
        <v>2465</v>
      </c>
      <c r="J213" s="78">
        <v>0</v>
      </c>
      <c r="K213" s="78">
        <v>3052</v>
      </c>
      <c r="M213" s="78">
        <v>748</v>
      </c>
      <c r="N213" s="78">
        <v>2850</v>
      </c>
      <c r="O213" s="78">
        <v>0</v>
      </c>
      <c r="P213" s="78">
        <v>3598</v>
      </c>
    </row>
    <row r="214" spans="1:16">
      <c r="A214" s="83" t="s">
        <v>830</v>
      </c>
      <c r="B214" s="77" t="s">
        <v>456</v>
      </c>
      <c r="C214" s="78">
        <v>1</v>
      </c>
      <c r="D214" s="78">
        <v>0</v>
      </c>
      <c r="E214" s="78">
        <v>0</v>
      </c>
      <c r="F214" s="78">
        <v>1</v>
      </c>
      <c r="H214" s="78">
        <v>1</v>
      </c>
      <c r="I214" s="78">
        <v>0</v>
      </c>
      <c r="J214" s="78">
        <v>0</v>
      </c>
      <c r="K214" s="78">
        <v>1</v>
      </c>
      <c r="M214" s="78">
        <v>71</v>
      </c>
      <c r="N214" s="78">
        <v>76</v>
      </c>
      <c r="O214" s="78">
        <v>0</v>
      </c>
      <c r="P214" s="78">
        <v>147</v>
      </c>
    </row>
    <row r="215" spans="1:16">
      <c r="A215" s="83" t="s">
        <v>210</v>
      </c>
      <c r="B215" s="77" t="s">
        <v>211</v>
      </c>
      <c r="C215" s="78">
        <v>45385</v>
      </c>
      <c r="D215" s="78">
        <v>2721</v>
      </c>
      <c r="E215" s="78">
        <v>0</v>
      </c>
      <c r="F215" s="78">
        <v>48106</v>
      </c>
      <c r="H215" s="78">
        <v>41040</v>
      </c>
      <c r="I215" s="78">
        <v>2600</v>
      </c>
      <c r="J215" s="78">
        <v>0</v>
      </c>
      <c r="K215" s="78">
        <v>43640</v>
      </c>
      <c r="M215" s="78">
        <v>51293</v>
      </c>
      <c r="N215" s="78">
        <v>1286</v>
      </c>
      <c r="O215" s="78">
        <v>0</v>
      </c>
      <c r="P215" s="78">
        <v>52579</v>
      </c>
    </row>
    <row r="216" spans="1:16">
      <c r="A216" s="82" t="s">
        <v>580</v>
      </c>
      <c r="B216" s="121" t="s">
        <v>228</v>
      </c>
      <c r="C216" s="125">
        <v>941396</v>
      </c>
      <c r="D216" s="125">
        <v>81419</v>
      </c>
      <c r="E216" s="125">
        <v>-22823</v>
      </c>
      <c r="F216" s="125">
        <v>999992</v>
      </c>
      <c r="H216" s="125">
        <v>918945</v>
      </c>
      <c r="I216" s="125">
        <v>85818</v>
      </c>
      <c r="J216" s="125">
        <v>-23250</v>
      </c>
      <c r="K216" s="125">
        <v>981513</v>
      </c>
      <c r="M216" s="125">
        <v>873820</v>
      </c>
      <c r="N216" s="125">
        <v>55777</v>
      </c>
      <c r="O216" s="125">
        <v>-20862</v>
      </c>
      <c r="P216" s="125">
        <v>908735</v>
      </c>
    </row>
    <row r="217" spans="1:16">
      <c r="A217" s="76" t="s">
        <v>466</v>
      </c>
    </row>
    <row r="224" spans="1:16">
      <c r="A224" s="40"/>
      <c r="B224" s="40"/>
    </row>
    <row r="225" s="40" customFormat="1"/>
    <row r="226" s="40" customFormat="1"/>
    <row r="227" s="40" customFormat="1"/>
    <row r="228" s="40" customFormat="1"/>
    <row r="229" s="40" customFormat="1"/>
    <row r="230" s="40" customFormat="1"/>
    <row r="231" s="40" customFormat="1"/>
    <row r="232" s="40" customFormat="1"/>
    <row r="233" s="40" customFormat="1"/>
    <row r="234" s="40" customFormat="1"/>
    <row r="235" s="40" customFormat="1"/>
    <row r="236" s="40" customFormat="1"/>
    <row r="237" s="40" customFormat="1"/>
    <row r="238" s="40" customFormat="1"/>
    <row r="239" s="40" customFormat="1"/>
    <row r="240" s="40" customFormat="1"/>
    <row r="241" s="40" customFormat="1"/>
    <row r="242" s="40" customFormat="1"/>
    <row r="243" s="40" customFormat="1"/>
    <row r="244" s="40" customFormat="1"/>
    <row r="245" s="40" customFormat="1"/>
    <row r="246" s="40" customFormat="1"/>
    <row r="247" s="40" customFormat="1"/>
    <row r="248" s="40" customFormat="1"/>
    <row r="249" s="40" customFormat="1"/>
    <row r="250" s="40" customFormat="1"/>
    <row r="251" s="40" customFormat="1"/>
    <row r="256" s="40" customFormat="1"/>
    <row r="257" s="40" customFormat="1"/>
    <row r="258" s="40" customFormat="1"/>
    <row r="259" s="40" customFormat="1"/>
    <row r="260" s="40" customFormat="1"/>
    <row r="261" s="40" customFormat="1"/>
    <row r="325" spans="21:21">
      <c r="U325" s="40">
        <v>1.42</v>
      </c>
    </row>
  </sheetData>
  <mergeCells count="31">
    <mergeCell ref="C140:F140"/>
    <mergeCell ref="A141:A142"/>
    <mergeCell ref="B141:B142"/>
    <mergeCell ref="C141:C142"/>
    <mergeCell ref="D141:D142"/>
    <mergeCell ref="C167:F167"/>
    <mergeCell ref="H167:K167"/>
    <mergeCell ref="A168:A169"/>
    <mergeCell ref="B168:B169"/>
    <mergeCell ref="C168:C169"/>
    <mergeCell ref="D168:D169"/>
    <mergeCell ref="H168:H169"/>
    <mergeCell ref="I168:I169"/>
    <mergeCell ref="C190:F190"/>
    <mergeCell ref="H190:K190"/>
    <mergeCell ref="A191:A192"/>
    <mergeCell ref="B191:B192"/>
    <mergeCell ref="C191:C192"/>
    <mergeCell ref="D191:D192"/>
    <mergeCell ref="H191:H192"/>
    <mergeCell ref="I191:I192"/>
    <mergeCell ref="M190:P190"/>
    <mergeCell ref="M191:M192"/>
    <mergeCell ref="N191:N192"/>
    <mergeCell ref="H155:K155"/>
    <mergeCell ref="M140:P140"/>
    <mergeCell ref="M141:M142"/>
    <mergeCell ref="N141:N142"/>
    <mergeCell ref="M167:P167"/>
    <mergeCell ref="M168:M169"/>
    <mergeCell ref="N168:N169"/>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AF322"/>
  <sheetViews>
    <sheetView workbookViewId="0"/>
  </sheetViews>
  <sheetFormatPr baseColWidth="10" defaultColWidth="8.1640625" defaultRowHeight="14"/>
  <cols>
    <col min="1" max="1" width="50.1640625" style="68" customWidth="1"/>
    <col min="2" max="2" width="50" style="68" customWidth="1"/>
    <col min="3" max="6" width="12.1640625" style="40" customWidth="1"/>
    <col min="7" max="7" width="4.6640625" style="40" customWidth="1"/>
    <col min="8" max="11" width="12.1640625" style="40" customWidth="1"/>
    <col min="12" max="12" width="4.6640625" style="40" customWidth="1"/>
    <col min="13" max="21" width="12.1640625" style="40" customWidth="1"/>
    <col min="22" max="23" width="8.1640625" style="40"/>
    <col min="24" max="24" width="9" style="40" bestFit="1" customWidth="1"/>
    <col min="25" max="16384" width="8.1640625" style="40"/>
  </cols>
  <sheetData>
    <row r="1" spans="1:4">
      <c r="A1" s="67" t="s">
        <v>843</v>
      </c>
    </row>
    <row r="2" spans="1:4">
      <c r="A2" s="67" t="s">
        <v>844</v>
      </c>
    </row>
    <row r="3" spans="1:4">
      <c r="A3" s="67"/>
    </row>
    <row r="4" spans="1:4">
      <c r="A4" s="67"/>
    </row>
    <row r="5" spans="1:4" ht="26">
      <c r="A5" s="65" t="s">
        <v>779</v>
      </c>
      <c r="B5" s="66" t="s">
        <v>39</v>
      </c>
    </row>
    <row r="6" spans="1:4" ht="24">
      <c r="A6" s="313" t="s">
        <v>462</v>
      </c>
      <c r="B6" s="313" t="s">
        <v>41</v>
      </c>
      <c r="C6" s="113" t="s">
        <v>845</v>
      </c>
      <c r="D6" s="113" t="s">
        <v>846</v>
      </c>
    </row>
    <row r="7" spans="1:4">
      <c r="A7" s="114" t="s">
        <v>0</v>
      </c>
      <c r="B7" s="114" t="s">
        <v>1</v>
      </c>
      <c r="C7" s="115">
        <v>463184</v>
      </c>
      <c r="D7" s="115">
        <v>583903</v>
      </c>
    </row>
    <row r="8" spans="1:4">
      <c r="A8" s="116" t="s">
        <v>622</v>
      </c>
      <c r="B8" s="116" t="s">
        <v>46</v>
      </c>
      <c r="C8" s="88">
        <v>346841</v>
      </c>
      <c r="D8" s="88">
        <v>470464</v>
      </c>
    </row>
    <row r="9" spans="1:4">
      <c r="A9" s="116" t="s">
        <v>623</v>
      </c>
      <c r="B9" s="116" t="s">
        <v>369</v>
      </c>
      <c r="C9" s="88">
        <v>98</v>
      </c>
      <c r="D9" s="88">
        <v>92</v>
      </c>
    </row>
    <row r="10" spans="1:4">
      <c r="A10" s="116" t="s">
        <v>624</v>
      </c>
      <c r="B10" s="116" t="s">
        <v>49</v>
      </c>
      <c r="C10" s="88">
        <v>116245</v>
      </c>
      <c r="D10" s="88">
        <v>113347</v>
      </c>
    </row>
    <row r="11" spans="1:4">
      <c r="A11" s="114" t="s">
        <v>625</v>
      </c>
      <c r="B11" s="114" t="s">
        <v>438</v>
      </c>
      <c r="C11" s="115">
        <v>82174</v>
      </c>
      <c r="D11" s="115">
        <v>113238</v>
      </c>
    </row>
    <row r="12" spans="1:4">
      <c r="A12" s="116" t="s">
        <v>439</v>
      </c>
      <c r="B12" s="116" t="s">
        <v>373</v>
      </c>
      <c r="C12" s="88">
        <v>1273</v>
      </c>
      <c r="D12" s="88">
        <v>33160</v>
      </c>
    </row>
    <row r="13" spans="1:4">
      <c r="A13" s="116" t="s">
        <v>793</v>
      </c>
      <c r="B13" s="116" t="s">
        <v>55</v>
      </c>
      <c r="C13" s="88">
        <v>80901</v>
      </c>
      <c r="D13" s="88">
        <v>80078</v>
      </c>
    </row>
    <row r="14" spans="1:4">
      <c r="A14" s="117" t="s">
        <v>626</v>
      </c>
      <c r="B14" s="117" t="s">
        <v>755</v>
      </c>
      <c r="C14" s="115">
        <v>381010</v>
      </c>
      <c r="D14" s="115">
        <v>470665</v>
      </c>
    </row>
    <row r="15" spans="1:4">
      <c r="A15" s="77" t="s">
        <v>629</v>
      </c>
      <c r="B15" s="77" t="s">
        <v>65</v>
      </c>
      <c r="C15" s="88">
        <v>5645</v>
      </c>
      <c r="D15" s="88">
        <v>2459</v>
      </c>
    </row>
    <row r="16" spans="1:4">
      <c r="A16" s="77" t="s">
        <v>627</v>
      </c>
      <c r="B16" s="77" t="s">
        <v>59</v>
      </c>
      <c r="C16" s="88">
        <v>110673</v>
      </c>
      <c r="D16" s="88">
        <v>138508</v>
      </c>
    </row>
    <row r="17" spans="1:4">
      <c r="A17" s="77" t="s">
        <v>628</v>
      </c>
      <c r="B17" s="77" t="s">
        <v>520</v>
      </c>
      <c r="C17" s="88">
        <v>32228</v>
      </c>
      <c r="D17" s="88">
        <v>25339</v>
      </c>
    </row>
    <row r="18" spans="1:4">
      <c r="A18" s="77" t="s">
        <v>66</v>
      </c>
      <c r="B18" s="77" t="s">
        <v>67</v>
      </c>
      <c r="C18" s="88">
        <v>2814</v>
      </c>
      <c r="D18" s="88">
        <v>5650</v>
      </c>
    </row>
    <row r="19" spans="1:4">
      <c r="A19" s="117" t="s">
        <v>631</v>
      </c>
      <c r="B19" s="117" t="s">
        <v>756</v>
      </c>
      <c r="C19" s="115">
        <v>240940</v>
      </c>
      <c r="D19" s="115">
        <v>303627</v>
      </c>
    </row>
    <row r="20" spans="1:4">
      <c r="A20" s="77" t="s">
        <v>632</v>
      </c>
      <c r="B20" s="77" t="s">
        <v>73</v>
      </c>
      <c r="C20" s="88">
        <v>10856</v>
      </c>
      <c r="D20" s="88">
        <v>8587</v>
      </c>
    </row>
    <row r="21" spans="1:4">
      <c r="A21" s="77" t="s">
        <v>633</v>
      </c>
      <c r="B21" s="77" t="s">
        <v>75</v>
      </c>
      <c r="C21" s="88">
        <v>4391</v>
      </c>
      <c r="D21" s="88">
        <v>276</v>
      </c>
    </row>
    <row r="22" spans="1:4">
      <c r="A22" s="117" t="s">
        <v>634</v>
      </c>
      <c r="B22" s="117" t="s">
        <v>757</v>
      </c>
      <c r="C22" s="115">
        <v>247405</v>
      </c>
      <c r="D22" s="115">
        <v>311938</v>
      </c>
    </row>
    <row r="23" spans="1:4">
      <c r="A23" s="77" t="s">
        <v>78</v>
      </c>
      <c r="B23" s="77" t="s">
        <v>79</v>
      </c>
      <c r="C23" s="88">
        <v>47135</v>
      </c>
      <c r="D23" s="88">
        <v>61424</v>
      </c>
    </row>
    <row r="24" spans="1:4">
      <c r="A24" s="117"/>
      <c r="B24" s="117"/>
      <c r="C24" s="115"/>
      <c r="D24" s="115"/>
    </row>
    <row r="25" spans="1:4">
      <c r="A25" s="117" t="s">
        <v>522</v>
      </c>
      <c r="B25" s="117" t="s">
        <v>758</v>
      </c>
      <c r="C25" s="115">
        <v>200270</v>
      </c>
      <c r="D25" s="115">
        <v>250514</v>
      </c>
    </row>
    <row r="26" spans="1:4">
      <c r="A26" s="77"/>
      <c r="B26" s="77"/>
      <c r="C26" s="88"/>
      <c r="D26" s="88"/>
    </row>
    <row r="27" spans="1:4">
      <c r="A27" s="117" t="s">
        <v>635</v>
      </c>
      <c r="B27" s="117" t="s">
        <v>759</v>
      </c>
      <c r="C27" s="115">
        <v>200270</v>
      </c>
      <c r="D27" s="115">
        <v>250514</v>
      </c>
    </row>
    <row r="28" spans="1:4">
      <c r="B28" s="69"/>
      <c r="C28" s="70"/>
      <c r="D28" s="70"/>
    </row>
    <row r="29" spans="1:4">
      <c r="B29" s="71"/>
      <c r="C29" s="72"/>
      <c r="D29" s="72"/>
    </row>
    <row r="30" spans="1:4">
      <c r="A30" s="126" t="s">
        <v>86</v>
      </c>
      <c r="B30" s="126" t="s">
        <v>760</v>
      </c>
      <c r="C30" s="127"/>
      <c r="D30" s="127"/>
    </row>
    <row r="31" spans="1:4">
      <c r="A31" s="73" t="s">
        <v>88</v>
      </c>
      <c r="B31" s="73" t="s">
        <v>89</v>
      </c>
      <c r="C31" s="128">
        <v>2.08</v>
      </c>
      <c r="D31" s="128">
        <v>2.63</v>
      </c>
    </row>
    <row r="32" spans="1:4">
      <c r="A32" s="129" t="s">
        <v>90</v>
      </c>
      <c r="B32" s="129" t="s">
        <v>91</v>
      </c>
      <c r="C32" s="128">
        <v>2.0099999999999998</v>
      </c>
      <c r="D32" s="128">
        <v>2.59</v>
      </c>
    </row>
    <row r="33" spans="1:4">
      <c r="A33" s="67"/>
    </row>
    <row r="35" spans="1:4">
      <c r="A35" s="126" t="s">
        <v>522</v>
      </c>
      <c r="B35" s="126" t="s">
        <v>758</v>
      </c>
      <c r="C35" s="115">
        <v>200270</v>
      </c>
      <c r="D35" s="115">
        <v>250514</v>
      </c>
    </row>
    <row r="36" spans="1:4">
      <c r="A36" s="74" t="s">
        <v>636</v>
      </c>
      <c r="B36" s="74" t="s">
        <v>105</v>
      </c>
      <c r="C36" s="118">
        <v>-3800</v>
      </c>
      <c r="D36" s="118">
        <v>1403</v>
      </c>
    </row>
    <row r="37" spans="1:4">
      <c r="A37" s="75" t="s">
        <v>637</v>
      </c>
      <c r="B37" s="75" t="s">
        <v>847</v>
      </c>
      <c r="C37" s="88">
        <v>-3800</v>
      </c>
      <c r="D37" s="88">
        <v>1404</v>
      </c>
    </row>
    <row r="38" spans="1:4">
      <c r="A38" s="38" t="s">
        <v>403</v>
      </c>
      <c r="B38" s="75" t="s">
        <v>404</v>
      </c>
      <c r="C38" s="88">
        <v>0</v>
      </c>
      <c r="D38" s="88">
        <v>-1</v>
      </c>
    </row>
    <row r="39" spans="1:4">
      <c r="A39" s="75" t="s">
        <v>639</v>
      </c>
      <c r="B39" s="75" t="s">
        <v>111</v>
      </c>
      <c r="C39" s="88">
        <v>0</v>
      </c>
      <c r="D39" s="88">
        <v>0</v>
      </c>
    </row>
    <row r="40" spans="1:4">
      <c r="A40" s="126" t="s">
        <v>405</v>
      </c>
      <c r="B40" s="126" t="s">
        <v>406</v>
      </c>
      <c r="C40" s="115">
        <v>196470</v>
      </c>
      <c r="D40" s="115">
        <v>251917</v>
      </c>
    </row>
    <row r="41" spans="1:4">
      <c r="A41" s="75" t="s">
        <v>795</v>
      </c>
      <c r="B41" s="75" t="s">
        <v>408</v>
      </c>
      <c r="C41" s="88">
        <v>0</v>
      </c>
      <c r="D41" s="88">
        <v>0</v>
      </c>
    </row>
    <row r="42" spans="1:4" ht="26">
      <c r="A42" s="126" t="s">
        <v>641</v>
      </c>
      <c r="B42" s="126" t="s">
        <v>796</v>
      </c>
      <c r="C42" s="115">
        <v>196470</v>
      </c>
      <c r="D42" s="115">
        <v>251917</v>
      </c>
    </row>
    <row r="43" spans="1:4">
      <c r="A43" s="76" t="s">
        <v>466</v>
      </c>
    </row>
    <row r="45" spans="1:4" ht="26">
      <c r="A45" s="65" t="s">
        <v>781</v>
      </c>
      <c r="B45" s="65" t="s">
        <v>125</v>
      </c>
    </row>
    <row r="46" spans="1:4">
      <c r="A46" s="313" t="s">
        <v>126</v>
      </c>
      <c r="B46" s="313" t="s">
        <v>127</v>
      </c>
      <c r="C46" s="119">
        <v>43100</v>
      </c>
      <c r="D46" s="119" t="s">
        <v>848</v>
      </c>
    </row>
    <row r="47" spans="1:4">
      <c r="A47" s="130" t="s">
        <v>643</v>
      </c>
      <c r="B47" s="130" t="s">
        <v>131</v>
      </c>
      <c r="C47" s="131">
        <v>255535</v>
      </c>
      <c r="D47" s="131">
        <v>170644</v>
      </c>
    </row>
    <row r="48" spans="1:4">
      <c r="A48" s="77" t="s">
        <v>566</v>
      </c>
      <c r="B48" s="77" t="s">
        <v>133</v>
      </c>
      <c r="C48" s="78">
        <v>18832</v>
      </c>
      <c r="D48" s="78">
        <v>14423</v>
      </c>
    </row>
    <row r="49" spans="1:4">
      <c r="A49" s="77" t="s">
        <v>567</v>
      </c>
      <c r="B49" s="77" t="s">
        <v>135</v>
      </c>
      <c r="C49" s="78">
        <v>46853</v>
      </c>
      <c r="D49" s="78">
        <v>47112</v>
      </c>
    </row>
    <row r="50" spans="1:4">
      <c r="A50" s="77" t="s">
        <v>568</v>
      </c>
      <c r="B50" s="77" t="s">
        <v>137</v>
      </c>
      <c r="C50" s="78">
        <v>142486</v>
      </c>
      <c r="D50" s="78">
        <v>62011</v>
      </c>
    </row>
    <row r="51" spans="1:4">
      <c r="A51" s="77" t="s">
        <v>138</v>
      </c>
      <c r="B51" s="77" t="s">
        <v>139</v>
      </c>
      <c r="C51" s="78">
        <v>46417</v>
      </c>
      <c r="D51" s="78">
        <v>46417</v>
      </c>
    </row>
    <row r="52" spans="1:4">
      <c r="A52" s="77" t="s">
        <v>569</v>
      </c>
      <c r="B52" s="77" t="s">
        <v>145</v>
      </c>
      <c r="C52" s="78">
        <v>452</v>
      </c>
      <c r="D52" s="78">
        <v>0</v>
      </c>
    </row>
    <row r="53" spans="1:4">
      <c r="A53" s="77" t="s">
        <v>146</v>
      </c>
      <c r="B53" s="77" t="s">
        <v>147</v>
      </c>
      <c r="C53" s="78">
        <v>0</v>
      </c>
      <c r="D53" s="78">
        <v>194</v>
      </c>
    </row>
    <row r="54" spans="1:4">
      <c r="A54" s="77" t="s">
        <v>500</v>
      </c>
      <c r="B54" s="77" t="s">
        <v>151</v>
      </c>
      <c r="C54" s="78">
        <v>0</v>
      </c>
      <c r="D54" s="78">
        <v>0</v>
      </c>
    </row>
    <row r="55" spans="1:4">
      <c r="A55" s="77" t="s">
        <v>707</v>
      </c>
      <c r="B55" s="77" t="s">
        <v>611</v>
      </c>
      <c r="C55" s="78">
        <v>495</v>
      </c>
      <c r="D55" s="78">
        <v>487</v>
      </c>
    </row>
    <row r="56" spans="1:4">
      <c r="A56" s="130" t="s">
        <v>570</v>
      </c>
      <c r="B56" s="130" t="s">
        <v>155</v>
      </c>
      <c r="C56" s="131">
        <v>725978</v>
      </c>
      <c r="D56" s="131">
        <v>704316</v>
      </c>
    </row>
    <row r="57" spans="1:4">
      <c r="A57" s="77" t="s">
        <v>156</v>
      </c>
      <c r="B57" s="77" t="s">
        <v>157</v>
      </c>
      <c r="C57" s="78">
        <v>323</v>
      </c>
      <c r="D57" s="78">
        <v>401</v>
      </c>
    </row>
    <row r="58" spans="1:4">
      <c r="A58" s="77" t="s">
        <v>158</v>
      </c>
      <c r="B58" s="77" t="s">
        <v>159</v>
      </c>
      <c r="C58" s="78">
        <v>46261</v>
      </c>
      <c r="D58" s="78">
        <v>71554</v>
      </c>
    </row>
    <row r="59" spans="1:4">
      <c r="A59" s="77" t="s">
        <v>571</v>
      </c>
      <c r="B59" s="77" t="s">
        <v>161</v>
      </c>
      <c r="C59" s="78">
        <v>0</v>
      </c>
      <c r="D59" s="78">
        <v>112</v>
      </c>
    </row>
    <row r="60" spans="1:4">
      <c r="A60" s="77" t="s">
        <v>152</v>
      </c>
      <c r="B60" s="77" t="s">
        <v>153</v>
      </c>
      <c r="C60" s="78">
        <v>17582</v>
      </c>
      <c r="D60" s="78">
        <v>20268</v>
      </c>
    </row>
    <row r="61" spans="1:4">
      <c r="A61" s="77" t="s">
        <v>146</v>
      </c>
      <c r="B61" s="77" t="s">
        <v>147</v>
      </c>
      <c r="C61" s="78">
        <v>0</v>
      </c>
      <c r="D61" s="78">
        <v>53</v>
      </c>
    </row>
    <row r="62" spans="1:4">
      <c r="A62" s="77" t="s">
        <v>499</v>
      </c>
      <c r="B62" s="77" t="s">
        <v>149</v>
      </c>
      <c r="C62" s="78">
        <v>14296</v>
      </c>
      <c r="D62" s="78">
        <v>14724</v>
      </c>
    </row>
    <row r="63" spans="1:4">
      <c r="A63" s="132" t="s">
        <v>170</v>
      </c>
      <c r="B63" s="132" t="s">
        <v>171</v>
      </c>
      <c r="C63" s="315">
        <v>66987</v>
      </c>
      <c r="D63" s="315">
        <v>217369</v>
      </c>
    </row>
    <row r="64" spans="1:4">
      <c r="A64" s="77" t="s">
        <v>537</v>
      </c>
      <c r="B64" s="77" t="s">
        <v>169</v>
      </c>
      <c r="C64" s="78">
        <v>580529</v>
      </c>
      <c r="D64" s="78">
        <v>379835</v>
      </c>
    </row>
    <row r="65" spans="1:4">
      <c r="A65" s="130" t="s">
        <v>174</v>
      </c>
      <c r="B65" s="130" t="s">
        <v>175</v>
      </c>
      <c r="C65" s="131">
        <v>981513</v>
      </c>
      <c r="D65" s="131">
        <v>874960</v>
      </c>
    </row>
    <row r="66" spans="1:4">
      <c r="C66" s="79"/>
      <c r="D66" s="79"/>
    </row>
    <row r="67" spans="1:4">
      <c r="A67" s="313" t="s">
        <v>452</v>
      </c>
      <c r="B67" s="313" t="s">
        <v>177</v>
      </c>
      <c r="C67" s="119">
        <v>43100</v>
      </c>
      <c r="D67" s="119" t="s">
        <v>848</v>
      </c>
    </row>
    <row r="68" spans="1:4">
      <c r="A68" s="130" t="s">
        <v>178</v>
      </c>
      <c r="B68" s="130" t="s">
        <v>179</v>
      </c>
      <c r="C68" s="131">
        <v>882899</v>
      </c>
      <c r="D68" s="131">
        <v>776938</v>
      </c>
    </row>
    <row r="69" spans="1:4">
      <c r="A69" s="130" t="s">
        <v>799</v>
      </c>
      <c r="B69" s="130" t="s">
        <v>481</v>
      </c>
      <c r="C69" s="131">
        <v>882899</v>
      </c>
      <c r="D69" s="131">
        <v>776938</v>
      </c>
    </row>
    <row r="70" spans="1:4">
      <c r="A70" s="77" t="s">
        <v>182</v>
      </c>
      <c r="B70" s="77" t="s">
        <v>183</v>
      </c>
      <c r="C70" s="78">
        <v>96120</v>
      </c>
      <c r="D70" s="78">
        <v>96120</v>
      </c>
    </row>
    <row r="71" spans="1:4">
      <c r="A71" s="77" t="s">
        <v>453</v>
      </c>
      <c r="B71" s="77" t="s">
        <v>527</v>
      </c>
      <c r="C71" s="78">
        <v>549335</v>
      </c>
      <c r="D71" s="78">
        <v>403001</v>
      </c>
    </row>
    <row r="72" spans="1:4">
      <c r="A72" s="77" t="s">
        <v>573</v>
      </c>
      <c r="B72" s="77" t="s">
        <v>191</v>
      </c>
      <c r="C72" s="78">
        <v>15212</v>
      </c>
      <c r="D72" s="78">
        <v>4795</v>
      </c>
    </row>
    <row r="73" spans="1:4">
      <c r="A73" s="77" t="s">
        <v>574</v>
      </c>
      <c r="B73" s="77" t="s">
        <v>529</v>
      </c>
      <c r="C73" s="78">
        <v>118</v>
      </c>
      <c r="D73" s="78">
        <v>3918</v>
      </c>
    </row>
    <row r="74" spans="1:4">
      <c r="A74" s="77" t="s">
        <v>194</v>
      </c>
      <c r="B74" s="77" t="s">
        <v>195</v>
      </c>
      <c r="C74" s="78">
        <v>21844</v>
      </c>
      <c r="D74" s="78">
        <v>18590</v>
      </c>
    </row>
    <row r="75" spans="1:4">
      <c r="A75" s="77" t="s">
        <v>575</v>
      </c>
      <c r="B75" s="77" t="s">
        <v>197</v>
      </c>
      <c r="C75" s="78">
        <v>200270</v>
      </c>
      <c r="D75" s="78">
        <v>250514</v>
      </c>
    </row>
    <row r="76" spans="1:4">
      <c r="A76" s="114" t="s">
        <v>576</v>
      </c>
      <c r="B76" s="114" t="s">
        <v>482</v>
      </c>
      <c r="C76" s="316">
        <v>0</v>
      </c>
      <c r="D76" s="316">
        <v>0</v>
      </c>
    </row>
    <row r="77" spans="1:4">
      <c r="A77" s="130" t="s">
        <v>577</v>
      </c>
      <c r="B77" s="130" t="s">
        <v>199</v>
      </c>
      <c r="C77" s="131">
        <v>4130</v>
      </c>
      <c r="D77" s="131">
        <v>8275</v>
      </c>
    </row>
    <row r="78" spans="1:4">
      <c r="A78" s="77" t="s">
        <v>200</v>
      </c>
      <c r="B78" s="77" t="s">
        <v>201</v>
      </c>
      <c r="C78" s="78">
        <v>148</v>
      </c>
      <c r="D78" s="78">
        <v>76</v>
      </c>
    </row>
    <row r="79" spans="1:4">
      <c r="A79" s="77" t="s">
        <v>502</v>
      </c>
      <c r="B79" s="77" t="s">
        <v>205</v>
      </c>
      <c r="C79" s="78">
        <v>1878</v>
      </c>
      <c r="D79" s="78">
        <v>7198</v>
      </c>
    </row>
    <row r="80" spans="1:4">
      <c r="A80" s="77" t="s">
        <v>503</v>
      </c>
      <c r="B80" s="77" t="s">
        <v>207</v>
      </c>
      <c r="C80" s="78">
        <v>2023</v>
      </c>
      <c r="D80" s="78">
        <v>944</v>
      </c>
    </row>
    <row r="81" spans="1:4">
      <c r="A81" s="77" t="s">
        <v>483</v>
      </c>
      <c r="B81" s="77" t="s">
        <v>209</v>
      </c>
      <c r="C81" s="78">
        <v>81</v>
      </c>
      <c r="D81" s="78">
        <v>57</v>
      </c>
    </row>
    <row r="82" spans="1:4">
      <c r="A82" s="130" t="s">
        <v>578</v>
      </c>
      <c r="B82" s="130" t="s">
        <v>213</v>
      </c>
      <c r="C82" s="131">
        <v>94484</v>
      </c>
      <c r="D82" s="131">
        <v>89747</v>
      </c>
    </row>
    <row r="83" spans="1:4">
      <c r="A83" s="77" t="s">
        <v>336</v>
      </c>
      <c r="B83" s="77" t="s">
        <v>337</v>
      </c>
      <c r="C83" s="78">
        <v>0</v>
      </c>
      <c r="D83" s="78">
        <v>0</v>
      </c>
    </row>
    <row r="84" spans="1:4">
      <c r="A84" s="77" t="s">
        <v>200</v>
      </c>
      <c r="B84" s="77" t="s">
        <v>201</v>
      </c>
      <c r="C84" s="78">
        <v>190</v>
      </c>
      <c r="D84" s="78">
        <v>63</v>
      </c>
    </row>
    <row r="85" spans="1:4">
      <c r="A85" s="77" t="s">
        <v>579</v>
      </c>
      <c r="B85" s="77" t="s">
        <v>217</v>
      </c>
      <c r="C85" s="78">
        <v>37374</v>
      </c>
      <c r="D85" s="78">
        <v>27906</v>
      </c>
    </row>
    <row r="86" spans="1:4">
      <c r="A86" s="77" t="s">
        <v>218</v>
      </c>
      <c r="B86" s="77" t="s">
        <v>219</v>
      </c>
      <c r="C86" s="78">
        <v>3457</v>
      </c>
      <c r="D86" s="78">
        <v>3762</v>
      </c>
    </row>
    <row r="87" spans="1:4">
      <c r="A87" s="77" t="s">
        <v>202</v>
      </c>
      <c r="B87" s="77" t="s">
        <v>221</v>
      </c>
      <c r="C87" s="78">
        <v>6770</v>
      </c>
      <c r="D87" s="78">
        <v>9827</v>
      </c>
    </row>
    <row r="88" spans="1:4">
      <c r="A88" s="77" t="s">
        <v>503</v>
      </c>
      <c r="B88" s="77" t="s">
        <v>207</v>
      </c>
      <c r="C88" s="78">
        <v>3052</v>
      </c>
      <c r="D88" s="78">
        <v>2864</v>
      </c>
    </row>
    <row r="89" spans="1:4">
      <c r="A89" s="77" t="s">
        <v>483</v>
      </c>
      <c r="B89" s="77" t="s">
        <v>209</v>
      </c>
      <c r="C89" s="78">
        <v>1</v>
      </c>
      <c r="D89" s="78">
        <v>294</v>
      </c>
    </row>
    <row r="90" spans="1:4">
      <c r="A90" s="77" t="s">
        <v>210</v>
      </c>
      <c r="B90" s="77" t="s">
        <v>211</v>
      </c>
      <c r="C90" s="78">
        <v>43640</v>
      </c>
      <c r="D90" s="78">
        <v>45031</v>
      </c>
    </row>
    <row r="91" spans="1:4">
      <c r="A91" s="130" t="s">
        <v>580</v>
      </c>
      <c r="B91" s="130" t="s">
        <v>228</v>
      </c>
      <c r="C91" s="131">
        <v>981513</v>
      </c>
      <c r="D91" s="131">
        <v>874960</v>
      </c>
    </row>
    <row r="92" spans="1:4">
      <c r="A92" s="76" t="s">
        <v>466</v>
      </c>
    </row>
    <row r="94" spans="1:4" ht="26">
      <c r="A94" s="65" t="s">
        <v>784</v>
      </c>
      <c r="B94" s="65" t="s">
        <v>230</v>
      </c>
    </row>
    <row r="95" spans="1:4" ht="24">
      <c r="A95" s="313" t="s">
        <v>231</v>
      </c>
      <c r="B95" s="313" t="s">
        <v>232</v>
      </c>
      <c r="C95" s="113" t="s">
        <v>845</v>
      </c>
      <c r="D95" s="113" t="s">
        <v>846</v>
      </c>
    </row>
    <row r="96" spans="1:4">
      <c r="A96" s="121" t="s">
        <v>233</v>
      </c>
      <c r="B96" s="121" t="s">
        <v>234</v>
      </c>
      <c r="C96" s="4"/>
      <c r="D96" s="4"/>
    </row>
    <row r="97" spans="1:4">
      <c r="A97" s="122" t="s">
        <v>646</v>
      </c>
      <c r="B97" s="122" t="s">
        <v>758</v>
      </c>
      <c r="C97" s="4">
        <v>200270</v>
      </c>
      <c r="D97" s="4">
        <v>250514</v>
      </c>
    </row>
    <row r="98" spans="1:4">
      <c r="A98" s="122" t="s">
        <v>235</v>
      </c>
      <c r="B98" s="122" t="s">
        <v>236</v>
      </c>
      <c r="C98" s="4">
        <v>37016</v>
      </c>
      <c r="D98" s="4">
        <v>8809</v>
      </c>
    </row>
    <row r="99" spans="1:4">
      <c r="A99" s="81" t="s">
        <v>800</v>
      </c>
      <c r="B99" s="81" t="s">
        <v>801</v>
      </c>
      <c r="C99" s="80">
        <v>4906</v>
      </c>
      <c r="D99" s="80">
        <v>4963</v>
      </c>
    </row>
    <row r="100" spans="1:4">
      <c r="A100" s="81" t="s">
        <v>802</v>
      </c>
      <c r="B100" s="81" t="s">
        <v>803</v>
      </c>
      <c r="C100" s="80">
        <v>0</v>
      </c>
      <c r="D100" s="80">
        <v>31398</v>
      </c>
    </row>
    <row r="101" spans="1:4">
      <c r="A101" s="81" t="s">
        <v>804</v>
      </c>
      <c r="B101" s="81" t="s">
        <v>244</v>
      </c>
      <c r="C101" s="80">
        <v>-10425</v>
      </c>
      <c r="D101" s="80">
        <v>-6959</v>
      </c>
    </row>
    <row r="102" spans="1:4">
      <c r="A102" s="81" t="s">
        <v>651</v>
      </c>
      <c r="B102" s="81" t="s">
        <v>606</v>
      </c>
      <c r="C102" s="80">
        <v>906</v>
      </c>
      <c r="D102" s="80">
        <v>325</v>
      </c>
    </row>
    <row r="103" spans="1:4">
      <c r="A103" s="81" t="s">
        <v>652</v>
      </c>
      <c r="B103" s="81" t="s">
        <v>248</v>
      </c>
      <c r="C103" s="80">
        <v>-1660</v>
      </c>
      <c r="D103" s="80">
        <v>-11261</v>
      </c>
    </row>
    <row r="104" spans="1:4">
      <c r="A104" s="81" t="s">
        <v>653</v>
      </c>
      <c r="B104" s="81" t="s">
        <v>250</v>
      </c>
      <c r="C104" s="80">
        <v>78</v>
      </c>
      <c r="D104" s="80">
        <v>218</v>
      </c>
    </row>
    <row r="105" spans="1:4">
      <c r="A105" s="81" t="s">
        <v>654</v>
      </c>
      <c r="B105" s="81" t="s">
        <v>252</v>
      </c>
      <c r="C105" s="80">
        <v>27971</v>
      </c>
      <c r="D105" s="80">
        <v>22140</v>
      </c>
    </row>
    <row r="106" spans="1:4">
      <c r="A106" s="81" t="s">
        <v>655</v>
      </c>
      <c r="B106" s="81" t="s">
        <v>546</v>
      </c>
      <c r="C106" s="80">
        <v>6433</v>
      </c>
      <c r="D106" s="80">
        <v>-32944</v>
      </c>
    </row>
    <row r="107" spans="1:4">
      <c r="A107" s="81" t="s">
        <v>255</v>
      </c>
      <c r="B107" s="81" t="s">
        <v>547</v>
      </c>
      <c r="C107" s="80">
        <v>1695</v>
      </c>
      <c r="D107" s="80">
        <v>-6687</v>
      </c>
    </row>
    <row r="108" spans="1:4">
      <c r="A108" s="81" t="s">
        <v>259</v>
      </c>
      <c r="B108" s="81" t="s">
        <v>260</v>
      </c>
      <c r="C108" s="80">
        <v>7112</v>
      </c>
      <c r="D108" s="80">
        <v>7616</v>
      </c>
    </row>
    <row r="109" spans="1:4">
      <c r="A109" s="122" t="s">
        <v>656</v>
      </c>
      <c r="B109" s="122" t="s">
        <v>262</v>
      </c>
      <c r="C109" s="4">
        <v>237286</v>
      </c>
      <c r="D109" s="4">
        <v>259323</v>
      </c>
    </row>
    <row r="110" spans="1:4">
      <c r="A110" s="81" t="s">
        <v>805</v>
      </c>
      <c r="B110" s="81" t="s">
        <v>765</v>
      </c>
      <c r="C110" s="80">
        <v>47135</v>
      </c>
      <c r="D110" s="80">
        <v>61424</v>
      </c>
    </row>
    <row r="111" spans="1:4">
      <c r="A111" s="81" t="s">
        <v>766</v>
      </c>
      <c r="B111" s="81" t="s">
        <v>767</v>
      </c>
      <c r="C111" s="80">
        <v>-52733</v>
      </c>
      <c r="D111" s="80">
        <v>-61291</v>
      </c>
    </row>
    <row r="112" spans="1:4">
      <c r="A112" s="121" t="s">
        <v>659</v>
      </c>
      <c r="B112" s="121" t="s">
        <v>270</v>
      </c>
      <c r="C112" s="4">
        <v>231688</v>
      </c>
      <c r="D112" s="4">
        <v>259456</v>
      </c>
    </row>
    <row r="113" spans="1:4">
      <c r="A113" s="121" t="s">
        <v>660</v>
      </c>
      <c r="B113" s="121" t="s">
        <v>272</v>
      </c>
      <c r="C113" s="4"/>
      <c r="D113" s="4"/>
    </row>
    <row r="114" spans="1:4">
      <c r="A114" s="122" t="s">
        <v>549</v>
      </c>
      <c r="B114" s="122" t="s">
        <v>274</v>
      </c>
      <c r="C114" s="4">
        <v>1101872</v>
      </c>
      <c r="D114" s="4">
        <v>608633</v>
      </c>
    </row>
    <row r="115" spans="1:4">
      <c r="A115" s="81" t="s">
        <v>806</v>
      </c>
      <c r="B115" s="81" t="s">
        <v>276</v>
      </c>
      <c r="C115" s="80">
        <v>65</v>
      </c>
      <c r="D115" s="80">
        <v>181</v>
      </c>
    </row>
    <row r="116" spans="1:4">
      <c r="A116" s="81" t="s">
        <v>807</v>
      </c>
      <c r="B116" s="81" t="s">
        <v>282</v>
      </c>
      <c r="C116" s="80">
        <v>0</v>
      </c>
      <c r="D116" s="80">
        <v>85</v>
      </c>
    </row>
    <row r="117" spans="1:4">
      <c r="A117" s="81" t="s">
        <v>808</v>
      </c>
      <c r="B117" s="81" t="s">
        <v>288</v>
      </c>
      <c r="C117" s="80">
        <v>1091382</v>
      </c>
      <c r="D117" s="80">
        <v>601408</v>
      </c>
    </row>
    <row r="118" spans="1:4">
      <c r="A118" s="81" t="s">
        <v>664</v>
      </c>
      <c r="B118" s="81" t="s">
        <v>716</v>
      </c>
      <c r="C118" s="80">
        <v>10425</v>
      </c>
      <c r="D118" s="80">
        <v>6959</v>
      </c>
    </row>
    <row r="119" spans="1:4">
      <c r="A119" s="122" t="s">
        <v>553</v>
      </c>
      <c r="B119" s="122" t="s">
        <v>300</v>
      </c>
      <c r="C119" s="4">
        <v>1382137</v>
      </c>
      <c r="D119" s="4">
        <v>766881</v>
      </c>
    </row>
    <row r="120" spans="1:4">
      <c r="A120" s="81" t="s">
        <v>665</v>
      </c>
      <c r="B120" s="81" t="s">
        <v>717</v>
      </c>
      <c r="C120" s="80">
        <v>13436</v>
      </c>
      <c r="D120" s="80">
        <v>12041</v>
      </c>
    </row>
    <row r="121" spans="1:4">
      <c r="A121" s="81" t="s">
        <v>568</v>
      </c>
      <c r="B121" s="81" t="s">
        <v>137</v>
      </c>
      <c r="C121" s="80">
        <v>76625</v>
      </c>
      <c r="D121" s="80">
        <v>55605</v>
      </c>
    </row>
    <row r="122" spans="1:4">
      <c r="A122" s="81" t="s">
        <v>810</v>
      </c>
      <c r="B122" s="81" t="s">
        <v>322</v>
      </c>
      <c r="C122" s="80">
        <v>1292076</v>
      </c>
      <c r="D122" s="80">
        <v>699235</v>
      </c>
    </row>
    <row r="123" spans="1:4">
      <c r="A123" s="121" t="s">
        <v>668</v>
      </c>
      <c r="B123" s="121" t="s">
        <v>331</v>
      </c>
      <c r="C123" s="4">
        <v>-280265</v>
      </c>
      <c r="D123" s="4">
        <v>-158248</v>
      </c>
    </row>
    <row r="124" spans="1:4">
      <c r="A124" s="121" t="s">
        <v>669</v>
      </c>
      <c r="B124" s="121" t="s">
        <v>333</v>
      </c>
      <c r="C124" s="4"/>
      <c r="D124" s="4"/>
    </row>
    <row r="125" spans="1:4">
      <c r="A125" s="122" t="s">
        <v>549</v>
      </c>
      <c r="B125" s="122" t="s">
        <v>274</v>
      </c>
      <c r="C125" s="4">
        <v>0</v>
      </c>
      <c r="D125" s="4">
        <v>5031</v>
      </c>
    </row>
    <row r="126" spans="1:4">
      <c r="A126" s="81" t="s">
        <v>710</v>
      </c>
      <c r="B126" s="81" t="s">
        <v>711</v>
      </c>
      <c r="C126" s="80">
        <v>0</v>
      </c>
      <c r="D126" s="80">
        <v>5031</v>
      </c>
    </row>
    <row r="127" spans="1:4">
      <c r="A127" s="81" t="s">
        <v>336</v>
      </c>
      <c r="B127" s="81" t="s">
        <v>337</v>
      </c>
      <c r="C127" s="80">
        <v>0</v>
      </c>
      <c r="D127" s="80">
        <v>0</v>
      </c>
    </row>
    <row r="128" spans="1:4">
      <c r="A128" s="122" t="s">
        <v>553</v>
      </c>
      <c r="B128" s="122" t="s">
        <v>300</v>
      </c>
      <c r="C128" s="4">
        <v>101805</v>
      </c>
      <c r="D128" s="4">
        <v>499</v>
      </c>
    </row>
    <row r="129" spans="1:32">
      <c r="A129" s="81" t="s">
        <v>342</v>
      </c>
      <c r="B129" s="81" t="s">
        <v>312</v>
      </c>
      <c r="C129" s="80">
        <v>452</v>
      </c>
      <c r="D129" s="80">
        <v>0</v>
      </c>
    </row>
    <row r="130" spans="1:32">
      <c r="A130" s="81" t="s">
        <v>811</v>
      </c>
      <c r="B130" s="81" t="s">
        <v>346</v>
      </c>
      <c r="C130" s="80">
        <v>100926</v>
      </c>
      <c r="D130" s="80">
        <v>0</v>
      </c>
    </row>
    <row r="131" spans="1:32">
      <c r="A131" s="81" t="s">
        <v>785</v>
      </c>
      <c r="B131" s="81" t="s">
        <v>786</v>
      </c>
      <c r="C131" s="80">
        <v>427</v>
      </c>
      <c r="D131" s="80">
        <v>499</v>
      </c>
    </row>
    <row r="132" spans="1:32">
      <c r="A132" s="121" t="s">
        <v>672</v>
      </c>
      <c r="B132" s="121" t="s">
        <v>353</v>
      </c>
      <c r="C132" s="4">
        <v>-101805</v>
      </c>
      <c r="D132" s="4">
        <v>4532</v>
      </c>
    </row>
    <row r="133" spans="1:32">
      <c r="A133" s="121" t="s">
        <v>673</v>
      </c>
      <c r="B133" s="121" t="s">
        <v>355</v>
      </c>
      <c r="C133" s="4">
        <v>-150382</v>
      </c>
      <c r="D133" s="4">
        <v>105740</v>
      </c>
    </row>
    <row r="134" spans="1:32">
      <c r="A134" s="121" t="s">
        <v>674</v>
      </c>
      <c r="B134" s="121" t="s">
        <v>357</v>
      </c>
      <c r="C134" s="4">
        <v>-150382</v>
      </c>
      <c r="D134" s="4">
        <v>105740</v>
      </c>
    </row>
    <row r="135" spans="1:32">
      <c r="A135" s="121" t="s">
        <v>675</v>
      </c>
      <c r="B135" s="121" t="s">
        <v>359</v>
      </c>
      <c r="C135" s="4">
        <v>217369</v>
      </c>
      <c r="D135" s="4">
        <v>111629</v>
      </c>
    </row>
    <row r="136" spans="1:32">
      <c r="A136" s="121" t="s">
        <v>676</v>
      </c>
      <c r="B136" s="121" t="s">
        <v>361</v>
      </c>
      <c r="C136" s="4">
        <v>66987</v>
      </c>
      <c r="D136" s="4">
        <v>217369</v>
      </c>
    </row>
    <row r="137" spans="1:32">
      <c r="A137" s="76" t="s">
        <v>466</v>
      </c>
      <c r="B137" s="71"/>
      <c r="C137" s="72"/>
      <c r="D137" s="72"/>
    </row>
    <row r="138" spans="1:32">
      <c r="A138" s="76"/>
      <c r="B138" s="71"/>
      <c r="C138" s="72"/>
      <c r="D138" s="72"/>
    </row>
    <row r="139" spans="1:32" ht="26">
      <c r="A139" s="65" t="s">
        <v>787</v>
      </c>
      <c r="B139" s="66" t="s">
        <v>427</v>
      </c>
      <c r="C139" s="383" t="s">
        <v>845</v>
      </c>
      <c r="D139" s="384"/>
      <c r="E139" s="384"/>
      <c r="F139" s="385"/>
      <c r="H139" s="383" t="s">
        <v>846</v>
      </c>
      <c r="I139" s="384"/>
      <c r="J139" s="384"/>
      <c r="K139" s="385"/>
    </row>
    <row r="140" spans="1:32" ht="52">
      <c r="A140" s="392" t="s">
        <v>477</v>
      </c>
      <c r="B140" s="387" t="s">
        <v>429</v>
      </c>
      <c r="C140" s="396" t="s">
        <v>430</v>
      </c>
      <c r="D140" s="396" t="s">
        <v>431</v>
      </c>
      <c r="E140" s="314" t="s">
        <v>478</v>
      </c>
      <c r="F140" s="314" t="s">
        <v>433</v>
      </c>
      <c r="H140" s="396" t="s">
        <v>430</v>
      </c>
      <c r="I140" s="396" t="s">
        <v>431</v>
      </c>
      <c r="J140" s="314" t="s">
        <v>478</v>
      </c>
      <c r="K140" s="314" t="s">
        <v>433</v>
      </c>
      <c r="Q140" s="68"/>
      <c r="R140" s="68"/>
      <c r="X140" s="68"/>
      <c r="Y140" s="68"/>
      <c r="AE140" s="68"/>
      <c r="AF140" s="68"/>
    </row>
    <row r="141" spans="1:32" ht="65">
      <c r="A141" s="392"/>
      <c r="B141" s="387"/>
      <c r="C141" s="397"/>
      <c r="D141" s="397"/>
      <c r="E141" s="314" t="s">
        <v>479</v>
      </c>
      <c r="F141" s="314" t="s">
        <v>435</v>
      </c>
      <c r="H141" s="397"/>
      <c r="I141" s="397"/>
      <c r="J141" s="314" t="s">
        <v>479</v>
      </c>
      <c r="K141" s="314" t="s">
        <v>435</v>
      </c>
      <c r="Q141" s="68"/>
      <c r="R141" s="68"/>
      <c r="X141" s="68"/>
      <c r="Y141" s="68"/>
      <c r="AE141" s="68"/>
      <c r="AF141" s="68"/>
    </row>
    <row r="142" spans="1:32">
      <c r="A142" s="82" t="s">
        <v>0</v>
      </c>
      <c r="B142" s="121" t="s">
        <v>1</v>
      </c>
      <c r="C142" s="123">
        <v>330304</v>
      </c>
      <c r="D142" s="123">
        <v>169550</v>
      </c>
      <c r="E142" s="123">
        <v>-36670</v>
      </c>
      <c r="F142" s="123">
        <v>463184</v>
      </c>
      <c r="H142" s="123">
        <v>478058</v>
      </c>
      <c r="I142" s="123">
        <v>133518</v>
      </c>
      <c r="J142" s="123">
        <v>-27673</v>
      </c>
      <c r="K142" s="123">
        <v>583903</v>
      </c>
      <c r="Q142" s="68"/>
      <c r="R142" s="68"/>
      <c r="X142" s="68"/>
      <c r="Y142" s="68"/>
      <c r="AE142" s="68"/>
      <c r="AF142" s="68"/>
    </row>
    <row r="143" spans="1:32">
      <c r="A143" s="84" t="s">
        <v>622</v>
      </c>
      <c r="B143" s="116" t="s">
        <v>46</v>
      </c>
      <c r="C143" s="78">
        <v>319481</v>
      </c>
      <c r="D143" s="78">
        <v>13469</v>
      </c>
      <c r="E143" s="78">
        <v>13891</v>
      </c>
      <c r="F143" s="78">
        <v>346841</v>
      </c>
      <c r="H143" s="88">
        <v>457700</v>
      </c>
      <c r="I143" s="88">
        <v>4704</v>
      </c>
      <c r="J143" s="88">
        <v>8060</v>
      </c>
      <c r="K143" s="78">
        <v>470464</v>
      </c>
      <c r="Q143" s="68"/>
      <c r="R143" s="68"/>
      <c r="X143" s="68"/>
      <c r="Y143" s="68"/>
      <c r="AE143" s="68"/>
      <c r="AF143" s="68"/>
    </row>
    <row r="144" spans="1:32">
      <c r="A144" s="84" t="s">
        <v>623</v>
      </c>
      <c r="B144" s="116" t="s">
        <v>812</v>
      </c>
      <c r="C144" s="78">
        <v>4237</v>
      </c>
      <c r="D144" s="78">
        <v>0</v>
      </c>
      <c r="E144" s="78">
        <v>-4139</v>
      </c>
      <c r="F144" s="78">
        <v>98</v>
      </c>
      <c r="H144" s="88">
        <v>4122</v>
      </c>
      <c r="I144" s="88">
        <v>0</v>
      </c>
      <c r="J144" s="88">
        <v>-4030</v>
      </c>
      <c r="K144" s="78">
        <v>92</v>
      </c>
      <c r="Q144" s="68"/>
      <c r="R144" s="68"/>
      <c r="X144" s="68"/>
      <c r="Y144" s="68"/>
      <c r="AE144" s="68"/>
      <c r="AF144" s="68"/>
    </row>
    <row r="145" spans="1:32">
      <c r="A145" s="84" t="s">
        <v>624</v>
      </c>
      <c r="B145" s="116" t="s">
        <v>813</v>
      </c>
      <c r="C145" s="78">
        <v>6586</v>
      </c>
      <c r="D145" s="78">
        <v>156081</v>
      </c>
      <c r="E145" s="78">
        <v>-46422</v>
      </c>
      <c r="F145" s="78">
        <v>116245</v>
      </c>
      <c r="H145" s="88">
        <v>16236</v>
      </c>
      <c r="I145" s="88">
        <v>128814</v>
      </c>
      <c r="J145" s="88">
        <v>-31703</v>
      </c>
      <c r="K145" s="78">
        <v>113347</v>
      </c>
      <c r="Q145" s="68"/>
      <c r="R145" s="68"/>
      <c r="X145" s="68"/>
      <c r="Y145" s="68"/>
      <c r="AE145" s="68"/>
      <c r="AF145" s="68"/>
    </row>
    <row r="146" spans="1:32">
      <c r="A146" s="82" t="s">
        <v>625</v>
      </c>
      <c r="B146" s="121" t="s">
        <v>438</v>
      </c>
      <c r="C146" s="123">
        <v>13715</v>
      </c>
      <c r="D146" s="123">
        <v>107297</v>
      </c>
      <c r="E146" s="123">
        <v>-38838</v>
      </c>
      <c r="F146" s="123">
        <v>82174</v>
      </c>
      <c r="H146" s="123">
        <v>50566</v>
      </c>
      <c r="I146" s="123">
        <v>88227</v>
      </c>
      <c r="J146" s="123">
        <v>-25555</v>
      </c>
      <c r="K146" s="123">
        <v>113238</v>
      </c>
      <c r="Q146" s="68"/>
      <c r="R146" s="68"/>
      <c r="X146" s="68"/>
      <c r="Y146" s="68"/>
      <c r="AE146" s="68"/>
      <c r="AF146" s="68"/>
    </row>
    <row r="147" spans="1:32">
      <c r="A147" s="84" t="s">
        <v>439</v>
      </c>
      <c r="B147" s="116" t="s">
        <v>814</v>
      </c>
      <c r="C147" s="78">
        <v>7312</v>
      </c>
      <c r="D147" s="78">
        <v>268</v>
      </c>
      <c r="E147" s="78">
        <v>-6307</v>
      </c>
      <c r="F147" s="78">
        <v>1273</v>
      </c>
      <c r="H147" s="88">
        <v>35074</v>
      </c>
      <c r="I147" s="88">
        <v>0</v>
      </c>
      <c r="J147" s="88">
        <v>-1914</v>
      </c>
      <c r="K147" s="78">
        <v>33160</v>
      </c>
      <c r="Q147" s="68"/>
      <c r="R147" s="68"/>
      <c r="X147" s="68"/>
      <c r="Y147" s="68"/>
      <c r="AE147" s="68"/>
      <c r="AF147" s="68"/>
    </row>
    <row r="148" spans="1:32">
      <c r="A148" s="84" t="s">
        <v>793</v>
      </c>
      <c r="B148" s="116" t="s">
        <v>442</v>
      </c>
      <c r="C148" s="78">
        <v>6403</v>
      </c>
      <c r="D148" s="78">
        <v>107029</v>
      </c>
      <c r="E148" s="78">
        <v>-32531</v>
      </c>
      <c r="F148" s="78">
        <v>80901</v>
      </c>
      <c r="H148" s="88">
        <v>15492</v>
      </c>
      <c r="I148" s="88">
        <v>88227</v>
      </c>
      <c r="J148" s="88">
        <v>-23641</v>
      </c>
      <c r="K148" s="78">
        <v>80078</v>
      </c>
      <c r="Q148" s="68"/>
      <c r="R148" s="68"/>
      <c r="X148" s="68"/>
      <c r="Y148" s="68"/>
      <c r="AE148" s="68"/>
      <c r="AF148" s="68"/>
    </row>
    <row r="149" spans="1:32">
      <c r="A149" s="85" t="s">
        <v>626</v>
      </c>
      <c r="B149" s="124" t="s">
        <v>815</v>
      </c>
      <c r="C149" s="123">
        <v>316589</v>
      </c>
      <c r="D149" s="123">
        <v>62253</v>
      </c>
      <c r="E149" s="123">
        <v>2168</v>
      </c>
      <c r="F149" s="123">
        <v>381010</v>
      </c>
      <c r="H149" s="123">
        <v>427492</v>
      </c>
      <c r="I149" s="123">
        <v>45291</v>
      </c>
      <c r="J149" s="123">
        <v>-2118</v>
      </c>
      <c r="K149" s="123">
        <v>470665</v>
      </c>
      <c r="Q149" s="68"/>
      <c r="R149" s="68"/>
      <c r="X149" s="68"/>
      <c r="Y149" s="68"/>
      <c r="AE149" s="68"/>
      <c r="AF149" s="68"/>
    </row>
    <row r="150" spans="1:32">
      <c r="A150" s="83" t="s">
        <v>629</v>
      </c>
      <c r="B150" s="77" t="s">
        <v>65</v>
      </c>
      <c r="C150" s="78">
        <v>6064</v>
      </c>
      <c r="D150" s="78">
        <v>759</v>
      </c>
      <c r="E150" s="78">
        <v>-1178</v>
      </c>
      <c r="F150" s="78">
        <v>5645</v>
      </c>
      <c r="H150" s="88">
        <v>2713</v>
      </c>
      <c r="I150" s="88">
        <v>508</v>
      </c>
      <c r="J150" s="88">
        <v>-762</v>
      </c>
      <c r="K150" s="78">
        <v>2459</v>
      </c>
      <c r="Q150" s="68"/>
      <c r="R150" s="68"/>
      <c r="X150" s="68"/>
      <c r="Y150" s="68"/>
      <c r="AE150" s="68"/>
      <c r="AF150" s="68"/>
    </row>
    <row r="151" spans="1:32">
      <c r="A151" s="83" t="s">
        <v>627</v>
      </c>
      <c r="B151" s="77" t="s">
        <v>59</v>
      </c>
      <c r="C151" s="78">
        <v>70032</v>
      </c>
      <c r="D151" s="78">
        <v>38310</v>
      </c>
      <c r="E151" s="78">
        <v>2331</v>
      </c>
      <c r="F151" s="78">
        <v>110673</v>
      </c>
      <c r="H151" s="88">
        <v>104667</v>
      </c>
      <c r="I151" s="88">
        <v>34783</v>
      </c>
      <c r="J151" s="88">
        <v>-942</v>
      </c>
      <c r="K151" s="78">
        <v>138508</v>
      </c>
      <c r="Q151" s="68"/>
      <c r="R151" s="68"/>
      <c r="X151" s="68"/>
      <c r="Y151" s="68"/>
      <c r="AE151" s="68"/>
      <c r="AF151" s="68"/>
    </row>
    <row r="152" spans="1:32">
      <c r="A152" s="83" t="s">
        <v>816</v>
      </c>
      <c r="B152" s="77" t="s">
        <v>520</v>
      </c>
      <c r="C152" s="78">
        <v>26483</v>
      </c>
      <c r="D152" s="78">
        <v>5908</v>
      </c>
      <c r="E152" s="78">
        <v>-163</v>
      </c>
      <c r="F152" s="78">
        <v>32228</v>
      </c>
      <c r="H152" s="88">
        <v>22902</v>
      </c>
      <c r="I152" s="88">
        <v>3799</v>
      </c>
      <c r="J152" s="88">
        <v>-1362</v>
      </c>
      <c r="K152" s="78">
        <v>25339</v>
      </c>
      <c r="Q152" s="68"/>
      <c r="R152" s="68"/>
      <c r="X152" s="68"/>
      <c r="Y152" s="68"/>
      <c r="AE152" s="68"/>
      <c r="AF152" s="68"/>
    </row>
    <row r="153" spans="1:32">
      <c r="A153" s="83" t="s">
        <v>66</v>
      </c>
      <c r="B153" s="77" t="s">
        <v>67</v>
      </c>
      <c r="C153" s="78">
        <v>3590</v>
      </c>
      <c r="D153" s="78">
        <v>402</v>
      </c>
      <c r="E153" s="78">
        <v>-1178</v>
      </c>
      <c r="F153" s="78">
        <v>2814</v>
      </c>
      <c r="H153" s="88">
        <v>5408</v>
      </c>
      <c r="I153" s="88">
        <v>818</v>
      </c>
      <c r="J153" s="88">
        <v>-576</v>
      </c>
      <c r="K153" s="78">
        <v>5650</v>
      </c>
      <c r="Q153" s="68"/>
      <c r="R153" s="68"/>
      <c r="X153" s="68"/>
      <c r="Y153" s="68"/>
      <c r="AE153" s="68"/>
      <c r="AF153" s="68"/>
    </row>
    <row r="154" spans="1:32">
      <c r="A154" s="85" t="s">
        <v>631</v>
      </c>
      <c r="B154" s="124" t="s">
        <v>756</v>
      </c>
      <c r="C154" s="123">
        <v>222548</v>
      </c>
      <c r="D154" s="123">
        <v>18392</v>
      </c>
      <c r="E154" s="123">
        <v>0</v>
      </c>
      <c r="F154" s="123">
        <v>240940</v>
      </c>
      <c r="H154" s="123">
        <v>297228</v>
      </c>
      <c r="I154" s="123">
        <v>6399</v>
      </c>
      <c r="J154" s="123">
        <v>0</v>
      </c>
      <c r="K154" s="123">
        <v>303627</v>
      </c>
      <c r="Q154" s="68"/>
      <c r="R154" s="68"/>
      <c r="X154" s="68"/>
      <c r="Y154" s="68"/>
      <c r="AE154" s="68"/>
      <c r="AF154" s="68"/>
    </row>
    <row r="155" spans="1:32">
      <c r="A155" s="83" t="s">
        <v>632</v>
      </c>
      <c r="B155" s="77" t="s">
        <v>73</v>
      </c>
      <c r="C155" s="78">
        <v>10762</v>
      </c>
      <c r="D155" s="78">
        <v>136</v>
      </c>
      <c r="E155" s="78">
        <v>-42</v>
      </c>
      <c r="F155" s="78">
        <v>10856</v>
      </c>
      <c r="H155" s="88">
        <v>12900</v>
      </c>
      <c r="I155" s="88">
        <v>41</v>
      </c>
      <c r="J155" s="88">
        <v>-4354</v>
      </c>
      <c r="K155" s="78">
        <v>8587</v>
      </c>
      <c r="Q155" s="68"/>
      <c r="R155" s="68"/>
      <c r="X155" s="68"/>
      <c r="Y155" s="68"/>
      <c r="AE155" s="68"/>
      <c r="AF155" s="68"/>
    </row>
    <row r="156" spans="1:32">
      <c r="A156" s="83" t="s">
        <v>633</v>
      </c>
      <c r="B156" s="77" t="s">
        <v>75</v>
      </c>
      <c r="C156" s="78">
        <v>4069</v>
      </c>
      <c r="D156" s="78">
        <v>364</v>
      </c>
      <c r="E156" s="78">
        <v>-42</v>
      </c>
      <c r="F156" s="78">
        <v>4391</v>
      </c>
      <c r="H156" s="88">
        <v>192</v>
      </c>
      <c r="I156" s="88">
        <v>565</v>
      </c>
      <c r="J156" s="88">
        <v>-481</v>
      </c>
      <c r="K156" s="78">
        <v>276</v>
      </c>
      <c r="Q156" s="68"/>
      <c r="R156" s="68"/>
      <c r="X156" s="68"/>
      <c r="Y156" s="68"/>
      <c r="AE156" s="68"/>
      <c r="AF156" s="68"/>
    </row>
    <row r="157" spans="1:32">
      <c r="A157" s="85" t="s">
        <v>817</v>
      </c>
      <c r="B157" s="124" t="s">
        <v>818</v>
      </c>
      <c r="C157" s="123">
        <v>229241</v>
      </c>
      <c r="D157" s="123">
        <v>18164</v>
      </c>
      <c r="E157" s="123">
        <v>0</v>
      </c>
      <c r="F157" s="123">
        <v>247405</v>
      </c>
      <c r="H157" s="123">
        <v>309936</v>
      </c>
      <c r="I157" s="123">
        <v>5875</v>
      </c>
      <c r="J157" s="123">
        <v>-3873</v>
      </c>
      <c r="K157" s="123">
        <v>311938</v>
      </c>
      <c r="Q157" s="68"/>
      <c r="R157" s="68"/>
      <c r="X157" s="68"/>
      <c r="Y157" s="68"/>
      <c r="AE157" s="68"/>
      <c r="AF157" s="68"/>
    </row>
    <row r="158" spans="1:32">
      <c r="A158" s="83" t="s">
        <v>78</v>
      </c>
      <c r="B158" s="77" t="s">
        <v>115</v>
      </c>
      <c r="C158" s="78">
        <v>44969</v>
      </c>
      <c r="D158" s="78">
        <v>2166</v>
      </c>
      <c r="E158" s="78">
        <v>0</v>
      </c>
      <c r="F158" s="78">
        <v>47135</v>
      </c>
      <c r="H158" s="88">
        <v>60360</v>
      </c>
      <c r="I158" s="88">
        <v>1064</v>
      </c>
      <c r="J158" s="88">
        <v>0</v>
      </c>
      <c r="K158" s="78">
        <v>61424</v>
      </c>
      <c r="Q158" s="68"/>
      <c r="R158" s="68"/>
      <c r="X158" s="68"/>
      <c r="Y158" s="68"/>
      <c r="AE158" s="68"/>
      <c r="AF158" s="68"/>
    </row>
    <row r="159" spans="1:32">
      <c r="A159" s="85" t="s">
        <v>819</v>
      </c>
      <c r="B159" s="124" t="s">
        <v>820</v>
      </c>
      <c r="C159" s="123">
        <v>184272</v>
      </c>
      <c r="D159" s="123">
        <v>15998</v>
      </c>
      <c r="E159" s="123">
        <v>0</v>
      </c>
      <c r="F159" s="123">
        <v>200270</v>
      </c>
      <c r="H159" s="123">
        <v>249576</v>
      </c>
      <c r="I159" s="123">
        <v>4811</v>
      </c>
      <c r="J159" s="123">
        <v>-3873</v>
      </c>
      <c r="K159" s="123">
        <v>250514</v>
      </c>
      <c r="Q159" s="68"/>
      <c r="X159" s="68"/>
      <c r="Y159" s="68"/>
      <c r="AE159" s="68"/>
      <c r="AF159" s="68"/>
    </row>
    <row r="160" spans="1:32">
      <c r="A160" s="83" t="s">
        <v>821</v>
      </c>
      <c r="B160" s="77" t="s">
        <v>822</v>
      </c>
      <c r="C160" s="78">
        <v>0</v>
      </c>
      <c r="D160" s="78">
        <v>0</v>
      </c>
      <c r="E160" s="78">
        <v>0</v>
      </c>
      <c r="F160" s="78">
        <v>0</v>
      </c>
      <c r="H160" s="88">
        <v>0</v>
      </c>
      <c r="I160" s="88">
        <v>0</v>
      </c>
      <c r="J160" s="88">
        <v>0</v>
      </c>
      <c r="K160" s="78">
        <v>0</v>
      </c>
      <c r="X160" s="68"/>
      <c r="Y160" s="68"/>
      <c r="AE160" s="68"/>
      <c r="AF160" s="68"/>
    </row>
    <row r="161" spans="1:32">
      <c r="A161" s="85" t="s">
        <v>522</v>
      </c>
      <c r="B161" s="124" t="s">
        <v>758</v>
      </c>
      <c r="C161" s="123">
        <v>184272</v>
      </c>
      <c r="D161" s="123">
        <v>15998</v>
      </c>
      <c r="E161" s="123">
        <v>0</v>
      </c>
      <c r="F161" s="123">
        <v>200270</v>
      </c>
      <c r="H161" s="123">
        <v>249576</v>
      </c>
      <c r="I161" s="123">
        <v>4811</v>
      </c>
      <c r="J161" s="123">
        <v>-3873</v>
      </c>
      <c r="K161" s="123">
        <v>250514</v>
      </c>
      <c r="Q161" s="68"/>
      <c r="R161" s="68"/>
      <c r="X161" s="68"/>
      <c r="Y161" s="68"/>
      <c r="AE161" s="68"/>
      <c r="AF161" s="68"/>
    </row>
    <row r="162" spans="1:32">
      <c r="A162" s="83" t="s">
        <v>823</v>
      </c>
      <c r="B162" s="77" t="s">
        <v>824</v>
      </c>
      <c r="C162" s="78">
        <v>0</v>
      </c>
      <c r="D162" s="78">
        <v>0</v>
      </c>
      <c r="E162" s="78">
        <v>0</v>
      </c>
      <c r="F162" s="78">
        <v>0</v>
      </c>
      <c r="H162" s="88">
        <v>0</v>
      </c>
      <c r="I162" s="88">
        <v>0</v>
      </c>
      <c r="J162" s="88">
        <v>0</v>
      </c>
      <c r="K162" s="78">
        <v>0</v>
      </c>
      <c r="Q162" s="68"/>
      <c r="R162" s="68"/>
      <c r="X162" s="68"/>
      <c r="Y162" s="68"/>
      <c r="AE162" s="68"/>
      <c r="AF162" s="68"/>
    </row>
    <row r="163" spans="1:32">
      <c r="A163" s="85" t="s">
        <v>825</v>
      </c>
      <c r="B163" s="124" t="s">
        <v>759</v>
      </c>
      <c r="C163" s="123">
        <v>184272</v>
      </c>
      <c r="D163" s="123">
        <v>15998</v>
      </c>
      <c r="E163" s="123">
        <v>0</v>
      </c>
      <c r="F163" s="123">
        <v>200270</v>
      </c>
      <c r="H163" s="123">
        <v>249576</v>
      </c>
      <c r="I163" s="123">
        <v>4811</v>
      </c>
      <c r="J163" s="123">
        <v>-3873</v>
      </c>
      <c r="K163" s="123">
        <v>250514</v>
      </c>
      <c r="Q163" s="68"/>
      <c r="R163" s="68"/>
      <c r="X163" s="68"/>
      <c r="Y163" s="68"/>
      <c r="AE163" s="68"/>
      <c r="AF163" s="68"/>
    </row>
    <row r="165" spans="1:32" ht="26">
      <c r="A165" s="65" t="s">
        <v>788</v>
      </c>
      <c r="B165" s="65" t="s">
        <v>448</v>
      </c>
      <c r="C165" s="383">
        <v>43100</v>
      </c>
      <c r="D165" s="384"/>
      <c r="E165" s="384"/>
      <c r="F165" s="385"/>
      <c r="H165" s="383" t="s">
        <v>848</v>
      </c>
      <c r="I165" s="384"/>
      <c r="J165" s="384"/>
      <c r="K165" s="385"/>
    </row>
    <row r="166" spans="1:32" ht="52">
      <c r="A166" s="390" t="s">
        <v>126</v>
      </c>
      <c r="B166" s="390" t="s">
        <v>127</v>
      </c>
      <c r="C166" s="396" t="s">
        <v>430</v>
      </c>
      <c r="D166" s="396" t="s">
        <v>431</v>
      </c>
      <c r="E166" s="314" t="s">
        <v>478</v>
      </c>
      <c r="F166" s="314" t="s">
        <v>433</v>
      </c>
      <c r="H166" s="396" t="s">
        <v>430</v>
      </c>
      <c r="I166" s="396" t="s">
        <v>431</v>
      </c>
      <c r="J166" s="314" t="s">
        <v>478</v>
      </c>
      <c r="K166" s="314" t="s">
        <v>433</v>
      </c>
      <c r="Q166" s="68"/>
      <c r="R166" s="68"/>
      <c r="X166" s="68"/>
      <c r="Y166" s="68"/>
    </row>
    <row r="167" spans="1:32" ht="65">
      <c r="A167" s="391"/>
      <c r="B167" s="391"/>
      <c r="C167" s="397"/>
      <c r="D167" s="397"/>
      <c r="E167" s="314" t="s">
        <v>479</v>
      </c>
      <c r="F167" s="314" t="s">
        <v>435</v>
      </c>
      <c r="H167" s="397"/>
      <c r="I167" s="397"/>
      <c r="J167" s="314" t="s">
        <v>479</v>
      </c>
      <c r="K167" s="314" t="s">
        <v>435</v>
      </c>
      <c r="V167" s="68"/>
      <c r="W167" s="68"/>
      <c r="AB167" s="68"/>
      <c r="AC167" s="68"/>
    </row>
    <row r="168" spans="1:32">
      <c r="A168" s="121" t="s">
        <v>14</v>
      </c>
      <c r="B168" s="121" t="s">
        <v>131</v>
      </c>
      <c r="C168" s="125">
        <v>258617</v>
      </c>
      <c r="D168" s="125">
        <v>13150</v>
      </c>
      <c r="E168" s="125">
        <v>-16232</v>
      </c>
      <c r="F168" s="125">
        <v>255535</v>
      </c>
      <c r="H168" s="125">
        <v>176047</v>
      </c>
      <c r="I168" s="125">
        <v>8483</v>
      </c>
      <c r="J168" s="125">
        <v>-13886</v>
      </c>
      <c r="K168" s="125">
        <v>170644</v>
      </c>
      <c r="V168" s="68"/>
      <c r="W168" s="68"/>
    </row>
    <row r="169" spans="1:32">
      <c r="A169" s="77" t="s">
        <v>566</v>
      </c>
      <c r="B169" s="77" t="s">
        <v>133</v>
      </c>
      <c r="C169" s="78">
        <v>16022</v>
      </c>
      <c r="D169" s="78">
        <v>2810</v>
      </c>
      <c r="E169" s="78">
        <v>0</v>
      </c>
      <c r="F169" s="78">
        <v>18832</v>
      </c>
      <c r="H169" s="78">
        <v>11551</v>
      </c>
      <c r="I169" s="78">
        <v>2872</v>
      </c>
      <c r="J169" s="78">
        <v>0</v>
      </c>
      <c r="K169" s="78">
        <v>14423</v>
      </c>
      <c r="V169" s="68"/>
      <c r="W169" s="68"/>
    </row>
    <row r="170" spans="1:32">
      <c r="A170" s="77" t="s">
        <v>134</v>
      </c>
      <c r="B170" s="77" t="s">
        <v>135</v>
      </c>
      <c r="C170" s="78">
        <v>44741</v>
      </c>
      <c r="D170" s="78">
        <v>2112</v>
      </c>
      <c r="E170" s="78">
        <v>0</v>
      </c>
      <c r="F170" s="78">
        <v>46853</v>
      </c>
      <c r="H170" s="78">
        <v>43660</v>
      </c>
      <c r="I170" s="78">
        <v>3452</v>
      </c>
      <c r="J170" s="78">
        <v>0</v>
      </c>
      <c r="K170" s="78">
        <v>47112</v>
      </c>
      <c r="V170" s="68"/>
      <c r="W170" s="68"/>
    </row>
    <row r="171" spans="1:32">
      <c r="A171" s="77" t="s">
        <v>568</v>
      </c>
      <c r="B171" s="77" t="s">
        <v>137</v>
      </c>
      <c r="C171" s="78">
        <v>135210</v>
      </c>
      <c r="D171" s="78">
        <v>7276</v>
      </c>
      <c r="E171" s="78">
        <v>0</v>
      </c>
      <c r="F171" s="78">
        <v>142486</v>
      </c>
      <c r="H171" s="78">
        <v>60050</v>
      </c>
      <c r="I171" s="78">
        <v>1961</v>
      </c>
      <c r="J171" s="78">
        <v>0</v>
      </c>
      <c r="K171" s="78">
        <v>62011</v>
      </c>
      <c r="V171" s="68"/>
      <c r="W171" s="68"/>
    </row>
    <row r="172" spans="1:32">
      <c r="A172" s="77" t="s">
        <v>138</v>
      </c>
      <c r="B172" s="77" t="s">
        <v>139</v>
      </c>
      <c r="C172" s="78">
        <v>46417</v>
      </c>
      <c r="D172" s="78">
        <v>0</v>
      </c>
      <c r="E172" s="78">
        <v>0</v>
      </c>
      <c r="F172" s="78">
        <v>46417</v>
      </c>
      <c r="H172" s="78">
        <v>46417</v>
      </c>
      <c r="I172" s="78">
        <v>0</v>
      </c>
      <c r="J172" s="78">
        <v>0</v>
      </c>
      <c r="K172" s="78">
        <v>46417</v>
      </c>
      <c r="V172" s="68"/>
      <c r="W172" s="68"/>
    </row>
    <row r="173" spans="1:32">
      <c r="A173" s="77" t="s">
        <v>536</v>
      </c>
      <c r="B173" s="77" t="s">
        <v>451</v>
      </c>
      <c r="C173" s="78">
        <v>15280</v>
      </c>
      <c r="D173" s="78">
        <v>0</v>
      </c>
      <c r="E173" s="78">
        <v>-15280</v>
      </c>
      <c r="F173" s="78">
        <v>0</v>
      </c>
      <c r="H173" s="78">
        <v>13688</v>
      </c>
      <c r="I173" s="78">
        <v>0</v>
      </c>
      <c r="J173" s="78">
        <v>-13688</v>
      </c>
      <c r="K173" s="78">
        <v>0</v>
      </c>
      <c r="V173" s="68"/>
      <c r="W173" s="68"/>
    </row>
    <row r="174" spans="1:32">
      <c r="A174" s="77" t="s">
        <v>569</v>
      </c>
      <c r="B174" s="77" t="s">
        <v>145</v>
      </c>
      <c r="C174" s="78">
        <v>452</v>
      </c>
      <c r="D174" s="78">
        <v>0</v>
      </c>
      <c r="E174" s="78">
        <v>0</v>
      </c>
      <c r="F174" s="78">
        <v>452</v>
      </c>
      <c r="H174" s="78">
        <v>194</v>
      </c>
      <c r="I174" s="78">
        <v>0</v>
      </c>
      <c r="J174" s="78">
        <v>0</v>
      </c>
      <c r="K174" s="78">
        <v>194</v>
      </c>
      <c r="V174" s="68"/>
      <c r="W174" s="68"/>
    </row>
    <row r="175" spans="1:32">
      <c r="A175" s="77" t="s">
        <v>500</v>
      </c>
      <c r="B175" s="77" t="s">
        <v>720</v>
      </c>
      <c r="C175" s="78">
        <v>0</v>
      </c>
      <c r="D175" s="78">
        <v>952</v>
      </c>
      <c r="E175" s="78">
        <v>-952</v>
      </c>
      <c r="F175" s="78">
        <v>0</v>
      </c>
      <c r="H175" s="78">
        <v>0</v>
      </c>
      <c r="I175" s="78">
        <v>198</v>
      </c>
      <c r="J175" s="78">
        <v>-198</v>
      </c>
      <c r="K175" s="78">
        <v>0</v>
      </c>
      <c r="V175" s="68"/>
      <c r="W175" s="68"/>
    </row>
    <row r="176" spans="1:32">
      <c r="A176" s="77" t="s">
        <v>707</v>
      </c>
      <c r="B176" s="77" t="s">
        <v>611</v>
      </c>
      <c r="C176" s="78">
        <v>495</v>
      </c>
      <c r="D176" s="78">
        <v>0</v>
      </c>
      <c r="E176" s="78">
        <v>0</v>
      </c>
      <c r="F176" s="78">
        <v>495</v>
      </c>
      <c r="H176" s="78">
        <v>487</v>
      </c>
      <c r="I176" s="78">
        <v>0</v>
      </c>
      <c r="J176" s="78">
        <v>0</v>
      </c>
      <c r="K176" s="78">
        <v>487</v>
      </c>
      <c r="V176" s="68"/>
      <c r="W176" s="68"/>
    </row>
    <row r="177" spans="1:23">
      <c r="A177" s="121" t="s">
        <v>570</v>
      </c>
      <c r="B177" s="121" t="s">
        <v>155</v>
      </c>
      <c r="C177" s="125">
        <v>660328</v>
      </c>
      <c r="D177" s="125">
        <v>72668</v>
      </c>
      <c r="E177" s="125">
        <v>-7018</v>
      </c>
      <c r="F177" s="125">
        <v>725978</v>
      </c>
      <c r="H177" s="125">
        <v>658721</v>
      </c>
      <c r="I177" s="125">
        <v>56558</v>
      </c>
      <c r="J177" s="125">
        <v>-10963</v>
      </c>
      <c r="K177" s="125">
        <v>704316</v>
      </c>
      <c r="V177" s="68"/>
      <c r="W177" s="68"/>
    </row>
    <row r="178" spans="1:23">
      <c r="A178" s="77" t="s">
        <v>156</v>
      </c>
      <c r="B178" s="77" t="s">
        <v>721</v>
      </c>
      <c r="C178" s="78">
        <v>323</v>
      </c>
      <c r="D178" s="78">
        <v>0</v>
      </c>
      <c r="E178" s="78">
        <v>0</v>
      </c>
      <c r="F178" s="78">
        <v>323</v>
      </c>
      <c r="H178" s="78">
        <v>401</v>
      </c>
      <c r="I178" s="78">
        <v>0</v>
      </c>
      <c r="J178" s="78">
        <v>0</v>
      </c>
      <c r="K178" s="78">
        <v>401</v>
      </c>
      <c r="V178" s="68"/>
      <c r="W178" s="68"/>
    </row>
    <row r="179" spans="1:23">
      <c r="A179" s="77" t="s">
        <v>158</v>
      </c>
      <c r="B179" s="77" t="s">
        <v>159</v>
      </c>
      <c r="C179" s="78">
        <v>37253</v>
      </c>
      <c r="D179" s="78">
        <v>10208</v>
      </c>
      <c r="E179" s="78">
        <v>-1200</v>
      </c>
      <c r="F179" s="78">
        <v>46261</v>
      </c>
      <c r="H179" s="78">
        <v>73654</v>
      </c>
      <c r="I179" s="78">
        <v>3904</v>
      </c>
      <c r="J179" s="78">
        <v>-6004</v>
      </c>
      <c r="K179" s="78">
        <v>71554</v>
      </c>
      <c r="V179" s="68"/>
      <c r="W179" s="68"/>
    </row>
    <row r="180" spans="1:23">
      <c r="A180" s="77" t="s">
        <v>571</v>
      </c>
      <c r="B180" s="77" t="s">
        <v>161</v>
      </c>
      <c r="C180" s="78">
        <v>0</v>
      </c>
      <c r="D180" s="78">
        <v>0</v>
      </c>
      <c r="E180" s="78">
        <v>0</v>
      </c>
      <c r="F180" s="78">
        <v>0</v>
      </c>
      <c r="H180" s="78">
        <v>0</v>
      </c>
      <c r="I180" s="78">
        <v>112</v>
      </c>
      <c r="J180" s="78">
        <v>0</v>
      </c>
      <c r="K180" s="78">
        <v>112</v>
      </c>
      <c r="V180" s="68"/>
      <c r="W180" s="68"/>
    </row>
    <row r="181" spans="1:23">
      <c r="A181" s="77" t="s">
        <v>152</v>
      </c>
      <c r="B181" s="77" t="s">
        <v>163</v>
      </c>
      <c r="C181" s="78">
        <v>22278</v>
      </c>
      <c r="D181" s="78">
        <v>1122</v>
      </c>
      <c r="E181" s="78">
        <v>-5818</v>
      </c>
      <c r="F181" s="78">
        <v>17582</v>
      </c>
      <c r="H181" s="78">
        <v>22769</v>
      </c>
      <c r="I181" s="78">
        <v>2532</v>
      </c>
      <c r="J181" s="78">
        <v>-5033</v>
      </c>
      <c r="K181" s="78">
        <v>20268</v>
      </c>
      <c r="V181" s="68"/>
      <c r="W181" s="68"/>
    </row>
    <row r="182" spans="1:23">
      <c r="A182" s="77" t="s">
        <v>146</v>
      </c>
      <c r="B182" s="77" t="s">
        <v>147</v>
      </c>
      <c r="C182" s="78">
        <v>0</v>
      </c>
      <c r="D182" s="78">
        <v>0</v>
      </c>
      <c r="E182" s="78">
        <v>0</v>
      </c>
      <c r="F182" s="78">
        <v>0</v>
      </c>
      <c r="H182" s="78">
        <v>53</v>
      </c>
      <c r="I182" s="78">
        <v>0</v>
      </c>
      <c r="J182" s="78">
        <v>0</v>
      </c>
      <c r="K182" s="78">
        <v>53</v>
      </c>
      <c r="V182" s="68"/>
      <c r="W182" s="68"/>
    </row>
    <row r="183" spans="1:23">
      <c r="A183" s="77" t="s">
        <v>499</v>
      </c>
      <c r="B183" s="77" t="s">
        <v>149</v>
      </c>
      <c r="C183" s="78">
        <v>934</v>
      </c>
      <c r="D183" s="78">
        <v>13362</v>
      </c>
      <c r="E183" s="78">
        <v>0</v>
      </c>
      <c r="F183" s="78">
        <v>14296</v>
      </c>
      <c r="H183" s="78">
        <v>1012</v>
      </c>
      <c r="I183" s="78">
        <v>13712</v>
      </c>
      <c r="J183" s="78">
        <v>0</v>
      </c>
      <c r="K183" s="78">
        <v>14724</v>
      </c>
      <c r="V183" s="68"/>
      <c r="W183" s="68"/>
    </row>
    <row r="184" spans="1:23">
      <c r="A184" s="77" t="s">
        <v>170</v>
      </c>
      <c r="B184" s="77" t="s">
        <v>171</v>
      </c>
      <c r="C184" s="78">
        <v>19011</v>
      </c>
      <c r="D184" s="78">
        <v>47976</v>
      </c>
      <c r="E184" s="78">
        <v>0</v>
      </c>
      <c r="F184" s="78">
        <v>66987</v>
      </c>
      <c r="H184" s="78">
        <v>180997</v>
      </c>
      <c r="I184" s="78">
        <v>36298</v>
      </c>
      <c r="J184" s="78">
        <v>74</v>
      </c>
      <c r="K184" s="78">
        <v>217369</v>
      </c>
      <c r="V184" s="68"/>
      <c r="W184" s="68"/>
    </row>
    <row r="185" spans="1:23">
      <c r="A185" s="77" t="s">
        <v>826</v>
      </c>
      <c r="B185" s="77" t="s">
        <v>169</v>
      </c>
      <c r="C185" s="78">
        <v>580529</v>
      </c>
      <c r="D185" s="78">
        <v>0</v>
      </c>
      <c r="E185" s="78">
        <v>0</v>
      </c>
      <c r="F185" s="78">
        <v>580529</v>
      </c>
      <c r="H185" s="78">
        <v>379835</v>
      </c>
      <c r="I185" s="78">
        <v>0</v>
      </c>
      <c r="J185" s="78">
        <v>0</v>
      </c>
      <c r="K185" s="78">
        <v>379835</v>
      </c>
      <c r="V185" s="68"/>
      <c r="W185" s="68"/>
    </row>
    <row r="186" spans="1:23">
      <c r="A186" s="121" t="s">
        <v>174</v>
      </c>
      <c r="B186" s="121" t="s">
        <v>175</v>
      </c>
      <c r="C186" s="125">
        <v>918945</v>
      </c>
      <c r="D186" s="125">
        <v>85818</v>
      </c>
      <c r="E186" s="125">
        <v>-23250</v>
      </c>
      <c r="F186" s="125">
        <v>981513</v>
      </c>
      <c r="H186" s="125">
        <v>834768</v>
      </c>
      <c r="I186" s="125">
        <v>65041</v>
      </c>
      <c r="J186" s="125">
        <v>-24849</v>
      </c>
      <c r="K186" s="125">
        <v>874960</v>
      </c>
      <c r="V186" s="68"/>
      <c r="W186" s="68"/>
    </row>
    <row r="187" spans="1:23">
      <c r="A187" s="76"/>
    </row>
    <row r="188" spans="1:23">
      <c r="A188" s="65"/>
      <c r="B188" s="65"/>
      <c r="C188" s="383">
        <v>43100</v>
      </c>
      <c r="D188" s="384"/>
      <c r="E188" s="384"/>
      <c r="F188" s="385"/>
      <c r="H188" s="383" t="s">
        <v>848</v>
      </c>
      <c r="I188" s="384"/>
      <c r="J188" s="384"/>
      <c r="K188" s="385"/>
      <c r="V188" s="68"/>
      <c r="W188" s="68"/>
    </row>
    <row r="189" spans="1:23" ht="52">
      <c r="A189" s="390" t="s">
        <v>452</v>
      </c>
      <c r="B189" s="390" t="s">
        <v>177</v>
      </c>
      <c r="C189" s="396" t="s">
        <v>430</v>
      </c>
      <c r="D189" s="396" t="s">
        <v>431</v>
      </c>
      <c r="E189" s="314" t="s">
        <v>478</v>
      </c>
      <c r="F189" s="314" t="s">
        <v>433</v>
      </c>
      <c r="H189" s="396" t="s">
        <v>430</v>
      </c>
      <c r="I189" s="396" t="s">
        <v>431</v>
      </c>
      <c r="J189" s="314" t="s">
        <v>478</v>
      </c>
      <c r="K189" s="314" t="s">
        <v>433</v>
      </c>
      <c r="V189" s="68"/>
      <c r="W189" s="68"/>
    </row>
    <row r="190" spans="1:23" ht="65">
      <c r="A190" s="391"/>
      <c r="B190" s="391"/>
      <c r="C190" s="397"/>
      <c r="D190" s="397"/>
      <c r="E190" s="314" t="s">
        <v>479</v>
      </c>
      <c r="F190" s="314" t="s">
        <v>435</v>
      </c>
      <c r="H190" s="397"/>
      <c r="I190" s="397"/>
      <c r="J190" s="314" t="s">
        <v>479</v>
      </c>
      <c r="K190" s="314" t="s">
        <v>435</v>
      </c>
    </row>
    <row r="191" spans="1:23">
      <c r="A191" s="82" t="s">
        <v>178</v>
      </c>
      <c r="B191" s="121" t="s">
        <v>179</v>
      </c>
      <c r="C191" s="125">
        <v>858547</v>
      </c>
      <c r="D191" s="125">
        <v>39632</v>
      </c>
      <c r="E191" s="125">
        <v>-15280</v>
      </c>
      <c r="F191" s="125">
        <v>882899</v>
      </c>
      <c r="H191" s="125">
        <v>764350</v>
      </c>
      <c r="I191" s="125">
        <v>26276</v>
      </c>
      <c r="J191" s="125">
        <v>-13688</v>
      </c>
      <c r="K191" s="125">
        <v>776938</v>
      </c>
      <c r="V191" s="68"/>
      <c r="W191" s="68"/>
    </row>
    <row r="192" spans="1:23">
      <c r="A192" s="82" t="s">
        <v>799</v>
      </c>
      <c r="B192" s="121" t="s">
        <v>481</v>
      </c>
      <c r="C192" s="125">
        <v>858547</v>
      </c>
      <c r="D192" s="125">
        <v>39632</v>
      </c>
      <c r="E192" s="125">
        <v>-15280</v>
      </c>
      <c r="F192" s="125">
        <v>882899</v>
      </c>
      <c r="H192" s="125">
        <v>764350</v>
      </c>
      <c r="I192" s="125">
        <v>26276</v>
      </c>
      <c r="J192" s="125">
        <v>-13688</v>
      </c>
      <c r="K192" s="125">
        <v>776938</v>
      </c>
      <c r="V192" s="68"/>
      <c r="W192" s="68"/>
    </row>
    <row r="193" spans="1:23">
      <c r="A193" s="83" t="s">
        <v>182</v>
      </c>
      <c r="B193" s="77" t="s">
        <v>183</v>
      </c>
      <c r="C193" s="78">
        <v>96120</v>
      </c>
      <c r="D193" s="78">
        <v>136</v>
      </c>
      <c r="E193" s="78">
        <v>-136</v>
      </c>
      <c r="F193" s="78">
        <v>96120</v>
      </c>
      <c r="H193" s="78">
        <v>96120</v>
      </c>
      <c r="I193" s="78">
        <v>136</v>
      </c>
      <c r="J193" s="78">
        <v>-136</v>
      </c>
      <c r="K193" s="78">
        <v>96120</v>
      </c>
      <c r="V193" s="68"/>
      <c r="W193" s="68"/>
    </row>
    <row r="194" spans="1:23">
      <c r="A194" s="83" t="s">
        <v>453</v>
      </c>
      <c r="B194" s="77" t="s">
        <v>185</v>
      </c>
      <c r="C194" s="78">
        <v>550780</v>
      </c>
      <c r="D194" s="78">
        <v>3227</v>
      </c>
      <c r="E194" s="78">
        <v>-4672</v>
      </c>
      <c r="F194" s="78">
        <v>549335</v>
      </c>
      <c r="H194" s="78">
        <v>402004</v>
      </c>
      <c r="I194" s="78">
        <v>5669</v>
      </c>
      <c r="J194" s="78">
        <v>-4672</v>
      </c>
      <c r="K194" s="78">
        <v>403001</v>
      </c>
      <c r="V194" s="68"/>
      <c r="W194" s="68"/>
    </row>
    <row r="195" spans="1:23">
      <c r="A195" s="83" t="s">
        <v>573</v>
      </c>
      <c r="B195" s="77" t="s">
        <v>722</v>
      </c>
      <c r="C195" s="78">
        <v>15212</v>
      </c>
      <c r="D195" s="78">
        <v>1592</v>
      </c>
      <c r="E195" s="78">
        <v>-1592</v>
      </c>
      <c r="F195" s="78">
        <v>15212</v>
      </c>
      <c r="H195" s="78">
        <v>4271</v>
      </c>
      <c r="I195" s="78">
        <v>524</v>
      </c>
      <c r="J195" s="78">
        <v>0</v>
      </c>
      <c r="K195" s="78">
        <v>4795</v>
      </c>
      <c r="V195" s="68"/>
      <c r="W195" s="68"/>
    </row>
    <row r="196" spans="1:23">
      <c r="A196" s="83" t="s">
        <v>637</v>
      </c>
      <c r="B196" s="77" t="s">
        <v>827</v>
      </c>
      <c r="C196" s="78">
        <v>-37</v>
      </c>
      <c r="D196" s="78">
        <v>-315</v>
      </c>
      <c r="E196" s="78">
        <v>470</v>
      </c>
      <c r="F196" s="78">
        <v>118</v>
      </c>
      <c r="H196" s="78">
        <v>54</v>
      </c>
      <c r="I196" s="78">
        <v>3394</v>
      </c>
      <c r="J196" s="78">
        <v>470</v>
      </c>
      <c r="K196" s="78">
        <v>3918</v>
      </c>
      <c r="V196" s="68"/>
      <c r="W196" s="68"/>
    </row>
    <row r="197" spans="1:23">
      <c r="A197" s="83" t="s">
        <v>194</v>
      </c>
      <c r="B197" s="77" t="s">
        <v>723</v>
      </c>
      <c r="C197" s="78">
        <v>12200</v>
      </c>
      <c r="D197" s="78">
        <v>18994</v>
      </c>
      <c r="E197" s="78">
        <v>-9350</v>
      </c>
      <c r="F197" s="78">
        <v>21844</v>
      </c>
      <c r="H197" s="78">
        <v>12325</v>
      </c>
      <c r="I197" s="78">
        <v>11742</v>
      </c>
      <c r="J197" s="78">
        <v>-5477</v>
      </c>
      <c r="K197" s="78">
        <v>18590</v>
      </c>
      <c r="V197" s="68"/>
      <c r="W197" s="68"/>
    </row>
    <row r="198" spans="1:23">
      <c r="A198" s="83" t="s">
        <v>575</v>
      </c>
      <c r="B198" s="77" t="s">
        <v>197</v>
      </c>
      <c r="C198" s="78">
        <v>184272</v>
      </c>
      <c r="D198" s="78">
        <v>15998</v>
      </c>
      <c r="E198" s="78">
        <v>0</v>
      </c>
      <c r="F198" s="78">
        <v>200270</v>
      </c>
      <c r="H198" s="78">
        <v>249576</v>
      </c>
      <c r="I198" s="78">
        <v>4811</v>
      </c>
      <c r="J198" s="78">
        <v>-3873</v>
      </c>
      <c r="K198" s="78">
        <v>250514</v>
      </c>
      <c r="V198" s="68"/>
      <c r="W198" s="68"/>
    </row>
    <row r="199" spans="1:23">
      <c r="A199" s="121" t="s">
        <v>828</v>
      </c>
      <c r="B199" s="121" t="s">
        <v>482</v>
      </c>
      <c r="C199" s="125">
        <v>0</v>
      </c>
      <c r="D199" s="125">
        <v>0</v>
      </c>
      <c r="E199" s="125">
        <v>0</v>
      </c>
      <c r="F199" s="125">
        <v>0</v>
      </c>
      <c r="H199" s="125">
        <v>0</v>
      </c>
      <c r="I199" s="125">
        <v>0</v>
      </c>
      <c r="J199" s="125">
        <v>0</v>
      </c>
      <c r="K199" s="125">
        <v>0</v>
      </c>
      <c r="V199" s="68"/>
      <c r="W199" s="68"/>
    </row>
    <row r="200" spans="1:23">
      <c r="A200" s="82" t="s">
        <v>577</v>
      </c>
      <c r="B200" s="121" t="s">
        <v>199</v>
      </c>
      <c r="C200" s="125">
        <v>5039</v>
      </c>
      <c r="D200" s="125">
        <v>43</v>
      </c>
      <c r="E200" s="125">
        <v>-952</v>
      </c>
      <c r="F200" s="125">
        <v>4130</v>
      </c>
      <c r="H200" s="125">
        <v>8464</v>
      </c>
      <c r="I200" s="125">
        <v>9</v>
      </c>
      <c r="J200" s="125">
        <v>-198</v>
      </c>
      <c r="K200" s="125">
        <v>8275</v>
      </c>
      <c r="V200" s="68"/>
      <c r="W200" s="68"/>
    </row>
    <row r="201" spans="1:23">
      <c r="A201" s="83" t="s">
        <v>200</v>
      </c>
      <c r="B201" s="77" t="s">
        <v>201</v>
      </c>
      <c r="C201" s="78">
        <v>148</v>
      </c>
      <c r="D201" s="78">
        <v>0</v>
      </c>
      <c r="E201" s="78">
        <v>0</v>
      </c>
      <c r="F201" s="78">
        <v>148</v>
      </c>
      <c r="H201" s="78">
        <v>76</v>
      </c>
      <c r="I201" s="78">
        <v>0</v>
      </c>
      <c r="J201" s="78">
        <v>0</v>
      </c>
      <c r="K201" s="78">
        <v>76</v>
      </c>
      <c r="V201" s="68"/>
      <c r="W201" s="68"/>
    </row>
    <row r="202" spans="1:23">
      <c r="A202" s="83" t="s">
        <v>502</v>
      </c>
      <c r="B202" s="77" t="s">
        <v>205</v>
      </c>
      <c r="C202" s="78">
        <v>2830</v>
      </c>
      <c r="D202" s="78">
        <v>0</v>
      </c>
      <c r="E202" s="78">
        <v>-952</v>
      </c>
      <c r="F202" s="78">
        <v>1878</v>
      </c>
      <c r="H202" s="78">
        <v>7396</v>
      </c>
      <c r="I202" s="78">
        <v>0</v>
      </c>
      <c r="J202" s="78">
        <v>-198</v>
      </c>
      <c r="K202" s="78">
        <v>7198</v>
      </c>
      <c r="V202" s="68"/>
      <c r="W202" s="68"/>
    </row>
    <row r="203" spans="1:23">
      <c r="A203" s="83" t="s">
        <v>503</v>
      </c>
      <c r="B203" s="77" t="s">
        <v>207</v>
      </c>
      <c r="C203" s="78">
        <v>1983</v>
      </c>
      <c r="D203" s="78">
        <v>40</v>
      </c>
      <c r="E203" s="78">
        <v>0</v>
      </c>
      <c r="F203" s="78">
        <v>2023</v>
      </c>
      <c r="H203" s="78">
        <v>937</v>
      </c>
      <c r="I203" s="78">
        <v>7</v>
      </c>
      <c r="J203" s="78">
        <v>0</v>
      </c>
      <c r="K203" s="78">
        <v>944</v>
      </c>
      <c r="V203" s="68"/>
      <c r="W203" s="68"/>
    </row>
    <row r="204" spans="1:23">
      <c r="A204" s="83" t="s">
        <v>483</v>
      </c>
      <c r="B204" s="77" t="s">
        <v>456</v>
      </c>
      <c r="C204" s="78">
        <v>78</v>
      </c>
      <c r="D204" s="78">
        <v>3</v>
      </c>
      <c r="E204" s="78">
        <v>0</v>
      </c>
      <c r="F204" s="78">
        <v>81</v>
      </c>
      <c r="H204" s="78">
        <v>55</v>
      </c>
      <c r="I204" s="78">
        <v>2</v>
      </c>
      <c r="J204" s="78">
        <v>0</v>
      </c>
      <c r="K204" s="78">
        <v>57</v>
      </c>
      <c r="V204" s="68"/>
      <c r="W204" s="68"/>
    </row>
    <row r="205" spans="1:23">
      <c r="A205" s="82" t="s">
        <v>578</v>
      </c>
      <c r="B205" s="121" t="s">
        <v>213</v>
      </c>
      <c r="C205" s="125">
        <v>55359</v>
      </c>
      <c r="D205" s="125">
        <v>46143</v>
      </c>
      <c r="E205" s="125">
        <v>-7018</v>
      </c>
      <c r="F205" s="125">
        <v>94484</v>
      </c>
      <c r="H205" s="125">
        <v>61954</v>
      </c>
      <c r="I205" s="125">
        <v>38756</v>
      </c>
      <c r="J205" s="125">
        <v>-10963</v>
      </c>
      <c r="K205" s="125">
        <v>89747</v>
      </c>
      <c r="V205" s="68"/>
      <c r="W205" s="68"/>
    </row>
    <row r="206" spans="1:23">
      <c r="A206" s="83" t="s">
        <v>336</v>
      </c>
      <c r="B206" s="77" t="s">
        <v>337</v>
      </c>
      <c r="C206" s="78">
        <v>0</v>
      </c>
      <c r="D206" s="78">
        <v>0</v>
      </c>
      <c r="E206" s="78">
        <v>0</v>
      </c>
      <c r="F206" s="78">
        <v>0</v>
      </c>
      <c r="H206" s="78">
        <v>0</v>
      </c>
      <c r="I206" s="78">
        <v>0</v>
      </c>
      <c r="J206" s="78">
        <v>0</v>
      </c>
      <c r="K206" s="78">
        <v>0</v>
      </c>
    </row>
    <row r="207" spans="1:23">
      <c r="A207" s="83" t="s">
        <v>200</v>
      </c>
      <c r="B207" s="77" t="s">
        <v>201</v>
      </c>
      <c r="C207" s="78">
        <v>190</v>
      </c>
      <c r="D207" s="78">
        <v>0</v>
      </c>
      <c r="E207" s="78">
        <v>0</v>
      </c>
      <c r="F207" s="78">
        <v>190</v>
      </c>
      <c r="H207" s="78">
        <v>63</v>
      </c>
      <c r="I207" s="78">
        <v>0</v>
      </c>
      <c r="J207" s="78">
        <v>0</v>
      </c>
      <c r="K207" s="78">
        <v>63</v>
      </c>
      <c r="V207" s="68"/>
      <c r="W207" s="68"/>
    </row>
    <row r="208" spans="1:23">
      <c r="A208" s="83" t="s">
        <v>579</v>
      </c>
      <c r="B208" s="77" t="s">
        <v>217</v>
      </c>
      <c r="C208" s="78">
        <v>9256</v>
      </c>
      <c r="D208" s="78">
        <v>29469</v>
      </c>
      <c r="E208" s="78">
        <v>-1351</v>
      </c>
      <c r="F208" s="78">
        <v>37374</v>
      </c>
      <c r="H208" s="78">
        <v>5705</v>
      </c>
      <c r="I208" s="78">
        <v>28131</v>
      </c>
      <c r="J208" s="78">
        <v>-5930</v>
      </c>
      <c r="K208" s="78">
        <v>27906</v>
      </c>
      <c r="V208" s="68"/>
      <c r="W208" s="68"/>
    </row>
    <row r="209" spans="1:23">
      <c r="A209" s="83" t="s">
        <v>829</v>
      </c>
      <c r="B209" s="77" t="s">
        <v>219</v>
      </c>
      <c r="C209" s="78">
        <v>2227</v>
      </c>
      <c r="D209" s="78">
        <v>1230</v>
      </c>
      <c r="E209" s="78">
        <v>0</v>
      </c>
      <c r="F209" s="78">
        <v>3457</v>
      </c>
      <c r="H209" s="78">
        <v>3678</v>
      </c>
      <c r="I209" s="78">
        <v>84</v>
      </c>
      <c r="J209" s="78">
        <v>0</v>
      </c>
      <c r="K209" s="78">
        <v>3762</v>
      </c>
      <c r="V209" s="68"/>
      <c r="W209" s="68"/>
    </row>
    <row r="210" spans="1:23">
      <c r="A210" s="83" t="s">
        <v>202</v>
      </c>
      <c r="B210" s="77" t="s">
        <v>221</v>
      </c>
      <c r="C210" s="78">
        <v>2058</v>
      </c>
      <c r="D210" s="78">
        <v>10379</v>
      </c>
      <c r="E210" s="78">
        <v>-5667</v>
      </c>
      <c r="F210" s="78">
        <v>6770</v>
      </c>
      <c r="H210" s="78">
        <v>8240</v>
      </c>
      <c r="I210" s="78">
        <v>6620</v>
      </c>
      <c r="J210" s="78">
        <v>-5033</v>
      </c>
      <c r="K210" s="78">
        <v>9827</v>
      </c>
      <c r="V210" s="68"/>
      <c r="W210" s="68"/>
    </row>
    <row r="211" spans="1:23">
      <c r="A211" s="83" t="s">
        <v>503</v>
      </c>
      <c r="B211" s="77" t="s">
        <v>207</v>
      </c>
      <c r="C211" s="78">
        <v>587</v>
      </c>
      <c r="D211" s="78">
        <v>2465</v>
      </c>
      <c r="E211" s="78">
        <v>0</v>
      </c>
      <c r="F211" s="78">
        <v>3052</v>
      </c>
      <c r="H211" s="78">
        <v>587</v>
      </c>
      <c r="I211" s="78">
        <v>2277</v>
      </c>
      <c r="J211" s="78">
        <v>0</v>
      </c>
      <c r="K211" s="78">
        <v>2864</v>
      </c>
      <c r="V211" s="68"/>
      <c r="W211" s="68"/>
    </row>
    <row r="212" spans="1:23">
      <c r="A212" s="83" t="s">
        <v>830</v>
      </c>
      <c r="B212" s="77" t="s">
        <v>456</v>
      </c>
      <c r="C212" s="78">
        <v>1</v>
      </c>
      <c r="D212" s="78">
        <v>0</v>
      </c>
      <c r="E212" s="78">
        <v>0</v>
      </c>
      <c r="F212" s="78">
        <v>1</v>
      </c>
      <c r="H212" s="78">
        <v>182</v>
      </c>
      <c r="I212" s="78">
        <v>112</v>
      </c>
      <c r="J212" s="78">
        <v>0</v>
      </c>
      <c r="K212" s="78">
        <v>294</v>
      </c>
      <c r="V212" s="68"/>
      <c r="W212" s="68"/>
    </row>
    <row r="213" spans="1:23">
      <c r="A213" s="83" t="s">
        <v>210</v>
      </c>
      <c r="B213" s="77" t="s">
        <v>211</v>
      </c>
      <c r="C213" s="78">
        <v>41040</v>
      </c>
      <c r="D213" s="78">
        <v>2600</v>
      </c>
      <c r="E213" s="78">
        <v>0</v>
      </c>
      <c r="F213" s="78">
        <v>43640</v>
      </c>
      <c r="H213" s="78">
        <v>43499</v>
      </c>
      <c r="I213" s="78">
        <v>1532</v>
      </c>
      <c r="J213" s="78">
        <v>0</v>
      </c>
      <c r="K213" s="78">
        <v>45031</v>
      </c>
      <c r="V213" s="68"/>
      <c r="W213" s="68"/>
    </row>
    <row r="214" spans="1:23">
      <c r="A214" s="82" t="s">
        <v>580</v>
      </c>
      <c r="B214" s="121" t="s">
        <v>228</v>
      </c>
      <c r="C214" s="125">
        <v>918945</v>
      </c>
      <c r="D214" s="125">
        <v>85818</v>
      </c>
      <c r="E214" s="125">
        <v>-23250</v>
      </c>
      <c r="F214" s="125">
        <v>981513</v>
      </c>
      <c r="H214" s="125">
        <v>834768</v>
      </c>
      <c r="I214" s="125">
        <v>65041</v>
      </c>
      <c r="J214" s="125">
        <v>-24849</v>
      </c>
      <c r="K214" s="125">
        <v>874960</v>
      </c>
      <c r="V214" s="68"/>
      <c r="W214" s="68"/>
    </row>
    <row r="215" spans="1:23">
      <c r="A215" s="76" t="s">
        <v>466</v>
      </c>
    </row>
    <row r="222" spans="1:23">
      <c r="A222" s="40"/>
      <c r="B222" s="40"/>
    </row>
    <row r="223" spans="1:23">
      <c r="A223" s="40"/>
      <c r="B223" s="40"/>
    </row>
    <row r="224" spans="1:23">
      <c r="A224" s="40"/>
      <c r="B224" s="40"/>
    </row>
    <row r="225" s="40" customFormat="1"/>
    <row r="226" s="40" customFormat="1"/>
    <row r="227" s="40" customFormat="1"/>
    <row r="228" s="40" customFormat="1"/>
    <row r="229" s="40" customFormat="1"/>
    <row r="230" s="40" customFormat="1"/>
    <row r="231" s="40" customFormat="1"/>
    <row r="232" s="40" customFormat="1"/>
    <row r="233" s="40" customFormat="1"/>
    <row r="234" s="40" customFormat="1"/>
    <row r="235" s="40" customFormat="1"/>
    <row r="236" s="40" customFormat="1"/>
    <row r="237" s="40" customFormat="1"/>
    <row r="238" s="40" customFormat="1"/>
    <row r="239" s="40" customFormat="1"/>
    <row r="240" s="40" customFormat="1"/>
    <row r="241" s="40" customFormat="1"/>
    <row r="242" s="40" customFormat="1"/>
    <row r="243" s="40" customFormat="1"/>
    <row r="244" s="40" customFormat="1"/>
    <row r="245" s="40" customFormat="1"/>
    <row r="246" s="40" customFormat="1"/>
    <row r="247" s="40" customFormat="1"/>
    <row r="248" s="40" customFormat="1"/>
    <row r="249" s="40" customFormat="1"/>
    <row r="254" s="40" customFormat="1"/>
    <row r="255" s="40" customFormat="1"/>
    <row r="256" s="40" customFormat="1"/>
    <row r="257" s="40" customFormat="1"/>
    <row r="258" s="40" customFormat="1"/>
    <row r="259" s="40" customFormat="1"/>
    <row r="322" spans="21:21">
      <c r="U322" s="40">
        <v>1.42</v>
      </c>
    </row>
  </sheetData>
  <mergeCells count="24">
    <mergeCell ref="A140:A141"/>
    <mergeCell ref="B140:B141"/>
    <mergeCell ref="C140:C141"/>
    <mergeCell ref="D140:D141"/>
    <mergeCell ref="H140:H141"/>
    <mergeCell ref="I140:I141"/>
    <mergeCell ref="C165:F165"/>
    <mergeCell ref="H165:K165"/>
    <mergeCell ref="C139:F139"/>
    <mergeCell ref="H139:K139"/>
    <mergeCell ref="H189:H190"/>
    <mergeCell ref="I189:I190"/>
    <mergeCell ref="A166:A167"/>
    <mergeCell ref="I166:I167"/>
    <mergeCell ref="C188:F188"/>
    <mergeCell ref="H188:K188"/>
    <mergeCell ref="A189:A190"/>
    <mergeCell ref="B189:B190"/>
    <mergeCell ref="C189:C190"/>
    <mergeCell ref="D189:D190"/>
    <mergeCell ref="B166:B167"/>
    <mergeCell ref="C166:C167"/>
    <mergeCell ref="D166:D167"/>
    <mergeCell ref="H166:H167"/>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AO327"/>
  <sheetViews>
    <sheetView workbookViewId="0"/>
  </sheetViews>
  <sheetFormatPr baseColWidth="10" defaultColWidth="8.1640625" defaultRowHeight="14"/>
  <cols>
    <col min="1" max="1" width="50.1640625" style="68" customWidth="1"/>
    <col min="2" max="2" width="50" style="68" customWidth="1"/>
    <col min="3" max="6" width="12.1640625" style="40" customWidth="1"/>
    <col min="7" max="7" width="4.6640625" style="40" customWidth="1"/>
    <col min="8" max="11" width="12.1640625" style="40" customWidth="1"/>
    <col min="12" max="12" width="4.6640625" style="40" customWidth="1"/>
    <col min="13" max="16" width="12.1640625" style="40" customWidth="1"/>
    <col min="17" max="17" width="4.6640625" style="40" customWidth="1"/>
    <col min="18" max="21" width="12.1640625" style="40" customWidth="1"/>
    <col min="22" max="16384" width="8.1640625" style="40"/>
  </cols>
  <sheetData>
    <row r="1" spans="1:6">
      <c r="A1" s="67" t="s">
        <v>849</v>
      </c>
    </row>
    <row r="2" spans="1:6">
      <c r="A2" s="67" t="s">
        <v>850</v>
      </c>
    </row>
    <row r="3" spans="1:6">
      <c r="A3" s="67"/>
    </row>
    <row r="4" spans="1:6">
      <c r="A4" s="67"/>
    </row>
    <row r="5" spans="1:6" ht="26">
      <c r="A5" s="65" t="s">
        <v>779</v>
      </c>
      <c r="B5" s="66" t="s">
        <v>39</v>
      </c>
    </row>
    <row r="6" spans="1:6" ht="24">
      <c r="A6" s="313" t="s">
        <v>462</v>
      </c>
      <c r="B6" s="313" t="s">
        <v>41</v>
      </c>
      <c r="C6" s="113" t="s">
        <v>851</v>
      </c>
      <c r="D6" s="113" t="s">
        <v>852</v>
      </c>
      <c r="E6" s="113" t="s">
        <v>853</v>
      </c>
      <c r="F6" s="113" t="s">
        <v>854</v>
      </c>
    </row>
    <row r="7" spans="1:6">
      <c r="A7" s="114" t="s">
        <v>0</v>
      </c>
      <c r="B7" s="114" t="s">
        <v>1</v>
      </c>
      <c r="C7" s="115">
        <v>84889</v>
      </c>
      <c r="D7" s="115">
        <v>339571</v>
      </c>
      <c r="E7" s="115">
        <v>100903</v>
      </c>
      <c r="F7" s="115">
        <v>419803</v>
      </c>
    </row>
    <row r="8" spans="1:6">
      <c r="A8" s="116" t="s">
        <v>622</v>
      </c>
      <c r="B8" s="116" t="s">
        <v>46</v>
      </c>
      <c r="C8" s="88">
        <v>59087</v>
      </c>
      <c r="D8" s="88">
        <v>258583</v>
      </c>
      <c r="E8" s="88">
        <v>75776</v>
      </c>
      <c r="F8" s="88">
        <v>334604</v>
      </c>
    </row>
    <row r="9" spans="1:6">
      <c r="A9" s="116" t="s">
        <v>623</v>
      </c>
      <c r="B9" s="116" t="s">
        <v>369</v>
      </c>
      <c r="C9" s="88">
        <v>30</v>
      </c>
      <c r="D9" s="88">
        <v>98</v>
      </c>
      <c r="E9" s="88">
        <v>51</v>
      </c>
      <c r="F9" s="88">
        <v>186</v>
      </c>
    </row>
    <row r="10" spans="1:6">
      <c r="A10" s="116" t="s">
        <v>624</v>
      </c>
      <c r="B10" s="116" t="s">
        <v>49</v>
      </c>
      <c r="C10" s="88">
        <v>25772</v>
      </c>
      <c r="D10" s="88">
        <v>80890</v>
      </c>
      <c r="E10" s="88">
        <v>25076</v>
      </c>
      <c r="F10" s="88">
        <v>85013</v>
      </c>
    </row>
    <row r="11" spans="1:6">
      <c r="A11" s="114" t="s">
        <v>677</v>
      </c>
      <c r="B11" s="114" t="s">
        <v>51</v>
      </c>
      <c r="C11" s="115">
        <v>18833</v>
      </c>
      <c r="D11" s="115">
        <v>56938</v>
      </c>
      <c r="E11" s="115">
        <v>18516</v>
      </c>
      <c r="F11" s="115">
        <v>93376</v>
      </c>
    </row>
    <row r="12" spans="1:6">
      <c r="A12" s="116" t="s">
        <v>439</v>
      </c>
      <c r="B12" s="116" t="s">
        <v>373</v>
      </c>
      <c r="C12" s="88">
        <v>403</v>
      </c>
      <c r="D12" s="88">
        <v>891</v>
      </c>
      <c r="E12" s="88">
        <v>134</v>
      </c>
      <c r="F12" s="88">
        <v>32397</v>
      </c>
    </row>
    <row r="13" spans="1:6">
      <c r="A13" s="116" t="s">
        <v>793</v>
      </c>
      <c r="B13" s="116" t="s">
        <v>55</v>
      </c>
      <c r="C13" s="88">
        <v>18430</v>
      </c>
      <c r="D13" s="88">
        <v>56047</v>
      </c>
      <c r="E13" s="88">
        <v>18382</v>
      </c>
      <c r="F13" s="88">
        <v>60979</v>
      </c>
    </row>
    <row r="14" spans="1:6">
      <c r="A14" s="117" t="s">
        <v>626</v>
      </c>
      <c r="B14" s="117" t="s">
        <v>755</v>
      </c>
      <c r="C14" s="115">
        <v>66056</v>
      </c>
      <c r="D14" s="115">
        <v>282633</v>
      </c>
      <c r="E14" s="115">
        <v>82387</v>
      </c>
      <c r="F14" s="115">
        <v>326427</v>
      </c>
    </row>
    <row r="15" spans="1:6">
      <c r="A15" s="77" t="s">
        <v>629</v>
      </c>
      <c r="B15" s="77" t="s">
        <v>65</v>
      </c>
      <c r="C15" s="88">
        <v>1351</v>
      </c>
      <c r="D15" s="88">
        <v>3944</v>
      </c>
      <c r="E15" s="88">
        <v>1233</v>
      </c>
      <c r="F15" s="88">
        <v>2063</v>
      </c>
    </row>
    <row r="16" spans="1:6">
      <c r="A16" s="77" t="s">
        <v>627</v>
      </c>
      <c r="B16" s="77" t="s">
        <v>59</v>
      </c>
      <c r="C16" s="88">
        <v>15535</v>
      </c>
      <c r="D16" s="88">
        <v>73823</v>
      </c>
      <c r="E16" s="88">
        <v>31655</v>
      </c>
      <c r="F16" s="88">
        <v>101840</v>
      </c>
    </row>
    <row r="17" spans="1:6">
      <c r="A17" s="77" t="s">
        <v>628</v>
      </c>
      <c r="B17" s="77" t="s">
        <v>520</v>
      </c>
      <c r="C17" s="88">
        <v>7638</v>
      </c>
      <c r="D17" s="88">
        <v>24177</v>
      </c>
      <c r="E17" s="88">
        <v>5959</v>
      </c>
      <c r="F17" s="88">
        <v>16855</v>
      </c>
    </row>
    <row r="18" spans="1:6">
      <c r="A18" s="77" t="s">
        <v>66</v>
      </c>
      <c r="B18" s="77" t="s">
        <v>67</v>
      </c>
      <c r="C18" s="88">
        <v>1064</v>
      </c>
      <c r="D18" s="88">
        <v>2351</v>
      </c>
      <c r="E18" s="88">
        <v>1164</v>
      </c>
      <c r="F18" s="88">
        <v>1850</v>
      </c>
    </row>
    <row r="19" spans="1:6">
      <c r="A19" s="117" t="s">
        <v>631</v>
      </c>
      <c r="B19" s="117" t="s">
        <v>756</v>
      </c>
      <c r="C19" s="115">
        <v>43170</v>
      </c>
      <c r="D19" s="115">
        <v>186226</v>
      </c>
      <c r="E19" s="115">
        <v>44842</v>
      </c>
      <c r="F19" s="115">
        <v>207945</v>
      </c>
    </row>
    <row r="20" spans="1:6">
      <c r="A20" s="77" t="s">
        <v>632</v>
      </c>
      <c r="B20" s="77" t="s">
        <v>73</v>
      </c>
      <c r="C20" s="88">
        <v>2187</v>
      </c>
      <c r="D20" s="88">
        <v>7648</v>
      </c>
      <c r="E20" s="88">
        <v>2859</v>
      </c>
      <c r="F20" s="88">
        <v>7624</v>
      </c>
    </row>
    <row r="21" spans="1:6">
      <c r="A21" s="77" t="s">
        <v>633</v>
      </c>
      <c r="B21" s="77" t="s">
        <v>75</v>
      </c>
      <c r="C21" s="88">
        <v>898</v>
      </c>
      <c r="D21" s="88">
        <v>3171</v>
      </c>
      <c r="E21" s="88">
        <v>1786</v>
      </c>
      <c r="F21" s="88">
        <v>2123</v>
      </c>
    </row>
    <row r="22" spans="1:6">
      <c r="A22" s="117" t="s">
        <v>634</v>
      </c>
      <c r="B22" s="117" t="s">
        <v>757</v>
      </c>
      <c r="C22" s="115">
        <v>44459</v>
      </c>
      <c r="D22" s="115">
        <v>190703</v>
      </c>
      <c r="E22" s="115">
        <v>45915</v>
      </c>
      <c r="F22" s="115">
        <v>213446</v>
      </c>
    </row>
    <row r="23" spans="1:6">
      <c r="A23" s="77" t="s">
        <v>78</v>
      </c>
      <c r="B23" s="77" t="s">
        <v>79</v>
      </c>
      <c r="C23" s="88">
        <v>8728</v>
      </c>
      <c r="D23" s="88">
        <v>36323</v>
      </c>
      <c r="E23" s="88">
        <v>9320</v>
      </c>
      <c r="F23" s="88">
        <v>42213</v>
      </c>
    </row>
    <row r="24" spans="1:6">
      <c r="A24" s="117" t="s">
        <v>855</v>
      </c>
      <c r="B24" s="117" t="s">
        <v>856</v>
      </c>
      <c r="C24" s="115">
        <v>35731</v>
      </c>
      <c r="D24" s="115">
        <v>154380</v>
      </c>
      <c r="E24" s="115">
        <v>36595</v>
      </c>
      <c r="F24" s="115">
        <v>171233</v>
      </c>
    </row>
    <row r="25" spans="1:6">
      <c r="A25" s="117" t="s">
        <v>522</v>
      </c>
      <c r="B25" s="117" t="s">
        <v>758</v>
      </c>
      <c r="C25" s="115">
        <v>35731</v>
      </c>
      <c r="D25" s="115">
        <v>154380</v>
      </c>
      <c r="E25" s="115">
        <v>36595</v>
      </c>
      <c r="F25" s="115">
        <v>171233</v>
      </c>
    </row>
    <row r="26" spans="1:6">
      <c r="A26" s="77" t="s">
        <v>857</v>
      </c>
      <c r="B26" s="77" t="s">
        <v>824</v>
      </c>
      <c r="C26" s="88"/>
      <c r="D26" s="88"/>
      <c r="E26" s="88"/>
      <c r="F26" s="88"/>
    </row>
    <row r="27" spans="1:6">
      <c r="A27" s="117" t="s">
        <v>635</v>
      </c>
      <c r="B27" s="117" t="s">
        <v>759</v>
      </c>
      <c r="C27" s="115">
        <v>35731</v>
      </c>
      <c r="D27" s="115">
        <v>154380</v>
      </c>
      <c r="E27" s="115">
        <v>36595</v>
      </c>
      <c r="F27" s="115">
        <v>171233</v>
      </c>
    </row>
    <row r="28" spans="1:6">
      <c r="B28" s="69"/>
      <c r="C28" s="70"/>
      <c r="D28" s="70"/>
    </row>
    <row r="29" spans="1:6">
      <c r="B29" s="71"/>
      <c r="C29" s="72"/>
      <c r="D29" s="72"/>
    </row>
    <row r="30" spans="1:6">
      <c r="A30" s="126" t="s">
        <v>86</v>
      </c>
      <c r="B30" s="126" t="s">
        <v>760</v>
      </c>
      <c r="C30" s="127"/>
      <c r="D30" s="127"/>
      <c r="E30" s="127"/>
      <c r="F30" s="127"/>
    </row>
    <row r="31" spans="1:6">
      <c r="A31" s="73" t="s">
        <v>88</v>
      </c>
      <c r="B31" s="73" t="s">
        <v>89</v>
      </c>
      <c r="C31" s="128">
        <v>0.37</v>
      </c>
      <c r="D31" s="128">
        <v>1.61</v>
      </c>
      <c r="E31" s="128">
        <v>0.4</v>
      </c>
      <c r="F31" s="128">
        <v>1.8</v>
      </c>
    </row>
    <row r="32" spans="1:6">
      <c r="A32" s="129" t="s">
        <v>90</v>
      </c>
      <c r="B32" s="129" t="s">
        <v>91</v>
      </c>
      <c r="C32" s="128">
        <v>0.36</v>
      </c>
      <c r="D32" s="128">
        <v>1.55</v>
      </c>
      <c r="E32" s="128">
        <v>0.37</v>
      </c>
      <c r="F32" s="128">
        <v>1.78</v>
      </c>
    </row>
    <row r="33" spans="1:6">
      <c r="A33" s="117" t="s">
        <v>858</v>
      </c>
      <c r="B33" s="117" t="s">
        <v>859</v>
      </c>
      <c r="C33" s="317"/>
      <c r="D33" s="317"/>
      <c r="E33" s="317"/>
      <c r="F33" s="317"/>
    </row>
    <row r="34" spans="1:6">
      <c r="A34" s="129" t="s">
        <v>88</v>
      </c>
      <c r="B34" s="129" t="s">
        <v>89</v>
      </c>
      <c r="C34" s="128">
        <v>0.37</v>
      </c>
      <c r="D34" s="128">
        <v>1.61</v>
      </c>
      <c r="E34" s="128">
        <v>0.4</v>
      </c>
      <c r="F34" s="128">
        <v>1.8</v>
      </c>
    </row>
    <row r="35" spans="1:6">
      <c r="A35" s="129" t="s">
        <v>90</v>
      </c>
      <c r="B35" s="129" t="s">
        <v>91</v>
      </c>
      <c r="C35" s="128">
        <v>0.36</v>
      </c>
      <c r="D35" s="128">
        <v>1.55</v>
      </c>
      <c r="E35" s="128">
        <v>0.37</v>
      </c>
      <c r="F35" s="128">
        <v>1.78</v>
      </c>
    </row>
    <row r="36" spans="1:6">
      <c r="A36" s="117" t="s">
        <v>860</v>
      </c>
      <c r="B36" s="117" t="s">
        <v>861</v>
      </c>
      <c r="C36" s="317"/>
      <c r="D36" s="317"/>
      <c r="E36" s="317"/>
      <c r="F36" s="317"/>
    </row>
    <row r="37" spans="1:6">
      <c r="A37" s="129" t="s">
        <v>88</v>
      </c>
      <c r="B37" s="129" t="s">
        <v>89</v>
      </c>
      <c r="C37" s="318">
        <v>0</v>
      </c>
      <c r="D37" s="318">
        <v>0</v>
      </c>
      <c r="E37" s="318">
        <v>0</v>
      </c>
      <c r="F37" s="318">
        <v>0</v>
      </c>
    </row>
    <row r="38" spans="1:6">
      <c r="A38" s="129" t="s">
        <v>90</v>
      </c>
      <c r="B38" s="129" t="s">
        <v>91</v>
      </c>
      <c r="C38" s="318">
        <v>0</v>
      </c>
      <c r="D38" s="318">
        <v>0</v>
      </c>
      <c r="E38" s="318">
        <v>0</v>
      </c>
      <c r="F38" s="318">
        <v>0</v>
      </c>
    </row>
    <row r="39" spans="1:6">
      <c r="A39" s="67"/>
    </row>
    <row r="41" spans="1:6">
      <c r="A41" s="126" t="s">
        <v>522</v>
      </c>
      <c r="B41" s="126" t="s">
        <v>758</v>
      </c>
      <c r="C41" s="115">
        <v>35731</v>
      </c>
      <c r="D41" s="115">
        <v>154380</v>
      </c>
      <c r="E41" s="115">
        <v>36595</v>
      </c>
      <c r="F41" s="115">
        <v>171233</v>
      </c>
    </row>
    <row r="42" spans="1:6">
      <c r="A42" s="74" t="s">
        <v>636</v>
      </c>
      <c r="B42" s="74" t="s">
        <v>105</v>
      </c>
      <c r="C42" s="118">
        <v>-279</v>
      </c>
      <c r="D42" s="118">
        <v>-3549</v>
      </c>
      <c r="E42" s="118">
        <v>-720</v>
      </c>
      <c r="F42" s="118">
        <v>-297</v>
      </c>
    </row>
    <row r="43" spans="1:6">
      <c r="A43" s="75" t="s">
        <v>637</v>
      </c>
      <c r="B43" s="75" t="s">
        <v>862</v>
      </c>
      <c r="C43" s="88">
        <v>-279</v>
      </c>
      <c r="D43" s="88">
        <v>-3549</v>
      </c>
      <c r="E43" s="88">
        <v>-720</v>
      </c>
      <c r="F43" s="88">
        <v>-295</v>
      </c>
    </row>
    <row r="44" spans="1:6">
      <c r="A44" s="75" t="s">
        <v>639</v>
      </c>
      <c r="B44" s="75" t="s">
        <v>111</v>
      </c>
      <c r="C44" s="88"/>
      <c r="D44" s="88"/>
      <c r="E44" s="88"/>
      <c r="F44" s="88"/>
    </row>
    <row r="45" spans="1:6">
      <c r="A45" s="126" t="s">
        <v>405</v>
      </c>
      <c r="B45" s="126" t="s">
        <v>406</v>
      </c>
      <c r="C45" s="115">
        <v>35452</v>
      </c>
      <c r="D45" s="115">
        <v>150831</v>
      </c>
      <c r="E45" s="115">
        <v>35875</v>
      </c>
      <c r="F45" s="115">
        <v>170936</v>
      </c>
    </row>
    <row r="46" spans="1:6">
      <c r="A46" s="75" t="s">
        <v>795</v>
      </c>
      <c r="B46" s="75" t="s">
        <v>408</v>
      </c>
      <c r="C46" s="88"/>
      <c r="D46" s="88"/>
      <c r="E46" s="88"/>
      <c r="F46" s="88"/>
    </row>
    <row r="47" spans="1:6" ht="26">
      <c r="A47" s="126" t="s">
        <v>641</v>
      </c>
      <c r="B47" s="126" t="s">
        <v>796</v>
      </c>
      <c r="C47" s="115">
        <v>35452</v>
      </c>
      <c r="D47" s="115">
        <v>150831</v>
      </c>
      <c r="E47" s="115">
        <v>35875</v>
      </c>
      <c r="F47" s="115">
        <v>170936</v>
      </c>
    </row>
    <row r="48" spans="1:6">
      <c r="A48" s="76" t="s">
        <v>466</v>
      </c>
    </row>
    <row r="50" spans="1:8" ht="26">
      <c r="A50" s="65" t="s">
        <v>781</v>
      </c>
      <c r="B50" s="65" t="s">
        <v>125</v>
      </c>
    </row>
    <row r="51" spans="1:8">
      <c r="A51" s="313" t="s">
        <v>126</v>
      </c>
      <c r="B51" s="313" t="s">
        <v>127</v>
      </c>
      <c r="C51" s="119" t="s">
        <v>863</v>
      </c>
      <c r="D51" s="119" t="s">
        <v>864</v>
      </c>
      <c r="E51" s="119" t="s">
        <v>848</v>
      </c>
      <c r="G51" s="87"/>
      <c r="H51" s="87"/>
    </row>
    <row r="52" spans="1:8">
      <c r="A52" s="130" t="s">
        <v>643</v>
      </c>
      <c r="B52" s="130" t="s">
        <v>131</v>
      </c>
      <c r="C52" s="131">
        <v>232351</v>
      </c>
      <c r="D52" s="131">
        <v>209672</v>
      </c>
      <c r="E52" s="131">
        <v>170644</v>
      </c>
      <c r="G52" s="87"/>
      <c r="H52" s="87"/>
    </row>
    <row r="53" spans="1:8">
      <c r="A53" s="77" t="s">
        <v>566</v>
      </c>
      <c r="B53" s="77" t="s">
        <v>133</v>
      </c>
      <c r="C53" s="78">
        <v>18829</v>
      </c>
      <c r="D53" s="78">
        <v>18140</v>
      </c>
      <c r="E53" s="78">
        <v>14423</v>
      </c>
      <c r="G53" s="87"/>
      <c r="H53" s="87"/>
    </row>
    <row r="54" spans="1:8">
      <c r="A54" s="77" t="s">
        <v>567</v>
      </c>
      <c r="B54" s="77" t="s">
        <v>135</v>
      </c>
      <c r="C54" s="78">
        <v>46704</v>
      </c>
      <c r="D54" s="78">
        <v>47626</v>
      </c>
      <c r="E54" s="78">
        <v>47112</v>
      </c>
      <c r="G54" s="87"/>
      <c r="H54" s="87"/>
    </row>
    <row r="55" spans="1:8">
      <c r="A55" s="77" t="s">
        <v>568</v>
      </c>
      <c r="B55" s="77" t="s">
        <v>137</v>
      </c>
      <c r="C55" s="78">
        <v>116585</v>
      </c>
      <c r="D55" s="78">
        <v>96967</v>
      </c>
      <c r="E55" s="78">
        <v>62011</v>
      </c>
      <c r="G55" s="87"/>
      <c r="H55" s="87"/>
    </row>
    <row r="56" spans="1:8">
      <c r="A56" s="77" t="s">
        <v>138</v>
      </c>
      <c r="B56" s="77" t="s">
        <v>139</v>
      </c>
      <c r="C56" s="78">
        <v>46417</v>
      </c>
      <c r="D56" s="78">
        <v>46417</v>
      </c>
      <c r="E56" s="78">
        <v>46417</v>
      </c>
      <c r="G56" s="87"/>
      <c r="H56" s="87"/>
    </row>
    <row r="57" spans="1:8">
      <c r="A57" s="77" t="s">
        <v>569</v>
      </c>
      <c r="B57" s="77" t="s">
        <v>865</v>
      </c>
      <c r="C57" s="78">
        <v>452</v>
      </c>
      <c r="D57" s="78">
        <v>0</v>
      </c>
      <c r="E57" s="78">
        <v>0</v>
      </c>
      <c r="G57" s="87"/>
      <c r="H57" s="87"/>
    </row>
    <row r="58" spans="1:8">
      <c r="A58" s="77" t="s">
        <v>146</v>
      </c>
      <c r="B58" s="77" t="s">
        <v>147</v>
      </c>
      <c r="C58" s="78">
        <v>0</v>
      </c>
      <c r="D58" s="78">
        <v>0</v>
      </c>
      <c r="E58" s="78">
        <v>194</v>
      </c>
      <c r="G58" s="87"/>
      <c r="H58" s="87"/>
    </row>
    <row r="59" spans="1:8">
      <c r="A59" s="77" t="s">
        <v>500</v>
      </c>
      <c r="B59" s="77" t="s">
        <v>151</v>
      </c>
      <c r="C59" s="78">
        <v>2842</v>
      </c>
      <c r="D59" s="78">
        <v>0</v>
      </c>
      <c r="E59" s="78">
        <v>0</v>
      </c>
      <c r="G59" s="87"/>
      <c r="H59" s="87"/>
    </row>
    <row r="60" spans="1:8">
      <c r="A60" s="77" t="s">
        <v>707</v>
      </c>
      <c r="B60" s="77" t="s">
        <v>611</v>
      </c>
      <c r="C60" s="78">
        <v>522</v>
      </c>
      <c r="D60" s="78">
        <v>522</v>
      </c>
      <c r="E60" s="78">
        <v>487</v>
      </c>
      <c r="G60" s="87"/>
      <c r="H60" s="87"/>
    </row>
    <row r="61" spans="1:8">
      <c r="A61" s="130" t="s">
        <v>570</v>
      </c>
      <c r="B61" s="130" t="s">
        <v>155</v>
      </c>
      <c r="C61" s="131">
        <v>698035</v>
      </c>
      <c r="D61" s="131">
        <v>692324</v>
      </c>
      <c r="E61" s="131">
        <v>704316</v>
      </c>
      <c r="G61" s="87"/>
      <c r="H61" s="87"/>
    </row>
    <row r="62" spans="1:8">
      <c r="A62" s="77" t="s">
        <v>156</v>
      </c>
      <c r="B62" s="77" t="s">
        <v>157</v>
      </c>
      <c r="C62" s="78">
        <v>501</v>
      </c>
      <c r="D62" s="78">
        <v>555</v>
      </c>
      <c r="E62" s="78">
        <v>401</v>
      </c>
      <c r="G62" s="87"/>
      <c r="H62" s="87"/>
    </row>
    <row r="63" spans="1:8">
      <c r="A63" s="77" t="s">
        <v>158</v>
      </c>
      <c r="B63" s="77" t="s">
        <v>159</v>
      </c>
      <c r="C63" s="78">
        <v>32908</v>
      </c>
      <c r="D63" s="78">
        <v>78139</v>
      </c>
      <c r="E63" s="78">
        <v>71554</v>
      </c>
      <c r="G63" s="87"/>
      <c r="H63" s="87"/>
    </row>
    <row r="64" spans="1:8">
      <c r="A64" s="77" t="s">
        <v>571</v>
      </c>
      <c r="B64" s="77" t="s">
        <v>161</v>
      </c>
      <c r="C64" s="78">
        <v>0</v>
      </c>
      <c r="D64" s="78">
        <v>2483</v>
      </c>
      <c r="E64" s="78">
        <v>112</v>
      </c>
      <c r="G64" s="87"/>
      <c r="H64" s="87"/>
    </row>
    <row r="65" spans="1:8">
      <c r="A65" s="77" t="s">
        <v>152</v>
      </c>
      <c r="B65" s="77" t="s">
        <v>153</v>
      </c>
      <c r="C65" s="78">
        <v>15438</v>
      </c>
      <c r="D65" s="78">
        <v>14507</v>
      </c>
      <c r="E65" s="78">
        <v>20268</v>
      </c>
      <c r="G65" s="87"/>
      <c r="H65" s="87"/>
    </row>
    <row r="66" spans="1:8">
      <c r="A66" s="77" t="s">
        <v>146</v>
      </c>
      <c r="B66" s="77" t="s">
        <v>147</v>
      </c>
      <c r="C66" s="78">
        <v>0</v>
      </c>
      <c r="D66" s="78">
        <v>0</v>
      </c>
      <c r="E66" s="78">
        <v>53</v>
      </c>
      <c r="G66" s="87"/>
    </row>
    <row r="67" spans="1:8">
      <c r="A67" s="77" t="s">
        <v>499</v>
      </c>
      <c r="B67" s="77" t="s">
        <v>149</v>
      </c>
      <c r="C67" s="78">
        <v>11165</v>
      </c>
      <c r="D67" s="78">
        <v>13924</v>
      </c>
      <c r="E67" s="78">
        <v>14724</v>
      </c>
      <c r="G67" s="87"/>
    </row>
    <row r="68" spans="1:8">
      <c r="A68" s="132" t="s">
        <v>170</v>
      </c>
      <c r="B68" s="132" t="s">
        <v>171</v>
      </c>
      <c r="C68" s="315">
        <v>50446</v>
      </c>
      <c r="D68" s="315">
        <v>85169</v>
      </c>
      <c r="E68" s="315">
        <v>217369</v>
      </c>
      <c r="G68" s="87"/>
    </row>
    <row r="69" spans="1:8">
      <c r="A69" s="77" t="s">
        <v>537</v>
      </c>
      <c r="B69" s="77" t="s">
        <v>169</v>
      </c>
      <c r="C69" s="78">
        <v>587577</v>
      </c>
      <c r="D69" s="78">
        <v>497547</v>
      </c>
      <c r="E69" s="78">
        <v>379835</v>
      </c>
      <c r="G69" s="87"/>
    </row>
    <row r="70" spans="1:8">
      <c r="A70" s="130" t="s">
        <v>174</v>
      </c>
      <c r="B70" s="130" t="s">
        <v>175</v>
      </c>
      <c r="C70" s="131">
        <v>930386</v>
      </c>
      <c r="D70" s="131">
        <v>901996</v>
      </c>
      <c r="E70" s="131">
        <v>874960</v>
      </c>
      <c r="G70" s="87"/>
    </row>
    <row r="71" spans="1:8">
      <c r="C71" s="79"/>
      <c r="D71" s="79"/>
    </row>
    <row r="72" spans="1:8">
      <c r="A72" s="313" t="s">
        <v>452</v>
      </c>
      <c r="B72" s="313" t="s">
        <v>177</v>
      </c>
      <c r="C72" s="119" t="s">
        <v>863</v>
      </c>
      <c r="D72" s="119" t="s">
        <v>864</v>
      </c>
      <c r="E72" s="119" t="s">
        <v>848</v>
      </c>
    </row>
    <row r="73" spans="1:8">
      <c r="A73" s="130" t="s">
        <v>178</v>
      </c>
      <c r="B73" s="130" t="s">
        <v>179</v>
      </c>
      <c r="C73" s="131">
        <v>834465</v>
      </c>
      <c r="D73" s="131">
        <v>796373</v>
      </c>
      <c r="E73" s="131">
        <v>776938</v>
      </c>
    </row>
    <row r="74" spans="1:8">
      <c r="A74" s="130" t="s">
        <v>799</v>
      </c>
      <c r="B74" s="130" t="s">
        <v>481</v>
      </c>
      <c r="C74" s="131">
        <v>834465</v>
      </c>
      <c r="D74" s="131">
        <v>796373</v>
      </c>
      <c r="E74" s="131">
        <v>776938</v>
      </c>
    </row>
    <row r="75" spans="1:8">
      <c r="A75" s="77" t="s">
        <v>182</v>
      </c>
      <c r="B75" s="77" t="s">
        <v>183</v>
      </c>
      <c r="C75" s="78">
        <v>96120</v>
      </c>
      <c r="D75" s="78">
        <v>96120</v>
      </c>
      <c r="E75" s="78">
        <v>96120</v>
      </c>
    </row>
    <row r="76" spans="1:8">
      <c r="A76" s="77" t="s">
        <v>453</v>
      </c>
      <c r="B76" s="77" t="s">
        <v>527</v>
      </c>
      <c r="C76" s="78">
        <v>549335</v>
      </c>
      <c r="D76" s="78">
        <v>549335</v>
      </c>
      <c r="E76" s="78">
        <v>403001</v>
      </c>
    </row>
    <row r="77" spans="1:8">
      <c r="A77" s="77" t="s">
        <v>573</v>
      </c>
      <c r="B77" s="77" t="s">
        <v>191</v>
      </c>
      <c r="C77" s="78">
        <v>12417</v>
      </c>
      <c r="D77" s="78">
        <v>9777</v>
      </c>
      <c r="E77" s="78">
        <v>4795</v>
      </c>
    </row>
    <row r="78" spans="1:8">
      <c r="A78" s="77" t="s">
        <v>574</v>
      </c>
      <c r="B78" s="77" t="s">
        <v>529</v>
      </c>
      <c r="C78" s="78">
        <v>369</v>
      </c>
      <c r="D78" s="78">
        <v>648</v>
      </c>
      <c r="E78" s="78">
        <v>3918</v>
      </c>
    </row>
    <row r="79" spans="1:8">
      <c r="A79" s="77" t="s">
        <v>194</v>
      </c>
      <c r="B79" s="77" t="s">
        <v>195</v>
      </c>
      <c r="C79" s="78">
        <v>21844</v>
      </c>
      <c r="D79" s="78">
        <v>21844</v>
      </c>
      <c r="E79" s="78">
        <v>18590</v>
      </c>
    </row>
    <row r="80" spans="1:8">
      <c r="A80" s="77" t="s">
        <v>575</v>
      </c>
      <c r="B80" s="77" t="s">
        <v>197</v>
      </c>
      <c r="C80" s="78">
        <v>154380</v>
      </c>
      <c r="D80" s="78">
        <v>118649</v>
      </c>
      <c r="E80" s="78">
        <v>250514</v>
      </c>
    </row>
    <row r="81" spans="1:5">
      <c r="A81" s="114" t="s">
        <v>576</v>
      </c>
      <c r="B81" s="114" t="s">
        <v>482</v>
      </c>
      <c r="C81" s="316"/>
      <c r="D81" s="316">
        <v>0</v>
      </c>
      <c r="E81" s="316">
        <v>0</v>
      </c>
    </row>
    <row r="82" spans="1:5">
      <c r="A82" s="130" t="s">
        <v>577</v>
      </c>
      <c r="B82" s="130" t="s">
        <v>199</v>
      </c>
      <c r="C82" s="131">
        <v>907</v>
      </c>
      <c r="D82" s="131">
        <v>6476</v>
      </c>
      <c r="E82" s="131">
        <v>8275</v>
      </c>
    </row>
    <row r="83" spans="1:5">
      <c r="A83" s="77" t="s">
        <v>200</v>
      </c>
      <c r="B83" s="77" t="s">
        <v>201</v>
      </c>
      <c r="C83" s="78">
        <v>177</v>
      </c>
      <c r="D83" s="78">
        <v>205</v>
      </c>
      <c r="E83" s="78">
        <v>76</v>
      </c>
    </row>
    <row r="84" spans="1:5">
      <c r="A84" s="77" t="s">
        <v>502</v>
      </c>
      <c r="B84" s="77" t="s">
        <v>205</v>
      </c>
      <c r="C84" s="78">
        <v>0</v>
      </c>
      <c r="D84" s="78">
        <v>5782</v>
      </c>
      <c r="E84" s="78">
        <v>7198</v>
      </c>
    </row>
    <row r="85" spans="1:5">
      <c r="A85" s="77" t="s">
        <v>503</v>
      </c>
      <c r="B85" s="77" t="s">
        <v>207</v>
      </c>
      <c r="C85" s="78">
        <v>673</v>
      </c>
      <c r="D85" s="78">
        <v>432</v>
      </c>
      <c r="E85" s="78">
        <v>944</v>
      </c>
    </row>
    <row r="86" spans="1:5">
      <c r="A86" s="77" t="s">
        <v>483</v>
      </c>
      <c r="B86" s="77" t="s">
        <v>209</v>
      </c>
      <c r="C86" s="78">
        <v>57</v>
      </c>
      <c r="D86" s="78">
        <v>57</v>
      </c>
      <c r="E86" s="78">
        <v>57</v>
      </c>
    </row>
    <row r="87" spans="1:5">
      <c r="A87" s="130" t="s">
        <v>578</v>
      </c>
      <c r="B87" s="130" t="s">
        <v>213</v>
      </c>
      <c r="C87" s="131">
        <v>95014</v>
      </c>
      <c r="D87" s="131">
        <v>99147</v>
      </c>
      <c r="E87" s="131">
        <v>89747</v>
      </c>
    </row>
    <row r="88" spans="1:5">
      <c r="A88" s="77" t="s">
        <v>336</v>
      </c>
      <c r="B88" s="77" t="s">
        <v>337</v>
      </c>
      <c r="C88" s="78">
        <v>0</v>
      </c>
      <c r="D88" s="78">
        <v>0</v>
      </c>
      <c r="E88" s="78">
        <v>0</v>
      </c>
    </row>
    <row r="89" spans="1:5">
      <c r="A89" s="77" t="s">
        <v>200</v>
      </c>
      <c r="B89" s="77" t="s">
        <v>201</v>
      </c>
      <c r="C89" s="78">
        <v>205</v>
      </c>
      <c r="D89" s="78">
        <v>220</v>
      </c>
      <c r="E89" s="78">
        <v>63</v>
      </c>
    </row>
    <row r="90" spans="1:5">
      <c r="A90" s="77" t="s">
        <v>579</v>
      </c>
      <c r="B90" s="77" t="s">
        <v>217</v>
      </c>
      <c r="C90" s="78">
        <v>22067</v>
      </c>
      <c r="D90" s="78">
        <v>28483</v>
      </c>
      <c r="E90" s="78">
        <v>27906</v>
      </c>
    </row>
    <row r="91" spans="1:5">
      <c r="A91" s="77" t="s">
        <v>218</v>
      </c>
      <c r="B91" s="77" t="s">
        <v>219</v>
      </c>
      <c r="C91" s="78">
        <v>5232</v>
      </c>
      <c r="D91" s="78">
        <v>1497</v>
      </c>
      <c r="E91" s="78">
        <v>3762</v>
      </c>
    </row>
    <row r="92" spans="1:5">
      <c r="A92" s="77" t="s">
        <v>202</v>
      </c>
      <c r="B92" s="77" t="s">
        <v>221</v>
      </c>
      <c r="C92" s="78">
        <v>5484</v>
      </c>
      <c r="D92" s="78">
        <v>12962</v>
      </c>
      <c r="E92" s="78">
        <v>9827</v>
      </c>
    </row>
    <row r="93" spans="1:5">
      <c r="A93" s="77" t="s">
        <v>503</v>
      </c>
      <c r="B93" s="77" t="s">
        <v>207</v>
      </c>
      <c r="C93" s="78">
        <v>2983</v>
      </c>
      <c r="D93" s="78">
        <v>2689</v>
      </c>
      <c r="E93" s="78">
        <v>2864</v>
      </c>
    </row>
    <row r="94" spans="1:5">
      <c r="A94" s="77" t="s">
        <v>483</v>
      </c>
      <c r="B94" s="77" t="s">
        <v>209</v>
      </c>
      <c r="C94" s="78">
        <v>52</v>
      </c>
      <c r="D94" s="78">
        <v>54</v>
      </c>
      <c r="E94" s="78">
        <v>294</v>
      </c>
    </row>
    <row r="95" spans="1:5">
      <c r="A95" s="77" t="s">
        <v>210</v>
      </c>
      <c r="B95" s="77" t="s">
        <v>211</v>
      </c>
      <c r="C95" s="78">
        <v>58991</v>
      </c>
      <c r="D95" s="78">
        <v>53242</v>
      </c>
      <c r="E95" s="78">
        <v>45031</v>
      </c>
    </row>
    <row r="96" spans="1:5">
      <c r="A96" s="130" t="s">
        <v>580</v>
      </c>
      <c r="B96" s="130" t="s">
        <v>228</v>
      </c>
      <c r="C96" s="131">
        <v>930386</v>
      </c>
      <c r="D96" s="131">
        <v>901996</v>
      </c>
      <c r="E96" s="131">
        <v>874960</v>
      </c>
    </row>
    <row r="97" spans="1:6">
      <c r="A97" s="76" t="s">
        <v>466</v>
      </c>
    </row>
    <row r="99" spans="1:6" ht="26">
      <c r="A99" s="65" t="s">
        <v>784</v>
      </c>
      <c r="B99" s="65" t="s">
        <v>230</v>
      </c>
    </row>
    <row r="100" spans="1:6" ht="24">
      <c r="A100" s="313" t="s">
        <v>231</v>
      </c>
      <c r="B100" s="313" t="s">
        <v>232</v>
      </c>
      <c r="C100" s="113" t="s">
        <v>851</v>
      </c>
      <c r="D100" s="113" t="s">
        <v>852</v>
      </c>
      <c r="E100" s="113" t="s">
        <v>853</v>
      </c>
      <c r="F100" s="113" t="s">
        <v>854</v>
      </c>
    </row>
    <row r="101" spans="1:6">
      <c r="A101" s="121" t="s">
        <v>233</v>
      </c>
      <c r="B101" s="121" t="s">
        <v>234</v>
      </c>
      <c r="C101" s="4"/>
      <c r="D101" s="4"/>
      <c r="E101" s="4"/>
      <c r="F101" s="4"/>
    </row>
    <row r="102" spans="1:6">
      <c r="A102" s="122" t="s">
        <v>646</v>
      </c>
      <c r="B102" s="122" t="s">
        <v>758</v>
      </c>
      <c r="C102" s="4">
        <v>35731</v>
      </c>
      <c r="D102" s="4">
        <v>154380</v>
      </c>
      <c r="E102" s="4">
        <v>36595</v>
      </c>
      <c r="F102" s="4">
        <v>171233</v>
      </c>
    </row>
    <row r="103" spans="1:6">
      <c r="A103" s="122" t="s">
        <v>235</v>
      </c>
      <c r="B103" s="122" t="s">
        <v>236</v>
      </c>
      <c r="C103" s="4">
        <v>40802</v>
      </c>
      <c r="D103" s="4">
        <v>52084</v>
      </c>
      <c r="E103" s="4">
        <v>26553</v>
      </c>
      <c r="F103" s="4">
        <v>41302</v>
      </c>
    </row>
    <row r="104" spans="1:6">
      <c r="A104" s="81" t="s">
        <v>800</v>
      </c>
      <c r="B104" s="81" t="s">
        <v>801</v>
      </c>
      <c r="C104" s="80">
        <v>1268</v>
      </c>
      <c r="D104" s="80">
        <v>3619</v>
      </c>
      <c r="E104" s="80">
        <v>1128</v>
      </c>
      <c r="F104" s="80">
        <v>3692</v>
      </c>
    </row>
    <row r="105" spans="1:6">
      <c r="A105" s="81" t="s">
        <v>802</v>
      </c>
      <c r="B105" s="81" t="s">
        <v>803</v>
      </c>
      <c r="C105" s="80">
        <v>0</v>
      </c>
      <c r="D105" s="80">
        <v>0</v>
      </c>
      <c r="E105" s="80">
        <v>0</v>
      </c>
      <c r="F105" s="80">
        <v>31397</v>
      </c>
    </row>
    <row r="106" spans="1:6">
      <c r="A106" s="81" t="s">
        <v>650</v>
      </c>
      <c r="B106" s="81" t="s">
        <v>605</v>
      </c>
      <c r="C106" s="80">
        <v>-2180</v>
      </c>
      <c r="D106" s="80">
        <v>-7222</v>
      </c>
      <c r="E106" s="80">
        <v>-2178</v>
      </c>
      <c r="F106" s="80">
        <v>-6148</v>
      </c>
    </row>
    <row r="107" spans="1:6">
      <c r="A107" s="81" t="s">
        <v>651</v>
      </c>
      <c r="B107" s="81" t="s">
        <v>606</v>
      </c>
      <c r="C107" s="80">
        <v>-2</v>
      </c>
      <c r="D107" s="80">
        <v>908</v>
      </c>
      <c r="E107" s="80">
        <v>356</v>
      </c>
      <c r="F107" s="80">
        <v>379</v>
      </c>
    </row>
    <row r="108" spans="1:6">
      <c r="A108" s="81" t="s">
        <v>652</v>
      </c>
      <c r="B108" s="81" t="s">
        <v>248</v>
      </c>
      <c r="C108" s="80">
        <v>5747</v>
      </c>
      <c r="D108" s="80">
        <v>13718</v>
      </c>
      <c r="E108" s="80">
        <v>-40039</v>
      </c>
      <c r="F108" s="80">
        <v>-30248</v>
      </c>
    </row>
    <row r="109" spans="1:6">
      <c r="A109" s="81" t="s">
        <v>653</v>
      </c>
      <c r="B109" s="81" t="s">
        <v>250</v>
      </c>
      <c r="C109" s="80">
        <v>54</v>
      </c>
      <c r="D109" s="80">
        <v>-100</v>
      </c>
      <c r="E109" s="80">
        <v>-14</v>
      </c>
      <c r="F109" s="80">
        <v>122</v>
      </c>
    </row>
    <row r="110" spans="1:6">
      <c r="A110" s="81" t="s">
        <v>654</v>
      </c>
      <c r="B110" s="81" t="s">
        <v>252</v>
      </c>
      <c r="C110" s="80">
        <v>44355</v>
      </c>
      <c r="D110" s="80">
        <v>43529</v>
      </c>
      <c r="E110" s="80">
        <v>36240</v>
      </c>
      <c r="F110" s="80">
        <v>51267</v>
      </c>
    </row>
    <row r="111" spans="1:6">
      <c r="A111" s="81" t="s">
        <v>655</v>
      </c>
      <c r="B111" s="81" t="s">
        <v>546</v>
      </c>
      <c r="C111" s="80">
        <v>-14135</v>
      </c>
      <c r="D111" s="80">
        <v>-10337</v>
      </c>
      <c r="E111" s="80">
        <v>29523</v>
      </c>
      <c r="F111" s="80">
        <v>-7274</v>
      </c>
    </row>
    <row r="112" spans="1:6">
      <c r="A112" s="81" t="s">
        <v>255</v>
      </c>
      <c r="B112" s="81" t="s">
        <v>547</v>
      </c>
      <c r="C112" s="80">
        <v>3294</v>
      </c>
      <c r="D112" s="80">
        <v>3407</v>
      </c>
      <c r="E112" s="80">
        <v>-288</v>
      </c>
      <c r="F112" s="80">
        <v>-5270</v>
      </c>
    </row>
    <row r="113" spans="1:6">
      <c r="A113" s="81" t="s">
        <v>259</v>
      </c>
      <c r="B113" s="81" t="s">
        <v>260</v>
      </c>
      <c r="C113" s="80">
        <v>2401</v>
      </c>
      <c r="D113" s="80">
        <v>4562</v>
      </c>
      <c r="E113" s="80">
        <v>1825</v>
      </c>
      <c r="F113" s="80">
        <v>3385</v>
      </c>
    </row>
    <row r="114" spans="1:6">
      <c r="A114" s="122" t="s">
        <v>656</v>
      </c>
      <c r="B114" s="122" t="s">
        <v>262</v>
      </c>
      <c r="C114" s="4">
        <v>76533</v>
      </c>
      <c r="D114" s="4">
        <v>206464</v>
      </c>
      <c r="E114" s="4">
        <v>63148</v>
      </c>
      <c r="F114" s="4">
        <v>212535</v>
      </c>
    </row>
    <row r="115" spans="1:6">
      <c r="A115" s="81" t="s">
        <v>805</v>
      </c>
      <c r="B115" s="81" t="s">
        <v>765</v>
      </c>
      <c r="C115" s="80">
        <v>8728</v>
      </c>
      <c r="D115" s="80">
        <v>36323</v>
      </c>
      <c r="E115" s="80">
        <v>9320</v>
      </c>
      <c r="F115" s="80">
        <v>42213</v>
      </c>
    </row>
    <row r="116" spans="1:6">
      <c r="A116" s="81" t="s">
        <v>766</v>
      </c>
      <c r="B116" s="81" t="s">
        <v>866</v>
      </c>
      <c r="C116" s="80">
        <v>-11162</v>
      </c>
      <c r="D116" s="80">
        <v>-44826</v>
      </c>
      <c r="E116" s="80">
        <v>-13347</v>
      </c>
      <c r="F116" s="80">
        <v>-55464</v>
      </c>
    </row>
    <row r="117" spans="1:6">
      <c r="A117" s="121" t="s">
        <v>659</v>
      </c>
      <c r="B117" s="121" t="s">
        <v>270</v>
      </c>
      <c r="C117" s="4">
        <v>74099</v>
      </c>
      <c r="D117" s="4">
        <v>197961</v>
      </c>
      <c r="E117" s="4">
        <v>59121</v>
      </c>
      <c r="F117" s="4">
        <v>199284</v>
      </c>
    </row>
    <row r="118" spans="1:6">
      <c r="A118" s="121" t="s">
        <v>660</v>
      </c>
      <c r="B118" s="121" t="s">
        <v>272</v>
      </c>
      <c r="C118" s="4"/>
      <c r="D118" s="4"/>
      <c r="E118" s="4"/>
      <c r="F118" s="4"/>
    </row>
    <row r="119" spans="1:6">
      <c r="A119" s="122" t="s">
        <v>549</v>
      </c>
      <c r="B119" s="122" t="s">
        <v>274</v>
      </c>
      <c r="C119" s="4">
        <v>228784</v>
      </c>
      <c r="D119" s="4">
        <v>695720</v>
      </c>
      <c r="E119" s="4">
        <v>164480</v>
      </c>
      <c r="F119" s="4">
        <v>476222</v>
      </c>
    </row>
    <row r="120" spans="1:6">
      <c r="A120" s="81" t="s">
        <v>806</v>
      </c>
      <c r="B120" s="81" t="s">
        <v>276</v>
      </c>
      <c r="C120" s="80">
        <v>4</v>
      </c>
      <c r="D120" s="80">
        <v>63</v>
      </c>
      <c r="E120" s="80">
        <v>2</v>
      </c>
      <c r="F120" s="80">
        <v>181</v>
      </c>
    </row>
    <row r="121" spans="1:6">
      <c r="A121" s="81" t="s">
        <v>807</v>
      </c>
      <c r="B121" s="81" t="s">
        <v>282</v>
      </c>
      <c r="C121" s="80">
        <v>0</v>
      </c>
      <c r="D121" s="80">
        <v>0</v>
      </c>
      <c r="E121" s="80">
        <v>0</v>
      </c>
      <c r="F121" s="80">
        <v>85</v>
      </c>
    </row>
    <row r="122" spans="1:6">
      <c r="A122" s="81" t="s">
        <v>808</v>
      </c>
      <c r="B122" s="81" t="s">
        <v>288</v>
      </c>
      <c r="C122" s="80">
        <v>226600</v>
      </c>
      <c r="D122" s="80">
        <v>688435</v>
      </c>
      <c r="E122" s="80">
        <v>162300</v>
      </c>
      <c r="F122" s="80">
        <v>469808</v>
      </c>
    </row>
    <row r="123" spans="1:6">
      <c r="A123" s="81" t="s">
        <v>664</v>
      </c>
      <c r="B123" s="81" t="s">
        <v>716</v>
      </c>
      <c r="C123" s="80">
        <v>2180</v>
      </c>
      <c r="D123" s="80">
        <v>7222</v>
      </c>
      <c r="E123" s="80">
        <v>2178</v>
      </c>
      <c r="F123" s="80">
        <v>6148</v>
      </c>
    </row>
    <row r="124" spans="1:6">
      <c r="A124" s="122" t="s">
        <v>553</v>
      </c>
      <c r="B124" s="122" t="s">
        <v>300</v>
      </c>
      <c r="C124" s="4">
        <v>337111</v>
      </c>
      <c r="D124" s="4">
        <v>958843</v>
      </c>
      <c r="E124" s="4">
        <v>487608</v>
      </c>
      <c r="F124" s="4">
        <v>709663</v>
      </c>
    </row>
    <row r="125" spans="1:6">
      <c r="A125" s="81" t="s">
        <v>665</v>
      </c>
      <c r="B125" s="81" t="s">
        <v>717</v>
      </c>
      <c r="C125" s="80">
        <v>2235</v>
      </c>
      <c r="D125" s="80">
        <v>11008</v>
      </c>
      <c r="E125" s="80">
        <v>3959</v>
      </c>
      <c r="F125" s="80">
        <v>9389</v>
      </c>
    </row>
    <row r="126" spans="1:6">
      <c r="A126" s="81" t="s">
        <v>568</v>
      </c>
      <c r="B126" s="81" t="s">
        <v>137</v>
      </c>
      <c r="C126" s="80">
        <v>18246</v>
      </c>
      <c r="D126" s="80">
        <v>51658</v>
      </c>
      <c r="E126" s="80">
        <v>12214</v>
      </c>
      <c r="F126" s="80">
        <v>41039</v>
      </c>
    </row>
    <row r="127" spans="1:6">
      <c r="A127" s="81" t="s">
        <v>810</v>
      </c>
      <c r="B127" s="81" t="s">
        <v>322</v>
      </c>
      <c r="C127" s="80">
        <v>316630</v>
      </c>
      <c r="D127" s="80">
        <v>896177</v>
      </c>
      <c r="E127" s="80">
        <v>471435</v>
      </c>
      <c r="F127" s="80">
        <v>659235</v>
      </c>
    </row>
    <row r="128" spans="1:6">
      <c r="A128" s="121" t="s">
        <v>668</v>
      </c>
      <c r="B128" s="121" t="s">
        <v>331</v>
      </c>
      <c r="C128" s="4">
        <v>-108327</v>
      </c>
      <c r="D128" s="4">
        <v>-263123</v>
      </c>
      <c r="E128" s="4">
        <v>-323128</v>
      </c>
      <c r="F128" s="4">
        <v>-233441</v>
      </c>
    </row>
    <row r="129" spans="1:21">
      <c r="A129" s="121" t="s">
        <v>669</v>
      </c>
      <c r="B129" s="121" t="s">
        <v>333</v>
      </c>
      <c r="C129" s="4"/>
      <c r="D129" s="4"/>
      <c r="E129" s="4"/>
      <c r="F129" s="4"/>
    </row>
    <row r="130" spans="1:21">
      <c r="A130" s="122" t="s">
        <v>549</v>
      </c>
      <c r="B130" s="122" t="s">
        <v>274</v>
      </c>
      <c r="C130" s="4">
        <v>0</v>
      </c>
      <c r="D130" s="4">
        <v>0</v>
      </c>
      <c r="E130" s="4">
        <v>2838</v>
      </c>
      <c r="F130" s="4">
        <v>3741</v>
      </c>
    </row>
    <row r="131" spans="1:21">
      <c r="A131" s="81" t="s">
        <v>710</v>
      </c>
      <c r="B131" s="81" t="s">
        <v>711</v>
      </c>
      <c r="C131" s="80">
        <v>0</v>
      </c>
      <c r="D131" s="80">
        <v>0</v>
      </c>
      <c r="E131" s="80">
        <v>2838</v>
      </c>
      <c r="F131" s="80">
        <v>3741</v>
      </c>
    </row>
    <row r="132" spans="1:21">
      <c r="A132" s="81" t="s">
        <v>336</v>
      </c>
      <c r="B132" s="81" t="s">
        <v>337</v>
      </c>
      <c r="C132" s="80">
        <v>0</v>
      </c>
      <c r="D132" s="80">
        <v>0</v>
      </c>
      <c r="E132" s="80">
        <v>0</v>
      </c>
      <c r="F132" s="80">
        <v>0</v>
      </c>
    </row>
    <row r="133" spans="1:21">
      <c r="A133" s="122" t="s">
        <v>553</v>
      </c>
      <c r="B133" s="122" t="s">
        <v>300</v>
      </c>
      <c r="C133" s="4">
        <v>495</v>
      </c>
      <c r="D133" s="4">
        <v>101761</v>
      </c>
      <c r="E133" s="4">
        <v>125</v>
      </c>
      <c r="F133" s="4">
        <v>484</v>
      </c>
    </row>
    <row r="134" spans="1:21">
      <c r="A134" s="81" t="s">
        <v>342</v>
      </c>
      <c r="B134" s="81" t="s">
        <v>312</v>
      </c>
      <c r="C134" s="80">
        <v>452</v>
      </c>
      <c r="D134" s="80">
        <v>452</v>
      </c>
      <c r="E134" s="80">
        <v>0</v>
      </c>
      <c r="F134" s="80">
        <v>0</v>
      </c>
    </row>
    <row r="135" spans="1:21">
      <c r="A135" s="81" t="s">
        <v>811</v>
      </c>
      <c r="B135" s="81" t="s">
        <v>346</v>
      </c>
      <c r="C135" s="80">
        <v>0</v>
      </c>
      <c r="D135" s="80">
        <v>100926</v>
      </c>
      <c r="E135" s="80">
        <v>0</v>
      </c>
      <c r="F135" s="80">
        <v>0</v>
      </c>
    </row>
    <row r="136" spans="1:21">
      <c r="A136" s="81" t="s">
        <v>785</v>
      </c>
      <c r="B136" s="81" t="s">
        <v>786</v>
      </c>
      <c r="C136" s="80">
        <v>43</v>
      </c>
      <c r="D136" s="80">
        <v>383</v>
      </c>
      <c r="E136" s="80">
        <v>125</v>
      </c>
      <c r="F136" s="80">
        <v>484</v>
      </c>
    </row>
    <row r="137" spans="1:21">
      <c r="A137" s="121" t="s">
        <v>672</v>
      </c>
      <c r="B137" s="121" t="s">
        <v>353</v>
      </c>
      <c r="C137" s="4">
        <v>-495</v>
      </c>
      <c r="D137" s="4">
        <v>-101761</v>
      </c>
      <c r="E137" s="4">
        <v>2713</v>
      </c>
      <c r="F137" s="4">
        <v>3257</v>
      </c>
    </row>
    <row r="138" spans="1:21">
      <c r="A138" s="121" t="s">
        <v>673</v>
      </c>
      <c r="B138" s="121" t="s">
        <v>355</v>
      </c>
      <c r="C138" s="4">
        <v>-34723</v>
      </c>
      <c r="D138" s="4">
        <v>-166923</v>
      </c>
      <c r="E138" s="4">
        <v>-261294</v>
      </c>
      <c r="F138" s="4">
        <v>-30900</v>
      </c>
    </row>
    <row r="139" spans="1:21">
      <c r="A139" s="121" t="s">
        <v>674</v>
      </c>
      <c r="B139" s="121" t="s">
        <v>357</v>
      </c>
      <c r="C139" s="4">
        <v>-34723</v>
      </c>
      <c r="D139" s="4">
        <v>-166923</v>
      </c>
      <c r="E139" s="4">
        <v>-261294</v>
      </c>
      <c r="F139" s="4">
        <v>-30900</v>
      </c>
    </row>
    <row r="140" spans="1:21">
      <c r="A140" s="121" t="s">
        <v>675</v>
      </c>
      <c r="B140" s="121" t="s">
        <v>359</v>
      </c>
      <c r="C140" s="4">
        <v>85169</v>
      </c>
      <c r="D140" s="4">
        <v>217369</v>
      </c>
      <c r="E140" s="4">
        <v>342023</v>
      </c>
      <c r="F140" s="4">
        <v>111629</v>
      </c>
    </row>
    <row r="141" spans="1:21">
      <c r="A141" s="121" t="s">
        <v>676</v>
      </c>
      <c r="B141" s="121" t="s">
        <v>361</v>
      </c>
      <c r="C141" s="4">
        <v>50446</v>
      </c>
      <c r="D141" s="4">
        <v>50446</v>
      </c>
      <c r="E141" s="4">
        <v>80729</v>
      </c>
      <c r="F141" s="4">
        <v>80729</v>
      </c>
    </row>
    <row r="142" spans="1:21">
      <c r="A142" s="76" t="s">
        <v>466</v>
      </c>
      <c r="B142" s="71"/>
      <c r="C142" s="72"/>
      <c r="D142" s="72"/>
    </row>
    <row r="143" spans="1:21">
      <c r="A143" s="76"/>
      <c r="B143" s="71"/>
      <c r="C143" s="72"/>
      <c r="D143" s="72"/>
    </row>
    <row r="144" spans="1:21" ht="26">
      <c r="A144" s="65" t="s">
        <v>787</v>
      </c>
      <c r="B144" s="66" t="s">
        <v>427</v>
      </c>
      <c r="C144" s="383" t="s">
        <v>851</v>
      </c>
      <c r="D144" s="384"/>
      <c r="E144" s="384"/>
      <c r="F144" s="385"/>
      <c r="H144" s="383" t="s">
        <v>852</v>
      </c>
      <c r="I144" s="384"/>
      <c r="J144" s="384"/>
      <c r="K144" s="385"/>
      <c r="M144" s="383" t="s">
        <v>853</v>
      </c>
      <c r="N144" s="384"/>
      <c r="O144" s="384"/>
      <c r="P144" s="385"/>
      <c r="R144" s="383" t="s">
        <v>854</v>
      </c>
      <c r="S144" s="384"/>
      <c r="T144" s="384"/>
      <c r="U144" s="385"/>
    </row>
    <row r="145" spans="1:41" ht="52">
      <c r="A145" s="392" t="s">
        <v>477</v>
      </c>
      <c r="B145" s="387" t="s">
        <v>429</v>
      </c>
      <c r="C145" s="396" t="s">
        <v>430</v>
      </c>
      <c r="D145" s="396" t="s">
        <v>431</v>
      </c>
      <c r="E145" s="314" t="s">
        <v>478</v>
      </c>
      <c r="F145" s="314" t="s">
        <v>433</v>
      </c>
      <c r="H145" s="396" t="s">
        <v>430</v>
      </c>
      <c r="I145" s="396" t="s">
        <v>431</v>
      </c>
      <c r="J145" s="314" t="s">
        <v>478</v>
      </c>
      <c r="K145" s="314" t="s">
        <v>433</v>
      </c>
      <c r="M145" s="396" t="s">
        <v>430</v>
      </c>
      <c r="N145" s="396" t="s">
        <v>431</v>
      </c>
      <c r="O145" s="314" t="s">
        <v>478</v>
      </c>
      <c r="P145" s="314" t="s">
        <v>433</v>
      </c>
      <c r="R145" s="396" t="s">
        <v>430</v>
      </c>
      <c r="S145" s="396" t="s">
        <v>431</v>
      </c>
      <c r="T145" s="314" t="s">
        <v>478</v>
      </c>
      <c r="U145" s="314" t="s">
        <v>433</v>
      </c>
      <c r="Z145" s="68"/>
      <c r="AA145" s="68"/>
      <c r="AG145" s="68"/>
      <c r="AH145" s="68"/>
      <c r="AN145" s="68"/>
      <c r="AO145" s="68"/>
    </row>
    <row r="146" spans="1:41" ht="65">
      <c r="A146" s="392"/>
      <c r="B146" s="387"/>
      <c r="C146" s="397"/>
      <c r="D146" s="397"/>
      <c r="E146" s="314" t="s">
        <v>479</v>
      </c>
      <c r="F146" s="314" t="s">
        <v>435</v>
      </c>
      <c r="H146" s="397"/>
      <c r="I146" s="397"/>
      <c r="J146" s="314" t="s">
        <v>479</v>
      </c>
      <c r="K146" s="314" t="s">
        <v>435</v>
      </c>
      <c r="M146" s="397"/>
      <c r="N146" s="397"/>
      <c r="O146" s="314" t="s">
        <v>479</v>
      </c>
      <c r="P146" s="314" t="s">
        <v>435</v>
      </c>
      <c r="R146" s="397"/>
      <c r="S146" s="397"/>
      <c r="T146" s="314" t="s">
        <v>479</v>
      </c>
      <c r="U146" s="314" t="s">
        <v>435</v>
      </c>
      <c r="Z146" s="68"/>
      <c r="AA146" s="68"/>
      <c r="AG146" s="68"/>
      <c r="AH146" s="68"/>
      <c r="AN146" s="68"/>
      <c r="AO146" s="68"/>
    </row>
    <row r="147" spans="1:41">
      <c r="A147" s="82" t="s">
        <v>0</v>
      </c>
      <c r="B147" s="121" t="s">
        <v>1</v>
      </c>
      <c r="C147" s="123">
        <v>58000</v>
      </c>
      <c r="D147" s="123">
        <v>33415</v>
      </c>
      <c r="E147" s="123">
        <v>-6526</v>
      </c>
      <c r="F147" s="123">
        <v>84889</v>
      </c>
      <c r="H147" s="123">
        <v>242837</v>
      </c>
      <c r="I147" s="123">
        <v>129146</v>
      </c>
      <c r="J147" s="123">
        <v>-32412</v>
      </c>
      <c r="K147" s="123">
        <v>339571</v>
      </c>
      <c r="M147" s="123">
        <v>80580</v>
      </c>
      <c r="N147" s="123">
        <v>23605</v>
      </c>
      <c r="O147" s="123">
        <v>-3282</v>
      </c>
      <c r="P147" s="123">
        <v>100903</v>
      </c>
      <c r="R147" s="123">
        <v>347046</v>
      </c>
      <c r="S147" s="123">
        <v>92797</v>
      </c>
      <c r="T147" s="123">
        <v>-20040</v>
      </c>
      <c r="U147" s="123">
        <v>419803</v>
      </c>
      <c r="Z147" s="68"/>
      <c r="AA147" s="68"/>
      <c r="AG147" s="68"/>
      <c r="AH147" s="68"/>
      <c r="AN147" s="68"/>
      <c r="AO147" s="68"/>
    </row>
    <row r="148" spans="1:41">
      <c r="A148" s="84" t="s">
        <v>622</v>
      </c>
      <c r="B148" s="116" t="s">
        <v>46</v>
      </c>
      <c r="C148" s="88">
        <v>55004</v>
      </c>
      <c r="D148" s="88">
        <v>1767</v>
      </c>
      <c r="E148" s="88">
        <v>2316</v>
      </c>
      <c r="F148" s="78">
        <v>59087</v>
      </c>
      <c r="H148" s="78">
        <v>234674</v>
      </c>
      <c r="I148" s="78">
        <v>11486</v>
      </c>
      <c r="J148" s="78">
        <v>12423</v>
      </c>
      <c r="K148" s="78">
        <v>258583</v>
      </c>
      <c r="M148" s="88">
        <v>74850</v>
      </c>
      <c r="N148" s="88">
        <v>11</v>
      </c>
      <c r="O148" s="88">
        <v>915</v>
      </c>
      <c r="P148" s="78">
        <v>75776</v>
      </c>
      <c r="R148" s="88">
        <v>328835</v>
      </c>
      <c r="S148" s="88">
        <v>29</v>
      </c>
      <c r="T148" s="88">
        <v>5740</v>
      </c>
      <c r="U148" s="78">
        <v>334604</v>
      </c>
      <c r="Z148" s="68"/>
      <c r="AA148" s="68"/>
      <c r="AG148" s="68"/>
      <c r="AH148" s="68"/>
      <c r="AN148" s="68"/>
      <c r="AO148" s="68"/>
    </row>
    <row r="149" spans="1:41">
      <c r="A149" s="84" t="s">
        <v>623</v>
      </c>
      <c r="B149" s="116" t="s">
        <v>812</v>
      </c>
      <c r="C149" s="88">
        <v>1032</v>
      </c>
      <c r="D149" s="88">
        <v>0</v>
      </c>
      <c r="E149" s="88">
        <v>-1002</v>
      </c>
      <c r="F149" s="78">
        <v>30</v>
      </c>
      <c r="H149" s="78">
        <v>3289</v>
      </c>
      <c r="I149" s="78">
        <v>0</v>
      </c>
      <c r="J149" s="78">
        <v>-3191</v>
      </c>
      <c r="K149" s="78">
        <v>98</v>
      </c>
      <c r="M149" s="88">
        <v>890</v>
      </c>
      <c r="N149" s="88">
        <v>0</v>
      </c>
      <c r="O149" s="88">
        <v>-839</v>
      </c>
      <c r="P149" s="78">
        <v>51</v>
      </c>
      <c r="R149" s="88">
        <v>2983</v>
      </c>
      <c r="S149" s="88">
        <v>0</v>
      </c>
      <c r="T149" s="88">
        <v>-2797</v>
      </c>
      <c r="U149" s="78">
        <v>186</v>
      </c>
      <c r="Z149" s="68"/>
      <c r="AA149" s="68"/>
      <c r="AG149" s="68"/>
      <c r="AH149" s="68"/>
      <c r="AN149" s="68"/>
      <c r="AO149" s="68"/>
    </row>
    <row r="150" spans="1:41">
      <c r="A150" s="84" t="s">
        <v>624</v>
      </c>
      <c r="B150" s="116" t="s">
        <v>813</v>
      </c>
      <c r="C150" s="88">
        <v>1964</v>
      </c>
      <c r="D150" s="88">
        <v>31648</v>
      </c>
      <c r="E150" s="88">
        <v>-7840</v>
      </c>
      <c r="F150" s="78">
        <v>25772</v>
      </c>
      <c r="H150" s="78">
        <v>4874</v>
      </c>
      <c r="I150" s="78">
        <v>117660</v>
      </c>
      <c r="J150" s="78">
        <v>-41644</v>
      </c>
      <c r="K150" s="78">
        <v>80890</v>
      </c>
      <c r="M150" s="88">
        <v>4840</v>
      </c>
      <c r="N150" s="88">
        <v>23594</v>
      </c>
      <c r="O150" s="88">
        <v>-3358</v>
      </c>
      <c r="P150" s="78">
        <v>25076</v>
      </c>
      <c r="R150" s="88">
        <v>15228</v>
      </c>
      <c r="S150" s="88">
        <v>92768</v>
      </c>
      <c r="T150" s="88">
        <v>-22983</v>
      </c>
      <c r="U150" s="78">
        <v>85013</v>
      </c>
      <c r="Z150" s="68"/>
      <c r="AA150" s="68"/>
      <c r="AG150" s="68"/>
      <c r="AH150" s="68"/>
      <c r="AN150" s="68"/>
      <c r="AO150" s="68"/>
    </row>
    <row r="151" spans="1:41">
      <c r="A151" s="82" t="s">
        <v>677</v>
      </c>
      <c r="B151" s="121" t="s">
        <v>867</v>
      </c>
      <c r="C151" s="123">
        <v>2621</v>
      </c>
      <c r="D151" s="123">
        <v>22120</v>
      </c>
      <c r="E151" s="123">
        <v>-5908</v>
      </c>
      <c r="F151" s="123">
        <v>18833</v>
      </c>
      <c r="H151" s="123">
        <v>9695</v>
      </c>
      <c r="I151" s="123">
        <v>80707</v>
      </c>
      <c r="J151" s="123">
        <v>-33464</v>
      </c>
      <c r="K151" s="123">
        <v>56938</v>
      </c>
      <c r="M151" s="123">
        <v>5341</v>
      </c>
      <c r="N151" s="123">
        <v>16046</v>
      </c>
      <c r="O151" s="123">
        <v>-2871</v>
      </c>
      <c r="P151" s="123">
        <v>18516</v>
      </c>
      <c r="R151" s="123">
        <v>48282</v>
      </c>
      <c r="S151" s="123">
        <v>63548</v>
      </c>
      <c r="T151" s="123">
        <v>-18454</v>
      </c>
      <c r="U151" s="123">
        <v>93376</v>
      </c>
      <c r="Z151" s="68"/>
      <c r="AA151" s="68"/>
      <c r="AG151" s="68"/>
      <c r="AH151" s="68"/>
      <c r="AN151" s="68"/>
      <c r="AO151" s="68"/>
    </row>
    <row r="152" spans="1:41">
      <c r="A152" s="84" t="s">
        <v>439</v>
      </c>
      <c r="B152" s="116" t="s">
        <v>814</v>
      </c>
      <c r="C152" s="88">
        <v>787</v>
      </c>
      <c r="D152" s="88">
        <v>0</v>
      </c>
      <c r="E152" s="88">
        <v>-384</v>
      </c>
      <c r="F152" s="78">
        <v>403</v>
      </c>
      <c r="H152" s="78">
        <v>5134</v>
      </c>
      <c r="I152" s="78">
        <v>0</v>
      </c>
      <c r="J152" s="78">
        <v>-4243</v>
      </c>
      <c r="K152" s="78">
        <v>891</v>
      </c>
      <c r="M152" s="88">
        <v>563</v>
      </c>
      <c r="N152" s="88">
        <v>0</v>
      </c>
      <c r="O152" s="88">
        <v>-429</v>
      </c>
      <c r="P152" s="78">
        <v>134</v>
      </c>
      <c r="R152" s="88">
        <v>33610</v>
      </c>
      <c r="S152" s="88">
        <v>0</v>
      </c>
      <c r="T152" s="88">
        <v>-1213</v>
      </c>
      <c r="U152" s="78">
        <v>32397</v>
      </c>
      <c r="Z152" s="68"/>
      <c r="AA152" s="68"/>
      <c r="AG152" s="68"/>
      <c r="AH152" s="68"/>
      <c r="AN152" s="68"/>
      <c r="AO152" s="68"/>
    </row>
    <row r="153" spans="1:41">
      <c r="A153" s="84" t="s">
        <v>793</v>
      </c>
      <c r="B153" s="116" t="s">
        <v>442</v>
      </c>
      <c r="C153" s="88">
        <v>1834</v>
      </c>
      <c r="D153" s="88">
        <v>22120</v>
      </c>
      <c r="E153" s="88">
        <v>-5524</v>
      </c>
      <c r="F153" s="78">
        <v>18430</v>
      </c>
      <c r="H153" s="78">
        <v>4561</v>
      </c>
      <c r="I153" s="78">
        <v>80707</v>
      </c>
      <c r="J153" s="78">
        <v>-29221</v>
      </c>
      <c r="K153" s="78">
        <v>56047</v>
      </c>
      <c r="M153" s="88">
        <v>4778</v>
      </c>
      <c r="N153" s="88">
        <v>16046</v>
      </c>
      <c r="O153" s="88">
        <v>-2442</v>
      </c>
      <c r="P153" s="78">
        <v>18382</v>
      </c>
      <c r="R153" s="88">
        <v>14672</v>
      </c>
      <c r="S153" s="88">
        <v>63548</v>
      </c>
      <c r="T153" s="88">
        <v>-17241</v>
      </c>
      <c r="U153" s="78">
        <v>60979</v>
      </c>
      <c r="Z153" s="68"/>
      <c r="AA153" s="68"/>
      <c r="AG153" s="68"/>
      <c r="AH153" s="68"/>
      <c r="AN153" s="68"/>
      <c r="AO153" s="68"/>
    </row>
    <row r="154" spans="1:41">
      <c r="A154" s="85" t="s">
        <v>626</v>
      </c>
      <c r="B154" s="124" t="s">
        <v>815</v>
      </c>
      <c r="C154" s="123">
        <v>55379</v>
      </c>
      <c r="D154" s="123">
        <v>11295</v>
      </c>
      <c r="E154" s="123">
        <v>-618</v>
      </c>
      <c r="F154" s="123">
        <v>66056</v>
      </c>
      <c r="H154" s="123">
        <v>233142</v>
      </c>
      <c r="I154" s="123">
        <v>48439</v>
      </c>
      <c r="J154" s="123">
        <v>1052</v>
      </c>
      <c r="K154" s="123">
        <v>282633</v>
      </c>
      <c r="M154" s="123">
        <v>75239</v>
      </c>
      <c r="N154" s="123">
        <v>7559</v>
      </c>
      <c r="O154" s="123">
        <v>-411</v>
      </c>
      <c r="P154" s="123">
        <v>82387</v>
      </c>
      <c r="R154" s="123">
        <v>298764</v>
      </c>
      <c r="S154" s="123">
        <v>29249</v>
      </c>
      <c r="T154" s="123">
        <v>-1586</v>
      </c>
      <c r="U154" s="123">
        <v>326427</v>
      </c>
      <c r="Z154" s="68"/>
      <c r="AA154" s="68"/>
      <c r="AG154" s="68"/>
      <c r="AH154" s="68"/>
      <c r="AN154" s="68"/>
      <c r="AO154" s="68"/>
    </row>
    <row r="155" spans="1:41">
      <c r="A155" s="83" t="s">
        <v>629</v>
      </c>
      <c r="B155" s="77" t="s">
        <v>65</v>
      </c>
      <c r="C155" s="88">
        <v>1793</v>
      </c>
      <c r="D155" s="88">
        <v>72</v>
      </c>
      <c r="E155" s="88">
        <v>-514</v>
      </c>
      <c r="F155" s="78">
        <v>1351</v>
      </c>
      <c r="H155" s="78">
        <v>4523</v>
      </c>
      <c r="I155" s="78">
        <v>289</v>
      </c>
      <c r="J155" s="78">
        <v>-868</v>
      </c>
      <c r="K155" s="78">
        <v>3944</v>
      </c>
      <c r="M155" s="88">
        <v>1456</v>
      </c>
      <c r="N155" s="88">
        <v>73</v>
      </c>
      <c r="O155" s="88">
        <v>-296</v>
      </c>
      <c r="P155" s="78">
        <v>1233</v>
      </c>
      <c r="R155" s="88">
        <v>2274</v>
      </c>
      <c r="S155" s="88">
        <v>425</v>
      </c>
      <c r="T155" s="88">
        <v>-636</v>
      </c>
      <c r="U155" s="78">
        <v>2063</v>
      </c>
      <c r="Z155" s="68"/>
      <c r="AA155" s="68"/>
      <c r="AG155" s="68"/>
      <c r="AH155" s="68"/>
      <c r="AN155" s="68"/>
      <c r="AO155" s="68"/>
    </row>
    <row r="156" spans="1:41">
      <c r="A156" s="83" t="s">
        <v>627</v>
      </c>
      <c r="B156" s="77" t="s">
        <v>59</v>
      </c>
      <c r="C156" s="88">
        <v>8592</v>
      </c>
      <c r="D156" s="88">
        <v>7507</v>
      </c>
      <c r="E156" s="88">
        <v>-564</v>
      </c>
      <c r="F156" s="78">
        <v>15535</v>
      </c>
      <c r="H156" s="78">
        <v>45058</v>
      </c>
      <c r="I156" s="78">
        <v>27587</v>
      </c>
      <c r="J156" s="78">
        <v>1178</v>
      </c>
      <c r="K156" s="78">
        <v>73823</v>
      </c>
      <c r="M156" s="88">
        <v>24982</v>
      </c>
      <c r="N156" s="88">
        <v>5892</v>
      </c>
      <c r="O156" s="88">
        <v>781</v>
      </c>
      <c r="P156" s="78">
        <v>31655</v>
      </c>
      <c r="R156" s="88">
        <v>83043</v>
      </c>
      <c r="S156" s="88">
        <v>19370</v>
      </c>
      <c r="T156" s="88">
        <v>-573</v>
      </c>
      <c r="U156" s="78">
        <v>101840</v>
      </c>
      <c r="Z156" s="68"/>
      <c r="AA156" s="68"/>
      <c r="AG156" s="68"/>
      <c r="AH156" s="68"/>
      <c r="AN156" s="68"/>
      <c r="AO156" s="68"/>
    </row>
    <row r="157" spans="1:41">
      <c r="A157" s="83" t="s">
        <v>816</v>
      </c>
      <c r="B157" s="77" t="s">
        <v>520</v>
      </c>
      <c r="C157" s="88">
        <v>6207</v>
      </c>
      <c r="D157" s="88">
        <v>1485</v>
      </c>
      <c r="E157" s="88">
        <v>-54</v>
      </c>
      <c r="F157" s="78">
        <v>7638</v>
      </c>
      <c r="H157" s="78">
        <v>19730</v>
      </c>
      <c r="I157" s="78">
        <v>4573</v>
      </c>
      <c r="J157" s="78">
        <v>-126</v>
      </c>
      <c r="K157" s="78">
        <v>24177</v>
      </c>
      <c r="M157" s="88">
        <v>6108</v>
      </c>
      <c r="N157" s="88">
        <v>1010</v>
      </c>
      <c r="O157" s="88">
        <v>-1159</v>
      </c>
      <c r="P157" s="78">
        <v>5959</v>
      </c>
      <c r="R157" s="88">
        <v>14567</v>
      </c>
      <c r="S157" s="88">
        <v>3269</v>
      </c>
      <c r="T157" s="88">
        <v>-981</v>
      </c>
      <c r="U157" s="78">
        <v>16855</v>
      </c>
      <c r="Z157" s="68"/>
      <c r="AA157" s="68"/>
      <c r="AG157" s="68"/>
      <c r="AH157" s="68"/>
      <c r="AN157" s="68"/>
      <c r="AO157" s="68"/>
    </row>
    <row r="158" spans="1:41">
      <c r="A158" s="83" t="s">
        <v>66</v>
      </c>
      <c r="B158" s="77" t="s">
        <v>67</v>
      </c>
      <c r="C158" s="88">
        <v>1468</v>
      </c>
      <c r="D158" s="88">
        <v>110</v>
      </c>
      <c r="E158" s="88">
        <v>-514</v>
      </c>
      <c r="F158" s="78">
        <v>1064</v>
      </c>
      <c r="H158" s="78">
        <v>2925</v>
      </c>
      <c r="I158" s="78">
        <v>294</v>
      </c>
      <c r="J158" s="78">
        <v>-868</v>
      </c>
      <c r="K158" s="78">
        <v>2351</v>
      </c>
      <c r="M158" s="88">
        <v>1391</v>
      </c>
      <c r="N158" s="88">
        <v>69</v>
      </c>
      <c r="O158" s="88">
        <v>-296</v>
      </c>
      <c r="P158" s="78">
        <v>1164</v>
      </c>
      <c r="R158" s="88">
        <v>2134</v>
      </c>
      <c r="S158" s="88">
        <v>352</v>
      </c>
      <c r="T158" s="88">
        <v>-636</v>
      </c>
      <c r="U158" s="78">
        <v>1850</v>
      </c>
      <c r="Z158" s="68"/>
      <c r="AA158" s="68"/>
      <c r="AG158" s="68"/>
      <c r="AH158" s="68"/>
      <c r="AN158" s="68"/>
      <c r="AO158" s="68"/>
    </row>
    <row r="159" spans="1:41">
      <c r="A159" s="85" t="s">
        <v>631</v>
      </c>
      <c r="B159" s="124" t="s">
        <v>756</v>
      </c>
      <c r="C159" s="123">
        <v>40905</v>
      </c>
      <c r="D159" s="123">
        <v>2265</v>
      </c>
      <c r="E159" s="123">
        <v>0</v>
      </c>
      <c r="F159" s="123">
        <v>43170</v>
      </c>
      <c r="H159" s="123">
        <v>169952</v>
      </c>
      <c r="I159" s="123">
        <v>16274</v>
      </c>
      <c r="J159" s="123">
        <v>0</v>
      </c>
      <c r="K159" s="123">
        <v>186226</v>
      </c>
      <c r="M159" s="123">
        <v>44214</v>
      </c>
      <c r="N159" s="123">
        <v>661</v>
      </c>
      <c r="O159" s="123">
        <v>-33</v>
      </c>
      <c r="P159" s="123">
        <v>44842</v>
      </c>
      <c r="R159" s="123">
        <v>201294</v>
      </c>
      <c r="S159" s="123">
        <v>6683</v>
      </c>
      <c r="T159" s="123">
        <v>-32</v>
      </c>
      <c r="U159" s="123">
        <v>207945</v>
      </c>
      <c r="Z159" s="68"/>
      <c r="AA159" s="68"/>
      <c r="AG159" s="68"/>
      <c r="AH159" s="68"/>
      <c r="AN159" s="68"/>
      <c r="AO159" s="68"/>
    </row>
    <row r="160" spans="1:41">
      <c r="A160" s="83" t="s">
        <v>632</v>
      </c>
      <c r="B160" s="77" t="s">
        <v>73</v>
      </c>
      <c r="C160" s="88">
        <v>2172</v>
      </c>
      <c r="D160" s="88">
        <v>46</v>
      </c>
      <c r="E160" s="88">
        <v>-31</v>
      </c>
      <c r="F160" s="78">
        <v>2187</v>
      </c>
      <c r="H160" s="78">
        <v>7598</v>
      </c>
      <c r="I160" s="78">
        <v>428</v>
      </c>
      <c r="J160" s="78">
        <v>-378</v>
      </c>
      <c r="K160" s="78">
        <v>7648</v>
      </c>
      <c r="M160" s="88">
        <v>6740</v>
      </c>
      <c r="N160" s="88">
        <v>4</v>
      </c>
      <c r="O160" s="88">
        <v>-3885</v>
      </c>
      <c r="P160" s="78">
        <v>2859</v>
      </c>
      <c r="R160" s="88">
        <v>11515</v>
      </c>
      <c r="S160" s="88">
        <v>10</v>
      </c>
      <c r="T160" s="88">
        <v>-3901</v>
      </c>
      <c r="U160" s="78">
        <v>7624</v>
      </c>
      <c r="Z160" s="68"/>
      <c r="AA160" s="68"/>
      <c r="AG160" s="68"/>
      <c r="AH160" s="68"/>
      <c r="AN160" s="68"/>
      <c r="AO160" s="68"/>
    </row>
    <row r="161" spans="1:41">
      <c r="A161" s="83" t="s">
        <v>633</v>
      </c>
      <c r="B161" s="77" t="s">
        <v>75</v>
      </c>
      <c r="C161" s="88">
        <v>908</v>
      </c>
      <c r="D161" s="88">
        <v>21</v>
      </c>
      <c r="E161" s="88">
        <v>-31</v>
      </c>
      <c r="F161" s="78">
        <v>898</v>
      </c>
      <c r="H161" s="78">
        <v>3515</v>
      </c>
      <c r="I161" s="78">
        <v>34</v>
      </c>
      <c r="J161" s="78">
        <v>-378</v>
      </c>
      <c r="K161" s="78">
        <v>3171</v>
      </c>
      <c r="M161" s="88">
        <v>1759</v>
      </c>
      <c r="N161" s="88">
        <v>36</v>
      </c>
      <c r="O161" s="88">
        <v>-9</v>
      </c>
      <c r="P161" s="78">
        <v>1786</v>
      </c>
      <c r="R161" s="88">
        <v>1928</v>
      </c>
      <c r="S161" s="88">
        <v>219</v>
      </c>
      <c r="T161" s="88">
        <v>-24</v>
      </c>
      <c r="U161" s="78">
        <v>2123</v>
      </c>
      <c r="Z161" s="68"/>
      <c r="AA161" s="68"/>
      <c r="AG161" s="68"/>
      <c r="AH161" s="68"/>
      <c r="AN161" s="68"/>
      <c r="AO161" s="68"/>
    </row>
    <row r="162" spans="1:41">
      <c r="A162" s="85" t="s">
        <v>817</v>
      </c>
      <c r="B162" s="124" t="s">
        <v>818</v>
      </c>
      <c r="C162" s="123">
        <v>42169</v>
      </c>
      <c r="D162" s="123">
        <v>2290</v>
      </c>
      <c r="E162" s="123">
        <v>0</v>
      </c>
      <c r="F162" s="123">
        <v>44459</v>
      </c>
      <c r="H162" s="123">
        <v>174035</v>
      </c>
      <c r="I162" s="123">
        <v>16668</v>
      </c>
      <c r="J162" s="123">
        <v>0</v>
      </c>
      <c r="K162" s="123">
        <v>190703</v>
      </c>
      <c r="M162" s="123">
        <v>49195</v>
      </c>
      <c r="N162" s="123">
        <v>629</v>
      </c>
      <c r="O162" s="123">
        <v>-3909</v>
      </c>
      <c r="P162" s="123">
        <v>45915</v>
      </c>
      <c r="R162" s="123">
        <v>210881</v>
      </c>
      <c r="S162" s="123">
        <v>6474</v>
      </c>
      <c r="T162" s="123">
        <v>-3909</v>
      </c>
      <c r="U162" s="123">
        <v>213446</v>
      </c>
      <c r="Z162" s="68"/>
      <c r="AA162" s="68"/>
      <c r="AG162" s="68"/>
      <c r="AH162" s="68"/>
      <c r="AN162" s="68"/>
      <c r="AO162" s="68"/>
    </row>
    <row r="163" spans="1:41">
      <c r="A163" s="83" t="s">
        <v>78</v>
      </c>
      <c r="B163" s="77" t="s">
        <v>115</v>
      </c>
      <c r="C163" s="88">
        <v>8369</v>
      </c>
      <c r="D163" s="88">
        <v>359</v>
      </c>
      <c r="E163" s="88">
        <v>0</v>
      </c>
      <c r="F163" s="78">
        <v>8728</v>
      </c>
      <c r="H163" s="78">
        <v>34154</v>
      </c>
      <c r="I163" s="78">
        <v>2169</v>
      </c>
      <c r="J163" s="78">
        <v>0</v>
      </c>
      <c r="K163" s="78">
        <v>36323</v>
      </c>
      <c r="M163" s="88">
        <v>9227</v>
      </c>
      <c r="N163" s="88">
        <v>93</v>
      </c>
      <c r="O163" s="88">
        <v>0</v>
      </c>
      <c r="P163" s="78">
        <v>9320</v>
      </c>
      <c r="R163" s="88">
        <v>41341</v>
      </c>
      <c r="S163" s="88">
        <v>872</v>
      </c>
      <c r="T163" s="88">
        <v>0</v>
      </c>
      <c r="U163" s="78">
        <v>42213</v>
      </c>
      <c r="Z163" s="68"/>
      <c r="AA163" s="68"/>
      <c r="AG163" s="68"/>
      <c r="AH163" s="68"/>
      <c r="AN163" s="68"/>
      <c r="AO163" s="68"/>
    </row>
    <row r="164" spans="1:41">
      <c r="A164" s="85" t="s">
        <v>819</v>
      </c>
      <c r="B164" s="124" t="s">
        <v>820</v>
      </c>
      <c r="C164" s="123">
        <v>33800</v>
      </c>
      <c r="D164" s="123">
        <v>1931</v>
      </c>
      <c r="E164" s="123">
        <v>0</v>
      </c>
      <c r="F164" s="123">
        <v>35731</v>
      </c>
      <c r="H164" s="123">
        <v>139881</v>
      </c>
      <c r="I164" s="123">
        <v>14499</v>
      </c>
      <c r="J164" s="123">
        <v>0</v>
      </c>
      <c r="K164" s="123">
        <v>154380</v>
      </c>
      <c r="M164" s="123">
        <v>39968</v>
      </c>
      <c r="N164" s="123">
        <v>536</v>
      </c>
      <c r="O164" s="123">
        <v>-3909</v>
      </c>
      <c r="P164" s="123">
        <v>36595</v>
      </c>
      <c r="R164" s="123">
        <v>169540</v>
      </c>
      <c r="S164" s="123">
        <v>5602</v>
      </c>
      <c r="T164" s="123">
        <v>-3909</v>
      </c>
      <c r="U164" s="123">
        <v>171233</v>
      </c>
      <c r="Z164" s="68"/>
      <c r="AA164" s="68"/>
      <c r="AG164" s="68"/>
      <c r="AH164" s="68"/>
      <c r="AN164" s="68"/>
      <c r="AO164" s="68"/>
    </row>
    <row r="165" spans="1:41">
      <c r="A165" s="83" t="s">
        <v>821</v>
      </c>
      <c r="B165" s="77" t="s">
        <v>822</v>
      </c>
      <c r="C165" s="88"/>
      <c r="D165" s="88"/>
      <c r="E165" s="88"/>
      <c r="F165" s="78">
        <v>0</v>
      </c>
      <c r="H165" s="78"/>
      <c r="I165" s="78"/>
      <c r="J165" s="78"/>
      <c r="K165" s="78">
        <v>0</v>
      </c>
      <c r="M165" s="88"/>
      <c r="N165" s="88"/>
      <c r="O165" s="88"/>
      <c r="P165" s="78">
        <v>0</v>
      </c>
      <c r="R165" s="88"/>
      <c r="S165" s="88"/>
      <c r="T165" s="88"/>
      <c r="U165" s="78">
        <v>0</v>
      </c>
      <c r="Z165" s="68"/>
      <c r="AA165" s="68"/>
      <c r="AG165" s="68"/>
      <c r="AH165" s="68"/>
      <c r="AN165" s="68"/>
      <c r="AO165" s="68"/>
    </row>
    <row r="166" spans="1:41">
      <c r="A166" s="85" t="s">
        <v>522</v>
      </c>
      <c r="B166" s="124" t="s">
        <v>758</v>
      </c>
      <c r="C166" s="123">
        <v>33800</v>
      </c>
      <c r="D166" s="123">
        <v>1931</v>
      </c>
      <c r="E166" s="123">
        <v>0</v>
      </c>
      <c r="F166" s="123">
        <v>35731</v>
      </c>
      <c r="H166" s="123">
        <v>139881</v>
      </c>
      <c r="I166" s="123">
        <v>14499</v>
      </c>
      <c r="J166" s="123">
        <v>0</v>
      </c>
      <c r="K166" s="123">
        <v>154380</v>
      </c>
      <c r="M166" s="123">
        <v>39968</v>
      </c>
      <c r="N166" s="123">
        <v>536</v>
      </c>
      <c r="O166" s="123">
        <v>-3909</v>
      </c>
      <c r="P166" s="123">
        <v>36595</v>
      </c>
      <c r="R166" s="123">
        <v>169540</v>
      </c>
      <c r="S166" s="123">
        <v>5602</v>
      </c>
      <c r="T166" s="123">
        <v>-3909</v>
      </c>
      <c r="U166" s="123">
        <v>171233</v>
      </c>
      <c r="Z166" s="68"/>
      <c r="AA166" s="68"/>
      <c r="AG166" s="68"/>
      <c r="AH166" s="68"/>
      <c r="AN166" s="68"/>
      <c r="AO166" s="68"/>
    </row>
    <row r="167" spans="1:41">
      <c r="A167" s="83" t="s">
        <v>823</v>
      </c>
      <c r="B167" s="77" t="s">
        <v>824</v>
      </c>
      <c r="C167" s="88"/>
      <c r="D167" s="88"/>
      <c r="E167" s="88"/>
      <c r="F167" s="78">
        <v>0</v>
      </c>
      <c r="H167" s="78"/>
      <c r="I167" s="78"/>
      <c r="J167" s="78"/>
      <c r="K167" s="78">
        <v>0</v>
      </c>
      <c r="M167" s="88"/>
      <c r="N167" s="88"/>
      <c r="O167" s="88"/>
      <c r="P167" s="78">
        <v>0</v>
      </c>
      <c r="R167" s="88"/>
      <c r="S167" s="88"/>
      <c r="T167" s="88"/>
      <c r="U167" s="78">
        <v>0</v>
      </c>
      <c r="Z167" s="68"/>
      <c r="AA167" s="68"/>
      <c r="AG167" s="68"/>
      <c r="AH167" s="68"/>
      <c r="AN167" s="68"/>
      <c r="AO167" s="68"/>
    </row>
    <row r="168" spans="1:41">
      <c r="A168" s="85" t="s">
        <v>825</v>
      </c>
      <c r="B168" s="124" t="s">
        <v>759</v>
      </c>
      <c r="C168" s="123">
        <v>33800</v>
      </c>
      <c r="D168" s="123">
        <v>1931</v>
      </c>
      <c r="E168" s="123">
        <v>0</v>
      </c>
      <c r="F168" s="123">
        <v>35731</v>
      </c>
      <c r="H168" s="123">
        <v>139881</v>
      </c>
      <c r="I168" s="123">
        <v>14499</v>
      </c>
      <c r="J168" s="123">
        <v>0</v>
      </c>
      <c r="K168" s="123">
        <v>154380</v>
      </c>
      <c r="M168" s="123">
        <v>39968</v>
      </c>
      <c r="N168" s="123">
        <v>536</v>
      </c>
      <c r="O168" s="123">
        <v>-3909</v>
      </c>
      <c r="P168" s="123">
        <v>36595</v>
      </c>
      <c r="R168" s="123">
        <v>169540</v>
      </c>
      <c r="S168" s="123">
        <v>5602</v>
      </c>
      <c r="T168" s="123">
        <v>-3909</v>
      </c>
      <c r="U168" s="123">
        <v>171233</v>
      </c>
      <c r="Z168" s="68"/>
      <c r="AA168" s="68"/>
      <c r="AG168" s="68"/>
      <c r="AH168" s="68"/>
      <c r="AN168" s="68"/>
      <c r="AO168" s="68"/>
    </row>
    <row r="170" spans="1:41" ht="26">
      <c r="A170" s="65" t="s">
        <v>788</v>
      </c>
      <c r="B170" s="65" t="s">
        <v>448</v>
      </c>
      <c r="C170" s="383">
        <v>43008</v>
      </c>
      <c r="D170" s="384"/>
      <c r="E170" s="384"/>
      <c r="F170" s="385"/>
      <c r="H170" s="383" t="s">
        <v>864</v>
      </c>
      <c r="I170" s="384"/>
      <c r="J170" s="384"/>
      <c r="K170" s="385"/>
      <c r="M170" s="383" t="s">
        <v>848</v>
      </c>
      <c r="N170" s="384"/>
      <c r="O170" s="384"/>
      <c r="P170" s="385"/>
    </row>
    <row r="171" spans="1:41" ht="52">
      <c r="A171" s="313" t="s">
        <v>126</v>
      </c>
      <c r="B171" s="390" t="s">
        <v>127</v>
      </c>
      <c r="C171" s="396" t="s">
        <v>430</v>
      </c>
      <c r="D171" s="396" t="s">
        <v>431</v>
      </c>
      <c r="E171" s="314" t="s">
        <v>478</v>
      </c>
      <c r="F171" s="314" t="s">
        <v>433</v>
      </c>
      <c r="H171" s="396" t="s">
        <v>430</v>
      </c>
      <c r="I171" s="396" t="s">
        <v>431</v>
      </c>
      <c r="J171" s="314" t="s">
        <v>478</v>
      </c>
      <c r="K171" s="314" t="s">
        <v>433</v>
      </c>
      <c r="M171" s="396" t="s">
        <v>430</v>
      </c>
      <c r="N171" s="396" t="s">
        <v>431</v>
      </c>
      <c r="O171" s="314" t="s">
        <v>478</v>
      </c>
      <c r="P171" s="314" t="s">
        <v>433</v>
      </c>
      <c r="Z171" s="68"/>
      <c r="AA171" s="68"/>
      <c r="AG171" s="68"/>
      <c r="AH171" s="68"/>
    </row>
    <row r="172" spans="1:41" ht="65">
      <c r="A172" s="313" t="s">
        <v>126</v>
      </c>
      <c r="B172" s="391"/>
      <c r="C172" s="397"/>
      <c r="D172" s="397"/>
      <c r="E172" s="314" t="s">
        <v>479</v>
      </c>
      <c r="F172" s="314" t="s">
        <v>435</v>
      </c>
      <c r="H172" s="397"/>
      <c r="I172" s="397"/>
      <c r="J172" s="314" t="s">
        <v>479</v>
      </c>
      <c r="K172" s="314" t="s">
        <v>435</v>
      </c>
      <c r="M172" s="397"/>
      <c r="N172" s="397"/>
      <c r="O172" s="314" t="s">
        <v>479</v>
      </c>
      <c r="P172" s="314" t="s">
        <v>435</v>
      </c>
      <c r="AA172" s="68"/>
      <c r="AB172" s="68"/>
      <c r="AG172" s="68"/>
      <c r="AH172" s="68"/>
    </row>
    <row r="173" spans="1:41">
      <c r="A173" s="121" t="s">
        <v>14</v>
      </c>
      <c r="B173" s="121" t="s">
        <v>131</v>
      </c>
      <c r="C173" s="125">
        <v>235240</v>
      </c>
      <c r="D173" s="125">
        <v>11598</v>
      </c>
      <c r="E173" s="125">
        <v>-14487</v>
      </c>
      <c r="F173" s="125">
        <v>232351</v>
      </c>
      <c r="H173" s="125">
        <v>213948</v>
      </c>
      <c r="I173" s="125">
        <v>9942</v>
      </c>
      <c r="J173" s="125">
        <v>-14218</v>
      </c>
      <c r="K173" s="125">
        <v>209672</v>
      </c>
      <c r="M173" s="125">
        <v>176047</v>
      </c>
      <c r="N173" s="125">
        <v>8483</v>
      </c>
      <c r="O173" s="125">
        <v>-13886</v>
      </c>
      <c r="P173" s="125">
        <v>170644</v>
      </c>
      <c r="AA173" s="68"/>
      <c r="AB173" s="68"/>
    </row>
    <row r="174" spans="1:41">
      <c r="A174" s="77" t="s">
        <v>566</v>
      </c>
      <c r="B174" s="77" t="s">
        <v>133</v>
      </c>
      <c r="C174" s="78">
        <v>15754</v>
      </c>
      <c r="D174" s="78">
        <v>3075</v>
      </c>
      <c r="E174" s="78">
        <v>0</v>
      </c>
      <c r="F174" s="78">
        <v>18829</v>
      </c>
      <c r="H174" s="78">
        <v>15132</v>
      </c>
      <c r="I174" s="78">
        <v>3008</v>
      </c>
      <c r="J174" s="78">
        <v>0</v>
      </c>
      <c r="K174" s="78">
        <v>18140</v>
      </c>
      <c r="M174" s="78">
        <v>11551</v>
      </c>
      <c r="N174" s="78">
        <v>2872</v>
      </c>
      <c r="O174" s="78">
        <v>0</v>
      </c>
      <c r="P174" s="78">
        <v>14423</v>
      </c>
      <c r="AA174" s="68"/>
      <c r="AB174" s="68"/>
    </row>
    <row r="175" spans="1:41">
      <c r="A175" s="77" t="s">
        <v>134</v>
      </c>
      <c r="B175" s="77" t="s">
        <v>135</v>
      </c>
      <c r="C175" s="78">
        <v>44944</v>
      </c>
      <c r="D175" s="78">
        <v>1760</v>
      </c>
      <c r="E175" s="78">
        <v>0</v>
      </c>
      <c r="F175" s="78">
        <v>46704</v>
      </c>
      <c r="H175" s="78">
        <v>45391</v>
      </c>
      <c r="I175" s="78">
        <v>2235</v>
      </c>
      <c r="J175" s="78">
        <v>0</v>
      </c>
      <c r="K175" s="78">
        <v>47626</v>
      </c>
      <c r="M175" s="78">
        <v>43660</v>
      </c>
      <c r="N175" s="78">
        <v>3452</v>
      </c>
      <c r="O175" s="78">
        <v>0</v>
      </c>
      <c r="P175" s="78">
        <v>47112</v>
      </c>
      <c r="AA175" s="68"/>
      <c r="AB175" s="68"/>
    </row>
    <row r="176" spans="1:41">
      <c r="A176" s="77" t="s">
        <v>568</v>
      </c>
      <c r="B176" s="77" t="s">
        <v>137</v>
      </c>
      <c r="C176" s="78">
        <v>110152</v>
      </c>
      <c r="D176" s="78">
        <v>6433</v>
      </c>
      <c r="E176" s="78">
        <v>0</v>
      </c>
      <c r="F176" s="78">
        <v>116585</v>
      </c>
      <c r="H176" s="78">
        <v>92300</v>
      </c>
      <c r="I176" s="78">
        <v>4667</v>
      </c>
      <c r="J176" s="78">
        <v>0</v>
      </c>
      <c r="K176" s="78">
        <v>96967</v>
      </c>
      <c r="M176" s="78">
        <v>60050</v>
      </c>
      <c r="N176" s="78">
        <v>1961</v>
      </c>
      <c r="O176" s="78">
        <v>0</v>
      </c>
      <c r="P176" s="78">
        <v>62011</v>
      </c>
      <c r="AA176" s="68"/>
      <c r="AB176" s="68"/>
    </row>
    <row r="177" spans="1:28">
      <c r="A177" s="77" t="s">
        <v>138</v>
      </c>
      <c r="B177" s="77" t="s">
        <v>139</v>
      </c>
      <c r="C177" s="78">
        <v>46417</v>
      </c>
      <c r="D177" s="78">
        <v>0</v>
      </c>
      <c r="E177" s="78">
        <v>0</v>
      </c>
      <c r="F177" s="78">
        <v>46417</v>
      </c>
      <c r="H177" s="78">
        <v>46417</v>
      </c>
      <c r="I177" s="78">
        <v>0</v>
      </c>
      <c r="J177" s="78">
        <v>0</v>
      </c>
      <c r="K177" s="78">
        <v>46417</v>
      </c>
      <c r="M177" s="78">
        <v>46417</v>
      </c>
      <c r="N177" s="78">
        <v>0</v>
      </c>
      <c r="O177" s="78">
        <v>0</v>
      </c>
      <c r="P177" s="78">
        <v>46417</v>
      </c>
      <c r="AA177" s="68"/>
      <c r="AB177" s="68"/>
    </row>
    <row r="178" spans="1:28">
      <c r="A178" s="77" t="s">
        <v>536</v>
      </c>
      <c r="B178" s="77" t="s">
        <v>451</v>
      </c>
      <c r="C178" s="78">
        <v>14487</v>
      </c>
      <c r="D178" s="78">
        <v>0</v>
      </c>
      <c r="E178" s="78">
        <v>-14487</v>
      </c>
      <c r="F178" s="78">
        <v>0</v>
      </c>
      <c r="H178" s="78">
        <v>14218</v>
      </c>
      <c r="I178" s="78">
        <v>0</v>
      </c>
      <c r="J178" s="78">
        <v>-14218</v>
      </c>
      <c r="K178" s="78">
        <v>0</v>
      </c>
      <c r="M178" s="78">
        <v>13688</v>
      </c>
      <c r="N178" s="78">
        <v>0</v>
      </c>
      <c r="O178" s="78">
        <v>-13688</v>
      </c>
      <c r="P178" s="78">
        <v>0</v>
      </c>
      <c r="AA178" s="68"/>
      <c r="AB178" s="68"/>
    </row>
    <row r="179" spans="1:28">
      <c r="A179" s="77" t="s">
        <v>146</v>
      </c>
      <c r="B179" s="77" t="s">
        <v>147</v>
      </c>
      <c r="C179" s="78">
        <v>0</v>
      </c>
      <c r="D179" s="78">
        <v>0</v>
      </c>
      <c r="E179" s="78">
        <v>0</v>
      </c>
      <c r="F179" s="78">
        <v>0</v>
      </c>
      <c r="H179" s="78">
        <v>0</v>
      </c>
      <c r="I179" s="78">
        <v>0</v>
      </c>
      <c r="J179" s="78">
        <v>0</v>
      </c>
      <c r="K179" s="78">
        <v>0</v>
      </c>
      <c r="M179" s="78">
        <v>194</v>
      </c>
      <c r="N179" s="78">
        <v>0</v>
      </c>
      <c r="O179" s="78">
        <v>0</v>
      </c>
      <c r="P179" s="78">
        <v>194</v>
      </c>
      <c r="AA179" s="68"/>
      <c r="AB179" s="68"/>
    </row>
    <row r="180" spans="1:28">
      <c r="A180" s="77" t="s">
        <v>500</v>
      </c>
      <c r="B180" s="77" t="s">
        <v>720</v>
      </c>
      <c r="C180" s="78">
        <v>2543</v>
      </c>
      <c r="D180" s="78">
        <v>299</v>
      </c>
      <c r="E180" s="78">
        <v>0</v>
      </c>
      <c r="F180" s="78">
        <v>2842</v>
      </c>
      <c r="H180" s="78">
        <v>0</v>
      </c>
      <c r="I180" s="78">
        <v>0</v>
      </c>
      <c r="J180" s="78">
        <v>0</v>
      </c>
      <c r="K180" s="78">
        <v>0</v>
      </c>
      <c r="M180" s="78">
        <v>0</v>
      </c>
      <c r="N180" s="78">
        <v>198</v>
      </c>
      <c r="O180" s="78">
        <v>-198</v>
      </c>
      <c r="P180" s="78">
        <v>0</v>
      </c>
      <c r="AA180" s="68"/>
      <c r="AB180" s="68"/>
    </row>
    <row r="181" spans="1:28">
      <c r="A181" s="77" t="s">
        <v>707</v>
      </c>
      <c r="B181" s="77" t="s">
        <v>611</v>
      </c>
      <c r="C181" s="78">
        <v>491</v>
      </c>
      <c r="D181" s="78">
        <v>31</v>
      </c>
      <c r="E181" s="78">
        <v>0</v>
      </c>
      <c r="F181" s="78">
        <v>522</v>
      </c>
      <c r="H181" s="78">
        <v>490</v>
      </c>
      <c r="I181" s="78">
        <v>32</v>
      </c>
      <c r="J181" s="78">
        <v>0</v>
      </c>
      <c r="K181" s="78">
        <v>522</v>
      </c>
      <c r="M181" s="78">
        <v>487</v>
      </c>
      <c r="N181" s="78">
        <v>0</v>
      </c>
      <c r="O181" s="78">
        <v>0</v>
      </c>
      <c r="P181" s="78">
        <v>487</v>
      </c>
      <c r="AA181" s="68"/>
      <c r="AB181" s="68"/>
    </row>
    <row r="182" spans="1:28">
      <c r="A182" s="121" t="s">
        <v>570</v>
      </c>
      <c r="B182" s="121" t="s">
        <v>155</v>
      </c>
      <c r="C182" s="125">
        <v>647172</v>
      </c>
      <c r="D182" s="125">
        <v>58737</v>
      </c>
      <c r="E182" s="125">
        <v>-7874</v>
      </c>
      <c r="F182" s="125">
        <v>698035</v>
      </c>
      <c r="H182" s="125">
        <v>639952</v>
      </c>
      <c r="I182" s="125">
        <v>71095</v>
      </c>
      <c r="J182" s="125">
        <v>-18723</v>
      </c>
      <c r="K182" s="125">
        <v>692324</v>
      </c>
      <c r="M182" s="125">
        <v>658721</v>
      </c>
      <c r="N182" s="125">
        <v>56558</v>
      </c>
      <c r="O182" s="125">
        <v>-10963</v>
      </c>
      <c r="P182" s="125">
        <v>704316</v>
      </c>
      <c r="AA182" s="68"/>
      <c r="AB182" s="68"/>
    </row>
    <row r="183" spans="1:28">
      <c r="A183" s="77" t="s">
        <v>156</v>
      </c>
      <c r="B183" s="77" t="s">
        <v>721</v>
      </c>
      <c r="C183" s="78">
        <v>501</v>
      </c>
      <c r="D183" s="78">
        <v>0</v>
      </c>
      <c r="E183" s="78">
        <v>0</v>
      </c>
      <c r="F183" s="78">
        <v>501</v>
      </c>
      <c r="H183" s="78">
        <v>555</v>
      </c>
      <c r="I183" s="78">
        <v>0</v>
      </c>
      <c r="J183" s="78">
        <v>0</v>
      </c>
      <c r="K183" s="78">
        <v>555</v>
      </c>
      <c r="M183" s="78">
        <v>401</v>
      </c>
      <c r="N183" s="78">
        <v>0</v>
      </c>
      <c r="O183" s="78">
        <v>0</v>
      </c>
      <c r="P183" s="78">
        <v>401</v>
      </c>
      <c r="AA183" s="68"/>
      <c r="AB183" s="68"/>
    </row>
    <row r="184" spans="1:28">
      <c r="A184" s="77" t="s">
        <v>158</v>
      </c>
      <c r="B184" s="77" t="s">
        <v>159</v>
      </c>
      <c r="C184" s="78">
        <v>31353</v>
      </c>
      <c r="D184" s="78">
        <v>4451</v>
      </c>
      <c r="E184" s="78">
        <v>-2896</v>
      </c>
      <c r="F184" s="78">
        <v>32908</v>
      </c>
      <c r="H184" s="78">
        <v>83290</v>
      </c>
      <c r="I184" s="78">
        <v>3477</v>
      </c>
      <c r="J184" s="78">
        <v>-8628</v>
      </c>
      <c r="K184" s="78">
        <v>78139</v>
      </c>
      <c r="M184" s="78">
        <v>73654</v>
      </c>
      <c r="N184" s="78">
        <v>3904</v>
      </c>
      <c r="O184" s="78">
        <v>-6004</v>
      </c>
      <c r="P184" s="78">
        <v>71554</v>
      </c>
      <c r="AA184" s="68"/>
      <c r="AB184" s="68"/>
    </row>
    <row r="185" spans="1:28">
      <c r="A185" s="77" t="s">
        <v>571</v>
      </c>
      <c r="B185" s="77" t="s">
        <v>161</v>
      </c>
      <c r="C185" s="78">
        <v>0</v>
      </c>
      <c r="D185" s="78">
        <v>0</v>
      </c>
      <c r="E185" s="78">
        <v>0</v>
      </c>
      <c r="F185" s="78">
        <v>0</v>
      </c>
      <c r="H185" s="78">
        <v>2374</v>
      </c>
      <c r="I185" s="78">
        <v>109</v>
      </c>
      <c r="J185" s="78">
        <v>0</v>
      </c>
      <c r="K185" s="78">
        <v>2483</v>
      </c>
      <c r="M185" s="78">
        <v>0</v>
      </c>
      <c r="N185" s="78">
        <v>112</v>
      </c>
      <c r="O185" s="78">
        <v>0</v>
      </c>
      <c r="P185" s="78">
        <v>112</v>
      </c>
      <c r="AA185" s="68"/>
      <c r="AB185" s="68"/>
    </row>
    <row r="186" spans="1:28">
      <c r="A186" s="77" t="s">
        <v>152</v>
      </c>
      <c r="B186" s="77" t="s">
        <v>163</v>
      </c>
      <c r="C186" s="78">
        <v>17699</v>
      </c>
      <c r="D186" s="78">
        <v>2717</v>
      </c>
      <c r="E186" s="78">
        <v>-4978</v>
      </c>
      <c r="F186" s="78">
        <v>15438</v>
      </c>
      <c r="H186" s="78">
        <v>19043</v>
      </c>
      <c r="I186" s="78">
        <v>5559</v>
      </c>
      <c r="J186" s="78">
        <v>-10095</v>
      </c>
      <c r="K186" s="78">
        <v>14507</v>
      </c>
      <c r="M186" s="78">
        <v>22769</v>
      </c>
      <c r="N186" s="78">
        <v>2532</v>
      </c>
      <c r="O186" s="78">
        <v>-5033</v>
      </c>
      <c r="P186" s="78">
        <v>20268</v>
      </c>
      <c r="AA186" s="68"/>
      <c r="AB186" s="68"/>
    </row>
    <row r="187" spans="1:28">
      <c r="A187" s="77" t="s">
        <v>146</v>
      </c>
      <c r="B187" s="77" t="s">
        <v>147</v>
      </c>
      <c r="C187" s="78">
        <v>0</v>
      </c>
      <c r="D187" s="78">
        <v>0</v>
      </c>
      <c r="E187" s="78">
        <v>0</v>
      </c>
      <c r="F187" s="78">
        <v>0</v>
      </c>
      <c r="H187" s="78">
        <v>0</v>
      </c>
      <c r="I187" s="78">
        <v>0</v>
      </c>
      <c r="J187" s="78">
        <v>0</v>
      </c>
      <c r="K187" s="78">
        <v>0</v>
      </c>
      <c r="M187" s="78">
        <v>53</v>
      </c>
      <c r="N187" s="78">
        <v>0</v>
      </c>
      <c r="O187" s="78">
        <v>0</v>
      </c>
      <c r="P187" s="78">
        <v>53</v>
      </c>
      <c r="AA187" s="68"/>
      <c r="AB187" s="68"/>
    </row>
    <row r="188" spans="1:28">
      <c r="A188" s="77" t="s">
        <v>499</v>
      </c>
      <c r="B188" s="77" t="s">
        <v>149</v>
      </c>
      <c r="C188" s="78">
        <v>1570</v>
      </c>
      <c r="D188" s="78">
        <v>9595</v>
      </c>
      <c r="E188" s="78">
        <v>0</v>
      </c>
      <c r="F188" s="78">
        <v>11165</v>
      </c>
      <c r="H188" s="78">
        <v>1657</v>
      </c>
      <c r="I188" s="78">
        <v>12267</v>
      </c>
      <c r="J188" s="78">
        <v>0</v>
      </c>
      <c r="K188" s="78">
        <v>13924</v>
      </c>
      <c r="M188" s="78">
        <v>1012</v>
      </c>
      <c r="N188" s="78">
        <v>13712</v>
      </c>
      <c r="O188" s="78">
        <v>0</v>
      </c>
      <c r="P188" s="78">
        <v>14724</v>
      </c>
      <c r="AA188" s="68"/>
      <c r="AB188" s="68"/>
    </row>
    <row r="189" spans="1:28">
      <c r="A189" s="77" t="s">
        <v>170</v>
      </c>
      <c r="B189" s="77" t="s">
        <v>171</v>
      </c>
      <c r="C189" s="78">
        <v>8472</v>
      </c>
      <c r="D189" s="78">
        <v>41974</v>
      </c>
      <c r="E189" s="78">
        <v>0</v>
      </c>
      <c r="F189" s="78">
        <v>50446</v>
      </c>
      <c r="H189" s="78">
        <v>35486</v>
      </c>
      <c r="I189" s="78">
        <v>49683</v>
      </c>
      <c r="J189" s="78">
        <v>0</v>
      </c>
      <c r="K189" s="78">
        <v>85169</v>
      </c>
      <c r="M189" s="78">
        <v>180997</v>
      </c>
      <c r="N189" s="78">
        <v>36298</v>
      </c>
      <c r="O189" s="78">
        <v>74</v>
      </c>
      <c r="P189" s="78">
        <v>217369</v>
      </c>
      <c r="AA189" s="68"/>
      <c r="AB189" s="68"/>
    </row>
    <row r="190" spans="1:28">
      <c r="A190" s="77" t="s">
        <v>826</v>
      </c>
      <c r="B190" s="77" t="s">
        <v>169</v>
      </c>
      <c r="C190" s="78">
        <v>587577</v>
      </c>
      <c r="D190" s="78">
        <v>0</v>
      </c>
      <c r="E190" s="78">
        <v>0</v>
      </c>
      <c r="F190" s="78">
        <v>587577</v>
      </c>
      <c r="H190" s="78">
        <v>497547</v>
      </c>
      <c r="I190" s="78">
        <v>0</v>
      </c>
      <c r="J190" s="78">
        <v>0</v>
      </c>
      <c r="K190" s="78">
        <v>497547</v>
      </c>
      <c r="M190" s="78">
        <v>379835</v>
      </c>
      <c r="N190" s="78">
        <v>0</v>
      </c>
      <c r="O190" s="78">
        <v>0</v>
      </c>
      <c r="P190" s="78">
        <v>379835</v>
      </c>
      <c r="AA190" s="68"/>
      <c r="AB190" s="68"/>
    </row>
    <row r="191" spans="1:28">
      <c r="A191" s="121" t="s">
        <v>174</v>
      </c>
      <c r="B191" s="121" t="s">
        <v>175</v>
      </c>
      <c r="C191" s="125">
        <v>882412</v>
      </c>
      <c r="D191" s="125">
        <v>70335</v>
      </c>
      <c r="E191" s="125">
        <v>-22361</v>
      </c>
      <c r="F191" s="125">
        <v>930386</v>
      </c>
      <c r="H191" s="125">
        <v>853900</v>
      </c>
      <c r="I191" s="125">
        <v>81037</v>
      </c>
      <c r="J191" s="125">
        <v>-32941</v>
      </c>
      <c r="K191" s="125">
        <v>901996</v>
      </c>
      <c r="M191" s="125">
        <v>834768</v>
      </c>
      <c r="N191" s="125">
        <v>65041</v>
      </c>
      <c r="O191" s="125">
        <v>-24849</v>
      </c>
      <c r="P191" s="125">
        <v>874960</v>
      </c>
      <c r="AA191" s="68"/>
      <c r="AB191" s="68"/>
    </row>
    <row r="192" spans="1:28">
      <c r="A192" s="76"/>
    </row>
    <row r="193" spans="1:28">
      <c r="A193" s="65"/>
      <c r="B193" s="65"/>
      <c r="C193" s="383">
        <v>43008</v>
      </c>
      <c r="D193" s="384"/>
      <c r="E193" s="384"/>
      <c r="F193" s="385"/>
      <c r="H193" s="383" t="s">
        <v>864</v>
      </c>
      <c r="I193" s="384"/>
      <c r="J193" s="384"/>
      <c r="K193" s="385"/>
      <c r="M193" s="383" t="s">
        <v>848</v>
      </c>
      <c r="N193" s="384"/>
      <c r="O193" s="384"/>
      <c r="P193" s="385"/>
      <c r="AA193" s="68"/>
      <c r="AB193" s="68"/>
    </row>
    <row r="194" spans="1:28" ht="52">
      <c r="A194" s="390" t="s">
        <v>452</v>
      </c>
      <c r="B194" s="390" t="s">
        <v>177</v>
      </c>
      <c r="C194" s="396" t="s">
        <v>430</v>
      </c>
      <c r="D194" s="396" t="s">
        <v>431</v>
      </c>
      <c r="E194" s="314" t="s">
        <v>478</v>
      </c>
      <c r="F194" s="314" t="s">
        <v>433</v>
      </c>
      <c r="H194" s="396" t="s">
        <v>430</v>
      </c>
      <c r="I194" s="396" t="s">
        <v>431</v>
      </c>
      <c r="J194" s="314" t="s">
        <v>478</v>
      </c>
      <c r="K194" s="314" t="s">
        <v>433</v>
      </c>
      <c r="M194" s="396" t="s">
        <v>430</v>
      </c>
      <c r="N194" s="396" t="s">
        <v>431</v>
      </c>
      <c r="O194" s="314" t="s">
        <v>478</v>
      </c>
      <c r="P194" s="314" t="s">
        <v>433</v>
      </c>
      <c r="AA194" s="68"/>
      <c r="AB194" s="68"/>
    </row>
    <row r="195" spans="1:28" ht="65">
      <c r="A195" s="391"/>
      <c r="B195" s="391"/>
      <c r="C195" s="397"/>
      <c r="D195" s="397"/>
      <c r="E195" s="314" t="s">
        <v>479</v>
      </c>
      <c r="F195" s="314" t="s">
        <v>435</v>
      </c>
      <c r="H195" s="397"/>
      <c r="I195" s="397"/>
      <c r="J195" s="314" t="s">
        <v>479</v>
      </c>
      <c r="K195" s="314" t="s">
        <v>435</v>
      </c>
      <c r="M195" s="397"/>
      <c r="N195" s="397"/>
      <c r="O195" s="314" t="s">
        <v>479</v>
      </c>
      <c r="P195" s="314" t="s">
        <v>435</v>
      </c>
    </row>
    <row r="196" spans="1:28">
      <c r="A196" s="82" t="s">
        <v>178</v>
      </c>
      <c r="B196" s="121" t="s">
        <v>179</v>
      </c>
      <c r="C196" s="125">
        <v>810826</v>
      </c>
      <c r="D196" s="125">
        <v>38127</v>
      </c>
      <c r="E196" s="125">
        <v>-14488</v>
      </c>
      <c r="F196" s="125">
        <v>834465</v>
      </c>
      <c r="H196" s="125">
        <v>774400</v>
      </c>
      <c r="I196" s="125">
        <v>36191</v>
      </c>
      <c r="J196" s="125">
        <v>-14218</v>
      </c>
      <c r="K196" s="125">
        <v>796373</v>
      </c>
      <c r="M196" s="125">
        <v>764350</v>
      </c>
      <c r="N196" s="125">
        <v>26276</v>
      </c>
      <c r="O196" s="125">
        <v>-13688</v>
      </c>
      <c r="P196" s="125">
        <v>776938</v>
      </c>
      <c r="AA196" s="68"/>
      <c r="AB196" s="68"/>
    </row>
    <row r="197" spans="1:28">
      <c r="A197" s="82" t="s">
        <v>799</v>
      </c>
      <c r="B197" s="121" t="s">
        <v>481</v>
      </c>
      <c r="C197" s="125">
        <v>810826</v>
      </c>
      <c r="D197" s="125">
        <v>38127</v>
      </c>
      <c r="E197" s="125">
        <v>-14488</v>
      </c>
      <c r="F197" s="125">
        <v>834465</v>
      </c>
      <c r="H197" s="125">
        <v>774400</v>
      </c>
      <c r="I197" s="125">
        <v>36191</v>
      </c>
      <c r="J197" s="125">
        <v>-14218</v>
      </c>
      <c r="K197" s="125">
        <v>796373</v>
      </c>
      <c r="M197" s="125">
        <v>764350</v>
      </c>
      <c r="N197" s="125">
        <v>26276</v>
      </c>
      <c r="O197" s="125">
        <v>-13688</v>
      </c>
      <c r="P197" s="125">
        <v>776938</v>
      </c>
      <c r="AA197" s="68"/>
      <c r="AB197" s="68"/>
    </row>
    <row r="198" spans="1:28">
      <c r="A198" s="83" t="s">
        <v>182</v>
      </c>
      <c r="B198" s="77" t="s">
        <v>183</v>
      </c>
      <c r="C198" s="78">
        <v>96120</v>
      </c>
      <c r="D198" s="78">
        <v>136</v>
      </c>
      <c r="E198" s="78">
        <v>-136</v>
      </c>
      <c r="F198" s="78">
        <v>96120</v>
      </c>
      <c r="H198" s="78">
        <v>96120</v>
      </c>
      <c r="I198" s="78">
        <v>136</v>
      </c>
      <c r="J198" s="78">
        <v>-136</v>
      </c>
      <c r="K198" s="78">
        <v>96120</v>
      </c>
      <c r="M198" s="78">
        <v>96120</v>
      </c>
      <c r="N198" s="78">
        <v>136</v>
      </c>
      <c r="O198" s="78">
        <v>-136</v>
      </c>
      <c r="P198" s="78">
        <v>96120</v>
      </c>
      <c r="AA198" s="68"/>
      <c r="AB198" s="68"/>
    </row>
    <row r="199" spans="1:28">
      <c r="A199" s="83" t="s">
        <v>453</v>
      </c>
      <c r="B199" s="77" t="s">
        <v>185</v>
      </c>
      <c r="C199" s="78">
        <v>550780</v>
      </c>
      <c r="D199" s="78">
        <v>3227</v>
      </c>
      <c r="E199" s="78">
        <v>-4672</v>
      </c>
      <c r="F199" s="78">
        <v>549335</v>
      </c>
      <c r="H199" s="78">
        <v>550780</v>
      </c>
      <c r="I199" s="78">
        <v>3227</v>
      </c>
      <c r="J199" s="78">
        <v>-4672</v>
      </c>
      <c r="K199" s="78">
        <v>549335</v>
      </c>
      <c r="M199" s="78">
        <v>402004</v>
      </c>
      <c r="N199" s="78">
        <v>5669</v>
      </c>
      <c r="O199" s="78">
        <v>-4672</v>
      </c>
      <c r="P199" s="78">
        <v>403001</v>
      </c>
      <c r="AA199" s="68"/>
      <c r="AB199" s="68"/>
    </row>
    <row r="200" spans="1:28">
      <c r="A200" s="83" t="s">
        <v>573</v>
      </c>
      <c r="B200" s="77" t="s">
        <v>722</v>
      </c>
      <c r="C200" s="78">
        <v>12417</v>
      </c>
      <c r="D200" s="78">
        <v>799</v>
      </c>
      <c r="E200" s="78">
        <v>-799</v>
      </c>
      <c r="F200" s="78">
        <v>12417</v>
      </c>
      <c r="H200" s="78">
        <v>9776</v>
      </c>
      <c r="I200" s="78">
        <v>530</v>
      </c>
      <c r="J200" s="78">
        <v>-529</v>
      </c>
      <c r="K200" s="78">
        <v>9777</v>
      </c>
      <c r="M200" s="78">
        <v>4271</v>
      </c>
      <c r="N200" s="78">
        <v>524</v>
      </c>
      <c r="O200" s="78">
        <v>0</v>
      </c>
      <c r="P200" s="78">
        <v>4795</v>
      </c>
      <c r="AA200" s="68"/>
      <c r="AB200" s="68"/>
    </row>
    <row r="201" spans="1:28">
      <c r="A201" s="83" t="s">
        <v>637</v>
      </c>
      <c r="B201" s="77" t="s">
        <v>827</v>
      </c>
      <c r="C201" s="78">
        <v>-49</v>
      </c>
      <c r="D201" s="78">
        <v>-52</v>
      </c>
      <c r="E201" s="78">
        <v>470</v>
      </c>
      <c r="F201" s="78">
        <v>369</v>
      </c>
      <c r="H201" s="78">
        <v>-34</v>
      </c>
      <c r="I201" s="78">
        <v>212</v>
      </c>
      <c r="J201" s="78">
        <v>470</v>
      </c>
      <c r="K201" s="78">
        <v>648</v>
      </c>
      <c r="M201" s="78">
        <v>54</v>
      </c>
      <c r="N201" s="78">
        <v>3394</v>
      </c>
      <c r="O201" s="78">
        <v>470</v>
      </c>
      <c r="P201" s="78">
        <v>3918</v>
      </c>
      <c r="AA201" s="68"/>
      <c r="AB201" s="68"/>
    </row>
    <row r="202" spans="1:28">
      <c r="A202" s="83" t="s">
        <v>194</v>
      </c>
      <c r="B202" s="77" t="s">
        <v>723</v>
      </c>
      <c r="C202" s="78">
        <v>11677</v>
      </c>
      <c r="D202" s="78">
        <v>19518</v>
      </c>
      <c r="E202" s="78">
        <v>-9351</v>
      </c>
      <c r="F202" s="78">
        <v>21844</v>
      </c>
      <c r="H202" s="78">
        <v>11677</v>
      </c>
      <c r="I202" s="78">
        <v>19518</v>
      </c>
      <c r="J202" s="78">
        <v>-9351</v>
      </c>
      <c r="K202" s="78">
        <v>21844</v>
      </c>
      <c r="M202" s="78">
        <v>12325</v>
      </c>
      <c r="N202" s="78">
        <v>11742</v>
      </c>
      <c r="O202" s="78">
        <v>-5477</v>
      </c>
      <c r="P202" s="78">
        <v>18590</v>
      </c>
      <c r="AA202" s="68"/>
      <c r="AB202" s="68"/>
    </row>
    <row r="203" spans="1:28">
      <c r="A203" s="83" t="s">
        <v>575</v>
      </c>
      <c r="B203" s="77" t="s">
        <v>197</v>
      </c>
      <c r="C203" s="78">
        <v>139881</v>
      </c>
      <c r="D203" s="78">
        <v>14499</v>
      </c>
      <c r="E203" s="78">
        <v>0</v>
      </c>
      <c r="F203" s="78">
        <v>154380</v>
      </c>
      <c r="H203" s="78">
        <v>106081</v>
      </c>
      <c r="I203" s="78">
        <v>12568</v>
      </c>
      <c r="J203" s="78">
        <v>0</v>
      </c>
      <c r="K203" s="78">
        <v>118649</v>
      </c>
      <c r="M203" s="78">
        <v>249576</v>
      </c>
      <c r="N203" s="78">
        <v>4811</v>
      </c>
      <c r="O203" s="78">
        <v>-3873</v>
      </c>
      <c r="P203" s="78">
        <v>250514</v>
      </c>
      <c r="AA203" s="68"/>
      <c r="AB203" s="68"/>
    </row>
    <row r="204" spans="1:28">
      <c r="A204" s="121" t="s">
        <v>828</v>
      </c>
      <c r="B204" s="121" t="s">
        <v>482</v>
      </c>
      <c r="C204" s="125">
        <v>0</v>
      </c>
      <c r="D204" s="125">
        <v>0</v>
      </c>
      <c r="E204" s="125">
        <v>0</v>
      </c>
      <c r="F204" s="125">
        <v>0</v>
      </c>
      <c r="H204" s="125">
        <v>0</v>
      </c>
      <c r="I204" s="125">
        <v>0</v>
      </c>
      <c r="J204" s="125">
        <v>0</v>
      </c>
      <c r="K204" s="125">
        <v>0</v>
      </c>
      <c r="M204" s="125"/>
      <c r="N204" s="125"/>
      <c r="O204" s="125"/>
      <c r="P204" s="125">
        <v>0</v>
      </c>
      <c r="AA204" s="68"/>
      <c r="AB204" s="68"/>
    </row>
    <row r="205" spans="1:28">
      <c r="A205" s="82" t="s">
        <v>577</v>
      </c>
      <c r="B205" s="121" t="s">
        <v>199</v>
      </c>
      <c r="C205" s="125">
        <v>900</v>
      </c>
      <c r="D205" s="125">
        <v>7</v>
      </c>
      <c r="E205" s="125">
        <v>0</v>
      </c>
      <c r="F205" s="125">
        <v>907</v>
      </c>
      <c r="H205" s="125">
        <v>6319</v>
      </c>
      <c r="I205" s="125">
        <v>157</v>
      </c>
      <c r="J205" s="125">
        <v>0</v>
      </c>
      <c r="K205" s="125">
        <v>6476</v>
      </c>
      <c r="M205" s="125">
        <v>8464</v>
      </c>
      <c r="N205" s="125">
        <v>9</v>
      </c>
      <c r="O205" s="125">
        <v>-198</v>
      </c>
      <c r="P205" s="125">
        <v>8275</v>
      </c>
      <c r="AA205" s="68"/>
      <c r="AB205" s="68"/>
    </row>
    <row r="206" spans="1:28">
      <c r="A206" s="83" t="s">
        <v>200</v>
      </c>
      <c r="B206" s="77" t="s">
        <v>201</v>
      </c>
      <c r="C206" s="78">
        <v>177</v>
      </c>
      <c r="D206" s="78">
        <v>0</v>
      </c>
      <c r="E206" s="78">
        <v>0</v>
      </c>
      <c r="F206" s="78">
        <v>177</v>
      </c>
      <c r="H206" s="78">
        <v>205</v>
      </c>
      <c r="I206" s="78">
        <v>0</v>
      </c>
      <c r="J206" s="78">
        <v>0</v>
      </c>
      <c r="K206" s="78">
        <v>205</v>
      </c>
      <c r="M206" s="78">
        <v>76</v>
      </c>
      <c r="N206" s="78">
        <v>0</v>
      </c>
      <c r="O206" s="78">
        <v>0</v>
      </c>
      <c r="P206" s="78">
        <v>76</v>
      </c>
      <c r="AA206" s="68"/>
      <c r="AB206" s="68"/>
    </row>
    <row r="207" spans="1:28">
      <c r="A207" s="83" t="s">
        <v>502</v>
      </c>
      <c r="B207" s="77" t="s">
        <v>205</v>
      </c>
      <c r="C207" s="78">
        <v>0</v>
      </c>
      <c r="D207" s="78">
        <v>0</v>
      </c>
      <c r="E207" s="78">
        <v>0</v>
      </c>
      <c r="F207" s="78">
        <v>0</v>
      </c>
      <c r="H207" s="78">
        <v>5633</v>
      </c>
      <c r="I207" s="78">
        <v>149</v>
      </c>
      <c r="J207" s="78">
        <v>0</v>
      </c>
      <c r="K207" s="78">
        <v>5782</v>
      </c>
      <c r="M207" s="78">
        <v>7396</v>
      </c>
      <c r="N207" s="78">
        <v>0</v>
      </c>
      <c r="O207" s="78">
        <v>-198</v>
      </c>
      <c r="P207" s="78">
        <v>7198</v>
      </c>
      <c r="AA207" s="68"/>
      <c r="AB207" s="68"/>
    </row>
    <row r="208" spans="1:28">
      <c r="A208" s="83" t="s">
        <v>503</v>
      </c>
      <c r="B208" s="77" t="s">
        <v>207</v>
      </c>
      <c r="C208" s="78">
        <v>668</v>
      </c>
      <c r="D208" s="78">
        <v>5</v>
      </c>
      <c r="E208" s="78">
        <v>0</v>
      </c>
      <c r="F208" s="78">
        <v>673</v>
      </c>
      <c r="H208" s="78">
        <v>427</v>
      </c>
      <c r="I208" s="78">
        <v>5</v>
      </c>
      <c r="J208" s="78">
        <v>0</v>
      </c>
      <c r="K208" s="78">
        <v>432</v>
      </c>
      <c r="M208" s="78">
        <v>937</v>
      </c>
      <c r="N208" s="78">
        <v>7</v>
      </c>
      <c r="O208" s="78">
        <v>0</v>
      </c>
      <c r="P208" s="78">
        <v>944</v>
      </c>
      <c r="AA208" s="68"/>
      <c r="AB208" s="68"/>
    </row>
    <row r="209" spans="1:28">
      <c r="A209" s="83" t="s">
        <v>483</v>
      </c>
      <c r="B209" s="77" t="s">
        <v>456</v>
      </c>
      <c r="C209" s="78">
        <v>55</v>
      </c>
      <c r="D209" s="78">
        <v>2</v>
      </c>
      <c r="E209" s="78">
        <v>0</v>
      </c>
      <c r="F209" s="78">
        <v>57</v>
      </c>
      <c r="H209" s="78">
        <v>54</v>
      </c>
      <c r="I209" s="78">
        <v>3</v>
      </c>
      <c r="J209" s="78">
        <v>0</v>
      </c>
      <c r="K209" s="78">
        <v>57</v>
      </c>
      <c r="M209" s="78">
        <v>55</v>
      </c>
      <c r="N209" s="78">
        <v>2</v>
      </c>
      <c r="O209" s="78">
        <v>0</v>
      </c>
      <c r="P209" s="78">
        <v>57</v>
      </c>
      <c r="AA209" s="68"/>
      <c r="AB209" s="68"/>
    </row>
    <row r="210" spans="1:28">
      <c r="A210" s="82" t="s">
        <v>578</v>
      </c>
      <c r="B210" s="121" t="s">
        <v>213</v>
      </c>
      <c r="C210" s="125">
        <v>70686</v>
      </c>
      <c r="D210" s="125">
        <v>32201</v>
      </c>
      <c r="E210" s="125">
        <v>-7873</v>
      </c>
      <c r="F210" s="125">
        <v>95014</v>
      </c>
      <c r="H210" s="125">
        <v>73181</v>
      </c>
      <c r="I210" s="125">
        <v>44689</v>
      </c>
      <c r="J210" s="125">
        <v>-18723</v>
      </c>
      <c r="K210" s="125">
        <v>99147</v>
      </c>
      <c r="M210" s="125">
        <v>61954</v>
      </c>
      <c r="N210" s="125">
        <v>38756</v>
      </c>
      <c r="O210" s="125">
        <v>-10963</v>
      </c>
      <c r="P210" s="125">
        <v>89747</v>
      </c>
      <c r="AA210" s="68"/>
      <c r="AB210" s="68"/>
    </row>
    <row r="211" spans="1:28">
      <c r="A211" s="83" t="s">
        <v>336</v>
      </c>
      <c r="B211" s="77" t="s">
        <v>337</v>
      </c>
      <c r="C211" s="78">
        <v>0</v>
      </c>
      <c r="D211" s="78">
        <v>0</v>
      </c>
      <c r="E211" s="78">
        <v>0</v>
      </c>
      <c r="F211" s="78">
        <v>0</v>
      </c>
      <c r="H211" s="78">
        <v>0</v>
      </c>
      <c r="I211" s="78">
        <v>0</v>
      </c>
      <c r="J211" s="78">
        <v>0</v>
      </c>
      <c r="K211" s="78">
        <v>0</v>
      </c>
      <c r="M211" s="78">
        <v>0</v>
      </c>
      <c r="N211" s="78">
        <v>0</v>
      </c>
      <c r="O211" s="78">
        <v>0</v>
      </c>
      <c r="P211" s="78">
        <v>0</v>
      </c>
      <c r="AA211" s="68"/>
      <c r="AB211" s="68"/>
    </row>
    <row r="212" spans="1:28">
      <c r="A212" s="83" t="s">
        <v>200</v>
      </c>
      <c r="B212" s="77" t="s">
        <v>201</v>
      </c>
      <c r="C212" s="78">
        <v>205</v>
      </c>
      <c r="D212" s="78">
        <v>0</v>
      </c>
      <c r="E212" s="78">
        <v>0</v>
      </c>
      <c r="F212" s="78">
        <v>205</v>
      </c>
      <c r="H212" s="78">
        <v>220</v>
      </c>
      <c r="I212" s="78">
        <v>0</v>
      </c>
      <c r="J212" s="78">
        <v>0</v>
      </c>
      <c r="K212" s="78">
        <v>220</v>
      </c>
      <c r="M212" s="78">
        <v>63</v>
      </c>
      <c r="N212" s="78">
        <v>0</v>
      </c>
      <c r="O212" s="78">
        <v>0</v>
      </c>
      <c r="P212" s="78">
        <v>63</v>
      </c>
      <c r="AA212" s="68"/>
      <c r="AB212" s="68"/>
    </row>
    <row r="213" spans="1:28">
      <c r="A213" s="83" t="s">
        <v>579</v>
      </c>
      <c r="B213" s="77" t="s">
        <v>217</v>
      </c>
      <c r="C213" s="78">
        <v>5659</v>
      </c>
      <c r="D213" s="78">
        <v>19303</v>
      </c>
      <c r="E213" s="78">
        <v>-2895</v>
      </c>
      <c r="F213" s="78">
        <v>22067</v>
      </c>
      <c r="H213" s="78">
        <v>8532</v>
      </c>
      <c r="I213" s="78">
        <v>28579</v>
      </c>
      <c r="J213" s="78">
        <v>-8628</v>
      </c>
      <c r="K213" s="78">
        <v>28483</v>
      </c>
      <c r="M213" s="78">
        <v>5705</v>
      </c>
      <c r="N213" s="78">
        <v>28131</v>
      </c>
      <c r="O213" s="78">
        <v>-5930</v>
      </c>
      <c r="P213" s="78">
        <v>27906</v>
      </c>
      <c r="AA213" s="68"/>
      <c r="AB213" s="68"/>
    </row>
    <row r="214" spans="1:28">
      <c r="A214" s="83" t="s">
        <v>829</v>
      </c>
      <c r="B214" s="77" t="s">
        <v>219</v>
      </c>
      <c r="C214" s="78">
        <v>4103</v>
      </c>
      <c r="D214" s="78">
        <v>1129</v>
      </c>
      <c r="E214" s="78">
        <v>0</v>
      </c>
      <c r="F214" s="78">
        <v>5232</v>
      </c>
      <c r="H214" s="78">
        <v>18</v>
      </c>
      <c r="I214" s="78">
        <v>1479</v>
      </c>
      <c r="J214" s="78">
        <v>0</v>
      </c>
      <c r="K214" s="78">
        <v>1497</v>
      </c>
      <c r="M214" s="78">
        <v>3678</v>
      </c>
      <c r="N214" s="78">
        <v>84</v>
      </c>
      <c r="O214" s="78">
        <v>0</v>
      </c>
      <c r="P214" s="78">
        <v>3762</v>
      </c>
      <c r="AA214" s="68"/>
      <c r="AB214" s="68"/>
    </row>
    <row r="215" spans="1:28">
      <c r="A215" s="83" t="s">
        <v>202</v>
      </c>
      <c r="B215" s="77" t="s">
        <v>221</v>
      </c>
      <c r="C215" s="78">
        <v>3366</v>
      </c>
      <c r="D215" s="78">
        <v>7096</v>
      </c>
      <c r="E215" s="78">
        <v>-4978</v>
      </c>
      <c r="F215" s="78">
        <v>5484</v>
      </c>
      <c r="H215" s="78">
        <v>12418</v>
      </c>
      <c r="I215" s="78">
        <v>10639</v>
      </c>
      <c r="J215" s="78">
        <v>-10095</v>
      </c>
      <c r="K215" s="78">
        <v>12962</v>
      </c>
      <c r="M215" s="78">
        <v>8240</v>
      </c>
      <c r="N215" s="78">
        <v>6620</v>
      </c>
      <c r="O215" s="78">
        <v>-5033</v>
      </c>
      <c r="P215" s="78">
        <v>9827</v>
      </c>
      <c r="AA215" s="68"/>
      <c r="AB215" s="68"/>
    </row>
    <row r="216" spans="1:28">
      <c r="A216" s="83" t="s">
        <v>503</v>
      </c>
      <c r="B216" s="77" t="s">
        <v>207</v>
      </c>
      <c r="C216" s="78">
        <v>585</v>
      </c>
      <c r="D216" s="78">
        <v>2398</v>
      </c>
      <c r="E216" s="78">
        <v>0</v>
      </c>
      <c r="F216" s="78">
        <v>2983</v>
      </c>
      <c r="H216" s="78">
        <v>789</v>
      </c>
      <c r="I216" s="78">
        <v>1900</v>
      </c>
      <c r="J216" s="78">
        <v>0</v>
      </c>
      <c r="K216" s="78">
        <v>2689</v>
      </c>
      <c r="M216" s="78">
        <v>587</v>
      </c>
      <c r="N216" s="78">
        <v>2277</v>
      </c>
      <c r="O216" s="78">
        <v>0</v>
      </c>
      <c r="P216" s="78">
        <v>2864</v>
      </c>
      <c r="AA216" s="68"/>
      <c r="AB216" s="68"/>
    </row>
    <row r="217" spans="1:28">
      <c r="A217" s="83" t="s">
        <v>830</v>
      </c>
      <c r="B217" s="77" t="s">
        <v>456</v>
      </c>
      <c r="C217" s="78">
        <v>52</v>
      </c>
      <c r="D217" s="78">
        <v>0</v>
      </c>
      <c r="E217" s="78">
        <v>0</v>
      </c>
      <c r="F217" s="78">
        <v>52</v>
      </c>
      <c r="H217" s="78">
        <v>52</v>
      </c>
      <c r="I217" s="78">
        <v>2</v>
      </c>
      <c r="J217" s="78">
        <v>0</v>
      </c>
      <c r="K217" s="78">
        <v>54</v>
      </c>
      <c r="M217" s="78">
        <v>182</v>
      </c>
      <c r="N217" s="78">
        <v>112</v>
      </c>
      <c r="O217" s="78">
        <v>0</v>
      </c>
      <c r="P217" s="78">
        <v>294</v>
      </c>
      <c r="AA217" s="68"/>
      <c r="AB217" s="68"/>
    </row>
    <row r="218" spans="1:28">
      <c r="A218" s="83" t="s">
        <v>210</v>
      </c>
      <c r="B218" s="77" t="s">
        <v>211</v>
      </c>
      <c r="C218" s="78">
        <v>56716</v>
      </c>
      <c r="D218" s="78">
        <v>2275</v>
      </c>
      <c r="E218" s="78">
        <v>0</v>
      </c>
      <c r="F218" s="78">
        <v>58991</v>
      </c>
      <c r="H218" s="78">
        <v>51152</v>
      </c>
      <c r="I218" s="78">
        <v>2090</v>
      </c>
      <c r="J218" s="78">
        <v>0</v>
      </c>
      <c r="K218" s="78">
        <v>53242</v>
      </c>
      <c r="M218" s="78">
        <v>43499</v>
      </c>
      <c r="N218" s="78">
        <v>1532</v>
      </c>
      <c r="O218" s="78">
        <v>0</v>
      </c>
      <c r="P218" s="78">
        <v>45031</v>
      </c>
      <c r="AA218" s="68"/>
      <c r="AB218" s="68"/>
    </row>
    <row r="219" spans="1:28">
      <c r="A219" s="82" t="s">
        <v>580</v>
      </c>
      <c r="B219" s="121" t="s">
        <v>228</v>
      </c>
      <c r="C219" s="125">
        <v>882412</v>
      </c>
      <c r="D219" s="125">
        <v>70335</v>
      </c>
      <c r="E219" s="125">
        <v>-22361</v>
      </c>
      <c r="F219" s="125">
        <v>930386</v>
      </c>
      <c r="H219" s="125">
        <v>853900</v>
      </c>
      <c r="I219" s="125">
        <v>81037</v>
      </c>
      <c r="J219" s="125">
        <v>-32941</v>
      </c>
      <c r="K219" s="125">
        <v>901996</v>
      </c>
      <c r="M219" s="125">
        <v>834768</v>
      </c>
      <c r="N219" s="125">
        <v>65041</v>
      </c>
      <c r="O219" s="125">
        <v>-24849</v>
      </c>
      <c r="P219" s="125">
        <v>874960</v>
      </c>
      <c r="AA219" s="68"/>
      <c r="AB219" s="68"/>
    </row>
    <row r="220" spans="1:28">
      <c r="A220" s="76" t="s">
        <v>466</v>
      </c>
    </row>
    <row r="227" s="40" customFormat="1"/>
    <row r="228" s="40" customFormat="1"/>
    <row r="229" s="40" customFormat="1"/>
    <row r="230" s="40" customFormat="1"/>
    <row r="231" s="40" customFormat="1"/>
    <row r="232" s="40" customFormat="1"/>
    <row r="233" s="40" customFormat="1"/>
    <row r="234" s="40" customFormat="1"/>
    <row r="235" s="40" customFormat="1"/>
    <row r="236" s="40" customFormat="1"/>
    <row r="237" s="40" customFormat="1"/>
    <row r="238" s="40" customFormat="1"/>
    <row r="239" s="40" customFormat="1"/>
    <row r="240" s="40" customFormat="1"/>
    <row r="241" s="40" customFormat="1"/>
    <row r="242" s="40" customFormat="1"/>
    <row r="243" s="40" customFormat="1"/>
    <row r="244" s="40" customFormat="1"/>
    <row r="245" s="40" customFormat="1"/>
    <row r="246" s="40" customFormat="1"/>
    <row r="247" s="40" customFormat="1"/>
    <row r="248" s="40" customFormat="1"/>
    <row r="249" s="40" customFormat="1"/>
    <row r="250" s="40" customFormat="1"/>
    <row r="251" s="40" customFormat="1"/>
    <row r="252" s="40" customFormat="1"/>
    <row r="253" s="40" customFormat="1"/>
    <row r="254" s="40" customFormat="1"/>
    <row r="259" s="40" customFormat="1"/>
    <row r="260" s="40" customFormat="1"/>
    <row r="261" s="40" customFormat="1"/>
    <row r="262" s="40" customFormat="1"/>
    <row r="263" s="40" customFormat="1"/>
    <row r="264" s="40" customFormat="1"/>
    <row r="327" spans="21:21">
      <c r="U327" s="40">
        <v>1.42</v>
      </c>
    </row>
  </sheetData>
  <mergeCells count="35">
    <mergeCell ref="H144:K144"/>
    <mergeCell ref="A145:A146"/>
    <mergeCell ref="B145:B146"/>
    <mergeCell ref="C145:C146"/>
    <mergeCell ref="D145:D146"/>
    <mergeCell ref="H145:H146"/>
    <mergeCell ref="I145:I146"/>
    <mergeCell ref="C144:F144"/>
    <mergeCell ref="H170:K170"/>
    <mergeCell ref="B171:B172"/>
    <mergeCell ref="C171:C172"/>
    <mergeCell ref="D171:D172"/>
    <mergeCell ref="H171:H172"/>
    <mergeCell ref="I171:I172"/>
    <mergeCell ref="C170:F170"/>
    <mergeCell ref="H193:K193"/>
    <mergeCell ref="A194:A195"/>
    <mergeCell ref="B194:B195"/>
    <mergeCell ref="C194:C195"/>
    <mergeCell ref="D194:D195"/>
    <mergeCell ref="H194:H195"/>
    <mergeCell ref="I194:I195"/>
    <mergeCell ref="C193:F193"/>
    <mergeCell ref="M170:P170"/>
    <mergeCell ref="M171:M172"/>
    <mergeCell ref="N171:N172"/>
    <mergeCell ref="M193:P193"/>
    <mergeCell ref="M194:M195"/>
    <mergeCell ref="N194:N195"/>
    <mergeCell ref="M144:P144"/>
    <mergeCell ref="R144:U144"/>
    <mergeCell ref="M145:M146"/>
    <mergeCell ref="N145:N146"/>
    <mergeCell ref="R145:R146"/>
    <mergeCell ref="S145:S146"/>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K262"/>
  <sheetViews>
    <sheetView workbookViewId="0"/>
  </sheetViews>
  <sheetFormatPr baseColWidth="10" defaultColWidth="8.1640625" defaultRowHeight="14"/>
  <cols>
    <col min="1" max="1" width="50.1640625" style="68" customWidth="1"/>
    <col min="2" max="2" width="50" style="68" customWidth="1"/>
    <col min="3" max="6" width="12.1640625" style="40" customWidth="1"/>
    <col min="7" max="7" width="4.6640625" style="40" customWidth="1"/>
    <col min="8" max="11" width="12.1640625" style="40" customWidth="1"/>
    <col min="12" max="12" width="4.6640625" style="40" customWidth="1"/>
    <col min="13" max="16" width="12.1640625" style="40" customWidth="1"/>
    <col min="17" max="17" width="9.1640625" style="40" bestFit="1" customWidth="1"/>
    <col min="18" max="18" width="8.1640625" style="40"/>
    <col min="19" max="19" width="9.1640625" style="40" bestFit="1" customWidth="1"/>
    <col min="20" max="16384" width="8.1640625" style="40"/>
  </cols>
  <sheetData>
    <row r="1" spans="1:4">
      <c r="A1" s="67" t="s">
        <v>868</v>
      </c>
    </row>
    <row r="2" spans="1:4">
      <c r="A2" s="67" t="s">
        <v>869</v>
      </c>
    </row>
    <row r="3" spans="1:4">
      <c r="A3" s="67"/>
    </row>
    <row r="4" spans="1:4">
      <c r="A4" s="67"/>
    </row>
    <row r="5" spans="1:4" ht="26">
      <c r="A5" s="65" t="s">
        <v>779</v>
      </c>
      <c r="B5" s="66" t="s">
        <v>39</v>
      </c>
    </row>
    <row r="6" spans="1:4" ht="28.25" customHeight="1">
      <c r="A6" s="313" t="s">
        <v>462</v>
      </c>
      <c r="B6" s="313" t="s">
        <v>41</v>
      </c>
      <c r="C6" s="113" t="s">
        <v>835</v>
      </c>
      <c r="D6" s="113" t="s">
        <v>870</v>
      </c>
    </row>
    <row r="7" spans="1:4">
      <c r="A7" s="114" t="s">
        <v>0</v>
      </c>
      <c r="B7" s="114" t="s">
        <v>1</v>
      </c>
      <c r="C7" s="115">
        <v>254824</v>
      </c>
      <c r="D7" s="115">
        <v>318996</v>
      </c>
    </row>
    <row r="8" spans="1:4">
      <c r="A8" s="116" t="s">
        <v>622</v>
      </c>
      <c r="B8" s="116" t="s">
        <v>46</v>
      </c>
      <c r="C8" s="88">
        <v>199621</v>
      </c>
      <c r="D8" s="88">
        <v>258867</v>
      </c>
    </row>
    <row r="9" spans="1:4">
      <c r="A9" s="116" t="s">
        <v>623</v>
      </c>
      <c r="B9" s="116" t="s">
        <v>369</v>
      </c>
      <c r="C9" s="88">
        <v>61</v>
      </c>
      <c r="D9" s="88">
        <v>165</v>
      </c>
    </row>
    <row r="10" spans="1:4">
      <c r="A10" s="116" t="s">
        <v>624</v>
      </c>
      <c r="B10" s="116" t="s">
        <v>49</v>
      </c>
      <c r="C10" s="88">
        <v>55142</v>
      </c>
      <c r="D10" s="88">
        <v>59964</v>
      </c>
    </row>
    <row r="11" spans="1:4">
      <c r="A11" s="114" t="s">
        <v>677</v>
      </c>
      <c r="B11" s="114" t="s">
        <v>51</v>
      </c>
      <c r="C11" s="115">
        <v>38086</v>
      </c>
      <c r="D11" s="115">
        <v>74936</v>
      </c>
    </row>
    <row r="12" spans="1:4">
      <c r="A12" s="116" t="s">
        <v>439</v>
      </c>
      <c r="B12" s="116" t="s">
        <v>373</v>
      </c>
      <c r="C12" s="88">
        <v>488</v>
      </c>
      <c r="D12" s="88">
        <v>32292</v>
      </c>
    </row>
    <row r="13" spans="1:4">
      <c r="A13" s="116" t="s">
        <v>793</v>
      </c>
      <c r="B13" s="116" t="s">
        <v>55</v>
      </c>
      <c r="C13" s="88">
        <v>37598</v>
      </c>
      <c r="D13" s="88">
        <v>42644</v>
      </c>
    </row>
    <row r="14" spans="1:4">
      <c r="A14" s="117" t="s">
        <v>626</v>
      </c>
      <c r="B14" s="117" t="s">
        <v>755</v>
      </c>
      <c r="C14" s="115">
        <v>216738</v>
      </c>
      <c r="D14" s="115">
        <v>244060</v>
      </c>
    </row>
    <row r="15" spans="1:4">
      <c r="A15" s="77" t="s">
        <v>629</v>
      </c>
      <c r="B15" s="77" t="s">
        <v>65</v>
      </c>
      <c r="C15" s="88">
        <v>2603</v>
      </c>
      <c r="D15" s="88">
        <v>834</v>
      </c>
    </row>
    <row r="16" spans="1:4">
      <c r="A16" s="77" t="s">
        <v>627</v>
      </c>
      <c r="B16" s="77" t="s">
        <v>59</v>
      </c>
      <c r="C16" s="88">
        <v>58470</v>
      </c>
      <c r="D16" s="88">
        <v>70235</v>
      </c>
    </row>
    <row r="17" spans="1:4">
      <c r="A17" s="77" t="s">
        <v>628</v>
      </c>
      <c r="B17" s="77" t="s">
        <v>520</v>
      </c>
      <c r="C17" s="88">
        <v>16329</v>
      </c>
      <c r="D17" s="88">
        <v>10851</v>
      </c>
    </row>
    <row r="18" spans="1:4">
      <c r="A18" s="77" t="s">
        <v>66</v>
      </c>
      <c r="B18" s="77" t="s">
        <v>67</v>
      </c>
      <c r="C18" s="88">
        <v>1295</v>
      </c>
      <c r="D18" s="88">
        <v>690</v>
      </c>
    </row>
    <row r="19" spans="1:4">
      <c r="A19" s="117" t="s">
        <v>631</v>
      </c>
      <c r="B19" s="117" t="s">
        <v>756</v>
      </c>
      <c r="C19" s="115">
        <v>143247</v>
      </c>
      <c r="D19" s="115">
        <v>163118</v>
      </c>
    </row>
    <row r="20" spans="1:4">
      <c r="A20" s="77" t="s">
        <v>632</v>
      </c>
      <c r="B20" s="77" t="s">
        <v>73</v>
      </c>
      <c r="C20" s="88">
        <v>5459</v>
      </c>
      <c r="D20" s="88">
        <v>4808</v>
      </c>
    </row>
    <row r="21" spans="1:4">
      <c r="A21" s="77" t="s">
        <v>633</v>
      </c>
      <c r="B21" s="77" t="s">
        <v>75</v>
      </c>
      <c r="C21" s="88">
        <v>2435</v>
      </c>
      <c r="D21" s="88">
        <v>410</v>
      </c>
    </row>
    <row r="22" spans="1:4">
      <c r="A22" s="117" t="s">
        <v>634</v>
      </c>
      <c r="B22" s="117" t="s">
        <v>757</v>
      </c>
      <c r="C22" s="115">
        <v>146271</v>
      </c>
      <c r="D22" s="115">
        <v>167516</v>
      </c>
    </row>
    <row r="23" spans="1:4">
      <c r="A23" s="77" t="s">
        <v>78</v>
      </c>
      <c r="B23" s="77" t="s">
        <v>79</v>
      </c>
      <c r="C23" s="88">
        <v>27622</v>
      </c>
      <c r="D23" s="88">
        <v>32834</v>
      </c>
    </row>
    <row r="24" spans="1:4">
      <c r="A24" s="117" t="s">
        <v>855</v>
      </c>
      <c r="B24" s="117" t="s">
        <v>856</v>
      </c>
      <c r="C24" s="115">
        <v>118649</v>
      </c>
      <c r="D24" s="115">
        <v>134682</v>
      </c>
    </row>
    <row r="25" spans="1:4">
      <c r="A25" s="117" t="s">
        <v>522</v>
      </c>
      <c r="B25" s="117" t="s">
        <v>758</v>
      </c>
      <c r="C25" s="115">
        <v>118649</v>
      </c>
      <c r="D25" s="115">
        <v>134682</v>
      </c>
    </row>
    <row r="26" spans="1:4">
      <c r="A26" s="77" t="s">
        <v>857</v>
      </c>
      <c r="B26" s="77" t="s">
        <v>824</v>
      </c>
      <c r="C26" s="88"/>
      <c r="D26" s="88"/>
    </row>
    <row r="27" spans="1:4">
      <c r="A27" s="117" t="s">
        <v>635</v>
      </c>
      <c r="B27" s="117" t="s">
        <v>759</v>
      </c>
      <c r="C27" s="115">
        <v>118649</v>
      </c>
      <c r="D27" s="115">
        <v>134682</v>
      </c>
    </row>
    <row r="28" spans="1:4">
      <c r="B28" s="69"/>
      <c r="C28" s="70"/>
      <c r="D28" s="70"/>
    </row>
    <row r="29" spans="1:4">
      <c r="B29" s="71"/>
      <c r="C29" s="72"/>
      <c r="D29" s="72"/>
    </row>
    <row r="30" spans="1:4">
      <c r="A30" s="126" t="s">
        <v>86</v>
      </c>
      <c r="B30" s="126" t="s">
        <v>760</v>
      </c>
      <c r="C30" s="127"/>
      <c r="D30" s="127"/>
    </row>
    <row r="31" spans="1:4">
      <c r="A31" s="73" t="s">
        <v>88</v>
      </c>
      <c r="B31" s="73" t="s">
        <v>89</v>
      </c>
      <c r="C31" s="128">
        <v>1.23</v>
      </c>
      <c r="D31" s="128">
        <v>1.42</v>
      </c>
    </row>
    <row r="32" spans="1:4">
      <c r="A32" s="129" t="s">
        <v>90</v>
      </c>
      <c r="B32" s="129" t="s">
        <v>91</v>
      </c>
      <c r="C32" s="128">
        <v>1.2</v>
      </c>
      <c r="D32" s="128">
        <v>1.4</v>
      </c>
    </row>
    <row r="33" spans="1:4">
      <c r="A33" s="117" t="s">
        <v>858</v>
      </c>
      <c r="B33" s="117" t="s">
        <v>859</v>
      </c>
      <c r="C33" s="317"/>
      <c r="D33" s="317"/>
    </row>
    <row r="34" spans="1:4">
      <c r="A34" s="129" t="s">
        <v>88</v>
      </c>
      <c r="B34" s="129" t="s">
        <v>89</v>
      </c>
      <c r="C34" s="128">
        <v>1.23</v>
      </c>
      <c r="D34" s="128">
        <v>1.42</v>
      </c>
    </row>
    <row r="35" spans="1:4">
      <c r="A35" s="129" t="s">
        <v>90</v>
      </c>
      <c r="B35" s="129" t="s">
        <v>91</v>
      </c>
      <c r="C35" s="128">
        <v>1.2</v>
      </c>
      <c r="D35" s="128">
        <v>1.4</v>
      </c>
    </row>
    <row r="36" spans="1:4">
      <c r="A36" s="117" t="s">
        <v>860</v>
      </c>
      <c r="B36" s="117" t="s">
        <v>861</v>
      </c>
      <c r="C36" s="317"/>
      <c r="D36" s="317"/>
    </row>
    <row r="37" spans="1:4">
      <c r="A37" s="129" t="s">
        <v>88</v>
      </c>
      <c r="B37" s="129" t="s">
        <v>89</v>
      </c>
      <c r="C37" s="318">
        <v>0</v>
      </c>
      <c r="D37" s="318">
        <v>0</v>
      </c>
    </row>
    <row r="38" spans="1:4">
      <c r="A38" s="129" t="s">
        <v>90</v>
      </c>
      <c r="B38" s="129" t="s">
        <v>91</v>
      </c>
      <c r="C38" s="318">
        <v>0</v>
      </c>
      <c r="D38" s="318">
        <v>0</v>
      </c>
    </row>
    <row r="39" spans="1:4">
      <c r="A39" s="67"/>
    </row>
    <row r="41" spans="1:4">
      <c r="A41" s="126" t="s">
        <v>522</v>
      </c>
      <c r="B41" s="126" t="s">
        <v>758</v>
      </c>
      <c r="C41" s="115">
        <v>118649</v>
      </c>
      <c r="D41" s="115">
        <v>134682</v>
      </c>
    </row>
    <row r="42" spans="1:4">
      <c r="A42" s="74" t="s">
        <v>636</v>
      </c>
      <c r="B42" s="74" t="s">
        <v>105</v>
      </c>
      <c r="C42" s="118">
        <v>-3271</v>
      </c>
      <c r="D42" s="118">
        <v>425</v>
      </c>
    </row>
    <row r="43" spans="1:4">
      <c r="A43" s="75" t="s">
        <v>637</v>
      </c>
      <c r="B43" s="75" t="s">
        <v>862</v>
      </c>
      <c r="C43" s="88">
        <v>-3271</v>
      </c>
      <c r="D43" s="88">
        <v>425</v>
      </c>
    </row>
    <row r="44" spans="1:4">
      <c r="A44" s="75" t="s">
        <v>639</v>
      </c>
      <c r="B44" s="75" t="s">
        <v>111</v>
      </c>
      <c r="C44" s="88"/>
      <c r="D44" s="88"/>
    </row>
    <row r="45" spans="1:4">
      <c r="A45" s="126" t="s">
        <v>405</v>
      </c>
      <c r="B45" s="126" t="s">
        <v>406</v>
      </c>
      <c r="C45" s="115">
        <v>115378</v>
      </c>
      <c r="D45" s="115">
        <v>135107</v>
      </c>
    </row>
    <row r="46" spans="1:4">
      <c r="A46" s="75" t="s">
        <v>795</v>
      </c>
      <c r="B46" s="75" t="s">
        <v>408</v>
      </c>
      <c r="C46" s="88"/>
      <c r="D46" s="88"/>
    </row>
    <row r="47" spans="1:4" ht="26">
      <c r="A47" s="126" t="s">
        <v>641</v>
      </c>
      <c r="B47" s="126" t="s">
        <v>796</v>
      </c>
      <c r="C47" s="115">
        <v>115378</v>
      </c>
      <c r="D47" s="115">
        <v>135107</v>
      </c>
    </row>
    <row r="48" spans="1:4">
      <c r="A48" s="76" t="s">
        <v>466</v>
      </c>
    </row>
    <row r="50" spans="1:8" ht="26">
      <c r="A50" s="65" t="s">
        <v>781</v>
      </c>
      <c r="B50" s="65" t="s">
        <v>125</v>
      </c>
    </row>
    <row r="51" spans="1:8">
      <c r="A51" s="313" t="s">
        <v>126</v>
      </c>
      <c r="B51" s="313" t="s">
        <v>127</v>
      </c>
      <c r="C51" s="119" t="s">
        <v>871</v>
      </c>
      <c r="D51" s="119" t="s">
        <v>848</v>
      </c>
      <c r="E51" s="87"/>
      <c r="G51" s="87"/>
      <c r="H51" s="87"/>
    </row>
    <row r="52" spans="1:8">
      <c r="A52" s="130" t="s">
        <v>643</v>
      </c>
      <c r="B52" s="130" t="s">
        <v>131</v>
      </c>
      <c r="C52" s="131">
        <v>209672</v>
      </c>
      <c r="D52" s="131">
        <v>170644</v>
      </c>
      <c r="E52" s="87"/>
      <c r="G52" s="87"/>
      <c r="H52" s="87"/>
    </row>
    <row r="53" spans="1:8">
      <c r="A53" s="77" t="s">
        <v>566</v>
      </c>
      <c r="B53" s="77" t="s">
        <v>133</v>
      </c>
      <c r="C53" s="78">
        <v>18140</v>
      </c>
      <c r="D53" s="78">
        <v>14423</v>
      </c>
      <c r="E53" s="87"/>
      <c r="G53" s="87"/>
      <c r="H53" s="87"/>
    </row>
    <row r="54" spans="1:8">
      <c r="A54" s="77" t="s">
        <v>567</v>
      </c>
      <c r="B54" s="77" t="s">
        <v>135</v>
      </c>
      <c r="C54" s="78">
        <v>47626</v>
      </c>
      <c r="D54" s="78">
        <v>47112</v>
      </c>
      <c r="E54" s="87"/>
      <c r="G54" s="87"/>
      <c r="H54" s="87"/>
    </row>
    <row r="55" spans="1:8">
      <c r="A55" s="77" t="s">
        <v>568</v>
      </c>
      <c r="B55" s="77" t="s">
        <v>137</v>
      </c>
      <c r="C55" s="78">
        <v>96967</v>
      </c>
      <c r="D55" s="78">
        <v>62011</v>
      </c>
      <c r="E55" s="87"/>
      <c r="G55" s="87"/>
      <c r="H55" s="87"/>
    </row>
    <row r="56" spans="1:8">
      <c r="A56" s="77" t="s">
        <v>138</v>
      </c>
      <c r="B56" s="77" t="s">
        <v>139</v>
      </c>
      <c r="C56" s="78">
        <v>46417</v>
      </c>
      <c r="D56" s="78">
        <v>46417</v>
      </c>
      <c r="E56" s="87"/>
      <c r="G56" s="87"/>
      <c r="H56" s="87"/>
    </row>
    <row r="57" spans="1:8">
      <c r="A57" s="77" t="s">
        <v>146</v>
      </c>
      <c r="B57" s="77" t="s">
        <v>147</v>
      </c>
      <c r="C57" s="78">
        <v>0</v>
      </c>
      <c r="D57" s="78">
        <v>194</v>
      </c>
      <c r="E57" s="87"/>
      <c r="G57" s="87"/>
      <c r="H57" s="87"/>
    </row>
    <row r="58" spans="1:8">
      <c r="A58" s="77" t="s">
        <v>500</v>
      </c>
      <c r="B58" s="77" t="s">
        <v>151</v>
      </c>
      <c r="C58" s="78">
        <v>0</v>
      </c>
      <c r="D58" s="78">
        <v>0</v>
      </c>
      <c r="E58" s="87"/>
      <c r="G58" s="87"/>
      <c r="H58" s="87"/>
    </row>
    <row r="59" spans="1:8">
      <c r="A59" s="77" t="s">
        <v>707</v>
      </c>
      <c r="B59" s="77" t="s">
        <v>611</v>
      </c>
      <c r="C59" s="78">
        <v>522</v>
      </c>
      <c r="D59" s="78">
        <v>487</v>
      </c>
      <c r="E59" s="87"/>
      <c r="G59" s="87"/>
      <c r="H59" s="87"/>
    </row>
    <row r="60" spans="1:8">
      <c r="A60" s="130" t="s">
        <v>570</v>
      </c>
      <c r="B60" s="130" t="s">
        <v>155</v>
      </c>
      <c r="C60" s="131">
        <v>692324</v>
      </c>
      <c r="D60" s="131">
        <v>704316</v>
      </c>
      <c r="E60" s="87"/>
      <c r="G60" s="87"/>
      <c r="H60" s="87"/>
    </row>
    <row r="61" spans="1:8">
      <c r="A61" s="77" t="s">
        <v>156</v>
      </c>
      <c r="B61" s="77" t="s">
        <v>157</v>
      </c>
      <c r="C61" s="78">
        <v>555</v>
      </c>
      <c r="D61" s="78">
        <v>401</v>
      </c>
      <c r="E61" s="87"/>
      <c r="G61" s="87"/>
      <c r="H61" s="87"/>
    </row>
    <row r="62" spans="1:8">
      <c r="A62" s="77" t="s">
        <v>158</v>
      </c>
      <c r="B62" s="77" t="s">
        <v>159</v>
      </c>
      <c r="C62" s="78">
        <v>78139</v>
      </c>
      <c r="D62" s="78">
        <v>71554</v>
      </c>
      <c r="E62" s="87"/>
      <c r="G62" s="87"/>
      <c r="H62" s="87"/>
    </row>
    <row r="63" spans="1:8">
      <c r="A63" s="77" t="s">
        <v>571</v>
      </c>
      <c r="B63" s="77" t="s">
        <v>161</v>
      </c>
      <c r="C63" s="78">
        <v>2483</v>
      </c>
      <c r="D63" s="78">
        <v>112</v>
      </c>
      <c r="E63" s="87"/>
      <c r="G63" s="87"/>
      <c r="H63" s="87"/>
    </row>
    <row r="64" spans="1:8">
      <c r="A64" s="77" t="s">
        <v>152</v>
      </c>
      <c r="B64" s="77" t="s">
        <v>153</v>
      </c>
      <c r="C64" s="78">
        <v>14507</v>
      </c>
      <c r="D64" s="78">
        <v>20268</v>
      </c>
      <c r="E64" s="87"/>
      <c r="G64" s="87"/>
      <c r="H64" s="87"/>
    </row>
    <row r="65" spans="1:8">
      <c r="A65" s="77" t="s">
        <v>146</v>
      </c>
      <c r="B65" s="77" t="s">
        <v>147</v>
      </c>
      <c r="C65" s="78">
        <v>0</v>
      </c>
      <c r="D65" s="78">
        <v>53</v>
      </c>
      <c r="E65" s="87"/>
      <c r="G65" s="87"/>
      <c r="H65" s="87"/>
    </row>
    <row r="66" spans="1:8">
      <c r="A66" s="77" t="s">
        <v>499</v>
      </c>
      <c r="B66" s="77" t="s">
        <v>149</v>
      </c>
      <c r="C66" s="78">
        <v>13924</v>
      </c>
      <c r="D66" s="78">
        <v>14724</v>
      </c>
      <c r="E66" s="87"/>
      <c r="G66" s="87"/>
      <c r="H66" s="87"/>
    </row>
    <row r="67" spans="1:8">
      <c r="A67" s="132" t="s">
        <v>170</v>
      </c>
      <c r="B67" s="132" t="s">
        <v>171</v>
      </c>
      <c r="C67" s="315">
        <v>85169</v>
      </c>
      <c r="D67" s="315">
        <v>217369</v>
      </c>
      <c r="E67" s="87"/>
      <c r="G67" s="87"/>
      <c r="H67" s="87"/>
    </row>
    <row r="68" spans="1:8">
      <c r="A68" s="77" t="s">
        <v>537</v>
      </c>
      <c r="B68" s="77" t="s">
        <v>169</v>
      </c>
      <c r="C68" s="78">
        <v>497547</v>
      </c>
      <c r="D68" s="78">
        <v>379835</v>
      </c>
      <c r="E68" s="87"/>
      <c r="G68" s="87"/>
      <c r="H68" s="87"/>
    </row>
    <row r="69" spans="1:8">
      <c r="A69" s="130" t="s">
        <v>174</v>
      </c>
      <c r="B69" s="130" t="s">
        <v>175</v>
      </c>
      <c r="C69" s="131">
        <v>901996</v>
      </c>
      <c r="D69" s="131">
        <v>874960</v>
      </c>
      <c r="E69" s="87"/>
      <c r="G69" s="87"/>
      <c r="H69" s="87"/>
    </row>
    <row r="70" spans="1:8">
      <c r="C70" s="79"/>
      <c r="D70" s="79"/>
    </row>
    <row r="71" spans="1:8">
      <c r="A71" s="313" t="s">
        <v>452</v>
      </c>
      <c r="B71" s="313" t="s">
        <v>177</v>
      </c>
      <c r="C71" s="119" t="s">
        <v>871</v>
      </c>
      <c r="D71" s="119" t="s">
        <v>848</v>
      </c>
    </row>
    <row r="72" spans="1:8">
      <c r="A72" s="130" t="s">
        <v>178</v>
      </c>
      <c r="B72" s="130" t="s">
        <v>179</v>
      </c>
      <c r="C72" s="131">
        <v>796373</v>
      </c>
      <c r="D72" s="131">
        <v>776938</v>
      </c>
    </row>
    <row r="73" spans="1:8">
      <c r="A73" s="130" t="s">
        <v>799</v>
      </c>
      <c r="B73" s="130" t="s">
        <v>481</v>
      </c>
      <c r="C73" s="131">
        <v>796373</v>
      </c>
      <c r="D73" s="131">
        <v>776938</v>
      </c>
    </row>
    <row r="74" spans="1:8">
      <c r="A74" s="77" t="s">
        <v>182</v>
      </c>
      <c r="B74" s="77" t="s">
        <v>183</v>
      </c>
      <c r="C74" s="78">
        <v>96120</v>
      </c>
      <c r="D74" s="78">
        <v>96120</v>
      </c>
    </row>
    <row r="75" spans="1:8">
      <c r="A75" s="77" t="s">
        <v>453</v>
      </c>
      <c r="B75" s="77" t="s">
        <v>527</v>
      </c>
      <c r="C75" s="78">
        <v>549335</v>
      </c>
      <c r="D75" s="78">
        <v>403001</v>
      </c>
    </row>
    <row r="76" spans="1:8">
      <c r="A76" s="77" t="s">
        <v>573</v>
      </c>
      <c r="B76" s="77" t="s">
        <v>191</v>
      </c>
      <c r="C76" s="78">
        <v>9777</v>
      </c>
      <c r="D76" s="78">
        <v>4795</v>
      </c>
    </row>
    <row r="77" spans="1:8">
      <c r="A77" s="77" t="s">
        <v>574</v>
      </c>
      <c r="B77" s="77" t="s">
        <v>529</v>
      </c>
      <c r="C77" s="78">
        <v>648</v>
      </c>
      <c r="D77" s="78">
        <v>3918</v>
      </c>
    </row>
    <row r="78" spans="1:8">
      <c r="A78" s="77" t="s">
        <v>194</v>
      </c>
      <c r="B78" s="77" t="s">
        <v>195</v>
      </c>
      <c r="C78" s="78">
        <v>21844</v>
      </c>
      <c r="D78" s="78">
        <v>18590</v>
      </c>
    </row>
    <row r="79" spans="1:8">
      <c r="A79" s="77" t="s">
        <v>575</v>
      </c>
      <c r="B79" s="77" t="s">
        <v>197</v>
      </c>
      <c r="C79" s="78">
        <v>118649</v>
      </c>
      <c r="D79" s="78">
        <v>250514</v>
      </c>
    </row>
    <row r="80" spans="1:8">
      <c r="A80" s="114" t="s">
        <v>576</v>
      </c>
      <c r="B80" s="114" t="s">
        <v>482</v>
      </c>
      <c r="C80" s="316">
        <v>0</v>
      </c>
      <c r="D80" s="316">
        <v>0</v>
      </c>
    </row>
    <row r="81" spans="1:4">
      <c r="A81" s="130" t="s">
        <v>577</v>
      </c>
      <c r="B81" s="130" t="s">
        <v>199</v>
      </c>
      <c r="C81" s="131">
        <v>6476</v>
      </c>
      <c r="D81" s="131">
        <v>8275</v>
      </c>
    </row>
    <row r="82" spans="1:4">
      <c r="A82" s="77" t="s">
        <v>200</v>
      </c>
      <c r="B82" s="77" t="s">
        <v>201</v>
      </c>
      <c r="C82" s="78">
        <v>205</v>
      </c>
      <c r="D82" s="78">
        <v>76</v>
      </c>
    </row>
    <row r="83" spans="1:4">
      <c r="A83" s="77" t="s">
        <v>502</v>
      </c>
      <c r="B83" s="77" t="s">
        <v>205</v>
      </c>
      <c r="C83" s="78">
        <v>5782</v>
      </c>
      <c r="D83" s="78">
        <v>7198</v>
      </c>
    </row>
    <row r="84" spans="1:4">
      <c r="A84" s="77" t="s">
        <v>503</v>
      </c>
      <c r="B84" s="77" t="s">
        <v>207</v>
      </c>
      <c r="C84" s="78">
        <v>432</v>
      </c>
      <c r="D84" s="78">
        <v>944</v>
      </c>
    </row>
    <row r="85" spans="1:4">
      <c r="A85" s="77" t="s">
        <v>483</v>
      </c>
      <c r="B85" s="77" t="s">
        <v>209</v>
      </c>
      <c r="C85" s="78">
        <v>57</v>
      </c>
      <c r="D85" s="78">
        <v>57</v>
      </c>
    </row>
    <row r="86" spans="1:4">
      <c r="A86" s="130" t="s">
        <v>578</v>
      </c>
      <c r="B86" s="130" t="s">
        <v>213</v>
      </c>
      <c r="C86" s="131">
        <v>99147</v>
      </c>
      <c r="D86" s="131">
        <v>89747</v>
      </c>
    </row>
    <row r="87" spans="1:4">
      <c r="A87" s="77" t="s">
        <v>336</v>
      </c>
      <c r="B87" s="77" t="s">
        <v>337</v>
      </c>
      <c r="C87" s="78">
        <v>0</v>
      </c>
      <c r="D87" s="78">
        <v>0</v>
      </c>
    </row>
    <row r="88" spans="1:4">
      <c r="A88" s="77" t="s">
        <v>200</v>
      </c>
      <c r="B88" s="77" t="s">
        <v>201</v>
      </c>
      <c r="C88" s="78">
        <v>220</v>
      </c>
      <c r="D88" s="78">
        <v>63</v>
      </c>
    </row>
    <row r="89" spans="1:4">
      <c r="A89" s="77" t="s">
        <v>579</v>
      </c>
      <c r="B89" s="77" t="s">
        <v>217</v>
      </c>
      <c r="C89" s="78">
        <v>28569</v>
      </c>
      <c r="D89" s="78">
        <v>27971</v>
      </c>
    </row>
    <row r="90" spans="1:4">
      <c r="A90" s="77" t="s">
        <v>218</v>
      </c>
      <c r="B90" s="77" t="s">
        <v>219</v>
      </c>
      <c r="C90" s="78">
        <v>1497</v>
      </c>
      <c r="D90" s="78">
        <v>3762</v>
      </c>
    </row>
    <row r="91" spans="1:4">
      <c r="A91" s="77" t="s">
        <v>202</v>
      </c>
      <c r="B91" s="77" t="s">
        <v>221</v>
      </c>
      <c r="C91" s="78">
        <v>12876</v>
      </c>
      <c r="D91" s="78">
        <v>9762</v>
      </c>
    </row>
    <row r="92" spans="1:4">
      <c r="A92" s="77" t="s">
        <v>503</v>
      </c>
      <c r="B92" s="77" t="s">
        <v>207</v>
      </c>
      <c r="C92" s="78">
        <v>2689</v>
      </c>
      <c r="D92" s="78">
        <v>2864</v>
      </c>
    </row>
    <row r="93" spans="1:4">
      <c r="A93" s="77" t="s">
        <v>483</v>
      </c>
      <c r="B93" s="77" t="s">
        <v>209</v>
      </c>
      <c r="C93" s="78">
        <v>54</v>
      </c>
      <c r="D93" s="78">
        <v>294</v>
      </c>
    </row>
    <row r="94" spans="1:4">
      <c r="A94" s="77" t="s">
        <v>210</v>
      </c>
      <c r="B94" s="77" t="s">
        <v>211</v>
      </c>
      <c r="C94" s="78">
        <v>53242</v>
      </c>
      <c r="D94" s="78">
        <v>45031</v>
      </c>
    </row>
    <row r="95" spans="1:4">
      <c r="A95" s="130" t="s">
        <v>580</v>
      </c>
      <c r="B95" s="130" t="s">
        <v>228</v>
      </c>
      <c r="C95" s="131">
        <v>901996</v>
      </c>
      <c r="D95" s="131">
        <v>874960</v>
      </c>
    </row>
    <row r="96" spans="1:4">
      <c r="A96" s="76" t="s">
        <v>466</v>
      </c>
    </row>
    <row r="98" spans="1:4" ht="26">
      <c r="A98" s="65" t="s">
        <v>784</v>
      </c>
      <c r="B98" s="65" t="s">
        <v>230</v>
      </c>
    </row>
    <row r="99" spans="1:4" ht="24">
      <c r="A99" s="313" t="s">
        <v>231</v>
      </c>
      <c r="B99" s="313" t="s">
        <v>232</v>
      </c>
      <c r="C99" s="113" t="s">
        <v>835</v>
      </c>
      <c r="D99" s="113" t="s">
        <v>870</v>
      </c>
    </row>
    <row r="100" spans="1:4">
      <c r="A100" s="121" t="s">
        <v>233</v>
      </c>
      <c r="B100" s="121" t="s">
        <v>234</v>
      </c>
      <c r="C100" s="4"/>
      <c r="D100" s="4"/>
    </row>
    <row r="101" spans="1:4">
      <c r="A101" s="122" t="s">
        <v>646</v>
      </c>
      <c r="B101" s="122" t="s">
        <v>758</v>
      </c>
      <c r="C101" s="4">
        <v>118649</v>
      </c>
      <c r="D101" s="4">
        <v>134682</v>
      </c>
    </row>
    <row r="102" spans="1:4">
      <c r="A102" s="122" t="s">
        <v>235</v>
      </c>
      <c r="B102" s="122" t="s">
        <v>236</v>
      </c>
      <c r="C102" s="4">
        <v>11252</v>
      </c>
      <c r="D102" s="4">
        <v>14756</v>
      </c>
    </row>
    <row r="103" spans="1:4">
      <c r="A103" s="81" t="s">
        <v>800</v>
      </c>
      <c r="B103" s="81" t="s">
        <v>801</v>
      </c>
      <c r="C103" s="80">
        <v>2350</v>
      </c>
      <c r="D103" s="80">
        <v>2564</v>
      </c>
    </row>
    <row r="104" spans="1:4">
      <c r="A104" s="81" t="s">
        <v>802</v>
      </c>
      <c r="B104" s="81" t="s">
        <v>803</v>
      </c>
      <c r="C104" s="80">
        <v>0</v>
      </c>
      <c r="D104" s="80">
        <v>31397</v>
      </c>
    </row>
    <row r="105" spans="1:4">
      <c r="A105" s="81" t="s">
        <v>650</v>
      </c>
      <c r="B105" s="81" t="s">
        <v>605</v>
      </c>
      <c r="C105" s="80">
        <v>-5041</v>
      </c>
      <c r="D105" s="80">
        <v>-3967</v>
      </c>
    </row>
    <row r="106" spans="1:4">
      <c r="A106" s="81" t="s">
        <v>651</v>
      </c>
      <c r="B106" s="81" t="s">
        <v>606</v>
      </c>
      <c r="C106" s="80">
        <v>945</v>
      </c>
      <c r="D106" s="80">
        <v>23</v>
      </c>
    </row>
    <row r="107" spans="1:4">
      <c r="A107" s="81" t="s">
        <v>652</v>
      </c>
      <c r="B107" s="81" t="s">
        <v>248</v>
      </c>
      <c r="C107" s="80">
        <v>7971</v>
      </c>
      <c r="D107" s="80">
        <v>9791</v>
      </c>
    </row>
    <row r="108" spans="1:4">
      <c r="A108" s="81" t="s">
        <v>653</v>
      </c>
      <c r="B108" s="81" t="s">
        <v>250</v>
      </c>
      <c r="C108" s="80">
        <v>-154</v>
      </c>
      <c r="D108" s="80">
        <v>136</v>
      </c>
    </row>
    <row r="109" spans="1:4">
      <c r="A109" s="81" t="s">
        <v>654</v>
      </c>
      <c r="B109" s="81" t="s">
        <v>252</v>
      </c>
      <c r="C109" s="80">
        <v>-825</v>
      </c>
      <c r="D109" s="80">
        <v>15028</v>
      </c>
    </row>
    <row r="110" spans="1:4">
      <c r="A110" s="81" t="s">
        <v>655</v>
      </c>
      <c r="B110" s="81" t="s">
        <v>546</v>
      </c>
      <c r="C110" s="80">
        <v>3799</v>
      </c>
      <c r="D110" s="80">
        <v>-36816</v>
      </c>
    </row>
    <row r="111" spans="1:4">
      <c r="A111" s="81" t="s">
        <v>255</v>
      </c>
      <c r="B111" s="81" t="s">
        <v>547</v>
      </c>
      <c r="C111" s="80">
        <v>113</v>
      </c>
      <c r="D111" s="80">
        <v>-4980</v>
      </c>
    </row>
    <row r="112" spans="1:4">
      <c r="A112" s="81" t="s">
        <v>259</v>
      </c>
      <c r="B112" s="81" t="s">
        <v>260</v>
      </c>
      <c r="C112" s="80">
        <v>2094</v>
      </c>
      <c r="D112" s="80">
        <v>1580</v>
      </c>
    </row>
    <row r="113" spans="1:4">
      <c r="A113" s="122" t="s">
        <v>656</v>
      </c>
      <c r="B113" s="122" t="s">
        <v>262</v>
      </c>
      <c r="C113" s="4">
        <v>129901</v>
      </c>
      <c r="D113" s="4">
        <v>149438</v>
      </c>
    </row>
    <row r="114" spans="1:4">
      <c r="A114" s="81" t="s">
        <v>805</v>
      </c>
      <c r="B114" s="81" t="s">
        <v>765</v>
      </c>
      <c r="C114" s="80">
        <v>27622</v>
      </c>
      <c r="D114" s="80">
        <v>32834</v>
      </c>
    </row>
    <row r="115" spans="1:4">
      <c r="A115" s="81" t="s">
        <v>766</v>
      </c>
      <c r="B115" s="81" t="s">
        <v>866</v>
      </c>
      <c r="C115" s="80">
        <v>-33626</v>
      </c>
      <c r="D115" s="80">
        <v>-42104</v>
      </c>
    </row>
    <row r="116" spans="1:4">
      <c r="A116" s="121" t="s">
        <v>659</v>
      </c>
      <c r="B116" s="121" t="s">
        <v>270</v>
      </c>
      <c r="C116" s="4">
        <v>123897</v>
      </c>
      <c r="D116" s="4">
        <v>140168</v>
      </c>
    </row>
    <row r="117" spans="1:4">
      <c r="A117" s="121" t="s">
        <v>660</v>
      </c>
      <c r="B117" s="121" t="s">
        <v>272</v>
      </c>
      <c r="C117" s="4"/>
      <c r="D117" s="4"/>
    </row>
    <row r="118" spans="1:4">
      <c r="A118" s="122" t="s">
        <v>549</v>
      </c>
      <c r="B118" s="122" t="s">
        <v>274</v>
      </c>
      <c r="C118" s="4">
        <v>384935</v>
      </c>
      <c r="D118" s="4">
        <v>309139</v>
      </c>
    </row>
    <row r="119" spans="1:4">
      <c r="A119" s="81" t="s">
        <v>806</v>
      </c>
      <c r="B119" s="81" t="s">
        <v>276</v>
      </c>
      <c r="C119" s="80">
        <v>59</v>
      </c>
      <c r="D119" s="80">
        <v>179</v>
      </c>
    </row>
    <row r="120" spans="1:4">
      <c r="A120" s="81" t="s">
        <v>807</v>
      </c>
      <c r="B120" s="81" t="s">
        <v>282</v>
      </c>
      <c r="C120" s="80">
        <v>0</v>
      </c>
      <c r="D120" s="80">
        <v>85</v>
      </c>
    </row>
    <row r="121" spans="1:4">
      <c r="A121" s="81" t="s">
        <v>808</v>
      </c>
      <c r="B121" s="81" t="s">
        <v>288</v>
      </c>
      <c r="C121" s="80">
        <v>379835</v>
      </c>
      <c r="D121" s="80">
        <v>304908</v>
      </c>
    </row>
    <row r="122" spans="1:4">
      <c r="A122" s="81" t="s">
        <v>664</v>
      </c>
      <c r="B122" s="81" t="s">
        <v>716</v>
      </c>
      <c r="C122" s="80">
        <v>5041</v>
      </c>
      <c r="D122" s="80">
        <v>3967</v>
      </c>
    </row>
    <row r="123" spans="1:4">
      <c r="A123" s="122" t="s">
        <v>553</v>
      </c>
      <c r="B123" s="122" t="s">
        <v>300</v>
      </c>
      <c r="C123" s="4">
        <v>539766</v>
      </c>
      <c r="D123" s="4">
        <v>219457</v>
      </c>
    </row>
    <row r="124" spans="1:4">
      <c r="A124" s="81" t="s">
        <v>665</v>
      </c>
      <c r="B124" s="81" t="s">
        <v>717</v>
      </c>
      <c r="C124" s="80">
        <v>8807</v>
      </c>
      <c r="D124" s="80">
        <v>5431</v>
      </c>
    </row>
    <row r="125" spans="1:4">
      <c r="A125" s="81" t="s">
        <v>568</v>
      </c>
      <c r="B125" s="81" t="s">
        <v>137</v>
      </c>
      <c r="C125" s="80">
        <v>33412</v>
      </c>
      <c r="D125" s="80">
        <v>28826</v>
      </c>
    </row>
    <row r="126" spans="1:4">
      <c r="A126" s="81" t="s">
        <v>810</v>
      </c>
      <c r="B126" s="81" t="s">
        <v>322</v>
      </c>
      <c r="C126" s="80">
        <v>497547</v>
      </c>
      <c r="D126" s="80">
        <v>185200</v>
      </c>
    </row>
    <row r="127" spans="1:4">
      <c r="A127" s="121" t="s">
        <v>668</v>
      </c>
      <c r="B127" s="121" t="s">
        <v>331</v>
      </c>
      <c r="C127" s="4">
        <v>-154831</v>
      </c>
      <c r="D127" s="4">
        <v>89682</v>
      </c>
    </row>
    <row r="128" spans="1:4">
      <c r="A128" s="121" t="s">
        <v>669</v>
      </c>
      <c r="B128" s="121" t="s">
        <v>333</v>
      </c>
      <c r="C128" s="4"/>
      <c r="D128" s="4"/>
    </row>
    <row r="129" spans="1:11">
      <c r="A129" s="122" t="s">
        <v>549</v>
      </c>
      <c r="B129" s="122" t="s">
        <v>274</v>
      </c>
      <c r="C129" s="4">
        <v>0</v>
      </c>
      <c r="D129" s="4">
        <v>903</v>
      </c>
    </row>
    <row r="130" spans="1:11">
      <c r="A130" s="81" t="s">
        <v>710</v>
      </c>
      <c r="B130" s="81" t="s">
        <v>711</v>
      </c>
      <c r="C130" s="80">
        <v>0</v>
      </c>
      <c r="D130" s="80">
        <v>903</v>
      </c>
    </row>
    <row r="131" spans="1:11">
      <c r="A131" s="81" t="s">
        <v>336</v>
      </c>
      <c r="B131" s="81" t="s">
        <v>337</v>
      </c>
      <c r="C131" s="80">
        <v>0</v>
      </c>
      <c r="D131" s="80">
        <v>0</v>
      </c>
    </row>
    <row r="132" spans="1:11">
      <c r="A132" s="122" t="s">
        <v>553</v>
      </c>
      <c r="B132" s="122" t="s">
        <v>300</v>
      </c>
      <c r="C132" s="4">
        <v>101266</v>
      </c>
      <c r="D132" s="4">
        <v>359</v>
      </c>
    </row>
    <row r="133" spans="1:11">
      <c r="A133" s="81" t="s">
        <v>811</v>
      </c>
      <c r="B133" s="81" t="s">
        <v>346</v>
      </c>
      <c r="C133" s="80">
        <v>100926</v>
      </c>
      <c r="D133" s="80">
        <v>0</v>
      </c>
    </row>
    <row r="134" spans="1:11">
      <c r="A134" s="81" t="s">
        <v>785</v>
      </c>
      <c r="B134" s="81" t="s">
        <v>786</v>
      </c>
      <c r="C134" s="80">
        <v>340</v>
      </c>
      <c r="D134" s="80">
        <v>359</v>
      </c>
    </row>
    <row r="135" spans="1:11">
      <c r="A135" s="121" t="s">
        <v>672</v>
      </c>
      <c r="B135" s="121" t="s">
        <v>353</v>
      </c>
      <c r="C135" s="4">
        <v>-101266</v>
      </c>
      <c r="D135" s="4">
        <v>544</v>
      </c>
    </row>
    <row r="136" spans="1:11">
      <c r="A136" s="121" t="s">
        <v>673</v>
      </c>
      <c r="B136" s="121" t="s">
        <v>355</v>
      </c>
      <c r="C136" s="4">
        <v>-132200</v>
      </c>
      <c r="D136" s="4">
        <v>230394</v>
      </c>
    </row>
    <row r="137" spans="1:11">
      <c r="A137" s="121" t="s">
        <v>674</v>
      </c>
      <c r="B137" s="121" t="s">
        <v>357</v>
      </c>
      <c r="C137" s="4">
        <v>-132200</v>
      </c>
      <c r="D137" s="4">
        <v>230394</v>
      </c>
    </row>
    <row r="138" spans="1:11">
      <c r="A138" s="121" t="s">
        <v>675</v>
      </c>
      <c r="B138" s="121" t="s">
        <v>359</v>
      </c>
      <c r="C138" s="4">
        <v>217369</v>
      </c>
      <c r="D138" s="4">
        <v>111629</v>
      </c>
    </row>
    <row r="139" spans="1:11">
      <c r="A139" s="121" t="s">
        <v>676</v>
      </c>
      <c r="B139" s="121" t="s">
        <v>361</v>
      </c>
      <c r="C139" s="4">
        <v>85169</v>
      </c>
      <c r="D139" s="4">
        <v>342023</v>
      </c>
    </row>
    <row r="140" spans="1:11">
      <c r="A140" s="76" t="s">
        <v>466</v>
      </c>
      <c r="B140" s="71"/>
      <c r="C140" s="72"/>
      <c r="D140" s="72"/>
    </row>
    <row r="141" spans="1:11">
      <c r="A141" s="76"/>
      <c r="B141" s="71"/>
      <c r="C141" s="72"/>
      <c r="D141" s="72"/>
    </row>
    <row r="142" spans="1:11" ht="26">
      <c r="A142" s="65" t="s">
        <v>787</v>
      </c>
      <c r="B142" s="66" t="s">
        <v>427</v>
      </c>
      <c r="C142" s="383" t="s">
        <v>835</v>
      </c>
      <c r="D142" s="384"/>
      <c r="E142" s="384"/>
      <c r="F142" s="385"/>
      <c r="H142" s="383" t="s">
        <v>870</v>
      </c>
      <c r="I142" s="384"/>
      <c r="J142" s="384"/>
      <c r="K142" s="385"/>
    </row>
    <row r="143" spans="1:11" ht="52">
      <c r="A143" s="392" t="s">
        <v>477</v>
      </c>
      <c r="B143" s="387" t="s">
        <v>429</v>
      </c>
      <c r="C143" s="396" t="s">
        <v>430</v>
      </c>
      <c r="D143" s="396" t="s">
        <v>431</v>
      </c>
      <c r="E143" s="314" t="s">
        <v>478</v>
      </c>
      <c r="F143" s="314" t="s">
        <v>433</v>
      </c>
      <c r="H143" s="396" t="s">
        <v>430</v>
      </c>
      <c r="I143" s="396" t="s">
        <v>431</v>
      </c>
      <c r="J143" s="314" t="s">
        <v>478</v>
      </c>
      <c r="K143" s="314" t="s">
        <v>433</v>
      </c>
    </row>
    <row r="144" spans="1:11" ht="65">
      <c r="A144" s="392"/>
      <c r="B144" s="387"/>
      <c r="C144" s="397"/>
      <c r="D144" s="397"/>
      <c r="E144" s="314" t="s">
        <v>479</v>
      </c>
      <c r="F144" s="314" t="s">
        <v>435</v>
      </c>
      <c r="H144" s="397"/>
      <c r="I144" s="397"/>
      <c r="J144" s="314" t="s">
        <v>479</v>
      </c>
      <c r="K144" s="314" t="s">
        <v>435</v>
      </c>
    </row>
    <row r="145" spans="1:11">
      <c r="A145" s="82" t="s">
        <v>0</v>
      </c>
      <c r="B145" s="121" t="s">
        <v>1</v>
      </c>
      <c r="C145" s="123">
        <v>184835</v>
      </c>
      <c r="D145" s="123">
        <v>96164</v>
      </c>
      <c r="E145" s="123">
        <v>-26175</v>
      </c>
      <c r="F145" s="123">
        <v>254824</v>
      </c>
      <c r="H145" s="123">
        <v>266496</v>
      </c>
      <c r="I145" s="123">
        <v>69259</v>
      </c>
      <c r="J145" s="123">
        <v>-16759</v>
      </c>
      <c r="K145" s="123">
        <v>318996</v>
      </c>
    </row>
    <row r="146" spans="1:11">
      <c r="A146" s="84" t="s">
        <v>622</v>
      </c>
      <c r="B146" s="116" t="s">
        <v>46</v>
      </c>
      <c r="C146" s="88">
        <v>179671</v>
      </c>
      <c r="D146" s="88">
        <v>9719</v>
      </c>
      <c r="E146" s="88">
        <v>10231</v>
      </c>
      <c r="F146" s="78">
        <v>199621</v>
      </c>
      <c r="H146" s="78">
        <v>253985</v>
      </c>
      <c r="I146" s="78">
        <v>18</v>
      </c>
      <c r="J146" s="78">
        <v>4864</v>
      </c>
      <c r="K146" s="78">
        <v>258867</v>
      </c>
    </row>
    <row r="147" spans="1:11">
      <c r="A147" s="84" t="s">
        <v>623</v>
      </c>
      <c r="B147" s="116" t="s">
        <v>812</v>
      </c>
      <c r="C147" s="88">
        <v>2253</v>
      </c>
      <c r="D147" s="88">
        <v>0</v>
      </c>
      <c r="E147" s="88">
        <v>-2192</v>
      </c>
      <c r="F147" s="78">
        <v>61</v>
      </c>
      <c r="H147" s="78">
        <v>2123</v>
      </c>
      <c r="I147" s="78">
        <v>0</v>
      </c>
      <c r="J147" s="78">
        <v>-1958</v>
      </c>
      <c r="K147" s="78">
        <v>165</v>
      </c>
    </row>
    <row r="148" spans="1:11">
      <c r="A148" s="84" t="s">
        <v>624</v>
      </c>
      <c r="B148" s="116" t="s">
        <v>813</v>
      </c>
      <c r="C148" s="88">
        <v>2911</v>
      </c>
      <c r="D148" s="88">
        <v>86445</v>
      </c>
      <c r="E148" s="88">
        <v>-34214</v>
      </c>
      <c r="F148" s="78">
        <v>55142</v>
      </c>
      <c r="H148" s="78">
        <v>10388</v>
      </c>
      <c r="I148" s="78">
        <v>69241</v>
      </c>
      <c r="J148" s="78">
        <v>-19665</v>
      </c>
      <c r="K148" s="78">
        <v>59964</v>
      </c>
    </row>
    <row r="149" spans="1:11">
      <c r="A149" s="82" t="s">
        <v>677</v>
      </c>
      <c r="B149" s="121" t="s">
        <v>867</v>
      </c>
      <c r="C149" s="123">
        <v>3831</v>
      </c>
      <c r="D149" s="123">
        <v>59071</v>
      </c>
      <c r="E149" s="123">
        <v>-24816</v>
      </c>
      <c r="F149" s="123">
        <v>38086</v>
      </c>
      <c r="H149" s="123">
        <v>42970</v>
      </c>
      <c r="I149" s="123">
        <v>47891</v>
      </c>
      <c r="J149" s="123">
        <v>-15925</v>
      </c>
      <c r="K149" s="123">
        <v>74936</v>
      </c>
    </row>
    <row r="150" spans="1:11">
      <c r="A150" s="84" t="s">
        <v>439</v>
      </c>
      <c r="B150" s="116" t="s">
        <v>814</v>
      </c>
      <c r="C150" s="88">
        <v>1103</v>
      </c>
      <c r="D150" s="88">
        <v>218</v>
      </c>
      <c r="E150" s="88">
        <v>-833</v>
      </c>
      <c r="F150" s="78">
        <v>488</v>
      </c>
      <c r="H150" s="78">
        <v>33076</v>
      </c>
      <c r="I150" s="78">
        <v>342</v>
      </c>
      <c r="J150" s="78">
        <v>-1126</v>
      </c>
      <c r="K150" s="78">
        <v>32292</v>
      </c>
    </row>
    <row r="151" spans="1:11">
      <c r="A151" s="84" t="s">
        <v>793</v>
      </c>
      <c r="B151" s="116" t="s">
        <v>442</v>
      </c>
      <c r="C151" s="88">
        <v>2728</v>
      </c>
      <c r="D151" s="88">
        <v>58853</v>
      </c>
      <c r="E151" s="88">
        <v>-23983</v>
      </c>
      <c r="F151" s="78">
        <v>37598</v>
      </c>
      <c r="H151" s="78">
        <v>9894</v>
      </c>
      <c r="I151" s="78">
        <v>47549</v>
      </c>
      <c r="J151" s="78">
        <v>-14799</v>
      </c>
      <c r="K151" s="78">
        <v>42644</v>
      </c>
    </row>
    <row r="152" spans="1:11">
      <c r="A152" s="85" t="s">
        <v>626</v>
      </c>
      <c r="B152" s="124" t="s">
        <v>815</v>
      </c>
      <c r="C152" s="123">
        <v>181004</v>
      </c>
      <c r="D152" s="123">
        <v>37093</v>
      </c>
      <c r="E152" s="123">
        <v>-1359</v>
      </c>
      <c r="F152" s="123">
        <v>216738</v>
      </c>
      <c r="H152" s="123">
        <v>223526</v>
      </c>
      <c r="I152" s="123">
        <v>21368</v>
      </c>
      <c r="J152" s="123">
        <v>-834</v>
      </c>
      <c r="K152" s="123">
        <v>244060</v>
      </c>
    </row>
    <row r="153" spans="1:11">
      <c r="A153" s="83" t="s">
        <v>629</v>
      </c>
      <c r="B153" s="77" t="s">
        <v>65</v>
      </c>
      <c r="C153" s="88">
        <v>2731</v>
      </c>
      <c r="D153" s="88">
        <v>219</v>
      </c>
      <c r="E153" s="88">
        <v>-347</v>
      </c>
      <c r="F153" s="78">
        <v>2603</v>
      </c>
      <c r="H153" s="78">
        <v>822</v>
      </c>
      <c r="I153" s="78">
        <v>352</v>
      </c>
      <c r="J153" s="78">
        <v>-340</v>
      </c>
      <c r="K153" s="78">
        <v>834</v>
      </c>
    </row>
    <row r="154" spans="1:11">
      <c r="A154" s="83" t="s">
        <v>627</v>
      </c>
      <c r="B154" s="77" t="s">
        <v>59</v>
      </c>
      <c r="C154" s="88">
        <v>39704</v>
      </c>
      <c r="D154" s="88">
        <v>20052</v>
      </c>
      <c r="E154" s="88">
        <v>-1286</v>
      </c>
      <c r="F154" s="78">
        <v>58470</v>
      </c>
      <c r="H154" s="78">
        <v>58060</v>
      </c>
      <c r="I154" s="78">
        <v>13186</v>
      </c>
      <c r="J154" s="78">
        <v>-1011</v>
      </c>
      <c r="K154" s="78">
        <v>70235</v>
      </c>
    </row>
    <row r="155" spans="1:11">
      <c r="A155" s="83" t="s">
        <v>816</v>
      </c>
      <c r="B155" s="77" t="s">
        <v>520</v>
      </c>
      <c r="C155" s="88">
        <v>13526</v>
      </c>
      <c r="D155" s="88">
        <v>2876</v>
      </c>
      <c r="E155" s="88">
        <v>-73</v>
      </c>
      <c r="F155" s="78">
        <v>16329</v>
      </c>
      <c r="H155" s="78">
        <v>8715</v>
      </c>
      <c r="I155" s="78">
        <v>1959</v>
      </c>
      <c r="J155" s="78">
        <v>177</v>
      </c>
      <c r="K155" s="78">
        <v>10851</v>
      </c>
    </row>
    <row r="156" spans="1:11">
      <c r="A156" s="83" t="s">
        <v>66</v>
      </c>
      <c r="B156" s="77" t="s">
        <v>67</v>
      </c>
      <c r="C156" s="88">
        <v>1458</v>
      </c>
      <c r="D156" s="88">
        <v>184</v>
      </c>
      <c r="E156" s="88">
        <v>-347</v>
      </c>
      <c r="F156" s="78">
        <v>1295</v>
      </c>
      <c r="H156" s="78">
        <v>746</v>
      </c>
      <c r="I156" s="78">
        <v>284</v>
      </c>
      <c r="J156" s="78">
        <v>-340</v>
      </c>
      <c r="K156" s="78">
        <v>690</v>
      </c>
    </row>
    <row r="157" spans="1:11">
      <c r="A157" s="85" t="s">
        <v>631</v>
      </c>
      <c r="B157" s="124" t="s">
        <v>756</v>
      </c>
      <c r="C157" s="123">
        <v>129047</v>
      </c>
      <c r="D157" s="123">
        <v>14200</v>
      </c>
      <c r="E157" s="123">
        <v>0</v>
      </c>
      <c r="F157" s="123">
        <v>143247</v>
      </c>
      <c r="H157" s="123">
        <v>156827</v>
      </c>
      <c r="I157" s="123">
        <v>6291</v>
      </c>
      <c r="J157" s="123">
        <v>0</v>
      </c>
      <c r="K157" s="123">
        <v>163118</v>
      </c>
    </row>
    <row r="158" spans="1:11">
      <c r="A158" s="83" t="s">
        <v>632</v>
      </c>
      <c r="B158" s="77" t="s">
        <v>73</v>
      </c>
      <c r="C158" s="88">
        <v>5425</v>
      </c>
      <c r="D158" s="88">
        <v>215</v>
      </c>
      <c r="E158" s="88">
        <v>-181</v>
      </c>
      <c r="F158" s="78">
        <v>5459</v>
      </c>
      <c r="H158" s="78">
        <v>4819</v>
      </c>
      <c r="I158" s="78">
        <v>5</v>
      </c>
      <c r="J158" s="78">
        <v>-16</v>
      </c>
      <c r="K158" s="78">
        <v>4808</v>
      </c>
    </row>
    <row r="159" spans="1:11">
      <c r="A159" s="83" t="s">
        <v>633</v>
      </c>
      <c r="B159" s="77" t="s">
        <v>75</v>
      </c>
      <c r="C159" s="88">
        <v>2604</v>
      </c>
      <c r="D159" s="88">
        <v>12</v>
      </c>
      <c r="E159" s="88">
        <v>-181</v>
      </c>
      <c r="F159" s="78">
        <v>2435</v>
      </c>
      <c r="H159" s="78">
        <v>213</v>
      </c>
      <c r="I159" s="78">
        <v>213</v>
      </c>
      <c r="J159" s="78">
        <v>-16</v>
      </c>
      <c r="K159" s="78">
        <v>410</v>
      </c>
    </row>
    <row r="160" spans="1:11">
      <c r="A160" s="85" t="s">
        <v>817</v>
      </c>
      <c r="B160" s="124" t="s">
        <v>818</v>
      </c>
      <c r="C160" s="123">
        <v>131868</v>
      </c>
      <c r="D160" s="123">
        <v>14403</v>
      </c>
      <c r="E160" s="123">
        <v>0</v>
      </c>
      <c r="F160" s="123">
        <v>146271</v>
      </c>
      <c r="H160" s="123">
        <v>161433</v>
      </c>
      <c r="I160" s="123">
        <v>6083</v>
      </c>
      <c r="J160" s="123">
        <v>0</v>
      </c>
      <c r="K160" s="123">
        <v>167516</v>
      </c>
    </row>
    <row r="161" spans="1:11">
      <c r="A161" s="83" t="s">
        <v>78</v>
      </c>
      <c r="B161" s="77" t="s">
        <v>115</v>
      </c>
      <c r="C161" s="88">
        <v>25787</v>
      </c>
      <c r="D161" s="88">
        <v>1835</v>
      </c>
      <c r="E161" s="88">
        <v>0</v>
      </c>
      <c r="F161" s="78">
        <v>27622</v>
      </c>
      <c r="H161" s="78">
        <v>32054</v>
      </c>
      <c r="I161" s="78">
        <v>780</v>
      </c>
      <c r="J161" s="78">
        <v>0</v>
      </c>
      <c r="K161" s="78">
        <v>32834</v>
      </c>
    </row>
    <row r="162" spans="1:11">
      <c r="A162" s="85" t="s">
        <v>819</v>
      </c>
      <c r="B162" s="124" t="s">
        <v>820</v>
      </c>
      <c r="C162" s="123">
        <v>106081</v>
      </c>
      <c r="D162" s="123">
        <v>12568</v>
      </c>
      <c r="E162" s="123">
        <v>0</v>
      </c>
      <c r="F162" s="123">
        <v>118649</v>
      </c>
      <c r="H162" s="123">
        <v>129379</v>
      </c>
      <c r="I162" s="123">
        <v>5303</v>
      </c>
      <c r="J162" s="123">
        <v>0</v>
      </c>
      <c r="K162" s="123">
        <v>134682</v>
      </c>
    </row>
    <row r="163" spans="1:11">
      <c r="A163" s="83" t="s">
        <v>821</v>
      </c>
      <c r="B163" s="77" t="s">
        <v>822</v>
      </c>
      <c r="C163" s="88"/>
      <c r="D163" s="88"/>
      <c r="E163" s="88"/>
      <c r="F163" s="78">
        <v>0</v>
      </c>
      <c r="H163" s="78"/>
      <c r="I163" s="78"/>
      <c r="J163" s="78"/>
      <c r="K163" s="78">
        <v>0</v>
      </c>
    </row>
    <row r="164" spans="1:11">
      <c r="A164" s="85" t="s">
        <v>522</v>
      </c>
      <c r="B164" s="124" t="s">
        <v>758</v>
      </c>
      <c r="C164" s="123">
        <v>106081</v>
      </c>
      <c r="D164" s="123">
        <v>12568</v>
      </c>
      <c r="E164" s="123">
        <v>0</v>
      </c>
      <c r="F164" s="123">
        <v>118649</v>
      </c>
      <c r="H164" s="123">
        <v>129379</v>
      </c>
      <c r="I164" s="123">
        <v>5303</v>
      </c>
      <c r="J164" s="123">
        <v>0</v>
      </c>
      <c r="K164" s="123">
        <v>134682</v>
      </c>
    </row>
    <row r="165" spans="1:11">
      <c r="A165" s="83" t="s">
        <v>823</v>
      </c>
      <c r="B165" s="77" t="s">
        <v>824</v>
      </c>
      <c r="C165" s="88"/>
      <c r="D165" s="88"/>
      <c r="E165" s="88"/>
      <c r="F165" s="78"/>
      <c r="H165" s="78"/>
      <c r="I165" s="78"/>
      <c r="J165" s="78"/>
      <c r="K165" s="78">
        <v>0</v>
      </c>
    </row>
    <row r="166" spans="1:11">
      <c r="A166" s="85" t="s">
        <v>825</v>
      </c>
      <c r="B166" s="124" t="s">
        <v>759</v>
      </c>
      <c r="C166" s="123">
        <v>106081</v>
      </c>
      <c r="D166" s="123">
        <v>12568</v>
      </c>
      <c r="E166" s="123">
        <v>0</v>
      </c>
      <c r="F166" s="123">
        <v>118649</v>
      </c>
      <c r="H166" s="123">
        <v>129379</v>
      </c>
      <c r="I166" s="123">
        <v>5303</v>
      </c>
      <c r="J166" s="123">
        <v>0</v>
      </c>
      <c r="K166" s="123">
        <v>134682</v>
      </c>
    </row>
    <row r="168" spans="1:11" ht="26">
      <c r="A168" s="65" t="s">
        <v>788</v>
      </c>
      <c r="B168" s="65" t="s">
        <v>448</v>
      </c>
      <c r="C168" s="383">
        <v>42916</v>
      </c>
      <c r="D168" s="384"/>
      <c r="E168" s="384"/>
      <c r="F168" s="385"/>
      <c r="H168" s="383" t="s">
        <v>848</v>
      </c>
      <c r="I168" s="384"/>
      <c r="J168" s="384"/>
      <c r="K168" s="385"/>
    </row>
    <row r="169" spans="1:11" ht="52">
      <c r="A169" s="313" t="s">
        <v>126</v>
      </c>
      <c r="B169" s="390" t="s">
        <v>127</v>
      </c>
      <c r="C169" s="396" t="s">
        <v>430</v>
      </c>
      <c r="D169" s="396" t="s">
        <v>431</v>
      </c>
      <c r="E169" s="314" t="s">
        <v>478</v>
      </c>
      <c r="F169" s="314" t="s">
        <v>433</v>
      </c>
      <c r="H169" s="396" t="s">
        <v>430</v>
      </c>
      <c r="I169" s="396" t="s">
        <v>431</v>
      </c>
      <c r="J169" s="314" t="s">
        <v>478</v>
      </c>
      <c r="K169" s="314" t="s">
        <v>433</v>
      </c>
    </row>
    <row r="170" spans="1:11" ht="65">
      <c r="A170" s="313" t="s">
        <v>126</v>
      </c>
      <c r="B170" s="391"/>
      <c r="C170" s="397"/>
      <c r="D170" s="397"/>
      <c r="E170" s="314" t="s">
        <v>479</v>
      </c>
      <c r="F170" s="314" t="s">
        <v>435</v>
      </c>
      <c r="H170" s="397"/>
      <c r="I170" s="397"/>
      <c r="J170" s="314" t="s">
        <v>479</v>
      </c>
      <c r="K170" s="314" t="s">
        <v>435</v>
      </c>
    </row>
    <row r="171" spans="1:11">
      <c r="A171" s="121" t="s">
        <v>14</v>
      </c>
      <c r="B171" s="121" t="s">
        <v>131</v>
      </c>
      <c r="C171" s="125">
        <v>213948</v>
      </c>
      <c r="D171" s="125">
        <v>9942</v>
      </c>
      <c r="E171" s="125">
        <v>-14218</v>
      </c>
      <c r="F171" s="125">
        <v>209672</v>
      </c>
      <c r="H171" s="125">
        <v>176047</v>
      </c>
      <c r="I171" s="125">
        <v>8483</v>
      </c>
      <c r="J171" s="125">
        <v>-13886</v>
      </c>
      <c r="K171" s="125">
        <v>170644</v>
      </c>
    </row>
    <row r="172" spans="1:11">
      <c r="A172" s="77" t="s">
        <v>566</v>
      </c>
      <c r="B172" s="77" t="s">
        <v>133</v>
      </c>
      <c r="C172" s="78">
        <v>15132</v>
      </c>
      <c r="D172" s="78">
        <v>3008</v>
      </c>
      <c r="E172" s="78">
        <v>0</v>
      </c>
      <c r="F172" s="78">
        <v>18140</v>
      </c>
      <c r="H172" s="78">
        <v>11551</v>
      </c>
      <c r="I172" s="78">
        <v>2872</v>
      </c>
      <c r="J172" s="78">
        <v>0</v>
      </c>
      <c r="K172" s="78">
        <v>14423</v>
      </c>
    </row>
    <row r="173" spans="1:11">
      <c r="A173" s="77" t="s">
        <v>134</v>
      </c>
      <c r="B173" s="77" t="s">
        <v>135</v>
      </c>
      <c r="C173" s="78">
        <v>45391</v>
      </c>
      <c r="D173" s="78">
        <v>2235</v>
      </c>
      <c r="E173" s="78">
        <v>0</v>
      </c>
      <c r="F173" s="78">
        <v>47626</v>
      </c>
      <c r="H173" s="78">
        <v>43660</v>
      </c>
      <c r="I173" s="78">
        <v>3452</v>
      </c>
      <c r="J173" s="78">
        <v>0</v>
      </c>
      <c r="K173" s="78">
        <v>47112</v>
      </c>
    </row>
    <row r="174" spans="1:11">
      <c r="A174" s="77" t="s">
        <v>568</v>
      </c>
      <c r="B174" s="77" t="s">
        <v>137</v>
      </c>
      <c r="C174" s="78">
        <v>92300</v>
      </c>
      <c r="D174" s="78">
        <v>4667</v>
      </c>
      <c r="E174" s="78">
        <v>0</v>
      </c>
      <c r="F174" s="78">
        <v>96967</v>
      </c>
      <c r="H174" s="78">
        <v>60050</v>
      </c>
      <c r="I174" s="78">
        <v>1961</v>
      </c>
      <c r="J174" s="78">
        <v>0</v>
      </c>
      <c r="K174" s="78">
        <v>62011</v>
      </c>
    </row>
    <row r="175" spans="1:11">
      <c r="A175" s="77" t="s">
        <v>138</v>
      </c>
      <c r="B175" s="77" t="s">
        <v>139</v>
      </c>
      <c r="C175" s="78">
        <v>46417</v>
      </c>
      <c r="D175" s="78">
        <v>0</v>
      </c>
      <c r="E175" s="78">
        <v>0</v>
      </c>
      <c r="F175" s="78">
        <v>46417</v>
      </c>
      <c r="H175" s="78">
        <v>46417</v>
      </c>
      <c r="I175" s="78">
        <v>0</v>
      </c>
      <c r="J175" s="78">
        <v>0</v>
      </c>
      <c r="K175" s="78">
        <v>46417</v>
      </c>
    </row>
    <row r="176" spans="1:11">
      <c r="A176" s="77" t="s">
        <v>536</v>
      </c>
      <c r="B176" s="77" t="s">
        <v>451</v>
      </c>
      <c r="C176" s="78">
        <v>14218</v>
      </c>
      <c r="D176" s="78">
        <v>0</v>
      </c>
      <c r="E176" s="78">
        <v>-14218</v>
      </c>
      <c r="F176" s="78">
        <v>0</v>
      </c>
      <c r="H176" s="78">
        <v>13688</v>
      </c>
      <c r="I176" s="78">
        <v>0</v>
      </c>
      <c r="J176" s="78">
        <v>-13688</v>
      </c>
      <c r="K176" s="78">
        <v>0</v>
      </c>
    </row>
    <row r="177" spans="1:11">
      <c r="A177" s="77" t="s">
        <v>146</v>
      </c>
      <c r="B177" s="77" t="s">
        <v>147</v>
      </c>
      <c r="C177" s="78">
        <v>0</v>
      </c>
      <c r="D177" s="78">
        <v>0</v>
      </c>
      <c r="E177" s="78">
        <v>0</v>
      </c>
      <c r="F177" s="78">
        <v>0</v>
      </c>
      <c r="H177" s="78">
        <v>194</v>
      </c>
      <c r="I177" s="78">
        <v>0</v>
      </c>
      <c r="J177" s="78">
        <v>0</v>
      </c>
      <c r="K177" s="78">
        <v>194</v>
      </c>
    </row>
    <row r="178" spans="1:11">
      <c r="A178" s="77" t="s">
        <v>500</v>
      </c>
      <c r="B178" s="77" t="s">
        <v>720</v>
      </c>
      <c r="C178" s="78">
        <v>0</v>
      </c>
      <c r="D178" s="78">
        <v>0</v>
      </c>
      <c r="E178" s="78">
        <v>0</v>
      </c>
      <c r="F178" s="78">
        <v>0</v>
      </c>
      <c r="H178" s="78">
        <v>0</v>
      </c>
      <c r="I178" s="78">
        <v>198</v>
      </c>
      <c r="J178" s="78">
        <v>-198</v>
      </c>
      <c r="K178" s="78">
        <v>0</v>
      </c>
    </row>
    <row r="179" spans="1:11">
      <c r="A179" s="77" t="s">
        <v>707</v>
      </c>
      <c r="B179" s="77" t="s">
        <v>611</v>
      </c>
      <c r="C179" s="78">
        <v>490</v>
      </c>
      <c r="D179" s="78">
        <v>32</v>
      </c>
      <c r="E179" s="78">
        <v>0</v>
      </c>
      <c r="F179" s="78">
        <v>522</v>
      </c>
      <c r="H179" s="78">
        <v>487</v>
      </c>
      <c r="I179" s="78">
        <v>0</v>
      </c>
      <c r="J179" s="78">
        <v>0</v>
      </c>
      <c r="K179" s="78">
        <v>487</v>
      </c>
    </row>
    <row r="180" spans="1:11">
      <c r="A180" s="121" t="s">
        <v>570</v>
      </c>
      <c r="B180" s="121" t="s">
        <v>155</v>
      </c>
      <c r="C180" s="125">
        <v>639952</v>
      </c>
      <c r="D180" s="125">
        <v>71095</v>
      </c>
      <c r="E180" s="125">
        <v>-18723</v>
      </c>
      <c r="F180" s="125">
        <v>692324</v>
      </c>
      <c r="H180" s="125">
        <v>658721</v>
      </c>
      <c r="I180" s="125">
        <v>56558</v>
      </c>
      <c r="J180" s="125">
        <v>-10963</v>
      </c>
      <c r="K180" s="125">
        <v>704316</v>
      </c>
    </row>
    <row r="181" spans="1:11">
      <c r="A181" s="77" t="s">
        <v>156</v>
      </c>
      <c r="B181" s="77" t="s">
        <v>721</v>
      </c>
      <c r="C181" s="78">
        <v>555</v>
      </c>
      <c r="D181" s="78">
        <v>0</v>
      </c>
      <c r="E181" s="78">
        <v>0</v>
      </c>
      <c r="F181" s="78">
        <v>555</v>
      </c>
      <c r="H181" s="78">
        <v>401</v>
      </c>
      <c r="I181" s="78">
        <v>0</v>
      </c>
      <c r="J181" s="78">
        <v>0</v>
      </c>
      <c r="K181" s="78">
        <v>401</v>
      </c>
    </row>
    <row r="182" spans="1:11">
      <c r="A182" s="77" t="s">
        <v>158</v>
      </c>
      <c r="B182" s="77" t="s">
        <v>159</v>
      </c>
      <c r="C182" s="78">
        <v>83290</v>
      </c>
      <c r="D182" s="78">
        <v>3477</v>
      </c>
      <c r="E182" s="78">
        <v>-8628</v>
      </c>
      <c r="F182" s="78">
        <v>78139</v>
      </c>
      <c r="H182" s="78">
        <v>73654</v>
      </c>
      <c r="I182" s="78">
        <v>3904</v>
      </c>
      <c r="J182" s="78">
        <v>-6004</v>
      </c>
      <c r="K182" s="78">
        <v>71554</v>
      </c>
    </row>
    <row r="183" spans="1:11">
      <c r="A183" s="77" t="s">
        <v>571</v>
      </c>
      <c r="B183" s="77" t="s">
        <v>161</v>
      </c>
      <c r="C183" s="78">
        <v>2374</v>
      </c>
      <c r="D183" s="78">
        <v>109</v>
      </c>
      <c r="E183" s="78">
        <v>0</v>
      </c>
      <c r="F183" s="78">
        <v>2483</v>
      </c>
      <c r="H183" s="78">
        <v>0</v>
      </c>
      <c r="I183" s="78">
        <v>112</v>
      </c>
      <c r="J183" s="78">
        <v>0</v>
      </c>
      <c r="K183" s="78">
        <v>112</v>
      </c>
    </row>
    <row r="184" spans="1:11">
      <c r="A184" s="77" t="s">
        <v>152</v>
      </c>
      <c r="B184" s="77" t="s">
        <v>163</v>
      </c>
      <c r="C184" s="78">
        <v>19043</v>
      </c>
      <c r="D184" s="78">
        <v>5559</v>
      </c>
      <c r="E184" s="78">
        <v>-10095</v>
      </c>
      <c r="F184" s="78">
        <v>14507</v>
      </c>
      <c r="H184" s="78">
        <v>22769</v>
      </c>
      <c r="I184" s="78">
        <v>2532</v>
      </c>
      <c r="J184" s="78">
        <v>-5033</v>
      </c>
      <c r="K184" s="78">
        <v>20268</v>
      </c>
    </row>
    <row r="185" spans="1:11">
      <c r="A185" s="77" t="s">
        <v>146</v>
      </c>
      <c r="B185" s="77" t="s">
        <v>147</v>
      </c>
      <c r="C185" s="78">
        <v>0</v>
      </c>
      <c r="D185" s="78">
        <v>0</v>
      </c>
      <c r="E185" s="78">
        <v>0</v>
      </c>
      <c r="F185" s="78">
        <v>0</v>
      </c>
      <c r="H185" s="78">
        <v>53</v>
      </c>
      <c r="I185" s="78">
        <v>0</v>
      </c>
      <c r="J185" s="78">
        <v>0</v>
      </c>
      <c r="K185" s="78">
        <v>53</v>
      </c>
    </row>
    <row r="186" spans="1:11">
      <c r="A186" s="77" t="s">
        <v>499</v>
      </c>
      <c r="B186" s="77" t="s">
        <v>149</v>
      </c>
      <c r="C186" s="78">
        <v>1657</v>
      </c>
      <c r="D186" s="78">
        <v>12267</v>
      </c>
      <c r="E186" s="78">
        <v>0</v>
      </c>
      <c r="F186" s="78">
        <v>13924</v>
      </c>
      <c r="H186" s="78">
        <v>1012</v>
      </c>
      <c r="I186" s="78">
        <v>13712</v>
      </c>
      <c r="J186" s="78">
        <v>0</v>
      </c>
      <c r="K186" s="78">
        <v>14724</v>
      </c>
    </row>
    <row r="187" spans="1:11">
      <c r="A187" s="77" t="s">
        <v>170</v>
      </c>
      <c r="B187" s="77" t="s">
        <v>171</v>
      </c>
      <c r="C187" s="78">
        <v>35486</v>
      </c>
      <c r="D187" s="78">
        <v>49683</v>
      </c>
      <c r="E187" s="78">
        <v>0</v>
      </c>
      <c r="F187" s="78">
        <v>85169</v>
      </c>
      <c r="H187" s="78">
        <v>180997</v>
      </c>
      <c r="I187" s="78">
        <v>36298</v>
      </c>
      <c r="J187" s="78">
        <v>74</v>
      </c>
      <c r="K187" s="78">
        <v>217369</v>
      </c>
    </row>
    <row r="188" spans="1:11">
      <c r="A188" s="77" t="s">
        <v>826</v>
      </c>
      <c r="B188" s="77" t="s">
        <v>169</v>
      </c>
      <c r="C188" s="78">
        <v>497547</v>
      </c>
      <c r="D188" s="78">
        <v>0</v>
      </c>
      <c r="E188" s="78">
        <v>0</v>
      </c>
      <c r="F188" s="78">
        <v>497547</v>
      </c>
      <c r="H188" s="78">
        <v>379835</v>
      </c>
      <c r="I188" s="78">
        <v>0</v>
      </c>
      <c r="J188" s="78">
        <v>0</v>
      </c>
      <c r="K188" s="78">
        <v>379835</v>
      </c>
    </row>
    <row r="189" spans="1:11">
      <c r="A189" s="121" t="s">
        <v>174</v>
      </c>
      <c r="B189" s="121" t="s">
        <v>175</v>
      </c>
      <c r="C189" s="125">
        <v>853900</v>
      </c>
      <c r="D189" s="125">
        <v>81037</v>
      </c>
      <c r="E189" s="125">
        <v>-32941</v>
      </c>
      <c r="F189" s="125">
        <v>901996</v>
      </c>
      <c r="H189" s="125">
        <v>834768</v>
      </c>
      <c r="I189" s="125">
        <v>65041</v>
      </c>
      <c r="J189" s="125">
        <v>-24849</v>
      </c>
      <c r="K189" s="125">
        <v>874960</v>
      </c>
    </row>
    <row r="190" spans="1:11">
      <c r="A190" s="76"/>
    </row>
    <row r="191" spans="1:11">
      <c r="A191" s="65"/>
      <c r="B191" s="65"/>
      <c r="C191" s="383">
        <v>42916</v>
      </c>
      <c r="D191" s="384"/>
      <c r="E191" s="384"/>
      <c r="F191" s="385"/>
      <c r="H191" s="383" t="s">
        <v>848</v>
      </c>
      <c r="I191" s="384"/>
      <c r="J191" s="384"/>
      <c r="K191" s="385"/>
    </row>
    <row r="192" spans="1:11" ht="52">
      <c r="A192" s="390" t="s">
        <v>452</v>
      </c>
      <c r="B192" s="390" t="s">
        <v>177</v>
      </c>
      <c r="C192" s="396" t="s">
        <v>430</v>
      </c>
      <c r="D192" s="396" t="s">
        <v>431</v>
      </c>
      <c r="E192" s="314" t="s">
        <v>478</v>
      </c>
      <c r="F192" s="314" t="s">
        <v>433</v>
      </c>
      <c r="H192" s="396" t="s">
        <v>430</v>
      </c>
      <c r="I192" s="396" t="s">
        <v>431</v>
      </c>
      <c r="J192" s="314" t="s">
        <v>478</v>
      </c>
      <c r="K192" s="314" t="s">
        <v>433</v>
      </c>
    </row>
    <row r="193" spans="1:11" ht="65">
      <c r="A193" s="391"/>
      <c r="B193" s="391"/>
      <c r="C193" s="397"/>
      <c r="D193" s="397"/>
      <c r="E193" s="314" t="s">
        <v>479</v>
      </c>
      <c r="F193" s="314" t="s">
        <v>435</v>
      </c>
      <c r="H193" s="397"/>
      <c r="I193" s="397"/>
      <c r="J193" s="314" t="s">
        <v>479</v>
      </c>
      <c r="K193" s="314" t="s">
        <v>435</v>
      </c>
    </row>
    <row r="194" spans="1:11">
      <c r="A194" s="82" t="s">
        <v>178</v>
      </c>
      <c r="B194" s="121" t="s">
        <v>179</v>
      </c>
      <c r="C194" s="125">
        <v>774400</v>
      </c>
      <c r="D194" s="125">
        <v>36191</v>
      </c>
      <c r="E194" s="125">
        <v>-14218</v>
      </c>
      <c r="F194" s="125">
        <v>796373</v>
      </c>
      <c r="H194" s="125">
        <v>764350</v>
      </c>
      <c r="I194" s="125">
        <v>26276</v>
      </c>
      <c r="J194" s="125">
        <v>-13688</v>
      </c>
      <c r="K194" s="125">
        <v>776938</v>
      </c>
    </row>
    <row r="195" spans="1:11">
      <c r="A195" s="82" t="s">
        <v>799</v>
      </c>
      <c r="B195" s="121" t="s">
        <v>481</v>
      </c>
      <c r="C195" s="125">
        <v>774400</v>
      </c>
      <c r="D195" s="125">
        <v>36191</v>
      </c>
      <c r="E195" s="125">
        <v>-14218</v>
      </c>
      <c r="F195" s="125">
        <v>796373</v>
      </c>
      <c r="H195" s="125">
        <v>764350</v>
      </c>
      <c r="I195" s="125">
        <v>26276</v>
      </c>
      <c r="J195" s="125">
        <v>-13688</v>
      </c>
      <c r="K195" s="125">
        <v>776938</v>
      </c>
    </row>
    <row r="196" spans="1:11">
      <c r="A196" s="83" t="s">
        <v>182</v>
      </c>
      <c r="B196" s="77" t="s">
        <v>183</v>
      </c>
      <c r="C196" s="78">
        <v>96120</v>
      </c>
      <c r="D196" s="78">
        <v>136</v>
      </c>
      <c r="E196" s="78">
        <v>-136</v>
      </c>
      <c r="F196" s="78">
        <v>96120</v>
      </c>
      <c r="H196" s="78">
        <v>96120</v>
      </c>
      <c r="I196" s="78">
        <v>136</v>
      </c>
      <c r="J196" s="78">
        <v>-136</v>
      </c>
      <c r="K196" s="78">
        <v>96120</v>
      </c>
    </row>
    <row r="197" spans="1:11">
      <c r="A197" s="83" t="s">
        <v>453</v>
      </c>
      <c r="B197" s="77" t="s">
        <v>185</v>
      </c>
      <c r="C197" s="78">
        <v>550780</v>
      </c>
      <c r="D197" s="78">
        <v>3227</v>
      </c>
      <c r="E197" s="78">
        <v>-4672</v>
      </c>
      <c r="F197" s="78">
        <v>549335</v>
      </c>
      <c r="H197" s="78">
        <v>402004</v>
      </c>
      <c r="I197" s="78">
        <v>5669</v>
      </c>
      <c r="J197" s="78">
        <v>-4672</v>
      </c>
      <c r="K197" s="78">
        <v>403001</v>
      </c>
    </row>
    <row r="198" spans="1:11">
      <c r="A198" s="83" t="s">
        <v>573</v>
      </c>
      <c r="B198" s="77" t="s">
        <v>722</v>
      </c>
      <c r="C198" s="78">
        <v>9776</v>
      </c>
      <c r="D198" s="78">
        <v>530</v>
      </c>
      <c r="E198" s="78">
        <v>-529</v>
      </c>
      <c r="F198" s="78">
        <v>9777</v>
      </c>
      <c r="H198" s="78">
        <v>4271</v>
      </c>
      <c r="I198" s="78">
        <v>524</v>
      </c>
      <c r="J198" s="78">
        <v>0</v>
      </c>
      <c r="K198" s="78">
        <v>4795</v>
      </c>
    </row>
    <row r="199" spans="1:11">
      <c r="A199" s="83" t="s">
        <v>637</v>
      </c>
      <c r="B199" s="77" t="s">
        <v>827</v>
      </c>
      <c r="C199" s="78">
        <v>-34</v>
      </c>
      <c r="D199" s="78">
        <v>212</v>
      </c>
      <c r="E199" s="78">
        <v>470</v>
      </c>
      <c r="F199" s="78">
        <v>648</v>
      </c>
      <c r="H199" s="78">
        <v>54</v>
      </c>
      <c r="I199" s="78">
        <v>3394</v>
      </c>
      <c r="J199" s="78">
        <v>470</v>
      </c>
      <c r="K199" s="78">
        <v>3918</v>
      </c>
    </row>
    <row r="200" spans="1:11">
      <c r="A200" s="83" t="s">
        <v>194</v>
      </c>
      <c r="B200" s="77" t="s">
        <v>723</v>
      </c>
      <c r="C200" s="78">
        <v>11677</v>
      </c>
      <c r="D200" s="78">
        <v>19518</v>
      </c>
      <c r="E200" s="78">
        <v>-9351</v>
      </c>
      <c r="F200" s="78">
        <v>21844</v>
      </c>
      <c r="H200" s="78">
        <v>12325</v>
      </c>
      <c r="I200" s="78">
        <v>11742</v>
      </c>
      <c r="J200" s="78">
        <v>-5477</v>
      </c>
      <c r="K200" s="78">
        <v>18590</v>
      </c>
    </row>
    <row r="201" spans="1:11">
      <c r="A201" s="83" t="s">
        <v>575</v>
      </c>
      <c r="B201" s="77" t="s">
        <v>197</v>
      </c>
      <c r="C201" s="78">
        <v>106081</v>
      </c>
      <c r="D201" s="78">
        <v>12568</v>
      </c>
      <c r="E201" s="78">
        <v>0</v>
      </c>
      <c r="F201" s="78">
        <v>118649</v>
      </c>
      <c r="H201" s="78">
        <v>249576</v>
      </c>
      <c r="I201" s="78">
        <v>4811</v>
      </c>
      <c r="J201" s="78">
        <v>-3873</v>
      </c>
      <c r="K201" s="78">
        <v>250514</v>
      </c>
    </row>
    <row r="202" spans="1:11">
      <c r="A202" s="121" t="s">
        <v>828</v>
      </c>
      <c r="B202" s="121" t="s">
        <v>482</v>
      </c>
      <c r="C202" s="125">
        <v>0</v>
      </c>
      <c r="D202" s="125">
        <v>0</v>
      </c>
      <c r="E202" s="125">
        <v>0</v>
      </c>
      <c r="F202" s="125">
        <v>0</v>
      </c>
      <c r="H202" s="125"/>
      <c r="I202" s="125"/>
      <c r="J202" s="125"/>
      <c r="K202" s="125">
        <v>0</v>
      </c>
    </row>
    <row r="203" spans="1:11">
      <c r="A203" s="82" t="s">
        <v>577</v>
      </c>
      <c r="B203" s="121" t="s">
        <v>199</v>
      </c>
      <c r="C203" s="125">
        <v>6319</v>
      </c>
      <c r="D203" s="125">
        <v>157</v>
      </c>
      <c r="E203" s="125">
        <v>0</v>
      </c>
      <c r="F203" s="125">
        <v>6476</v>
      </c>
      <c r="H203" s="125">
        <v>8464</v>
      </c>
      <c r="I203" s="125">
        <v>9</v>
      </c>
      <c r="J203" s="125">
        <v>-198</v>
      </c>
      <c r="K203" s="125">
        <v>8275</v>
      </c>
    </row>
    <row r="204" spans="1:11">
      <c r="A204" s="83" t="s">
        <v>200</v>
      </c>
      <c r="B204" s="77" t="s">
        <v>201</v>
      </c>
      <c r="C204" s="78">
        <v>205</v>
      </c>
      <c r="D204" s="78">
        <v>0</v>
      </c>
      <c r="E204" s="78">
        <v>0</v>
      </c>
      <c r="F204" s="78">
        <v>205</v>
      </c>
      <c r="H204" s="78">
        <v>76</v>
      </c>
      <c r="I204" s="78">
        <v>0</v>
      </c>
      <c r="J204" s="78">
        <v>0</v>
      </c>
      <c r="K204" s="78">
        <v>76</v>
      </c>
    </row>
    <row r="205" spans="1:11">
      <c r="A205" s="83" t="s">
        <v>502</v>
      </c>
      <c r="B205" s="77" t="s">
        <v>205</v>
      </c>
      <c r="C205" s="78">
        <v>5633</v>
      </c>
      <c r="D205" s="78">
        <v>149</v>
      </c>
      <c r="E205" s="78">
        <v>0</v>
      </c>
      <c r="F205" s="78">
        <v>5782</v>
      </c>
      <c r="H205" s="78">
        <v>7396</v>
      </c>
      <c r="I205" s="78">
        <v>0</v>
      </c>
      <c r="J205" s="78">
        <v>-198</v>
      </c>
      <c r="K205" s="78">
        <v>7198</v>
      </c>
    </row>
    <row r="206" spans="1:11">
      <c r="A206" s="83" t="s">
        <v>503</v>
      </c>
      <c r="B206" s="77" t="s">
        <v>207</v>
      </c>
      <c r="C206" s="78">
        <v>427</v>
      </c>
      <c r="D206" s="78">
        <v>5</v>
      </c>
      <c r="E206" s="78">
        <v>0</v>
      </c>
      <c r="F206" s="78">
        <v>432</v>
      </c>
      <c r="H206" s="78">
        <v>937</v>
      </c>
      <c r="I206" s="78">
        <v>7</v>
      </c>
      <c r="J206" s="78">
        <v>0</v>
      </c>
      <c r="K206" s="78">
        <v>944</v>
      </c>
    </row>
    <row r="207" spans="1:11">
      <c r="A207" s="83" t="s">
        <v>483</v>
      </c>
      <c r="B207" s="77" t="s">
        <v>456</v>
      </c>
      <c r="C207" s="78">
        <v>54</v>
      </c>
      <c r="D207" s="78">
        <v>3</v>
      </c>
      <c r="E207" s="78">
        <v>0</v>
      </c>
      <c r="F207" s="78">
        <v>57</v>
      </c>
      <c r="H207" s="78">
        <v>55</v>
      </c>
      <c r="I207" s="78">
        <v>2</v>
      </c>
      <c r="J207" s="78">
        <v>0</v>
      </c>
      <c r="K207" s="78">
        <v>57</v>
      </c>
    </row>
    <row r="208" spans="1:11">
      <c r="A208" s="82" t="s">
        <v>578</v>
      </c>
      <c r="B208" s="121" t="s">
        <v>213</v>
      </c>
      <c r="C208" s="125">
        <v>73181</v>
      </c>
      <c r="D208" s="125">
        <v>44689</v>
      </c>
      <c r="E208" s="125">
        <v>-18723</v>
      </c>
      <c r="F208" s="125">
        <v>99147</v>
      </c>
      <c r="H208" s="125">
        <v>61954</v>
      </c>
      <c r="I208" s="125">
        <v>38756</v>
      </c>
      <c r="J208" s="125">
        <v>-10963</v>
      </c>
      <c r="K208" s="125">
        <v>89747</v>
      </c>
    </row>
    <row r="209" spans="1:11">
      <c r="A209" s="83" t="s">
        <v>336</v>
      </c>
      <c r="B209" s="77" t="s">
        <v>337</v>
      </c>
      <c r="C209" s="78">
        <v>0</v>
      </c>
      <c r="D209" s="78">
        <v>0</v>
      </c>
      <c r="E209" s="78">
        <v>0</v>
      </c>
      <c r="F209" s="78">
        <v>0</v>
      </c>
      <c r="H209" s="78">
        <v>0</v>
      </c>
      <c r="I209" s="78">
        <v>0</v>
      </c>
      <c r="J209" s="78">
        <v>0</v>
      </c>
      <c r="K209" s="78">
        <v>0</v>
      </c>
    </row>
    <row r="210" spans="1:11">
      <c r="A210" s="83" t="s">
        <v>200</v>
      </c>
      <c r="B210" s="77" t="s">
        <v>201</v>
      </c>
      <c r="C210" s="78">
        <v>220</v>
      </c>
      <c r="D210" s="78">
        <v>0</v>
      </c>
      <c r="E210" s="78">
        <v>0</v>
      </c>
      <c r="F210" s="78">
        <v>220</v>
      </c>
      <c r="H210" s="78">
        <v>63</v>
      </c>
      <c r="I210" s="78">
        <v>0</v>
      </c>
      <c r="J210" s="78">
        <v>0</v>
      </c>
      <c r="K210" s="78">
        <v>63</v>
      </c>
    </row>
    <row r="211" spans="1:11">
      <c r="A211" s="83" t="s">
        <v>579</v>
      </c>
      <c r="B211" s="77" t="s">
        <v>217</v>
      </c>
      <c r="C211" s="78">
        <v>8532</v>
      </c>
      <c r="D211" s="78">
        <v>28665</v>
      </c>
      <c r="E211" s="78">
        <v>-8628</v>
      </c>
      <c r="F211" s="78">
        <v>28569</v>
      </c>
      <c r="H211" s="78">
        <v>5705</v>
      </c>
      <c r="I211" s="78">
        <v>28196</v>
      </c>
      <c r="J211" s="78">
        <v>-5930</v>
      </c>
      <c r="K211" s="78">
        <v>27971</v>
      </c>
    </row>
    <row r="212" spans="1:11">
      <c r="A212" s="83" t="s">
        <v>829</v>
      </c>
      <c r="B212" s="77" t="s">
        <v>219</v>
      </c>
      <c r="C212" s="78">
        <v>18</v>
      </c>
      <c r="D212" s="78">
        <v>1479</v>
      </c>
      <c r="E212" s="78">
        <v>0</v>
      </c>
      <c r="F212" s="78">
        <v>1497</v>
      </c>
      <c r="H212" s="78">
        <v>3678</v>
      </c>
      <c r="I212" s="78">
        <v>84</v>
      </c>
      <c r="J212" s="78">
        <v>0</v>
      </c>
      <c r="K212" s="78">
        <v>3762</v>
      </c>
    </row>
    <row r="213" spans="1:11">
      <c r="A213" s="83" t="s">
        <v>202</v>
      </c>
      <c r="B213" s="77" t="s">
        <v>221</v>
      </c>
      <c r="C213" s="78">
        <v>12418</v>
      </c>
      <c r="D213" s="78">
        <v>10553</v>
      </c>
      <c r="E213" s="78">
        <v>-10095</v>
      </c>
      <c r="F213" s="78">
        <v>12876</v>
      </c>
      <c r="H213" s="78">
        <v>8240</v>
      </c>
      <c r="I213" s="78">
        <v>6555</v>
      </c>
      <c r="J213" s="78">
        <v>-5033</v>
      </c>
      <c r="K213" s="78">
        <v>9762</v>
      </c>
    </row>
    <row r="214" spans="1:11">
      <c r="A214" s="83" t="s">
        <v>503</v>
      </c>
      <c r="B214" s="77" t="s">
        <v>207</v>
      </c>
      <c r="C214" s="78">
        <v>789</v>
      </c>
      <c r="D214" s="78">
        <v>1900</v>
      </c>
      <c r="E214" s="78">
        <v>0</v>
      </c>
      <c r="F214" s="78">
        <v>2689</v>
      </c>
      <c r="H214" s="78">
        <v>587</v>
      </c>
      <c r="I214" s="78">
        <v>2277</v>
      </c>
      <c r="J214" s="78">
        <v>0</v>
      </c>
      <c r="K214" s="78">
        <v>2864</v>
      </c>
    </row>
    <row r="215" spans="1:11">
      <c r="A215" s="83" t="s">
        <v>830</v>
      </c>
      <c r="B215" s="77" t="s">
        <v>456</v>
      </c>
      <c r="C215" s="78">
        <v>52</v>
      </c>
      <c r="D215" s="78">
        <v>2</v>
      </c>
      <c r="E215" s="78">
        <v>0</v>
      </c>
      <c r="F215" s="78">
        <v>54</v>
      </c>
      <c r="H215" s="78">
        <v>182</v>
      </c>
      <c r="I215" s="78">
        <v>112</v>
      </c>
      <c r="J215" s="78">
        <v>0</v>
      </c>
      <c r="K215" s="78">
        <v>294</v>
      </c>
    </row>
    <row r="216" spans="1:11">
      <c r="A216" s="83" t="s">
        <v>210</v>
      </c>
      <c r="B216" s="77" t="s">
        <v>211</v>
      </c>
      <c r="C216" s="78">
        <v>51152</v>
      </c>
      <c r="D216" s="78">
        <v>2090</v>
      </c>
      <c r="E216" s="78">
        <v>0</v>
      </c>
      <c r="F216" s="78">
        <v>53242</v>
      </c>
      <c r="H216" s="78">
        <v>43499</v>
      </c>
      <c r="I216" s="78">
        <v>1532</v>
      </c>
      <c r="J216" s="78">
        <v>0</v>
      </c>
      <c r="K216" s="78">
        <v>45031</v>
      </c>
    </row>
    <row r="217" spans="1:11">
      <c r="A217" s="82" t="s">
        <v>580</v>
      </c>
      <c r="B217" s="121" t="s">
        <v>228</v>
      </c>
      <c r="C217" s="125">
        <v>853900</v>
      </c>
      <c r="D217" s="125">
        <v>81037</v>
      </c>
      <c r="E217" s="125">
        <v>-32941</v>
      </c>
      <c r="F217" s="125">
        <v>901996</v>
      </c>
      <c r="H217" s="125">
        <v>834768</v>
      </c>
      <c r="I217" s="125">
        <v>65041</v>
      </c>
      <c r="J217" s="125">
        <v>-24849</v>
      </c>
      <c r="K217" s="125">
        <v>874960</v>
      </c>
    </row>
    <row r="218" spans="1:11">
      <c r="A218" s="76" t="s">
        <v>466</v>
      </c>
    </row>
    <row r="225" s="40" customFormat="1"/>
    <row r="226" s="40" customFormat="1"/>
    <row r="227" s="40" customFormat="1"/>
    <row r="228" s="40" customFormat="1"/>
    <row r="229" s="40" customFormat="1"/>
    <row r="230" s="40" customFormat="1"/>
    <row r="231" s="40" customFormat="1"/>
    <row r="232" s="40" customFormat="1"/>
    <row r="233" s="40" customFormat="1"/>
    <row r="234" s="40" customFormat="1"/>
    <row r="235" s="40" customFormat="1"/>
    <row r="236" s="40" customFormat="1"/>
    <row r="237" s="40" customFormat="1"/>
    <row r="238" s="40" customFormat="1"/>
    <row r="239" s="40" customFormat="1"/>
    <row r="240" s="40" customFormat="1"/>
    <row r="244" spans="1:5">
      <c r="A244" s="40"/>
      <c r="B244" s="40"/>
      <c r="C244" s="86"/>
      <c r="D244" s="86"/>
      <c r="E244" s="86"/>
    </row>
    <row r="257" s="40" customFormat="1"/>
    <row r="258" s="40" customFormat="1"/>
    <row r="259" s="40" customFormat="1"/>
    <row r="260" s="40" customFormat="1"/>
    <row r="261" s="40" customFormat="1"/>
    <row r="262" s="40" customFormat="1"/>
  </sheetData>
  <mergeCells count="23">
    <mergeCell ref="C191:F191"/>
    <mergeCell ref="H191:K191"/>
    <mergeCell ref="A143:A144"/>
    <mergeCell ref="B143:B144"/>
    <mergeCell ref="C143:C144"/>
    <mergeCell ref="D143:D144"/>
    <mergeCell ref="H143:H144"/>
    <mergeCell ref="I143:I144"/>
    <mergeCell ref="C142:F142"/>
    <mergeCell ref="H142:K142"/>
    <mergeCell ref="B169:B170"/>
    <mergeCell ref="C169:C170"/>
    <mergeCell ref="D169:D170"/>
    <mergeCell ref="H169:H170"/>
    <mergeCell ref="I169:I170"/>
    <mergeCell ref="H168:K168"/>
    <mergeCell ref="C168:F168"/>
    <mergeCell ref="I192:I193"/>
    <mergeCell ref="A192:A193"/>
    <mergeCell ref="B192:B193"/>
    <mergeCell ref="C192:C193"/>
    <mergeCell ref="D192:D193"/>
    <mergeCell ref="H192:H193"/>
  </mergeCells>
  <phoneticPr fontId="69" type="noConversion"/>
  <pageMargins left="0.7" right="0.7" top="0.75" bottom="0.75" header="0.3" footer="0.3"/>
  <pageSetup paperSize="9" orientation="portrait" horizontalDpi="0" verticalDpi="0"/>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P242"/>
  <sheetViews>
    <sheetView showZeros="0" zoomScale="99" workbookViewId="0"/>
  </sheetViews>
  <sheetFormatPr baseColWidth="10" defaultColWidth="8.1640625" defaultRowHeight="14"/>
  <cols>
    <col min="1" max="1" width="51" style="68" customWidth="1"/>
    <col min="2" max="2" width="50.1640625" style="68" customWidth="1"/>
    <col min="3" max="6" width="12.1640625" style="40" customWidth="1"/>
    <col min="7" max="7" width="4.6640625" style="40" customWidth="1"/>
    <col min="8" max="11" width="12.1640625" style="40" customWidth="1"/>
    <col min="12" max="12" width="4.6640625" style="40" customWidth="1"/>
    <col min="13" max="16" width="12.1640625" style="40" customWidth="1"/>
    <col min="17" max="17" width="9.1640625" style="40" bestFit="1" customWidth="1"/>
    <col min="18" max="18" width="8.1640625" style="40"/>
    <col min="19" max="19" width="9.1640625" style="40" bestFit="1" customWidth="1"/>
    <col min="20" max="16384" width="8.1640625" style="40"/>
  </cols>
  <sheetData>
    <row r="1" spans="1:4">
      <c r="A1" s="67" t="s">
        <v>872</v>
      </c>
    </row>
    <row r="2" spans="1:4">
      <c r="A2" s="67" t="s">
        <v>873</v>
      </c>
    </row>
    <row r="3" spans="1:4">
      <c r="A3" s="67"/>
    </row>
    <row r="4" spans="1:4">
      <c r="A4" s="67"/>
    </row>
    <row r="5" spans="1:4" ht="26">
      <c r="A5" s="65" t="s">
        <v>779</v>
      </c>
      <c r="B5" s="66" t="s">
        <v>39</v>
      </c>
    </row>
    <row r="6" spans="1:4" ht="28.25" customHeight="1">
      <c r="A6" s="313" t="s">
        <v>462</v>
      </c>
      <c r="B6" s="313" t="s">
        <v>41</v>
      </c>
      <c r="C6" s="113" t="s">
        <v>838</v>
      </c>
      <c r="D6" s="113" t="s">
        <v>874</v>
      </c>
    </row>
    <row r="7" spans="1:4">
      <c r="A7" s="114" t="s">
        <v>0</v>
      </c>
      <c r="B7" s="114" t="s">
        <v>1</v>
      </c>
      <c r="C7" s="115">
        <v>99342</v>
      </c>
      <c r="D7" s="115">
        <v>86995</v>
      </c>
    </row>
    <row r="8" spans="1:4">
      <c r="A8" s="116" t="s">
        <v>622</v>
      </c>
      <c r="B8" s="116" t="s">
        <v>46</v>
      </c>
      <c r="C8" s="88">
        <v>77710</v>
      </c>
      <c r="D8" s="88">
        <v>64802</v>
      </c>
    </row>
    <row r="9" spans="1:4">
      <c r="A9" s="116" t="s">
        <v>623</v>
      </c>
      <c r="B9" s="116" t="s">
        <v>369</v>
      </c>
      <c r="C9" s="88">
        <v>43</v>
      </c>
      <c r="D9" s="88">
        <v>105</v>
      </c>
    </row>
    <row r="10" spans="1:4">
      <c r="A10" s="116" t="s">
        <v>624</v>
      </c>
      <c r="B10" s="116" t="s">
        <v>49</v>
      </c>
      <c r="C10" s="88">
        <v>21589</v>
      </c>
      <c r="D10" s="88">
        <v>22088</v>
      </c>
    </row>
    <row r="11" spans="1:4">
      <c r="A11" s="114" t="s">
        <v>677</v>
      </c>
      <c r="B11" s="114" t="s">
        <v>51</v>
      </c>
      <c r="C11" s="115">
        <v>14823</v>
      </c>
      <c r="D11" s="115">
        <v>17014</v>
      </c>
    </row>
    <row r="12" spans="1:4">
      <c r="A12" s="116" t="s">
        <v>439</v>
      </c>
      <c r="B12" s="116" t="s">
        <v>373</v>
      </c>
      <c r="C12" s="88">
        <v>62</v>
      </c>
      <c r="D12" s="88">
        <v>1635</v>
      </c>
    </row>
    <row r="13" spans="1:4">
      <c r="A13" s="116" t="s">
        <v>793</v>
      </c>
      <c r="B13" s="116" t="s">
        <v>55</v>
      </c>
      <c r="C13" s="88">
        <v>14761</v>
      </c>
      <c r="D13" s="88">
        <v>15379</v>
      </c>
    </row>
    <row r="14" spans="1:4">
      <c r="A14" s="117" t="s">
        <v>626</v>
      </c>
      <c r="B14" s="117" t="s">
        <v>755</v>
      </c>
      <c r="C14" s="115">
        <v>84519</v>
      </c>
      <c r="D14" s="115">
        <v>69981</v>
      </c>
    </row>
    <row r="15" spans="1:4">
      <c r="A15" s="77" t="s">
        <v>629</v>
      </c>
      <c r="B15" s="77" t="s">
        <v>65</v>
      </c>
      <c r="C15" s="88">
        <v>433</v>
      </c>
      <c r="D15" s="88">
        <v>205</v>
      </c>
    </row>
    <row r="16" spans="1:4">
      <c r="A16" s="77" t="s">
        <v>627</v>
      </c>
      <c r="B16" s="77" t="s">
        <v>59</v>
      </c>
      <c r="C16" s="88">
        <v>22434</v>
      </c>
      <c r="D16" s="88">
        <v>26014</v>
      </c>
    </row>
    <row r="17" spans="1:4">
      <c r="A17" s="77" t="s">
        <v>628</v>
      </c>
      <c r="B17" s="77" t="s">
        <v>520</v>
      </c>
      <c r="C17" s="88">
        <v>8440</v>
      </c>
      <c r="D17" s="88">
        <v>5293</v>
      </c>
    </row>
    <row r="18" spans="1:4">
      <c r="A18" s="77" t="s">
        <v>66</v>
      </c>
      <c r="B18" s="77" t="s">
        <v>67</v>
      </c>
      <c r="C18" s="88">
        <v>248</v>
      </c>
      <c r="D18" s="88">
        <v>299</v>
      </c>
    </row>
    <row r="19" spans="1:4">
      <c r="A19" s="117" t="s">
        <v>631</v>
      </c>
      <c r="B19" s="117" t="s">
        <v>756</v>
      </c>
      <c r="C19" s="115">
        <v>53830</v>
      </c>
      <c r="D19" s="115">
        <v>38580</v>
      </c>
    </row>
    <row r="20" spans="1:4">
      <c r="A20" s="77" t="s">
        <v>632</v>
      </c>
      <c r="B20" s="77" t="s">
        <v>73</v>
      </c>
      <c r="C20" s="88">
        <v>3869</v>
      </c>
      <c r="D20" s="88">
        <v>3272</v>
      </c>
    </row>
    <row r="21" spans="1:4">
      <c r="A21" s="77" t="s">
        <v>633</v>
      </c>
      <c r="B21" s="77" t="s">
        <v>75</v>
      </c>
      <c r="C21" s="88">
        <v>864</v>
      </c>
      <c r="D21" s="88">
        <v>1674</v>
      </c>
    </row>
    <row r="22" spans="1:4">
      <c r="A22" s="117" t="s">
        <v>634</v>
      </c>
      <c r="B22" s="117" t="s">
        <v>757</v>
      </c>
      <c r="C22" s="115">
        <v>56835</v>
      </c>
      <c r="D22" s="115">
        <v>40178</v>
      </c>
    </row>
    <row r="23" spans="1:4">
      <c r="A23" s="77" t="s">
        <v>78</v>
      </c>
      <c r="B23" s="77" t="s">
        <v>79</v>
      </c>
      <c r="C23" s="88">
        <v>11576</v>
      </c>
      <c r="D23" s="88">
        <v>7616</v>
      </c>
    </row>
    <row r="24" spans="1:4">
      <c r="A24" s="117" t="s">
        <v>855</v>
      </c>
      <c r="B24" s="117" t="s">
        <v>856</v>
      </c>
      <c r="C24" s="115">
        <v>45259</v>
      </c>
      <c r="D24" s="115">
        <v>32562</v>
      </c>
    </row>
    <row r="25" spans="1:4">
      <c r="A25" s="117" t="s">
        <v>522</v>
      </c>
      <c r="B25" s="117" t="s">
        <v>758</v>
      </c>
      <c r="C25" s="115">
        <v>45259</v>
      </c>
      <c r="D25" s="115">
        <v>32562</v>
      </c>
    </row>
    <row r="26" spans="1:4">
      <c r="A26" s="77" t="s">
        <v>857</v>
      </c>
      <c r="B26" s="77" t="s">
        <v>824</v>
      </c>
      <c r="C26" s="88">
        <v>0</v>
      </c>
      <c r="D26" s="88">
        <v>0</v>
      </c>
    </row>
    <row r="27" spans="1:4">
      <c r="A27" s="117" t="s">
        <v>635</v>
      </c>
      <c r="B27" s="117" t="s">
        <v>759</v>
      </c>
      <c r="C27" s="115">
        <v>45259</v>
      </c>
      <c r="D27" s="115">
        <v>32562</v>
      </c>
    </row>
    <row r="28" spans="1:4">
      <c r="B28" s="69"/>
      <c r="C28" s="70"/>
      <c r="D28" s="70"/>
    </row>
    <row r="29" spans="1:4">
      <c r="B29" s="71"/>
      <c r="C29" s="72"/>
      <c r="D29" s="72"/>
    </row>
    <row r="30" spans="1:4">
      <c r="A30" s="126" t="s">
        <v>86</v>
      </c>
      <c r="B30" s="126" t="s">
        <v>760</v>
      </c>
      <c r="C30" s="127"/>
      <c r="D30" s="127"/>
    </row>
    <row r="31" spans="1:4">
      <c r="A31" s="73" t="s">
        <v>88</v>
      </c>
      <c r="B31" s="73" t="s">
        <v>89</v>
      </c>
      <c r="C31" s="128">
        <v>0.47</v>
      </c>
      <c r="D31" s="128">
        <v>0.34</v>
      </c>
    </row>
    <row r="32" spans="1:4">
      <c r="A32" s="129" t="s">
        <v>90</v>
      </c>
      <c r="B32" s="129" t="s">
        <v>91</v>
      </c>
      <c r="C32" s="128">
        <v>0.47</v>
      </c>
      <c r="D32" s="128">
        <v>0.34</v>
      </c>
    </row>
    <row r="33" spans="1:4">
      <c r="A33" s="117" t="s">
        <v>858</v>
      </c>
      <c r="B33" s="117" t="s">
        <v>859</v>
      </c>
      <c r="C33" s="317"/>
      <c r="D33" s="317"/>
    </row>
    <row r="34" spans="1:4">
      <c r="A34" s="129" t="s">
        <v>88</v>
      </c>
      <c r="B34" s="129" t="s">
        <v>89</v>
      </c>
      <c r="C34" s="128">
        <v>0.47</v>
      </c>
      <c r="D34" s="128">
        <v>0.34</v>
      </c>
    </row>
    <row r="35" spans="1:4">
      <c r="A35" s="129" t="s">
        <v>90</v>
      </c>
      <c r="B35" s="129" t="s">
        <v>91</v>
      </c>
      <c r="C35" s="128">
        <v>0.47</v>
      </c>
      <c r="D35" s="128">
        <v>0.34</v>
      </c>
    </row>
    <row r="36" spans="1:4">
      <c r="A36" s="117" t="s">
        <v>860</v>
      </c>
      <c r="B36" s="117" t="s">
        <v>861</v>
      </c>
      <c r="C36" s="317"/>
      <c r="D36" s="317"/>
    </row>
    <row r="37" spans="1:4">
      <c r="A37" s="129" t="s">
        <v>88</v>
      </c>
      <c r="B37" s="129" t="s">
        <v>89</v>
      </c>
      <c r="C37" s="318">
        <v>0</v>
      </c>
      <c r="D37" s="318">
        <v>0</v>
      </c>
    </row>
    <row r="38" spans="1:4">
      <c r="A38" s="129" t="s">
        <v>90</v>
      </c>
      <c r="B38" s="129" t="s">
        <v>91</v>
      </c>
      <c r="C38" s="318">
        <v>0</v>
      </c>
      <c r="D38" s="318">
        <v>0</v>
      </c>
    </row>
    <row r="39" spans="1:4">
      <c r="A39" s="67"/>
    </row>
    <row r="41" spans="1:4">
      <c r="A41" s="126" t="s">
        <v>522</v>
      </c>
      <c r="B41" s="126" t="s">
        <v>758</v>
      </c>
      <c r="C41" s="115">
        <v>45259</v>
      </c>
      <c r="D41" s="115">
        <v>32562</v>
      </c>
    </row>
    <row r="42" spans="1:4">
      <c r="A42" s="74" t="s">
        <v>636</v>
      </c>
      <c r="B42" s="74" t="s">
        <v>105</v>
      </c>
      <c r="C42" s="118">
        <v>-1444</v>
      </c>
      <c r="D42" s="118">
        <v>-662</v>
      </c>
    </row>
    <row r="43" spans="1:4">
      <c r="A43" s="75" t="s">
        <v>637</v>
      </c>
      <c r="B43" s="75" t="s">
        <v>862</v>
      </c>
      <c r="C43" s="88">
        <v>-1444</v>
      </c>
      <c r="D43" s="88">
        <v>-662</v>
      </c>
    </row>
    <row r="44" spans="1:4">
      <c r="A44" s="75" t="s">
        <v>639</v>
      </c>
      <c r="B44" s="75" t="s">
        <v>111</v>
      </c>
      <c r="C44" s="88">
        <v>0</v>
      </c>
      <c r="D44" s="88">
        <v>0</v>
      </c>
    </row>
    <row r="45" spans="1:4">
      <c r="A45" s="126" t="s">
        <v>405</v>
      </c>
      <c r="B45" s="126" t="s">
        <v>406</v>
      </c>
      <c r="C45" s="115">
        <v>43815</v>
      </c>
      <c r="D45" s="115">
        <v>31900</v>
      </c>
    </row>
    <row r="46" spans="1:4">
      <c r="A46" s="75" t="s">
        <v>795</v>
      </c>
      <c r="B46" s="75" t="s">
        <v>408</v>
      </c>
      <c r="C46" s="88">
        <v>0</v>
      </c>
      <c r="D46" s="88">
        <v>0</v>
      </c>
    </row>
    <row r="47" spans="1:4" ht="26">
      <c r="A47" s="126" t="s">
        <v>641</v>
      </c>
      <c r="B47" s="126" t="s">
        <v>796</v>
      </c>
      <c r="C47" s="115">
        <v>43815</v>
      </c>
      <c r="D47" s="115">
        <v>31900</v>
      </c>
    </row>
    <row r="48" spans="1:4">
      <c r="A48" s="76" t="s">
        <v>466</v>
      </c>
    </row>
    <row r="50" spans="1:5" ht="26">
      <c r="A50" s="65" t="s">
        <v>781</v>
      </c>
      <c r="B50" s="65" t="s">
        <v>125</v>
      </c>
    </row>
    <row r="51" spans="1:5">
      <c r="A51" s="313" t="s">
        <v>126</v>
      </c>
      <c r="B51" s="313" t="s">
        <v>127</v>
      </c>
      <c r="C51" s="119" t="s">
        <v>875</v>
      </c>
      <c r="D51" s="119">
        <v>42735</v>
      </c>
      <c r="E51" s="119" t="s">
        <v>876</v>
      </c>
    </row>
    <row r="52" spans="1:5">
      <c r="A52" s="130" t="s">
        <v>643</v>
      </c>
      <c r="B52" s="130" t="s">
        <v>131</v>
      </c>
      <c r="C52" s="131">
        <v>188377</v>
      </c>
      <c r="D52" s="131">
        <v>170644</v>
      </c>
      <c r="E52" s="131">
        <v>153534</v>
      </c>
    </row>
    <row r="53" spans="1:5">
      <c r="A53" s="77" t="s">
        <v>566</v>
      </c>
      <c r="B53" s="77" t="s">
        <v>133</v>
      </c>
      <c r="C53" s="78">
        <v>16146</v>
      </c>
      <c r="D53" s="78">
        <v>14423</v>
      </c>
      <c r="E53" s="78">
        <v>10529</v>
      </c>
    </row>
    <row r="54" spans="1:5">
      <c r="A54" s="77" t="s">
        <v>567</v>
      </c>
      <c r="B54" s="77" t="s">
        <v>135</v>
      </c>
      <c r="C54" s="78">
        <v>46263</v>
      </c>
      <c r="D54" s="78">
        <v>47112</v>
      </c>
      <c r="E54" s="78">
        <v>46794</v>
      </c>
    </row>
    <row r="55" spans="1:5">
      <c r="A55" s="77" t="s">
        <v>568</v>
      </c>
      <c r="B55" s="77" t="s">
        <v>137</v>
      </c>
      <c r="C55" s="78">
        <v>79064</v>
      </c>
      <c r="D55" s="78">
        <v>62011</v>
      </c>
      <c r="E55" s="78">
        <v>46170</v>
      </c>
    </row>
    <row r="56" spans="1:5">
      <c r="A56" s="77" t="s">
        <v>138</v>
      </c>
      <c r="B56" s="77" t="s">
        <v>139</v>
      </c>
      <c r="C56" s="78">
        <v>46417</v>
      </c>
      <c r="D56" s="78">
        <v>46417</v>
      </c>
      <c r="E56" s="78">
        <v>46417</v>
      </c>
    </row>
    <row r="57" spans="1:5">
      <c r="A57" s="77" t="s">
        <v>146</v>
      </c>
      <c r="B57" s="77" t="s">
        <v>147</v>
      </c>
      <c r="C57" s="78">
        <v>0</v>
      </c>
      <c r="D57" s="78">
        <v>194</v>
      </c>
      <c r="E57" s="78">
        <v>547</v>
      </c>
    </row>
    <row r="58" spans="1:5">
      <c r="A58" s="77" t="s">
        <v>500</v>
      </c>
      <c r="B58" s="77" t="s">
        <v>151</v>
      </c>
      <c r="C58" s="78">
        <v>0</v>
      </c>
      <c r="D58" s="78">
        <v>0</v>
      </c>
      <c r="E58" s="78">
        <v>2862</v>
      </c>
    </row>
    <row r="59" spans="1:5">
      <c r="A59" s="77" t="s">
        <v>707</v>
      </c>
      <c r="B59" s="77" t="s">
        <v>611</v>
      </c>
      <c r="C59" s="78">
        <v>487</v>
      </c>
      <c r="D59" s="78">
        <v>487</v>
      </c>
      <c r="E59" s="78">
        <v>215</v>
      </c>
    </row>
    <row r="60" spans="1:5">
      <c r="A60" s="130" t="s">
        <v>570</v>
      </c>
      <c r="B60" s="130" t="s">
        <v>155</v>
      </c>
      <c r="C60" s="131">
        <v>720358</v>
      </c>
      <c r="D60" s="131">
        <v>704316</v>
      </c>
      <c r="E60" s="131">
        <v>530371</v>
      </c>
    </row>
    <row r="61" spans="1:5">
      <c r="A61" s="77" t="s">
        <v>156</v>
      </c>
      <c r="B61" s="77" t="s">
        <v>157</v>
      </c>
      <c r="C61" s="78">
        <v>490</v>
      </c>
      <c r="D61" s="78">
        <v>401</v>
      </c>
      <c r="E61" s="78">
        <v>2005</v>
      </c>
    </row>
    <row r="62" spans="1:5">
      <c r="A62" s="77" t="s">
        <v>158</v>
      </c>
      <c r="B62" s="77" t="s">
        <v>159</v>
      </c>
      <c r="C62" s="78">
        <v>39963</v>
      </c>
      <c r="D62" s="78">
        <v>71554</v>
      </c>
      <c r="E62" s="78">
        <v>45908</v>
      </c>
    </row>
    <row r="63" spans="1:5">
      <c r="A63" s="77" t="s">
        <v>571</v>
      </c>
      <c r="B63" s="77" t="s">
        <v>161</v>
      </c>
      <c r="C63" s="78">
        <v>5378</v>
      </c>
      <c r="D63" s="78">
        <v>112</v>
      </c>
      <c r="E63" s="78">
        <v>21222</v>
      </c>
    </row>
    <row r="64" spans="1:5">
      <c r="A64" s="77" t="s">
        <v>152</v>
      </c>
      <c r="B64" s="77" t="s">
        <v>153</v>
      </c>
      <c r="C64" s="78">
        <v>15844</v>
      </c>
      <c r="D64" s="78">
        <v>20268</v>
      </c>
      <c r="E64" s="78">
        <v>15043</v>
      </c>
    </row>
    <row r="65" spans="1:5">
      <c r="A65" s="77" t="s">
        <v>146</v>
      </c>
      <c r="B65" s="77" t="s">
        <v>147</v>
      </c>
      <c r="C65" s="78">
        <v>0</v>
      </c>
      <c r="D65" s="78">
        <v>53</v>
      </c>
      <c r="E65" s="78">
        <v>0</v>
      </c>
    </row>
    <row r="66" spans="1:5">
      <c r="A66" s="77" t="s">
        <v>499</v>
      </c>
      <c r="B66" s="77" t="s">
        <v>149</v>
      </c>
      <c r="C66" s="78">
        <v>12251</v>
      </c>
      <c r="D66" s="78">
        <v>14724</v>
      </c>
      <c r="E66" s="78">
        <v>11316</v>
      </c>
    </row>
    <row r="67" spans="1:5">
      <c r="A67" s="132" t="s">
        <v>170</v>
      </c>
      <c r="B67" s="132" t="s">
        <v>171</v>
      </c>
      <c r="C67" s="315">
        <v>124155</v>
      </c>
      <c r="D67" s="315">
        <v>557204</v>
      </c>
      <c r="E67" s="315">
        <v>434877</v>
      </c>
    </row>
    <row r="68" spans="1:5">
      <c r="A68" s="77" t="s">
        <v>537</v>
      </c>
      <c r="B68" s="77" t="s">
        <v>169</v>
      </c>
      <c r="C68" s="78">
        <v>522277</v>
      </c>
      <c r="D68" s="78">
        <v>40000</v>
      </c>
      <c r="E68" s="78">
        <v>0</v>
      </c>
    </row>
    <row r="69" spans="1:5">
      <c r="A69" s="130" t="s">
        <v>174</v>
      </c>
      <c r="B69" s="130" t="s">
        <v>175</v>
      </c>
      <c r="C69" s="131">
        <v>908735</v>
      </c>
      <c r="D69" s="131">
        <v>874960</v>
      </c>
      <c r="E69" s="131">
        <v>683905</v>
      </c>
    </row>
    <row r="70" spans="1:5">
      <c r="C70" s="79"/>
      <c r="D70" s="79"/>
    </row>
    <row r="71" spans="1:5">
      <c r="A71" s="313" t="s">
        <v>452</v>
      </c>
      <c r="B71" s="313" t="s">
        <v>177</v>
      </c>
      <c r="C71" s="119" t="s">
        <v>875</v>
      </c>
      <c r="D71" s="119">
        <v>42735</v>
      </c>
      <c r="E71" s="119" t="s">
        <v>876</v>
      </c>
    </row>
    <row r="72" spans="1:5">
      <c r="A72" s="130" t="s">
        <v>178</v>
      </c>
      <c r="B72" s="130" t="s">
        <v>179</v>
      </c>
      <c r="C72" s="131">
        <v>823236</v>
      </c>
      <c r="D72" s="131">
        <v>776938</v>
      </c>
      <c r="E72" s="131">
        <v>547119</v>
      </c>
    </row>
    <row r="73" spans="1:5">
      <c r="A73" s="130" t="s">
        <v>799</v>
      </c>
      <c r="B73" s="130" t="s">
        <v>481</v>
      </c>
      <c r="C73" s="131">
        <v>823236</v>
      </c>
      <c r="D73" s="131">
        <v>776938</v>
      </c>
      <c r="E73" s="131">
        <v>547119</v>
      </c>
    </row>
    <row r="74" spans="1:5">
      <c r="A74" s="77" t="s">
        <v>182</v>
      </c>
      <c r="B74" s="77" t="s">
        <v>183</v>
      </c>
      <c r="C74" s="78">
        <v>96120</v>
      </c>
      <c r="D74" s="78">
        <v>96120</v>
      </c>
      <c r="E74" s="78">
        <v>94950</v>
      </c>
    </row>
    <row r="75" spans="1:5">
      <c r="A75" s="77" t="s">
        <v>453</v>
      </c>
      <c r="B75" s="77" t="s">
        <v>527</v>
      </c>
      <c r="C75" s="78">
        <v>403001</v>
      </c>
      <c r="D75" s="78">
        <v>403001</v>
      </c>
      <c r="E75" s="78">
        <v>120199</v>
      </c>
    </row>
    <row r="76" spans="1:5">
      <c r="A76" s="77" t="s">
        <v>573</v>
      </c>
      <c r="B76" s="77" t="s">
        <v>191</v>
      </c>
      <c r="C76" s="78">
        <v>7278</v>
      </c>
      <c r="D76" s="78">
        <v>4795</v>
      </c>
      <c r="E76" s="78">
        <v>4837</v>
      </c>
    </row>
    <row r="77" spans="1:5">
      <c r="A77" s="77" t="s">
        <v>574</v>
      </c>
      <c r="B77" s="77" t="s">
        <v>529</v>
      </c>
      <c r="C77" s="78">
        <v>2474</v>
      </c>
      <c r="D77" s="78">
        <v>3918</v>
      </c>
      <c r="E77" s="78">
        <v>1852</v>
      </c>
    </row>
    <row r="78" spans="1:5">
      <c r="A78" s="77" t="s">
        <v>194</v>
      </c>
      <c r="B78" s="77" t="s">
        <v>195</v>
      </c>
      <c r="C78" s="78">
        <v>269104</v>
      </c>
      <c r="D78" s="78">
        <v>18590</v>
      </c>
      <c r="E78" s="78">
        <v>292719</v>
      </c>
    </row>
    <row r="79" spans="1:5">
      <c r="A79" s="77" t="s">
        <v>575</v>
      </c>
      <c r="B79" s="77" t="s">
        <v>197</v>
      </c>
      <c r="C79" s="78">
        <v>45259</v>
      </c>
      <c r="D79" s="78">
        <v>250514</v>
      </c>
      <c r="E79" s="78">
        <v>32562</v>
      </c>
    </row>
    <row r="80" spans="1:5">
      <c r="A80" s="114" t="s">
        <v>576</v>
      </c>
      <c r="B80" s="114" t="s">
        <v>482</v>
      </c>
      <c r="C80" s="316">
        <v>0</v>
      </c>
      <c r="D80" s="316">
        <v>0</v>
      </c>
      <c r="E80" s="316">
        <v>0</v>
      </c>
    </row>
    <row r="81" spans="1:5">
      <c r="A81" s="130" t="s">
        <v>577</v>
      </c>
      <c r="B81" s="130" t="s">
        <v>199</v>
      </c>
      <c r="C81" s="131">
        <v>2225</v>
      </c>
      <c r="D81" s="131">
        <v>8275</v>
      </c>
      <c r="E81" s="131">
        <v>553</v>
      </c>
    </row>
    <row r="82" spans="1:5">
      <c r="A82" s="77" t="s">
        <v>200</v>
      </c>
      <c r="B82" s="77" t="s">
        <v>201</v>
      </c>
      <c r="C82" s="78">
        <v>233</v>
      </c>
      <c r="D82" s="78">
        <v>76</v>
      </c>
      <c r="E82" s="78">
        <v>124</v>
      </c>
    </row>
    <row r="83" spans="1:5">
      <c r="A83" s="77" t="s">
        <v>502</v>
      </c>
      <c r="B83" s="77" t="s">
        <v>205</v>
      </c>
      <c r="C83" s="78">
        <v>1038</v>
      </c>
      <c r="D83" s="78">
        <v>7198</v>
      </c>
      <c r="E83" s="78">
        <v>0</v>
      </c>
    </row>
    <row r="84" spans="1:5">
      <c r="A84" s="77" t="s">
        <v>503</v>
      </c>
      <c r="B84" s="77" t="s">
        <v>207</v>
      </c>
      <c r="C84" s="78">
        <v>897</v>
      </c>
      <c r="D84" s="78">
        <v>944</v>
      </c>
      <c r="E84" s="78">
        <v>394</v>
      </c>
    </row>
    <row r="85" spans="1:5">
      <c r="A85" s="77" t="s">
        <v>483</v>
      </c>
      <c r="B85" s="77" t="s">
        <v>209</v>
      </c>
      <c r="C85" s="78">
        <v>57</v>
      </c>
      <c r="D85" s="78">
        <v>57</v>
      </c>
      <c r="E85" s="78">
        <v>35</v>
      </c>
    </row>
    <row r="86" spans="1:5">
      <c r="A86" s="130" t="s">
        <v>578</v>
      </c>
      <c r="B86" s="130" t="s">
        <v>213</v>
      </c>
      <c r="C86" s="131">
        <v>83274</v>
      </c>
      <c r="D86" s="131">
        <v>89747</v>
      </c>
      <c r="E86" s="131">
        <v>136233</v>
      </c>
    </row>
    <row r="87" spans="1:5">
      <c r="A87" s="77" t="s">
        <v>336</v>
      </c>
      <c r="B87" s="77" t="s">
        <v>337</v>
      </c>
      <c r="C87" s="78">
        <v>2</v>
      </c>
      <c r="D87" s="78">
        <v>0</v>
      </c>
      <c r="E87" s="78">
        <v>0</v>
      </c>
    </row>
    <row r="88" spans="1:5">
      <c r="A88" s="77" t="s">
        <v>200</v>
      </c>
      <c r="B88" s="77" t="s">
        <v>201</v>
      </c>
      <c r="C88" s="78">
        <v>234</v>
      </c>
      <c r="D88" s="78">
        <v>63</v>
      </c>
      <c r="E88" s="78">
        <v>290</v>
      </c>
    </row>
    <row r="89" spans="1:5">
      <c r="A89" s="77" t="s">
        <v>579</v>
      </c>
      <c r="B89" s="77" t="s">
        <v>217</v>
      </c>
      <c r="C89" s="78">
        <v>18570</v>
      </c>
      <c r="D89" s="78">
        <v>27971</v>
      </c>
      <c r="E89" s="78">
        <v>22126</v>
      </c>
    </row>
    <row r="90" spans="1:5">
      <c r="A90" s="77" t="s">
        <v>218</v>
      </c>
      <c r="B90" s="77" t="s">
        <v>219</v>
      </c>
      <c r="C90" s="78">
        <v>484</v>
      </c>
      <c r="D90" s="78">
        <v>3762</v>
      </c>
      <c r="E90" s="78">
        <v>182</v>
      </c>
    </row>
    <row r="91" spans="1:5">
      <c r="A91" s="77" t="s">
        <v>202</v>
      </c>
      <c r="B91" s="77" t="s">
        <v>221</v>
      </c>
      <c r="C91" s="78">
        <v>7660</v>
      </c>
      <c r="D91" s="78">
        <v>9762</v>
      </c>
      <c r="E91" s="78">
        <v>60054</v>
      </c>
    </row>
    <row r="92" spans="1:5">
      <c r="A92" s="77" t="s">
        <v>503</v>
      </c>
      <c r="B92" s="77" t="s">
        <v>207</v>
      </c>
      <c r="C92" s="78">
        <v>3598</v>
      </c>
      <c r="D92" s="78">
        <v>2864</v>
      </c>
      <c r="E92" s="78">
        <v>8526</v>
      </c>
    </row>
    <row r="93" spans="1:5">
      <c r="A93" s="77" t="s">
        <v>483</v>
      </c>
      <c r="B93" s="77" t="s">
        <v>209</v>
      </c>
      <c r="C93" s="78">
        <v>147</v>
      </c>
      <c r="D93" s="78">
        <v>294</v>
      </c>
      <c r="E93" s="78">
        <v>187</v>
      </c>
    </row>
    <row r="94" spans="1:5">
      <c r="A94" s="77" t="s">
        <v>210</v>
      </c>
      <c r="B94" s="77" t="s">
        <v>211</v>
      </c>
      <c r="C94" s="78">
        <v>52579</v>
      </c>
      <c r="D94" s="78">
        <v>45031</v>
      </c>
      <c r="E94" s="78">
        <v>44868</v>
      </c>
    </row>
    <row r="95" spans="1:5">
      <c r="A95" s="130" t="s">
        <v>580</v>
      </c>
      <c r="B95" s="130" t="s">
        <v>228</v>
      </c>
      <c r="C95" s="131">
        <v>908735</v>
      </c>
      <c r="D95" s="131">
        <v>874960</v>
      </c>
      <c r="E95" s="131">
        <v>683905</v>
      </c>
    </row>
    <row r="96" spans="1:5">
      <c r="A96" s="76" t="s">
        <v>466</v>
      </c>
    </row>
    <row r="98" spans="1:4" ht="26">
      <c r="A98" s="65" t="s">
        <v>784</v>
      </c>
      <c r="B98" s="65" t="s">
        <v>230</v>
      </c>
    </row>
    <row r="99" spans="1:4" ht="24">
      <c r="A99" s="313" t="s">
        <v>231</v>
      </c>
      <c r="B99" s="313" t="s">
        <v>232</v>
      </c>
      <c r="C99" s="113" t="s">
        <v>877</v>
      </c>
      <c r="D99" s="113" t="s">
        <v>878</v>
      </c>
    </row>
    <row r="100" spans="1:4">
      <c r="A100" s="121" t="s">
        <v>233</v>
      </c>
      <c r="B100" s="121" t="s">
        <v>234</v>
      </c>
      <c r="C100" s="4"/>
      <c r="D100" s="4"/>
    </row>
    <row r="101" spans="1:4">
      <c r="A101" s="122" t="s">
        <v>646</v>
      </c>
      <c r="B101" s="122" t="s">
        <v>758</v>
      </c>
      <c r="C101" s="4">
        <v>45259</v>
      </c>
      <c r="D101" s="4">
        <v>32562</v>
      </c>
    </row>
    <row r="102" spans="1:4">
      <c r="A102" s="122" t="s">
        <v>235</v>
      </c>
      <c r="B102" s="122" t="s">
        <v>236</v>
      </c>
      <c r="C102" s="4">
        <v>33731</v>
      </c>
      <c r="D102" s="4">
        <v>54861</v>
      </c>
    </row>
    <row r="103" spans="1:4">
      <c r="A103" s="81" t="s">
        <v>800</v>
      </c>
      <c r="B103" s="81" t="s">
        <v>801</v>
      </c>
      <c r="C103" s="80">
        <v>961</v>
      </c>
      <c r="D103" s="80">
        <v>1059</v>
      </c>
    </row>
    <row r="104" spans="1:4">
      <c r="A104" s="81" t="s">
        <v>802</v>
      </c>
      <c r="B104" s="81" t="s">
        <v>803</v>
      </c>
      <c r="C104" s="80">
        <v>0</v>
      </c>
      <c r="D104" s="80">
        <v>1565</v>
      </c>
    </row>
    <row r="105" spans="1:4">
      <c r="A105" s="81" t="s">
        <v>650</v>
      </c>
      <c r="B105" s="81" t="s">
        <v>605</v>
      </c>
      <c r="C105" s="80">
        <v>-3401</v>
      </c>
      <c r="D105" s="80">
        <v>-2393</v>
      </c>
    </row>
    <row r="106" spans="1:4">
      <c r="A106" s="81" t="s">
        <v>651</v>
      </c>
      <c r="B106" s="81" t="s">
        <v>606</v>
      </c>
      <c r="C106" s="80">
        <v>249</v>
      </c>
      <c r="D106" s="80">
        <v>79</v>
      </c>
    </row>
    <row r="107" spans="1:4">
      <c r="A107" s="81" t="s">
        <v>652</v>
      </c>
      <c r="B107" s="81" t="s">
        <v>248</v>
      </c>
      <c r="C107" s="80">
        <v>7401</v>
      </c>
      <c r="D107" s="80">
        <v>-11552</v>
      </c>
    </row>
    <row r="108" spans="1:4">
      <c r="A108" s="81" t="s">
        <v>653</v>
      </c>
      <c r="B108" s="81" t="s">
        <v>250</v>
      </c>
      <c r="C108" s="80">
        <v>-89</v>
      </c>
      <c r="D108" s="80">
        <v>-1387</v>
      </c>
    </row>
    <row r="109" spans="1:4">
      <c r="A109" s="81" t="s">
        <v>654</v>
      </c>
      <c r="B109" s="81" t="s">
        <v>252</v>
      </c>
      <c r="C109" s="80">
        <v>36016</v>
      </c>
      <c r="D109" s="80">
        <v>53283</v>
      </c>
    </row>
    <row r="110" spans="1:4">
      <c r="A110" s="81" t="s">
        <v>655</v>
      </c>
      <c r="B110" s="81" t="s">
        <v>546</v>
      </c>
      <c r="C110" s="80">
        <v>-12059</v>
      </c>
      <c r="D110" s="80">
        <v>12121</v>
      </c>
    </row>
    <row r="111" spans="1:4">
      <c r="A111" s="81" t="s">
        <v>255</v>
      </c>
      <c r="B111" s="81" t="s">
        <v>547</v>
      </c>
      <c r="C111" s="80">
        <v>3160</v>
      </c>
      <c r="D111" s="80">
        <v>1838</v>
      </c>
    </row>
    <row r="112" spans="1:4">
      <c r="A112" s="81" t="s">
        <v>259</v>
      </c>
      <c r="B112" s="81" t="s">
        <v>260</v>
      </c>
      <c r="C112" s="80">
        <v>1493</v>
      </c>
      <c r="D112" s="80">
        <v>248</v>
      </c>
    </row>
    <row r="113" spans="1:4">
      <c r="A113" s="122" t="s">
        <v>656</v>
      </c>
      <c r="B113" s="122" t="s">
        <v>262</v>
      </c>
      <c r="C113" s="4">
        <v>78990</v>
      </c>
      <c r="D113" s="4">
        <v>87423</v>
      </c>
    </row>
    <row r="114" spans="1:4">
      <c r="A114" s="81" t="s">
        <v>805</v>
      </c>
      <c r="B114" s="81" t="s">
        <v>765</v>
      </c>
      <c r="C114" s="80">
        <v>11576</v>
      </c>
      <c r="D114" s="80">
        <v>7616</v>
      </c>
    </row>
    <row r="115" spans="1:4">
      <c r="A115" s="81" t="s">
        <v>766</v>
      </c>
      <c r="B115" s="81" t="s">
        <v>866</v>
      </c>
      <c r="C115" s="80">
        <v>-26269</v>
      </c>
      <c r="D115" s="80">
        <v>-42160</v>
      </c>
    </row>
    <row r="116" spans="1:4">
      <c r="A116" s="121" t="s">
        <v>659</v>
      </c>
      <c r="B116" s="121" t="s">
        <v>270</v>
      </c>
      <c r="C116" s="4">
        <v>64297</v>
      </c>
      <c r="D116" s="4">
        <v>52879</v>
      </c>
    </row>
    <row r="117" spans="1:4">
      <c r="A117" s="121" t="s">
        <v>660</v>
      </c>
      <c r="B117" s="121" t="s">
        <v>272</v>
      </c>
      <c r="C117" s="4"/>
      <c r="D117" s="4"/>
    </row>
    <row r="118" spans="1:4">
      <c r="A118" s="122" t="s">
        <v>549</v>
      </c>
      <c r="B118" s="122" t="s">
        <v>274</v>
      </c>
      <c r="C118" s="4">
        <v>3402</v>
      </c>
      <c r="D118" s="4">
        <v>2478</v>
      </c>
    </row>
    <row r="119" spans="1:4">
      <c r="A119" s="81" t="s">
        <v>806</v>
      </c>
      <c r="B119" s="81" t="s">
        <v>276</v>
      </c>
      <c r="C119" s="80">
        <v>1</v>
      </c>
      <c r="D119" s="80">
        <v>0</v>
      </c>
    </row>
    <row r="120" spans="1:4">
      <c r="A120" s="81" t="s">
        <v>807</v>
      </c>
      <c r="B120" s="81" t="s">
        <v>282</v>
      </c>
      <c r="C120" s="80">
        <v>0</v>
      </c>
      <c r="D120" s="80">
        <v>85</v>
      </c>
    </row>
    <row r="121" spans="1:4">
      <c r="A121" s="81" t="s">
        <v>664</v>
      </c>
      <c r="B121" s="81" t="s">
        <v>716</v>
      </c>
      <c r="C121" s="80">
        <v>3401</v>
      </c>
      <c r="D121" s="80">
        <v>2393</v>
      </c>
    </row>
    <row r="122" spans="1:4">
      <c r="A122" s="122" t="s">
        <v>553</v>
      </c>
      <c r="B122" s="122" t="s">
        <v>300</v>
      </c>
      <c r="C122" s="4">
        <v>500453</v>
      </c>
      <c r="D122" s="4">
        <v>14796</v>
      </c>
    </row>
    <row r="123" spans="1:4">
      <c r="A123" s="81" t="s">
        <v>665</v>
      </c>
      <c r="B123" s="81" t="s">
        <v>717</v>
      </c>
      <c r="C123" s="80">
        <v>2157</v>
      </c>
      <c r="D123" s="80">
        <v>1263</v>
      </c>
    </row>
    <row r="124" spans="1:4">
      <c r="A124" s="81" t="s">
        <v>568</v>
      </c>
      <c r="B124" s="81" t="s">
        <v>137</v>
      </c>
      <c r="C124" s="80">
        <v>16019</v>
      </c>
      <c r="D124" s="80">
        <v>13533</v>
      </c>
    </row>
    <row r="125" spans="1:4">
      <c r="A125" s="81" t="s">
        <v>810</v>
      </c>
      <c r="B125" s="81" t="s">
        <v>322</v>
      </c>
      <c r="C125" s="80">
        <v>482277</v>
      </c>
      <c r="D125" s="80">
        <v>0</v>
      </c>
    </row>
    <row r="126" spans="1:4">
      <c r="A126" s="121" t="s">
        <v>668</v>
      </c>
      <c r="B126" s="121" t="s">
        <v>331</v>
      </c>
      <c r="C126" s="4">
        <v>-497051</v>
      </c>
      <c r="D126" s="4">
        <v>-12318</v>
      </c>
    </row>
    <row r="127" spans="1:4">
      <c r="A127" s="121" t="s">
        <v>669</v>
      </c>
      <c r="B127" s="121" t="s">
        <v>333</v>
      </c>
      <c r="C127" s="4"/>
      <c r="D127" s="4"/>
    </row>
    <row r="128" spans="1:4">
      <c r="A128" s="122" t="s">
        <v>549</v>
      </c>
      <c r="B128" s="122" t="s">
        <v>274</v>
      </c>
      <c r="C128" s="4">
        <v>2</v>
      </c>
      <c r="D128" s="4">
        <v>903</v>
      </c>
    </row>
    <row r="129" spans="1:16">
      <c r="A129" s="81" t="s">
        <v>710</v>
      </c>
      <c r="B129" s="81" t="s">
        <v>711</v>
      </c>
      <c r="C129" s="80">
        <v>0</v>
      </c>
      <c r="D129" s="80">
        <v>903</v>
      </c>
    </row>
    <row r="130" spans="1:16">
      <c r="A130" s="81" t="s">
        <v>336</v>
      </c>
      <c r="B130" s="81" t="s">
        <v>337</v>
      </c>
      <c r="C130" s="80">
        <v>2</v>
      </c>
      <c r="D130" s="80">
        <v>0</v>
      </c>
    </row>
    <row r="131" spans="1:16">
      <c r="A131" s="122" t="s">
        <v>553</v>
      </c>
      <c r="B131" s="122" t="s">
        <v>300</v>
      </c>
      <c r="C131" s="4">
        <v>297</v>
      </c>
      <c r="D131" s="4">
        <v>224</v>
      </c>
    </row>
    <row r="132" spans="1:16">
      <c r="A132" s="81" t="s">
        <v>785</v>
      </c>
      <c r="B132" s="81" t="s">
        <v>786</v>
      </c>
      <c r="C132" s="80">
        <v>297</v>
      </c>
      <c r="D132" s="80">
        <v>224</v>
      </c>
    </row>
    <row r="133" spans="1:16">
      <c r="A133" s="121" t="s">
        <v>672</v>
      </c>
      <c r="B133" s="121" t="s">
        <v>353</v>
      </c>
      <c r="C133" s="4">
        <v>-295</v>
      </c>
      <c r="D133" s="4">
        <v>679</v>
      </c>
    </row>
    <row r="134" spans="1:16">
      <c r="A134" s="121" t="s">
        <v>673</v>
      </c>
      <c r="B134" s="121" t="s">
        <v>355</v>
      </c>
      <c r="C134" s="4">
        <v>-433049</v>
      </c>
      <c r="D134" s="4">
        <v>41240</v>
      </c>
    </row>
    <row r="135" spans="1:16">
      <c r="A135" s="121" t="s">
        <v>674</v>
      </c>
      <c r="B135" s="121" t="s">
        <v>357</v>
      </c>
      <c r="C135" s="4">
        <v>-433049</v>
      </c>
      <c r="D135" s="4">
        <v>41240</v>
      </c>
    </row>
    <row r="136" spans="1:16">
      <c r="A136" s="121" t="s">
        <v>675</v>
      </c>
      <c r="B136" s="121" t="s">
        <v>359</v>
      </c>
      <c r="C136" s="4">
        <v>557204</v>
      </c>
      <c r="D136" s="4">
        <v>393637</v>
      </c>
    </row>
    <row r="137" spans="1:16">
      <c r="A137" s="121" t="s">
        <v>676</v>
      </c>
      <c r="B137" s="121" t="s">
        <v>361</v>
      </c>
      <c r="C137" s="4">
        <v>124155</v>
      </c>
      <c r="D137" s="4">
        <v>434877</v>
      </c>
    </row>
    <row r="138" spans="1:16">
      <c r="A138" s="76" t="s">
        <v>466</v>
      </c>
      <c r="B138" s="71"/>
      <c r="C138" s="72"/>
      <c r="D138" s="72"/>
    </row>
    <row r="139" spans="1:16">
      <c r="A139" s="76"/>
      <c r="B139" s="71"/>
      <c r="C139" s="72"/>
      <c r="D139" s="72"/>
    </row>
    <row r="140" spans="1:16" ht="29" customHeight="1">
      <c r="A140" s="65" t="s">
        <v>787</v>
      </c>
      <c r="B140" s="66" t="s">
        <v>427</v>
      </c>
      <c r="C140" s="383" t="s">
        <v>838</v>
      </c>
      <c r="D140" s="384"/>
      <c r="E140" s="384"/>
      <c r="F140" s="385"/>
      <c r="M140" s="383" t="s">
        <v>874</v>
      </c>
      <c r="N140" s="384"/>
      <c r="O140" s="384"/>
      <c r="P140" s="385"/>
    </row>
    <row r="141" spans="1:16" ht="52">
      <c r="A141" s="392" t="s">
        <v>477</v>
      </c>
      <c r="B141" s="387" t="s">
        <v>429</v>
      </c>
      <c r="C141" s="396" t="s">
        <v>430</v>
      </c>
      <c r="D141" s="396" t="s">
        <v>431</v>
      </c>
      <c r="E141" s="314" t="s">
        <v>478</v>
      </c>
      <c r="F141" s="314" t="s">
        <v>433</v>
      </c>
      <c r="M141" s="396" t="s">
        <v>430</v>
      </c>
      <c r="N141" s="396" t="s">
        <v>431</v>
      </c>
      <c r="O141" s="314" t="s">
        <v>478</v>
      </c>
      <c r="P141" s="314" t="s">
        <v>433</v>
      </c>
    </row>
    <row r="142" spans="1:16" ht="65">
      <c r="A142" s="392"/>
      <c r="B142" s="387"/>
      <c r="C142" s="397"/>
      <c r="D142" s="397"/>
      <c r="E142" s="314" t="s">
        <v>479</v>
      </c>
      <c r="F142" s="314" t="s">
        <v>435</v>
      </c>
      <c r="M142" s="397"/>
      <c r="N142" s="397"/>
      <c r="O142" s="314" t="s">
        <v>479</v>
      </c>
      <c r="P142" s="314" t="s">
        <v>435</v>
      </c>
    </row>
    <row r="143" spans="1:16">
      <c r="A143" s="82" t="s">
        <v>0</v>
      </c>
      <c r="B143" s="121" t="s">
        <v>1</v>
      </c>
      <c r="C143" s="123">
        <v>75521</v>
      </c>
      <c r="D143" s="123">
        <v>32871</v>
      </c>
      <c r="E143" s="123">
        <v>-9050</v>
      </c>
      <c r="F143" s="123">
        <v>99342</v>
      </c>
      <c r="M143" s="123">
        <v>68652</v>
      </c>
      <c r="N143" s="123">
        <v>20114</v>
      </c>
      <c r="O143" s="123">
        <v>-1771</v>
      </c>
      <c r="P143" s="123">
        <v>86995</v>
      </c>
    </row>
    <row r="144" spans="1:16">
      <c r="A144" s="84" t="s">
        <v>622</v>
      </c>
      <c r="B144" s="116" t="s">
        <v>46</v>
      </c>
      <c r="C144" s="88">
        <v>72784</v>
      </c>
      <c r="D144" s="88">
        <v>1566</v>
      </c>
      <c r="E144" s="88">
        <v>3360</v>
      </c>
      <c r="F144" s="78">
        <v>77710</v>
      </c>
      <c r="M144" s="78">
        <v>64501</v>
      </c>
      <c r="N144" s="78">
        <v>11</v>
      </c>
      <c r="O144" s="78">
        <v>290</v>
      </c>
      <c r="P144" s="78">
        <v>64802</v>
      </c>
    </row>
    <row r="145" spans="1:16">
      <c r="A145" s="84" t="s">
        <v>623</v>
      </c>
      <c r="B145" s="116" t="s">
        <v>812</v>
      </c>
      <c r="C145" s="88">
        <v>1189</v>
      </c>
      <c r="D145" s="88">
        <v>0</v>
      </c>
      <c r="E145" s="88">
        <v>-1146</v>
      </c>
      <c r="F145" s="78">
        <v>43</v>
      </c>
      <c r="M145" s="78">
        <v>1031</v>
      </c>
      <c r="N145" s="78">
        <v>0</v>
      </c>
      <c r="O145" s="78">
        <v>-926</v>
      </c>
      <c r="P145" s="78">
        <v>105</v>
      </c>
    </row>
    <row r="146" spans="1:16">
      <c r="A146" s="84" t="s">
        <v>624</v>
      </c>
      <c r="B146" s="116" t="s">
        <v>813</v>
      </c>
      <c r="C146" s="88">
        <v>1548</v>
      </c>
      <c r="D146" s="88">
        <v>31305</v>
      </c>
      <c r="E146" s="88">
        <v>-11264</v>
      </c>
      <c r="F146" s="78">
        <v>21589</v>
      </c>
      <c r="M146" s="78">
        <v>3120</v>
      </c>
      <c r="N146" s="78">
        <v>20103</v>
      </c>
      <c r="O146" s="78">
        <v>-1135</v>
      </c>
      <c r="P146" s="78">
        <v>22088</v>
      </c>
    </row>
    <row r="147" spans="1:16">
      <c r="A147" s="82" t="s">
        <v>677</v>
      </c>
      <c r="B147" s="121" t="s">
        <v>867</v>
      </c>
      <c r="C147" s="123">
        <v>1834</v>
      </c>
      <c r="D147" s="123">
        <v>21409</v>
      </c>
      <c r="E147" s="123">
        <v>-8420</v>
      </c>
      <c r="F147" s="123">
        <v>14823</v>
      </c>
      <c r="M147" s="123">
        <v>4529</v>
      </c>
      <c r="N147" s="123">
        <v>13487</v>
      </c>
      <c r="O147" s="123">
        <v>-1002</v>
      </c>
      <c r="P147" s="123">
        <v>17014</v>
      </c>
    </row>
    <row r="148" spans="1:16">
      <c r="A148" s="84" t="s">
        <v>439</v>
      </c>
      <c r="B148" s="116" t="s">
        <v>814</v>
      </c>
      <c r="C148" s="88">
        <v>420</v>
      </c>
      <c r="D148" s="88">
        <v>158</v>
      </c>
      <c r="E148" s="88">
        <v>-516</v>
      </c>
      <c r="F148" s="78">
        <v>62</v>
      </c>
      <c r="M148" s="78">
        <v>1634</v>
      </c>
      <c r="N148" s="78">
        <v>179</v>
      </c>
      <c r="O148" s="78">
        <v>-178</v>
      </c>
      <c r="P148" s="78">
        <v>1635</v>
      </c>
    </row>
    <row r="149" spans="1:16">
      <c r="A149" s="84" t="s">
        <v>793</v>
      </c>
      <c r="B149" s="116" t="s">
        <v>442</v>
      </c>
      <c r="C149" s="88">
        <v>1414</v>
      </c>
      <c r="D149" s="88">
        <v>21251</v>
      </c>
      <c r="E149" s="88">
        <v>-7904</v>
      </c>
      <c r="F149" s="78">
        <v>14761</v>
      </c>
      <c r="M149" s="78">
        <v>2895</v>
      </c>
      <c r="N149" s="78">
        <v>13308</v>
      </c>
      <c r="O149" s="78">
        <v>-824</v>
      </c>
      <c r="P149" s="78">
        <v>15379</v>
      </c>
    </row>
    <row r="150" spans="1:16">
      <c r="A150" s="85" t="s">
        <v>626</v>
      </c>
      <c r="B150" s="124" t="s">
        <v>815</v>
      </c>
      <c r="C150" s="123">
        <v>73687</v>
      </c>
      <c r="D150" s="123">
        <v>11462</v>
      </c>
      <c r="E150" s="123">
        <v>-630</v>
      </c>
      <c r="F150" s="123">
        <v>84519</v>
      </c>
      <c r="M150" s="123">
        <v>64123</v>
      </c>
      <c r="N150" s="123">
        <v>6627</v>
      </c>
      <c r="O150" s="123">
        <v>-769</v>
      </c>
      <c r="P150" s="123">
        <v>69981</v>
      </c>
    </row>
    <row r="151" spans="1:16">
      <c r="A151" s="83" t="s">
        <v>629</v>
      </c>
      <c r="B151" s="77" t="s">
        <v>65</v>
      </c>
      <c r="C151" s="88">
        <v>439</v>
      </c>
      <c r="D151" s="88">
        <v>127</v>
      </c>
      <c r="E151" s="88">
        <v>-133</v>
      </c>
      <c r="F151" s="78">
        <v>433</v>
      </c>
      <c r="M151" s="78">
        <v>187</v>
      </c>
      <c r="N151" s="78">
        <v>276</v>
      </c>
      <c r="O151" s="78">
        <v>-258</v>
      </c>
      <c r="P151" s="78">
        <v>205</v>
      </c>
    </row>
    <row r="152" spans="1:16">
      <c r="A152" s="83" t="s">
        <v>627</v>
      </c>
      <c r="B152" s="77" t="s">
        <v>59</v>
      </c>
      <c r="C152" s="88">
        <v>14966</v>
      </c>
      <c r="D152" s="88">
        <v>8126</v>
      </c>
      <c r="E152" s="88">
        <v>-658</v>
      </c>
      <c r="F152" s="78">
        <v>22434</v>
      </c>
      <c r="M152" s="78">
        <v>21612</v>
      </c>
      <c r="N152" s="78">
        <v>5056</v>
      </c>
      <c r="O152" s="78">
        <v>-654</v>
      </c>
      <c r="P152" s="78">
        <v>26014</v>
      </c>
    </row>
    <row r="153" spans="1:16">
      <c r="A153" s="83" t="s">
        <v>816</v>
      </c>
      <c r="B153" s="77" t="s">
        <v>520</v>
      </c>
      <c r="C153" s="88">
        <v>7064</v>
      </c>
      <c r="D153" s="88">
        <v>1348</v>
      </c>
      <c r="E153" s="88">
        <v>28</v>
      </c>
      <c r="F153" s="78">
        <v>8440</v>
      </c>
      <c r="M153" s="78">
        <v>4252</v>
      </c>
      <c r="N153" s="78">
        <v>1412</v>
      </c>
      <c r="O153" s="78">
        <v>-371</v>
      </c>
      <c r="P153" s="78">
        <v>5293</v>
      </c>
    </row>
    <row r="154" spans="1:16">
      <c r="A154" s="83" t="s">
        <v>66</v>
      </c>
      <c r="B154" s="77" t="s">
        <v>67</v>
      </c>
      <c r="C154" s="88">
        <v>272</v>
      </c>
      <c r="D154" s="88">
        <v>109</v>
      </c>
      <c r="E154" s="88">
        <v>-133</v>
      </c>
      <c r="F154" s="78">
        <v>248</v>
      </c>
      <c r="M154" s="78">
        <v>262</v>
      </c>
      <c r="N154" s="78">
        <v>39</v>
      </c>
      <c r="O154" s="78">
        <v>-2</v>
      </c>
      <c r="P154" s="78">
        <v>299</v>
      </c>
    </row>
    <row r="155" spans="1:16">
      <c r="A155" s="85" t="s">
        <v>631</v>
      </c>
      <c r="B155" s="124" t="s">
        <v>756</v>
      </c>
      <c r="C155" s="123">
        <v>51824</v>
      </c>
      <c r="D155" s="123">
        <v>2006</v>
      </c>
      <c r="E155" s="123">
        <v>0</v>
      </c>
      <c r="F155" s="123">
        <v>53830</v>
      </c>
      <c r="M155" s="123">
        <v>38184</v>
      </c>
      <c r="N155" s="123">
        <v>396</v>
      </c>
      <c r="O155" s="123">
        <v>0</v>
      </c>
      <c r="P155" s="123">
        <v>38580</v>
      </c>
    </row>
    <row r="156" spans="1:16">
      <c r="A156" s="83" t="s">
        <v>632</v>
      </c>
      <c r="B156" s="77" t="s">
        <v>73</v>
      </c>
      <c r="C156" s="88">
        <v>3850</v>
      </c>
      <c r="D156" s="88">
        <v>23</v>
      </c>
      <c r="E156" s="88">
        <v>-4</v>
      </c>
      <c r="F156" s="78">
        <v>3869</v>
      </c>
      <c r="M156" s="78">
        <v>3262</v>
      </c>
      <c r="N156" s="78">
        <v>14</v>
      </c>
      <c r="O156" s="78">
        <v>-4</v>
      </c>
      <c r="P156" s="78">
        <v>3272</v>
      </c>
    </row>
    <row r="157" spans="1:16">
      <c r="A157" s="83" t="s">
        <v>633</v>
      </c>
      <c r="B157" s="77" t="s">
        <v>75</v>
      </c>
      <c r="C157" s="88">
        <v>860</v>
      </c>
      <c r="D157" s="88">
        <v>8</v>
      </c>
      <c r="E157" s="88">
        <v>-4</v>
      </c>
      <c r="F157" s="78">
        <v>864</v>
      </c>
      <c r="M157" s="78">
        <v>1673</v>
      </c>
      <c r="N157" s="78">
        <v>5</v>
      </c>
      <c r="O157" s="78">
        <v>-4</v>
      </c>
      <c r="P157" s="78">
        <v>1674</v>
      </c>
    </row>
    <row r="158" spans="1:16">
      <c r="A158" s="85" t="s">
        <v>817</v>
      </c>
      <c r="B158" s="124" t="s">
        <v>818</v>
      </c>
      <c r="C158" s="123">
        <v>54814</v>
      </c>
      <c r="D158" s="123">
        <v>2021</v>
      </c>
      <c r="E158" s="123">
        <v>0</v>
      </c>
      <c r="F158" s="123">
        <v>56835</v>
      </c>
      <c r="M158" s="123">
        <v>39773</v>
      </c>
      <c r="N158" s="123">
        <v>405</v>
      </c>
      <c r="O158" s="123">
        <v>0</v>
      </c>
      <c r="P158" s="123">
        <v>40178</v>
      </c>
    </row>
    <row r="159" spans="1:16">
      <c r="A159" s="83" t="s">
        <v>78</v>
      </c>
      <c r="B159" s="77" t="s">
        <v>115</v>
      </c>
      <c r="C159" s="88">
        <v>11114</v>
      </c>
      <c r="D159" s="88">
        <v>462</v>
      </c>
      <c r="E159" s="88">
        <v>0</v>
      </c>
      <c r="F159" s="78">
        <v>11576</v>
      </c>
      <c r="M159" s="78">
        <v>7473</v>
      </c>
      <c r="N159" s="78">
        <v>143</v>
      </c>
      <c r="O159" s="78">
        <v>0</v>
      </c>
      <c r="P159" s="78">
        <v>7616</v>
      </c>
    </row>
    <row r="160" spans="1:16">
      <c r="A160" s="85" t="s">
        <v>819</v>
      </c>
      <c r="B160" s="124" t="s">
        <v>820</v>
      </c>
      <c r="C160" s="123">
        <v>43700</v>
      </c>
      <c r="D160" s="123">
        <v>1559</v>
      </c>
      <c r="E160" s="123">
        <v>0</v>
      </c>
      <c r="F160" s="123">
        <v>45259</v>
      </c>
      <c r="M160" s="123">
        <v>32300</v>
      </c>
      <c r="N160" s="123">
        <v>262</v>
      </c>
      <c r="O160" s="123">
        <v>0</v>
      </c>
      <c r="P160" s="123">
        <v>32562</v>
      </c>
    </row>
    <row r="161" spans="1:16">
      <c r="A161" s="83" t="s">
        <v>821</v>
      </c>
      <c r="B161" s="77" t="s">
        <v>822</v>
      </c>
      <c r="C161" s="88">
        <v>0</v>
      </c>
      <c r="D161" s="88">
        <v>0</v>
      </c>
      <c r="E161" s="88">
        <v>0</v>
      </c>
      <c r="F161" s="78">
        <v>0</v>
      </c>
      <c r="M161" s="78">
        <v>0</v>
      </c>
      <c r="N161" s="78">
        <v>0</v>
      </c>
      <c r="O161" s="78">
        <v>0</v>
      </c>
      <c r="P161" s="78">
        <v>0</v>
      </c>
    </row>
    <row r="162" spans="1:16">
      <c r="A162" s="85" t="s">
        <v>522</v>
      </c>
      <c r="B162" s="124" t="s">
        <v>758</v>
      </c>
      <c r="C162" s="123">
        <v>43700</v>
      </c>
      <c r="D162" s="123">
        <v>1559</v>
      </c>
      <c r="E162" s="123">
        <v>0</v>
      </c>
      <c r="F162" s="123">
        <v>45259</v>
      </c>
      <c r="M162" s="123">
        <v>32300</v>
      </c>
      <c r="N162" s="123">
        <v>262</v>
      </c>
      <c r="O162" s="123">
        <v>0</v>
      </c>
      <c r="P162" s="123">
        <v>32562</v>
      </c>
    </row>
    <row r="163" spans="1:16">
      <c r="A163" s="83" t="s">
        <v>823</v>
      </c>
      <c r="B163" s="77" t="s">
        <v>824</v>
      </c>
      <c r="C163" s="88">
        <v>0</v>
      </c>
      <c r="D163" s="88">
        <v>0</v>
      </c>
      <c r="E163" s="88">
        <v>0</v>
      </c>
      <c r="F163" s="78">
        <v>0</v>
      </c>
      <c r="M163" s="78">
        <v>0</v>
      </c>
      <c r="N163" s="78">
        <v>0</v>
      </c>
      <c r="O163" s="78">
        <v>0</v>
      </c>
      <c r="P163" s="78">
        <v>0</v>
      </c>
    </row>
    <row r="164" spans="1:16">
      <c r="A164" s="85" t="s">
        <v>825</v>
      </c>
      <c r="B164" s="124" t="s">
        <v>759</v>
      </c>
      <c r="C164" s="123">
        <v>43700</v>
      </c>
      <c r="D164" s="123">
        <v>1559</v>
      </c>
      <c r="E164" s="123">
        <v>0</v>
      </c>
      <c r="F164" s="123">
        <v>45259</v>
      </c>
      <c r="M164" s="123">
        <v>32300</v>
      </c>
      <c r="N164" s="123">
        <v>262</v>
      </c>
      <c r="O164" s="123">
        <v>0</v>
      </c>
      <c r="P164" s="123">
        <v>32562</v>
      </c>
    </row>
    <row r="166" spans="1:16" ht="26">
      <c r="A166" s="65" t="s">
        <v>788</v>
      </c>
      <c r="B166" s="65" t="s">
        <v>448</v>
      </c>
      <c r="C166" s="383">
        <v>42825</v>
      </c>
      <c r="D166" s="384"/>
      <c r="E166" s="384"/>
      <c r="F166" s="385"/>
      <c r="H166" s="383" t="s">
        <v>848</v>
      </c>
      <c r="I166" s="384"/>
      <c r="J166" s="384"/>
      <c r="K166" s="385"/>
      <c r="M166" s="383" t="s">
        <v>876</v>
      </c>
      <c r="N166" s="384"/>
      <c r="O166" s="384"/>
      <c r="P166" s="385"/>
    </row>
    <row r="167" spans="1:16" ht="52">
      <c r="A167" s="313" t="s">
        <v>126</v>
      </c>
      <c r="B167" s="390" t="s">
        <v>127</v>
      </c>
      <c r="C167" s="396" t="s">
        <v>430</v>
      </c>
      <c r="D167" s="396" t="s">
        <v>431</v>
      </c>
      <c r="E167" s="314" t="s">
        <v>478</v>
      </c>
      <c r="F167" s="314" t="s">
        <v>433</v>
      </c>
      <c r="H167" s="396" t="s">
        <v>430</v>
      </c>
      <c r="I167" s="396" t="s">
        <v>431</v>
      </c>
      <c r="J167" s="314" t="s">
        <v>478</v>
      </c>
      <c r="K167" s="314" t="s">
        <v>433</v>
      </c>
      <c r="M167" s="396" t="s">
        <v>430</v>
      </c>
      <c r="N167" s="396" t="s">
        <v>431</v>
      </c>
      <c r="O167" s="314" t="s">
        <v>478</v>
      </c>
      <c r="P167" s="314" t="s">
        <v>433</v>
      </c>
    </row>
    <row r="168" spans="1:16" ht="65">
      <c r="A168" s="313" t="s">
        <v>126</v>
      </c>
      <c r="B168" s="391"/>
      <c r="C168" s="397"/>
      <c r="D168" s="397"/>
      <c r="E168" s="314" t="s">
        <v>479</v>
      </c>
      <c r="F168" s="314" t="s">
        <v>435</v>
      </c>
      <c r="H168" s="397"/>
      <c r="I168" s="397"/>
      <c r="J168" s="314" t="s">
        <v>479</v>
      </c>
      <c r="K168" s="314" t="s">
        <v>435</v>
      </c>
      <c r="M168" s="397"/>
      <c r="N168" s="397"/>
      <c r="O168" s="314" t="s">
        <v>479</v>
      </c>
      <c r="P168" s="314" t="s">
        <v>435</v>
      </c>
    </row>
    <row r="169" spans="1:16">
      <c r="A169" s="121" t="s">
        <v>14</v>
      </c>
      <c r="B169" s="121" t="s">
        <v>131</v>
      </c>
      <c r="C169" s="125">
        <v>193540</v>
      </c>
      <c r="D169" s="125">
        <v>8864</v>
      </c>
      <c r="E169" s="125">
        <v>-14027</v>
      </c>
      <c r="F169" s="125">
        <v>188377</v>
      </c>
      <c r="H169" s="125">
        <v>176047</v>
      </c>
      <c r="I169" s="125">
        <v>8483</v>
      </c>
      <c r="J169" s="125">
        <v>-13886</v>
      </c>
      <c r="K169" s="125">
        <v>170644</v>
      </c>
      <c r="M169" s="125">
        <v>158634</v>
      </c>
      <c r="N169" s="125">
        <v>6488</v>
      </c>
      <c r="O169" s="125">
        <v>-11588</v>
      </c>
      <c r="P169" s="125">
        <v>153534</v>
      </c>
    </row>
    <row r="170" spans="1:16">
      <c r="A170" s="77" t="s">
        <v>566</v>
      </c>
      <c r="B170" s="77" t="s">
        <v>133</v>
      </c>
      <c r="C170" s="78">
        <v>13205</v>
      </c>
      <c r="D170" s="78">
        <v>2941</v>
      </c>
      <c r="E170" s="78">
        <v>0</v>
      </c>
      <c r="F170" s="78">
        <v>16146</v>
      </c>
      <c r="H170" s="78">
        <v>11551</v>
      </c>
      <c r="I170" s="78">
        <v>2872</v>
      </c>
      <c r="J170" s="78">
        <v>0</v>
      </c>
      <c r="K170" s="78">
        <v>14423</v>
      </c>
      <c r="M170" s="78">
        <v>8039</v>
      </c>
      <c r="N170" s="78">
        <v>2490</v>
      </c>
      <c r="O170" s="78">
        <v>0</v>
      </c>
      <c r="P170" s="78">
        <v>10529</v>
      </c>
    </row>
    <row r="171" spans="1:16">
      <c r="A171" s="77" t="s">
        <v>134</v>
      </c>
      <c r="B171" s="77" t="s">
        <v>135</v>
      </c>
      <c r="C171" s="78">
        <v>43447</v>
      </c>
      <c r="D171" s="78">
        <v>2816</v>
      </c>
      <c r="E171" s="78">
        <v>0</v>
      </c>
      <c r="F171" s="78">
        <v>46263</v>
      </c>
      <c r="H171" s="78">
        <v>43660</v>
      </c>
      <c r="I171" s="78">
        <v>3452</v>
      </c>
      <c r="J171" s="78">
        <v>0</v>
      </c>
      <c r="K171" s="78">
        <v>47112</v>
      </c>
      <c r="M171" s="78">
        <v>43188</v>
      </c>
      <c r="N171" s="78">
        <v>3606</v>
      </c>
      <c r="O171" s="78">
        <v>0</v>
      </c>
      <c r="P171" s="78">
        <v>46794</v>
      </c>
    </row>
    <row r="172" spans="1:16">
      <c r="A172" s="77" t="s">
        <v>568</v>
      </c>
      <c r="B172" s="77" t="s">
        <v>137</v>
      </c>
      <c r="C172" s="78">
        <v>76032</v>
      </c>
      <c r="D172" s="78">
        <v>3032</v>
      </c>
      <c r="E172" s="78">
        <v>0</v>
      </c>
      <c r="F172" s="78">
        <v>79064</v>
      </c>
      <c r="H172" s="78">
        <v>60050</v>
      </c>
      <c r="I172" s="78">
        <v>1961</v>
      </c>
      <c r="J172" s="78">
        <v>0</v>
      </c>
      <c r="K172" s="78">
        <v>62011</v>
      </c>
      <c r="M172" s="78">
        <v>45787</v>
      </c>
      <c r="N172" s="78">
        <v>383</v>
      </c>
      <c r="O172" s="78">
        <v>0</v>
      </c>
      <c r="P172" s="78">
        <v>46170</v>
      </c>
    </row>
    <row r="173" spans="1:16">
      <c r="A173" s="77" t="s">
        <v>138</v>
      </c>
      <c r="B173" s="77" t="s">
        <v>139</v>
      </c>
      <c r="C173" s="78">
        <v>46417</v>
      </c>
      <c r="D173" s="78">
        <v>0</v>
      </c>
      <c r="E173" s="78">
        <v>0</v>
      </c>
      <c r="F173" s="78">
        <v>46417</v>
      </c>
      <c r="H173" s="78">
        <v>46417</v>
      </c>
      <c r="I173" s="78">
        <v>0</v>
      </c>
      <c r="J173" s="78">
        <v>0</v>
      </c>
      <c r="K173" s="78">
        <v>46417</v>
      </c>
      <c r="M173" s="78">
        <v>46417</v>
      </c>
      <c r="N173" s="78">
        <v>0</v>
      </c>
      <c r="O173" s="78">
        <v>0</v>
      </c>
      <c r="P173" s="78">
        <v>46417</v>
      </c>
    </row>
    <row r="174" spans="1:16">
      <c r="A174" s="77" t="s">
        <v>536</v>
      </c>
      <c r="B174" s="77" t="s">
        <v>451</v>
      </c>
      <c r="C174" s="78">
        <v>13952</v>
      </c>
      <c r="D174" s="78">
        <v>0</v>
      </c>
      <c r="E174" s="78">
        <v>-13952</v>
      </c>
      <c r="F174" s="78">
        <v>0</v>
      </c>
      <c r="H174" s="78">
        <v>13688</v>
      </c>
      <c r="I174" s="78">
        <v>0</v>
      </c>
      <c r="J174" s="78">
        <v>-13688</v>
      </c>
      <c r="K174" s="78">
        <v>0</v>
      </c>
      <c r="M174" s="78">
        <v>11588</v>
      </c>
      <c r="N174" s="78">
        <v>0</v>
      </c>
      <c r="O174" s="78">
        <v>-11588</v>
      </c>
      <c r="P174" s="78">
        <v>0</v>
      </c>
    </row>
    <row r="175" spans="1:16">
      <c r="A175" s="77" t="s">
        <v>146</v>
      </c>
      <c r="B175" s="77" t="s">
        <v>147</v>
      </c>
      <c r="C175" s="78">
        <v>0</v>
      </c>
      <c r="D175" s="78">
        <v>0</v>
      </c>
      <c r="E175" s="78"/>
      <c r="F175" s="78">
        <v>0</v>
      </c>
      <c r="H175" s="78">
        <v>194</v>
      </c>
      <c r="I175" s="78">
        <v>0</v>
      </c>
      <c r="J175" s="78">
        <v>0</v>
      </c>
      <c r="K175" s="78">
        <v>194</v>
      </c>
      <c r="M175" s="78">
        <v>547</v>
      </c>
      <c r="N175" s="78">
        <v>0</v>
      </c>
      <c r="O175" s="78">
        <v>0</v>
      </c>
      <c r="P175" s="78">
        <v>547</v>
      </c>
    </row>
    <row r="176" spans="1:16">
      <c r="A176" s="77" t="s">
        <v>500</v>
      </c>
      <c r="B176" s="77" t="s">
        <v>720</v>
      </c>
      <c r="C176" s="78">
        <v>0</v>
      </c>
      <c r="D176" s="78">
        <v>75</v>
      </c>
      <c r="E176" s="78">
        <v>-75</v>
      </c>
      <c r="F176" s="78">
        <v>0</v>
      </c>
      <c r="H176" s="78">
        <v>0</v>
      </c>
      <c r="I176" s="78">
        <v>198</v>
      </c>
      <c r="J176" s="78">
        <v>-198</v>
      </c>
      <c r="K176" s="78">
        <v>0</v>
      </c>
      <c r="M176" s="78">
        <v>2853</v>
      </c>
      <c r="N176" s="78">
        <v>9</v>
      </c>
      <c r="O176" s="78">
        <v>0</v>
      </c>
      <c r="P176" s="78">
        <v>2862</v>
      </c>
    </row>
    <row r="177" spans="1:16">
      <c r="A177" s="77" t="s">
        <v>707</v>
      </c>
      <c r="B177" s="77" t="s">
        <v>611</v>
      </c>
      <c r="C177" s="78">
        <v>487</v>
      </c>
      <c r="D177" s="78">
        <v>0</v>
      </c>
      <c r="E177" s="78">
        <v>0</v>
      </c>
      <c r="F177" s="78">
        <v>487</v>
      </c>
      <c r="H177" s="78">
        <v>487</v>
      </c>
      <c r="I177" s="78">
        <v>0</v>
      </c>
      <c r="J177" s="78">
        <v>0</v>
      </c>
      <c r="K177" s="78">
        <v>487</v>
      </c>
      <c r="M177" s="78">
        <v>215</v>
      </c>
      <c r="N177" s="78">
        <v>0</v>
      </c>
      <c r="O177" s="78">
        <v>0</v>
      </c>
      <c r="P177" s="78">
        <v>215</v>
      </c>
    </row>
    <row r="178" spans="1:16">
      <c r="A178" s="121" t="s">
        <v>570</v>
      </c>
      <c r="B178" s="121" t="s">
        <v>155</v>
      </c>
      <c r="C178" s="125">
        <v>680280</v>
      </c>
      <c r="D178" s="125">
        <v>46913</v>
      </c>
      <c r="E178" s="125">
        <v>-6835</v>
      </c>
      <c r="F178" s="125">
        <v>720358</v>
      </c>
      <c r="H178" s="125">
        <v>658721</v>
      </c>
      <c r="I178" s="125">
        <v>56558</v>
      </c>
      <c r="J178" s="125">
        <v>-10963</v>
      </c>
      <c r="K178" s="125">
        <v>704316</v>
      </c>
      <c r="M178" s="125">
        <v>498524</v>
      </c>
      <c r="N178" s="125">
        <v>40527</v>
      </c>
      <c r="O178" s="125">
        <v>-8680</v>
      </c>
      <c r="P178" s="125">
        <v>530371</v>
      </c>
    </row>
    <row r="179" spans="1:16">
      <c r="A179" s="77" t="s">
        <v>156</v>
      </c>
      <c r="B179" s="77" t="s">
        <v>721</v>
      </c>
      <c r="C179" s="78">
        <v>490</v>
      </c>
      <c r="D179" s="78">
        <v>0</v>
      </c>
      <c r="E179" s="78">
        <v>0</v>
      </c>
      <c r="F179" s="78">
        <v>490</v>
      </c>
      <c r="H179" s="78">
        <v>401</v>
      </c>
      <c r="I179" s="78">
        <v>0</v>
      </c>
      <c r="J179" s="78">
        <v>0</v>
      </c>
      <c r="K179" s="78">
        <v>401</v>
      </c>
      <c r="M179" s="78">
        <v>2005</v>
      </c>
      <c r="N179" s="78">
        <v>0</v>
      </c>
      <c r="O179" s="78">
        <v>0</v>
      </c>
      <c r="P179" s="78">
        <v>2005</v>
      </c>
    </row>
    <row r="180" spans="1:16">
      <c r="A180" s="77" t="s">
        <v>158</v>
      </c>
      <c r="B180" s="77" t="s">
        <v>159</v>
      </c>
      <c r="C180" s="78">
        <v>40716</v>
      </c>
      <c r="D180" s="78">
        <v>3350</v>
      </c>
      <c r="E180" s="78">
        <v>-4103</v>
      </c>
      <c r="F180" s="78">
        <v>39963</v>
      </c>
      <c r="H180" s="78">
        <v>73654</v>
      </c>
      <c r="I180" s="78">
        <v>3904</v>
      </c>
      <c r="J180" s="78">
        <v>-6004</v>
      </c>
      <c r="K180" s="78">
        <v>71554</v>
      </c>
      <c r="M180" s="78">
        <v>44330</v>
      </c>
      <c r="N180" s="78">
        <v>2624</v>
      </c>
      <c r="O180" s="78">
        <v>-1046</v>
      </c>
      <c r="P180" s="78">
        <v>45908</v>
      </c>
    </row>
    <row r="181" spans="1:16">
      <c r="A181" s="77" t="s">
        <v>571</v>
      </c>
      <c r="B181" s="77" t="s">
        <v>161</v>
      </c>
      <c r="C181" s="78">
        <v>5266</v>
      </c>
      <c r="D181" s="78">
        <v>112</v>
      </c>
      <c r="E181" s="78">
        <v>0</v>
      </c>
      <c r="F181" s="78">
        <v>5378</v>
      </c>
      <c r="H181" s="78">
        <v>0</v>
      </c>
      <c r="I181" s="78">
        <v>112</v>
      </c>
      <c r="J181" s="78">
        <v>0</v>
      </c>
      <c r="K181" s="78">
        <v>112</v>
      </c>
      <c r="M181" s="78">
        <v>21158</v>
      </c>
      <c r="N181" s="78">
        <v>64</v>
      </c>
      <c r="O181" s="78">
        <v>0</v>
      </c>
      <c r="P181" s="78">
        <v>21222</v>
      </c>
    </row>
    <row r="182" spans="1:16">
      <c r="A182" s="77" t="s">
        <v>152</v>
      </c>
      <c r="B182" s="77" t="s">
        <v>163</v>
      </c>
      <c r="C182" s="78">
        <v>17442</v>
      </c>
      <c r="D182" s="78">
        <v>1134</v>
      </c>
      <c r="E182" s="78">
        <v>-2732</v>
      </c>
      <c r="F182" s="78">
        <v>15844</v>
      </c>
      <c r="H182" s="78">
        <v>22769</v>
      </c>
      <c r="I182" s="78">
        <v>2532</v>
      </c>
      <c r="J182" s="78">
        <v>-5033</v>
      </c>
      <c r="K182" s="78">
        <v>20268</v>
      </c>
      <c r="M182" s="78">
        <v>16272</v>
      </c>
      <c r="N182" s="78">
        <v>6407</v>
      </c>
      <c r="O182" s="78">
        <v>-7636</v>
      </c>
      <c r="P182" s="78">
        <v>15043</v>
      </c>
    </row>
    <row r="183" spans="1:16">
      <c r="A183" s="77" t="s">
        <v>146</v>
      </c>
      <c r="B183" s="77" t="s">
        <v>147</v>
      </c>
      <c r="C183" s="78"/>
      <c r="D183" s="78"/>
      <c r="E183" s="78"/>
      <c r="F183" s="78"/>
      <c r="H183" s="78">
        <v>53</v>
      </c>
      <c r="I183" s="78">
        <v>0</v>
      </c>
      <c r="J183" s="78">
        <v>0</v>
      </c>
      <c r="K183" s="78">
        <v>53</v>
      </c>
      <c r="M183" s="78"/>
      <c r="N183" s="78"/>
      <c r="O183" s="78"/>
      <c r="P183" s="78"/>
    </row>
    <row r="184" spans="1:16">
      <c r="A184" s="77" t="s">
        <v>499</v>
      </c>
      <c r="B184" s="77" t="s">
        <v>149</v>
      </c>
      <c r="C184" s="78">
        <v>1232</v>
      </c>
      <c r="D184" s="78">
        <v>11019</v>
      </c>
      <c r="E184" s="78">
        <v>0</v>
      </c>
      <c r="F184" s="78">
        <v>12251</v>
      </c>
      <c r="H184" s="78">
        <v>1012</v>
      </c>
      <c r="I184" s="78">
        <v>13712</v>
      </c>
      <c r="J184" s="78">
        <v>0</v>
      </c>
      <c r="K184" s="78">
        <v>14724</v>
      </c>
      <c r="M184" s="78">
        <v>1121</v>
      </c>
      <c r="N184" s="78">
        <v>10195</v>
      </c>
      <c r="O184" s="78">
        <v>0</v>
      </c>
      <c r="P184" s="78">
        <v>11316</v>
      </c>
    </row>
    <row r="185" spans="1:16">
      <c r="A185" s="77" t="s">
        <v>170</v>
      </c>
      <c r="B185" s="77" t="s">
        <v>171</v>
      </c>
      <c r="C185" s="78">
        <v>92857</v>
      </c>
      <c r="D185" s="78">
        <v>31298</v>
      </c>
      <c r="E185" s="78">
        <v>0</v>
      </c>
      <c r="F185" s="78">
        <v>124155</v>
      </c>
      <c r="H185" s="78">
        <v>520832</v>
      </c>
      <c r="I185" s="78">
        <v>36298</v>
      </c>
      <c r="J185" s="78">
        <v>74</v>
      </c>
      <c r="K185" s="78">
        <v>557204</v>
      </c>
      <c r="M185" s="78">
        <v>413638</v>
      </c>
      <c r="N185" s="78">
        <v>21237</v>
      </c>
      <c r="O185" s="78">
        <v>2</v>
      </c>
      <c r="P185" s="78">
        <v>434877</v>
      </c>
    </row>
    <row r="186" spans="1:16">
      <c r="A186" s="77" t="s">
        <v>826</v>
      </c>
      <c r="B186" s="77" t="s">
        <v>169</v>
      </c>
      <c r="C186" s="78">
        <v>522277</v>
      </c>
      <c r="D186" s="78">
        <v>0</v>
      </c>
      <c r="E186" s="78">
        <v>0</v>
      </c>
      <c r="F186" s="78">
        <v>522277</v>
      </c>
      <c r="H186" s="78">
        <v>40000</v>
      </c>
      <c r="I186" s="78">
        <v>0</v>
      </c>
      <c r="J186" s="78">
        <v>0</v>
      </c>
      <c r="K186" s="78">
        <v>40000</v>
      </c>
      <c r="M186" s="78"/>
      <c r="N186" s="78"/>
      <c r="O186" s="78"/>
      <c r="P186" s="78"/>
    </row>
    <row r="187" spans="1:16" ht="29" customHeight="1">
      <c r="A187" s="121" t="s">
        <v>174</v>
      </c>
      <c r="B187" s="121" t="s">
        <v>175</v>
      </c>
      <c r="C187" s="125">
        <v>873820</v>
      </c>
      <c r="D187" s="125">
        <v>55777</v>
      </c>
      <c r="E187" s="125">
        <v>-20862</v>
      </c>
      <c r="F187" s="125">
        <v>908735</v>
      </c>
      <c r="H187" s="125">
        <v>834768</v>
      </c>
      <c r="I187" s="125">
        <v>65041</v>
      </c>
      <c r="J187" s="125">
        <v>-24849</v>
      </c>
      <c r="K187" s="125">
        <v>874960</v>
      </c>
      <c r="M187" s="125">
        <v>657158</v>
      </c>
      <c r="N187" s="125">
        <v>47015</v>
      </c>
      <c r="O187" s="125">
        <v>-20268</v>
      </c>
      <c r="P187" s="125">
        <v>683905</v>
      </c>
    </row>
    <row r="188" spans="1:16">
      <c r="A188" s="76"/>
    </row>
    <row r="189" spans="1:16" ht="24" customHeight="1">
      <c r="A189" s="65"/>
      <c r="B189" s="65"/>
      <c r="C189" s="383">
        <v>42825</v>
      </c>
      <c r="D189" s="384"/>
      <c r="E189" s="384"/>
      <c r="F189" s="385"/>
      <c r="H189" s="383" t="s">
        <v>848</v>
      </c>
      <c r="I189" s="384"/>
      <c r="J189" s="384"/>
      <c r="K189" s="385"/>
      <c r="M189" s="383" t="s">
        <v>876</v>
      </c>
      <c r="N189" s="384"/>
      <c r="O189" s="384"/>
      <c r="P189" s="385"/>
    </row>
    <row r="190" spans="1:16" ht="52">
      <c r="A190" s="390" t="s">
        <v>452</v>
      </c>
      <c r="B190" s="390" t="s">
        <v>177</v>
      </c>
      <c r="C190" s="396" t="s">
        <v>430</v>
      </c>
      <c r="D190" s="396" t="s">
        <v>431</v>
      </c>
      <c r="E190" s="314" t="s">
        <v>478</v>
      </c>
      <c r="F190" s="314" t="s">
        <v>433</v>
      </c>
      <c r="H190" s="396" t="s">
        <v>430</v>
      </c>
      <c r="I190" s="396" t="s">
        <v>431</v>
      </c>
      <c r="J190" s="314" t="s">
        <v>478</v>
      </c>
      <c r="K190" s="314" t="s">
        <v>433</v>
      </c>
      <c r="M190" s="396" t="s">
        <v>430</v>
      </c>
      <c r="N190" s="396" t="s">
        <v>431</v>
      </c>
      <c r="O190" s="314" t="s">
        <v>478</v>
      </c>
      <c r="P190" s="314" t="s">
        <v>433</v>
      </c>
    </row>
    <row r="191" spans="1:16" ht="65">
      <c r="A191" s="391"/>
      <c r="B191" s="391"/>
      <c r="C191" s="397"/>
      <c r="D191" s="397"/>
      <c r="E191" s="314" t="s">
        <v>479</v>
      </c>
      <c r="F191" s="314" t="s">
        <v>435</v>
      </c>
      <c r="H191" s="397"/>
      <c r="I191" s="397"/>
      <c r="J191" s="314" t="s">
        <v>479</v>
      </c>
      <c r="K191" s="314" t="s">
        <v>435</v>
      </c>
      <c r="M191" s="397"/>
      <c r="N191" s="397"/>
      <c r="O191" s="314" t="s">
        <v>479</v>
      </c>
      <c r="P191" s="314" t="s">
        <v>435</v>
      </c>
    </row>
    <row r="192" spans="1:16">
      <c r="A192" s="82" t="s">
        <v>178</v>
      </c>
      <c r="B192" s="121" t="s">
        <v>179</v>
      </c>
      <c r="C192" s="125">
        <v>810493</v>
      </c>
      <c r="D192" s="125">
        <v>26695</v>
      </c>
      <c r="E192" s="125">
        <v>-13952</v>
      </c>
      <c r="F192" s="125">
        <v>823236</v>
      </c>
      <c r="H192" s="125">
        <v>764350</v>
      </c>
      <c r="I192" s="125">
        <v>26276</v>
      </c>
      <c r="J192" s="125">
        <v>-13688</v>
      </c>
      <c r="K192" s="125">
        <v>776938</v>
      </c>
      <c r="M192" s="125">
        <v>539651</v>
      </c>
      <c r="N192" s="125">
        <v>19056</v>
      </c>
      <c r="O192" s="125">
        <v>-11588</v>
      </c>
      <c r="P192" s="125">
        <v>547119</v>
      </c>
    </row>
    <row r="193" spans="1:16">
      <c r="A193" s="82" t="s">
        <v>799</v>
      </c>
      <c r="B193" s="121" t="s">
        <v>481</v>
      </c>
      <c r="C193" s="125">
        <v>810493</v>
      </c>
      <c r="D193" s="125">
        <v>26695</v>
      </c>
      <c r="E193" s="125">
        <v>-13952</v>
      </c>
      <c r="F193" s="125">
        <v>823236</v>
      </c>
      <c r="H193" s="125">
        <v>764350</v>
      </c>
      <c r="I193" s="125">
        <v>26276</v>
      </c>
      <c r="J193" s="125">
        <v>-13688</v>
      </c>
      <c r="K193" s="125">
        <v>776938</v>
      </c>
      <c r="M193" s="125">
        <v>539651</v>
      </c>
      <c r="N193" s="125">
        <v>19056</v>
      </c>
      <c r="O193" s="125">
        <v>-11588</v>
      </c>
      <c r="P193" s="125">
        <v>547119</v>
      </c>
    </row>
    <row r="194" spans="1:16">
      <c r="A194" s="83" t="s">
        <v>182</v>
      </c>
      <c r="B194" s="77" t="s">
        <v>183</v>
      </c>
      <c r="C194" s="78">
        <v>96120</v>
      </c>
      <c r="D194" s="78">
        <v>136</v>
      </c>
      <c r="E194" s="78">
        <v>-136</v>
      </c>
      <c r="F194" s="78">
        <v>96120</v>
      </c>
      <c r="H194" s="78">
        <v>96120</v>
      </c>
      <c r="I194" s="78">
        <v>136</v>
      </c>
      <c r="J194" s="78">
        <v>-136</v>
      </c>
      <c r="K194" s="78">
        <v>96120</v>
      </c>
      <c r="M194" s="78">
        <v>94950</v>
      </c>
      <c r="N194" s="78">
        <v>86</v>
      </c>
      <c r="O194" s="78">
        <v>-86</v>
      </c>
      <c r="P194" s="78">
        <v>94950</v>
      </c>
    </row>
    <row r="195" spans="1:16">
      <c r="A195" s="83" t="s">
        <v>453</v>
      </c>
      <c r="B195" s="77" t="s">
        <v>185</v>
      </c>
      <c r="C195" s="78">
        <v>402004</v>
      </c>
      <c r="D195" s="78">
        <v>5669</v>
      </c>
      <c r="E195" s="78">
        <v>-4672</v>
      </c>
      <c r="F195" s="78">
        <v>403001</v>
      </c>
      <c r="H195" s="78">
        <v>402004</v>
      </c>
      <c r="I195" s="78">
        <v>5669</v>
      </c>
      <c r="J195" s="78">
        <v>-4672</v>
      </c>
      <c r="K195" s="78">
        <v>403001</v>
      </c>
      <c r="M195" s="78">
        <v>119263</v>
      </c>
      <c r="N195" s="78">
        <v>1657</v>
      </c>
      <c r="O195" s="78">
        <v>-721</v>
      </c>
      <c r="P195" s="78">
        <v>120199</v>
      </c>
    </row>
    <row r="196" spans="1:16">
      <c r="A196" s="83" t="s">
        <v>573</v>
      </c>
      <c r="B196" s="77" t="s">
        <v>722</v>
      </c>
      <c r="C196" s="78">
        <v>7278</v>
      </c>
      <c r="D196" s="78">
        <v>263</v>
      </c>
      <c r="E196" s="78">
        <v>-263</v>
      </c>
      <c r="F196" s="78">
        <v>7278</v>
      </c>
      <c r="H196" s="78">
        <v>4271</v>
      </c>
      <c r="I196" s="78">
        <v>524</v>
      </c>
      <c r="J196" s="78">
        <v>0</v>
      </c>
      <c r="K196" s="78">
        <v>4795</v>
      </c>
      <c r="M196" s="78">
        <v>4837</v>
      </c>
      <c r="N196" s="78">
        <v>0</v>
      </c>
      <c r="O196" s="78">
        <v>0</v>
      </c>
      <c r="P196" s="78">
        <v>4837</v>
      </c>
    </row>
    <row r="197" spans="1:16">
      <c r="A197" s="83" t="s">
        <v>637</v>
      </c>
      <c r="B197" s="77" t="s">
        <v>827</v>
      </c>
      <c r="C197" s="78">
        <v>13</v>
      </c>
      <c r="D197" s="78">
        <v>1991</v>
      </c>
      <c r="E197" s="78">
        <v>470</v>
      </c>
      <c r="F197" s="78">
        <v>2474</v>
      </c>
      <c r="H197" s="78">
        <v>54</v>
      </c>
      <c r="I197" s="78">
        <v>3394</v>
      </c>
      <c r="J197" s="78">
        <v>470</v>
      </c>
      <c r="K197" s="78">
        <v>3918</v>
      </c>
      <c r="M197" s="78">
        <v>8</v>
      </c>
      <c r="N197" s="78">
        <v>1455</v>
      </c>
      <c r="O197" s="78">
        <v>389</v>
      </c>
      <c r="P197" s="78">
        <v>1852</v>
      </c>
    </row>
    <row r="198" spans="1:16">
      <c r="A198" s="83" t="s">
        <v>194</v>
      </c>
      <c r="B198" s="77" t="s">
        <v>723</v>
      </c>
      <c r="C198" s="78">
        <v>261378</v>
      </c>
      <c r="D198" s="78">
        <v>17077</v>
      </c>
      <c r="E198" s="78">
        <v>-9351</v>
      </c>
      <c r="F198" s="78">
        <v>269104</v>
      </c>
      <c r="H198" s="78">
        <v>12325</v>
      </c>
      <c r="I198" s="78">
        <v>11742</v>
      </c>
      <c r="J198" s="78">
        <v>-5477</v>
      </c>
      <c r="K198" s="78">
        <v>18590</v>
      </c>
      <c r="M198" s="78">
        <v>288293</v>
      </c>
      <c r="N198" s="78">
        <v>15596</v>
      </c>
      <c r="O198" s="78">
        <v>-11170</v>
      </c>
      <c r="P198" s="78">
        <v>292719</v>
      </c>
    </row>
    <row r="199" spans="1:16">
      <c r="A199" s="83" t="s">
        <v>575</v>
      </c>
      <c r="B199" s="77" t="s">
        <v>197</v>
      </c>
      <c r="C199" s="78">
        <v>43700</v>
      </c>
      <c r="D199" s="78">
        <v>1559</v>
      </c>
      <c r="E199" s="78">
        <v>0</v>
      </c>
      <c r="F199" s="78">
        <v>45259</v>
      </c>
      <c r="H199" s="78">
        <v>249576</v>
      </c>
      <c r="I199" s="78">
        <v>4811</v>
      </c>
      <c r="J199" s="78">
        <v>-3873</v>
      </c>
      <c r="K199" s="78">
        <v>250514</v>
      </c>
      <c r="M199" s="78">
        <v>32300</v>
      </c>
      <c r="N199" s="78">
        <v>262</v>
      </c>
      <c r="O199" s="78">
        <v>0</v>
      </c>
      <c r="P199" s="78">
        <v>32562</v>
      </c>
    </row>
    <row r="200" spans="1:16">
      <c r="A200" s="121" t="s">
        <v>828</v>
      </c>
      <c r="B200" s="121" t="s">
        <v>482</v>
      </c>
      <c r="C200" s="125">
        <v>0</v>
      </c>
      <c r="D200" s="125">
        <v>0</v>
      </c>
      <c r="E200" s="125">
        <v>0</v>
      </c>
      <c r="F200" s="125">
        <v>0</v>
      </c>
      <c r="H200" s="125">
        <v>0</v>
      </c>
      <c r="I200" s="125">
        <v>0</v>
      </c>
      <c r="J200" s="125">
        <v>0</v>
      </c>
      <c r="K200" s="125">
        <v>0</v>
      </c>
      <c r="M200" s="125">
        <v>0</v>
      </c>
      <c r="N200" s="125">
        <v>0</v>
      </c>
      <c r="O200" s="125">
        <v>0</v>
      </c>
      <c r="P200" s="125">
        <v>0</v>
      </c>
    </row>
    <row r="201" spans="1:16">
      <c r="A201" s="82" t="s">
        <v>577</v>
      </c>
      <c r="B201" s="121" t="s">
        <v>199</v>
      </c>
      <c r="C201" s="125">
        <v>2292</v>
      </c>
      <c r="D201" s="125">
        <v>8</v>
      </c>
      <c r="E201" s="125">
        <v>-75</v>
      </c>
      <c r="F201" s="125">
        <v>2225</v>
      </c>
      <c r="H201" s="125">
        <v>8464</v>
      </c>
      <c r="I201" s="125">
        <v>9</v>
      </c>
      <c r="J201" s="125">
        <v>-198</v>
      </c>
      <c r="K201" s="125">
        <v>8275</v>
      </c>
      <c r="M201" s="125">
        <v>541</v>
      </c>
      <c r="N201" s="125">
        <v>12</v>
      </c>
      <c r="O201" s="125">
        <v>0</v>
      </c>
      <c r="P201" s="125">
        <v>553</v>
      </c>
    </row>
    <row r="202" spans="1:16">
      <c r="A202" s="83" t="s">
        <v>200</v>
      </c>
      <c r="B202" s="77" t="s">
        <v>201</v>
      </c>
      <c r="C202" s="78">
        <v>233</v>
      </c>
      <c r="D202" s="78">
        <v>0</v>
      </c>
      <c r="E202" s="78">
        <v>0</v>
      </c>
      <c r="F202" s="78">
        <v>233</v>
      </c>
      <c r="H202" s="78">
        <v>76</v>
      </c>
      <c r="I202" s="78">
        <v>0</v>
      </c>
      <c r="J202" s="78">
        <v>0</v>
      </c>
      <c r="K202" s="78">
        <v>76</v>
      </c>
      <c r="M202" s="78">
        <v>124</v>
      </c>
      <c r="N202" s="78">
        <v>0</v>
      </c>
      <c r="O202" s="78">
        <v>0</v>
      </c>
      <c r="P202" s="78">
        <v>124</v>
      </c>
    </row>
    <row r="203" spans="1:16">
      <c r="A203" s="83" t="s">
        <v>502</v>
      </c>
      <c r="B203" s="77" t="s">
        <v>205</v>
      </c>
      <c r="C203" s="78">
        <v>1113</v>
      </c>
      <c r="D203" s="78">
        <v>0</v>
      </c>
      <c r="E203" s="78">
        <v>-75</v>
      </c>
      <c r="F203" s="78">
        <v>1038</v>
      </c>
      <c r="H203" s="78">
        <v>7396</v>
      </c>
      <c r="I203" s="78">
        <v>0</v>
      </c>
      <c r="J203" s="78">
        <v>-198</v>
      </c>
      <c r="K203" s="78">
        <v>7198</v>
      </c>
      <c r="M203" s="78"/>
      <c r="N203" s="78"/>
      <c r="O203" s="78"/>
      <c r="P203" s="78"/>
    </row>
    <row r="204" spans="1:16">
      <c r="A204" s="83" t="s">
        <v>503</v>
      </c>
      <c r="B204" s="77" t="s">
        <v>207</v>
      </c>
      <c r="C204" s="78">
        <v>891</v>
      </c>
      <c r="D204" s="78">
        <v>6</v>
      </c>
      <c r="E204" s="78">
        <v>0</v>
      </c>
      <c r="F204" s="78">
        <v>897</v>
      </c>
      <c r="H204" s="78">
        <v>937</v>
      </c>
      <c r="I204" s="78">
        <v>7</v>
      </c>
      <c r="J204" s="78">
        <v>0</v>
      </c>
      <c r="K204" s="78">
        <v>944</v>
      </c>
      <c r="M204" s="78">
        <v>386</v>
      </c>
      <c r="N204" s="78">
        <v>8</v>
      </c>
      <c r="O204" s="78">
        <v>0</v>
      </c>
      <c r="P204" s="78">
        <v>394</v>
      </c>
    </row>
    <row r="205" spans="1:16">
      <c r="A205" s="83" t="s">
        <v>483</v>
      </c>
      <c r="B205" s="77" t="s">
        <v>456</v>
      </c>
      <c r="C205" s="78">
        <v>55</v>
      </c>
      <c r="D205" s="78">
        <v>2</v>
      </c>
      <c r="E205" s="78">
        <v>0</v>
      </c>
      <c r="F205" s="78">
        <v>57</v>
      </c>
      <c r="H205" s="78">
        <v>55</v>
      </c>
      <c r="I205" s="78">
        <v>2</v>
      </c>
      <c r="J205" s="78">
        <v>0</v>
      </c>
      <c r="K205" s="78">
        <v>57</v>
      </c>
      <c r="M205" s="78">
        <v>31</v>
      </c>
      <c r="N205" s="78">
        <v>4</v>
      </c>
      <c r="O205" s="78">
        <v>0</v>
      </c>
      <c r="P205" s="78">
        <v>35</v>
      </c>
    </row>
    <row r="206" spans="1:16">
      <c r="A206" s="82" t="s">
        <v>578</v>
      </c>
      <c r="B206" s="121" t="s">
        <v>213</v>
      </c>
      <c r="C206" s="125">
        <v>61035</v>
      </c>
      <c r="D206" s="125">
        <v>29074</v>
      </c>
      <c r="E206" s="125">
        <v>-6835</v>
      </c>
      <c r="F206" s="125">
        <v>83274</v>
      </c>
      <c r="H206" s="125">
        <v>61954</v>
      </c>
      <c r="I206" s="125">
        <v>38756</v>
      </c>
      <c r="J206" s="125">
        <v>-10963</v>
      </c>
      <c r="K206" s="125">
        <v>89747</v>
      </c>
      <c r="M206" s="125">
        <v>116966</v>
      </c>
      <c r="N206" s="125">
        <v>27947</v>
      </c>
      <c r="O206" s="125">
        <v>-8680</v>
      </c>
      <c r="P206" s="125">
        <v>136233</v>
      </c>
    </row>
    <row r="207" spans="1:16">
      <c r="A207" s="83" t="s">
        <v>336</v>
      </c>
      <c r="B207" s="77" t="s">
        <v>337</v>
      </c>
      <c r="C207" s="78">
        <v>0</v>
      </c>
      <c r="D207" s="78">
        <v>2</v>
      </c>
      <c r="E207" s="78">
        <v>0</v>
      </c>
      <c r="F207" s="78">
        <v>2</v>
      </c>
      <c r="H207" s="78"/>
      <c r="I207" s="78"/>
      <c r="J207" s="78"/>
      <c r="K207" s="78"/>
      <c r="M207" s="78"/>
      <c r="N207" s="78"/>
      <c r="O207" s="78"/>
      <c r="P207" s="78"/>
    </row>
    <row r="208" spans="1:16">
      <c r="A208" s="83" t="s">
        <v>200</v>
      </c>
      <c r="B208" s="77" t="s">
        <v>201</v>
      </c>
      <c r="C208" s="78">
        <v>234</v>
      </c>
      <c r="D208" s="78">
        <v>0</v>
      </c>
      <c r="E208" s="78">
        <v>0</v>
      </c>
      <c r="F208" s="78">
        <v>234</v>
      </c>
      <c r="H208" s="78">
        <v>63</v>
      </c>
      <c r="I208" s="78">
        <v>0</v>
      </c>
      <c r="J208" s="78">
        <v>0</v>
      </c>
      <c r="K208" s="78">
        <v>63</v>
      </c>
      <c r="M208" s="78">
        <v>290</v>
      </c>
      <c r="N208" s="78">
        <v>0</v>
      </c>
      <c r="O208" s="78">
        <v>0</v>
      </c>
      <c r="P208" s="78">
        <v>290</v>
      </c>
    </row>
    <row r="209" spans="1:16">
      <c r="A209" s="83" t="s">
        <v>579</v>
      </c>
      <c r="B209" s="77" t="s">
        <v>217</v>
      </c>
      <c r="C209" s="78">
        <v>3888</v>
      </c>
      <c r="D209" s="78">
        <v>18785</v>
      </c>
      <c r="E209" s="78">
        <v>-4103</v>
      </c>
      <c r="F209" s="78">
        <v>18570</v>
      </c>
      <c r="H209" s="78">
        <v>5705</v>
      </c>
      <c r="I209" s="78">
        <v>28196</v>
      </c>
      <c r="J209" s="78">
        <v>-5930</v>
      </c>
      <c r="K209" s="78">
        <v>27971</v>
      </c>
      <c r="M209" s="78">
        <v>6862</v>
      </c>
      <c r="N209" s="78">
        <v>15826</v>
      </c>
      <c r="O209" s="78">
        <v>-562</v>
      </c>
      <c r="P209" s="78">
        <v>22126</v>
      </c>
    </row>
    <row r="210" spans="1:16">
      <c r="A210" s="83" t="s">
        <v>829</v>
      </c>
      <c r="B210" s="77" t="s">
        <v>219</v>
      </c>
      <c r="C210" s="78">
        <v>83</v>
      </c>
      <c r="D210" s="78">
        <v>401</v>
      </c>
      <c r="E210" s="78">
        <v>0</v>
      </c>
      <c r="F210" s="78">
        <v>484</v>
      </c>
      <c r="H210" s="78">
        <v>3678</v>
      </c>
      <c r="I210" s="78">
        <v>84</v>
      </c>
      <c r="J210" s="78">
        <v>0</v>
      </c>
      <c r="K210" s="78">
        <v>3762</v>
      </c>
      <c r="M210" s="78">
        <v>0</v>
      </c>
      <c r="N210" s="78">
        <v>182</v>
      </c>
      <c r="O210" s="78">
        <v>0</v>
      </c>
      <c r="P210" s="78">
        <v>182</v>
      </c>
    </row>
    <row r="211" spans="1:16">
      <c r="A211" s="83" t="s">
        <v>202</v>
      </c>
      <c r="B211" s="77" t="s">
        <v>221</v>
      </c>
      <c r="C211" s="78">
        <v>4718</v>
      </c>
      <c r="D211" s="78">
        <v>5674</v>
      </c>
      <c r="E211" s="78">
        <v>-2732</v>
      </c>
      <c r="F211" s="78">
        <v>7660</v>
      </c>
      <c r="H211" s="78">
        <v>8240</v>
      </c>
      <c r="I211" s="78">
        <v>6555</v>
      </c>
      <c r="J211" s="78">
        <v>-5033</v>
      </c>
      <c r="K211" s="78">
        <v>9762</v>
      </c>
      <c r="M211" s="78">
        <v>64600</v>
      </c>
      <c r="N211" s="78">
        <v>3572</v>
      </c>
      <c r="O211" s="78">
        <v>-8118</v>
      </c>
      <c r="P211" s="78">
        <v>60054</v>
      </c>
    </row>
    <row r="212" spans="1:16">
      <c r="A212" s="83" t="s">
        <v>503</v>
      </c>
      <c r="B212" s="77" t="s">
        <v>207</v>
      </c>
      <c r="C212" s="78">
        <v>748</v>
      </c>
      <c r="D212" s="78">
        <v>2850</v>
      </c>
      <c r="E212" s="78">
        <v>0</v>
      </c>
      <c r="F212" s="78">
        <v>3598</v>
      </c>
      <c r="H212" s="78">
        <v>587</v>
      </c>
      <c r="I212" s="78">
        <v>2277</v>
      </c>
      <c r="J212" s="78">
        <v>0</v>
      </c>
      <c r="K212" s="78">
        <v>2864</v>
      </c>
      <c r="M212" s="78">
        <v>429</v>
      </c>
      <c r="N212" s="78">
        <v>8097</v>
      </c>
      <c r="O212" s="78">
        <v>0</v>
      </c>
      <c r="P212" s="78">
        <v>8526</v>
      </c>
    </row>
    <row r="213" spans="1:16">
      <c r="A213" s="83" t="s">
        <v>830</v>
      </c>
      <c r="B213" s="77" t="s">
        <v>456</v>
      </c>
      <c r="C213" s="78">
        <v>71</v>
      </c>
      <c r="D213" s="78">
        <v>76</v>
      </c>
      <c r="E213" s="78">
        <v>0</v>
      </c>
      <c r="F213" s="78">
        <v>147</v>
      </c>
      <c r="H213" s="78">
        <v>182</v>
      </c>
      <c r="I213" s="78">
        <v>112</v>
      </c>
      <c r="J213" s="78">
        <v>0</v>
      </c>
      <c r="K213" s="78">
        <v>294</v>
      </c>
      <c r="M213" s="78">
        <v>152</v>
      </c>
      <c r="N213" s="78">
        <v>35</v>
      </c>
      <c r="O213" s="78">
        <v>0</v>
      </c>
      <c r="P213" s="78">
        <v>187</v>
      </c>
    </row>
    <row r="214" spans="1:16">
      <c r="A214" s="83" t="s">
        <v>210</v>
      </c>
      <c r="B214" s="77" t="s">
        <v>211</v>
      </c>
      <c r="C214" s="78">
        <v>51293</v>
      </c>
      <c r="D214" s="78">
        <v>1286</v>
      </c>
      <c r="E214" s="78">
        <v>0</v>
      </c>
      <c r="F214" s="78">
        <v>52579</v>
      </c>
      <c r="H214" s="78">
        <v>43499</v>
      </c>
      <c r="I214" s="78">
        <v>1532</v>
      </c>
      <c r="J214" s="78">
        <v>0</v>
      </c>
      <c r="K214" s="78">
        <v>45031</v>
      </c>
      <c r="M214" s="78">
        <v>44633</v>
      </c>
      <c r="N214" s="78">
        <v>235</v>
      </c>
      <c r="O214" s="78">
        <v>0</v>
      </c>
      <c r="P214" s="78">
        <v>44868</v>
      </c>
    </row>
    <row r="215" spans="1:16">
      <c r="A215" s="82" t="s">
        <v>580</v>
      </c>
      <c r="B215" s="121" t="s">
        <v>228</v>
      </c>
      <c r="C215" s="125">
        <v>873820</v>
      </c>
      <c r="D215" s="125">
        <v>55777</v>
      </c>
      <c r="E215" s="125">
        <v>-20862</v>
      </c>
      <c r="F215" s="125">
        <v>908735</v>
      </c>
      <c r="H215" s="125">
        <v>834768</v>
      </c>
      <c r="I215" s="125">
        <v>65041</v>
      </c>
      <c r="J215" s="125">
        <v>-24849</v>
      </c>
      <c r="K215" s="125">
        <v>874960</v>
      </c>
      <c r="M215" s="125">
        <v>657158</v>
      </c>
      <c r="N215" s="125">
        <v>47015</v>
      </c>
      <c r="O215" s="125">
        <v>-20268</v>
      </c>
      <c r="P215" s="125">
        <v>683905</v>
      </c>
    </row>
    <row r="216" spans="1:16">
      <c r="A216" s="76" t="s">
        <v>466</v>
      </c>
    </row>
    <row r="242" spans="3:5" s="40" customFormat="1">
      <c r="C242" s="86"/>
      <c r="D242" s="86"/>
      <c r="E242" s="86"/>
    </row>
  </sheetData>
  <mergeCells count="29">
    <mergeCell ref="A190:A191"/>
    <mergeCell ref="B190:B191"/>
    <mergeCell ref="C190:C191"/>
    <mergeCell ref="D190:D191"/>
    <mergeCell ref="C189:F189"/>
    <mergeCell ref="C140:F140"/>
    <mergeCell ref="B167:B168"/>
    <mergeCell ref="C167:C168"/>
    <mergeCell ref="D167:D168"/>
    <mergeCell ref="A141:A142"/>
    <mergeCell ref="B141:B142"/>
    <mergeCell ref="C141:C142"/>
    <mergeCell ref="D141:D142"/>
    <mergeCell ref="C166:F166"/>
    <mergeCell ref="M140:P140"/>
    <mergeCell ref="M141:M142"/>
    <mergeCell ref="N141:N142"/>
    <mergeCell ref="H167:H168"/>
    <mergeCell ref="I167:I168"/>
    <mergeCell ref="M167:M168"/>
    <mergeCell ref="N167:N168"/>
    <mergeCell ref="H166:K166"/>
    <mergeCell ref="H190:H191"/>
    <mergeCell ref="I190:I191"/>
    <mergeCell ref="M190:M191"/>
    <mergeCell ref="N190:N191"/>
    <mergeCell ref="M166:P166"/>
    <mergeCell ref="M189:P189"/>
    <mergeCell ref="H189:K189"/>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FE0C4-2B8F-49A0-BC0F-CD87E80D80AD}">
  <sheetPr>
    <tabColor theme="5" tint="0.39997558519241921"/>
  </sheetPr>
  <dimension ref="A1:R294"/>
  <sheetViews>
    <sheetView showGridLines="0" topLeftCell="A119" zoomScale="115" zoomScaleNormal="115" workbookViewId="0">
      <selection activeCell="D43" sqref="D43"/>
    </sheetView>
  </sheetViews>
  <sheetFormatPr baseColWidth="10" defaultColWidth="8.33203125" defaultRowHeight="15"/>
  <cols>
    <col min="1" max="2" width="54.1640625" style="236" customWidth="1"/>
    <col min="3" max="6" width="12.1640625" style="235" customWidth="1"/>
    <col min="7" max="7" width="22.6640625" style="235" customWidth="1"/>
    <col min="8" max="8" width="12.33203125" style="235" customWidth="1"/>
    <col min="9" max="9" width="18.5" style="235" customWidth="1"/>
    <col min="10" max="13" width="12.33203125" style="235" customWidth="1"/>
    <col min="14" max="14" width="7.6640625" style="235" customWidth="1"/>
    <col min="15" max="18" width="12.33203125" style="235" customWidth="1"/>
    <col min="19" max="19" width="8.33203125" style="235"/>
    <col min="20" max="20" width="12.83203125" style="235" customWidth="1"/>
    <col min="21" max="21" width="8.33203125" style="235"/>
    <col min="22" max="22" width="20.1640625" style="235" customWidth="1"/>
    <col min="23" max="16384" width="8.33203125" style="235"/>
  </cols>
  <sheetData>
    <row r="1" spans="1:4">
      <c r="A1" s="67" t="s">
        <v>364</v>
      </c>
      <c r="B1" s="235"/>
    </row>
    <row r="2" spans="1:4">
      <c r="A2" s="139" t="s">
        <v>365</v>
      </c>
      <c r="B2" s="235"/>
    </row>
    <row r="3" spans="1:4">
      <c r="A3" s="234"/>
    </row>
    <row r="4" spans="1:4">
      <c r="A4" s="234"/>
    </row>
    <row r="5" spans="1:4" ht="26">
      <c r="A5" s="237" t="s">
        <v>38</v>
      </c>
      <c r="B5" s="238" t="s">
        <v>39</v>
      </c>
    </row>
    <row r="6" spans="1:4" ht="24">
      <c r="A6" s="313" t="s">
        <v>40</v>
      </c>
      <c r="B6" s="313" t="s">
        <v>41</v>
      </c>
      <c r="C6" s="113" t="s">
        <v>366</v>
      </c>
      <c r="D6" s="113" t="s">
        <v>367</v>
      </c>
    </row>
    <row r="7" spans="1:4">
      <c r="A7" s="114" t="s">
        <v>44</v>
      </c>
      <c r="B7" s="114" t="s">
        <v>1</v>
      </c>
      <c r="C7" s="115">
        <f>C8+C9+C10</f>
        <v>866989</v>
      </c>
      <c r="D7" s="115">
        <f>D8+D9+D10</f>
        <v>798372</v>
      </c>
    </row>
    <row r="8" spans="1:4">
      <c r="A8" s="178" t="s">
        <v>45</v>
      </c>
      <c r="B8" s="178" t="s">
        <v>46</v>
      </c>
      <c r="C8" s="88">
        <v>827306</v>
      </c>
      <c r="D8" s="88">
        <v>790687</v>
      </c>
    </row>
    <row r="9" spans="1:4">
      <c r="A9" s="178" t="s">
        <v>368</v>
      </c>
      <c r="B9" s="178" t="s">
        <v>369</v>
      </c>
      <c r="C9" s="88">
        <v>5</v>
      </c>
      <c r="D9" s="88">
        <v>10</v>
      </c>
    </row>
    <row r="10" spans="1:4">
      <c r="A10" s="178" t="s">
        <v>48</v>
      </c>
      <c r="B10" s="178" t="s">
        <v>49</v>
      </c>
      <c r="C10" s="88">
        <v>39678</v>
      </c>
      <c r="D10" s="88">
        <v>7675</v>
      </c>
    </row>
    <row r="11" spans="1:4">
      <c r="A11" s="114" t="s">
        <v>370</v>
      </c>
      <c r="B11" s="114" t="s">
        <v>371</v>
      </c>
      <c r="C11" s="115">
        <f>C12+C13</f>
        <v>78973</v>
      </c>
      <c r="D11" s="115">
        <f>D12+D13</f>
        <v>117812</v>
      </c>
    </row>
    <row r="12" spans="1:4">
      <c r="A12" s="178" t="s">
        <v>372</v>
      </c>
      <c r="B12" s="178" t="s">
        <v>373</v>
      </c>
      <c r="C12" s="88">
        <v>53210</v>
      </c>
      <c r="D12" s="88">
        <v>110513</v>
      </c>
    </row>
    <row r="13" spans="1:4">
      <c r="A13" s="178" t="s">
        <v>54</v>
      </c>
      <c r="B13" s="178" t="s">
        <v>55</v>
      </c>
      <c r="C13" s="88">
        <v>25763</v>
      </c>
      <c r="D13" s="88">
        <v>7299</v>
      </c>
    </row>
    <row r="14" spans="1:4">
      <c r="A14" s="117" t="s">
        <v>56</v>
      </c>
      <c r="B14" s="117" t="s">
        <v>57</v>
      </c>
      <c r="C14" s="115">
        <f>C7-C11</f>
        <v>788016</v>
      </c>
      <c r="D14" s="115">
        <f>D7-D11</f>
        <v>680560</v>
      </c>
    </row>
    <row r="15" spans="1:4">
      <c r="A15" s="178" t="s">
        <v>58</v>
      </c>
      <c r="B15" s="178" t="s">
        <v>59</v>
      </c>
      <c r="C15" s="88">
        <v>119214</v>
      </c>
      <c r="D15" s="88">
        <v>92144</v>
      </c>
    </row>
    <row r="16" spans="1:4">
      <c r="A16" s="178" t="s">
        <v>60</v>
      </c>
      <c r="B16" s="178" t="s">
        <v>61</v>
      </c>
      <c r="C16" s="88">
        <v>224031</v>
      </c>
      <c r="D16" s="88">
        <v>237338</v>
      </c>
    </row>
    <row r="17" spans="1:6">
      <c r="A17" s="296" t="s">
        <v>62</v>
      </c>
      <c r="B17" s="296" t="s">
        <v>63</v>
      </c>
      <c r="C17" s="88">
        <v>38601</v>
      </c>
      <c r="D17" s="88">
        <v>78504</v>
      </c>
    </row>
    <row r="18" spans="1:6">
      <c r="A18" s="178" t="s">
        <v>64</v>
      </c>
      <c r="B18" s="178" t="s">
        <v>65</v>
      </c>
      <c r="C18" s="88">
        <v>34703</v>
      </c>
      <c r="D18" s="88">
        <v>31274</v>
      </c>
    </row>
    <row r="19" spans="1:6">
      <c r="A19" s="178" t="s">
        <v>66</v>
      </c>
      <c r="B19" s="178" t="s">
        <v>67</v>
      </c>
      <c r="C19" s="88">
        <v>8613</v>
      </c>
      <c r="D19" s="88">
        <v>15766</v>
      </c>
    </row>
    <row r="20" spans="1:6">
      <c r="A20" s="178" t="s">
        <v>68</v>
      </c>
      <c r="B20" s="178" t="s">
        <v>69</v>
      </c>
      <c r="C20" s="88">
        <v>-213</v>
      </c>
      <c r="D20" s="88">
        <v>-38</v>
      </c>
    </row>
    <row r="21" spans="1:6">
      <c r="A21" s="117" t="s">
        <v>70</v>
      </c>
      <c r="B21" s="117" t="s">
        <v>71</v>
      </c>
      <c r="C21" s="115">
        <f>C14+C18-C15-C16-C19+C20</f>
        <v>470648</v>
      </c>
      <c r="D21" s="115">
        <f>D14+D18-D15-D16-D19+D20</f>
        <v>366548</v>
      </c>
      <c r="F21" s="272"/>
    </row>
    <row r="22" spans="1:6">
      <c r="A22" s="178" t="s">
        <v>72</v>
      </c>
      <c r="B22" s="178" t="s">
        <v>73</v>
      </c>
      <c r="C22" s="88">
        <v>109497</v>
      </c>
      <c r="D22" s="88">
        <v>76089</v>
      </c>
    </row>
    <row r="23" spans="1:6">
      <c r="A23" s="178" t="s">
        <v>74</v>
      </c>
      <c r="B23" s="178" t="s">
        <v>75</v>
      </c>
      <c r="C23" s="88">
        <v>41826</v>
      </c>
      <c r="D23" s="88">
        <v>14201</v>
      </c>
    </row>
    <row r="24" spans="1:6">
      <c r="A24" s="117" t="s">
        <v>76</v>
      </c>
      <c r="B24" s="117" t="s">
        <v>77</v>
      </c>
      <c r="C24" s="115">
        <f>C21+C22-C23</f>
        <v>538319</v>
      </c>
      <c r="D24" s="115">
        <f>D21+D22-D23</f>
        <v>428436</v>
      </c>
    </row>
    <row r="25" spans="1:6">
      <c r="A25" s="178" t="s">
        <v>78</v>
      </c>
      <c r="B25" s="178" t="s">
        <v>79</v>
      </c>
      <c r="C25" s="88">
        <v>17450</v>
      </c>
      <c r="D25" s="88">
        <v>-14555</v>
      </c>
    </row>
    <row r="26" spans="1:6">
      <c r="A26" s="282" t="s">
        <v>80</v>
      </c>
      <c r="B26" s="282" t="s">
        <v>81</v>
      </c>
      <c r="C26" s="288">
        <v>520869</v>
      </c>
      <c r="D26" s="288">
        <v>442991</v>
      </c>
    </row>
    <row r="27" spans="1:6">
      <c r="A27" s="282" t="s">
        <v>82</v>
      </c>
      <c r="B27" s="282" t="s">
        <v>83</v>
      </c>
      <c r="C27" s="288">
        <v>73839</v>
      </c>
      <c r="D27" s="288">
        <v>1262</v>
      </c>
    </row>
    <row r="28" spans="1:6">
      <c r="A28" s="117" t="s">
        <v>84</v>
      </c>
      <c r="B28" s="117" t="s">
        <v>85</v>
      </c>
      <c r="C28" s="115">
        <f>C26+C27</f>
        <v>594708</v>
      </c>
      <c r="D28" s="115">
        <f>D26+D27</f>
        <v>444253</v>
      </c>
    </row>
    <row r="29" spans="1:6">
      <c r="B29" s="71"/>
      <c r="C29" s="264"/>
      <c r="D29" s="264"/>
    </row>
    <row r="30" spans="1:6">
      <c r="A30" s="241" t="s">
        <v>86</v>
      </c>
      <c r="B30" s="241" t="s">
        <v>87</v>
      </c>
      <c r="C30" s="265"/>
      <c r="D30" s="265"/>
    </row>
    <row r="31" spans="1:6">
      <c r="A31" s="178" t="s">
        <v>88</v>
      </c>
      <c r="B31" s="178" t="s">
        <v>89</v>
      </c>
      <c r="C31" s="244">
        <v>5.95</v>
      </c>
      <c r="D31" s="244">
        <v>4.45</v>
      </c>
    </row>
    <row r="32" spans="1:6">
      <c r="A32" s="178" t="s">
        <v>90</v>
      </c>
      <c r="B32" s="178" t="s">
        <v>91</v>
      </c>
      <c r="C32" s="244">
        <v>5.9</v>
      </c>
      <c r="D32" s="244">
        <v>4.42</v>
      </c>
    </row>
    <row r="33" spans="1:18">
      <c r="A33" s="283" t="s">
        <v>92</v>
      </c>
      <c r="B33" s="283" t="s">
        <v>93</v>
      </c>
      <c r="C33" s="284"/>
      <c r="D33" s="284"/>
    </row>
    <row r="34" spans="1:18">
      <c r="A34" s="295" t="s">
        <v>88</v>
      </c>
      <c r="B34" s="295" t="s">
        <v>89</v>
      </c>
      <c r="C34" s="285">
        <v>5.21</v>
      </c>
      <c r="D34" s="285">
        <v>4.4400000000000004</v>
      </c>
    </row>
    <row r="35" spans="1:18">
      <c r="A35" s="295" t="s">
        <v>90</v>
      </c>
      <c r="B35" s="295" t="s">
        <v>91</v>
      </c>
      <c r="C35" s="285">
        <v>5.17</v>
      </c>
      <c r="D35" s="285">
        <v>4.41</v>
      </c>
    </row>
    <row r="36" spans="1:18">
      <c r="A36" s="283" t="s">
        <v>94</v>
      </c>
      <c r="B36" s="283" t="s">
        <v>95</v>
      </c>
      <c r="C36" s="284"/>
      <c r="D36" s="284"/>
    </row>
    <row r="37" spans="1:18">
      <c r="A37" s="295" t="s">
        <v>88</v>
      </c>
      <c r="B37" s="295" t="s">
        <v>89</v>
      </c>
      <c r="C37" s="285">
        <v>0.74</v>
      </c>
      <c r="D37" s="285">
        <v>0.01</v>
      </c>
    </row>
    <row r="38" spans="1:18">
      <c r="A38" s="295" t="s">
        <v>90</v>
      </c>
      <c r="B38" s="295" t="s">
        <v>91</v>
      </c>
      <c r="C38" s="285">
        <v>0.73</v>
      </c>
      <c r="D38" s="285">
        <v>0.01</v>
      </c>
    </row>
    <row r="39" spans="1:18">
      <c r="A39" s="290" t="s">
        <v>96</v>
      </c>
      <c r="B39" s="69"/>
      <c r="C39" s="263"/>
      <c r="D39" s="263"/>
      <c r="J39" s="240"/>
      <c r="L39" s="240"/>
    </row>
    <row r="40" spans="1:18">
      <c r="A40" s="291"/>
      <c r="C40" s="266"/>
      <c r="D40" s="266"/>
    </row>
    <row r="41" spans="1:18">
      <c r="C41" s="236"/>
      <c r="D41" s="236"/>
      <c r="O41" s="239"/>
      <c r="P41" s="239"/>
      <c r="Q41" s="239"/>
      <c r="R41" s="239"/>
    </row>
    <row r="42" spans="1:18" ht="24">
      <c r="A42" s="313" t="s">
        <v>40</v>
      </c>
      <c r="B42" s="313" t="s">
        <v>41</v>
      </c>
      <c r="C42" s="113" t="s">
        <v>366</v>
      </c>
      <c r="D42" s="113" t="s">
        <v>367</v>
      </c>
      <c r="O42" s="239"/>
      <c r="P42" s="239"/>
      <c r="Q42" s="239"/>
      <c r="R42" s="239"/>
    </row>
    <row r="43" spans="1:18">
      <c r="A43" s="114" t="s">
        <v>97</v>
      </c>
      <c r="B43" s="114" t="s">
        <v>97</v>
      </c>
      <c r="C43" s="115">
        <f>C21+C124+C125</f>
        <v>539317</v>
      </c>
      <c r="D43" s="115">
        <f>D21+D124+D125</f>
        <v>486315</v>
      </c>
      <c r="O43" s="239"/>
      <c r="P43" s="239"/>
      <c r="Q43" s="239"/>
      <c r="R43" s="239"/>
    </row>
    <row r="44" spans="1:18" ht="53">
      <c r="A44" s="298" t="s">
        <v>98</v>
      </c>
      <c r="B44" s="298" t="s">
        <v>99</v>
      </c>
      <c r="C44" s="266"/>
      <c r="D44" s="266"/>
    </row>
    <row r="45" spans="1:18">
      <c r="A45" s="298"/>
      <c r="C45" s="266"/>
      <c r="D45" s="266"/>
    </row>
    <row r="46" spans="1:18">
      <c r="C46" s="266"/>
      <c r="D46" s="266"/>
    </row>
    <row r="47" spans="1:18" ht="27">
      <c r="A47" s="297" t="s">
        <v>100</v>
      </c>
      <c r="B47" s="297" t="s">
        <v>101</v>
      </c>
      <c r="C47" s="266"/>
      <c r="D47" s="266"/>
    </row>
    <row r="48" spans="1:18" ht="24">
      <c r="A48" s="313" t="s">
        <v>102</v>
      </c>
      <c r="B48" s="294" t="s">
        <v>103</v>
      </c>
      <c r="C48" s="113" t="s">
        <v>366</v>
      </c>
      <c r="D48" s="113" t="s">
        <v>367</v>
      </c>
    </row>
    <row r="49" spans="1:7">
      <c r="A49" s="241" t="s">
        <v>84</v>
      </c>
      <c r="B49" s="241" t="s">
        <v>85</v>
      </c>
      <c r="C49" s="115">
        <f>C28</f>
        <v>594708</v>
      </c>
      <c r="D49" s="115">
        <f>D28</f>
        <v>444253</v>
      </c>
    </row>
    <row r="50" spans="1:7" ht="26">
      <c r="A50" s="259" t="s">
        <v>104</v>
      </c>
      <c r="B50" s="259" t="s">
        <v>105</v>
      </c>
      <c r="C50" s="115">
        <f>C51+C52</f>
        <v>-4373</v>
      </c>
      <c r="D50" s="115">
        <f>D51+D52</f>
        <v>3904</v>
      </c>
    </row>
    <row r="51" spans="1:7">
      <c r="A51" s="178" t="s">
        <v>106</v>
      </c>
      <c r="B51" s="178" t="s">
        <v>107</v>
      </c>
      <c r="C51" s="88">
        <v>-6901</v>
      </c>
      <c r="D51" s="88">
        <v>1633</v>
      </c>
    </row>
    <row r="52" spans="1:7" ht="26">
      <c r="A52" s="178" t="s">
        <v>374</v>
      </c>
      <c r="B52" s="178" t="s">
        <v>109</v>
      </c>
      <c r="C52" s="88">
        <v>2528</v>
      </c>
      <c r="D52" s="88">
        <v>2271</v>
      </c>
      <c r="G52" s="240"/>
    </row>
    <row r="53" spans="1:7" ht="26">
      <c r="A53" s="286" t="s">
        <v>110</v>
      </c>
      <c r="B53" s="286" t="s">
        <v>111</v>
      </c>
      <c r="C53" s="118">
        <f>SUM(C54:C55)</f>
        <v>-607</v>
      </c>
      <c r="D53" s="118">
        <f>SUM(D54:D55)</f>
        <v>-171</v>
      </c>
    </row>
    <row r="54" spans="1:7">
      <c r="A54" s="295" t="s">
        <v>112</v>
      </c>
      <c r="B54" s="295" t="s">
        <v>113</v>
      </c>
      <c r="C54" s="281">
        <v>-663</v>
      </c>
      <c r="D54" s="281">
        <v>-171</v>
      </c>
    </row>
    <row r="55" spans="1:7">
      <c r="A55" s="295" t="s">
        <v>114</v>
      </c>
      <c r="B55" s="295" t="s">
        <v>115</v>
      </c>
      <c r="C55" s="281">
        <v>56</v>
      </c>
      <c r="D55" s="281">
        <v>0</v>
      </c>
    </row>
    <row r="56" spans="1:7" s="289" customFormat="1">
      <c r="A56" s="287" t="s">
        <v>116</v>
      </c>
      <c r="B56" s="287" t="s">
        <v>117</v>
      </c>
      <c r="C56" s="288">
        <f>SUM(C53,C50)</f>
        <v>-4980</v>
      </c>
      <c r="D56" s="288">
        <f>SUM(D53,D50)</f>
        <v>3733</v>
      </c>
    </row>
    <row r="57" spans="1:7">
      <c r="A57" s="241" t="s">
        <v>118</v>
      </c>
      <c r="B57" s="241" t="s">
        <v>119</v>
      </c>
      <c r="C57" s="115">
        <f>C56+C49</f>
        <v>589728</v>
      </c>
      <c r="D57" s="115">
        <f>D56+D49</f>
        <v>447986</v>
      </c>
    </row>
    <row r="58" spans="1:7">
      <c r="A58" s="295" t="s">
        <v>120</v>
      </c>
      <c r="B58" s="295" t="s">
        <v>121</v>
      </c>
      <c r="C58" s="281">
        <v>516903</v>
      </c>
      <c r="D58" s="281">
        <v>446724</v>
      </c>
    </row>
    <row r="59" spans="1:7">
      <c r="A59" s="295" t="s">
        <v>122</v>
      </c>
      <c r="B59" s="295" t="s">
        <v>123</v>
      </c>
      <c r="C59" s="281">
        <v>72825</v>
      </c>
      <c r="D59" s="281">
        <v>1262</v>
      </c>
    </row>
    <row r="60" spans="1:7">
      <c r="A60" s="290" t="s">
        <v>96</v>
      </c>
    </row>
    <row r="63" spans="1:7" ht="26">
      <c r="A63" s="237" t="s">
        <v>124</v>
      </c>
      <c r="B63" s="237" t="s">
        <v>125</v>
      </c>
    </row>
    <row r="64" spans="1:7">
      <c r="A64" s="313" t="s">
        <v>126</v>
      </c>
      <c r="B64" s="313" t="s">
        <v>127</v>
      </c>
      <c r="C64" s="119">
        <v>46022</v>
      </c>
      <c r="D64" s="119" t="s">
        <v>375</v>
      </c>
      <c r="E64" s="239"/>
      <c r="F64" s="239"/>
    </row>
    <row r="65" spans="1:4">
      <c r="A65" s="248" t="s">
        <v>130</v>
      </c>
      <c r="B65" s="248" t="s">
        <v>131</v>
      </c>
      <c r="C65" s="249">
        <f>SUM(C66:C76)</f>
        <v>2168647</v>
      </c>
      <c r="D65" s="249">
        <f>SUM(D66:D76)</f>
        <v>1574164</v>
      </c>
    </row>
    <row r="66" spans="1:4">
      <c r="A66" s="178" t="s">
        <v>132</v>
      </c>
      <c r="B66" s="178" t="s">
        <v>133</v>
      </c>
      <c r="C66" s="78">
        <v>335357</v>
      </c>
      <c r="D66" s="78">
        <v>262913</v>
      </c>
    </row>
    <row r="67" spans="1:4">
      <c r="A67" s="178" t="s">
        <v>134</v>
      </c>
      <c r="B67" s="178" t="s">
        <v>135</v>
      </c>
      <c r="C67" s="78">
        <v>64401</v>
      </c>
      <c r="D67" s="78">
        <v>69305</v>
      </c>
    </row>
    <row r="68" spans="1:4">
      <c r="A68" s="178" t="s">
        <v>136</v>
      </c>
      <c r="B68" s="178" t="s">
        <v>137</v>
      </c>
      <c r="C68" s="78">
        <v>1148143</v>
      </c>
      <c r="D68" s="78">
        <v>695421</v>
      </c>
    </row>
    <row r="69" spans="1:4">
      <c r="A69" s="178" t="s">
        <v>138</v>
      </c>
      <c r="B69" s="178" t="s">
        <v>139</v>
      </c>
      <c r="C69" s="78">
        <v>88899</v>
      </c>
      <c r="D69" s="78">
        <v>56438</v>
      </c>
    </row>
    <row r="70" spans="1:4">
      <c r="A70" s="178" t="s">
        <v>140</v>
      </c>
      <c r="B70" s="178" t="s">
        <v>141</v>
      </c>
      <c r="C70" s="78">
        <v>31241</v>
      </c>
      <c r="D70" s="78">
        <v>31670</v>
      </c>
    </row>
    <row r="71" spans="1:4">
      <c r="A71" s="77" t="s">
        <v>142</v>
      </c>
      <c r="B71" s="77" t="s">
        <v>143</v>
      </c>
      <c r="C71" s="78">
        <v>0</v>
      </c>
      <c r="D71" s="78">
        <v>0</v>
      </c>
    </row>
    <row r="72" spans="1:4" ht="26">
      <c r="A72" s="178" t="s">
        <v>144</v>
      </c>
      <c r="B72" s="178" t="s">
        <v>145</v>
      </c>
      <c r="C72" s="78">
        <v>10770</v>
      </c>
      <c r="D72" s="78">
        <v>39453</v>
      </c>
    </row>
    <row r="73" spans="1:4">
      <c r="A73" s="178" t="s">
        <v>146</v>
      </c>
      <c r="B73" s="178" t="s">
        <v>147</v>
      </c>
      <c r="C73" s="78">
        <v>371566</v>
      </c>
      <c r="D73" s="78">
        <v>292137</v>
      </c>
    </row>
    <row r="74" spans="1:4">
      <c r="A74" s="178" t="s">
        <v>148</v>
      </c>
      <c r="B74" s="178" t="s">
        <v>149</v>
      </c>
      <c r="C74" s="78">
        <v>3233</v>
      </c>
      <c r="D74" s="78">
        <v>24431</v>
      </c>
    </row>
    <row r="75" spans="1:4">
      <c r="A75" s="178" t="s">
        <v>150</v>
      </c>
      <c r="B75" s="178" t="s">
        <v>151</v>
      </c>
      <c r="C75" s="78">
        <v>114603</v>
      </c>
      <c r="D75" s="78">
        <v>101989</v>
      </c>
    </row>
    <row r="76" spans="1:4">
      <c r="A76" s="178" t="s">
        <v>152</v>
      </c>
      <c r="B76" s="178" t="s">
        <v>153</v>
      </c>
      <c r="C76" s="78">
        <v>434</v>
      </c>
      <c r="D76" s="78">
        <v>407</v>
      </c>
    </row>
    <row r="77" spans="1:4">
      <c r="A77" s="248" t="s">
        <v>154</v>
      </c>
      <c r="B77" s="248" t="s">
        <v>155</v>
      </c>
      <c r="C77" s="249">
        <f>SUM(C78:C86)</f>
        <v>1334673</v>
      </c>
      <c r="D77" s="249">
        <f>SUM(D78:D86)</f>
        <v>1452274</v>
      </c>
    </row>
    <row r="78" spans="1:4">
      <c r="A78" s="178" t="s">
        <v>156</v>
      </c>
      <c r="B78" s="178" t="s">
        <v>157</v>
      </c>
      <c r="C78" s="78">
        <v>2279</v>
      </c>
      <c r="D78" s="78">
        <v>1802</v>
      </c>
    </row>
    <row r="79" spans="1:4">
      <c r="A79" s="178" t="s">
        <v>158</v>
      </c>
      <c r="B79" s="178" t="s">
        <v>159</v>
      </c>
      <c r="C79" s="78">
        <v>125441</v>
      </c>
      <c r="D79" s="78">
        <v>167628</v>
      </c>
    </row>
    <row r="80" spans="1:4">
      <c r="A80" s="178" t="s">
        <v>160</v>
      </c>
      <c r="B80" s="178" t="s">
        <v>161</v>
      </c>
      <c r="C80" s="78">
        <v>11305</v>
      </c>
      <c r="D80" s="78">
        <v>41</v>
      </c>
    </row>
    <row r="81" spans="1:5">
      <c r="A81" s="178" t="s">
        <v>162</v>
      </c>
      <c r="B81" s="178" t="s">
        <v>163</v>
      </c>
      <c r="C81" s="78">
        <v>215194</v>
      </c>
      <c r="D81" s="78">
        <v>69721</v>
      </c>
    </row>
    <row r="82" spans="1:5">
      <c r="A82" s="178" t="s">
        <v>164</v>
      </c>
      <c r="B82" s="178" t="s">
        <v>165</v>
      </c>
      <c r="C82" s="78">
        <v>332597</v>
      </c>
      <c r="D82" s="78">
        <v>540620</v>
      </c>
    </row>
    <row r="83" spans="1:5">
      <c r="A83" s="178" t="s">
        <v>166</v>
      </c>
      <c r="B83" s="178" t="s">
        <v>167</v>
      </c>
      <c r="C83" s="78">
        <v>12929</v>
      </c>
      <c r="D83" s="78">
        <v>25052</v>
      </c>
    </row>
    <row r="84" spans="1:5">
      <c r="A84" s="178" t="s">
        <v>168</v>
      </c>
      <c r="B84" s="178" t="s">
        <v>169</v>
      </c>
      <c r="C84" s="78">
        <v>520813</v>
      </c>
      <c r="D84" s="78">
        <v>522524</v>
      </c>
    </row>
    <row r="85" spans="1:5">
      <c r="A85" s="178" t="s">
        <v>170</v>
      </c>
      <c r="B85" s="178" t="s">
        <v>171</v>
      </c>
      <c r="C85" s="78">
        <v>114115</v>
      </c>
      <c r="D85" s="78">
        <v>124886</v>
      </c>
    </row>
    <row r="86" spans="1:5">
      <c r="A86" s="178" t="s">
        <v>172</v>
      </c>
      <c r="B86" s="178" t="s">
        <v>173</v>
      </c>
      <c r="C86" s="78"/>
      <c r="D86" s="78">
        <v>0</v>
      </c>
    </row>
    <row r="87" spans="1:5">
      <c r="A87" s="248" t="s">
        <v>174</v>
      </c>
      <c r="B87" s="248" t="s">
        <v>175</v>
      </c>
      <c r="C87" s="249">
        <f>C65+C77</f>
        <v>3503320</v>
      </c>
      <c r="D87" s="249">
        <f>D65+D77</f>
        <v>3026438</v>
      </c>
    </row>
    <row r="88" spans="1:5">
      <c r="A88" s="290" t="s">
        <v>96</v>
      </c>
      <c r="C88" s="251"/>
      <c r="D88" s="251"/>
      <c r="E88" s="251"/>
    </row>
    <row r="89" spans="1:5">
      <c r="A89" s="313" t="s">
        <v>176</v>
      </c>
      <c r="B89" s="313" t="s">
        <v>177</v>
      </c>
      <c r="C89" s="119">
        <v>46022</v>
      </c>
      <c r="D89" s="119" t="s">
        <v>375</v>
      </c>
    </row>
    <row r="90" spans="1:5">
      <c r="A90" s="248" t="s">
        <v>178</v>
      </c>
      <c r="B90" s="248" t="s">
        <v>179</v>
      </c>
      <c r="C90" s="249">
        <f>C91</f>
        <v>3289859</v>
      </c>
      <c r="D90" s="249">
        <f t="shared" ref="D90" si="0">D91</f>
        <v>2774059</v>
      </c>
    </row>
    <row r="91" spans="1:5">
      <c r="A91" s="248" t="s">
        <v>180</v>
      </c>
      <c r="B91" s="248" t="s">
        <v>181</v>
      </c>
      <c r="C91" s="249">
        <f>SUM(C92:C99)</f>
        <v>3289859</v>
      </c>
      <c r="D91" s="249">
        <f t="shared" ref="D91" si="1">SUM(D92:D99)</f>
        <v>2774059</v>
      </c>
    </row>
    <row r="92" spans="1:5">
      <c r="A92" s="178" t="s">
        <v>182</v>
      </c>
      <c r="B92" s="178" t="s">
        <v>183</v>
      </c>
      <c r="C92" s="78">
        <v>99911</v>
      </c>
      <c r="D92" s="78">
        <v>99911</v>
      </c>
    </row>
    <row r="93" spans="1:5">
      <c r="A93" s="178" t="s">
        <v>184</v>
      </c>
      <c r="B93" s="178" t="s">
        <v>185</v>
      </c>
      <c r="C93" s="78">
        <v>2400607</v>
      </c>
      <c r="D93" s="78">
        <v>2069034</v>
      </c>
    </row>
    <row r="94" spans="1:5">
      <c r="A94" s="178" t="s">
        <v>186</v>
      </c>
      <c r="B94" s="178" t="s">
        <v>187</v>
      </c>
      <c r="C94" s="78">
        <v>116700</v>
      </c>
      <c r="D94" s="78">
        <v>116700</v>
      </c>
    </row>
    <row r="95" spans="1:5">
      <c r="A95" s="178" t="s">
        <v>188</v>
      </c>
      <c r="B95" s="178" t="s">
        <v>189</v>
      </c>
      <c r="C95" s="78">
        <v>-22424</v>
      </c>
      <c r="D95" s="78">
        <v>0</v>
      </c>
    </row>
    <row r="96" spans="1:5">
      <c r="A96" s="178" t="s">
        <v>190</v>
      </c>
      <c r="B96" s="178" t="s">
        <v>191</v>
      </c>
      <c r="C96" s="78">
        <v>133553</v>
      </c>
      <c r="D96" s="78">
        <v>48965</v>
      </c>
    </row>
    <row r="97" spans="1:4">
      <c r="A97" s="178" t="s">
        <v>192</v>
      </c>
      <c r="B97" s="178" t="s">
        <v>193</v>
      </c>
      <c r="C97" s="78">
        <v>-6470</v>
      </c>
      <c r="D97" s="78">
        <v>431</v>
      </c>
    </row>
    <row r="98" spans="1:4">
      <c r="A98" s="178" t="s">
        <v>376</v>
      </c>
      <c r="B98" s="178" t="s">
        <v>195</v>
      </c>
      <c r="C98" s="78">
        <v>-26726</v>
      </c>
      <c r="D98" s="78">
        <v>-5235</v>
      </c>
    </row>
    <row r="99" spans="1:4">
      <c r="A99" s="178" t="s">
        <v>377</v>
      </c>
      <c r="B99" s="178" t="s">
        <v>197</v>
      </c>
      <c r="C99" s="78">
        <v>594708</v>
      </c>
      <c r="D99" s="78">
        <v>444253</v>
      </c>
    </row>
    <row r="100" spans="1:4">
      <c r="A100" s="248" t="s">
        <v>198</v>
      </c>
      <c r="B100" s="248" t="s">
        <v>199</v>
      </c>
      <c r="C100" s="249">
        <f>SUM(C101:C106)</f>
        <v>33157</v>
      </c>
      <c r="D100" s="249">
        <f t="shared" ref="D100" si="2">SUM(D101:D106)</f>
        <v>22574</v>
      </c>
    </row>
    <row r="101" spans="1:4">
      <c r="A101" s="178" t="s">
        <v>200</v>
      </c>
      <c r="B101" s="178" t="s">
        <v>201</v>
      </c>
      <c r="C101" s="78">
        <v>21743</v>
      </c>
      <c r="D101" s="78">
        <v>17706</v>
      </c>
    </row>
    <row r="102" spans="1:4">
      <c r="A102" s="178" t="s">
        <v>202</v>
      </c>
      <c r="B102" s="178" t="s">
        <v>203</v>
      </c>
      <c r="C102" s="78">
        <v>2085</v>
      </c>
      <c r="D102" s="78">
        <v>2274</v>
      </c>
    </row>
    <row r="103" spans="1:4">
      <c r="A103" s="178" t="s">
        <v>204</v>
      </c>
      <c r="B103" s="178" t="s">
        <v>205</v>
      </c>
      <c r="C103" s="78">
        <v>0</v>
      </c>
      <c r="D103" s="78">
        <v>67</v>
      </c>
    </row>
    <row r="104" spans="1:4">
      <c r="A104" s="178" t="s">
        <v>206</v>
      </c>
      <c r="B104" s="178" t="s">
        <v>207</v>
      </c>
      <c r="C104" s="78">
        <v>6642</v>
      </c>
      <c r="D104" s="78">
        <v>1665</v>
      </c>
    </row>
    <row r="105" spans="1:4">
      <c r="A105" s="178" t="s">
        <v>208</v>
      </c>
      <c r="B105" s="178" t="s">
        <v>209</v>
      </c>
      <c r="C105" s="78">
        <v>1713</v>
      </c>
      <c r="D105" s="78">
        <v>862</v>
      </c>
    </row>
    <row r="106" spans="1:4">
      <c r="A106" s="178" t="s">
        <v>210</v>
      </c>
      <c r="B106" s="178" t="s">
        <v>211</v>
      </c>
      <c r="C106" s="78">
        <v>974</v>
      </c>
      <c r="D106" s="78">
        <v>0</v>
      </c>
    </row>
    <row r="107" spans="1:4">
      <c r="A107" s="248" t="s">
        <v>212</v>
      </c>
      <c r="B107" s="248" t="s">
        <v>213</v>
      </c>
      <c r="C107" s="249">
        <f>SUM(C108:C114)</f>
        <v>180304</v>
      </c>
      <c r="D107" s="249">
        <f>SUM(D108:D114)</f>
        <v>229805</v>
      </c>
    </row>
    <row r="108" spans="1:4">
      <c r="A108" s="178" t="s">
        <v>214</v>
      </c>
      <c r="B108" s="178" t="s">
        <v>215</v>
      </c>
      <c r="C108" s="78">
        <v>7860</v>
      </c>
      <c r="D108" s="78">
        <v>12408</v>
      </c>
    </row>
    <row r="109" spans="1:4">
      <c r="A109" s="178" t="s">
        <v>216</v>
      </c>
      <c r="B109" s="178" t="s">
        <v>217</v>
      </c>
      <c r="C109" s="78">
        <v>46447</v>
      </c>
      <c r="D109" s="78">
        <v>85976</v>
      </c>
    </row>
    <row r="110" spans="1:4">
      <c r="A110" s="178" t="s">
        <v>218</v>
      </c>
      <c r="B110" s="178" t="s">
        <v>219</v>
      </c>
      <c r="C110" s="78">
        <v>0</v>
      </c>
      <c r="D110" s="78">
        <v>11404</v>
      </c>
    </row>
    <row r="111" spans="1:4">
      <c r="A111" s="178" t="s">
        <v>220</v>
      </c>
      <c r="B111" s="178" t="s">
        <v>221</v>
      </c>
      <c r="C111" s="78">
        <v>7297</v>
      </c>
      <c r="D111" s="78">
        <v>12924</v>
      </c>
    </row>
    <row r="112" spans="1:4">
      <c r="A112" s="178" t="s">
        <v>222</v>
      </c>
      <c r="B112" s="178" t="s">
        <v>223</v>
      </c>
      <c r="C112" s="78">
        <v>11104</v>
      </c>
      <c r="D112" s="78">
        <v>15175</v>
      </c>
    </row>
    <row r="113" spans="1:10">
      <c r="A113" s="178" t="s">
        <v>208</v>
      </c>
      <c r="B113" s="178" t="s">
        <v>224</v>
      </c>
      <c r="C113" s="78">
        <v>12442</v>
      </c>
      <c r="D113" s="78">
        <v>8740</v>
      </c>
    </row>
    <row r="114" spans="1:10">
      <c r="A114" s="178" t="s">
        <v>225</v>
      </c>
      <c r="B114" s="178" t="s">
        <v>226</v>
      </c>
      <c r="C114" s="78">
        <v>95154</v>
      </c>
      <c r="D114" s="78">
        <v>83178</v>
      </c>
    </row>
    <row r="115" spans="1:10">
      <c r="A115" s="248" t="s">
        <v>227</v>
      </c>
      <c r="B115" s="248" t="s">
        <v>228</v>
      </c>
      <c r="C115" s="249">
        <f>C107+C100+C91</f>
        <v>3503320</v>
      </c>
      <c r="D115" s="249">
        <f>D107+D100+D91</f>
        <v>3026438</v>
      </c>
    </row>
    <row r="116" spans="1:10">
      <c r="A116" s="290" t="s">
        <v>96</v>
      </c>
    </row>
    <row r="117" spans="1:10">
      <c r="E117" s="239"/>
    </row>
    <row r="118" spans="1:10">
      <c r="E118" s="239"/>
    </row>
    <row r="119" spans="1:10" ht="26">
      <c r="A119" s="237" t="s">
        <v>229</v>
      </c>
      <c r="B119" s="237" t="s">
        <v>230</v>
      </c>
      <c r="E119" s="239"/>
      <c r="F119" s="239"/>
      <c r="G119" s="240"/>
    </row>
    <row r="120" spans="1:10" ht="24">
      <c r="A120" s="313" t="s">
        <v>231</v>
      </c>
      <c r="B120" s="313" t="s">
        <v>232</v>
      </c>
      <c r="C120" s="113" t="s">
        <v>366</v>
      </c>
      <c r="D120" s="113" t="s">
        <v>367</v>
      </c>
    </row>
    <row r="121" spans="1:10">
      <c r="A121" s="121" t="s">
        <v>233</v>
      </c>
      <c r="B121" s="121" t="s">
        <v>234</v>
      </c>
      <c r="C121" s="4"/>
      <c r="D121" s="4"/>
    </row>
    <row r="122" spans="1:10">
      <c r="A122" s="122" t="s">
        <v>84</v>
      </c>
      <c r="B122" s="122" t="s">
        <v>85</v>
      </c>
      <c r="C122" s="4">
        <f>C28</f>
        <v>594708</v>
      </c>
      <c r="D122" s="4">
        <f>D28</f>
        <v>444253</v>
      </c>
      <c r="G122" s="239"/>
      <c r="H122" s="239"/>
      <c r="I122" s="239"/>
      <c r="J122" s="239"/>
    </row>
    <row r="123" spans="1:10">
      <c r="A123" s="122" t="s">
        <v>235</v>
      </c>
      <c r="B123" s="122" t="s">
        <v>236</v>
      </c>
      <c r="C123" s="4">
        <f>SUM(C124:C135)</f>
        <v>13424</v>
      </c>
      <c r="D123" s="4">
        <f t="shared" ref="D123" si="3">SUM(D124:D135)</f>
        <v>109741</v>
      </c>
      <c r="G123" s="239"/>
      <c r="H123" s="239"/>
      <c r="I123" s="239"/>
      <c r="J123" s="239"/>
    </row>
    <row r="124" spans="1:10" ht="39">
      <c r="A124" s="178" t="s">
        <v>378</v>
      </c>
      <c r="B124" s="178" t="s">
        <v>379</v>
      </c>
      <c r="C124" s="80">
        <v>12148</v>
      </c>
      <c r="D124" s="80">
        <v>14289</v>
      </c>
      <c r="G124" s="239"/>
      <c r="H124" s="239"/>
      <c r="I124" s="239"/>
      <c r="J124" s="239"/>
    </row>
    <row r="125" spans="1:10">
      <c r="A125" s="81" t="s">
        <v>239</v>
      </c>
      <c r="B125" s="81" t="s">
        <v>240</v>
      </c>
      <c r="C125" s="80">
        <v>56521</v>
      </c>
      <c r="D125" s="80">
        <v>105478</v>
      </c>
      <c r="G125" s="239"/>
      <c r="H125" s="239"/>
      <c r="I125" s="239"/>
      <c r="J125" s="239"/>
    </row>
    <row r="126" spans="1:10">
      <c r="A126" s="81" t="s">
        <v>241</v>
      </c>
      <c r="B126" s="81" t="s">
        <v>242</v>
      </c>
      <c r="C126" s="80">
        <v>22300</v>
      </c>
      <c r="D126" s="80">
        <v>-16125</v>
      </c>
      <c r="G126" s="239"/>
      <c r="H126" s="239"/>
      <c r="I126" s="239"/>
      <c r="J126" s="239"/>
    </row>
    <row r="127" spans="1:10">
      <c r="A127" s="81" t="s">
        <v>243</v>
      </c>
      <c r="B127" s="81" t="s">
        <v>244</v>
      </c>
      <c r="C127" s="80">
        <v>-68012</v>
      </c>
      <c r="D127" s="80">
        <v>-63631</v>
      </c>
      <c r="G127" s="239"/>
      <c r="H127" s="239"/>
      <c r="I127" s="239"/>
      <c r="J127" s="239"/>
    </row>
    <row r="128" spans="1:10">
      <c r="A128" s="81" t="s">
        <v>245</v>
      </c>
      <c r="B128" s="81" t="s">
        <v>246</v>
      </c>
      <c r="C128" s="80">
        <v>-97282</v>
      </c>
      <c r="D128" s="80">
        <v>18665</v>
      </c>
      <c r="G128" s="239"/>
      <c r="H128" s="239"/>
      <c r="I128" s="239"/>
      <c r="J128" s="239"/>
    </row>
    <row r="129" spans="1:10">
      <c r="A129" s="81" t="s">
        <v>247</v>
      </c>
      <c r="B129" s="81" t="s">
        <v>248</v>
      </c>
      <c r="C129" s="80">
        <v>8219</v>
      </c>
      <c r="D129" s="80">
        <v>-10308</v>
      </c>
      <c r="G129" s="239"/>
      <c r="H129" s="239"/>
      <c r="I129" s="239"/>
      <c r="J129" s="239"/>
    </row>
    <row r="130" spans="1:10">
      <c r="A130" s="81" t="s">
        <v>249</v>
      </c>
      <c r="B130" s="81" t="s">
        <v>250</v>
      </c>
      <c r="C130" s="80">
        <v>-477</v>
      </c>
      <c r="D130" s="80">
        <v>1774</v>
      </c>
      <c r="G130" s="239"/>
      <c r="H130" s="239"/>
      <c r="I130" s="239"/>
      <c r="J130" s="239"/>
    </row>
    <row r="131" spans="1:10">
      <c r="A131" s="81" t="s">
        <v>251</v>
      </c>
      <c r="B131" s="81" t="s">
        <v>252</v>
      </c>
      <c r="C131" s="80">
        <v>9815</v>
      </c>
      <c r="D131" s="80">
        <v>6277</v>
      </c>
      <c r="G131" s="239"/>
      <c r="H131" s="239"/>
      <c r="I131" s="239"/>
      <c r="J131" s="239"/>
    </row>
    <row r="132" spans="1:10">
      <c r="A132" s="81" t="s">
        <v>253</v>
      </c>
      <c r="B132" s="81" t="s">
        <v>254</v>
      </c>
      <c r="C132" s="80">
        <v>4975</v>
      </c>
      <c r="D132" s="80">
        <v>6363</v>
      </c>
      <c r="G132" s="239"/>
      <c r="H132" s="239"/>
      <c r="I132" s="239"/>
      <c r="J132" s="239"/>
    </row>
    <row r="133" spans="1:10">
      <c r="A133" s="81" t="s">
        <v>255</v>
      </c>
      <c r="B133" s="81" t="s">
        <v>256</v>
      </c>
      <c r="C133" s="80">
        <v>17076</v>
      </c>
      <c r="D133" s="80">
        <v>20593</v>
      </c>
      <c r="G133" s="239"/>
      <c r="H133" s="239"/>
      <c r="I133" s="239"/>
      <c r="J133" s="239"/>
    </row>
    <row r="134" spans="1:10">
      <c r="A134" s="292" t="s">
        <v>257</v>
      </c>
      <c r="B134" s="292" t="s">
        <v>258</v>
      </c>
      <c r="C134" s="293">
        <v>43195</v>
      </c>
      <c r="D134" s="293">
        <v>23282</v>
      </c>
      <c r="G134" s="239"/>
      <c r="H134" s="239"/>
      <c r="I134" s="239"/>
      <c r="J134" s="239"/>
    </row>
    <row r="135" spans="1:10">
      <c r="A135" s="81" t="s">
        <v>259</v>
      </c>
      <c r="B135" s="81" t="s">
        <v>260</v>
      </c>
      <c r="C135" s="80">
        <v>4946</v>
      </c>
      <c r="D135" s="80">
        <v>3084</v>
      </c>
      <c r="G135" s="239"/>
      <c r="H135" s="239"/>
      <c r="I135" s="239"/>
      <c r="J135" s="239"/>
    </row>
    <row r="136" spans="1:10">
      <c r="A136" s="122" t="s">
        <v>261</v>
      </c>
      <c r="B136" s="122" t="s">
        <v>262</v>
      </c>
      <c r="C136" s="4">
        <f>SUM(C122:C123)</f>
        <v>608132</v>
      </c>
      <c r="D136" s="4">
        <f t="shared" ref="D136" si="4">SUM(D122:D123)</f>
        <v>553994</v>
      </c>
      <c r="G136" s="239"/>
      <c r="H136" s="239"/>
      <c r="I136" s="239"/>
      <c r="J136" s="239"/>
    </row>
    <row r="137" spans="1:10">
      <c r="A137" s="81" t="s">
        <v>263</v>
      </c>
      <c r="B137" s="81" t="s">
        <v>380</v>
      </c>
      <c r="C137" s="80">
        <v>2215</v>
      </c>
      <c r="D137" s="80">
        <v>-27781</v>
      </c>
      <c r="G137" s="239"/>
      <c r="H137" s="239"/>
      <c r="I137" s="239"/>
      <c r="J137" s="239"/>
    </row>
    <row r="138" spans="1:10">
      <c r="A138" s="81" t="s">
        <v>265</v>
      </c>
      <c r="B138" s="81" t="s">
        <v>266</v>
      </c>
      <c r="C138" s="80">
        <v>19872</v>
      </c>
      <c r="D138" s="80">
        <v>13783</v>
      </c>
      <c r="G138" s="239"/>
      <c r="H138" s="239"/>
      <c r="I138" s="239"/>
      <c r="J138" s="239"/>
    </row>
    <row r="139" spans="1:10">
      <c r="A139" s="81" t="s">
        <v>267</v>
      </c>
      <c r="B139" s="81" t="s">
        <v>268</v>
      </c>
      <c r="C139" s="80">
        <v>-39339</v>
      </c>
      <c r="D139" s="80">
        <v>-18699</v>
      </c>
      <c r="G139" s="239"/>
      <c r="H139" s="239"/>
      <c r="I139" s="239"/>
      <c r="J139" s="239"/>
    </row>
    <row r="140" spans="1:10">
      <c r="A140" s="121" t="s">
        <v>269</v>
      </c>
      <c r="B140" s="121" t="s">
        <v>270</v>
      </c>
      <c r="C140" s="4">
        <f>SUM(C136:C139)</f>
        <v>590880</v>
      </c>
      <c r="D140" s="4">
        <f t="shared" ref="D140" si="5">SUM(D136:D139)</f>
        <v>521297</v>
      </c>
      <c r="G140" s="239"/>
      <c r="H140" s="239"/>
      <c r="I140" s="239"/>
      <c r="J140" s="239"/>
    </row>
    <row r="141" spans="1:10" ht="15" customHeight="1">
      <c r="A141" s="121" t="s">
        <v>271</v>
      </c>
      <c r="B141" s="121" t="s">
        <v>272</v>
      </c>
      <c r="C141" s="267"/>
      <c r="D141" s="267"/>
      <c r="G141" s="239"/>
      <c r="H141" s="239"/>
      <c r="I141" s="239"/>
      <c r="J141" s="239"/>
    </row>
    <row r="142" spans="1:10">
      <c r="A142" s="122" t="s">
        <v>273</v>
      </c>
      <c r="B142" s="122" t="s">
        <v>274</v>
      </c>
      <c r="C142" s="4">
        <f>SUM(C143:C154)</f>
        <v>1700939</v>
      </c>
      <c r="D142" s="4">
        <f>SUM(D143:D154)</f>
        <v>948495</v>
      </c>
      <c r="G142" s="239"/>
    </row>
    <row r="143" spans="1:10">
      <c r="A143" s="81" t="s">
        <v>275</v>
      </c>
      <c r="B143" s="81" t="s">
        <v>276</v>
      </c>
      <c r="C143" s="80">
        <v>228</v>
      </c>
      <c r="D143" s="80">
        <v>199</v>
      </c>
      <c r="G143" s="239"/>
    </row>
    <row r="144" spans="1:10">
      <c r="A144" s="81" t="s">
        <v>277</v>
      </c>
      <c r="B144" s="81" t="s">
        <v>278</v>
      </c>
      <c r="C144" s="80">
        <v>0</v>
      </c>
      <c r="D144" s="80">
        <v>0</v>
      </c>
      <c r="G144" s="239"/>
    </row>
    <row r="145" spans="1:9" ht="26">
      <c r="A145" s="178" t="s">
        <v>279</v>
      </c>
      <c r="B145" s="178" t="s">
        <v>280</v>
      </c>
      <c r="C145" s="80">
        <v>0</v>
      </c>
      <c r="D145" s="80">
        <v>0</v>
      </c>
      <c r="G145" s="239"/>
    </row>
    <row r="146" spans="1:9">
      <c r="A146" s="81" t="s">
        <v>281</v>
      </c>
      <c r="B146" s="81" t="s">
        <v>282</v>
      </c>
      <c r="C146" s="80">
        <v>0</v>
      </c>
      <c r="D146" s="80">
        <v>0</v>
      </c>
      <c r="G146" s="239"/>
    </row>
    <row r="147" spans="1:9">
      <c r="A147" s="81" t="s">
        <v>283</v>
      </c>
      <c r="B147" s="81" t="s">
        <v>284</v>
      </c>
      <c r="C147" s="80">
        <v>0</v>
      </c>
      <c r="D147" s="80">
        <v>0</v>
      </c>
      <c r="G147" s="239"/>
    </row>
    <row r="148" spans="1:9">
      <c r="A148" s="81" t="s">
        <v>285</v>
      </c>
      <c r="B148" s="81" t="s">
        <v>286</v>
      </c>
      <c r="C148" s="80">
        <v>0</v>
      </c>
      <c r="D148" s="80">
        <v>617</v>
      </c>
      <c r="G148" s="239"/>
    </row>
    <row r="149" spans="1:9">
      <c r="A149" s="81" t="s">
        <v>287</v>
      </c>
      <c r="B149" s="81" t="s">
        <v>288</v>
      </c>
      <c r="C149" s="80">
        <v>1023887</v>
      </c>
      <c r="D149" s="80">
        <v>679497</v>
      </c>
      <c r="G149" s="239"/>
    </row>
    <row r="150" spans="1:9">
      <c r="A150" s="81" t="s">
        <v>381</v>
      </c>
      <c r="B150" s="81" t="s">
        <v>382</v>
      </c>
      <c r="C150" s="80">
        <v>608260</v>
      </c>
      <c r="D150" s="80">
        <v>204887</v>
      </c>
      <c r="G150" s="239"/>
    </row>
    <row r="151" spans="1:9">
      <c r="A151" s="81" t="s">
        <v>291</v>
      </c>
      <c r="B151" s="81" t="s">
        <v>292</v>
      </c>
      <c r="C151" s="80">
        <v>17443</v>
      </c>
      <c r="D151" s="80">
        <v>18047</v>
      </c>
      <c r="G151" s="239"/>
    </row>
    <row r="152" spans="1:9">
      <c r="A152" s="81" t="s">
        <v>293</v>
      </c>
      <c r="B152" s="81" t="s">
        <v>294</v>
      </c>
      <c r="C152" s="80">
        <v>30228</v>
      </c>
      <c r="D152" s="80">
        <v>27033</v>
      </c>
      <c r="G152" s="239"/>
    </row>
    <row r="153" spans="1:9">
      <c r="A153" s="81" t="s">
        <v>295</v>
      </c>
      <c r="B153" s="81" t="s">
        <v>296</v>
      </c>
      <c r="C153" s="80">
        <v>20424</v>
      </c>
      <c r="D153" s="80">
        <v>17968</v>
      </c>
      <c r="G153" s="239"/>
    </row>
    <row r="154" spans="1:9">
      <c r="A154" s="81" t="s">
        <v>297</v>
      </c>
      <c r="B154" s="81" t="s">
        <v>298</v>
      </c>
      <c r="C154" s="80">
        <v>469</v>
      </c>
      <c r="D154" s="80">
        <v>247</v>
      </c>
      <c r="G154" s="239"/>
    </row>
    <row r="155" spans="1:9">
      <c r="A155" s="122" t="s">
        <v>299</v>
      </c>
      <c r="B155" s="122" t="s">
        <v>300</v>
      </c>
      <c r="C155" s="4">
        <f>SUM(C156:C170)</f>
        <v>2175521</v>
      </c>
      <c r="D155" s="4">
        <f>SUM(D156:D170)</f>
        <v>1419042</v>
      </c>
      <c r="G155" s="239"/>
    </row>
    <row r="156" spans="1:9">
      <c r="A156" s="81" t="s">
        <v>301</v>
      </c>
      <c r="B156" s="81" t="s">
        <v>302</v>
      </c>
      <c r="C156" s="80">
        <v>99517</v>
      </c>
      <c r="D156" s="80">
        <v>97923</v>
      </c>
      <c r="G156" s="239"/>
    </row>
    <row r="157" spans="1:9">
      <c r="A157" s="81" t="s">
        <v>136</v>
      </c>
      <c r="B157" s="81" t="s">
        <v>137</v>
      </c>
      <c r="C157" s="80">
        <v>513241</v>
      </c>
      <c r="D157" s="80">
        <v>249311</v>
      </c>
      <c r="G157" s="239"/>
    </row>
    <row r="158" spans="1:9">
      <c r="A158" s="81" t="s">
        <v>303</v>
      </c>
      <c r="B158" s="81" t="s">
        <v>304</v>
      </c>
      <c r="C158" s="80">
        <v>0</v>
      </c>
      <c r="D158" s="80">
        <v>224</v>
      </c>
      <c r="G158" s="239"/>
    </row>
    <row r="159" spans="1:9">
      <c r="A159" s="81" t="s">
        <v>305</v>
      </c>
      <c r="B159" s="81" t="s">
        <v>306</v>
      </c>
      <c r="C159" s="80">
        <v>0</v>
      </c>
      <c r="D159" s="80">
        <v>0</v>
      </c>
      <c r="G159" s="239"/>
      <c r="I159" s="239"/>
    </row>
    <row r="160" spans="1:9">
      <c r="A160" s="81" t="s">
        <v>307</v>
      </c>
      <c r="B160" s="81" t="s">
        <v>308</v>
      </c>
      <c r="C160" s="80">
        <v>25340</v>
      </c>
      <c r="D160" s="80">
        <v>22</v>
      </c>
      <c r="G160" s="239"/>
    </row>
    <row r="161" spans="1:9">
      <c r="A161" s="81" t="s">
        <v>309</v>
      </c>
      <c r="B161" s="81" t="s">
        <v>310</v>
      </c>
      <c r="C161" s="80">
        <v>0</v>
      </c>
      <c r="D161" s="80">
        <v>0</v>
      </c>
      <c r="G161" s="239"/>
      <c r="I161" s="239"/>
    </row>
    <row r="162" spans="1:9">
      <c r="A162" s="81" t="s">
        <v>311</v>
      </c>
      <c r="B162" s="81" t="s">
        <v>312</v>
      </c>
      <c r="C162" s="80">
        <v>0</v>
      </c>
      <c r="D162" s="80">
        <v>0</v>
      </c>
      <c r="G162" s="239"/>
      <c r="I162" s="239"/>
    </row>
    <row r="163" spans="1:9" s="240" customFormat="1">
      <c r="A163" s="81" t="s">
        <v>313</v>
      </c>
      <c r="B163" s="81" t="s">
        <v>314</v>
      </c>
      <c r="C163" s="80">
        <v>0</v>
      </c>
      <c r="D163" s="80">
        <v>0</v>
      </c>
      <c r="E163" s="235"/>
      <c r="F163" s="235"/>
      <c r="G163" s="239"/>
      <c r="H163" s="235"/>
      <c r="I163" s="239"/>
    </row>
    <row r="164" spans="1:9" s="240" customFormat="1">
      <c r="A164" s="81" t="s">
        <v>315</v>
      </c>
      <c r="B164" s="81" t="s">
        <v>316</v>
      </c>
      <c r="C164" s="80">
        <v>0</v>
      </c>
      <c r="D164" s="80">
        <v>3161</v>
      </c>
      <c r="E164" s="235"/>
      <c r="F164" s="235"/>
      <c r="G164" s="239"/>
      <c r="H164" s="235"/>
      <c r="I164" s="239"/>
    </row>
    <row r="165" spans="1:9" s="240" customFormat="1">
      <c r="A165" s="81" t="s">
        <v>317</v>
      </c>
      <c r="B165" s="81" t="s">
        <v>318</v>
      </c>
      <c r="C165" s="80">
        <v>62</v>
      </c>
      <c r="D165" s="80">
        <v>1298</v>
      </c>
      <c r="E165" s="235"/>
      <c r="F165" s="235"/>
      <c r="G165" s="239"/>
      <c r="H165" s="235"/>
      <c r="I165" s="239"/>
    </row>
    <row r="166" spans="1:9">
      <c r="A166" s="81" t="s">
        <v>319</v>
      </c>
      <c r="B166" s="81" t="s">
        <v>320</v>
      </c>
      <c r="C166" s="80">
        <v>0</v>
      </c>
      <c r="D166" s="80">
        <v>0</v>
      </c>
      <c r="G166" s="239"/>
      <c r="I166" s="239"/>
    </row>
    <row r="167" spans="1:9">
      <c r="A167" s="81" t="s">
        <v>321</v>
      </c>
      <c r="B167" s="81" t="s">
        <v>322</v>
      </c>
      <c r="C167" s="80">
        <v>1032168</v>
      </c>
      <c r="D167" s="80">
        <v>860492</v>
      </c>
      <c r="G167" s="239"/>
    </row>
    <row r="168" spans="1:9">
      <c r="A168" s="81" t="s">
        <v>323</v>
      </c>
      <c r="B168" s="81" t="s">
        <v>324</v>
      </c>
      <c r="C168" s="80">
        <v>477004</v>
      </c>
      <c r="D168" s="80">
        <v>206611</v>
      </c>
      <c r="G168" s="239"/>
    </row>
    <row r="169" spans="1:9">
      <c r="A169" s="292" t="s">
        <v>325</v>
      </c>
      <c r="B169" s="292" t="s">
        <v>326</v>
      </c>
      <c r="C169" s="293">
        <v>23209</v>
      </c>
      <c r="D169" s="293">
        <v>0</v>
      </c>
      <c r="G169" s="239"/>
    </row>
    <row r="170" spans="1:9">
      <c r="A170" s="292" t="s">
        <v>327</v>
      </c>
      <c r="B170" s="292" t="s">
        <v>328</v>
      </c>
      <c r="C170" s="293">
        <v>4980</v>
      </c>
      <c r="D170" s="293">
        <v>0</v>
      </c>
      <c r="G170" s="239"/>
    </row>
    <row r="171" spans="1:9">
      <c r="A171" s="121" t="s">
        <v>330</v>
      </c>
      <c r="B171" s="121" t="s">
        <v>331</v>
      </c>
      <c r="C171" s="4">
        <f>C142-C155</f>
        <v>-474582</v>
      </c>
      <c r="D171" s="4">
        <f>D142-D155</f>
        <v>-470547</v>
      </c>
      <c r="G171" s="239"/>
    </row>
    <row r="172" spans="1:9">
      <c r="A172" s="290" t="s">
        <v>96</v>
      </c>
      <c r="B172" s="235"/>
      <c r="G172" s="239"/>
    </row>
    <row r="173" spans="1:9">
      <c r="A173" s="121" t="s">
        <v>332</v>
      </c>
      <c r="B173" s="121" t="s">
        <v>333</v>
      </c>
      <c r="C173" s="4"/>
      <c r="D173" s="4"/>
      <c r="G173" s="239"/>
    </row>
    <row r="174" spans="1:9">
      <c r="A174" s="122" t="s">
        <v>273</v>
      </c>
      <c r="B174" s="122" t="s">
        <v>274</v>
      </c>
      <c r="C174" s="4">
        <f>SUM(C177:C178)</f>
        <v>20</v>
      </c>
      <c r="D174" s="4">
        <f>SUM(D177:D178)</f>
        <v>23</v>
      </c>
      <c r="G174" s="239"/>
    </row>
    <row r="175" spans="1:9" ht="26">
      <c r="A175" s="178" t="s">
        <v>334</v>
      </c>
      <c r="B175" s="178" t="s">
        <v>335</v>
      </c>
      <c r="C175" s="80">
        <v>0</v>
      </c>
      <c r="D175" s="80">
        <v>0</v>
      </c>
      <c r="G175" s="239"/>
    </row>
    <row r="176" spans="1:9">
      <c r="A176" s="81" t="s">
        <v>336</v>
      </c>
      <c r="B176" s="81" t="s">
        <v>337</v>
      </c>
      <c r="C176" s="80">
        <v>0</v>
      </c>
      <c r="D176" s="80">
        <v>0</v>
      </c>
      <c r="G176" s="239"/>
    </row>
    <row r="177" spans="1:14">
      <c r="A177" s="81" t="s">
        <v>383</v>
      </c>
      <c r="B177" s="81" t="s">
        <v>339</v>
      </c>
      <c r="C177" s="80">
        <v>17</v>
      </c>
      <c r="D177" s="80">
        <v>19</v>
      </c>
      <c r="G177" s="239"/>
    </row>
    <row r="178" spans="1:14">
      <c r="A178" s="81" t="s">
        <v>340</v>
      </c>
      <c r="B178" s="81" t="s">
        <v>341</v>
      </c>
      <c r="C178" s="80">
        <v>3</v>
      </c>
      <c r="D178" s="80">
        <v>4</v>
      </c>
      <c r="G178" s="239"/>
    </row>
    <row r="179" spans="1:14">
      <c r="A179" s="122" t="s">
        <v>299</v>
      </c>
      <c r="B179" s="122" t="s">
        <v>300</v>
      </c>
      <c r="C179" s="4">
        <f>SUM(C182:C185)</f>
        <v>127089</v>
      </c>
      <c r="D179" s="4">
        <f>SUM(D182:D185)</f>
        <v>103941</v>
      </c>
      <c r="G179" s="239"/>
    </row>
    <row r="180" spans="1:14">
      <c r="A180" s="81" t="s">
        <v>342</v>
      </c>
      <c r="B180" s="81" t="s">
        <v>312</v>
      </c>
      <c r="C180" s="80">
        <v>0</v>
      </c>
      <c r="D180" s="80">
        <v>0</v>
      </c>
      <c r="G180" s="239"/>
      <c r="N180" s="236"/>
    </row>
    <row r="181" spans="1:14">
      <c r="A181" s="81" t="s">
        <v>343</v>
      </c>
      <c r="B181" s="81" t="s">
        <v>344</v>
      </c>
      <c r="C181" s="80">
        <v>0</v>
      </c>
      <c r="D181" s="80">
        <v>0</v>
      </c>
      <c r="G181" s="239"/>
      <c r="N181" s="236"/>
    </row>
    <row r="182" spans="1:14">
      <c r="A182" s="81" t="s">
        <v>345</v>
      </c>
      <c r="B182" s="81" t="s">
        <v>346</v>
      </c>
      <c r="C182" s="80">
        <v>99911</v>
      </c>
      <c r="D182" s="80">
        <v>99911</v>
      </c>
      <c r="G182" s="239"/>
      <c r="L182" s="236"/>
    </row>
    <row r="183" spans="1:14">
      <c r="A183" s="292" t="s">
        <v>347</v>
      </c>
      <c r="B183" s="292" t="s">
        <v>348</v>
      </c>
      <c r="C183" s="293">
        <v>22424</v>
      </c>
      <c r="D183" s="293">
        <v>0</v>
      </c>
      <c r="G183" s="239"/>
      <c r="L183" s="236"/>
    </row>
    <row r="184" spans="1:14" ht="15" customHeight="1">
      <c r="A184" s="81" t="s">
        <v>349</v>
      </c>
      <c r="B184" s="81" t="s">
        <v>350</v>
      </c>
      <c r="C184" s="80">
        <v>4122</v>
      </c>
      <c r="D184" s="80">
        <v>3255</v>
      </c>
      <c r="G184" s="239"/>
    </row>
    <row r="185" spans="1:14">
      <c r="A185" s="81" t="s">
        <v>351</v>
      </c>
      <c r="B185" s="81" t="s">
        <v>341</v>
      </c>
      <c r="C185" s="80">
        <v>632</v>
      </c>
      <c r="D185" s="80">
        <v>775</v>
      </c>
      <c r="G185" s="239"/>
    </row>
    <row r="186" spans="1:14">
      <c r="A186" s="121" t="s">
        <v>352</v>
      </c>
      <c r="B186" s="121" t="s">
        <v>353</v>
      </c>
      <c r="C186" s="4">
        <f>C174-C179</f>
        <v>-127069</v>
      </c>
      <c r="D186" s="4">
        <f>D174-D179</f>
        <v>-103918</v>
      </c>
      <c r="G186" s="239"/>
    </row>
    <row r="187" spans="1:14">
      <c r="A187" s="121" t="s">
        <v>354</v>
      </c>
      <c r="B187" s="121" t="s">
        <v>355</v>
      </c>
      <c r="C187" s="4">
        <f>C140+C171+C186</f>
        <v>-10771</v>
      </c>
      <c r="D187" s="4">
        <f>D140+D171+D186</f>
        <v>-53168</v>
      </c>
      <c r="G187" s="239"/>
    </row>
    <row r="188" spans="1:14">
      <c r="A188" s="121" t="s">
        <v>356</v>
      </c>
      <c r="B188" s="121" t="s">
        <v>357</v>
      </c>
      <c r="C188" s="4">
        <f>C187</f>
        <v>-10771</v>
      </c>
      <c r="D188" s="4">
        <f t="shared" ref="D188" si="6">D187</f>
        <v>-53168</v>
      </c>
      <c r="G188" s="239"/>
    </row>
    <row r="189" spans="1:14">
      <c r="A189" s="121" t="s">
        <v>358</v>
      </c>
      <c r="B189" s="121" t="s">
        <v>359</v>
      </c>
      <c r="C189" s="4">
        <v>124886</v>
      </c>
      <c r="D189" s="4">
        <v>178054</v>
      </c>
      <c r="G189" s="239"/>
    </row>
    <row r="190" spans="1:14">
      <c r="A190" s="121" t="s">
        <v>360</v>
      </c>
      <c r="B190" s="121" t="s">
        <v>361</v>
      </c>
      <c r="C190" s="4">
        <f>C188+C189</f>
        <v>114115</v>
      </c>
      <c r="D190" s="4">
        <f t="shared" ref="D190" si="7">D188+D189</f>
        <v>124886</v>
      </c>
      <c r="G190" s="239"/>
    </row>
    <row r="191" spans="1:14">
      <c r="A191" s="290" t="s">
        <v>96</v>
      </c>
      <c r="B191" s="235"/>
      <c r="G191" s="239"/>
    </row>
    <row r="192" spans="1:14">
      <c r="A192" s="253"/>
      <c r="B192" s="71"/>
      <c r="C192" s="72"/>
      <c r="D192" s="72"/>
      <c r="E192" s="72"/>
      <c r="G192" s="239"/>
    </row>
    <row r="193" spans="1:18">
      <c r="A193" s="253"/>
      <c r="B193" s="71"/>
      <c r="C193" s="72"/>
      <c r="D193" s="72"/>
      <c r="E193" s="72"/>
      <c r="G193" s="239"/>
    </row>
    <row r="194" spans="1:18">
      <c r="A194" s="253"/>
      <c r="B194" s="71"/>
      <c r="C194" s="72"/>
      <c r="D194" s="72"/>
      <c r="E194" s="72"/>
      <c r="G194" s="239"/>
    </row>
    <row r="195" spans="1:18">
      <c r="A195" s="253"/>
      <c r="B195" s="71"/>
      <c r="C195" s="72"/>
      <c r="D195" s="72"/>
      <c r="E195" s="72"/>
      <c r="G195" s="239"/>
    </row>
    <row r="196" spans="1:18">
      <c r="A196" s="253"/>
      <c r="B196" s="71"/>
      <c r="C196" s="72"/>
      <c r="D196" s="72"/>
      <c r="E196" s="72"/>
      <c r="G196" s="239"/>
    </row>
    <row r="197" spans="1:18">
      <c r="A197" s="253"/>
      <c r="B197" s="71"/>
      <c r="C197" s="72"/>
      <c r="D197" s="72"/>
      <c r="E197" s="72"/>
      <c r="G197" s="239"/>
    </row>
    <row r="198" spans="1:18" s="240" customFormat="1">
      <c r="A198" s="254"/>
      <c r="B198" s="179"/>
      <c r="C198" s="180"/>
      <c r="D198" s="180"/>
      <c r="E198" s="180"/>
      <c r="F198" s="235"/>
      <c r="G198" s="239"/>
    </row>
    <row r="199" spans="1:18">
      <c r="A199" s="253"/>
      <c r="B199" s="71"/>
      <c r="C199" s="72"/>
      <c r="D199" s="72"/>
      <c r="E199" s="72"/>
      <c r="G199" s="239"/>
    </row>
    <row r="200" spans="1:18">
      <c r="G200" s="239"/>
      <c r="O200" s="239"/>
      <c r="P200" s="239"/>
      <c r="Q200" s="239"/>
      <c r="R200" s="239"/>
    </row>
    <row r="201" spans="1:18">
      <c r="A201" s="235"/>
      <c r="B201" s="235"/>
      <c r="G201" s="239"/>
      <c r="O201" s="239"/>
      <c r="P201" s="239"/>
      <c r="Q201" s="239"/>
      <c r="R201" s="239"/>
    </row>
    <row r="202" spans="1:18">
      <c r="A202" s="235"/>
      <c r="B202" s="235"/>
      <c r="G202" s="239"/>
      <c r="O202" s="239"/>
      <c r="P202" s="239"/>
      <c r="Q202" s="239"/>
      <c r="R202" s="239"/>
    </row>
    <row r="203" spans="1:18">
      <c r="A203" s="235"/>
      <c r="B203" s="235"/>
      <c r="G203" s="239"/>
      <c r="O203" s="239"/>
      <c r="P203" s="239"/>
      <c r="Q203" s="239"/>
      <c r="R203" s="239"/>
    </row>
    <row r="204" spans="1:18">
      <c r="A204" s="235"/>
      <c r="B204" s="235"/>
      <c r="G204" s="239"/>
      <c r="O204" s="239"/>
      <c r="P204" s="239"/>
      <c r="Q204" s="239"/>
      <c r="R204" s="239"/>
    </row>
    <row r="205" spans="1:18">
      <c r="A205" s="235"/>
      <c r="B205" s="235"/>
      <c r="G205" s="239"/>
      <c r="O205" s="239"/>
      <c r="P205" s="239"/>
      <c r="Q205" s="239"/>
      <c r="R205" s="239"/>
    </row>
    <row r="206" spans="1:18">
      <c r="A206" s="235"/>
      <c r="B206" s="235"/>
      <c r="G206" s="239"/>
      <c r="O206" s="239"/>
      <c r="P206" s="239"/>
      <c r="Q206" s="239"/>
      <c r="R206" s="239"/>
    </row>
    <row r="207" spans="1:18">
      <c r="A207" s="235"/>
      <c r="B207" s="235"/>
      <c r="G207" s="239"/>
      <c r="O207" s="239"/>
      <c r="P207" s="239"/>
      <c r="Q207" s="239"/>
      <c r="R207" s="239"/>
    </row>
    <row r="208" spans="1:18">
      <c r="A208" s="235"/>
      <c r="B208" s="235"/>
      <c r="G208" s="239"/>
      <c r="O208" s="239"/>
      <c r="P208" s="239"/>
      <c r="Q208" s="239"/>
      <c r="R208" s="239"/>
    </row>
    <row r="209" spans="1:18">
      <c r="A209" s="235"/>
      <c r="B209" s="235"/>
      <c r="G209" s="239"/>
      <c r="O209" s="239"/>
      <c r="P209" s="239"/>
      <c r="Q209" s="239"/>
      <c r="R209" s="239"/>
    </row>
    <row r="210" spans="1:18">
      <c r="A210" s="235"/>
      <c r="B210" s="235"/>
      <c r="G210" s="239"/>
      <c r="O210" s="239"/>
      <c r="P210" s="239"/>
      <c r="Q210" s="239"/>
      <c r="R210" s="239"/>
    </row>
    <row r="211" spans="1:18">
      <c r="A211" s="235"/>
      <c r="B211" s="235"/>
      <c r="G211" s="239"/>
      <c r="O211" s="239"/>
      <c r="P211" s="239"/>
      <c r="Q211" s="239"/>
      <c r="R211" s="239"/>
    </row>
    <row r="212" spans="1:18">
      <c r="A212" s="235"/>
      <c r="B212" s="235"/>
      <c r="G212" s="239"/>
      <c r="O212" s="239"/>
      <c r="P212" s="239"/>
      <c r="Q212" s="239"/>
      <c r="R212" s="239"/>
    </row>
    <row r="213" spans="1:18">
      <c r="A213" s="235"/>
      <c r="B213" s="235"/>
      <c r="G213" s="239"/>
      <c r="O213" s="239"/>
      <c r="P213" s="239"/>
      <c r="Q213" s="239"/>
      <c r="R213" s="239"/>
    </row>
    <row r="214" spans="1:18">
      <c r="A214" s="235"/>
      <c r="B214" s="235"/>
      <c r="G214" s="239"/>
      <c r="O214" s="239"/>
      <c r="P214" s="239"/>
      <c r="Q214" s="239"/>
      <c r="R214" s="239"/>
    </row>
    <row r="215" spans="1:18">
      <c r="A215" s="235"/>
      <c r="B215" s="235"/>
      <c r="G215" s="239"/>
      <c r="O215" s="239"/>
      <c r="P215" s="239"/>
      <c r="Q215" s="239"/>
      <c r="R215" s="239"/>
    </row>
    <row r="216" spans="1:18">
      <c r="A216" s="235"/>
      <c r="B216" s="235"/>
      <c r="G216" s="239"/>
      <c r="O216" s="239"/>
      <c r="P216" s="239"/>
      <c r="Q216" s="239"/>
      <c r="R216" s="239"/>
    </row>
    <row r="217" spans="1:18">
      <c r="A217" s="235"/>
      <c r="B217" s="235"/>
      <c r="G217" s="239"/>
      <c r="O217" s="239"/>
      <c r="P217" s="239"/>
      <c r="Q217" s="239"/>
      <c r="R217" s="239"/>
    </row>
    <row r="218" spans="1:18">
      <c r="A218" s="235"/>
      <c r="B218" s="235"/>
      <c r="G218" s="239"/>
      <c r="O218" s="239"/>
      <c r="P218" s="239"/>
      <c r="Q218" s="239"/>
      <c r="R218" s="239"/>
    </row>
    <row r="219" spans="1:18">
      <c r="A219" s="235"/>
      <c r="B219" s="235"/>
      <c r="G219" s="239"/>
      <c r="O219" s="239"/>
      <c r="P219" s="239"/>
      <c r="Q219" s="239"/>
      <c r="R219" s="239"/>
    </row>
    <row r="220" spans="1:18">
      <c r="A220" s="235"/>
      <c r="B220" s="235"/>
      <c r="G220" s="239"/>
      <c r="O220" s="239"/>
      <c r="P220" s="239"/>
      <c r="Q220" s="239"/>
      <c r="R220" s="239"/>
    </row>
    <row r="221" spans="1:18">
      <c r="A221" s="235"/>
      <c r="B221" s="235"/>
      <c r="G221" s="239"/>
      <c r="O221" s="239"/>
      <c r="P221" s="239"/>
      <c r="Q221" s="239"/>
      <c r="R221" s="239"/>
    </row>
    <row r="222" spans="1:18">
      <c r="A222" s="235"/>
      <c r="B222" s="235"/>
      <c r="G222" s="239"/>
      <c r="O222" s="239"/>
      <c r="P222" s="239"/>
      <c r="Q222" s="239"/>
      <c r="R222" s="239"/>
    </row>
    <row r="223" spans="1:18">
      <c r="A223" s="235"/>
      <c r="B223" s="235"/>
      <c r="G223" s="239"/>
      <c r="O223" s="239"/>
      <c r="P223" s="239"/>
      <c r="Q223" s="239"/>
      <c r="R223" s="239"/>
    </row>
    <row r="224" spans="1:18">
      <c r="A224" s="235"/>
      <c r="B224" s="235"/>
      <c r="G224" s="239"/>
      <c r="O224" s="239"/>
      <c r="P224" s="239"/>
      <c r="Q224" s="239"/>
      <c r="R224" s="239"/>
    </row>
    <row r="225" spans="1:18">
      <c r="A225" s="235"/>
      <c r="B225" s="235"/>
      <c r="G225" s="239"/>
      <c r="O225" s="239"/>
      <c r="P225" s="239"/>
      <c r="Q225" s="239"/>
      <c r="R225" s="239"/>
    </row>
    <row r="226" spans="1:18">
      <c r="A226" s="235"/>
      <c r="B226" s="235"/>
      <c r="G226" s="239"/>
      <c r="O226" s="239"/>
      <c r="P226" s="239"/>
      <c r="Q226" s="239"/>
      <c r="R226" s="239"/>
    </row>
    <row r="227" spans="1:18">
      <c r="A227" s="235"/>
      <c r="B227" s="235"/>
      <c r="G227" s="239"/>
      <c r="O227" s="239"/>
      <c r="P227" s="239"/>
      <c r="Q227" s="239"/>
      <c r="R227" s="239"/>
    </row>
    <row r="228" spans="1:18">
      <c r="A228" s="235"/>
      <c r="B228" s="235"/>
      <c r="G228" s="239"/>
      <c r="O228" s="239"/>
      <c r="P228" s="239"/>
      <c r="Q228" s="239"/>
      <c r="R228" s="239"/>
    </row>
    <row r="229" spans="1:18">
      <c r="G229" s="239"/>
      <c r="O229" s="239"/>
      <c r="P229" s="239"/>
      <c r="Q229" s="239"/>
      <c r="R229" s="239"/>
    </row>
    <row r="230" spans="1:18">
      <c r="G230" s="239"/>
      <c r="O230" s="239"/>
      <c r="P230" s="239"/>
      <c r="Q230" s="239"/>
      <c r="R230" s="239"/>
    </row>
    <row r="231" spans="1:18">
      <c r="G231" s="239"/>
      <c r="O231" s="239"/>
      <c r="P231" s="239"/>
      <c r="Q231" s="239"/>
      <c r="R231" s="239"/>
    </row>
    <row r="232" spans="1:18">
      <c r="G232" s="239"/>
      <c r="O232" s="239"/>
      <c r="P232" s="239"/>
      <c r="Q232" s="239"/>
      <c r="R232" s="239"/>
    </row>
    <row r="233" spans="1:18">
      <c r="A233" s="235"/>
      <c r="B233" s="235"/>
      <c r="G233" s="239"/>
      <c r="O233" s="239"/>
      <c r="P233" s="239"/>
      <c r="Q233" s="239"/>
      <c r="R233" s="239"/>
    </row>
    <row r="234" spans="1:18">
      <c r="A234" s="235"/>
      <c r="B234" s="235"/>
      <c r="G234" s="239"/>
      <c r="O234" s="239"/>
      <c r="P234" s="239"/>
      <c r="Q234" s="239"/>
      <c r="R234" s="239"/>
    </row>
    <row r="235" spans="1:18">
      <c r="A235" s="235"/>
      <c r="B235" s="235"/>
      <c r="G235" s="239"/>
      <c r="O235" s="239"/>
      <c r="P235" s="239"/>
      <c r="Q235" s="239"/>
      <c r="R235" s="239"/>
    </row>
    <row r="236" spans="1:18">
      <c r="A236" s="235"/>
      <c r="B236" s="235"/>
      <c r="G236" s="239"/>
      <c r="O236" s="239"/>
      <c r="P236" s="239"/>
      <c r="Q236" s="239"/>
      <c r="R236" s="239"/>
    </row>
    <row r="237" spans="1:18">
      <c r="A237" s="235"/>
      <c r="B237" s="235"/>
      <c r="G237" s="239"/>
      <c r="O237" s="239"/>
      <c r="P237" s="239"/>
      <c r="Q237" s="239"/>
      <c r="R237" s="239"/>
    </row>
    <row r="238" spans="1:18">
      <c r="A238" s="235"/>
      <c r="B238" s="235"/>
      <c r="G238" s="239"/>
      <c r="O238" s="239"/>
      <c r="P238" s="239"/>
      <c r="Q238" s="239"/>
      <c r="R238" s="239"/>
    </row>
    <row r="239" spans="1:18">
      <c r="G239" s="239"/>
      <c r="O239" s="239"/>
      <c r="P239" s="239"/>
      <c r="Q239" s="239"/>
      <c r="R239" s="239"/>
    </row>
    <row r="240" spans="1:18">
      <c r="G240" s="239"/>
      <c r="O240" s="239"/>
      <c r="P240" s="239"/>
      <c r="Q240" s="239"/>
      <c r="R240" s="239"/>
    </row>
    <row r="241" spans="7:18">
      <c r="G241" s="239"/>
      <c r="O241" s="239"/>
      <c r="P241" s="239"/>
      <c r="Q241" s="239"/>
      <c r="R241" s="239"/>
    </row>
    <row r="242" spans="7:18">
      <c r="G242" s="239"/>
      <c r="O242" s="239"/>
      <c r="P242" s="239"/>
      <c r="Q242" s="239"/>
      <c r="R242" s="239"/>
    </row>
    <row r="243" spans="7:18">
      <c r="G243" s="239"/>
      <c r="O243" s="239"/>
      <c r="P243" s="239"/>
      <c r="Q243" s="239"/>
      <c r="R243" s="239"/>
    </row>
    <row r="244" spans="7:18">
      <c r="G244" s="239"/>
      <c r="O244" s="239"/>
      <c r="P244" s="239"/>
      <c r="Q244" s="239"/>
      <c r="R244" s="239"/>
    </row>
    <row r="245" spans="7:18">
      <c r="G245" s="239"/>
      <c r="O245" s="239"/>
      <c r="P245" s="239"/>
      <c r="Q245" s="239"/>
      <c r="R245" s="239"/>
    </row>
    <row r="246" spans="7:18">
      <c r="G246" s="239"/>
      <c r="O246" s="239"/>
      <c r="P246" s="239"/>
      <c r="Q246" s="239"/>
      <c r="R246" s="239"/>
    </row>
    <row r="247" spans="7:18">
      <c r="O247" s="239"/>
      <c r="P247" s="239"/>
      <c r="Q247" s="239"/>
      <c r="R247" s="239"/>
    </row>
    <row r="248" spans="7:18">
      <c r="O248" s="239"/>
      <c r="P248" s="239"/>
      <c r="Q248" s="239"/>
      <c r="R248" s="239"/>
    </row>
    <row r="249" spans="7:18">
      <c r="O249" s="239"/>
      <c r="P249" s="239"/>
      <c r="Q249" s="239"/>
      <c r="R249" s="239"/>
    </row>
    <row r="250" spans="7:18">
      <c r="O250" s="239"/>
      <c r="P250" s="239"/>
      <c r="Q250" s="239"/>
      <c r="R250" s="239"/>
    </row>
    <row r="251" spans="7:18">
      <c r="O251" s="239"/>
      <c r="P251" s="239"/>
      <c r="Q251" s="239"/>
      <c r="R251" s="239"/>
    </row>
    <row r="252" spans="7:18">
      <c r="O252" s="239"/>
      <c r="P252" s="239"/>
      <c r="Q252" s="239"/>
      <c r="R252" s="239"/>
    </row>
    <row r="253" spans="7:18">
      <c r="O253" s="239"/>
      <c r="P253" s="239"/>
      <c r="Q253" s="239"/>
      <c r="R253" s="239"/>
    </row>
    <row r="254" spans="7:18">
      <c r="O254" s="239"/>
      <c r="P254" s="239"/>
      <c r="Q254" s="239"/>
      <c r="R254" s="239"/>
    </row>
    <row r="255" spans="7:18">
      <c r="O255" s="239"/>
      <c r="P255" s="239"/>
      <c r="Q255" s="239"/>
      <c r="R255" s="239"/>
    </row>
    <row r="256" spans="7:18">
      <c r="O256" s="239"/>
      <c r="P256" s="239"/>
      <c r="Q256" s="239"/>
      <c r="R256" s="239"/>
    </row>
    <row r="257" spans="15:18">
      <c r="O257" s="239"/>
      <c r="P257" s="239"/>
      <c r="Q257" s="239"/>
      <c r="R257" s="239"/>
    </row>
    <row r="258" spans="15:18">
      <c r="O258" s="239"/>
      <c r="P258" s="239"/>
      <c r="Q258" s="239"/>
      <c r="R258" s="239"/>
    </row>
    <row r="259" spans="15:18">
      <c r="O259" s="239"/>
      <c r="P259" s="239"/>
      <c r="Q259" s="239"/>
      <c r="R259" s="239"/>
    </row>
    <row r="294" spans="15:15">
      <c r="O294" s="235">
        <v>1.42</v>
      </c>
    </row>
  </sheetData>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1:I231"/>
  <sheetViews>
    <sheetView workbookViewId="0"/>
  </sheetViews>
  <sheetFormatPr baseColWidth="10" defaultColWidth="12.6640625" defaultRowHeight="14"/>
  <cols>
    <col min="1" max="2" width="50.1640625" style="12" customWidth="1"/>
    <col min="3" max="8" width="12.1640625" style="11" customWidth="1"/>
    <col min="9" max="16384" width="12.6640625" style="11"/>
  </cols>
  <sheetData>
    <row r="1" spans="1:4">
      <c r="A1" s="10" t="s">
        <v>879</v>
      </c>
    </row>
    <row r="2" spans="1:4">
      <c r="A2" s="10" t="s">
        <v>880</v>
      </c>
    </row>
    <row r="3" spans="1:4">
      <c r="A3" s="10"/>
    </row>
    <row r="4" spans="1:4">
      <c r="A4" s="10"/>
    </row>
    <row r="5" spans="1:4" ht="26">
      <c r="A5" s="13" t="s">
        <v>779</v>
      </c>
      <c r="B5" s="14" t="s">
        <v>39</v>
      </c>
    </row>
    <row r="6" spans="1:4" ht="28.25" customHeight="1">
      <c r="A6" s="319" t="s">
        <v>462</v>
      </c>
      <c r="B6" s="319" t="s">
        <v>41</v>
      </c>
      <c r="C6" s="320" t="s">
        <v>881</v>
      </c>
      <c r="D6" s="320" t="s">
        <v>882</v>
      </c>
    </row>
    <row r="7" spans="1:4">
      <c r="A7" s="321" t="s">
        <v>0</v>
      </c>
      <c r="B7" s="321" t="s">
        <v>1</v>
      </c>
      <c r="C7" s="322">
        <v>583903</v>
      </c>
      <c r="D7" s="322">
        <v>798014</v>
      </c>
    </row>
    <row r="8" spans="1:4">
      <c r="A8" s="323" t="s">
        <v>622</v>
      </c>
      <c r="B8" s="323" t="s">
        <v>46</v>
      </c>
      <c r="C8" s="324">
        <v>438763</v>
      </c>
      <c r="D8" s="324">
        <v>630856</v>
      </c>
    </row>
    <row r="9" spans="1:4">
      <c r="A9" s="323" t="s">
        <v>623</v>
      </c>
      <c r="B9" s="323" t="s">
        <v>369</v>
      </c>
      <c r="C9" s="324">
        <v>92</v>
      </c>
      <c r="D9" s="324">
        <v>129</v>
      </c>
    </row>
    <row r="10" spans="1:4">
      <c r="A10" s="323" t="s">
        <v>624</v>
      </c>
      <c r="B10" s="323" t="s">
        <v>436</v>
      </c>
      <c r="C10" s="324">
        <v>145048</v>
      </c>
      <c r="D10" s="324">
        <v>167029</v>
      </c>
    </row>
    <row r="11" spans="1:4">
      <c r="A11" s="321" t="s">
        <v>677</v>
      </c>
      <c r="B11" s="321" t="s">
        <v>867</v>
      </c>
      <c r="C11" s="322">
        <v>113957</v>
      </c>
      <c r="D11" s="322">
        <v>210621</v>
      </c>
    </row>
    <row r="12" spans="1:4">
      <c r="A12" s="323" t="s">
        <v>439</v>
      </c>
      <c r="B12" s="323" t="s">
        <v>440</v>
      </c>
      <c r="C12" s="324">
        <v>33879</v>
      </c>
      <c r="D12" s="324">
        <v>101816</v>
      </c>
    </row>
    <row r="13" spans="1:4">
      <c r="A13" s="323" t="s">
        <v>793</v>
      </c>
      <c r="B13" s="323" t="s">
        <v>442</v>
      </c>
      <c r="C13" s="324">
        <v>80078</v>
      </c>
      <c r="D13" s="324">
        <v>108805</v>
      </c>
    </row>
    <row r="14" spans="1:4">
      <c r="A14" s="325" t="s">
        <v>626</v>
      </c>
      <c r="B14" s="325" t="s">
        <v>755</v>
      </c>
      <c r="C14" s="322">
        <v>469946</v>
      </c>
      <c r="D14" s="322">
        <v>587393</v>
      </c>
    </row>
    <row r="15" spans="1:4">
      <c r="A15" s="61" t="s">
        <v>629</v>
      </c>
      <c r="B15" s="61" t="s">
        <v>65</v>
      </c>
      <c r="C15" s="324">
        <v>2459</v>
      </c>
      <c r="D15" s="324">
        <v>1933</v>
      </c>
    </row>
    <row r="16" spans="1:4">
      <c r="A16" s="61" t="s">
        <v>627</v>
      </c>
      <c r="B16" s="61" t="s">
        <v>59</v>
      </c>
      <c r="C16" s="324">
        <v>141784</v>
      </c>
      <c r="D16" s="324">
        <v>146581</v>
      </c>
    </row>
    <row r="17" spans="1:4">
      <c r="A17" s="61" t="s">
        <v>628</v>
      </c>
      <c r="B17" s="61" t="s">
        <v>520</v>
      </c>
      <c r="C17" s="324">
        <v>21344</v>
      </c>
      <c r="D17" s="324">
        <v>14520</v>
      </c>
    </row>
    <row r="18" spans="1:4">
      <c r="A18" s="61" t="s">
        <v>66</v>
      </c>
      <c r="B18" s="61" t="s">
        <v>67</v>
      </c>
      <c r="C18" s="324">
        <v>5650</v>
      </c>
      <c r="D18" s="324">
        <v>4032</v>
      </c>
    </row>
    <row r="19" spans="1:4">
      <c r="A19" s="325" t="s">
        <v>631</v>
      </c>
      <c r="B19" s="325" t="s">
        <v>883</v>
      </c>
      <c r="C19" s="322">
        <v>303627</v>
      </c>
      <c r="D19" s="322">
        <v>424193</v>
      </c>
    </row>
    <row r="20" spans="1:4">
      <c r="A20" s="61" t="s">
        <v>632</v>
      </c>
      <c r="B20" s="61" t="s">
        <v>73</v>
      </c>
      <c r="C20" s="324">
        <v>8587</v>
      </c>
      <c r="D20" s="324">
        <v>8399</v>
      </c>
    </row>
    <row r="21" spans="1:4">
      <c r="A21" s="61" t="s">
        <v>633</v>
      </c>
      <c r="B21" s="61" t="s">
        <v>75</v>
      </c>
      <c r="C21" s="324">
        <v>276</v>
      </c>
      <c r="D21" s="324">
        <v>11007</v>
      </c>
    </row>
    <row r="22" spans="1:4">
      <c r="A22" s="325" t="s">
        <v>817</v>
      </c>
      <c r="B22" s="325" t="s">
        <v>884</v>
      </c>
      <c r="C22" s="322">
        <v>311938</v>
      </c>
      <c r="D22" s="322">
        <v>421585</v>
      </c>
    </row>
    <row r="23" spans="1:4">
      <c r="A23" s="61" t="s">
        <v>78</v>
      </c>
      <c r="B23" s="61" t="s">
        <v>79</v>
      </c>
      <c r="C23" s="324">
        <v>61424</v>
      </c>
      <c r="D23" s="324">
        <v>79155</v>
      </c>
    </row>
    <row r="24" spans="1:4">
      <c r="A24" s="325" t="s">
        <v>819</v>
      </c>
      <c r="B24" s="325" t="s">
        <v>885</v>
      </c>
      <c r="C24" s="322">
        <v>250514</v>
      </c>
      <c r="D24" s="322">
        <v>342430</v>
      </c>
    </row>
    <row r="25" spans="1:4">
      <c r="A25" s="326"/>
      <c r="B25" s="326"/>
      <c r="C25" s="327"/>
      <c r="D25" s="327"/>
    </row>
    <row r="26" spans="1:4">
      <c r="A26" s="328" t="s">
        <v>886</v>
      </c>
      <c r="B26" s="328" t="s">
        <v>887</v>
      </c>
      <c r="C26" s="329">
        <v>250514</v>
      </c>
      <c r="D26" s="329">
        <v>342430</v>
      </c>
    </row>
    <row r="27" spans="1:4">
      <c r="A27" s="326"/>
      <c r="B27" s="326"/>
      <c r="C27" s="327"/>
      <c r="D27" s="327"/>
    </row>
    <row r="28" spans="1:4">
      <c r="A28" s="325" t="s">
        <v>857</v>
      </c>
      <c r="B28" s="325" t="s">
        <v>888</v>
      </c>
      <c r="C28" s="322">
        <v>0</v>
      </c>
      <c r="D28" s="322">
        <v>0</v>
      </c>
    </row>
    <row r="29" spans="1:4">
      <c r="A29" s="325" t="s">
        <v>889</v>
      </c>
      <c r="B29" s="325" t="s">
        <v>890</v>
      </c>
      <c r="C29" s="322">
        <v>250514</v>
      </c>
      <c r="D29" s="322">
        <v>342430</v>
      </c>
    </row>
    <row r="30" spans="1:4">
      <c r="A30" s="15"/>
      <c r="B30" s="16"/>
      <c r="C30" s="32"/>
      <c r="D30" s="32"/>
    </row>
    <row r="31" spans="1:4">
      <c r="A31" s="15"/>
      <c r="B31" s="17"/>
      <c r="C31" s="33"/>
      <c r="D31" s="33"/>
    </row>
    <row r="32" spans="1:4">
      <c r="A32" s="330" t="s">
        <v>86</v>
      </c>
      <c r="B32" s="330" t="s">
        <v>891</v>
      </c>
      <c r="C32" s="331"/>
      <c r="D32" s="331"/>
    </row>
    <row r="33" spans="1:4">
      <c r="A33" s="18" t="s">
        <v>88</v>
      </c>
      <c r="B33" s="18" t="s">
        <v>89</v>
      </c>
      <c r="C33" s="332">
        <v>2.63</v>
      </c>
      <c r="D33" s="332">
        <v>3.61</v>
      </c>
    </row>
    <row r="34" spans="1:4">
      <c r="A34" s="333" t="s">
        <v>90</v>
      </c>
      <c r="B34" s="333" t="s">
        <v>91</v>
      </c>
      <c r="C34" s="332">
        <v>2.62</v>
      </c>
      <c r="D34" s="332">
        <v>3.61</v>
      </c>
    </row>
    <row r="35" spans="1:4" ht="26">
      <c r="A35" s="325" t="s">
        <v>858</v>
      </c>
      <c r="B35" s="325" t="s">
        <v>892</v>
      </c>
      <c r="C35" s="334"/>
      <c r="D35" s="334"/>
    </row>
    <row r="36" spans="1:4">
      <c r="A36" s="333" t="s">
        <v>88</v>
      </c>
      <c r="B36" s="333" t="s">
        <v>89</v>
      </c>
      <c r="C36" s="332">
        <v>2.63</v>
      </c>
      <c r="D36" s="332">
        <v>3.61</v>
      </c>
    </row>
    <row r="37" spans="1:4">
      <c r="A37" s="333" t="s">
        <v>90</v>
      </c>
      <c r="B37" s="333" t="s">
        <v>91</v>
      </c>
      <c r="C37" s="332">
        <v>2.62</v>
      </c>
      <c r="D37" s="332">
        <v>3.61</v>
      </c>
    </row>
    <row r="38" spans="1:4">
      <c r="A38" s="325" t="s">
        <v>893</v>
      </c>
      <c r="B38" s="325" t="s">
        <v>894</v>
      </c>
      <c r="C38" s="334"/>
      <c r="D38" s="334"/>
    </row>
    <row r="39" spans="1:4">
      <c r="A39" s="333" t="s">
        <v>88</v>
      </c>
      <c r="B39" s="333" t="s">
        <v>89</v>
      </c>
      <c r="C39" s="332">
        <v>0</v>
      </c>
      <c r="D39" s="332">
        <v>0</v>
      </c>
    </row>
    <row r="40" spans="1:4">
      <c r="A40" s="333" t="s">
        <v>90</v>
      </c>
      <c r="B40" s="333" t="s">
        <v>91</v>
      </c>
      <c r="C40" s="332">
        <v>0</v>
      </c>
      <c r="D40" s="332">
        <v>0</v>
      </c>
    </row>
    <row r="41" spans="1:4">
      <c r="A41" s="51" t="s">
        <v>895</v>
      </c>
      <c r="C41" s="42"/>
      <c r="D41" s="42"/>
    </row>
    <row r="43" spans="1:4">
      <c r="A43" s="330" t="s">
        <v>886</v>
      </c>
      <c r="B43" s="330" t="s">
        <v>887</v>
      </c>
      <c r="C43" s="322">
        <v>250514</v>
      </c>
      <c r="D43" s="322">
        <v>342430</v>
      </c>
    </row>
    <row r="44" spans="1:4" ht="26">
      <c r="A44" s="38" t="s">
        <v>896</v>
      </c>
      <c r="B44" s="38" t="s">
        <v>897</v>
      </c>
      <c r="C44" s="324">
        <v>1403</v>
      </c>
      <c r="D44" s="324">
        <v>1589</v>
      </c>
    </row>
    <row r="45" spans="1:4">
      <c r="A45" s="38" t="s">
        <v>637</v>
      </c>
      <c r="B45" s="38" t="s">
        <v>898</v>
      </c>
      <c r="C45" s="324">
        <v>1404</v>
      </c>
      <c r="D45" s="324">
        <v>1590</v>
      </c>
    </row>
    <row r="46" spans="1:4">
      <c r="A46" s="38" t="s">
        <v>403</v>
      </c>
      <c r="B46" s="38" t="s">
        <v>404</v>
      </c>
      <c r="C46" s="324">
        <v>-1</v>
      </c>
      <c r="D46" s="324">
        <v>-1</v>
      </c>
    </row>
    <row r="47" spans="1:4" ht="26">
      <c r="A47" s="38" t="s">
        <v>899</v>
      </c>
      <c r="B47" s="38" t="s">
        <v>900</v>
      </c>
      <c r="C47" s="324"/>
      <c r="D47" s="324"/>
    </row>
    <row r="48" spans="1:4">
      <c r="A48" s="330" t="s">
        <v>405</v>
      </c>
      <c r="B48" s="330" t="s">
        <v>901</v>
      </c>
      <c r="C48" s="322">
        <v>251917</v>
      </c>
      <c r="D48" s="322">
        <v>344019</v>
      </c>
    </row>
    <row r="49" spans="1:9" ht="26">
      <c r="A49" s="18" t="s">
        <v>795</v>
      </c>
      <c r="B49" s="18" t="s">
        <v>902</v>
      </c>
      <c r="C49" s="324"/>
      <c r="D49" s="324"/>
    </row>
    <row r="50" spans="1:9" ht="26">
      <c r="A50" s="330" t="s">
        <v>903</v>
      </c>
      <c r="B50" s="330" t="s">
        <v>904</v>
      </c>
      <c r="C50" s="322">
        <v>251917</v>
      </c>
      <c r="D50" s="322">
        <v>344019</v>
      </c>
    </row>
    <row r="53" spans="1:9" ht="26">
      <c r="A53" s="13" t="s">
        <v>781</v>
      </c>
      <c r="B53" s="13" t="s">
        <v>125</v>
      </c>
    </row>
    <row r="54" spans="1:9">
      <c r="A54" s="319" t="s">
        <v>126</v>
      </c>
      <c r="B54" s="319" t="s">
        <v>127</v>
      </c>
      <c r="C54" s="320" t="s">
        <v>905</v>
      </c>
      <c r="D54" s="320" t="s">
        <v>906</v>
      </c>
    </row>
    <row r="55" spans="1:9">
      <c r="A55" s="335" t="s">
        <v>14</v>
      </c>
      <c r="B55" s="335" t="s">
        <v>15</v>
      </c>
      <c r="C55" s="336">
        <v>170644</v>
      </c>
      <c r="D55" s="336">
        <v>137997</v>
      </c>
      <c r="I55" s="42"/>
    </row>
    <row r="56" spans="1:9">
      <c r="A56" s="64" t="s">
        <v>566</v>
      </c>
      <c r="B56" s="64" t="s">
        <v>133</v>
      </c>
      <c r="C56" s="62">
        <v>14423</v>
      </c>
      <c r="D56" s="62">
        <v>9380</v>
      </c>
      <c r="I56" s="42"/>
    </row>
    <row r="57" spans="1:9">
      <c r="A57" s="64" t="s">
        <v>134</v>
      </c>
      <c r="B57" s="64" t="s">
        <v>907</v>
      </c>
      <c r="C57" s="62">
        <v>47112</v>
      </c>
      <c r="D57" s="62">
        <v>47857</v>
      </c>
      <c r="I57" s="42"/>
    </row>
    <row r="58" spans="1:9">
      <c r="A58" s="61" t="s">
        <v>908</v>
      </c>
      <c r="B58" s="64" t="s">
        <v>137</v>
      </c>
      <c r="C58" s="62">
        <v>62011</v>
      </c>
      <c r="D58" s="62">
        <v>33581</v>
      </c>
      <c r="I58" s="42"/>
    </row>
    <row r="59" spans="1:9">
      <c r="A59" s="64" t="s">
        <v>138</v>
      </c>
      <c r="B59" s="64" t="s">
        <v>139</v>
      </c>
      <c r="C59" s="62">
        <v>46417</v>
      </c>
      <c r="D59" s="62">
        <v>46417</v>
      </c>
      <c r="I59" s="42"/>
    </row>
    <row r="60" spans="1:9">
      <c r="A60" s="64" t="s">
        <v>909</v>
      </c>
      <c r="B60" s="64" t="s">
        <v>141</v>
      </c>
      <c r="C60" s="62">
        <v>0</v>
      </c>
      <c r="D60" s="62">
        <v>0</v>
      </c>
      <c r="I60" s="42"/>
    </row>
    <row r="61" spans="1:9">
      <c r="A61" s="64" t="s">
        <v>536</v>
      </c>
      <c r="B61" s="64" t="s">
        <v>451</v>
      </c>
      <c r="C61" s="62">
        <v>0</v>
      </c>
      <c r="D61" s="62">
        <v>0</v>
      </c>
      <c r="I61" s="42"/>
    </row>
    <row r="62" spans="1:9">
      <c r="A62" s="64" t="s">
        <v>644</v>
      </c>
      <c r="B62" s="64" t="s">
        <v>910</v>
      </c>
      <c r="C62" s="62">
        <v>0</v>
      </c>
      <c r="D62" s="62">
        <v>0</v>
      </c>
      <c r="I62" s="42"/>
    </row>
    <row r="63" spans="1:9">
      <c r="A63" s="64" t="s">
        <v>911</v>
      </c>
      <c r="B63" s="64" t="s">
        <v>912</v>
      </c>
      <c r="C63" s="62">
        <v>0</v>
      </c>
      <c r="D63" s="62">
        <v>0</v>
      </c>
      <c r="I63" s="42"/>
    </row>
    <row r="64" spans="1:9">
      <c r="A64" s="64" t="s">
        <v>146</v>
      </c>
      <c r="B64" s="64" t="s">
        <v>147</v>
      </c>
      <c r="C64" s="62">
        <v>194</v>
      </c>
      <c r="D64" s="62">
        <v>547</v>
      </c>
      <c r="I64" s="42"/>
    </row>
    <row r="65" spans="1:9">
      <c r="A65" s="64" t="s">
        <v>913</v>
      </c>
      <c r="B65" s="64" t="s">
        <v>151</v>
      </c>
      <c r="C65" s="62">
        <v>0</v>
      </c>
      <c r="D65" s="62">
        <v>0</v>
      </c>
      <c r="I65" s="42"/>
    </row>
    <row r="66" spans="1:9">
      <c r="A66" s="64" t="s">
        <v>707</v>
      </c>
      <c r="B66" s="64" t="s">
        <v>611</v>
      </c>
      <c r="C66" s="62">
        <v>487</v>
      </c>
      <c r="D66" s="62">
        <v>215</v>
      </c>
      <c r="I66" s="42"/>
    </row>
    <row r="67" spans="1:9">
      <c r="A67" s="335" t="s">
        <v>914</v>
      </c>
      <c r="B67" s="335" t="s">
        <v>17</v>
      </c>
      <c r="C67" s="336">
        <v>704316</v>
      </c>
      <c r="D67" s="336">
        <v>521178</v>
      </c>
      <c r="I67" s="42"/>
    </row>
    <row r="68" spans="1:9">
      <c r="A68" s="64" t="s">
        <v>156</v>
      </c>
      <c r="B68" s="64" t="s">
        <v>157</v>
      </c>
      <c r="C68" s="62">
        <v>401</v>
      </c>
      <c r="D68" s="62">
        <v>619</v>
      </c>
      <c r="I68" s="42"/>
    </row>
    <row r="69" spans="1:9">
      <c r="A69" s="64" t="s">
        <v>158</v>
      </c>
      <c r="B69" s="64" t="s">
        <v>159</v>
      </c>
      <c r="C69" s="62">
        <v>71554</v>
      </c>
      <c r="D69" s="62">
        <v>87704</v>
      </c>
      <c r="I69" s="42"/>
    </row>
    <row r="70" spans="1:9">
      <c r="A70" s="64" t="s">
        <v>915</v>
      </c>
      <c r="B70" s="64" t="s">
        <v>161</v>
      </c>
      <c r="C70" s="337">
        <v>112</v>
      </c>
      <c r="D70" s="337">
        <v>0</v>
      </c>
      <c r="I70" s="42"/>
    </row>
    <row r="71" spans="1:9">
      <c r="A71" s="64" t="s">
        <v>152</v>
      </c>
      <c r="B71" s="64" t="s">
        <v>163</v>
      </c>
      <c r="C71" s="62">
        <v>20268</v>
      </c>
      <c r="D71" s="62">
        <v>26530</v>
      </c>
      <c r="I71" s="42"/>
    </row>
    <row r="72" spans="1:9">
      <c r="A72" s="64" t="s">
        <v>916</v>
      </c>
      <c r="B72" s="64" t="s">
        <v>917</v>
      </c>
      <c r="C72" s="62">
        <v>0</v>
      </c>
      <c r="D72" s="62">
        <v>0</v>
      </c>
      <c r="I72" s="42"/>
    </row>
    <row r="73" spans="1:9" ht="26">
      <c r="A73" s="64" t="s">
        <v>918</v>
      </c>
      <c r="B73" s="64" t="s">
        <v>919</v>
      </c>
      <c r="C73" s="62">
        <v>0</v>
      </c>
      <c r="D73" s="62">
        <v>0</v>
      </c>
      <c r="I73" s="42"/>
    </row>
    <row r="74" spans="1:9">
      <c r="A74" s="64" t="s">
        <v>146</v>
      </c>
      <c r="B74" s="64" t="s">
        <v>147</v>
      </c>
      <c r="C74" s="62">
        <v>53</v>
      </c>
      <c r="D74" s="62">
        <v>165</v>
      </c>
      <c r="I74" s="42"/>
    </row>
    <row r="75" spans="1:9">
      <c r="A75" s="64" t="s">
        <v>499</v>
      </c>
      <c r="B75" s="64" t="s">
        <v>149</v>
      </c>
      <c r="C75" s="62">
        <v>14724</v>
      </c>
      <c r="D75" s="62">
        <v>12523</v>
      </c>
      <c r="I75" s="42"/>
    </row>
    <row r="76" spans="1:9">
      <c r="A76" s="64" t="s">
        <v>170</v>
      </c>
      <c r="B76" s="64" t="s">
        <v>920</v>
      </c>
      <c r="C76" s="62">
        <v>557204</v>
      </c>
      <c r="D76" s="62">
        <v>353637</v>
      </c>
      <c r="I76" s="42"/>
    </row>
    <row r="77" spans="1:9">
      <c r="A77" s="64" t="s">
        <v>921</v>
      </c>
      <c r="B77" s="64" t="s">
        <v>922</v>
      </c>
      <c r="C77" s="62">
        <v>40000</v>
      </c>
      <c r="D77" s="62">
        <v>40000</v>
      </c>
      <c r="I77" s="42"/>
    </row>
    <row r="78" spans="1:9">
      <c r="A78" s="338" t="s">
        <v>923</v>
      </c>
      <c r="B78" s="338" t="s">
        <v>924</v>
      </c>
      <c r="C78" s="62">
        <v>0</v>
      </c>
      <c r="D78" s="62">
        <v>0</v>
      </c>
      <c r="I78" s="42"/>
    </row>
    <row r="79" spans="1:9">
      <c r="A79" s="335" t="s">
        <v>20</v>
      </c>
      <c r="B79" s="335" t="s">
        <v>925</v>
      </c>
      <c r="C79" s="336">
        <v>874960</v>
      </c>
      <c r="D79" s="336">
        <v>659175</v>
      </c>
      <c r="I79" s="42"/>
    </row>
    <row r="80" spans="1:9">
      <c r="A80" s="15"/>
      <c r="B80" s="15"/>
      <c r="C80" s="1"/>
      <c r="E80" s="41"/>
    </row>
    <row r="81" spans="1:4">
      <c r="A81" s="319" t="s">
        <v>452</v>
      </c>
      <c r="B81" s="319" t="s">
        <v>177</v>
      </c>
      <c r="C81" s="339" t="s">
        <v>905</v>
      </c>
      <c r="D81" s="339" t="s">
        <v>906</v>
      </c>
    </row>
    <row r="82" spans="1:4">
      <c r="A82" s="340" t="s">
        <v>22</v>
      </c>
      <c r="B82" s="340" t="s">
        <v>23</v>
      </c>
      <c r="C82" s="336">
        <v>776938</v>
      </c>
      <c r="D82" s="336">
        <v>513675</v>
      </c>
    </row>
    <row r="83" spans="1:4">
      <c r="A83" s="340" t="s">
        <v>926</v>
      </c>
      <c r="B83" s="340" t="s">
        <v>481</v>
      </c>
      <c r="C83" s="336">
        <v>776938</v>
      </c>
      <c r="D83" s="336">
        <v>513675</v>
      </c>
    </row>
    <row r="84" spans="1:4">
      <c r="A84" s="61" t="s">
        <v>182</v>
      </c>
      <c r="B84" s="61" t="s">
        <v>183</v>
      </c>
      <c r="C84" s="62">
        <v>96120</v>
      </c>
      <c r="D84" s="62">
        <v>94950</v>
      </c>
    </row>
    <row r="85" spans="1:4">
      <c r="A85" s="61" t="s">
        <v>453</v>
      </c>
      <c r="B85" s="61" t="s">
        <v>185</v>
      </c>
      <c r="C85" s="62">
        <v>403001</v>
      </c>
      <c r="D85" s="62">
        <v>120199</v>
      </c>
    </row>
    <row r="86" spans="1:4">
      <c r="A86" s="61" t="s">
        <v>573</v>
      </c>
      <c r="B86" s="61" t="s">
        <v>191</v>
      </c>
      <c r="C86" s="62">
        <v>4795</v>
      </c>
      <c r="D86" s="62">
        <v>3354</v>
      </c>
    </row>
    <row r="87" spans="1:4">
      <c r="A87" s="61" t="s">
        <v>574</v>
      </c>
      <c r="B87" s="61" t="s">
        <v>193</v>
      </c>
      <c r="C87" s="62">
        <v>3918</v>
      </c>
      <c r="D87" s="62">
        <v>2514</v>
      </c>
    </row>
    <row r="88" spans="1:4">
      <c r="A88" s="61" t="s">
        <v>194</v>
      </c>
      <c r="B88" s="61" t="s">
        <v>195</v>
      </c>
      <c r="C88" s="62">
        <v>18590</v>
      </c>
      <c r="D88" s="62">
        <v>-49772</v>
      </c>
    </row>
    <row r="89" spans="1:4">
      <c r="A89" s="61" t="s">
        <v>575</v>
      </c>
      <c r="B89" s="61" t="s">
        <v>197</v>
      </c>
      <c r="C89" s="62">
        <v>250514</v>
      </c>
      <c r="D89" s="62">
        <v>342430</v>
      </c>
    </row>
    <row r="90" spans="1:4">
      <c r="A90" s="321" t="s">
        <v>927</v>
      </c>
      <c r="B90" s="321" t="s">
        <v>482</v>
      </c>
      <c r="C90" s="341">
        <v>0</v>
      </c>
      <c r="D90" s="341">
        <v>0</v>
      </c>
    </row>
    <row r="91" spans="1:4">
      <c r="A91" s="340" t="s">
        <v>24</v>
      </c>
      <c r="B91" s="340" t="s">
        <v>928</v>
      </c>
      <c r="C91" s="336">
        <v>8275</v>
      </c>
      <c r="D91" s="336">
        <v>3643</v>
      </c>
    </row>
    <row r="92" spans="1:4">
      <c r="A92" s="61" t="s">
        <v>336</v>
      </c>
      <c r="B92" s="61" t="s">
        <v>337</v>
      </c>
      <c r="C92" s="62">
        <v>0</v>
      </c>
      <c r="D92" s="62">
        <v>0</v>
      </c>
    </row>
    <row r="93" spans="1:4">
      <c r="A93" s="61" t="s">
        <v>200</v>
      </c>
      <c r="B93" s="61" t="s">
        <v>201</v>
      </c>
      <c r="C93" s="62">
        <v>76</v>
      </c>
      <c r="D93" s="62">
        <v>0</v>
      </c>
    </row>
    <row r="94" spans="1:4">
      <c r="A94" s="61" t="s">
        <v>929</v>
      </c>
      <c r="B94" s="61" t="s">
        <v>531</v>
      </c>
      <c r="C94" s="62">
        <v>0</v>
      </c>
      <c r="D94" s="62">
        <v>0</v>
      </c>
    </row>
    <row r="95" spans="1:4">
      <c r="A95" s="61" t="s">
        <v>502</v>
      </c>
      <c r="B95" s="61" t="s">
        <v>205</v>
      </c>
      <c r="C95" s="62">
        <v>7198</v>
      </c>
      <c r="D95" s="62">
        <v>3185</v>
      </c>
    </row>
    <row r="96" spans="1:4">
      <c r="A96" s="61" t="s">
        <v>503</v>
      </c>
      <c r="B96" s="61" t="s">
        <v>207</v>
      </c>
      <c r="C96" s="62">
        <v>944</v>
      </c>
      <c r="D96" s="62">
        <v>423</v>
      </c>
    </row>
    <row r="97" spans="1:4">
      <c r="A97" s="61" t="s">
        <v>483</v>
      </c>
      <c r="B97" s="61" t="s">
        <v>456</v>
      </c>
      <c r="C97" s="62">
        <v>57</v>
      </c>
      <c r="D97" s="62">
        <v>35</v>
      </c>
    </row>
    <row r="98" spans="1:4">
      <c r="A98" s="61" t="s">
        <v>930</v>
      </c>
      <c r="B98" s="61" t="s">
        <v>211</v>
      </c>
      <c r="C98" s="62">
        <v>0</v>
      </c>
      <c r="D98" s="62">
        <v>0</v>
      </c>
    </row>
    <row r="99" spans="1:4">
      <c r="A99" s="340" t="s">
        <v>931</v>
      </c>
      <c r="B99" s="340" t="s">
        <v>932</v>
      </c>
      <c r="C99" s="336">
        <v>89747</v>
      </c>
      <c r="D99" s="336">
        <v>141857</v>
      </c>
    </row>
    <row r="100" spans="1:4">
      <c r="A100" s="61" t="s">
        <v>336</v>
      </c>
      <c r="B100" s="61" t="s">
        <v>337</v>
      </c>
      <c r="C100" s="62">
        <v>0</v>
      </c>
      <c r="D100" s="62">
        <v>0</v>
      </c>
    </row>
    <row r="101" spans="1:4">
      <c r="A101" s="61" t="s">
        <v>200</v>
      </c>
      <c r="B101" s="61" t="s">
        <v>201</v>
      </c>
      <c r="C101" s="62">
        <v>63</v>
      </c>
      <c r="D101" s="62">
        <v>293</v>
      </c>
    </row>
    <row r="102" spans="1:4">
      <c r="A102" s="61" t="s">
        <v>579</v>
      </c>
      <c r="B102" s="61" t="s">
        <v>217</v>
      </c>
      <c r="C102" s="62">
        <v>27971</v>
      </c>
      <c r="D102" s="62">
        <v>22603</v>
      </c>
    </row>
    <row r="103" spans="1:4">
      <c r="A103" s="61" t="s">
        <v>933</v>
      </c>
      <c r="B103" s="61" t="s">
        <v>219</v>
      </c>
      <c r="C103" s="62">
        <v>3762</v>
      </c>
      <c r="D103" s="62">
        <v>7524</v>
      </c>
    </row>
    <row r="104" spans="1:4">
      <c r="A104" s="61" t="s">
        <v>202</v>
      </c>
      <c r="B104" s="61" t="s">
        <v>203</v>
      </c>
      <c r="C104" s="62">
        <v>9762</v>
      </c>
      <c r="D104" s="62">
        <v>46965</v>
      </c>
    </row>
    <row r="105" spans="1:4">
      <c r="A105" s="61" t="s">
        <v>503</v>
      </c>
      <c r="B105" s="61" t="s">
        <v>207</v>
      </c>
      <c r="C105" s="62">
        <v>2864</v>
      </c>
      <c r="D105" s="62">
        <v>7864</v>
      </c>
    </row>
    <row r="106" spans="1:4">
      <c r="A106" s="61" t="s">
        <v>934</v>
      </c>
      <c r="B106" s="61" t="s">
        <v>456</v>
      </c>
      <c r="C106" s="62">
        <v>294</v>
      </c>
      <c r="D106" s="62">
        <v>225</v>
      </c>
    </row>
    <row r="107" spans="1:4">
      <c r="A107" s="61" t="s">
        <v>930</v>
      </c>
      <c r="B107" s="61" t="s">
        <v>211</v>
      </c>
      <c r="C107" s="62">
        <v>45031</v>
      </c>
      <c r="D107" s="62">
        <v>56383</v>
      </c>
    </row>
    <row r="108" spans="1:4" ht="26">
      <c r="A108" s="342" t="s">
        <v>935</v>
      </c>
      <c r="B108" s="342" t="s">
        <v>936</v>
      </c>
      <c r="C108" s="343"/>
      <c r="D108" s="343"/>
    </row>
    <row r="109" spans="1:4">
      <c r="A109" s="340" t="s">
        <v>30</v>
      </c>
      <c r="B109" s="340" t="s">
        <v>937</v>
      </c>
      <c r="C109" s="336">
        <v>874960</v>
      </c>
      <c r="D109" s="336">
        <v>659175</v>
      </c>
    </row>
    <row r="110" spans="1:4">
      <c r="A110" s="51" t="s">
        <v>895</v>
      </c>
    </row>
    <row r="112" spans="1:4" ht="26">
      <c r="A112" s="13" t="s">
        <v>784</v>
      </c>
      <c r="B112" s="13" t="s">
        <v>230</v>
      </c>
    </row>
    <row r="113" spans="1:4">
      <c r="A113" s="319" t="s">
        <v>231</v>
      </c>
      <c r="B113" s="319" t="s">
        <v>232</v>
      </c>
      <c r="C113" s="320" t="s">
        <v>881</v>
      </c>
      <c r="D113" s="320" t="s">
        <v>882</v>
      </c>
    </row>
    <row r="114" spans="1:4">
      <c r="A114" s="344" t="s">
        <v>938</v>
      </c>
      <c r="B114" s="344" t="s">
        <v>234</v>
      </c>
      <c r="C114" s="4"/>
      <c r="D114" s="4"/>
    </row>
    <row r="115" spans="1:4">
      <c r="A115" s="345" t="s">
        <v>522</v>
      </c>
      <c r="B115" s="345" t="s">
        <v>939</v>
      </c>
      <c r="C115" s="5">
        <v>250514</v>
      </c>
      <c r="D115" s="5">
        <v>342430</v>
      </c>
    </row>
    <row r="116" spans="1:4">
      <c r="A116" s="345" t="s">
        <v>235</v>
      </c>
      <c r="B116" s="345" t="s">
        <v>236</v>
      </c>
      <c r="C116" s="5">
        <v>8809</v>
      </c>
      <c r="D116" s="5">
        <v>59477</v>
      </c>
    </row>
    <row r="117" spans="1:4" ht="26">
      <c r="A117" s="63" t="s">
        <v>940</v>
      </c>
      <c r="B117" s="63" t="s">
        <v>941</v>
      </c>
      <c r="C117" s="6">
        <v>4242</v>
      </c>
      <c r="D117" s="6">
        <v>2698</v>
      </c>
    </row>
    <row r="118" spans="1:4">
      <c r="A118" s="63" t="s">
        <v>942</v>
      </c>
      <c r="B118" s="63" t="s">
        <v>803</v>
      </c>
      <c r="C118" s="6">
        <v>31398</v>
      </c>
      <c r="D118" s="6">
        <v>96924</v>
      </c>
    </row>
    <row r="119" spans="1:4">
      <c r="A119" s="63" t="s">
        <v>943</v>
      </c>
      <c r="B119" s="63" t="s">
        <v>605</v>
      </c>
      <c r="C119" s="6">
        <v>-6959</v>
      </c>
      <c r="D119" s="6">
        <v>-1799</v>
      </c>
    </row>
    <row r="120" spans="1:4">
      <c r="A120" s="63" t="s">
        <v>652</v>
      </c>
      <c r="B120" s="63" t="s">
        <v>944</v>
      </c>
      <c r="C120" s="6">
        <v>325</v>
      </c>
      <c r="D120" s="6">
        <v>-117</v>
      </c>
    </row>
    <row r="121" spans="1:4">
      <c r="A121" s="63" t="s">
        <v>653</v>
      </c>
      <c r="B121" s="63" t="s">
        <v>248</v>
      </c>
      <c r="C121" s="6">
        <v>-11261</v>
      </c>
      <c r="D121" s="6">
        <v>56315</v>
      </c>
    </row>
    <row r="122" spans="1:4">
      <c r="A122" s="63" t="s">
        <v>654</v>
      </c>
      <c r="B122" s="63" t="s">
        <v>250</v>
      </c>
      <c r="C122" s="6">
        <v>218</v>
      </c>
      <c r="D122" s="6">
        <v>7382</v>
      </c>
    </row>
    <row r="123" spans="1:4">
      <c r="A123" s="63" t="s">
        <v>655</v>
      </c>
      <c r="B123" s="63" t="s">
        <v>252</v>
      </c>
      <c r="C123" s="6">
        <v>22140</v>
      </c>
      <c r="D123" s="6">
        <v>-96789</v>
      </c>
    </row>
    <row r="124" spans="1:4">
      <c r="A124" s="63" t="s">
        <v>255</v>
      </c>
      <c r="B124" s="63" t="s">
        <v>945</v>
      </c>
      <c r="C124" s="6">
        <v>-32944</v>
      </c>
      <c r="D124" s="6">
        <v>-3445</v>
      </c>
    </row>
    <row r="125" spans="1:4">
      <c r="A125" s="63" t="s">
        <v>259</v>
      </c>
      <c r="B125" s="63" t="s">
        <v>256</v>
      </c>
      <c r="C125" s="6">
        <v>-6687</v>
      </c>
      <c r="D125" s="6">
        <v>-5241</v>
      </c>
    </row>
    <row r="126" spans="1:4">
      <c r="A126" s="63" t="s">
        <v>946</v>
      </c>
      <c r="B126" s="63" t="s">
        <v>260</v>
      </c>
      <c r="C126" s="6">
        <v>8337</v>
      </c>
      <c r="D126" s="6">
        <v>3549</v>
      </c>
    </row>
    <row r="127" spans="1:4">
      <c r="A127" s="345" t="s">
        <v>805</v>
      </c>
      <c r="B127" s="345" t="s">
        <v>262</v>
      </c>
      <c r="C127" s="5">
        <v>259323</v>
      </c>
      <c r="D127" s="5">
        <v>401907</v>
      </c>
    </row>
    <row r="128" spans="1:4">
      <c r="A128" s="346" t="s">
        <v>947</v>
      </c>
      <c r="B128" s="346" t="s">
        <v>948</v>
      </c>
      <c r="C128" s="7">
        <v>61424</v>
      </c>
      <c r="D128" s="7">
        <v>79155</v>
      </c>
    </row>
    <row r="129" spans="1:4">
      <c r="A129" s="63" t="s">
        <v>766</v>
      </c>
      <c r="B129" s="63" t="s">
        <v>767</v>
      </c>
      <c r="C129" s="6">
        <v>-61291</v>
      </c>
      <c r="D129" s="6">
        <v>-69077</v>
      </c>
    </row>
    <row r="130" spans="1:4">
      <c r="A130" s="347" t="s">
        <v>949</v>
      </c>
      <c r="B130" s="347" t="s">
        <v>950</v>
      </c>
      <c r="C130" s="5">
        <v>259456</v>
      </c>
      <c r="D130" s="5">
        <v>411985</v>
      </c>
    </row>
    <row r="131" spans="1:4">
      <c r="A131" s="344" t="s">
        <v>660</v>
      </c>
      <c r="B131" s="344" t="s">
        <v>272</v>
      </c>
      <c r="C131" s="4"/>
      <c r="D131" s="4"/>
    </row>
    <row r="132" spans="1:4">
      <c r="A132" s="348" t="s">
        <v>549</v>
      </c>
      <c r="B132" s="348" t="s">
        <v>274</v>
      </c>
      <c r="C132" s="4">
        <v>47225</v>
      </c>
      <c r="D132" s="4">
        <v>4757</v>
      </c>
    </row>
    <row r="133" spans="1:4">
      <c r="A133" s="63" t="s">
        <v>951</v>
      </c>
      <c r="B133" s="63" t="s">
        <v>952</v>
      </c>
      <c r="C133" s="6">
        <v>181</v>
      </c>
      <c r="D133" s="6">
        <v>177</v>
      </c>
    </row>
    <row r="134" spans="1:4">
      <c r="A134" s="63" t="s">
        <v>281</v>
      </c>
      <c r="B134" s="63" t="s">
        <v>282</v>
      </c>
      <c r="C134" s="6">
        <v>85</v>
      </c>
      <c r="D134" s="6">
        <v>2781</v>
      </c>
    </row>
    <row r="135" spans="1:4">
      <c r="A135" s="63" t="s">
        <v>953</v>
      </c>
      <c r="B135" s="63" t="s">
        <v>954</v>
      </c>
      <c r="C135" s="6">
        <v>6959</v>
      </c>
      <c r="D135" s="6">
        <v>1799</v>
      </c>
    </row>
    <row r="136" spans="1:4">
      <c r="A136" s="63" t="s">
        <v>955</v>
      </c>
      <c r="B136" s="63" t="s">
        <v>956</v>
      </c>
      <c r="C136" s="6">
        <v>40000</v>
      </c>
      <c r="D136" s="6">
        <v>0</v>
      </c>
    </row>
    <row r="137" spans="1:4">
      <c r="A137" s="345" t="s">
        <v>553</v>
      </c>
      <c r="B137" s="345" t="s">
        <v>300</v>
      </c>
      <c r="C137" s="5">
        <v>107646</v>
      </c>
      <c r="D137" s="5">
        <v>97123</v>
      </c>
    </row>
    <row r="138" spans="1:4" ht="26">
      <c r="A138" s="63" t="s">
        <v>957</v>
      </c>
      <c r="B138" s="63" t="s">
        <v>958</v>
      </c>
      <c r="C138" s="6">
        <v>12041</v>
      </c>
      <c r="D138" s="6">
        <v>16864</v>
      </c>
    </row>
    <row r="139" spans="1:4">
      <c r="A139" s="63" t="s">
        <v>959</v>
      </c>
      <c r="B139" s="63" t="s">
        <v>137</v>
      </c>
      <c r="C139" s="6">
        <v>55605</v>
      </c>
      <c r="D139" s="6">
        <v>40183</v>
      </c>
    </row>
    <row r="140" spans="1:4">
      <c r="A140" s="63" t="s">
        <v>960</v>
      </c>
      <c r="B140" s="63" t="s">
        <v>961</v>
      </c>
      <c r="C140" s="6">
        <v>40000</v>
      </c>
      <c r="D140" s="6">
        <v>40000</v>
      </c>
    </row>
    <row r="141" spans="1:4">
      <c r="A141" s="63" t="s">
        <v>962</v>
      </c>
      <c r="B141" s="63" t="s">
        <v>963</v>
      </c>
      <c r="C141" s="6">
        <v>0</v>
      </c>
      <c r="D141" s="6">
        <v>62</v>
      </c>
    </row>
    <row r="142" spans="1:4">
      <c r="A142" s="63" t="s">
        <v>557</v>
      </c>
      <c r="B142" s="63" t="s">
        <v>424</v>
      </c>
      <c r="C142" s="6">
        <v>0</v>
      </c>
      <c r="D142" s="6">
        <v>14</v>
      </c>
    </row>
    <row r="143" spans="1:4">
      <c r="A143" s="347" t="s">
        <v>964</v>
      </c>
      <c r="B143" s="347" t="s">
        <v>965</v>
      </c>
      <c r="C143" s="5">
        <v>-60421</v>
      </c>
      <c r="D143" s="5">
        <v>-92366</v>
      </c>
    </row>
    <row r="144" spans="1:4">
      <c r="A144" s="344" t="s">
        <v>669</v>
      </c>
      <c r="B144" s="344" t="s">
        <v>966</v>
      </c>
      <c r="C144" s="4"/>
      <c r="D144" s="4"/>
    </row>
    <row r="145" spans="1:8">
      <c r="A145" s="348" t="s">
        <v>549</v>
      </c>
      <c r="B145" s="348" t="s">
        <v>274</v>
      </c>
      <c r="C145" s="4">
        <v>5031</v>
      </c>
      <c r="D145" s="4">
        <v>0</v>
      </c>
    </row>
    <row r="146" spans="1:8" ht="26">
      <c r="A146" s="63" t="s">
        <v>967</v>
      </c>
      <c r="B146" s="63" t="s">
        <v>968</v>
      </c>
      <c r="C146" s="6">
        <v>5031</v>
      </c>
      <c r="D146" s="6">
        <v>0</v>
      </c>
    </row>
    <row r="147" spans="1:8">
      <c r="A147" s="345" t="s">
        <v>553</v>
      </c>
      <c r="B147" s="345" t="s">
        <v>300</v>
      </c>
      <c r="C147" s="5">
        <v>499</v>
      </c>
      <c r="D147" s="5">
        <v>377</v>
      </c>
    </row>
    <row r="148" spans="1:8">
      <c r="A148" s="63" t="s">
        <v>969</v>
      </c>
      <c r="B148" s="63" t="s">
        <v>970</v>
      </c>
      <c r="C148" s="6">
        <v>0</v>
      </c>
      <c r="D148" s="6">
        <v>4</v>
      </c>
    </row>
    <row r="149" spans="1:8">
      <c r="A149" s="63" t="s">
        <v>971</v>
      </c>
      <c r="B149" s="63" t="s">
        <v>786</v>
      </c>
      <c r="C149" s="6">
        <v>499</v>
      </c>
      <c r="D149" s="6">
        <v>373</v>
      </c>
    </row>
    <row r="150" spans="1:8">
      <c r="A150" s="347" t="s">
        <v>972</v>
      </c>
      <c r="B150" s="347" t="s">
        <v>973</v>
      </c>
      <c r="C150" s="5">
        <v>4532</v>
      </c>
      <c r="D150" s="5">
        <v>-377</v>
      </c>
    </row>
    <row r="151" spans="1:8">
      <c r="A151" s="48" t="s">
        <v>974</v>
      </c>
      <c r="B151" s="48" t="s">
        <v>975</v>
      </c>
      <c r="C151" s="5">
        <v>203567</v>
      </c>
      <c r="D151" s="5">
        <v>319242</v>
      </c>
    </row>
    <row r="152" spans="1:8">
      <c r="A152" s="48" t="s">
        <v>976</v>
      </c>
      <c r="B152" s="48" t="s">
        <v>977</v>
      </c>
      <c r="C152" s="5">
        <v>203567</v>
      </c>
      <c r="D152" s="5">
        <v>319242</v>
      </c>
    </row>
    <row r="153" spans="1:8">
      <c r="A153" s="349" t="s">
        <v>978</v>
      </c>
      <c r="B153" s="349" t="s">
        <v>979</v>
      </c>
      <c r="C153" s="6"/>
      <c r="D153" s="6"/>
    </row>
    <row r="154" spans="1:8">
      <c r="A154" s="48" t="s">
        <v>980</v>
      </c>
      <c r="B154" s="48" t="s">
        <v>981</v>
      </c>
      <c r="C154" s="5">
        <v>353637</v>
      </c>
      <c r="D154" s="5">
        <v>34395</v>
      </c>
    </row>
    <row r="155" spans="1:8">
      <c r="A155" s="48" t="s">
        <v>982</v>
      </c>
      <c r="B155" s="48" t="s">
        <v>983</v>
      </c>
      <c r="C155" s="49">
        <v>557204</v>
      </c>
      <c r="D155" s="49">
        <v>353637</v>
      </c>
    </row>
    <row r="156" spans="1:8">
      <c r="A156" s="51" t="s">
        <v>895</v>
      </c>
    </row>
    <row r="157" spans="1:8">
      <c r="A157" s="51"/>
    </row>
    <row r="158" spans="1:8" ht="26">
      <c r="A158" s="13" t="s">
        <v>788</v>
      </c>
      <c r="B158" s="13" t="s">
        <v>448</v>
      </c>
    </row>
    <row r="159" spans="1:8" ht="52">
      <c r="A159" s="411" t="s">
        <v>984</v>
      </c>
      <c r="B159" s="411" t="s">
        <v>985</v>
      </c>
      <c r="C159" s="412" t="s">
        <v>430</v>
      </c>
      <c r="D159" s="412" t="s">
        <v>431</v>
      </c>
      <c r="E159" s="412" t="s">
        <v>986</v>
      </c>
      <c r="F159" s="350" t="s">
        <v>478</v>
      </c>
      <c r="G159" s="351" t="s">
        <v>433</v>
      </c>
    </row>
    <row r="160" spans="1:8" ht="78">
      <c r="A160" s="411" t="s">
        <v>126</v>
      </c>
      <c r="B160" s="411"/>
      <c r="C160" s="413"/>
      <c r="D160" s="413"/>
      <c r="E160" s="413"/>
      <c r="F160" s="350" t="s">
        <v>987</v>
      </c>
      <c r="G160" s="351" t="s">
        <v>435</v>
      </c>
      <c r="H160" s="40"/>
    </row>
    <row r="161" spans="1:8">
      <c r="A161" s="347" t="s">
        <v>14</v>
      </c>
      <c r="B161" s="347" t="s">
        <v>15</v>
      </c>
      <c r="C161" s="352">
        <v>97150</v>
      </c>
      <c r="D161" s="352">
        <v>8483</v>
      </c>
      <c r="E161" s="352">
        <v>99731</v>
      </c>
      <c r="F161" s="352">
        <v>-34720</v>
      </c>
      <c r="G161" s="352">
        <v>170644</v>
      </c>
      <c r="H161" s="40"/>
    </row>
    <row r="162" spans="1:8">
      <c r="A162" s="64" t="s">
        <v>566</v>
      </c>
      <c r="B162" s="64" t="s">
        <v>133</v>
      </c>
      <c r="C162" s="62">
        <v>9765</v>
      </c>
      <c r="D162" s="62">
        <v>2872</v>
      </c>
      <c r="E162" s="62">
        <v>1786</v>
      </c>
      <c r="F162" s="62">
        <v>0</v>
      </c>
      <c r="G162" s="62">
        <v>14423</v>
      </c>
      <c r="H162" s="40"/>
    </row>
    <row r="163" spans="1:8">
      <c r="A163" s="64" t="s">
        <v>134</v>
      </c>
      <c r="B163" s="64" t="s">
        <v>135</v>
      </c>
      <c r="C163" s="62">
        <v>27115</v>
      </c>
      <c r="D163" s="62">
        <v>3452</v>
      </c>
      <c r="E163" s="62">
        <v>59901</v>
      </c>
      <c r="F163" s="62">
        <v>-43356</v>
      </c>
      <c r="G163" s="62">
        <v>47112</v>
      </c>
      <c r="H163" s="40"/>
    </row>
    <row r="164" spans="1:8">
      <c r="A164" s="61" t="s">
        <v>908</v>
      </c>
      <c r="B164" s="64" t="s">
        <v>137</v>
      </c>
      <c r="C164" s="62">
        <v>60050</v>
      </c>
      <c r="D164" s="62">
        <v>1961</v>
      </c>
      <c r="E164" s="62">
        <v>0</v>
      </c>
      <c r="F164" s="62">
        <v>0</v>
      </c>
      <c r="G164" s="62">
        <v>62011</v>
      </c>
      <c r="H164" s="40"/>
    </row>
    <row r="165" spans="1:8">
      <c r="A165" s="64" t="s">
        <v>138</v>
      </c>
      <c r="B165" s="64" t="s">
        <v>139</v>
      </c>
      <c r="C165" s="62">
        <v>0</v>
      </c>
      <c r="D165" s="62">
        <v>0</v>
      </c>
      <c r="E165" s="62">
        <v>0</v>
      </c>
      <c r="F165" s="62">
        <v>46417</v>
      </c>
      <c r="G165" s="62">
        <v>46417</v>
      </c>
      <c r="H165" s="40"/>
    </row>
    <row r="166" spans="1:8" ht="14" customHeight="1">
      <c r="A166" s="64" t="s">
        <v>536</v>
      </c>
      <c r="B166" s="64" t="s">
        <v>451</v>
      </c>
      <c r="C166" s="62">
        <v>0</v>
      </c>
      <c r="D166" s="62">
        <v>0</v>
      </c>
      <c r="E166" s="62">
        <v>36117</v>
      </c>
      <c r="F166" s="62">
        <v>-36117</v>
      </c>
      <c r="G166" s="62">
        <v>0</v>
      </c>
      <c r="H166" s="40"/>
    </row>
    <row r="167" spans="1:8">
      <c r="A167" s="64" t="s">
        <v>146</v>
      </c>
      <c r="B167" s="64" t="s">
        <v>147</v>
      </c>
      <c r="C167" s="62">
        <v>0</v>
      </c>
      <c r="D167" s="62">
        <v>0</v>
      </c>
      <c r="E167" s="62">
        <v>194</v>
      </c>
      <c r="F167" s="62">
        <v>0</v>
      </c>
      <c r="G167" s="62">
        <v>194</v>
      </c>
      <c r="H167" s="40"/>
    </row>
    <row r="168" spans="1:8">
      <c r="A168" s="64" t="s">
        <v>913</v>
      </c>
      <c r="B168" s="64" t="s">
        <v>151</v>
      </c>
      <c r="C168" s="62">
        <v>0</v>
      </c>
      <c r="D168" s="62">
        <v>198</v>
      </c>
      <c r="E168" s="62">
        <v>1466</v>
      </c>
      <c r="F168" s="62">
        <v>-1664</v>
      </c>
      <c r="G168" s="62">
        <v>0</v>
      </c>
      <c r="H168" s="40"/>
    </row>
    <row r="169" spans="1:8">
      <c r="A169" s="64" t="s">
        <v>707</v>
      </c>
      <c r="B169" s="64" t="s">
        <v>611</v>
      </c>
      <c r="C169" s="62">
        <v>220</v>
      </c>
      <c r="D169" s="62">
        <v>0</v>
      </c>
      <c r="E169" s="62">
        <v>267</v>
      </c>
      <c r="F169" s="62">
        <v>0</v>
      </c>
      <c r="G169" s="62">
        <v>487</v>
      </c>
      <c r="H169" s="40"/>
    </row>
    <row r="170" spans="1:8">
      <c r="A170" s="347" t="s">
        <v>914</v>
      </c>
      <c r="B170" s="347" t="s">
        <v>17</v>
      </c>
      <c r="C170" s="352">
        <v>515585</v>
      </c>
      <c r="D170" s="352">
        <v>56558</v>
      </c>
      <c r="E170" s="352">
        <v>152243</v>
      </c>
      <c r="F170" s="352">
        <v>-20070</v>
      </c>
      <c r="G170" s="352">
        <v>704316</v>
      </c>
      <c r="H170" s="40"/>
    </row>
    <row r="171" spans="1:8">
      <c r="A171" s="64" t="s">
        <v>156</v>
      </c>
      <c r="B171" s="64" t="s">
        <v>157</v>
      </c>
      <c r="C171" s="62">
        <v>376</v>
      </c>
      <c r="D171" s="62">
        <v>0</v>
      </c>
      <c r="E171" s="62">
        <v>25</v>
      </c>
      <c r="F171" s="62">
        <v>0</v>
      </c>
      <c r="G171" s="62">
        <v>401</v>
      </c>
      <c r="H171" s="40"/>
    </row>
    <row r="172" spans="1:8">
      <c r="A172" s="64" t="s">
        <v>158</v>
      </c>
      <c r="B172" s="64" t="s">
        <v>159</v>
      </c>
      <c r="C172" s="62">
        <v>73535</v>
      </c>
      <c r="D172" s="62">
        <v>3904</v>
      </c>
      <c r="E172" s="62">
        <v>128</v>
      </c>
      <c r="F172" s="62">
        <v>-6013</v>
      </c>
      <c r="G172" s="62">
        <v>71554</v>
      </c>
      <c r="H172" s="40"/>
    </row>
    <row r="173" spans="1:8">
      <c r="A173" s="64" t="s">
        <v>915</v>
      </c>
      <c r="B173" s="64" t="s">
        <v>161</v>
      </c>
      <c r="C173" s="62">
        <v>0</v>
      </c>
      <c r="D173" s="62">
        <v>112</v>
      </c>
      <c r="E173" s="62">
        <v>3294</v>
      </c>
      <c r="F173" s="62">
        <v>-3294</v>
      </c>
      <c r="G173" s="62">
        <v>112</v>
      </c>
      <c r="H173" s="40"/>
    </row>
    <row r="174" spans="1:8">
      <c r="A174" s="64" t="s">
        <v>152</v>
      </c>
      <c r="B174" s="64" t="s">
        <v>163</v>
      </c>
      <c r="C174" s="62">
        <v>27389</v>
      </c>
      <c r="D174" s="62">
        <v>2532</v>
      </c>
      <c r="E174" s="62">
        <v>1184</v>
      </c>
      <c r="F174" s="62">
        <v>-10837</v>
      </c>
      <c r="G174" s="62">
        <v>20268</v>
      </c>
      <c r="H174" s="40"/>
    </row>
    <row r="175" spans="1:8">
      <c r="A175" s="64" t="s">
        <v>146</v>
      </c>
      <c r="B175" s="64" t="s">
        <v>147</v>
      </c>
      <c r="C175" s="62">
        <v>53</v>
      </c>
      <c r="D175" s="62">
        <v>0</v>
      </c>
      <c r="E175" s="62">
        <v>0</v>
      </c>
      <c r="F175" s="62">
        <v>0</v>
      </c>
      <c r="G175" s="62">
        <v>53</v>
      </c>
      <c r="H175" s="40"/>
    </row>
    <row r="176" spans="1:8">
      <c r="A176" s="64" t="s">
        <v>499</v>
      </c>
      <c r="B176" s="64" t="s">
        <v>149</v>
      </c>
      <c r="C176" s="62">
        <v>937</v>
      </c>
      <c r="D176" s="62">
        <v>13712</v>
      </c>
      <c r="E176" s="62">
        <v>75</v>
      </c>
      <c r="F176" s="62">
        <v>0</v>
      </c>
      <c r="G176" s="62">
        <v>14724</v>
      </c>
      <c r="H176" s="40"/>
    </row>
    <row r="177" spans="1:8">
      <c r="A177" s="64" t="s">
        <v>170</v>
      </c>
      <c r="B177" s="64" t="s">
        <v>920</v>
      </c>
      <c r="C177" s="62">
        <v>373295</v>
      </c>
      <c r="D177" s="62">
        <v>36298</v>
      </c>
      <c r="E177" s="62">
        <v>147537</v>
      </c>
      <c r="F177" s="62">
        <v>74</v>
      </c>
      <c r="G177" s="62">
        <v>557204</v>
      </c>
      <c r="H177" s="40"/>
    </row>
    <row r="178" spans="1:8">
      <c r="A178" s="64" t="s">
        <v>921</v>
      </c>
      <c r="B178" s="64" t="s">
        <v>922</v>
      </c>
      <c r="C178" s="62">
        <v>40000</v>
      </c>
      <c r="D178" s="62">
        <v>0</v>
      </c>
      <c r="E178" s="62">
        <v>0</v>
      </c>
      <c r="F178" s="62">
        <v>0</v>
      </c>
      <c r="G178" s="62">
        <v>40000</v>
      </c>
      <c r="H178" s="40"/>
    </row>
    <row r="179" spans="1:8">
      <c r="A179" s="347" t="s">
        <v>20</v>
      </c>
      <c r="B179" s="347" t="s">
        <v>925</v>
      </c>
      <c r="C179" s="352">
        <v>612735</v>
      </c>
      <c r="D179" s="352">
        <v>65041</v>
      </c>
      <c r="E179" s="352">
        <v>251974</v>
      </c>
      <c r="F179" s="352">
        <v>-54790</v>
      </c>
      <c r="G179" s="352">
        <v>874960</v>
      </c>
    </row>
    <row r="180" spans="1:8">
      <c r="A180" s="19"/>
      <c r="B180" s="20"/>
      <c r="C180" s="35"/>
      <c r="D180" s="2"/>
      <c r="E180" s="2"/>
      <c r="F180" s="2"/>
      <c r="G180" s="2"/>
    </row>
    <row r="181" spans="1:8" ht="52">
      <c r="A181" s="414" t="s">
        <v>988</v>
      </c>
      <c r="B181" s="416" t="s">
        <v>989</v>
      </c>
      <c r="C181" s="412" t="s">
        <v>430</v>
      </c>
      <c r="D181" s="412" t="s">
        <v>431</v>
      </c>
      <c r="E181" s="412" t="s">
        <v>986</v>
      </c>
      <c r="F181" s="350" t="s">
        <v>478</v>
      </c>
      <c r="G181" s="351" t="s">
        <v>433</v>
      </c>
      <c r="H181" s="40"/>
    </row>
    <row r="182" spans="1:8" ht="78">
      <c r="A182" s="415"/>
      <c r="B182" s="417"/>
      <c r="C182" s="413"/>
      <c r="D182" s="413"/>
      <c r="E182" s="413"/>
      <c r="F182" s="350" t="s">
        <v>987</v>
      </c>
      <c r="G182" s="351" t="s">
        <v>435</v>
      </c>
      <c r="H182" s="40"/>
    </row>
    <row r="183" spans="1:8">
      <c r="A183" s="21" t="s">
        <v>22</v>
      </c>
      <c r="B183" s="347" t="s">
        <v>23</v>
      </c>
      <c r="C183" s="352">
        <v>561377</v>
      </c>
      <c r="D183" s="352">
        <v>26276</v>
      </c>
      <c r="E183" s="352">
        <v>220952</v>
      </c>
      <c r="F183" s="352">
        <v>-31667</v>
      </c>
      <c r="G183" s="352">
        <v>776938</v>
      </c>
      <c r="H183" s="40"/>
    </row>
    <row r="184" spans="1:8">
      <c r="A184" s="21" t="s">
        <v>926</v>
      </c>
      <c r="B184" s="347" t="s">
        <v>481</v>
      </c>
      <c r="C184" s="352">
        <v>561377</v>
      </c>
      <c r="D184" s="352">
        <v>26276</v>
      </c>
      <c r="E184" s="352">
        <v>220952</v>
      </c>
      <c r="F184" s="352">
        <v>-31667</v>
      </c>
      <c r="G184" s="352">
        <v>776938</v>
      </c>
      <c r="H184" s="40"/>
    </row>
    <row r="185" spans="1:8">
      <c r="A185" s="22" t="s">
        <v>182</v>
      </c>
      <c r="B185" s="64" t="s">
        <v>183</v>
      </c>
      <c r="C185" s="62">
        <v>7055</v>
      </c>
      <c r="D185" s="62">
        <v>136</v>
      </c>
      <c r="E185" s="62">
        <v>96120</v>
      </c>
      <c r="F185" s="62">
        <v>-7191</v>
      </c>
      <c r="G185" s="62">
        <v>96120</v>
      </c>
      <c r="H185" s="40"/>
    </row>
    <row r="186" spans="1:8">
      <c r="A186" s="22" t="s">
        <v>990</v>
      </c>
      <c r="B186" s="64" t="s">
        <v>185</v>
      </c>
      <c r="C186" s="62">
        <v>269188</v>
      </c>
      <c r="D186" s="62">
        <v>5669</v>
      </c>
      <c r="E186" s="62">
        <v>40285</v>
      </c>
      <c r="F186" s="62">
        <v>87859</v>
      </c>
      <c r="G186" s="62">
        <v>403001</v>
      </c>
      <c r="H186" s="40"/>
    </row>
    <row r="187" spans="1:8">
      <c r="A187" s="22" t="s">
        <v>573</v>
      </c>
      <c r="B187" s="64" t="s">
        <v>191</v>
      </c>
      <c r="C187" s="62">
        <v>2125</v>
      </c>
      <c r="D187" s="62">
        <v>524</v>
      </c>
      <c r="E187" s="62">
        <v>2146</v>
      </c>
      <c r="F187" s="62">
        <v>0</v>
      </c>
      <c r="G187" s="62">
        <v>4795</v>
      </c>
      <c r="H187" s="40"/>
    </row>
    <row r="188" spans="1:8">
      <c r="A188" s="23" t="s">
        <v>574</v>
      </c>
      <c r="B188" s="353" t="s">
        <v>193</v>
      </c>
      <c r="C188" s="354">
        <v>54</v>
      </c>
      <c r="D188" s="354">
        <v>3394</v>
      </c>
      <c r="E188" s="354">
        <v>0</v>
      </c>
      <c r="F188" s="354">
        <v>470</v>
      </c>
      <c r="G188" s="354">
        <v>3918</v>
      </c>
      <c r="H188" s="40"/>
    </row>
    <row r="189" spans="1:8">
      <c r="A189" s="22" t="s">
        <v>194</v>
      </c>
      <c r="B189" s="64" t="s">
        <v>195</v>
      </c>
      <c r="C189" s="62">
        <v>15780</v>
      </c>
      <c r="D189" s="62">
        <v>11742</v>
      </c>
      <c r="E189" s="62">
        <v>0</v>
      </c>
      <c r="F189" s="62">
        <v>-8932</v>
      </c>
      <c r="G189" s="62">
        <v>18590</v>
      </c>
      <c r="H189" s="40"/>
    </row>
    <row r="190" spans="1:8">
      <c r="A190" s="22" t="s">
        <v>575</v>
      </c>
      <c r="B190" s="64" t="s">
        <v>197</v>
      </c>
      <c r="C190" s="62">
        <v>267175</v>
      </c>
      <c r="D190" s="62">
        <v>4811</v>
      </c>
      <c r="E190" s="62">
        <v>82401</v>
      </c>
      <c r="F190" s="62">
        <v>-103873</v>
      </c>
      <c r="G190" s="62">
        <v>250514</v>
      </c>
      <c r="H190" s="40"/>
    </row>
    <row r="191" spans="1:8">
      <c r="A191" s="24" t="s">
        <v>927</v>
      </c>
      <c r="B191" s="355" t="s">
        <v>482</v>
      </c>
      <c r="C191" s="356">
        <v>0</v>
      </c>
      <c r="D191" s="356">
        <v>0</v>
      </c>
      <c r="E191" s="356">
        <v>0</v>
      </c>
      <c r="F191" s="356">
        <v>0</v>
      </c>
      <c r="G191" s="356">
        <v>0</v>
      </c>
      <c r="H191" s="40"/>
    </row>
    <row r="192" spans="1:8">
      <c r="A192" s="21" t="s">
        <v>24</v>
      </c>
      <c r="B192" s="347" t="s">
        <v>928</v>
      </c>
      <c r="C192" s="352">
        <v>10751</v>
      </c>
      <c r="D192" s="352">
        <v>9</v>
      </c>
      <c r="E192" s="352">
        <v>568</v>
      </c>
      <c r="F192" s="352">
        <v>-3053</v>
      </c>
      <c r="G192" s="352">
        <v>8275</v>
      </c>
      <c r="H192" s="40"/>
    </row>
    <row r="193" spans="1:8">
      <c r="A193" s="22" t="s">
        <v>200</v>
      </c>
      <c r="B193" s="64" t="s">
        <v>201</v>
      </c>
      <c r="C193" s="62">
        <v>0</v>
      </c>
      <c r="D193" s="62">
        <v>0</v>
      </c>
      <c r="E193" s="62">
        <v>76</v>
      </c>
      <c r="F193" s="62">
        <v>0</v>
      </c>
      <c r="G193" s="62">
        <v>76</v>
      </c>
      <c r="H193" s="40"/>
    </row>
    <row r="194" spans="1:8">
      <c r="A194" s="22" t="s">
        <v>502</v>
      </c>
      <c r="B194" s="64" t="s">
        <v>205</v>
      </c>
      <c r="C194" s="62">
        <v>10251</v>
      </c>
      <c r="D194" s="62">
        <v>0</v>
      </c>
      <c r="E194" s="62">
        <v>0</v>
      </c>
      <c r="F194" s="62">
        <v>-3053</v>
      </c>
      <c r="G194" s="62">
        <v>7198</v>
      </c>
      <c r="H194" s="40"/>
    </row>
    <row r="195" spans="1:8">
      <c r="A195" s="22" t="s">
        <v>503</v>
      </c>
      <c r="B195" s="64" t="s">
        <v>207</v>
      </c>
      <c r="C195" s="62">
        <v>471</v>
      </c>
      <c r="D195" s="62">
        <v>7</v>
      </c>
      <c r="E195" s="62">
        <v>466</v>
      </c>
      <c r="F195" s="62">
        <v>0</v>
      </c>
      <c r="G195" s="62">
        <v>944</v>
      </c>
      <c r="H195" s="40"/>
    </row>
    <row r="196" spans="1:8">
      <c r="A196" s="22" t="s">
        <v>483</v>
      </c>
      <c r="B196" s="64" t="s">
        <v>456</v>
      </c>
      <c r="C196" s="62">
        <v>29</v>
      </c>
      <c r="D196" s="62">
        <v>2</v>
      </c>
      <c r="E196" s="62">
        <v>26</v>
      </c>
      <c r="F196" s="62">
        <v>0</v>
      </c>
      <c r="G196" s="62">
        <v>57</v>
      </c>
      <c r="H196" s="40"/>
    </row>
    <row r="197" spans="1:8">
      <c r="A197" s="21" t="s">
        <v>931</v>
      </c>
      <c r="B197" s="347" t="s">
        <v>932</v>
      </c>
      <c r="C197" s="352">
        <v>40607</v>
      </c>
      <c r="D197" s="352">
        <v>38756</v>
      </c>
      <c r="E197" s="352">
        <v>30454</v>
      </c>
      <c r="F197" s="352">
        <v>-20070</v>
      </c>
      <c r="G197" s="352">
        <v>89747</v>
      </c>
      <c r="H197" s="40"/>
    </row>
    <row r="198" spans="1:8">
      <c r="A198" s="22" t="s">
        <v>200</v>
      </c>
      <c r="B198" s="64" t="s">
        <v>201</v>
      </c>
      <c r="C198" s="62">
        <v>0</v>
      </c>
      <c r="D198" s="62">
        <v>0</v>
      </c>
      <c r="E198" s="62">
        <v>63</v>
      </c>
      <c r="F198" s="62">
        <v>0</v>
      </c>
      <c r="G198" s="62">
        <v>63</v>
      </c>
      <c r="H198" s="40"/>
    </row>
    <row r="199" spans="1:8">
      <c r="A199" s="22" t="s">
        <v>579</v>
      </c>
      <c r="B199" s="64" t="s">
        <v>217</v>
      </c>
      <c r="C199" s="62">
        <v>5456</v>
      </c>
      <c r="D199" s="62">
        <v>28196</v>
      </c>
      <c r="E199" s="62">
        <v>258</v>
      </c>
      <c r="F199" s="62">
        <v>-5939</v>
      </c>
      <c r="G199" s="62">
        <v>27971</v>
      </c>
      <c r="H199" s="40"/>
    </row>
    <row r="200" spans="1:8">
      <c r="A200" s="22" t="s">
        <v>933</v>
      </c>
      <c r="B200" s="64" t="s">
        <v>219</v>
      </c>
      <c r="C200" s="62">
        <v>6972</v>
      </c>
      <c r="D200" s="62">
        <v>84</v>
      </c>
      <c r="E200" s="62">
        <v>0</v>
      </c>
      <c r="F200" s="62">
        <v>-3294</v>
      </c>
      <c r="G200" s="62">
        <v>3762</v>
      </c>
      <c r="H200" s="40"/>
    </row>
    <row r="201" spans="1:8">
      <c r="A201" s="22" t="s">
        <v>202</v>
      </c>
      <c r="B201" s="64" t="s">
        <v>203</v>
      </c>
      <c r="C201" s="62">
        <v>6041</v>
      </c>
      <c r="D201" s="62">
        <v>6555</v>
      </c>
      <c r="E201" s="62">
        <v>8003</v>
      </c>
      <c r="F201" s="62">
        <v>-10837</v>
      </c>
      <c r="G201" s="62">
        <v>9762</v>
      </c>
      <c r="H201" s="40"/>
    </row>
    <row r="202" spans="1:8">
      <c r="A202" s="22" t="s">
        <v>503</v>
      </c>
      <c r="B202" s="64" t="s">
        <v>207</v>
      </c>
      <c r="C202" s="62">
        <v>413</v>
      </c>
      <c r="D202" s="62">
        <v>2277</v>
      </c>
      <c r="E202" s="62">
        <v>174</v>
      </c>
      <c r="F202" s="62">
        <v>0</v>
      </c>
      <c r="G202" s="62">
        <v>2864</v>
      </c>
      <c r="H202" s="40"/>
    </row>
    <row r="203" spans="1:8">
      <c r="A203" s="22" t="s">
        <v>934</v>
      </c>
      <c r="B203" s="64" t="s">
        <v>456</v>
      </c>
      <c r="C203" s="62">
        <v>1</v>
      </c>
      <c r="D203" s="62">
        <v>112</v>
      </c>
      <c r="E203" s="62">
        <v>181</v>
      </c>
      <c r="F203" s="62">
        <v>0</v>
      </c>
      <c r="G203" s="62">
        <v>294</v>
      </c>
      <c r="H203" s="40"/>
    </row>
    <row r="204" spans="1:8">
      <c r="A204" s="22" t="s">
        <v>930</v>
      </c>
      <c r="B204" s="64" t="s">
        <v>211</v>
      </c>
      <c r="C204" s="62">
        <v>21724</v>
      </c>
      <c r="D204" s="62">
        <v>1532</v>
      </c>
      <c r="E204" s="62">
        <v>21775</v>
      </c>
      <c r="F204" s="62">
        <v>0</v>
      </c>
      <c r="G204" s="62">
        <v>45031</v>
      </c>
    </row>
    <row r="205" spans="1:8">
      <c r="A205" s="21" t="s">
        <v>30</v>
      </c>
      <c r="B205" s="347" t="s">
        <v>937</v>
      </c>
      <c r="C205" s="352">
        <v>612735</v>
      </c>
      <c r="D205" s="352">
        <v>65041</v>
      </c>
      <c r="E205" s="352">
        <v>251974</v>
      </c>
      <c r="F205" s="352">
        <v>-54790</v>
      </c>
      <c r="G205" s="352">
        <v>874960</v>
      </c>
    </row>
    <row r="206" spans="1:8">
      <c r="A206" s="25"/>
      <c r="B206" s="25"/>
      <c r="C206" s="37"/>
      <c r="D206" s="3"/>
      <c r="E206" s="3"/>
      <c r="F206" s="3"/>
      <c r="G206" s="3"/>
    </row>
    <row r="207" spans="1:8" ht="52">
      <c r="A207" s="410" t="s">
        <v>991</v>
      </c>
      <c r="B207" s="411" t="s">
        <v>992</v>
      </c>
      <c r="C207" s="412" t="s">
        <v>430</v>
      </c>
      <c r="D207" s="412" t="s">
        <v>431</v>
      </c>
      <c r="E207" s="412" t="s">
        <v>986</v>
      </c>
      <c r="F207" s="350" t="s">
        <v>478</v>
      </c>
      <c r="G207" s="351" t="s">
        <v>433</v>
      </c>
      <c r="H207" s="40"/>
    </row>
    <row r="208" spans="1:8" ht="78">
      <c r="A208" s="410"/>
      <c r="B208" s="411"/>
      <c r="C208" s="413"/>
      <c r="D208" s="413"/>
      <c r="E208" s="413"/>
      <c r="F208" s="350" t="s">
        <v>987</v>
      </c>
      <c r="G208" s="351" t="s">
        <v>435</v>
      </c>
      <c r="H208" s="40"/>
    </row>
    <row r="209" spans="1:8">
      <c r="A209" s="21" t="s">
        <v>0</v>
      </c>
      <c r="B209" s="347" t="s">
        <v>1</v>
      </c>
      <c r="C209" s="49">
        <v>475822</v>
      </c>
      <c r="D209" s="49">
        <v>133518</v>
      </c>
      <c r="E209" s="49">
        <v>8883</v>
      </c>
      <c r="F209" s="49">
        <v>-34320</v>
      </c>
      <c r="G209" s="49">
        <v>583903</v>
      </c>
      <c r="H209" s="40"/>
    </row>
    <row r="210" spans="1:8">
      <c r="A210" s="26" t="s">
        <v>622</v>
      </c>
      <c r="B210" s="349" t="s">
        <v>46</v>
      </c>
      <c r="C210" s="324">
        <v>457700</v>
      </c>
      <c r="D210" s="324">
        <v>4704</v>
      </c>
      <c r="E210" s="324">
        <v>0</v>
      </c>
      <c r="F210" s="324">
        <v>-23641</v>
      </c>
      <c r="G210" s="324">
        <v>438763</v>
      </c>
      <c r="H210" s="40"/>
    </row>
    <row r="211" spans="1:8">
      <c r="A211" s="26" t="s">
        <v>623</v>
      </c>
      <c r="B211" s="349" t="s">
        <v>369</v>
      </c>
      <c r="C211" s="324">
        <v>1915</v>
      </c>
      <c r="D211" s="324">
        <v>0</v>
      </c>
      <c r="E211" s="324">
        <v>8848</v>
      </c>
      <c r="F211" s="324">
        <v>-10671</v>
      </c>
      <c r="G211" s="324">
        <v>92</v>
      </c>
      <c r="H211" s="40"/>
    </row>
    <row r="212" spans="1:8">
      <c r="A212" s="26" t="s">
        <v>624</v>
      </c>
      <c r="B212" s="349" t="s">
        <v>436</v>
      </c>
      <c r="C212" s="324">
        <v>16207</v>
      </c>
      <c r="D212" s="324">
        <v>128814</v>
      </c>
      <c r="E212" s="324">
        <v>35</v>
      </c>
      <c r="F212" s="324">
        <v>-8</v>
      </c>
      <c r="G212" s="324">
        <v>145048</v>
      </c>
      <c r="H212" s="40"/>
    </row>
    <row r="213" spans="1:8">
      <c r="A213" s="21" t="s">
        <v>677</v>
      </c>
      <c r="B213" s="347" t="s">
        <v>867</v>
      </c>
      <c r="C213" s="49">
        <v>48592</v>
      </c>
      <c r="D213" s="49">
        <v>88938</v>
      </c>
      <c r="E213" s="49">
        <v>785</v>
      </c>
      <c r="F213" s="49">
        <v>-24358</v>
      </c>
      <c r="G213" s="49">
        <v>113957</v>
      </c>
      <c r="H213" s="40"/>
    </row>
    <row r="214" spans="1:8">
      <c r="A214" s="26" t="s">
        <v>439</v>
      </c>
      <c r="B214" s="349" t="s">
        <v>440</v>
      </c>
      <c r="C214" s="324">
        <v>33119</v>
      </c>
      <c r="D214" s="324">
        <v>711</v>
      </c>
      <c r="E214" s="324">
        <v>760</v>
      </c>
      <c r="F214" s="324">
        <v>-711</v>
      </c>
      <c r="G214" s="324">
        <v>33879</v>
      </c>
      <c r="H214" s="40"/>
    </row>
    <row r="215" spans="1:8">
      <c r="A215" s="26" t="s">
        <v>793</v>
      </c>
      <c r="B215" s="349" t="s">
        <v>442</v>
      </c>
      <c r="C215" s="324">
        <v>15473</v>
      </c>
      <c r="D215" s="324">
        <v>88227</v>
      </c>
      <c r="E215" s="324">
        <v>25</v>
      </c>
      <c r="F215" s="324">
        <v>-23647</v>
      </c>
      <c r="G215" s="324">
        <v>80078</v>
      </c>
      <c r="H215" s="40"/>
    </row>
    <row r="216" spans="1:8">
      <c r="A216" s="56" t="s">
        <v>626</v>
      </c>
      <c r="B216" s="48" t="s">
        <v>993</v>
      </c>
      <c r="C216" s="49">
        <v>427230</v>
      </c>
      <c r="D216" s="49">
        <v>44580</v>
      </c>
      <c r="E216" s="49">
        <v>8098</v>
      </c>
      <c r="F216" s="49">
        <v>-9962</v>
      </c>
      <c r="G216" s="49">
        <v>469946</v>
      </c>
      <c r="H216" s="40"/>
    </row>
    <row r="217" spans="1:8">
      <c r="A217" s="22" t="s">
        <v>629</v>
      </c>
      <c r="B217" s="64" t="s">
        <v>65</v>
      </c>
      <c r="C217" s="324">
        <v>2498</v>
      </c>
      <c r="D217" s="324">
        <v>508</v>
      </c>
      <c r="E217" s="324">
        <v>488</v>
      </c>
      <c r="F217" s="324">
        <v>-1035</v>
      </c>
      <c r="G217" s="324">
        <v>2459</v>
      </c>
      <c r="H217" s="40"/>
    </row>
    <row r="218" spans="1:8">
      <c r="A218" s="22" t="s">
        <v>627</v>
      </c>
      <c r="B218" s="64" t="s">
        <v>59</v>
      </c>
      <c r="C218" s="324">
        <v>82986</v>
      </c>
      <c r="D218" s="324">
        <v>34072</v>
      </c>
      <c r="E218" s="324">
        <v>24958</v>
      </c>
      <c r="F218" s="324">
        <v>-232</v>
      </c>
      <c r="G218" s="324">
        <v>141784</v>
      </c>
      <c r="H218" s="40"/>
    </row>
    <row r="219" spans="1:8">
      <c r="A219" s="22" t="s">
        <v>628</v>
      </c>
      <c r="B219" s="64" t="s">
        <v>520</v>
      </c>
      <c r="C219" s="324">
        <v>16969</v>
      </c>
      <c r="D219" s="324">
        <v>3799</v>
      </c>
      <c r="E219" s="324">
        <v>10493</v>
      </c>
      <c r="F219" s="324">
        <v>-9917</v>
      </c>
      <c r="G219" s="324">
        <v>21344</v>
      </c>
      <c r="H219" s="40"/>
    </row>
    <row r="220" spans="1:8">
      <c r="A220" s="22" t="s">
        <v>66</v>
      </c>
      <c r="B220" s="64" t="s">
        <v>67</v>
      </c>
      <c r="C220" s="324">
        <v>5485</v>
      </c>
      <c r="D220" s="324">
        <v>818</v>
      </c>
      <c r="E220" s="324">
        <v>195</v>
      </c>
      <c r="F220" s="324">
        <v>-848</v>
      </c>
      <c r="G220" s="324">
        <v>5650</v>
      </c>
      <c r="H220" s="40"/>
    </row>
    <row r="221" spans="1:8">
      <c r="A221" s="56" t="s">
        <v>631</v>
      </c>
      <c r="B221" s="48" t="s">
        <v>883</v>
      </c>
      <c r="C221" s="49">
        <v>324288</v>
      </c>
      <c r="D221" s="49">
        <v>6399</v>
      </c>
      <c r="E221" s="49">
        <v>-27060</v>
      </c>
      <c r="F221" s="49">
        <v>0</v>
      </c>
      <c r="G221" s="49">
        <v>303627</v>
      </c>
      <c r="H221" s="40"/>
    </row>
    <row r="222" spans="1:8">
      <c r="A222" s="22" t="s">
        <v>632</v>
      </c>
      <c r="B222" s="64" t="s">
        <v>73</v>
      </c>
      <c r="C222" s="324">
        <v>7601</v>
      </c>
      <c r="D222" s="324">
        <v>41</v>
      </c>
      <c r="E222" s="324">
        <v>105459</v>
      </c>
      <c r="F222" s="324">
        <v>-104514</v>
      </c>
      <c r="G222" s="324">
        <v>8587</v>
      </c>
      <c r="H222" s="40"/>
    </row>
    <row r="223" spans="1:8">
      <c r="A223" s="22" t="s">
        <v>633</v>
      </c>
      <c r="B223" s="64" t="s">
        <v>75</v>
      </c>
      <c r="C223" s="324">
        <v>124</v>
      </c>
      <c r="D223" s="324">
        <v>565</v>
      </c>
      <c r="E223" s="324">
        <v>228</v>
      </c>
      <c r="F223" s="324">
        <v>-641</v>
      </c>
      <c r="G223" s="324">
        <v>276</v>
      </c>
      <c r="H223" s="40"/>
    </row>
    <row r="224" spans="1:8">
      <c r="A224" s="56" t="s">
        <v>817</v>
      </c>
      <c r="B224" s="48" t="s">
        <v>884</v>
      </c>
      <c r="C224" s="49">
        <v>331765</v>
      </c>
      <c r="D224" s="49">
        <v>5875</v>
      </c>
      <c r="E224" s="49">
        <v>78171</v>
      </c>
      <c r="F224" s="49">
        <v>-103873</v>
      </c>
      <c r="G224" s="49">
        <v>311938</v>
      </c>
      <c r="H224" s="40"/>
    </row>
    <row r="225" spans="1:8">
      <c r="A225" s="22" t="s">
        <v>78</v>
      </c>
      <c r="B225" s="64" t="s">
        <v>79</v>
      </c>
      <c r="C225" s="324">
        <v>64590</v>
      </c>
      <c r="D225" s="324">
        <v>1064</v>
      </c>
      <c r="E225" s="324">
        <v>-4230</v>
      </c>
      <c r="F225" s="324">
        <v>0</v>
      </c>
      <c r="G225" s="324">
        <v>61424</v>
      </c>
      <c r="H225" s="40"/>
    </row>
    <row r="226" spans="1:8">
      <c r="A226" s="56" t="s">
        <v>819</v>
      </c>
      <c r="B226" s="48" t="s">
        <v>885</v>
      </c>
      <c r="C226" s="49">
        <v>267175</v>
      </c>
      <c r="D226" s="49">
        <v>4811</v>
      </c>
      <c r="E226" s="49">
        <v>82401</v>
      </c>
      <c r="F226" s="49">
        <v>-103873</v>
      </c>
      <c r="G226" s="49">
        <v>250514</v>
      </c>
      <c r="H226" s="40"/>
    </row>
    <row r="227" spans="1:8">
      <c r="A227" s="56" t="s">
        <v>886</v>
      </c>
      <c r="B227" s="48" t="s">
        <v>887</v>
      </c>
      <c r="C227" s="49">
        <v>267175</v>
      </c>
      <c r="D227" s="49">
        <v>4811</v>
      </c>
      <c r="E227" s="49">
        <v>82401</v>
      </c>
      <c r="F227" s="49">
        <v>-103873</v>
      </c>
      <c r="G227" s="49">
        <v>250514</v>
      </c>
      <c r="H227" s="40"/>
    </row>
    <row r="228" spans="1:8">
      <c r="A228" s="31" t="s">
        <v>889</v>
      </c>
      <c r="B228" s="357" t="s">
        <v>890</v>
      </c>
      <c r="C228" s="49">
        <v>267175</v>
      </c>
      <c r="D228" s="49">
        <v>4811</v>
      </c>
      <c r="E228" s="49">
        <v>82401</v>
      </c>
      <c r="F228" s="49">
        <v>-103873</v>
      </c>
      <c r="G228" s="49">
        <v>250514</v>
      </c>
    </row>
    <row r="229" spans="1:8">
      <c r="A229" s="11"/>
      <c r="B229" s="11"/>
    </row>
    <row r="230" spans="1:8">
      <c r="A230" s="11"/>
      <c r="B230" s="11"/>
    </row>
    <row r="231" spans="1:8">
      <c r="A231" s="11"/>
      <c r="B231" s="11"/>
    </row>
  </sheetData>
  <mergeCells count="15">
    <mergeCell ref="A181:A182"/>
    <mergeCell ref="B181:B182"/>
    <mergeCell ref="C181:C182"/>
    <mergeCell ref="D181:D182"/>
    <mergeCell ref="E181:E182"/>
    <mergeCell ref="A159:A160"/>
    <mergeCell ref="B159:B160"/>
    <mergeCell ref="C159:C160"/>
    <mergeCell ref="D159:D160"/>
    <mergeCell ref="E159:E160"/>
    <mergeCell ref="A207:A208"/>
    <mergeCell ref="B207:B208"/>
    <mergeCell ref="C207:C208"/>
    <mergeCell ref="D207:D208"/>
    <mergeCell ref="E207:E208"/>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I262"/>
  <sheetViews>
    <sheetView workbookViewId="0"/>
  </sheetViews>
  <sheetFormatPr baseColWidth="10" defaultColWidth="12.6640625" defaultRowHeight="14"/>
  <cols>
    <col min="1" max="2" width="50.1640625" style="12" customWidth="1"/>
    <col min="3" max="8" width="12.1640625" style="11" customWidth="1"/>
    <col min="9" max="16384" width="12.6640625" style="11"/>
  </cols>
  <sheetData>
    <row r="1" spans="1:6">
      <c r="A1" s="10" t="s">
        <v>994</v>
      </c>
    </row>
    <row r="2" spans="1:6">
      <c r="A2" s="10" t="s">
        <v>995</v>
      </c>
    </row>
    <row r="3" spans="1:6">
      <c r="A3" s="10"/>
    </row>
    <row r="4" spans="1:6">
      <c r="A4" s="10"/>
    </row>
    <row r="5" spans="1:6" ht="26">
      <c r="A5" s="13" t="s">
        <v>779</v>
      </c>
      <c r="B5" s="14" t="s">
        <v>39</v>
      </c>
    </row>
    <row r="6" spans="1:6" ht="28.25" customHeight="1">
      <c r="A6" s="319" t="s">
        <v>462</v>
      </c>
      <c r="B6" s="319" t="s">
        <v>41</v>
      </c>
      <c r="C6" s="320" t="s">
        <v>996</v>
      </c>
      <c r="D6" s="320" t="s">
        <v>997</v>
      </c>
      <c r="E6" s="320" t="s">
        <v>998</v>
      </c>
      <c r="F6" s="320" t="s">
        <v>999</v>
      </c>
    </row>
    <row r="7" spans="1:6">
      <c r="A7" s="321" t="s">
        <v>0</v>
      </c>
      <c r="B7" s="321" t="s">
        <v>1</v>
      </c>
      <c r="C7" s="322">
        <v>100903</v>
      </c>
      <c r="D7" s="322">
        <v>419803</v>
      </c>
      <c r="E7" s="322">
        <v>113150</v>
      </c>
      <c r="F7" s="322">
        <v>625947</v>
      </c>
    </row>
    <row r="8" spans="1:6">
      <c r="A8" s="323" t="s">
        <v>622</v>
      </c>
      <c r="B8" s="323" t="s">
        <v>46</v>
      </c>
      <c r="C8" s="324">
        <v>72418</v>
      </c>
      <c r="D8" s="324">
        <v>311623</v>
      </c>
      <c r="E8" s="324">
        <v>85022</v>
      </c>
      <c r="F8" s="324">
        <v>494128</v>
      </c>
    </row>
    <row r="9" spans="1:6">
      <c r="A9" s="323" t="s">
        <v>623</v>
      </c>
      <c r="B9" s="323" t="s">
        <v>369</v>
      </c>
      <c r="C9" s="324">
        <v>51</v>
      </c>
      <c r="D9" s="324">
        <v>186</v>
      </c>
      <c r="E9" s="324">
        <v>27</v>
      </c>
      <c r="F9" s="324">
        <v>144</v>
      </c>
    </row>
    <row r="10" spans="1:6">
      <c r="A10" s="323" t="s">
        <v>624</v>
      </c>
      <c r="B10" s="323" t="s">
        <v>436</v>
      </c>
      <c r="C10" s="324">
        <v>28434</v>
      </c>
      <c r="D10" s="324">
        <v>107994</v>
      </c>
      <c r="E10" s="324">
        <v>28101</v>
      </c>
      <c r="F10" s="324">
        <v>131675</v>
      </c>
    </row>
    <row r="11" spans="1:6">
      <c r="A11" s="321" t="s">
        <v>677</v>
      </c>
      <c r="B11" s="321" t="s">
        <v>867</v>
      </c>
      <c r="C11" s="322">
        <v>18694</v>
      </c>
      <c r="D11" s="322">
        <v>93911</v>
      </c>
      <c r="E11" s="322">
        <v>32952</v>
      </c>
      <c r="F11" s="322">
        <v>164766</v>
      </c>
    </row>
    <row r="12" spans="1:6">
      <c r="A12" s="323" t="s">
        <v>439</v>
      </c>
      <c r="B12" s="323" t="s">
        <v>440</v>
      </c>
      <c r="C12" s="324">
        <v>312</v>
      </c>
      <c r="D12" s="324">
        <v>32932</v>
      </c>
      <c r="E12" s="324">
        <v>14051</v>
      </c>
      <c r="F12" s="324">
        <v>76646</v>
      </c>
    </row>
    <row r="13" spans="1:6">
      <c r="A13" s="323" t="s">
        <v>793</v>
      </c>
      <c r="B13" s="323" t="s">
        <v>442</v>
      </c>
      <c r="C13" s="324">
        <v>18382</v>
      </c>
      <c r="D13" s="324">
        <v>60979</v>
      </c>
      <c r="E13" s="324">
        <v>18901</v>
      </c>
      <c r="F13" s="324">
        <v>88120</v>
      </c>
    </row>
    <row r="14" spans="1:6">
      <c r="A14" s="325" t="s">
        <v>626</v>
      </c>
      <c r="B14" s="325" t="s">
        <v>993</v>
      </c>
      <c r="C14" s="322">
        <v>82209</v>
      </c>
      <c r="D14" s="322">
        <v>325892</v>
      </c>
      <c r="E14" s="322">
        <v>80198</v>
      </c>
      <c r="F14" s="322">
        <v>461181</v>
      </c>
    </row>
    <row r="15" spans="1:6">
      <c r="A15" s="61" t="s">
        <v>629</v>
      </c>
      <c r="B15" s="61" t="s">
        <v>65</v>
      </c>
      <c r="C15" s="324">
        <v>1233</v>
      </c>
      <c r="D15" s="324">
        <v>2063</v>
      </c>
      <c r="E15" s="324">
        <v>857</v>
      </c>
      <c r="F15" s="324">
        <v>1496</v>
      </c>
    </row>
    <row r="16" spans="1:6">
      <c r="A16" s="61" t="s">
        <v>627</v>
      </c>
      <c r="B16" s="61" t="s">
        <v>59</v>
      </c>
      <c r="C16" s="324">
        <v>31801</v>
      </c>
      <c r="D16" s="324">
        <v>102094</v>
      </c>
      <c r="E16" s="324">
        <v>23741</v>
      </c>
      <c r="F16" s="324">
        <v>107733</v>
      </c>
    </row>
    <row r="17" spans="1:6">
      <c r="A17" s="61" t="s">
        <v>628</v>
      </c>
      <c r="B17" s="61" t="s">
        <v>520</v>
      </c>
      <c r="C17" s="324">
        <v>5635</v>
      </c>
      <c r="D17" s="324">
        <v>16066</v>
      </c>
      <c r="E17" s="324">
        <v>4499</v>
      </c>
      <c r="F17" s="324">
        <v>11435</v>
      </c>
    </row>
    <row r="18" spans="1:6">
      <c r="A18" s="61" t="s">
        <v>66</v>
      </c>
      <c r="B18" s="61" t="s">
        <v>67</v>
      </c>
      <c r="C18" s="324">
        <v>1164</v>
      </c>
      <c r="D18" s="324">
        <v>1850</v>
      </c>
      <c r="E18" s="324">
        <v>1664</v>
      </c>
      <c r="F18" s="324">
        <v>3784</v>
      </c>
    </row>
    <row r="19" spans="1:6">
      <c r="A19" s="325" t="s">
        <v>631</v>
      </c>
      <c r="B19" s="325" t="s">
        <v>883</v>
      </c>
      <c r="C19" s="322">
        <v>44842</v>
      </c>
      <c r="D19" s="322">
        <v>207945</v>
      </c>
      <c r="E19" s="322">
        <v>51151</v>
      </c>
      <c r="F19" s="322">
        <v>339725</v>
      </c>
    </row>
    <row r="20" spans="1:6">
      <c r="A20" s="61" t="s">
        <v>632</v>
      </c>
      <c r="B20" s="61" t="s">
        <v>73</v>
      </c>
      <c r="C20" s="324">
        <v>2859</v>
      </c>
      <c r="D20" s="324">
        <v>7624</v>
      </c>
      <c r="E20" s="324">
        <v>7660</v>
      </c>
      <c r="F20" s="324">
        <v>7230</v>
      </c>
    </row>
    <row r="21" spans="1:6">
      <c r="A21" s="61" t="s">
        <v>633</v>
      </c>
      <c r="B21" s="61" t="s">
        <v>75</v>
      </c>
      <c r="C21" s="324">
        <v>1786</v>
      </c>
      <c r="D21" s="324">
        <v>2123</v>
      </c>
      <c r="E21" s="324">
        <v>6632</v>
      </c>
      <c r="F21" s="324">
        <v>10754</v>
      </c>
    </row>
    <row r="22" spans="1:6" ht="15" customHeight="1">
      <c r="A22" s="61" t="s">
        <v>1000</v>
      </c>
      <c r="B22" s="61" t="s">
        <v>1001</v>
      </c>
      <c r="C22" s="324">
        <v>0</v>
      </c>
      <c r="D22" s="324">
        <v>0</v>
      </c>
      <c r="E22" s="324">
        <v>0</v>
      </c>
      <c r="F22" s="324">
        <v>0</v>
      </c>
    </row>
    <row r="23" spans="1:6">
      <c r="A23" s="325" t="s">
        <v>817</v>
      </c>
      <c r="B23" s="325" t="s">
        <v>884</v>
      </c>
      <c r="C23" s="322">
        <v>45915</v>
      </c>
      <c r="D23" s="322">
        <v>213446</v>
      </c>
      <c r="E23" s="322">
        <v>52179</v>
      </c>
      <c r="F23" s="322">
        <v>336201</v>
      </c>
    </row>
    <row r="24" spans="1:6">
      <c r="A24" s="61" t="s">
        <v>78</v>
      </c>
      <c r="B24" s="61" t="s">
        <v>79</v>
      </c>
      <c r="C24" s="324">
        <v>9320</v>
      </c>
      <c r="D24" s="324">
        <v>42213</v>
      </c>
      <c r="E24" s="324">
        <v>11770</v>
      </c>
      <c r="F24" s="324">
        <v>59540</v>
      </c>
    </row>
    <row r="25" spans="1:6">
      <c r="A25" s="61" t="s">
        <v>1002</v>
      </c>
      <c r="B25" s="61" t="s">
        <v>1003</v>
      </c>
      <c r="C25" s="324">
        <v>0</v>
      </c>
      <c r="D25" s="324">
        <v>0</v>
      </c>
      <c r="E25" s="324">
        <v>0</v>
      </c>
      <c r="F25" s="324">
        <v>0</v>
      </c>
    </row>
    <row r="26" spans="1:6">
      <c r="A26" s="325" t="s">
        <v>819</v>
      </c>
      <c r="B26" s="325" t="s">
        <v>885</v>
      </c>
      <c r="C26" s="322">
        <v>36595</v>
      </c>
      <c r="D26" s="322">
        <v>171233</v>
      </c>
      <c r="E26" s="322">
        <v>40409</v>
      </c>
      <c r="F26" s="322">
        <v>276661</v>
      </c>
    </row>
    <row r="27" spans="1:6">
      <c r="A27" s="321" t="s">
        <v>821</v>
      </c>
      <c r="B27" s="321" t="s">
        <v>1004</v>
      </c>
      <c r="C27" s="322"/>
      <c r="D27" s="322"/>
      <c r="E27" s="322"/>
      <c r="F27" s="322"/>
    </row>
    <row r="28" spans="1:6">
      <c r="A28" s="326"/>
      <c r="B28" s="326"/>
      <c r="C28" s="327"/>
      <c r="D28" s="327"/>
      <c r="E28" s="327"/>
      <c r="F28" s="327"/>
    </row>
    <row r="29" spans="1:6">
      <c r="A29" s="328" t="s">
        <v>886</v>
      </c>
      <c r="B29" s="328" t="s">
        <v>887</v>
      </c>
      <c r="C29" s="329">
        <v>36595</v>
      </c>
      <c r="D29" s="329">
        <v>171233</v>
      </c>
      <c r="E29" s="329">
        <v>40409</v>
      </c>
      <c r="F29" s="329">
        <v>276661</v>
      </c>
    </row>
    <row r="30" spans="1:6">
      <c r="A30" s="326"/>
      <c r="B30" s="326"/>
      <c r="C30" s="327"/>
      <c r="D30" s="327"/>
      <c r="E30" s="327"/>
      <c r="F30" s="327"/>
    </row>
    <row r="31" spans="1:6">
      <c r="A31" s="325" t="s">
        <v>857</v>
      </c>
      <c r="B31" s="325" t="s">
        <v>888</v>
      </c>
      <c r="C31" s="322"/>
      <c r="D31" s="322"/>
      <c r="E31" s="322"/>
      <c r="F31" s="322"/>
    </row>
    <row r="32" spans="1:6">
      <c r="A32" s="325" t="s">
        <v>889</v>
      </c>
      <c r="B32" s="325" t="s">
        <v>890</v>
      </c>
      <c r="C32" s="322">
        <v>36595</v>
      </c>
      <c r="D32" s="322">
        <v>171233</v>
      </c>
      <c r="E32" s="322">
        <v>40409</v>
      </c>
      <c r="F32" s="322">
        <v>276661</v>
      </c>
    </row>
    <row r="33" spans="1:6">
      <c r="A33" s="15"/>
      <c r="B33" s="16"/>
      <c r="C33" s="32"/>
      <c r="D33" s="32"/>
    </row>
    <row r="34" spans="1:6">
      <c r="A34" s="15"/>
      <c r="B34" s="17"/>
      <c r="C34" s="33"/>
      <c r="D34" s="33"/>
    </row>
    <row r="35" spans="1:6">
      <c r="A35" s="330" t="s">
        <v>86</v>
      </c>
      <c r="B35" s="330" t="s">
        <v>891</v>
      </c>
      <c r="C35" s="331"/>
      <c r="D35" s="331"/>
      <c r="E35" s="331"/>
      <c r="F35" s="331"/>
    </row>
    <row r="36" spans="1:6">
      <c r="A36" s="18" t="s">
        <v>88</v>
      </c>
      <c r="B36" s="18" t="s">
        <v>89</v>
      </c>
      <c r="C36" s="332">
        <v>0.38</v>
      </c>
      <c r="D36" s="332">
        <v>1.8</v>
      </c>
      <c r="E36" s="332">
        <v>0.43</v>
      </c>
      <c r="F36" s="332">
        <v>2.91</v>
      </c>
    </row>
    <row r="37" spans="1:6">
      <c r="A37" s="333" t="s">
        <v>90</v>
      </c>
      <c r="B37" s="333" t="s">
        <v>91</v>
      </c>
      <c r="C37" s="332">
        <v>0.38</v>
      </c>
      <c r="D37" s="332">
        <v>1.79</v>
      </c>
      <c r="E37" s="332">
        <v>0.43</v>
      </c>
      <c r="F37" s="332">
        <v>2.91</v>
      </c>
    </row>
    <row r="38" spans="1:6" ht="26">
      <c r="A38" s="325" t="s">
        <v>858</v>
      </c>
      <c r="B38" s="325" t="s">
        <v>892</v>
      </c>
      <c r="C38" s="334"/>
      <c r="D38" s="334"/>
      <c r="E38" s="334"/>
      <c r="F38" s="334"/>
    </row>
    <row r="39" spans="1:6">
      <c r="A39" s="333" t="s">
        <v>88</v>
      </c>
      <c r="B39" s="333" t="s">
        <v>89</v>
      </c>
      <c r="C39" s="332">
        <v>0.38</v>
      </c>
      <c r="D39" s="332">
        <v>1.8</v>
      </c>
      <c r="E39" s="332">
        <v>0.43</v>
      </c>
      <c r="F39" s="332">
        <v>2.91</v>
      </c>
    </row>
    <row r="40" spans="1:6">
      <c r="A40" s="333" t="s">
        <v>90</v>
      </c>
      <c r="B40" s="333" t="s">
        <v>91</v>
      </c>
      <c r="C40" s="332">
        <v>0.38</v>
      </c>
      <c r="D40" s="332">
        <v>1.79</v>
      </c>
      <c r="E40" s="332">
        <v>0.43</v>
      </c>
      <c r="F40" s="332">
        <v>2.91</v>
      </c>
    </row>
    <row r="41" spans="1:6">
      <c r="A41" s="325" t="s">
        <v>893</v>
      </c>
      <c r="B41" s="325" t="s">
        <v>894</v>
      </c>
      <c r="C41" s="334"/>
      <c r="D41" s="334"/>
      <c r="E41" s="334"/>
      <c r="F41" s="334"/>
    </row>
    <row r="42" spans="1:6">
      <c r="A42" s="333" t="s">
        <v>88</v>
      </c>
      <c r="B42" s="333" t="s">
        <v>89</v>
      </c>
      <c r="C42" s="332">
        <v>0</v>
      </c>
      <c r="D42" s="332">
        <v>0</v>
      </c>
      <c r="E42" s="332">
        <v>0</v>
      </c>
      <c r="F42" s="332">
        <v>0</v>
      </c>
    </row>
    <row r="43" spans="1:6">
      <c r="A43" s="333" t="s">
        <v>90</v>
      </c>
      <c r="B43" s="333" t="s">
        <v>91</v>
      </c>
      <c r="C43" s="332">
        <v>0</v>
      </c>
      <c r="D43" s="332">
        <v>0</v>
      </c>
      <c r="E43" s="332">
        <v>0</v>
      </c>
      <c r="F43" s="332">
        <v>0</v>
      </c>
    </row>
    <row r="44" spans="1:6">
      <c r="A44" s="51" t="s">
        <v>895</v>
      </c>
      <c r="C44" s="42"/>
      <c r="D44" s="42"/>
      <c r="E44" s="42"/>
      <c r="F44" s="42"/>
    </row>
    <row r="46" spans="1:6">
      <c r="A46" s="330" t="s">
        <v>886</v>
      </c>
      <c r="B46" s="330" t="s">
        <v>887</v>
      </c>
      <c r="C46" s="322">
        <v>36595</v>
      </c>
      <c r="D46" s="322">
        <v>171233</v>
      </c>
      <c r="E46" s="322">
        <v>40409</v>
      </c>
      <c r="F46" s="322">
        <v>276661</v>
      </c>
    </row>
    <row r="47" spans="1:6" ht="26">
      <c r="A47" s="38" t="s">
        <v>896</v>
      </c>
      <c r="B47" s="38" t="s">
        <v>897</v>
      </c>
      <c r="C47" s="324">
        <v>-720</v>
      </c>
      <c r="D47" s="324">
        <v>-297</v>
      </c>
      <c r="E47" s="324">
        <v>18</v>
      </c>
      <c r="F47" s="324">
        <v>1130</v>
      </c>
    </row>
    <row r="48" spans="1:6">
      <c r="A48" s="38" t="s">
        <v>637</v>
      </c>
      <c r="B48" s="38" t="s">
        <v>898</v>
      </c>
      <c r="C48" s="324">
        <v>-720</v>
      </c>
      <c r="D48" s="324">
        <v>-295</v>
      </c>
      <c r="E48" s="324">
        <v>18</v>
      </c>
      <c r="F48" s="324">
        <v>1130</v>
      </c>
    </row>
    <row r="49" spans="1:9">
      <c r="A49" s="38" t="s">
        <v>403</v>
      </c>
      <c r="B49" s="38" t="s">
        <v>404</v>
      </c>
      <c r="C49" s="324">
        <v>0</v>
      </c>
      <c r="D49" s="324">
        <v>-2</v>
      </c>
      <c r="E49" s="324"/>
      <c r="F49" s="324"/>
    </row>
    <row r="50" spans="1:9" ht="26">
      <c r="A50" s="38" t="s">
        <v>899</v>
      </c>
      <c r="B50" s="38" t="s">
        <v>900</v>
      </c>
      <c r="C50" s="324"/>
      <c r="D50" s="324"/>
      <c r="E50" s="324"/>
      <c r="F50" s="324"/>
    </row>
    <row r="51" spans="1:9">
      <c r="A51" s="330" t="s">
        <v>405</v>
      </c>
      <c r="B51" s="330" t="s">
        <v>901</v>
      </c>
      <c r="C51" s="322">
        <v>35875</v>
      </c>
      <c r="D51" s="322">
        <v>170936</v>
      </c>
      <c r="E51" s="322">
        <v>40427</v>
      </c>
      <c r="F51" s="322">
        <v>277791</v>
      </c>
    </row>
    <row r="52" spans="1:9" ht="26">
      <c r="A52" s="18" t="s">
        <v>795</v>
      </c>
      <c r="B52" s="18" t="s">
        <v>902</v>
      </c>
      <c r="C52" s="324"/>
      <c r="D52" s="324"/>
      <c r="E52" s="324"/>
      <c r="F52" s="324"/>
    </row>
    <row r="53" spans="1:9" ht="26">
      <c r="A53" s="330" t="s">
        <v>903</v>
      </c>
      <c r="B53" s="330" t="s">
        <v>904</v>
      </c>
      <c r="C53" s="322">
        <v>35875</v>
      </c>
      <c r="D53" s="322">
        <v>170936</v>
      </c>
      <c r="E53" s="322">
        <v>40427</v>
      </c>
      <c r="F53" s="322">
        <v>277791</v>
      </c>
    </row>
    <row r="56" spans="1:9" ht="26">
      <c r="A56" s="13" t="s">
        <v>781</v>
      </c>
      <c r="B56" s="13" t="s">
        <v>125</v>
      </c>
    </row>
    <row r="57" spans="1:9">
      <c r="A57" s="319" t="s">
        <v>126</v>
      </c>
      <c r="B57" s="319" t="s">
        <v>127</v>
      </c>
      <c r="C57" s="339">
        <v>42643</v>
      </c>
      <c r="D57" s="339">
        <v>42551</v>
      </c>
      <c r="E57" s="339" t="s">
        <v>906</v>
      </c>
    </row>
    <row r="58" spans="1:9">
      <c r="A58" s="335" t="s">
        <v>14</v>
      </c>
      <c r="B58" s="335" t="s">
        <v>15</v>
      </c>
      <c r="C58" s="336">
        <v>153381</v>
      </c>
      <c r="D58" s="336">
        <v>140220</v>
      </c>
      <c r="E58" s="336">
        <v>137997</v>
      </c>
      <c r="I58" s="42"/>
    </row>
    <row r="59" spans="1:9">
      <c r="A59" s="64" t="s">
        <v>566</v>
      </c>
      <c r="B59" s="64" t="s">
        <v>133</v>
      </c>
      <c r="C59" s="62">
        <v>13249</v>
      </c>
      <c r="D59" s="62">
        <v>12612</v>
      </c>
      <c r="E59" s="62">
        <v>9380</v>
      </c>
      <c r="I59" s="42"/>
    </row>
    <row r="60" spans="1:9">
      <c r="A60" s="64" t="s">
        <v>134</v>
      </c>
      <c r="B60" s="64" t="s">
        <v>907</v>
      </c>
      <c r="C60" s="62">
        <v>46574</v>
      </c>
      <c r="D60" s="62">
        <v>46825</v>
      </c>
      <c r="E60" s="62">
        <v>47857</v>
      </c>
      <c r="I60" s="42"/>
    </row>
    <row r="61" spans="1:9">
      <c r="A61" s="61" t="s">
        <v>908</v>
      </c>
      <c r="B61" s="64" t="s">
        <v>137</v>
      </c>
      <c r="C61" s="62">
        <v>46536</v>
      </c>
      <c r="D61" s="62">
        <v>33503</v>
      </c>
      <c r="E61" s="62">
        <v>33581</v>
      </c>
      <c r="I61" s="42"/>
    </row>
    <row r="62" spans="1:9">
      <c r="A62" s="64" t="s">
        <v>138</v>
      </c>
      <c r="B62" s="64" t="s">
        <v>139</v>
      </c>
      <c r="C62" s="62">
        <v>46417</v>
      </c>
      <c r="D62" s="62">
        <v>46417</v>
      </c>
      <c r="E62" s="62">
        <v>46417</v>
      </c>
      <c r="I62" s="42"/>
    </row>
    <row r="63" spans="1:9">
      <c r="A63" s="64" t="s">
        <v>909</v>
      </c>
      <c r="B63" s="64" t="s">
        <v>141</v>
      </c>
      <c r="C63" s="62">
        <v>0</v>
      </c>
      <c r="D63" s="62">
        <v>0</v>
      </c>
      <c r="E63" s="62">
        <v>0</v>
      </c>
      <c r="I63" s="42"/>
    </row>
    <row r="64" spans="1:9">
      <c r="A64" s="64" t="s">
        <v>536</v>
      </c>
      <c r="B64" s="64" t="s">
        <v>451</v>
      </c>
      <c r="C64" s="62">
        <v>0</v>
      </c>
      <c r="D64" s="62">
        <v>0</v>
      </c>
      <c r="E64" s="62">
        <v>0</v>
      </c>
      <c r="I64" s="42"/>
    </row>
    <row r="65" spans="1:9">
      <c r="A65" s="64" t="s">
        <v>644</v>
      </c>
      <c r="B65" s="64" t="s">
        <v>910</v>
      </c>
      <c r="C65" s="62">
        <v>0</v>
      </c>
      <c r="D65" s="62">
        <v>0</v>
      </c>
      <c r="E65" s="62">
        <v>0</v>
      </c>
      <c r="I65" s="42"/>
    </row>
    <row r="66" spans="1:9">
      <c r="A66" s="64" t="s">
        <v>911</v>
      </c>
      <c r="B66" s="64" t="s">
        <v>912</v>
      </c>
      <c r="C66" s="62">
        <v>0</v>
      </c>
      <c r="D66" s="62">
        <v>0</v>
      </c>
      <c r="E66" s="62">
        <v>0</v>
      </c>
      <c r="I66" s="42"/>
    </row>
    <row r="67" spans="1:9">
      <c r="A67" s="64" t="s">
        <v>146</v>
      </c>
      <c r="B67" s="64" t="s">
        <v>147</v>
      </c>
      <c r="C67" s="62">
        <v>195</v>
      </c>
      <c r="D67" s="62">
        <v>547</v>
      </c>
      <c r="E67" s="62">
        <v>547</v>
      </c>
      <c r="I67" s="42"/>
    </row>
    <row r="68" spans="1:9">
      <c r="A68" s="64" t="s">
        <v>913</v>
      </c>
      <c r="B68" s="64" t="s">
        <v>151</v>
      </c>
      <c r="C68" s="62">
        <v>0</v>
      </c>
      <c r="D68" s="62">
        <v>0</v>
      </c>
      <c r="E68" s="62">
        <v>0</v>
      </c>
      <c r="I68" s="42"/>
    </row>
    <row r="69" spans="1:9">
      <c r="A69" s="64" t="s">
        <v>1005</v>
      </c>
      <c r="B69" s="64" t="s">
        <v>1006</v>
      </c>
      <c r="C69" s="62">
        <v>410</v>
      </c>
      <c r="D69" s="62">
        <v>316</v>
      </c>
      <c r="E69" s="62">
        <v>215</v>
      </c>
      <c r="I69" s="42"/>
    </row>
    <row r="70" spans="1:9">
      <c r="A70" s="335" t="s">
        <v>914</v>
      </c>
      <c r="B70" s="335" t="s">
        <v>17</v>
      </c>
      <c r="C70" s="336">
        <v>634523</v>
      </c>
      <c r="D70" s="336">
        <v>620540</v>
      </c>
      <c r="E70" s="336">
        <v>521178</v>
      </c>
      <c r="I70" s="42"/>
    </row>
    <row r="71" spans="1:9">
      <c r="A71" s="64" t="s">
        <v>156</v>
      </c>
      <c r="B71" s="64" t="s">
        <v>157</v>
      </c>
      <c r="C71" s="62">
        <v>497</v>
      </c>
      <c r="D71" s="62">
        <v>483</v>
      </c>
      <c r="E71" s="62">
        <v>619</v>
      </c>
      <c r="I71" s="42"/>
    </row>
    <row r="72" spans="1:9">
      <c r="A72" s="64" t="s">
        <v>158</v>
      </c>
      <c r="B72" s="64" t="s">
        <v>159</v>
      </c>
      <c r="C72" s="62">
        <v>40112</v>
      </c>
      <c r="D72" s="62">
        <v>82268</v>
      </c>
      <c r="E72" s="62">
        <v>87704</v>
      </c>
      <c r="I72" s="42"/>
    </row>
    <row r="73" spans="1:9">
      <c r="A73" s="64" t="s">
        <v>915</v>
      </c>
      <c r="B73" s="64" t="s">
        <v>161</v>
      </c>
      <c r="C73" s="337">
        <v>6331</v>
      </c>
      <c r="D73" s="337">
        <v>3943</v>
      </c>
      <c r="E73" s="337">
        <v>0</v>
      </c>
      <c r="I73" s="42"/>
    </row>
    <row r="74" spans="1:9">
      <c r="A74" s="64" t="s">
        <v>152</v>
      </c>
      <c r="B74" s="64" t="s">
        <v>163</v>
      </c>
      <c r="C74" s="62">
        <v>22660</v>
      </c>
      <c r="D74" s="62">
        <v>16838</v>
      </c>
      <c r="E74" s="62">
        <v>26530</v>
      </c>
      <c r="I74" s="42"/>
    </row>
    <row r="75" spans="1:9">
      <c r="A75" s="64" t="s">
        <v>916</v>
      </c>
      <c r="B75" s="64" t="s">
        <v>917</v>
      </c>
      <c r="C75" s="62">
        <v>0</v>
      </c>
      <c r="D75" s="62">
        <v>0</v>
      </c>
      <c r="E75" s="62">
        <v>0</v>
      </c>
      <c r="I75" s="42"/>
    </row>
    <row r="76" spans="1:9" ht="26">
      <c r="A76" s="64" t="s">
        <v>918</v>
      </c>
      <c r="B76" s="64" t="s">
        <v>919</v>
      </c>
      <c r="C76" s="62">
        <v>0</v>
      </c>
      <c r="D76" s="62">
        <v>0</v>
      </c>
      <c r="E76" s="62">
        <v>0</v>
      </c>
      <c r="I76" s="42"/>
    </row>
    <row r="77" spans="1:9">
      <c r="A77" s="64" t="s">
        <v>146</v>
      </c>
      <c r="B77" s="64" t="s">
        <v>147</v>
      </c>
      <c r="C77" s="62">
        <v>0</v>
      </c>
      <c r="D77" s="62">
        <v>0</v>
      </c>
      <c r="E77" s="62">
        <v>165</v>
      </c>
      <c r="I77" s="42"/>
    </row>
    <row r="78" spans="1:9">
      <c r="A78" s="64" t="s">
        <v>499</v>
      </c>
      <c r="B78" s="64" t="s">
        <v>149</v>
      </c>
      <c r="C78" s="62">
        <v>12759</v>
      </c>
      <c r="D78" s="62">
        <v>12685</v>
      </c>
      <c r="E78" s="62">
        <v>12523</v>
      </c>
      <c r="I78" s="42"/>
    </row>
    <row r="79" spans="1:9">
      <c r="A79" s="64" t="s">
        <v>170</v>
      </c>
      <c r="B79" s="64" t="s">
        <v>920</v>
      </c>
      <c r="C79" s="62">
        <v>552164</v>
      </c>
      <c r="D79" s="62">
        <v>504323</v>
      </c>
      <c r="E79" s="62">
        <v>393637</v>
      </c>
      <c r="I79" s="42"/>
    </row>
    <row r="80" spans="1:9">
      <c r="A80" s="338" t="s">
        <v>923</v>
      </c>
      <c r="B80" s="338" t="s">
        <v>924</v>
      </c>
      <c r="C80" s="62">
        <v>0</v>
      </c>
      <c r="D80" s="62">
        <v>0</v>
      </c>
      <c r="E80" s="62">
        <v>0</v>
      </c>
      <c r="I80" s="42"/>
    </row>
    <row r="81" spans="1:9">
      <c r="A81" s="335" t="s">
        <v>20</v>
      </c>
      <c r="B81" s="335" t="s">
        <v>925</v>
      </c>
      <c r="C81" s="336">
        <v>787904</v>
      </c>
      <c r="D81" s="336">
        <v>760760</v>
      </c>
      <c r="E81" s="336">
        <v>659175</v>
      </c>
      <c r="I81" s="42"/>
    </row>
    <row r="82" spans="1:9">
      <c r="A82" s="15"/>
      <c r="B82" s="15"/>
      <c r="C82" s="1"/>
      <c r="E82" s="41"/>
    </row>
    <row r="83" spans="1:9">
      <c r="A83" s="319" t="s">
        <v>452</v>
      </c>
      <c r="B83" s="319" t="s">
        <v>177</v>
      </c>
      <c r="C83" s="339">
        <v>42643</v>
      </c>
      <c r="D83" s="339">
        <v>42551</v>
      </c>
      <c r="E83" s="339" t="s">
        <v>906</v>
      </c>
    </row>
    <row r="84" spans="1:9">
      <c r="A84" s="340" t="s">
        <v>22</v>
      </c>
      <c r="B84" s="340" t="s">
        <v>23</v>
      </c>
      <c r="C84" s="336">
        <v>691834</v>
      </c>
      <c r="D84" s="336">
        <v>650846</v>
      </c>
      <c r="E84" s="336">
        <v>513675</v>
      </c>
    </row>
    <row r="85" spans="1:9">
      <c r="A85" s="340" t="s">
        <v>926</v>
      </c>
      <c r="B85" s="340" t="s">
        <v>481</v>
      </c>
      <c r="C85" s="336">
        <v>691834</v>
      </c>
      <c r="D85" s="336">
        <v>650846</v>
      </c>
      <c r="E85" s="336">
        <v>513675</v>
      </c>
    </row>
    <row r="86" spans="1:9">
      <c r="A86" s="61" t="s">
        <v>182</v>
      </c>
      <c r="B86" s="61" t="s">
        <v>183</v>
      </c>
      <c r="C86" s="62">
        <v>95820</v>
      </c>
      <c r="D86" s="62">
        <v>95160</v>
      </c>
      <c r="E86" s="62">
        <v>94950</v>
      </c>
    </row>
    <row r="87" spans="1:9">
      <c r="A87" s="61" t="s">
        <v>990</v>
      </c>
      <c r="B87" s="61" t="s">
        <v>1007</v>
      </c>
      <c r="C87" s="62">
        <v>400432</v>
      </c>
      <c r="D87" s="62">
        <v>395755</v>
      </c>
      <c r="E87" s="62">
        <v>120199</v>
      </c>
    </row>
    <row r="88" spans="1:9">
      <c r="A88" s="61" t="s">
        <v>1008</v>
      </c>
      <c r="B88" s="61" t="s">
        <v>189</v>
      </c>
      <c r="C88" s="62">
        <v>0</v>
      </c>
      <c r="D88" s="62">
        <v>0</v>
      </c>
      <c r="E88" s="62">
        <v>0</v>
      </c>
    </row>
    <row r="89" spans="1:9">
      <c r="A89" s="61" t="s">
        <v>573</v>
      </c>
      <c r="B89" s="61" t="s">
        <v>191</v>
      </c>
      <c r="C89" s="62">
        <v>3540</v>
      </c>
      <c r="D89" s="62">
        <v>3720</v>
      </c>
      <c r="E89" s="62">
        <v>3354</v>
      </c>
    </row>
    <row r="90" spans="1:9">
      <c r="A90" s="61" t="s">
        <v>574</v>
      </c>
      <c r="B90" s="61" t="s">
        <v>193</v>
      </c>
      <c r="C90" s="62">
        <v>2219</v>
      </c>
      <c r="D90" s="62">
        <v>2939</v>
      </c>
      <c r="E90" s="62">
        <v>2514</v>
      </c>
    </row>
    <row r="91" spans="1:9">
      <c r="A91" s="61" t="s">
        <v>194</v>
      </c>
      <c r="B91" s="61" t="s">
        <v>195</v>
      </c>
      <c r="C91" s="62">
        <v>18590</v>
      </c>
      <c r="D91" s="62">
        <v>18590</v>
      </c>
      <c r="E91" s="62">
        <v>-49772</v>
      </c>
    </row>
    <row r="92" spans="1:9">
      <c r="A92" s="61" t="s">
        <v>575</v>
      </c>
      <c r="B92" s="61" t="s">
        <v>197</v>
      </c>
      <c r="C92" s="62">
        <v>171233</v>
      </c>
      <c r="D92" s="62">
        <v>134682</v>
      </c>
      <c r="E92" s="62">
        <v>342430</v>
      </c>
    </row>
    <row r="93" spans="1:9">
      <c r="A93" s="321" t="s">
        <v>927</v>
      </c>
      <c r="B93" s="321" t="s">
        <v>482</v>
      </c>
      <c r="C93" s="341"/>
      <c r="D93" s="341"/>
      <c r="E93" s="341">
        <v>0</v>
      </c>
    </row>
    <row r="94" spans="1:9">
      <c r="A94" s="340" t="s">
        <v>24</v>
      </c>
      <c r="B94" s="340" t="s">
        <v>928</v>
      </c>
      <c r="C94" s="336">
        <v>4752</v>
      </c>
      <c r="D94" s="336">
        <v>5175</v>
      </c>
      <c r="E94" s="336">
        <v>3643</v>
      </c>
    </row>
    <row r="95" spans="1:9">
      <c r="A95" s="61" t="s">
        <v>336</v>
      </c>
      <c r="B95" s="61" t="s">
        <v>337</v>
      </c>
      <c r="C95" s="62">
        <v>0</v>
      </c>
      <c r="D95" s="62">
        <v>0</v>
      </c>
      <c r="E95" s="62">
        <v>0</v>
      </c>
    </row>
    <row r="96" spans="1:9">
      <c r="A96" s="61" t="s">
        <v>200</v>
      </c>
      <c r="B96" s="61" t="s">
        <v>201</v>
      </c>
      <c r="C96" s="62">
        <v>95</v>
      </c>
      <c r="D96" s="62">
        <v>110</v>
      </c>
      <c r="E96" s="62">
        <v>0</v>
      </c>
    </row>
    <row r="97" spans="1:5">
      <c r="A97" s="61" t="s">
        <v>929</v>
      </c>
      <c r="B97" s="61" t="s">
        <v>531</v>
      </c>
      <c r="C97" s="62">
        <v>0</v>
      </c>
      <c r="D97" s="62">
        <v>0</v>
      </c>
      <c r="E97" s="62">
        <v>0</v>
      </c>
    </row>
    <row r="98" spans="1:5">
      <c r="A98" s="61" t="s">
        <v>502</v>
      </c>
      <c r="B98" s="61" t="s">
        <v>205</v>
      </c>
      <c r="C98" s="62">
        <v>3635</v>
      </c>
      <c r="D98" s="62">
        <v>4450</v>
      </c>
      <c r="E98" s="62">
        <v>3185</v>
      </c>
    </row>
    <row r="99" spans="1:5">
      <c r="A99" s="61" t="s">
        <v>503</v>
      </c>
      <c r="B99" s="61" t="s">
        <v>207</v>
      </c>
      <c r="C99" s="62">
        <v>987</v>
      </c>
      <c r="D99" s="62">
        <v>580</v>
      </c>
      <c r="E99" s="62">
        <v>423</v>
      </c>
    </row>
    <row r="100" spans="1:5">
      <c r="A100" s="61" t="s">
        <v>483</v>
      </c>
      <c r="B100" s="61" t="s">
        <v>456</v>
      </c>
      <c r="C100" s="62">
        <v>35</v>
      </c>
      <c r="D100" s="62">
        <v>35</v>
      </c>
      <c r="E100" s="62">
        <v>35</v>
      </c>
    </row>
    <row r="101" spans="1:5">
      <c r="A101" s="61" t="s">
        <v>930</v>
      </c>
      <c r="B101" s="61" t="s">
        <v>211</v>
      </c>
      <c r="C101" s="62">
        <v>0</v>
      </c>
      <c r="D101" s="62">
        <v>0</v>
      </c>
      <c r="E101" s="62">
        <v>0</v>
      </c>
    </row>
    <row r="102" spans="1:5">
      <c r="A102" s="340" t="s">
        <v>931</v>
      </c>
      <c r="B102" s="340" t="s">
        <v>932</v>
      </c>
      <c r="C102" s="336">
        <v>91318</v>
      </c>
      <c r="D102" s="336">
        <v>104739</v>
      </c>
      <c r="E102" s="336">
        <v>141857</v>
      </c>
    </row>
    <row r="103" spans="1:5">
      <c r="A103" s="61" t="s">
        <v>336</v>
      </c>
      <c r="B103" s="61" t="s">
        <v>337</v>
      </c>
      <c r="C103" s="62">
        <v>0</v>
      </c>
      <c r="D103" s="62">
        <v>0</v>
      </c>
      <c r="E103" s="62">
        <v>0</v>
      </c>
    </row>
    <row r="104" spans="1:5">
      <c r="A104" s="61" t="s">
        <v>200</v>
      </c>
      <c r="B104" s="61" t="s">
        <v>201</v>
      </c>
      <c r="C104" s="62">
        <v>60</v>
      </c>
      <c r="D104" s="62">
        <v>170</v>
      </c>
      <c r="E104" s="62">
        <v>293</v>
      </c>
    </row>
    <row r="105" spans="1:5">
      <c r="A105" s="61" t="s">
        <v>579</v>
      </c>
      <c r="B105" s="61" t="s">
        <v>217</v>
      </c>
      <c r="C105" s="62">
        <v>32293</v>
      </c>
      <c r="D105" s="62">
        <v>28961</v>
      </c>
      <c r="E105" s="62">
        <v>22603</v>
      </c>
    </row>
    <row r="106" spans="1:5">
      <c r="A106" s="61" t="s">
        <v>933</v>
      </c>
      <c r="B106" s="61" t="s">
        <v>219</v>
      </c>
      <c r="C106" s="62">
        <v>153</v>
      </c>
      <c r="D106" s="62">
        <v>937</v>
      </c>
      <c r="E106" s="62">
        <v>7524</v>
      </c>
    </row>
    <row r="107" spans="1:5">
      <c r="A107" s="61" t="s">
        <v>202</v>
      </c>
      <c r="B107" s="61" t="s">
        <v>203</v>
      </c>
      <c r="C107" s="62">
        <v>30184</v>
      </c>
      <c r="D107" s="62">
        <v>5383</v>
      </c>
      <c r="E107" s="62">
        <v>46965</v>
      </c>
    </row>
    <row r="108" spans="1:5">
      <c r="A108" s="61" t="s">
        <v>503</v>
      </c>
      <c r="B108" s="61" t="s">
        <v>207</v>
      </c>
      <c r="C108" s="62">
        <v>2268</v>
      </c>
      <c r="D108" s="62">
        <v>2889</v>
      </c>
      <c r="E108" s="62">
        <v>7864</v>
      </c>
    </row>
    <row r="109" spans="1:5">
      <c r="A109" s="61" t="s">
        <v>934</v>
      </c>
      <c r="B109" s="61" t="s">
        <v>456</v>
      </c>
      <c r="C109" s="62">
        <v>220</v>
      </c>
      <c r="D109" s="62">
        <v>279</v>
      </c>
      <c r="E109" s="62">
        <v>225</v>
      </c>
    </row>
    <row r="110" spans="1:5">
      <c r="A110" s="61" t="s">
        <v>930</v>
      </c>
      <c r="B110" s="61" t="s">
        <v>211</v>
      </c>
      <c r="C110" s="62">
        <v>26140</v>
      </c>
      <c r="D110" s="62">
        <v>66120</v>
      </c>
      <c r="E110" s="62">
        <v>56383</v>
      </c>
    </row>
    <row r="111" spans="1:5" ht="26">
      <c r="A111" s="342" t="s">
        <v>935</v>
      </c>
      <c r="B111" s="342" t="s">
        <v>936</v>
      </c>
      <c r="C111" s="343">
        <v>0</v>
      </c>
      <c r="D111" s="343">
        <v>0</v>
      </c>
      <c r="E111" s="343">
        <v>0</v>
      </c>
    </row>
    <row r="112" spans="1:5">
      <c r="A112" s="340" t="s">
        <v>30</v>
      </c>
      <c r="B112" s="340" t="s">
        <v>937</v>
      </c>
      <c r="C112" s="336">
        <v>787904</v>
      </c>
      <c r="D112" s="336">
        <v>760760</v>
      </c>
      <c r="E112" s="336">
        <v>659175</v>
      </c>
    </row>
    <row r="113" spans="1:6">
      <c r="A113" s="51" t="s">
        <v>895</v>
      </c>
    </row>
    <row r="115" spans="1:6" ht="26">
      <c r="A115" s="13" t="s">
        <v>784</v>
      </c>
      <c r="B115" s="13" t="s">
        <v>230</v>
      </c>
    </row>
    <row r="116" spans="1:6">
      <c r="A116" s="319" t="s">
        <v>231</v>
      </c>
      <c r="B116" s="319" t="s">
        <v>232</v>
      </c>
      <c r="C116" s="320" t="s">
        <v>996</v>
      </c>
      <c r="D116" s="320" t="s">
        <v>997</v>
      </c>
      <c r="E116" s="320" t="s">
        <v>998</v>
      </c>
      <c r="F116" s="320" t="s">
        <v>999</v>
      </c>
    </row>
    <row r="117" spans="1:6">
      <c r="A117" s="344" t="s">
        <v>938</v>
      </c>
      <c r="B117" s="344" t="s">
        <v>234</v>
      </c>
      <c r="C117" s="4"/>
      <c r="D117" s="4"/>
      <c r="E117" s="4"/>
      <c r="F117" s="4"/>
    </row>
    <row r="118" spans="1:6">
      <c r="A118" s="345" t="s">
        <v>522</v>
      </c>
      <c r="B118" s="345" t="s">
        <v>939</v>
      </c>
      <c r="C118" s="5">
        <v>36595</v>
      </c>
      <c r="D118" s="5">
        <v>171233</v>
      </c>
      <c r="E118" s="5">
        <v>40409</v>
      </c>
      <c r="F118" s="5">
        <v>276661</v>
      </c>
    </row>
    <row r="119" spans="1:6">
      <c r="A119" s="345" t="s">
        <v>235</v>
      </c>
      <c r="B119" s="345" t="s">
        <v>236</v>
      </c>
      <c r="C119" s="5">
        <v>25202</v>
      </c>
      <c r="D119" s="5">
        <v>41743</v>
      </c>
      <c r="E119" s="5">
        <v>145320</v>
      </c>
      <c r="F119" s="5">
        <v>30339</v>
      </c>
    </row>
    <row r="120" spans="1:6" ht="26">
      <c r="A120" s="358" t="s">
        <v>1009</v>
      </c>
      <c r="B120" s="358" t="s">
        <v>1010</v>
      </c>
      <c r="C120" s="6"/>
      <c r="D120" s="6"/>
      <c r="E120" s="6">
        <v>0</v>
      </c>
      <c r="F120" s="6">
        <v>0</v>
      </c>
    </row>
    <row r="121" spans="1:6" ht="26">
      <c r="A121" s="63" t="s">
        <v>940</v>
      </c>
      <c r="B121" s="63" t="s">
        <v>941</v>
      </c>
      <c r="C121" s="6">
        <v>1264</v>
      </c>
      <c r="D121" s="6">
        <v>3986</v>
      </c>
      <c r="E121" s="6">
        <v>885</v>
      </c>
      <c r="F121" s="6">
        <v>2238</v>
      </c>
    </row>
    <row r="122" spans="1:6">
      <c r="A122" s="63" t="s">
        <v>942</v>
      </c>
      <c r="B122" s="63" t="s">
        <v>803</v>
      </c>
      <c r="C122" s="6">
        <v>0</v>
      </c>
      <c r="D122" s="6">
        <v>31397</v>
      </c>
      <c r="E122" s="6">
        <v>12501</v>
      </c>
      <c r="F122" s="6">
        <v>74830</v>
      </c>
    </row>
    <row r="123" spans="1:6">
      <c r="A123" s="63" t="s">
        <v>804</v>
      </c>
      <c r="B123" s="63" t="s">
        <v>1011</v>
      </c>
      <c r="C123" s="6">
        <v>0</v>
      </c>
      <c r="D123" s="6">
        <v>0</v>
      </c>
      <c r="E123" s="6">
        <v>0</v>
      </c>
      <c r="F123" s="6">
        <v>0</v>
      </c>
    </row>
    <row r="124" spans="1:6">
      <c r="A124" s="63" t="s">
        <v>943</v>
      </c>
      <c r="B124" s="63" t="s">
        <v>605</v>
      </c>
      <c r="C124" s="6">
        <v>-2178</v>
      </c>
      <c r="D124" s="6">
        <v>-6148</v>
      </c>
      <c r="E124" s="6">
        <v>-485</v>
      </c>
      <c r="F124" s="6">
        <v>-637</v>
      </c>
    </row>
    <row r="125" spans="1:6">
      <c r="A125" s="63" t="s">
        <v>652</v>
      </c>
      <c r="B125" s="63" t="s">
        <v>944</v>
      </c>
      <c r="C125" s="6">
        <v>356</v>
      </c>
      <c r="D125" s="6">
        <v>505</v>
      </c>
      <c r="E125" s="6">
        <v>-421</v>
      </c>
      <c r="F125" s="6">
        <v>63</v>
      </c>
    </row>
    <row r="126" spans="1:6">
      <c r="A126" s="63" t="s">
        <v>653</v>
      </c>
      <c r="B126" s="63" t="s">
        <v>248</v>
      </c>
      <c r="C126" s="6">
        <v>-40039</v>
      </c>
      <c r="D126" s="6">
        <v>-30248</v>
      </c>
      <c r="E126" s="6">
        <v>-28243</v>
      </c>
      <c r="F126" s="6">
        <v>41875</v>
      </c>
    </row>
    <row r="127" spans="1:6">
      <c r="A127" s="63" t="s">
        <v>654</v>
      </c>
      <c r="B127" s="63" t="s">
        <v>250</v>
      </c>
      <c r="C127" s="6">
        <v>-14</v>
      </c>
      <c r="D127" s="6">
        <v>122</v>
      </c>
      <c r="E127" s="6">
        <v>-766</v>
      </c>
      <c r="F127" s="6">
        <v>6395</v>
      </c>
    </row>
    <row r="128" spans="1:6">
      <c r="A128" s="63" t="s">
        <v>655</v>
      </c>
      <c r="B128" s="63" t="s">
        <v>252</v>
      </c>
      <c r="C128" s="6">
        <v>36240</v>
      </c>
      <c r="D128" s="6">
        <v>51267</v>
      </c>
      <c r="E128" s="6">
        <v>132841</v>
      </c>
      <c r="F128" s="6">
        <v>-85118</v>
      </c>
    </row>
    <row r="129" spans="1:6">
      <c r="A129" s="63" t="s">
        <v>255</v>
      </c>
      <c r="B129" s="63" t="s">
        <v>945</v>
      </c>
      <c r="C129" s="6">
        <v>28113</v>
      </c>
      <c r="D129" s="6">
        <v>-7092</v>
      </c>
      <c r="E129" s="6">
        <v>28152</v>
      </c>
      <c r="F129" s="6">
        <v>-5812</v>
      </c>
    </row>
    <row r="130" spans="1:6">
      <c r="A130" s="63" t="s">
        <v>259</v>
      </c>
      <c r="B130" s="63" t="s">
        <v>256</v>
      </c>
      <c r="C130" s="6">
        <v>-288</v>
      </c>
      <c r="D130" s="6">
        <v>-5270</v>
      </c>
      <c r="E130" s="6">
        <v>265</v>
      </c>
      <c r="F130" s="6">
        <v>-5464</v>
      </c>
    </row>
    <row r="131" spans="1:6">
      <c r="A131" s="63" t="s">
        <v>946</v>
      </c>
      <c r="B131" s="63" t="s">
        <v>260</v>
      </c>
      <c r="C131" s="6">
        <v>1748</v>
      </c>
      <c r="D131" s="6">
        <v>3224</v>
      </c>
      <c r="E131" s="6">
        <v>591</v>
      </c>
      <c r="F131" s="6">
        <v>1969</v>
      </c>
    </row>
    <row r="132" spans="1:6">
      <c r="A132" s="345" t="s">
        <v>805</v>
      </c>
      <c r="B132" s="345" t="s">
        <v>262</v>
      </c>
      <c r="C132" s="5">
        <v>61797</v>
      </c>
      <c r="D132" s="5">
        <v>212976</v>
      </c>
      <c r="E132" s="5">
        <v>185729</v>
      </c>
      <c r="F132" s="5">
        <v>307000</v>
      </c>
    </row>
    <row r="133" spans="1:6">
      <c r="A133" s="346" t="s">
        <v>947</v>
      </c>
      <c r="B133" s="346" t="s">
        <v>948</v>
      </c>
      <c r="C133" s="7">
        <v>9320</v>
      </c>
      <c r="D133" s="7">
        <v>42213</v>
      </c>
      <c r="E133" s="7">
        <v>11770</v>
      </c>
      <c r="F133" s="7">
        <v>59540</v>
      </c>
    </row>
    <row r="134" spans="1:6">
      <c r="A134" s="63" t="s">
        <v>766</v>
      </c>
      <c r="B134" s="63" t="s">
        <v>767</v>
      </c>
      <c r="C134" s="6">
        <v>-13347</v>
      </c>
      <c r="D134" s="6">
        <v>-55464</v>
      </c>
      <c r="E134" s="6">
        <v>-48939</v>
      </c>
      <c r="F134" s="6">
        <v>-62260</v>
      </c>
    </row>
    <row r="135" spans="1:6">
      <c r="A135" s="347" t="s">
        <v>949</v>
      </c>
      <c r="B135" s="347" t="s">
        <v>950</v>
      </c>
      <c r="C135" s="5">
        <v>57770</v>
      </c>
      <c r="D135" s="5">
        <v>199725</v>
      </c>
      <c r="E135" s="5">
        <v>148560</v>
      </c>
      <c r="F135" s="5">
        <v>304280</v>
      </c>
    </row>
    <row r="136" spans="1:6">
      <c r="A136" s="344" t="s">
        <v>660</v>
      </c>
      <c r="B136" s="344" t="s">
        <v>272</v>
      </c>
      <c r="C136" s="4"/>
      <c r="D136" s="4"/>
      <c r="E136" s="4"/>
      <c r="F136" s="4"/>
    </row>
    <row r="137" spans="1:6">
      <c r="A137" s="348" t="s">
        <v>549</v>
      </c>
      <c r="B137" s="348" t="s">
        <v>274</v>
      </c>
      <c r="C137" s="4">
        <v>2180</v>
      </c>
      <c r="D137" s="4">
        <v>6288</v>
      </c>
      <c r="E137" s="4">
        <v>3359</v>
      </c>
      <c r="F137" s="4">
        <v>3511</v>
      </c>
    </row>
    <row r="138" spans="1:6">
      <c r="A138" s="63" t="s">
        <v>951</v>
      </c>
      <c r="B138" s="63" t="s">
        <v>952</v>
      </c>
      <c r="C138" s="6">
        <v>2</v>
      </c>
      <c r="D138" s="6">
        <v>55</v>
      </c>
      <c r="E138" s="6">
        <v>91</v>
      </c>
      <c r="F138" s="6">
        <v>91</v>
      </c>
    </row>
    <row r="139" spans="1:6">
      <c r="A139" s="63" t="s">
        <v>1012</v>
      </c>
      <c r="B139" s="63" t="s">
        <v>1013</v>
      </c>
      <c r="C139" s="6">
        <v>0</v>
      </c>
      <c r="D139" s="6">
        <v>0</v>
      </c>
      <c r="E139" s="6">
        <v>0</v>
      </c>
      <c r="F139" s="6">
        <v>0</v>
      </c>
    </row>
    <row r="140" spans="1:6">
      <c r="A140" s="63" t="s">
        <v>281</v>
      </c>
      <c r="B140" s="63" t="s">
        <v>282</v>
      </c>
      <c r="C140" s="6">
        <v>0</v>
      </c>
      <c r="D140" s="6">
        <v>85</v>
      </c>
      <c r="E140" s="6">
        <v>2781</v>
      </c>
      <c r="F140" s="6">
        <v>2781</v>
      </c>
    </row>
    <row r="141" spans="1:6">
      <c r="A141" s="63" t="s">
        <v>953</v>
      </c>
      <c r="B141" s="63" t="s">
        <v>954</v>
      </c>
      <c r="C141" s="6">
        <v>2178</v>
      </c>
      <c r="D141" s="6">
        <v>6148</v>
      </c>
      <c r="E141" s="6">
        <v>487</v>
      </c>
      <c r="F141" s="6">
        <v>639</v>
      </c>
    </row>
    <row r="142" spans="1:6">
      <c r="A142" s="63" t="s">
        <v>1014</v>
      </c>
      <c r="B142" s="63" t="s">
        <v>1015</v>
      </c>
      <c r="C142" s="6">
        <v>0</v>
      </c>
      <c r="D142" s="6">
        <v>0</v>
      </c>
      <c r="E142" s="6">
        <v>0</v>
      </c>
      <c r="F142" s="6">
        <v>0</v>
      </c>
    </row>
    <row r="143" spans="1:6">
      <c r="A143" s="345" t="s">
        <v>553</v>
      </c>
      <c r="B143" s="345" t="s">
        <v>300</v>
      </c>
      <c r="C143" s="5">
        <v>14822</v>
      </c>
      <c r="D143" s="5">
        <v>50743</v>
      </c>
      <c r="E143" s="5">
        <v>12566</v>
      </c>
      <c r="F143" s="5">
        <v>38492</v>
      </c>
    </row>
    <row r="144" spans="1:6" ht="26">
      <c r="A144" s="63" t="s">
        <v>957</v>
      </c>
      <c r="B144" s="63" t="s">
        <v>958</v>
      </c>
      <c r="C144" s="6">
        <v>2549</v>
      </c>
      <c r="D144" s="6">
        <v>9571</v>
      </c>
      <c r="E144" s="6">
        <v>2427</v>
      </c>
      <c r="F144" s="6">
        <v>6329</v>
      </c>
    </row>
    <row r="145" spans="1:6">
      <c r="A145" s="63" t="s">
        <v>959</v>
      </c>
      <c r="B145" s="63" t="s">
        <v>137</v>
      </c>
      <c r="C145" s="6">
        <v>12273</v>
      </c>
      <c r="D145" s="6">
        <v>41172</v>
      </c>
      <c r="E145" s="6">
        <v>10121</v>
      </c>
      <c r="F145" s="6">
        <v>31632</v>
      </c>
    </row>
    <row r="146" spans="1:6">
      <c r="A146" s="63" t="s">
        <v>1016</v>
      </c>
      <c r="B146" s="63" t="s">
        <v>1017</v>
      </c>
      <c r="C146" s="6">
        <v>0</v>
      </c>
      <c r="D146" s="6">
        <v>0</v>
      </c>
      <c r="E146" s="6">
        <v>0</v>
      </c>
      <c r="F146" s="6">
        <v>0</v>
      </c>
    </row>
    <row r="147" spans="1:6">
      <c r="A147" s="63" t="s">
        <v>962</v>
      </c>
      <c r="B147" s="63" t="s">
        <v>963</v>
      </c>
      <c r="C147" s="6">
        <v>0</v>
      </c>
      <c r="D147" s="6">
        <v>0</v>
      </c>
      <c r="E147" s="6">
        <v>0</v>
      </c>
      <c r="F147" s="6">
        <v>0</v>
      </c>
    </row>
    <row r="148" spans="1:6">
      <c r="A148" s="63" t="s">
        <v>557</v>
      </c>
      <c r="B148" s="63" t="s">
        <v>424</v>
      </c>
      <c r="C148" s="6">
        <v>0</v>
      </c>
      <c r="D148" s="6">
        <v>0</v>
      </c>
      <c r="E148" s="6">
        <v>18</v>
      </c>
      <c r="F148" s="6">
        <v>531</v>
      </c>
    </row>
    <row r="149" spans="1:6">
      <c r="A149" s="347" t="s">
        <v>964</v>
      </c>
      <c r="B149" s="347" t="s">
        <v>965</v>
      </c>
      <c r="C149" s="5">
        <v>-12642</v>
      </c>
      <c r="D149" s="5">
        <v>-44455</v>
      </c>
      <c r="E149" s="5">
        <v>-9207</v>
      </c>
      <c r="F149" s="5">
        <v>-34981</v>
      </c>
    </row>
    <row r="150" spans="1:6">
      <c r="A150" s="344" t="s">
        <v>669</v>
      </c>
      <c r="B150" s="344" t="s">
        <v>966</v>
      </c>
      <c r="C150" s="4"/>
      <c r="D150" s="4"/>
      <c r="E150" s="4"/>
      <c r="F150" s="4"/>
    </row>
    <row r="151" spans="1:6">
      <c r="A151" s="348" t="s">
        <v>549</v>
      </c>
      <c r="B151" s="348" t="s">
        <v>274</v>
      </c>
      <c r="C151" s="4">
        <v>2838</v>
      </c>
      <c r="D151" s="4">
        <v>3741</v>
      </c>
      <c r="E151" s="4">
        <v>0</v>
      </c>
      <c r="F151" s="4">
        <v>0</v>
      </c>
    </row>
    <row r="152" spans="1:6" ht="26">
      <c r="A152" s="63" t="s">
        <v>967</v>
      </c>
      <c r="B152" s="63" t="s">
        <v>968</v>
      </c>
      <c r="C152" s="6">
        <v>2838</v>
      </c>
      <c r="D152" s="6">
        <v>3741</v>
      </c>
      <c r="E152" s="6">
        <v>0</v>
      </c>
      <c r="F152" s="6">
        <v>0</v>
      </c>
    </row>
    <row r="153" spans="1:6">
      <c r="A153" s="63" t="s">
        <v>336</v>
      </c>
      <c r="B153" s="63" t="s">
        <v>337</v>
      </c>
      <c r="C153" s="6">
        <v>0</v>
      </c>
      <c r="D153" s="6">
        <v>0</v>
      </c>
      <c r="E153" s="6">
        <v>0</v>
      </c>
      <c r="F153" s="6">
        <v>0</v>
      </c>
    </row>
    <row r="154" spans="1:6">
      <c r="A154" s="63" t="s">
        <v>1018</v>
      </c>
      <c r="B154" s="63" t="s">
        <v>1019</v>
      </c>
      <c r="C154" s="6">
        <v>0</v>
      </c>
      <c r="D154" s="6">
        <v>0</v>
      </c>
      <c r="E154" s="6">
        <v>0</v>
      </c>
      <c r="F154" s="6">
        <v>0</v>
      </c>
    </row>
    <row r="155" spans="1:6">
      <c r="A155" s="63" t="s">
        <v>1020</v>
      </c>
      <c r="B155" s="63" t="s">
        <v>1021</v>
      </c>
      <c r="C155" s="6">
        <v>0</v>
      </c>
      <c r="D155" s="6">
        <v>0</v>
      </c>
      <c r="E155" s="6">
        <v>0</v>
      </c>
      <c r="F155" s="6">
        <v>0</v>
      </c>
    </row>
    <row r="156" spans="1:6">
      <c r="A156" s="345" t="s">
        <v>553</v>
      </c>
      <c r="B156" s="345" t="s">
        <v>300</v>
      </c>
      <c r="C156" s="5">
        <v>125</v>
      </c>
      <c r="D156" s="5">
        <v>484</v>
      </c>
      <c r="E156" s="5">
        <v>79</v>
      </c>
      <c r="F156" s="5">
        <v>224</v>
      </c>
    </row>
    <row r="157" spans="1:6">
      <c r="A157" s="63" t="s">
        <v>1022</v>
      </c>
      <c r="B157" s="63" t="s">
        <v>1023</v>
      </c>
      <c r="C157" s="6">
        <v>0</v>
      </c>
      <c r="D157" s="6">
        <v>0</v>
      </c>
      <c r="E157" s="6">
        <v>0</v>
      </c>
      <c r="F157" s="6">
        <v>0</v>
      </c>
    </row>
    <row r="158" spans="1:6">
      <c r="A158" s="63" t="s">
        <v>811</v>
      </c>
      <c r="B158" s="63" t="s">
        <v>346</v>
      </c>
      <c r="C158" s="6">
        <v>0</v>
      </c>
      <c r="D158" s="6">
        <v>0</v>
      </c>
      <c r="E158" s="6">
        <v>0</v>
      </c>
      <c r="F158" s="6">
        <v>0</v>
      </c>
    </row>
    <row r="159" spans="1:6" ht="26">
      <c r="A159" s="63" t="s">
        <v>1024</v>
      </c>
      <c r="B159" s="63" t="s">
        <v>1025</v>
      </c>
      <c r="C159" s="6">
        <v>0</v>
      </c>
      <c r="D159" s="6">
        <v>0</v>
      </c>
      <c r="E159" s="6">
        <v>0</v>
      </c>
      <c r="F159" s="6">
        <v>0</v>
      </c>
    </row>
    <row r="160" spans="1:6">
      <c r="A160" s="63" t="s">
        <v>969</v>
      </c>
      <c r="B160" s="63" t="s">
        <v>970</v>
      </c>
      <c r="C160" s="6">
        <v>0</v>
      </c>
      <c r="D160" s="6">
        <v>0</v>
      </c>
      <c r="E160" s="6">
        <v>0</v>
      </c>
      <c r="F160" s="6">
        <v>4</v>
      </c>
    </row>
    <row r="161" spans="1:8">
      <c r="A161" s="63" t="s">
        <v>1026</v>
      </c>
      <c r="B161" s="63" t="s">
        <v>1027</v>
      </c>
      <c r="C161" s="6">
        <v>0</v>
      </c>
      <c r="D161" s="6">
        <v>0</v>
      </c>
      <c r="E161" s="6">
        <v>0</v>
      </c>
      <c r="F161" s="6">
        <v>0</v>
      </c>
    </row>
    <row r="162" spans="1:8">
      <c r="A162" s="63" t="s">
        <v>200</v>
      </c>
      <c r="B162" s="63" t="s">
        <v>1028</v>
      </c>
      <c r="C162" s="6">
        <v>0</v>
      </c>
      <c r="D162" s="6">
        <v>0</v>
      </c>
      <c r="E162" s="6">
        <v>0</v>
      </c>
      <c r="F162" s="6">
        <v>0</v>
      </c>
    </row>
    <row r="163" spans="1:8">
      <c r="A163" s="63" t="s">
        <v>971</v>
      </c>
      <c r="B163" s="63" t="s">
        <v>786</v>
      </c>
      <c r="C163" s="6">
        <v>125</v>
      </c>
      <c r="D163" s="6">
        <v>484</v>
      </c>
      <c r="E163" s="6">
        <v>77</v>
      </c>
      <c r="F163" s="6">
        <v>218</v>
      </c>
    </row>
    <row r="164" spans="1:8">
      <c r="A164" s="63" t="s">
        <v>351</v>
      </c>
      <c r="B164" s="63" t="s">
        <v>341</v>
      </c>
      <c r="C164" s="6">
        <v>0</v>
      </c>
      <c r="D164" s="6">
        <v>0</v>
      </c>
      <c r="E164" s="6">
        <v>2</v>
      </c>
      <c r="F164" s="6">
        <v>2</v>
      </c>
    </row>
    <row r="165" spans="1:8">
      <c r="A165" s="63" t="s">
        <v>1029</v>
      </c>
      <c r="B165" s="63" t="s">
        <v>1030</v>
      </c>
      <c r="C165" s="6">
        <v>0</v>
      </c>
      <c r="D165" s="6">
        <v>0</v>
      </c>
      <c r="E165" s="6">
        <v>0</v>
      </c>
      <c r="F165" s="6">
        <v>0</v>
      </c>
    </row>
    <row r="166" spans="1:8">
      <c r="A166" s="347" t="s">
        <v>972</v>
      </c>
      <c r="B166" s="347" t="s">
        <v>973</v>
      </c>
      <c r="C166" s="5">
        <v>2713</v>
      </c>
      <c r="D166" s="5">
        <v>3257</v>
      </c>
      <c r="E166" s="5">
        <v>-79</v>
      </c>
      <c r="F166" s="5">
        <v>-224</v>
      </c>
    </row>
    <row r="167" spans="1:8">
      <c r="A167" s="48" t="s">
        <v>974</v>
      </c>
      <c r="B167" s="48" t="s">
        <v>975</v>
      </c>
      <c r="C167" s="5">
        <v>47841</v>
      </c>
      <c r="D167" s="5">
        <v>158527</v>
      </c>
      <c r="E167" s="5">
        <v>139274</v>
      </c>
      <c r="F167" s="5">
        <v>269075</v>
      </c>
    </row>
    <row r="168" spans="1:8">
      <c r="A168" s="48" t="s">
        <v>976</v>
      </c>
      <c r="B168" s="48" t="s">
        <v>977</v>
      </c>
      <c r="C168" s="5">
        <v>47841</v>
      </c>
      <c r="D168" s="5">
        <v>158527</v>
      </c>
      <c r="E168" s="5">
        <v>139274</v>
      </c>
      <c r="F168" s="5">
        <v>269075</v>
      </c>
    </row>
    <row r="169" spans="1:8">
      <c r="A169" s="349" t="s">
        <v>978</v>
      </c>
      <c r="B169" s="349" t="s">
        <v>979</v>
      </c>
      <c r="C169" s="6">
        <v>0</v>
      </c>
      <c r="D169" s="6">
        <v>0</v>
      </c>
      <c r="E169" s="6">
        <v>0</v>
      </c>
      <c r="F169" s="6">
        <v>0</v>
      </c>
    </row>
    <row r="170" spans="1:8">
      <c r="A170" s="48" t="s">
        <v>980</v>
      </c>
      <c r="B170" s="48" t="s">
        <v>981</v>
      </c>
      <c r="C170" s="5">
        <v>504323</v>
      </c>
      <c r="D170" s="5">
        <v>393637</v>
      </c>
      <c r="E170" s="5">
        <v>164196</v>
      </c>
      <c r="F170" s="5">
        <v>34395</v>
      </c>
    </row>
    <row r="171" spans="1:8">
      <c r="A171" s="48" t="s">
        <v>982</v>
      </c>
      <c r="B171" s="48" t="s">
        <v>983</v>
      </c>
      <c r="C171" s="49">
        <v>552164</v>
      </c>
      <c r="D171" s="49">
        <v>552164</v>
      </c>
      <c r="E171" s="49">
        <v>303470</v>
      </c>
      <c r="F171" s="49">
        <v>303470</v>
      </c>
    </row>
    <row r="172" spans="1:8">
      <c r="A172" s="51" t="s">
        <v>895</v>
      </c>
    </row>
    <row r="173" spans="1:8">
      <c r="A173" s="51"/>
    </row>
    <row r="174" spans="1:8" ht="26">
      <c r="A174" s="13" t="s">
        <v>788</v>
      </c>
      <c r="B174" s="13" t="s">
        <v>448</v>
      </c>
    </row>
    <row r="175" spans="1:8" ht="52">
      <c r="A175" s="411" t="s">
        <v>1031</v>
      </c>
      <c r="B175" s="411" t="s">
        <v>1032</v>
      </c>
      <c r="C175" s="412" t="s">
        <v>430</v>
      </c>
      <c r="D175" s="412" t="s">
        <v>431</v>
      </c>
      <c r="E175" s="412" t="s">
        <v>986</v>
      </c>
      <c r="F175" s="350" t="s">
        <v>478</v>
      </c>
      <c r="G175" s="351" t="s">
        <v>433</v>
      </c>
    </row>
    <row r="176" spans="1:8" ht="78">
      <c r="A176" s="411" t="s">
        <v>126</v>
      </c>
      <c r="B176" s="411"/>
      <c r="C176" s="413"/>
      <c r="D176" s="413"/>
      <c r="E176" s="413"/>
      <c r="F176" s="350" t="s">
        <v>987</v>
      </c>
      <c r="G176" s="351" t="s">
        <v>435</v>
      </c>
      <c r="H176" s="40"/>
    </row>
    <row r="177" spans="1:8">
      <c r="A177" s="347" t="s">
        <v>14</v>
      </c>
      <c r="B177" s="347" t="s">
        <v>15</v>
      </c>
      <c r="C177" s="352">
        <v>80833</v>
      </c>
      <c r="D177" s="352">
        <v>7326</v>
      </c>
      <c r="E177" s="352">
        <v>95004</v>
      </c>
      <c r="F177" s="352">
        <v>-29782</v>
      </c>
      <c r="G177" s="352">
        <v>153381</v>
      </c>
      <c r="H177" s="40"/>
    </row>
    <row r="178" spans="1:8">
      <c r="A178" s="64" t="s">
        <v>566</v>
      </c>
      <c r="B178" s="64" t="s">
        <v>133</v>
      </c>
      <c r="C178" s="62">
        <v>8603</v>
      </c>
      <c r="D178" s="62">
        <v>2765</v>
      </c>
      <c r="E178" s="62">
        <v>1881</v>
      </c>
      <c r="F178" s="62">
        <v>0</v>
      </c>
      <c r="G178" s="62">
        <v>13249</v>
      </c>
      <c r="H178" s="40"/>
    </row>
    <row r="179" spans="1:8">
      <c r="A179" s="64" t="s">
        <v>134</v>
      </c>
      <c r="B179" s="64" t="s">
        <v>907</v>
      </c>
      <c r="C179" s="62">
        <v>26882</v>
      </c>
      <c r="D179" s="62">
        <v>3023</v>
      </c>
      <c r="E179" s="62">
        <v>60025</v>
      </c>
      <c r="F179" s="62">
        <v>-43356</v>
      </c>
      <c r="G179" s="62">
        <v>46574</v>
      </c>
      <c r="H179" s="40"/>
    </row>
    <row r="180" spans="1:8">
      <c r="A180" s="61" t="s">
        <v>908</v>
      </c>
      <c r="B180" s="64" t="s">
        <v>137</v>
      </c>
      <c r="C180" s="62">
        <v>45153</v>
      </c>
      <c r="D180" s="62">
        <v>1383</v>
      </c>
      <c r="E180" s="62">
        <v>0</v>
      </c>
      <c r="F180" s="62">
        <v>0</v>
      </c>
      <c r="G180" s="62">
        <v>46536</v>
      </c>
      <c r="H180" s="40"/>
    </row>
    <row r="181" spans="1:8">
      <c r="A181" s="64" t="s">
        <v>138</v>
      </c>
      <c r="B181" s="64" t="s">
        <v>139</v>
      </c>
      <c r="C181" s="62">
        <v>0</v>
      </c>
      <c r="D181" s="62">
        <v>0</v>
      </c>
      <c r="E181" s="62">
        <v>0</v>
      </c>
      <c r="F181" s="62">
        <v>46417</v>
      </c>
      <c r="G181" s="62">
        <v>46417</v>
      </c>
      <c r="H181" s="40"/>
    </row>
    <row r="182" spans="1:8">
      <c r="A182" s="64" t="s">
        <v>909</v>
      </c>
      <c r="B182" s="64" t="s">
        <v>141</v>
      </c>
      <c r="C182" s="62">
        <v>0</v>
      </c>
      <c r="D182" s="62">
        <v>0</v>
      </c>
      <c r="E182" s="62">
        <v>0</v>
      </c>
      <c r="F182" s="62">
        <v>0</v>
      </c>
      <c r="G182" s="62">
        <v>0</v>
      </c>
      <c r="H182" s="40"/>
    </row>
    <row r="183" spans="1:8" ht="14" customHeight="1">
      <c r="A183" s="64" t="s">
        <v>536</v>
      </c>
      <c r="B183" s="64" t="s">
        <v>451</v>
      </c>
      <c r="C183" s="62">
        <v>0</v>
      </c>
      <c r="D183" s="62">
        <v>0</v>
      </c>
      <c r="E183" s="62">
        <v>32117</v>
      </c>
      <c r="F183" s="62">
        <v>-32117</v>
      </c>
      <c r="G183" s="62">
        <v>0</v>
      </c>
      <c r="H183" s="40"/>
    </row>
    <row r="184" spans="1:8" ht="16.25" customHeight="1">
      <c r="A184" s="64" t="s">
        <v>644</v>
      </c>
      <c r="B184" s="64" t="s">
        <v>910</v>
      </c>
      <c r="C184" s="62">
        <v>0</v>
      </c>
      <c r="D184" s="62">
        <v>0</v>
      </c>
      <c r="E184" s="62">
        <v>0</v>
      </c>
      <c r="F184" s="62">
        <v>0</v>
      </c>
      <c r="G184" s="62">
        <v>0</v>
      </c>
      <c r="H184" s="40"/>
    </row>
    <row r="185" spans="1:8">
      <c r="A185" s="64" t="s">
        <v>911</v>
      </c>
      <c r="B185" s="64" t="s">
        <v>912</v>
      </c>
      <c r="C185" s="62">
        <v>0</v>
      </c>
      <c r="D185" s="62">
        <v>0</v>
      </c>
      <c r="E185" s="62">
        <v>0</v>
      </c>
      <c r="F185" s="62">
        <v>0</v>
      </c>
      <c r="G185" s="62">
        <v>0</v>
      </c>
      <c r="H185" s="40"/>
    </row>
    <row r="186" spans="1:8">
      <c r="A186" s="64" t="s">
        <v>146</v>
      </c>
      <c r="B186" s="64" t="s">
        <v>147</v>
      </c>
      <c r="C186" s="62">
        <v>0</v>
      </c>
      <c r="D186" s="62">
        <v>0</v>
      </c>
      <c r="E186" s="62">
        <v>195</v>
      </c>
      <c r="F186" s="62">
        <v>0</v>
      </c>
      <c r="G186" s="62">
        <v>195</v>
      </c>
      <c r="H186" s="40"/>
    </row>
    <row r="187" spans="1:8">
      <c r="A187" s="64" t="s">
        <v>913</v>
      </c>
      <c r="B187" s="64" t="s">
        <v>151</v>
      </c>
      <c r="C187" s="62">
        <v>0</v>
      </c>
      <c r="D187" s="62">
        <v>155</v>
      </c>
      <c r="E187" s="62">
        <v>571</v>
      </c>
      <c r="F187" s="62">
        <v>-726</v>
      </c>
      <c r="G187" s="62">
        <v>0</v>
      </c>
      <c r="H187" s="40"/>
    </row>
    <row r="188" spans="1:8">
      <c r="A188" s="64" t="s">
        <v>1005</v>
      </c>
      <c r="B188" s="64" t="s">
        <v>1006</v>
      </c>
      <c r="C188" s="62">
        <v>195</v>
      </c>
      <c r="D188" s="62">
        <v>0</v>
      </c>
      <c r="E188" s="62">
        <v>215</v>
      </c>
      <c r="F188" s="62">
        <v>0</v>
      </c>
      <c r="G188" s="62">
        <v>410</v>
      </c>
      <c r="H188" s="40"/>
    </row>
    <row r="189" spans="1:8">
      <c r="A189" s="347" t="s">
        <v>914</v>
      </c>
      <c r="B189" s="347" t="s">
        <v>17</v>
      </c>
      <c r="C189" s="352">
        <v>448339</v>
      </c>
      <c r="D189" s="352">
        <v>42207</v>
      </c>
      <c r="E189" s="352">
        <v>153175</v>
      </c>
      <c r="F189" s="352">
        <v>-9198</v>
      </c>
      <c r="G189" s="352">
        <v>634523</v>
      </c>
      <c r="H189" s="40"/>
    </row>
    <row r="190" spans="1:8">
      <c r="A190" s="64" t="s">
        <v>156</v>
      </c>
      <c r="B190" s="64" t="s">
        <v>157</v>
      </c>
      <c r="C190" s="62">
        <v>479</v>
      </c>
      <c r="D190" s="62">
        <v>0</v>
      </c>
      <c r="E190" s="62">
        <v>18</v>
      </c>
      <c r="F190" s="62">
        <v>0</v>
      </c>
      <c r="G190" s="62">
        <v>497</v>
      </c>
      <c r="H190" s="40"/>
    </row>
    <row r="191" spans="1:8">
      <c r="A191" s="64" t="s">
        <v>158</v>
      </c>
      <c r="B191" s="64" t="s">
        <v>159</v>
      </c>
      <c r="C191" s="62">
        <v>38730</v>
      </c>
      <c r="D191" s="62">
        <v>3355</v>
      </c>
      <c r="E191" s="62">
        <v>31</v>
      </c>
      <c r="F191" s="62">
        <v>-2004</v>
      </c>
      <c r="G191" s="62">
        <v>40112</v>
      </c>
      <c r="H191" s="40"/>
    </row>
    <row r="192" spans="1:8">
      <c r="A192" s="64" t="s">
        <v>915</v>
      </c>
      <c r="B192" s="64" t="s">
        <v>161</v>
      </c>
      <c r="C192" s="62">
        <v>3661</v>
      </c>
      <c r="D192" s="62">
        <v>24</v>
      </c>
      <c r="E192" s="62">
        <v>2646</v>
      </c>
      <c r="F192" s="62">
        <v>0</v>
      </c>
      <c r="G192" s="62">
        <v>6331</v>
      </c>
      <c r="H192" s="40"/>
    </row>
    <row r="193" spans="1:8">
      <c r="A193" s="64" t="s">
        <v>152</v>
      </c>
      <c r="B193" s="64" t="s">
        <v>163</v>
      </c>
      <c r="C193" s="62">
        <v>25440</v>
      </c>
      <c r="D193" s="62">
        <v>1127</v>
      </c>
      <c r="E193" s="62">
        <v>3287</v>
      </c>
      <c r="F193" s="62">
        <v>-7194</v>
      </c>
      <c r="G193" s="62">
        <v>22660</v>
      </c>
      <c r="H193" s="40"/>
    </row>
    <row r="194" spans="1:8">
      <c r="A194" s="64" t="s">
        <v>916</v>
      </c>
      <c r="B194" s="64" t="s">
        <v>917</v>
      </c>
      <c r="C194" s="62">
        <v>0</v>
      </c>
      <c r="D194" s="62">
        <v>0</v>
      </c>
      <c r="E194" s="62">
        <v>0</v>
      </c>
      <c r="F194" s="62">
        <v>0</v>
      </c>
      <c r="G194" s="62">
        <v>0</v>
      </c>
      <c r="H194" s="40"/>
    </row>
    <row r="195" spans="1:8" ht="26">
      <c r="A195" s="64" t="s">
        <v>918</v>
      </c>
      <c r="B195" s="64" t="s">
        <v>919</v>
      </c>
      <c r="C195" s="62">
        <v>0</v>
      </c>
      <c r="D195" s="62">
        <v>0</v>
      </c>
      <c r="E195" s="62">
        <v>0</v>
      </c>
      <c r="F195" s="62">
        <v>0</v>
      </c>
      <c r="G195" s="62">
        <v>0</v>
      </c>
      <c r="H195" s="40"/>
    </row>
    <row r="196" spans="1:8">
      <c r="A196" s="64" t="s">
        <v>146</v>
      </c>
      <c r="B196" s="64" t="s">
        <v>147</v>
      </c>
      <c r="C196" s="62">
        <v>0</v>
      </c>
      <c r="D196" s="62">
        <v>0</v>
      </c>
      <c r="E196" s="62">
        <v>0</v>
      </c>
      <c r="F196" s="62">
        <v>0</v>
      </c>
      <c r="G196" s="62">
        <v>0</v>
      </c>
      <c r="H196" s="40"/>
    </row>
    <row r="197" spans="1:8">
      <c r="A197" s="64" t="s">
        <v>499</v>
      </c>
      <c r="B197" s="64" t="s">
        <v>149</v>
      </c>
      <c r="C197" s="62">
        <v>1325</v>
      </c>
      <c r="D197" s="62">
        <v>11318</v>
      </c>
      <c r="E197" s="62">
        <v>116</v>
      </c>
      <c r="F197" s="62">
        <v>0</v>
      </c>
      <c r="G197" s="62">
        <v>12759</v>
      </c>
      <c r="H197" s="40"/>
    </row>
    <row r="198" spans="1:8">
      <c r="A198" s="64" t="s">
        <v>170</v>
      </c>
      <c r="B198" s="64" t="s">
        <v>920</v>
      </c>
      <c r="C198" s="62">
        <v>378704</v>
      </c>
      <c r="D198" s="62">
        <v>26383</v>
      </c>
      <c r="E198" s="62">
        <v>147077</v>
      </c>
      <c r="F198" s="62">
        <v>0</v>
      </c>
      <c r="G198" s="62">
        <v>552164</v>
      </c>
      <c r="H198" s="40"/>
    </row>
    <row r="199" spans="1:8">
      <c r="A199" s="338" t="s">
        <v>923</v>
      </c>
      <c r="B199" s="338" t="s">
        <v>924</v>
      </c>
      <c r="C199" s="359">
        <v>0</v>
      </c>
      <c r="D199" s="359">
        <v>0</v>
      </c>
      <c r="E199" s="359">
        <v>0</v>
      </c>
      <c r="F199" s="359">
        <v>0</v>
      </c>
      <c r="G199" s="359">
        <v>0</v>
      </c>
    </row>
    <row r="200" spans="1:8">
      <c r="A200" s="347" t="s">
        <v>20</v>
      </c>
      <c r="B200" s="347" t="s">
        <v>925</v>
      </c>
      <c r="C200" s="352">
        <v>529172</v>
      </c>
      <c r="D200" s="352">
        <v>49533</v>
      </c>
      <c r="E200" s="352">
        <v>248179</v>
      </c>
      <c r="F200" s="352">
        <v>-38980</v>
      </c>
      <c r="G200" s="352">
        <v>787904</v>
      </c>
    </row>
    <row r="201" spans="1:8">
      <c r="A201" s="19"/>
      <c r="B201" s="20"/>
      <c r="C201" s="35"/>
      <c r="D201" s="2"/>
      <c r="E201" s="2"/>
      <c r="F201" s="2"/>
      <c r="G201" s="2"/>
    </row>
    <row r="202" spans="1:8" ht="52">
      <c r="A202" s="414" t="s">
        <v>1033</v>
      </c>
      <c r="B202" s="416" t="s">
        <v>1034</v>
      </c>
      <c r="C202" s="412" t="s">
        <v>430</v>
      </c>
      <c r="D202" s="412" t="s">
        <v>431</v>
      </c>
      <c r="E202" s="412" t="s">
        <v>986</v>
      </c>
      <c r="F202" s="350" t="s">
        <v>478</v>
      </c>
      <c r="G202" s="351" t="s">
        <v>433</v>
      </c>
      <c r="H202" s="40"/>
    </row>
    <row r="203" spans="1:8" ht="78">
      <c r="A203" s="415"/>
      <c r="B203" s="417"/>
      <c r="C203" s="413"/>
      <c r="D203" s="413"/>
      <c r="E203" s="413"/>
      <c r="F203" s="350" t="s">
        <v>987</v>
      </c>
      <c r="G203" s="351" t="s">
        <v>435</v>
      </c>
      <c r="H203" s="40"/>
    </row>
    <row r="204" spans="1:8">
      <c r="A204" s="21" t="s">
        <v>22</v>
      </c>
      <c r="B204" s="347" t="s">
        <v>23</v>
      </c>
      <c r="C204" s="352">
        <v>470957</v>
      </c>
      <c r="D204" s="352">
        <v>21144</v>
      </c>
      <c r="E204" s="352">
        <v>227436</v>
      </c>
      <c r="F204" s="352">
        <v>-27703</v>
      </c>
      <c r="G204" s="352">
        <v>691834</v>
      </c>
      <c r="H204" s="40"/>
    </row>
    <row r="205" spans="1:8">
      <c r="A205" s="21" t="s">
        <v>926</v>
      </c>
      <c r="B205" s="347" t="s">
        <v>481</v>
      </c>
      <c r="C205" s="352">
        <v>470957</v>
      </c>
      <c r="D205" s="352">
        <v>21144</v>
      </c>
      <c r="E205" s="352">
        <v>227436</v>
      </c>
      <c r="F205" s="352">
        <v>-27703</v>
      </c>
      <c r="G205" s="352">
        <v>691834</v>
      </c>
      <c r="H205" s="40"/>
    </row>
    <row r="206" spans="1:8">
      <c r="A206" s="22" t="s">
        <v>182</v>
      </c>
      <c r="B206" s="64" t="s">
        <v>183</v>
      </c>
      <c r="C206" s="62">
        <v>7055</v>
      </c>
      <c r="D206" s="62">
        <v>86</v>
      </c>
      <c r="E206" s="62">
        <v>95820</v>
      </c>
      <c r="F206" s="62">
        <v>-7141</v>
      </c>
      <c r="G206" s="62">
        <v>95820</v>
      </c>
      <c r="H206" s="40"/>
    </row>
    <row r="207" spans="1:8">
      <c r="A207" s="22" t="s">
        <v>990</v>
      </c>
      <c r="B207" s="64" t="s">
        <v>1007</v>
      </c>
      <c r="C207" s="62">
        <v>268242</v>
      </c>
      <c r="D207" s="62">
        <v>1719</v>
      </c>
      <c r="E207" s="62">
        <v>147043</v>
      </c>
      <c r="F207" s="62">
        <v>-16572</v>
      </c>
      <c r="G207" s="62">
        <v>400432</v>
      </c>
      <c r="H207" s="40"/>
    </row>
    <row r="208" spans="1:8">
      <c r="A208" s="22" t="s">
        <v>1008</v>
      </c>
      <c r="B208" s="64" t="s">
        <v>189</v>
      </c>
      <c r="C208" s="62">
        <v>0</v>
      </c>
      <c r="D208" s="62">
        <v>0</v>
      </c>
      <c r="E208" s="62">
        <v>0</v>
      </c>
      <c r="F208" s="62">
        <v>0</v>
      </c>
      <c r="G208" s="62">
        <v>0</v>
      </c>
      <c r="H208" s="40"/>
    </row>
    <row r="209" spans="1:8">
      <c r="A209" s="22" t="s">
        <v>573</v>
      </c>
      <c r="B209" s="64" t="s">
        <v>191</v>
      </c>
      <c r="C209" s="62">
        <v>775</v>
      </c>
      <c r="D209" s="62">
        <v>255</v>
      </c>
      <c r="E209" s="62">
        <v>2510</v>
      </c>
      <c r="F209" s="62">
        <v>0</v>
      </c>
      <c r="G209" s="62">
        <v>3540</v>
      </c>
      <c r="H209" s="40"/>
    </row>
    <row r="210" spans="1:8">
      <c r="A210" s="23" t="s">
        <v>574</v>
      </c>
      <c r="B210" s="353" t="s">
        <v>193</v>
      </c>
      <c r="C210" s="354">
        <v>8</v>
      </c>
      <c r="D210" s="354">
        <v>1741</v>
      </c>
      <c r="E210" s="354">
        <v>0</v>
      </c>
      <c r="F210" s="354">
        <v>470</v>
      </c>
      <c r="G210" s="354">
        <v>2219</v>
      </c>
      <c r="H210" s="40"/>
    </row>
    <row r="211" spans="1:8">
      <c r="A211" s="22" t="s">
        <v>194</v>
      </c>
      <c r="B211" s="64" t="s">
        <v>195</v>
      </c>
      <c r="C211" s="62">
        <v>15780</v>
      </c>
      <c r="D211" s="62">
        <v>11742</v>
      </c>
      <c r="E211" s="62">
        <v>-108381</v>
      </c>
      <c r="F211" s="62">
        <v>99449</v>
      </c>
      <c r="G211" s="62">
        <v>18590</v>
      </c>
      <c r="H211" s="40"/>
    </row>
    <row r="212" spans="1:8">
      <c r="A212" s="22" t="s">
        <v>575</v>
      </c>
      <c r="B212" s="64" t="s">
        <v>197</v>
      </c>
      <c r="C212" s="62">
        <v>179097</v>
      </c>
      <c r="D212" s="62">
        <v>5601</v>
      </c>
      <c r="E212" s="62">
        <v>90444</v>
      </c>
      <c r="F212" s="62">
        <v>-103909</v>
      </c>
      <c r="G212" s="62">
        <v>171233</v>
      </c>
      <c r="H212" s="40"/>
    </row>
    <row r="213" spans="1:8">
      <c r="A213" s="24" t="s">
        <v>927</v>
      </c>
      <c r="B213" s="355" t="s">
        <v>482</v>
      </c>
      <c r="C213" s="356">
        <v>0</v>
      </c>
      <c r="D213" s="356">
        <v>0</v>
      </c>
      <c r="E213" s="356">
        <v>0</v>
      </c>
      <c r="F213" s="356">
        <v>0</v>
      </c>
      <c r="G213" s="356">
        <v>0</v>
      </c>
      <c r="H213" s="40"/>
    </row>
    <row r="214" spans="1:8">
      <c r="A214" s="21" t="s">
        <v>24</v>
      </c>
      <c r="B214" s="347" t="s">
        <v>928</v>
      </c>
      <c r="C214" s="352">
        <v>6239</v>
      </c>
      <c r="D214" s="352">
        <v>11</v>
      </c>
      <c r="E214" s="352">
        <v>617</v>
      </c>
      <c r="F214" s="352">
        <v>-2115</v>
      </c>
      <c r="G214" s="352">
        <v>4752</v>
      </c>
      <c r="H214" s="40"/>
    </row>
    <row r="215" spans="1:8">
      <c r="A215" s="22" t="s">
        <v>336</v>
      </c>
      <c r="B215" s="64" t="s">
        <v>337</v>
      </c>
      <c r="C215" s="62">
        <v>0</v>
      </c>
      <c r="D215" s="62">
        <v>0</v>
      </c>
      <c r="E215" s="62">
        <v>0</v>
      </c>
      <c r="F215" s="62">
        <v>0</v>
      </c>
      <c r="G215" s="62">
        <v>0</v>
      </c>
      <c r="H215" s="40"/>
    </row>
    <row r="216" spans="1:8">
      <c r="A216" s="22" t="s">
        <v>200</v>
      </c>
      <c r="B216" s="64" t="s">
        <v>201</v>
      </c>
      <c r="C216" s="62">
        <v>0</v>
      </c>
      <c r="D216" s="62">
        <v>0</v>
      </c>
      <c r="E216" s="62">
        <v>95</v>
      </c>
      <c r="F216" s="62">
        <v>0</v>
      </c>
      <c r="G216" s="62">
        <v>95</v>
      </c>
      <c r="H216" s="40"/>
    </row>
    <row r="217" spans="1:8">
      <c r="A217" s="22" t="s">
        <v>929</v>
      </c>
      <c r="B217" s="64" t="s">
        <v>531</v>
      </c>
      <c r="C217" s="62">
        <v>0</v>
      </c>
      <c r="D217" s="62">
        <v>0</v>
      </c>
      <c r="E217" s="62">
        <v>0</v>
      </c>
      <c r="F217" s="62">
        <v>0</v>
      </c>
      <c r="G217" s="62">
        <v>0</v>
      </c>
      <c r="H217" s="40"/>
    </row>
    <row r="218" spans="1:8">
      <c r="A218" s="22" t="s">
        <v>502</v>
      </c>
      <c r="B218" s="64" t="s">
        <v>205</v>
      </c>
      <c r="C218" s="62">
        <v>5750</v>
      </c>
      <c r="D218" s="62">
        <v>0</v>
      </c>
      <c r="E218" s="62">
        <v>0</v>
      </c>
      <c r="F218" s="62">
        <v>-2115</v>
      </c>
      <c r="G218" s="62">
        <v>3635</v>
      </c>
      <c r="H218" s="40"/>
    </row>
    <row r="219" spans="1:8">
      <c r="A219" s="22" t="s">
        <v>503</v>
      </c>
      <c r="B219" s="64" t="s">
        <v>207</v>
      </c>
      <c r="C219" s="62">
        <v>473</v>
      </c>
      <c r="D219" s="62">
        <v>7</v>
      </c>
      <c r="E219" s="62">
        <v>507</v>
      </c>
      <c r="F219" s="62">
        <v>0</v>
      </c>
      <c r="G219" s="62">
        <v>987</v>
      </c>
      <c r="H219" s="40"/>
    </row>
    <row r="220" spans="1:8">
      <c r="A220" s="22" t="s">
        <v>483</v>
      </c>
      <c r="B220" s="64" t="s">
        <v>456</v>
      </c>
      <c r="C220" s="62">
        <v>16</v>
      </c>
      <c r="D220" s="62">
        <v>4</v>
      </c>
      <c r="E220" s="62">
        <v>15</v>
      </c>
      <c r="F220" s="62">
        <v>0</v>
      </c>
      <c r="G220" s="62">
        <v>35</v>
      </c>
      <c r="H220" s="40"/>
    </row>
    <row r="221" spans="1:8">
      <c r="A221" s="22" t="s">
        <v>930</v>
      </c>
      <c r="B221" s="64" t="s">
        <v>211</v>
      </c>
      <c r="C221" s="62">
        <v>0</v>
      </c>
      <c r="D221" s="62">
        <v>0</v>
      </c>
      <c r="E221" s="62">
        <v>0</v>
      </c>
      <c r="F221" s="62">
        <v>0</v>
      </c>
      <c r="G221" s="62">
        <v>0</v>
      </c>
      <c r="H221" s="40"/>
    </row>
    <row r="222" spans="1:8">
      <c r="A222" s="21" t="s">
        <v>931</v>
      </c>
      <c r="B222" s="347" t="s">
        <v>932</v>
      </c>
      <c r="C222" s="352">
        <v>51976</v>
      </c>
      <c r="D222" s="352">
        <v>28378</v>
      </c>
      <c r="E222" s="352">
        <v>20126</v>
      </c>
      <c r="F222" s="352">
        <v>-9162</v>
      </c>
      <c r="G222" s="352">
        <v>91318</v>
      </c>
      <c r="H222" s="40"/>
    </row>
    <row r="223" spans="1:8">
      <c r="A223" s="22" t="s">
        <v>336</v>
      </c>
      <c r="B223" s="64" t="s">
        <v>337</v>
      </c>
      <c r="C223" s="62">
        <v>0</v>
      </c>
      <c r="D223" s="62">
        <v>0</v>
      </c>
      <c r="E223" s="62">
        <v>0</v>
      </c>
      <c r="F223" s="62">
        <v>0</v>
      </c>
      <c r="G223" s="62">
        <v>0</v>
      </c>
      <c r="H223" s="40"/>
    </row>
    <row r="224" spans="1:8">
      <c r="A224" s="22" t="s">
        <v>200</v>
      </c>
      <c r="B224" s="64" t="s">
        <v>201</v>
      </c>
      <c r="C224" s="62">
        <v>0</v>
      </c>
      <c r="D224" s="62">
        <v>0</v>
      </c>
      <c r="E224" s="62">
        <v>60</v>
      </c>
      <c r="F224" s="62">
        <v>0</v>
      </c>
      <c r="G224" s="62">
        <v>60</v>
      </c>
      <c r="H224" s="40"/>
    </row>
    <row r="225" spans="1:8">
      <c r="A225" s="22" t="s">
        <v>579</v>
      </c>
      <c r="B225" s="64" t="s">
        <v>217</v>
      </c>
      <c r="C225" s="62">
        <v>13166</v>
      </c>
      <c r="D225" s="62">
        <v>20632</v>
      </c>
      <c r="E225" s="62">
        <v>288</v>
      </c>
      <c r="F225" s="62">
        <v>-1793</v>
      </c>
      <c r="G225" s="62">
        <v>32293</v>
      </c>
      <c r="H225" s="40"/>
    </row>
    <row r="226" spans="1:8">
      <c r="A226" s="22" t="s">
        <v>933</v>
      </c>
      <c r="B226" s="64" t="s">
        <v>219</v>
      </c>
      <c r="C226" s="62">
        <v>0</v>
      </c>
      <c r="D226" s="62">
        <v>153</v>
      </c>
      <c r="E226" s="62">
        <v>0</v>
      </c>
      <c r="F226" s="62">
        <v>0</v>
      </c>
      <c r="G226" s="62">
        <v>153</v>
      </c>
      <c r="H226" s="40"/>
    </row>
    <row r="227" spans="1:8">
      <c r="A227" s="22" t="s">
        <v>202</v>
      </c>
      <c r="B227" s="64" t="s">
        <v>203</v>
      </c>
      <c r="C227" s="62">
        <v>28490</v>
      </c>
      <c r="D227" s="62">
        <v>4315</v>
      </c>
      <c r="E227" s="62">
        <v>4573</v>
      </c>
      <c r="F227" s="62">
        <v>-7194</v>
      </c>
      <c r="G227" s="62">
        <v>30184</v>
      </c>
      <c r="H227" s="40"/>
    </row>
    <row r="228" spans="1:8">
      <c r="A228" s="22" t="s">
        <v>503</v>
      </c>
      <c r="B228" s="64" t="s">
        <v>207</v>
      </c>
      <c r="C228" s="62">
        <v>9</v>
      </c>
      <c r="D228" s="62">
        <v>2087</v>
      </c>
      <c r="E228" s="62">
        <v>172</v>
      </c>
      <c r="F228" s="62">
        <v>0</v>
      </c>
      <c r="G228" s="62">
        <v>2268</v>
      </c>
      <c r="H228" s="40"/>
    </row>
    <row r="229" spans="1:8">
      <c r="A229" s="22" t="s">
        <v>934</v>
      </c>
      <c r="B229" s="64" t="s">
        <v>456</v>
      </c>
      <c r="C229" s="62">
        <v>1</v>
      </c>
      <c r="D229" s="62">
        <v>36</v>
      </c>
      <c r="E229" s="62">
        <v>183</v>
      </c>
      <c r="F229" s="62">
        <v>0</v>
      </c>
      <c r="G229" s="62">
        <v>220</v>
      </c>
      <c r="H229" s="40"/>
    </row>
    <row r="230" spans="1:8">
      <c r="A230" s="22" t="s">
        <v>930</v>
      </c>
      <c r="B230" s="64" t="s">
        <v>211</v>
      </c>
      <c r="C230" s="62">
        <v>10310</v>
      </c>
      <c r="D230" s="62">
        <v>1155</v>
      </c>
      <c r="E230" s="62">
        <v>14850</v>
      </c>
      <c r="F230" s="62">
        <v>-175</v>
      </c>
      <c r="G230" s="62">
        <v>26140</v>
      </c>
    </row>
    <row r="231" spans="1:8" ht="26">
      <c r="A231" s="24" t="s">
        <v>935</v>
      </c>
      <c r="B231" s="355" t="s">
        <v>1035</v>
      </c>
      <c r="C231" s="356">
        <v>0</v>
      </c>
      <c r="D231" s="356">
        <v>0</v>
      </c>
      <c r="E231" s="356">
        <v>0</v>
      </c>
      <c r="F231" s="356">
        <v>0</v>
      </c>
      <c r="G231" s="356">
        <v>0</v>
      </c>
    </row>
    <row r="232" spans="1:8">
      <c r="A232" s="21" t="s">
        <v>30</v>
      </c>
      <c r="B232" s="347" t="s">
        <v>937</v>
      </c>
      <c r="C232" s="352">
        <v>529172</v>
      </c>
      <c r="D232" s="352">
        <v>49533</v>
      </c>
      <c r="E232" s="352">
        <v>248179</v>
      </c>
      <c r="F232" s="352">
        <v>-38980</v>
      </c>
      <c r="G232" s="352">
        <v>787904</v>
      </c>
    </row>
    <row r="233" spans="1:8">
      <c r="A233" s="25"/>
      <c r="B233" s="25"/>
      <c r="C233" s="37"/>
      <c r="D233" s="3"/>
      <c r="E233" s="3"/>
      <c r="F233" s="3"/>
      <c r="G233" s="3"/>
    </row>
    <row r="234" spans="1:8" ht="52">
      <c r="A234" s="410" t="s">
        <v>1036</v>
      </c>
      <c r="B234" s="411" t="s">
        <v>1037</v>
      </c>
      <c r="C234" s="412" t="s">
        <v>430</v>
      </c>
      <c r="D234" s="412" t="s">
        <v>431</v>
      </c>
      <c r="E234" s="412" t="s">
        <v>986</v>
      </c>
      <c r="F234" s="350" t="s">
        <v>478</v>
      </c>
      <c r="G234" s="351" t="s">
        <v>433</v>
      </c>
      <c r="H234" s="40"/>
    </row>
    <row r="235" spans="1:8" ht="78">
      <c r="A235" s="410"/>
      <c r="B235" s="411"/>
      <c r="C235" s="413"/>
      <c r="D235" s="413"/>
      <c r="E235" s="413"/>
      <c r="F235" s="350" t="s">
        <v>987</v>
      </c>
      <c r="G235" s="351" t="s">
        <v>435</v>
      </c>
      <c r="H235" s="40"/>
    </row>
    <row r="236" spans="1:8">
      <c r="A236" s="21" t="s">
        <v>0</v>
      </c>
      <c r="B236" s="347" t="s">
        <v>1</v>
      </c>
      <c r="C236" s="49">
        <v>345475</v>
      </c>
      <c r="D236" s="49">
        <v>92797</v>
      </c>
      <c r="E236" s="49">
        <v>6702</v>
      </c>
      <c r="F236" s="49">
        <v>-25171</v>
      </c>
      <c r="G236" s="49">
        <v>419803</v>
      </c>
      <c r="H236" s="40"/>
    </row>
    <row r="237" spans="1:8">
      <c r="A237" s="26" t="s">
        <v>622</v>
      </c>
      <c r="B237" s="349" t="s">
        <v>46</v>
      </c>
      <c r="C237" s="324">
        <v>328835</v>
      </c>
      <c r="D237" s="324">
        <v>29</v>
      </c>
      <c r="E237" s="324">
        <v>0</v>
      </c>
      <c r="F237" s="324">
        <v>-17241</v>
      </c>
      <c r="G237" s="324">
        <v>311623</v>
      </c>
      <c r="H237" s="40"/>
    </row>
    <row r="238" spans="1:8">
      <c r="A238" s="26" t="s">
        <v>623</v>
      </c>
      <c r="B238" s="349" t="s">
        <v>369</v>
      </c>
      <c r="C238" s="324">
        <v>1430</v>
      </c>
      <c r="D238" s="324">
        <v>0</v>
      </c>
      <c r="E238" s="324">
        <v>6684</v>
      </c>
      <c r="F238" s="324">
        <v>-7928</v>
      </c>
      <c r="G238" s="324">
        <v>186</v>
      </c>
      <c r="H238" s="40"/>
    </row>
    <row r="239" spans="1:8">
      <c r="A239" s="26" t="s">
        <v>624</v>
      </c>
      <c r="B239" s="349" t="s">
        <v>436</v>
      </c>
      <c r="C239" s="324">
        <v>15210</v>
      </c>
      <c r="D239" s="324">
        <v>92768</v>
      </c>
      <c r="E239" s="324">
        <v>18</v>
      </c>
      <c r="F239" s="324">
        <v>-2</v>
      </c>
      <c r="G239" s="324">
        <v>107994</v>
      </c>
      <c r="H239" s="40"/>
    </row>
    <row r="240" spans="1:8">
      <c r="A240" s="21" t="s">
        <v>677</v>
      </c>
      <c r="B240" s="347" t="s">
        <v>867</v>
      </c>
      <c r="C240" s="49">
        <v>47027</v>
      </c>
      <c r="D240" s="49">
        <v>64078</v>
      </c>
      <c r="E240" s="49">
        <v>577</v>
      </c>
      <c r="F240" s="49">
        <v>-17771</v>
      </c>
      <c r="G240" s="49">
        <v>93911</v>
      </c>
      <c r="H240" s="40"/>
    </row>
    <row r="241" spans="1:8">
      <c r="A241" s="26" t="s">
        <v>439</v>
      </c>
      <c r="B241" s="349" t="s">
        <v>440</v>
      </c>
      <c r="C241" s="324">
        <v>32369</v>
      </c>
      <c r="D241" s="324">
        <v>530</v>
      </c>
      <c r="E241" s="324">
        <v>563</v>
      </c>
      <c r="F241" s="324">
        <v>-530</v>
      </c>
      <c r="G241" s="324">
        <v>32932</v>
      </c>
      <c r="H241" s="40"/>
    </row>
    <row r="242" spans="1:8">
      <c r="A242" s="26" t="s">
        <v>793</v>
      </c>
      <c r="B242" s="349" t="s">
        <v>442</v>
      </c>
      <c r="C242" s="324">
        <v>14658</v>
      </c>
      <c r="D242" s="324">
        <v>63548</v>
      </c>
      <c r="E242" s="324">
        <v>14</v>
      </c>
      <c r="F242" s="324">
        <v>-17241</v>
      </c>
      <c r="G242" s="324">
        <v>60979</v>
      </c>
      <c r="H242" s="40"/>
    </row>
    <row r="243" spans="1:8">
      <c r="A243" s="56" t="s">
        <v>626</v>
      </c>
      <c r="B243" s="48" t="s">
        <v>993</v>
      </c>
      <c r="C243" s="49">
        <v>298448</v>
      </c>
      <c r="D243" s="49">
        <v>28719</v>
      </c>
      <c r="E243" s="49">
        <v>6125</v>
      </c>
      <c r="F243" s="49">
        <v>-7400</v>
      </c>
      <c r="G243" s="49">
        <v>325892</v>
      </c>
      <c r="H243" s="40"/>
    </row>
    <row r="244" spans="1:8">
      <c r="A244" s="22" t="s">
        <v>629</v>
      </c>
      <c r="B244" s="64" t="s">
        <v>65</v>
      </c>
      <c r="C244" s="324">
        <v>1968</v>
      </c>
      <c r="D244" s="324">
        <v>425</v>
      </c>
      <c r="E244" s="324">
        <v>350</v>
      </c>
      <c r="F244" s="324">
        <v>-680</v>
      </c>
      <c r="G244" s="324">
        <v>2063</v>
      </c>
      <c r="H244" s="40"/>
    </row>
    <row r="245" spans="1:8">
      <c r="A245" s="22" t="s">
        <v>627</v>
      </c>
      <c r="B245" s="64" t="s">
        <v>59</v>
      </c>
      <c r="C245" s="324">
        <v>68102</v>
      </c>
      <c r="D245" s="324">
        <v>17314</v>
      </c>
      <c r="E245" s="324">
        <v>16721</v>
      </c>
      <c r="F245" s="324">
        <v>-43</v>
      </c>
      <c r="G245" s="324">
        <v>102094</v>
      </c>
      <c r="H245" s="40"/>
    </row>
    <row r="246" spans="1:8">
      <c r="A246" s="22" t="s">
        <v>628</v>
      </c>
      <c r="B246" s="64" t="s">
        <v>520</v>
      </c>
      <c r="C246" s="324">
        <v>11761</v>
      </c>
      <c r="D246" s="324">
        <v>4796</v>
      </c>
      <c r="E246" s="324">
        <v>6834</v>
      </c>
      <c r="F246" s="324">
        <v>-7325</v>
      </c>
      <c r="G246" s="324">
        <v>16066</v>
      </c>
      <c r="H246" s="40"/>
    </row>
    <row r="247" spans="1:8">
      <c r="A247" s="22" t="s">
        <v>66</v>
      </c>
      <c r="B247" s="64" t="s">
        <v>67</v>
      </c>
      <c r="C247" s="324">
        <v>2041</v>
      </c>
      <c r="D247" s="324">
        <v>352</v>
      </c>
      <c r="E247" s="324">
        <v>137</v>
      </c>
      <c r="F247" s="324">
        <v>-680</v>
      </c>
      <c r="G247" s="324">
        <v>1850</v>
      </c>
      <c r="H247" s="40"/>
    </row>
    <row r="248" spans="1:8">
      <c r="A248" s="56" t="s">
        <v>631</v>
      </c>
      <c r="B248" s="48" t="s">
        <v>883</v>
      </c>
      <c r="C248" s="49">
        <v>218512</v>
      </c>
      <c r="D248" s="49">
        <v>6682</v>
      </c>
      <c r="E248" s="49">
        <v>-17217</v>
      </c>
      <c r="F248" s="49">
        <v>-32</v>
      </c>
      <c r="G248" s="49">
        <v>207945</v>
      </c>
      <c r="H248" s="40"/>
    </row>
    <row r="249" spans="1:8">
      <c r="A249" s="22" t="s">
        <v>632</v>
      </c>
      <c r="B249" s="64" t="s">
        <v>73</v>
      </c>
      <c r="C249" s="324">
        <v>6525</v>
      </c>
      <c r="D249" s="324">
        <v>10</v>
      </c>
      <c r="E249" s="324">
        <v>105102</v>
      </c>
      <c r="F249" s="324">
        <v>-104013</v>
      </c>
      <c r="G249" s="324">
        <v>7624</v>
      </c>
      <c r="H249" s="40"/>
    </row>
    <row r="250" spans="1:8">
      <c r="A250" s="22" t="s">
        <v>633</v>
      </c>
      <c r="B250" s="64" t="s">
        <v>75</v>
      </c>
      <c r="C250" s="324">
        <v>1911</v>
      </c>
      <c r="D250" s="324">
        <v>219</v>
      </c>
      <c r="E250" s="324">
        <v>129</v>
      </c>
      <c r="F250" s="324">
        <v>-136</v>
      </c>
      <c r="G250" s="324">
        <v>2123</v>
      </c>
      <c r="H250" s="40"/>
    </row>
    <row r="251" spans="1:8" ht="26">
      <c r="A251" s="22" t="s">
        <v>1000</v>
      </c>
      <c r="B251" s="64" t="s">
        <v>1038</v>
      </c>
      <c r="C251" s="324">
        <v>0</v>
      </c>
      <c r="D251" s="324">
        <v>0</v>
      </c>
      <c r="E251" s="324">
        <v>0</v>
      </c>
      <c r="F251" s="324">
        <v>0</v>
      </c>
      <c r="G251" s="324">
        <v>0</v>
      </c>
      <c r="H251" s="40"/>
    </row>
    <row r="252" spans="1:8">
      <c r="A252" s="56" t="s">
        <v>817</v>
      </c>
      <c r="B252" s="48" t="s">
        <v>884</v>
      </c>
      <c r="C252" s="49">
        <v>223126</v>
      </c>
      <c r="D252" s="49">
        <v>6473</v>
      </c>
      <c r="E252" s="49">
        <v>87756</v>
      </c>
      <c r="F252" s="49">
        <v>-103909</v>
      </c>
      <c r="G252" s="49">
        <v>213446</v>
      </c>
      <c r="H252" s="40"/>
    </row>
    <row r="253" spans="1:8">
      <c r="A253" s="22" t="s">
        <v>78</v>
      </c>
      <c r="B253" s="64" t="s">
        <v>79</v>
      </c>
      <c r="C253" s="324">
        <v>44029</v>
      </c>
      <c r="D253" s="324">
        <v>872</v>
      </c>
      <c r="E253" s="324">
        <v>-2688</v>
      </c>
      <c r="F253" s="324">
        <v>0</v>
      </c>
      <c r="G253" s="324">
        <v>42213</v>
      </c>
      <c r="H253" s="40"/>
    </row>
    <row r="254" spans="1:8">
      <c r="A254" s="22" t="s">
        <v>1002</v>
      </c>
      <c r="B254" s="64" t="s">
        <v>1003</v>
      </c>
      <c r="C254" s="324">
        <v>0</v>
      </c>
      <c r="D254" s="324">
        <v>0</v>
      </c>
      <c r="E254" s="324">
        <v>0</v>
      </c>
      <c r="F254" s="324">
        <v>0</v>
      </c>
      <c r="G254" s="324">
        <v>0</v>
      </c>
      <c r="H254" s="40"/>
    </row>
    <row r="255" spans="1:8">
      <c r="A255" s="56" t="s">
        <v>819</v>
      </c>
      <c r="B255" s="48" t="s">
        <v>885</v>
      </c>
      <c r="C255" s="49">
        <v>179097</v>
      </c>
      <c r="D255" s="49">
        <v>5601</v>
      </c>
      <c r="E255" s="49">
        <v>90444</v>
      </c>
      <c r="F255" s="49">
        <v>-103909</v>
      </c>
      <c r="G255" s="49">
        <v>171233</v>
      </c>
      <c r="H255" s="40"/>
    </row>
    <row r="256" spans="1:8">
      <c r="A256" s="24" t="s">
        <v>821</v>
      </c>
      <c r="B256" s="355" t="s">
        <v>1004</v>
      </c>
      <c r="C256" s="327">
        <v>0</v>
      </c>
      <c r="D256" s="327">
        <v>0</v>
      </c>
      <c r="E256" s="327">
        <v>0</v>
      </c>
      <c r="F256" s="327">
        <v>0</v>
      </c>
      <c r="G256" s="327">
        <v>0</v>
      </c>
      <c r="H256" s="40"/>
    </row>
    <row r="257" spans="1:8">
      <c r="A257" s="56" t="s">
        <v>886</v>
      </c>
      <c r="B257" s="48" t="s">
        <v>887</v>
      </c>
      <c r="C257" s="49">
        <v>179097</v>
      </c>
      <c r="D257" s="49">
        <v>5601</v>
      </c>
      <c r="E257" s="49">
        <v>90444</v>
      </c>
      <c r="F257" s="49">
        <v>-103909</v>
      </c>
      <c r="G257" s="49">
        <v>171233</v>
      </c>
      <c r="H257" s="40"/>
    </row>
    <row r="258" spans="1:8">
      <c r="A258" s="30" t="s">
        <v>857</v>
      </c>
      <c r="B258" s="360" t="s">
        <v>888</v>
      </c>
      <c r="C258" s="361">
        <v>0</v>
      </c>
      <c r="D258" s="361">
        <v>0</v>
      </c>
      <c r="E258" s="361">
        <v>0</v>
      </c>
      <c r="F258" s="361">
        <v>0</v>
      </c>
      <c r="G258" s="361">
        <v>0</v>
      </c>
    </row>
    <row r="259" spans="1:8">
      <c r="A259" s="31" t="s">
        <v>889</v>
      </c>
      <c r="B259" s="357" t="s">
        <v>890</v>
      </c>
      <c r="C259" s="49">
        <v>179097</v>
      </c>
      <c r="D259" s="49">
        <v>5601</v>
      </c>
      <c r="E259" s="49">
        <v>90444</v>
      </c>
      <c r="F259" s="49">
        <v>-103909</v>
      </c>
      <c r="G259" s="49">
        <v>171233</v>
      </c>
    </row>
    <row r="260" spans="1:8">
      <c r="A260" s="11"/>
      <c r="B260" s="11"/>
    </row>
    <row r="261" spans="1:8">
      <c r="A261" s="11"/>
      <c r="B261" s="11"/>
    </row>
    <row r="262" spans="1:8">
      <c r="A262" s="11"/>
      <c r="B262" s="11"/>
    </row>
  </sheetData>
  <mergeCells count="15">
    <mergeCell ref="C234:C235"/>
    <mergeCell ref="D234:D235"/>
    <mergeCell ref="E234:E235"/>
    <mergeCell ref="C175:C176"/>
    <mergeCell ref="D175:D176"/>
    <mergeCell ref="E175:E176"/>
    <mergeCell ref="C202:C203"/>
    <mergeCell ref="D202:D203"/>
    <mergeCell ref="E202:E203"/>
    <mergeCell ref="A175:A176"/>
    <mergeCell ref="B175:B176"/>
    <mergeCell ref="A202:A203"/>
    <mergeCell ref="B202:B203"/>
    <mergeCell ref="A234:A235"/>
    <mergeCell ref="B234:B235"/>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sheetPr>
  <dimension ref="A1:H259"/>
  <sheetViews>
    <sheetView workbookViewId="0"/>
  </sheetViews>
  <sheetFormatPr baseColWidth="10" defaultColWidth="12.6640625" defaultRowHeight="14"/>
  <cols>
    <col min="1" max="2" width="50.1640625" style="12" customWidth="1"/>
    <col min="3" max="8" width="12.1640625" style="11" customWidth="1"/>
    <col min="9" max="16384" width="12.6640625" style="11"/>
  </cols>
  <sheetData>
    <row r="1" spans="1:7">
      <c r="A1" s="10" t="s">
        <v>1039</v>
      </c>
    </row>
    <row r="2" spans="1:7">
      <c r="A2" s="10" t="s">
        <v>1040</v>
      </c>
    </row>
    <row r="3" spans="1:7">
      <c r="A3" s="10"/>
    </row>
    <row r="4" spans="1:7">
      <c r="A4" s="10"/>
    </row>
    <row r="5" spans="1:7" ht="26">
      <c r="A5" s="13" t="s">
        <v>779</v>
      </c>
      <c r="B5" s="14" t="s">
        <v>39</v>
      </c>
    </row>
    <row r="6" spans="1:7" ht="28.25" customHeight="1">
      <c r="A6" s="319" t="s">
        <v>462</v>
      </c>
      <c r="B6" s="319" t="s">
        <v>41</v>
      </c>
      <c r="C6" s="320" t="s">
        <v>1041</v>
      </c>
      <c r="D6" s="320" t="s">
        <v>1042</v>
      </c>
    </row>
    <row r="7" spans="1:7">
      <c r="A7" s="321" t="s">
        <v>0</v>
      </c>
      <c r="B7" s="321" t="s">
        <v>1</v>
      </c>
      <c r="C7" s="322">
        <v>318996</v>
      </c>
      <c r="D7" s="322">
        <v>512697</v>
      </c>
      <c r="E7" s="41"/>
      <c r="G7" s="60"/>
    </row>
    <row r="8" spans="1:7">
      <c r="A8" s="323" t="s">
        <v>622</v>
      </c>
      <c r="B8" s="323" t="s">
        <v>46</v>
      </c>
      <c r="C8" s="324">
        <v>239204</v>
      </c>
      <c r="D8" s="324">
        <v>409105</v>
      </c>
      <c r="E8" s="41"/>
      <c r="G8" s="60"/>
    </row>
    <row r="9" spans="1:7">
      <c r="A9" s="323" t="s">
        <v>623</v>
      </c>
      <c r="B9" s="323" t="s">
        <v>369</v>
      </c>
      <c r="C9" s="324">
        <v>165</v>
      </c>
      <c r="D9" s="324">
        <v>131</v>
      </c>
      <c r="E9" s="41"/>
      <c r="G9" s="60"/>
    </row>
    <row r="10" spans="1:7">
      <c r="A10" s="323" t="s">
        <v>624</v>
      </c>
      <c r="B10" s="323" t="s">
        <v>436</v>
      </c>
      <c r="C10" s="324">
        <v>79627</v>
      </c>
      <c r="D10" s="324">
        <v>103461</v>
      </c>
      <c r="E10" s="41"/>
      <c r="G10" s="60"/>
    </row>
    <row r="11" spans="1:7">
      <c r="A11" s="321" t="s">
        <v>677</v>
      </c>
      <c r="B11" s="321" t="s">
        <v>867</v>
      </c>
      <c r="C11" s="322">
        <v>75293</v>
      </c>
      <c r="D11" s="322">
        <v>132757</v>
      </c>
      <c r="E11" s="41"/>
      <c r="G11" s="60"/>
    </row>
    <row r="12" spans="1:7">
      <c r="A12" s="323" t="s">
        <v>439</v>
      </c>
      <c r="B12" s="323" t="s">
        <v>440</v>
      </c>
      <c r="C12" s="324">
        <v>32649</v>
      </c>
      <c r="D12" s="324">
        <v>63511</v>
      </c>
      <c r="E12" s="41"/>
      <c r="G12" s="60"/>
    </row>
    <row r="13" spans="1:7">
      <c r="A13" s="323" t="s">
        <v>793</v>
      </c>
      <c r="B13" s="323" t="s">
        <v>442</v>
      </c>
      <c r="C13" s="324">
        <v>42644</v>
      </c>
      <c r="D13" s="324">
        <v>69246</v>
      </c>
      <c r="E13" s="41"/>
      <c r="G13" s="60"/>
    </row>
    <row r="14" spans="1:7">
      <c r="A14" s="325" t="s">
        <v>626</v>
      </c>
      <c r="B14" s="325" t="s">
        <v>993</v>
      </c>
      <c r="C14" s="322">
        <v>243703</v>
      </c>
      <c r="D14" s="322">
        <v>379940</v>
      </c>
      <c r="E14" s="41"/>
      <c r="G14" s="60"/>
    </row>
    <row r="15" spans="1:7">
      <c r="A15" s="61" t="s">
        <v>629</v>
      </c>
      <c r="B15" s="61" t="s">
        <v>65</v>
      </c>
      <c r="C15" s="324">
        <v>834</v>
      </c>
      <c r="D15" s="324">
        <v>653</v>
      </c>
      <c r="E15" s="41"/>
      <c r="G15" s="60"/>
    </row>
    <row r="16" spans="1:7">
      <c r="A16" s="61" t="s">
        <v>627</v>
      </c>
      <c r="B16" s="61" t="s">
        <v>59</v>
      </c>
      <c r="C16" s="324">
        <v>70298</v>
      </c>
      <c r="D16" s="324">
        <v>83097</v>
      </c>
      <c r="E16" s="41"/>
      <c r="G16" s="60"/>
    </row>
    <row r="17" spans="1:7">
      <c r="A17" s="61" t="s">
        <v>628</v>
      </c>
      <c r="B17" s="61" t="s">
        <v>520</v>
      </c>
      <c r="C17" s="324">
        <v>10431</v>
      </c>
      <c r="D17" s="324">
        <v>6807</v>
      </c>
      <c r="E17" s="41"/>
      <c r="G17" s="60"/>
    </row>
    <row r="18" spans="1:7">
      <c r="A18" s="61" t="s">
        <v>66</v>
      </c>
      <c r="B18" s="61" t="s">
        <v>67</v>
      </c>
      <c r="C18" s="324">
        <v>690</v>
      </c>
      <c r="D18" s="324">
        <v>2142</v>
      </c>
      <c r="E18" s="41"/>
      <c r="G18" s="60"/>
    </row>
    <row r="19" spans="1:7">
      <c r="A19" s="325" t="s">
        <v>631</v>
      </c>
      <c r="B19" s="325" t="s">
        <v>883</v>
      </c>
      <c r="C19" s="322">
        <v>163118</v>
      </c>
      <c r="D19" s="322">
        <v>288547</v>
      </c>
      <c r="E19" s="41"/>
      <c r="G19" s="60"/>
    </row>
    <row r="20" spans="1:7">
      <c r="A20" s="61" t="s">
        <v>632</v>
      </c>
      <c r="B20" s="61" t="s">
        <v>73</v>
      </c>
      <c r="C20" s="324">
        <v>4808</v>
      </c>
      <c r="D20" s="324">
        <v>186</v>
      </c>
      <c r="E20" s="41"/>
      <c r="G20" s="60"/>
    </row>
    <row r="21" spans="1:7">
      <c r="A21" s="61" t="s">
        <v>633</v>
      </c>
      <c r="B21" s="61" t="s">
        <v>75</v>
      </c>
      <c r="C21" s="324">
        <v>410</v>
      </c>
      <c r="D21" s="324">
        <v>4715</v>
      </c>
      <c r="E21" s="41"/>
      <c r="G21" s="60"/>
    </row>
    <row r="22" spans="1:7" ht="15" customHeight="1">
      <c r="A22" s="61" t="s">
        <v>1000</v>
      </c>
      <c r="B22" s="61" t="s">
        <v>1001</v>
      </c>
      <c r="C22" s="324">
        <v>0</v>
      </c>
      <c r="D22" s="324">
        <v>0</v>
      </c>
      <c r="E22" s="41"/>
      <c r="G22" s="60"/>
    </row>
    <row r="23" spans="1:7">
      <c r="A23" s="325" t="s">
        <v>817</v>
      </c>
      <c r="B23" s="325" t="s">
        <v>884</v>
      </c>
      <c r="C23" s="322">
        <v>167516</v>
      </c>
      <c r="D23" s="322">
        <v>284018</v>
      </c>
      <c r="E23" s="41"/>
      <c r="G23" s="60"/>
    </row>
    <row r="24" spans="1:7">
      <c r="A24" s="61" t="s">
        <v>78</v>
      </c>
      <c r="B24" s="61" t="s">
        <v>79</v>
      </c>
      <c r="C24" s="324">
        <v>32834</v>
      </c>
      <c r="D24" s="324">
        <v>47766</v>
      </c>
      <c r="E24" s="41"/>
      <c r="G24" s="60"/>
    </row>
    <row r="25" spans="1:7">
      <c r="A25" s="61" t="s">
        <v>1002</v>
      </c>
      <c r="B25" s="61" t="s">
        <v>1003</v>
      </c>
      <c r="C25" s="324">
        <v>0</v>
      </c>
      <c r="D25" s="324">
        <v>0</v>
      </c>
      <c r="E25" s="41"/>
      <c r="G25" s="60"/>
    </row>
    <row r="26" spans="1:7">
      <c r="A26" s="325" t="s">
        <v>819</v>
      </c>
      <c r="B26" s="325" t="s">
        <v>885</v>
      </c>
      <c r="C26" s="322">
        <v>134682</v>
      </c>
      <c r="D26" s="322">
        <v>236252</v>
      </c>
      <c r="E26" s="41"/>
      <c r="G26" s="60"/>
    </row>
    <row r="27" spans="1:7">
      <c r="A27" s="321" t="s">
        <v>821</v>
      </c>
      <c r="B27" s="321" t="s">
        <v>1004</v>
      </c>
      <c r="C27" s="322">
        <v>0</v>
      </c>
      <c r="D27" s="322">
        <v>0</v>
      </c>
      <c r="E27" s="41"/>
      <c r="G27" s="60"/>
    </row>
    <row r="28" spans="1:7">
      <c r="A28" s="326"/>
      <c r="B28" s="326"/>
      <c r="C28" s="327"/>
      <c r="D28" s="327"/>
      <c r="G28" s="60"/>
    </row>
    <row r="29" spans="1:7">
      <c r="A29" s="328" t="s">
        <v>886</v>
      </c>
      <c r="B29" s="328" t="s">
        <v>887</v>
      </c>
      <c r="C29" s="329">
        <v>134682</v>
      </c>
      <c r="D29" s="329">
        <v>236252</v>
      </c>
      <c r="E29" s="41"/>
      <c r="G29" s="60"/>
    </row>
    <row r="30" spans="1:7">
      <c r="A30" s="326"/>
      <c r="B30" s="326"/>
      <c r="C30" s="327"/>
      <c r="D30" s="327"/>
      <c r="G30" s="60"/>
    </row>
    <row r="31" spans="1:7">
      <c r="A31" s="325" t="s">
        <v>857</v>
      </c>
      <c r="B31" s="325" t="s">
        <v>888</v>
      </c>
      <c r="C31" s="322">
        <v>0</v>
      </c>
      <c r="D31" s="322">
        <v>0</v>
      </c>
      <c r="E31" s="41"/>
      <c r="G31" s="60"/>
    </row>
    <row r="32" spans="1:7">
      <c r="A32" s="325" t="s">
        <v>889</v>
      </c>
      <c r="B32" s="325" t="s">
        <v>890</v>
      </c>
      <c r="C32" s="322">
        <v>134682</v>
      </c>
      <c r="D32" s="322">
        <v>236252</v>
      </c>
      <c r="E32" s="41"/>
      <c r="G32" s="60"/>
    </row>
    <row r="33" spans="1:7">
      <c r="A33" s="11"/>
      <c r="B33" s="16"/>
      <c r="C33" s="32"/>
      <c r="D33" s="32"/>
    </row>
    <row r="34" spans="1:7">
      <c r="A34" s="15"/>
      <c r="B34" s="17"/>
      <c r="C34" s="33"/>
      <c r="D34" s="33"/>
    </row>
    <row r="35" spans="1:7">
      <c r="A35" s="330" t="s">
        <v>86</v>
      </c>
      <c r="B35" s="330" t="s">
        <v>891</v>
      </c>
      <c r="C35" s="331"/>
      <c r="D35" s="331"/>
      <c r="G35" s="60"/>
    </row>
    <row r="36" spans="1:7">
      <c r="A36" s="18" t="s">
        <v>88</v>
      </c>
      <c r="B36" s="18" t="s">
        <v>89</v>
      </c>
      <c r="C36" s="332">
        <v>1.42</v>
      </c>
      <c r="D36" s="332">
        <v>2.4900000000000002</v>
      </c>
      <c r="G36" s="60"/>
    </row>
    <row r="37" spans="1:7">
      <c r="A37" s="333" t="s">
        <v>90</v>
      </c>
      <c r="B37" s="333" t="s">
        <v>91</v>
      </c>
      <c r="C37" s="332">
        <v>1.42</v>
      </c>
      <c r="D37" s="332">
        <v>2.4900000000000002</v>
      </c>
      <c r="G37" s="60"/>
    </row>
    <row r="38" spans="1:7" ht="26">
      <c r="A38" s="325" t="s">
        <v>858</v>
      </c>
      <c r="B38" s="325" t="s">
        <v>892</v>
      </c>
      <c r="C38" s="334"/>
      <c r="D38" s="334"/>
      <c r="G38" s="60"/>
    </row>
    <row r="39" spans="1:7">
      <c r="A39" s="333" t="s">
        <v>88</v>
      </c>
      <c r="B39" s="333" t="s">
        <v>89</v>
      </c>
      <c r="C39" s="332">
        <v>1.42</v>
      </c>
      <c r="D39" s="332">
        <v>2.4900000000000002</v>
      </c>
      <c r="G39" s="60"/>
    </row>
    <row r="40" spans="1:7">
      <c r="A40" s="333" t="s">
        <v>90</v>
      </c>
      <c r="B40" s="333" t="s">
        <v>91</v>
      </c>
      <c r="C40" s="332">
        <v>1.42</v>
      </c>
      <c r="D40" s="332">
        <v>2.4900000000000002</v>
      </c>
      <c r="G40" s="60"/>
    </row>
    <row r="41" spans="1:7">
      <c r="A41" s="325" t="s">
        <v>893</v>
      </c>
      <c r="B41" s="325" t="s">
        <v>894</v>
      </c>
      <c r="C41" s="334"/>
      <c r="D41" s="334"/>
      <c r="G41" s="60"/>
    </row>
    <row r="42" spans="1:7">
      <c r="A42" s="333" t="s">
        <v>88</v>
      </c>
      <c r="B42" s="333" t="s">
        <v>89</v>
      </c>
      <c r="C42" s="332">
        <v>0</v>
      </c>
      <c r="D42" s="332">
        <v>0</v>
      </c>
      <c r="G42" s="60"/>
    </row>
    <row r="43" spans="1:7">
      <c r="A43" s="333" t="s">
        <v>90</v>
      </c>
      <c r="B43" s="333" t="s">
        <v>91</v>
      </c>
      <c r="C43" s="332">
        <v>0</v>
      </c>
      <c r="D43" s="332">
        <v>0</v>
      </c>
      <c r="G43" s="60"/>
    </row>
    <row r="44" spans="1:7">
      <c r="A44" s="51" t="s">
        <v>895</v>
      </c>
    </row>
    <row r="46" spans="1:7">
      <c r="A46" s="330" t="s">
        <v>886</v>
      </c>
      <c r="B46" s="330" t="s">
        <v>887</v>
      </c>
      <c r="C46" s="322">
        <v>134682</v>
      </c>
      <c r="D46" s="322">
        <v>236252</v>
      </c>
      <c r="E46" s="41"/>
    </row>
    <row r="47" spans="1:7" ht="26">
      <c r="A47" s="38" t="s">
        <v>896</v>
      </c>
      <c r="B47" s="38" t="s">
        <v>897</v>
      </c>
      <c r="C47" s="324">
        <v>0</v>
      </c>
      <c r="D47" s="324">
        <v>0</v>
      </c>
    </row>
    <row r="48" spans="1:7">
      <c r="A48" s="38" t="s">
        <v>637</v>
      </c>
      <c r="B48" s="38" t="s">
        <v>898</v>
      </c>
      <c r="C48" s="324">
        <v>425</v>
      </c>
      <c r="D48" s="324">
        <v>1112</v>
      </c>
      <c r="E48" s="41"/>
    </row>
    <row r="49" spans="1:5">
      <c r="A49" s="38" t="s">
        <v>403</v>
      </c>
      <c r="B49" s="38" t="s">
        <v>404</v>
      </c>
      <c r="C49" s="324">
        <v>0</v>
      </c>
      <c r="D49" s="324">
        <v>0</v>
      </c>
    </row>
    <row r="50" spans="1:5" ht="26">
      <c r="A50" s="38" t="s">
        <v>899</v>
      </c>
      <c r="B50" s="38" t="s">
        <v>1043</v>
      </c>
      <c r="C50" s="324">
        <v>0</v>
      </c>
      <c r="D50" s="324">
        <v>0</v>
      </c>
    </row>
    <row r="51" spans="1:5">
      <c r="A51" s="330" t="s">
        <v>405</v>
      </c>
      <c r="B51" s="330" t="s">
        <v>901</v>
      </c>
      <c r="C51" s="322">
        <v>135107</v>
      </c>
      <c r="D51" s="322">
        <v>237364</v>
      </c>
      <c r="E51" s="41"/>
    </row>
    <row r="52" spans="1:5" ht="26">
      <c r="A52" s="18" t="s">
        <v>795</v>
      </c>
      <c r="B52" s="18" t="s">
        <v>902</v>
      </c>
      <c r="C52" s="324">
        <v>0</v>
      </c>
      <c r="D52" s="324">
        <v>0</v>
      </c>
      <c r="E52" s="41"/>
    </row>
    <row r="53" spans="1:5" ht="26">
      <c r="A53" s="330" t="s">
        <v>903</v>
      </c>
      <c r="B53" s="330" t="s">
        <v>904</v>
      </c>
      <c r="C53" s="322">
        <v>135107</v>
      </c>
      <c r="D53" s="322">
        <v>237364</v>
      </c>
      <c r="E53" s="41"/>
    </row>
    <row r="54" spans="1:5">
      <c r="A54" s="51" t="s">
        <v>895</v>
      </c>
    </row>
    <row r="56" spans="1:5" ht="26">
      <c r="A56" s="13" t="s">
        <v>781</v>
      </c>
      <c r="B56" s="13" t="s">
        <v>125</v>
      </c>
    </row>
    <row r="57" spans="1:5">
      <c r="A57" s="319" t="s">
        <v>126</v>
      </c>
      <c r="B57" s="319" t="s">
        <v>127</v>
      </c>
      <c r="C57" s="362" t="s">
        <v>1044</v>
      </c>
      <c r="D57" s="363" t="s">
        <v>906</v>
      </c>
    </row>
    <row r="58" spans="1:5">
      <c r="A58" s="340" t="s">
        <v>14</v>
      </c>
      <c r="B58" s="340" t="s">
        <v>15</v>
      </c>
      <c r="C58" s="336">
        <v>140220</v>
      </c>
      <c r="D58" s="336">
        <v>137997</v>
      </c>
      <c r="E58" s="41"/>
    </row>
    <row r="59" spans="1:5">
      <c r="A59" s="61" t="s">
        <v>566</v>
      </c>
      <c r="B59" s="61" t="s">
        <v>133</v>
      </c>
      <c r="C59" s="62">
        <v>12612</v>
      </c>
      <c r="D59" s="62">
        <v>9380</v>
      </c>
      <c r="E59" s="41"/>
    </row>
    <row r="60" spans="1:5">
      <c r="A60" s="61" t="s">
        <v>134</v>
      </c>
      <c r="B60" s="61" t="s">
        <v>907</v>
      </c>
      <c r="C60" s="62">
        <v>46825</v>
      </c>
      <c r="D60" s="62">
        <v>47857</v>
      </c>
      <c r="E60" s="41"/>
    </row>
    <row r="61" spans="1:5">
      <c r="A61" s="61" t="s">
        <v>908</v>
      </c>
      <c r="B61" s="61" t="s">
        <v>137</v>
      </c>
      <c r="C61" s="62">
        <v>33503</v>
      </c>
      <c r="D61" s="62">
        <v>33581</v>
      </c>
      <c r="E61" s="41"/>
    </row>
    <row r="62" spans="1:5">
      <c r="A62" s="61" t="s">
        <v>138</v>
      </c>
      <c r="B62" s="61" t="s">
        <v>139</v>
      </c>
      <c r="C62" s="62">
        <v>46417</v>
      </c>
      <c r="D62" s="62">
        <v>46417</v>
      </c>
      <c r="E62" s="41"/>
    </row>
    <row r="63" spans="1:5">
      <c r="A63" s="61" t="s">
        <v>909</v>
      </c>
      <c r="B63" s="61" t="s">
        <v>141</v>
      </c>
      <c r="C63" s="62">
        <v>0</v>
      </c>
      <c r="D63" s="62">
        <v>0</v>
      </c>
      <c r="E63" s="41"/>
    </row>
    <row r="64" spans="1:5">
      <c r="A64" s="61" t="s">
        <v>536</v>
      </c>
      <c r="B64" s="61" t="s">
        <v>451</v>
      </c>
      <c r="C64" s="62">
        <v>0</v>
      </c>
      <c r="D64" s="62">
        <v>0</v>
      </c>
      <c r="E64" s="41"/>
    </row>
    <row r="65" spans="1:5">
      <c r="A65" s="61" t="s">
        <v>644</v>
      </c>
      <c r="B65" s="61" t="s">
        <v>1045</v>
      </c>
      <c r="C65" s="62">
        <v>0</v>
      </c>
      <c r="D65" s="62">
        <v>0</v>
      </c>
      <c r="E65" s="41"/>
    </row>
    <row r="66" spans="1:5">
      <c r="A66" s="61" t="s">
        <v>911</v>
      </c>
      <c r="B66" s="61" t="s">
        <v>912</v>
      </c>
      <c r="C66" s="62">
        <v>0</v>
      </c>
      <c r="D66" s="62">
        <v>0</v>
      </c>
      <c r="E66" s="41"/>
    </row>
    <row r="67" spans="1:5">
      <c r="A67" s="61" t="s">
        <v>146</v>
      </c>
      <c r="B67" s="61" t="s">
        <v>147</v>
      </c>
      <c r="C67" s="62">
        <v>547</v>
      </c>
      <c r="D67" s="62">
        <v>547</v>
      </c>
      <c r="E67" s="41"/>
    </row>
    <row r="68" spans="1:5">
      <c r="A68" s="61" t="s">
        <v>913</v>
      </c>
      <c r="B68" s="61" t="s">
        <v>151</v>
      </c>
      <c r="C68" s="62">
        <v>0</v>
      </c>
      <c r="D68" s="62">
        <v>0</v>
      </c>
      <c r="E68" s="41"/>
    </row>
    <row r="69" spans="1:5">
      <c r="A69" s="61" t="s">
        <v>1005</v>
      </c>
      <c r="B69" s="61" t="s">
        <v>1006</v>
      </c>
      <c r="C69" s="62">
        <v>316</v>
      </c>
      <c r="D69" s="62">
        <v>215</v>
      </c>
      <c r="E69" s="41"/>
    </row>
    <row r="70" spans="1:5">
      <c r="A70" s="340" t="s">
        <v>914</v>
      </c>
      <c r="B70" s="340" t="s">
        <v>17</v>
      </c>
      <c r="C70" s="336">
        <v>620540</v>
      </c>
      <c r="D70" s="336">
        <v>521178</v>
      </c>
      <c r="E70" s="41"/>
    </row>
    <row r="71" spans="1:5">
      <c r="A71" s="61" t="s">
        <v>156</v>
      </c>
      <c r="B71" s="61" t="s">
        <v>157</v>
      </c>
      <c r="C71" s="62">
        <v>483</v>
      </c>
      <c r="D71" s="62">
        <v>619</v>
      </c>
      <c r="E71" s="41"/>
    </row>
    <row r="72" spans="1:5">
      <c r="A72" s="61" t="s">
        <v>158</v>
      </c>
      <c r="B72" s="61" t="s">
        <v>159</v>
      </c>
      <c r="C72" s="62">
        <v>82268</v>
      </c>
      <c r="D72" s="62">
        <v>87704</v>
      </c>
      <c r="E72" s="41"/>
    </row>
    <row r="73" spans="1:5">
      <c r="A73" s="364" t="s">
        <v>915</v>
      </c>
      <c r="B73" s="364" t="s">
        <v>161</v>
      </c>
      <c r="C73" s="337">
        <v>3943</v>
      </c>
      <c r="D73" s="337">
        <v>0</v>
      </c>
      <c r="E73" s="41"/>
    </row>
    <row r="74" spans="1:5">
      <c r="A74" s="61" t="s">
        <v>152</v>
      </c>
      <c r="B74" s="61" t="s">
        <v>163</v>
      </c>
      <c r="C74" s="62">
        <v>16838</v>
      </c>
      <c r="D74" s="62">
        <v>26530</v>
      </c>
      <c r="E74" s="41"/>
    </row>
    <row r="75" spans="1:5">
      <c r="A75" s="61" t="s">
        <v>916</v>
      </c>
      <c r="B75" s="61" t="s">
        <v>917</v>
      </c>
      <c r="C75" s="62">
        <v>0</v>
      </c>
      <c r="D75" s="62">
        <v>0</v>
      </c>
      <c r="E75" s="41"/>
    </row>
    <row r="76" spans="1:5" ht="26">
      <c r="A76" s="61" t="s">
        <v>918</v>
      </c>
      <c r="B76" s="61" t="s">
        <v>919</v>
      </c>
      <c r="C76" s="62">
        <v>0</v>
      </c>
      <c r="D76" s="62">
        <v>0</v>
      </c>
      <c r="E76" s="41"/>
    </row>
    <row r="77" spans="1:5">
      <c r="A77" s="61" t="s">
        <v>146</v>
      </c>
      <c r="B77" s="61" t="s">
        <v>147</v>
      </c>
      <c r="C77" s="62">
        <v>0</v>
      </c>
      <c r="D77" s="62">
        <v>165</v>
      </c>
      <c r="E77" s="41"/>
    </row>
    <row r="78" spans="1:5">
      <c r="A78" s="61" t="s">
        <v>499</v>
      </c>
      <c r="B78" s="61" t="s">
        <v>149</v>
      </c>
      <c r="C78" s="62">
        <v>12685</v>
      </c>
      <c r="D78" s="62">
        <v>12523</v>
      </c>
      <c r="E78" s="41"/>
    </row>
    <row r="79" spans="1:5">
      <c r="A79" s="61" t="s">
        <v>170</v>
      </c>
      <c r="B79" s="61" t="s">
        <v>920</v>
      </c>
      <c r="C79" s="62">
        <v>504323</v>
      </c>
      <c r="D79" s="62">
        <v>393637</v>
      </c>
      <c r="E79" s="41"/>
    </row>
    <row r="80" spans="1:5">
      <c r="A80" s="61" t="s">
        <v>923</v>
      </c>
      <c r="B80" s="61" t="s">
        <v>924</v>
      </c>
      <c r="C80" s="62">
        <v>0</v>
      </c>
      <c r="D80" s="62">
        <v>0</v>
      </c>
      <c r="E80" s="41"/>
    </row>
    <row r="81" spans="1:5">
      <c r="A81" s="340" t="s">
        <v>20</v>
      </c>
      <c r="B81" s="340" t="s">
        <v>925</v>
      </c>
      <c r="C81" s="336">
        <v>760760</v>
      </c>
      <c r="D81" s="336">
        <v>659175</v>
      </c>
      <c r="E81" s="41"/>
    </row>
    <row r="82" spans="1:5">
      <c r="A82" s="15"/>
      <c r="B82" s="15"/>
      <c r="C82" s="1"/>
    </row>
    <row r="83" spans="1:5">
      <c r="A83" s="319" t="s">
        <v>452</v>
      </c>
      <c r="B83" s="319" t="s">
        <v>177</v>
      </c>
      <c r="C83" s="362" t="s">
        <v>1044</v>
      </c>
      <c r="D83" s="363" t="s">
        <v>906</v>
      </c>
      <c r="E83" s="41"/>
    </row>
    <row r="84" spans="1:5">
      <c r="A84" s="340" t="s">
        <v>22</v>
      </c>
      <c r="B84" s="340" t="s">
        <v>23</v>
      </c>
      <c r="C84" s="336">
        <v>650846</v>
      </c>
      <c r="D84" s="336">
        <v>513675</v>
      </c>
      <c r="E84" s="41"/>
    </row>
    <row r="85" spans="1:5">
      <c r="A85" s="340" t="s">
        <v>926</v>
      </c>
      <c r="B85" s="340" t="s">
        <v>481</v>
      </c>
      <c r="C85" s="336">
        <v>650846</v>
      </c>
      <c r="D85" s="336">
        <v>513675</v>
      </c>
      <c r="E85" s="41"/>
    </row>
    <row r="86" spans="1:5">
      <c r="A86" s="61" t="s">
        <v>182</v>
      </c>
      <c r="B86" s="61" t="s">
        <v>183</v>
      </c>
      <c r="C86" s="62">
        <v>95160</v>
      </c>
      <c r="D86" s="62">
        <v>94950</v>
      </c>
      <c r="E86" s="41"/>
    </row>
    <row r="87" spans="1:5">
      <c r="A87" s="61" t="s">
        <v>990</v>
      </c>
      <c r="B87" s="61" t="s">
        <v>1007</v>
      </c>
      <c r="C87" s="62">
        <v>395755</v>
      </c>
      <c r="D87" s="62">
        <v>120199</v>
      </c>
      <c r="E87" s="41"/>
    </row>
    <row r="88" spans="1:5">
      <c r="A88" s="61" t="s">
        <v>1008</v>
      </c>
      <c r="B88" s="61" t="s">
        <v>189</v>
      </c>
      <c r="C88" s="62">
        <v>0</v>
      </c>
      <c r="D88" s="62">
        <v>0</v>
      </c>
      <c r="E88" s="41"/>
    </row>
    <row r="89" spans="1:5">
      <c r="A89" s="61" t="s">
        <v>573</v>
      </c>
      <c r="B89" s="61" t="s">
        <v>191</v>
      </c>
      <c r="C89" s="62">
        <v>3720</v>
      </c>
      <c r="D89" s="62">
        <v>3354</v>
      </c>
      <c r="E89" s="41"/>
    </row>
    <row r="90" spans="1:5">
      <c r="A90" s="61" t="s">
        <v>574</v>
      </c>
      <c r="B90" s="61" t="s">
        <v>193</v>
      </c>
      <c r="C90" s="62">
        <v>2939</v>
      </c>
      <c r="D90" s="62">
        <v>2514</v>
      </c>
      <c r="E90" s="41"/>
    </row>
    <row r="91" spans="1:5">
      <c r="A91" s="61" t="s">
        <v>194</v>
      </c>
      <c r="B91" s="61" t="s">
        <v>195</v>
      </c>
      <c r="C91" s="62">
        <v>18590</v>
      </c>
      <c r="D91" s="62">
        <v>-49772</v>
      </c>
      <c r="E91" s="41"/>
    </row>
    <row r="92" spans="1:5">
      <c r="A92" s="61" t="s">
        <v>575</v>
      </c>
      <c r="B92" s="61" t="s">
        <v>197</v>
      </c>
      <c r="C92" s="62">
        <v>134682</v>
      </c>
      <c r="D92" s="62">
        <v>342430</v>
      </c>
      <c r="E92" s="41"/>
    </row>
    <row r="93" spans="1:5">
      <c r="A93" s="321" t="s">
        <v>927</v>
      </c>
      <c r="B93" s="321" t="s">
        <v>482</v>
      </c>
      <c r="C93" s="341">
        <v>0</v>
      </c>
      <c r="D93" s="341">
        <v>0</v>
      </c>
      <c r="E93" s="41"/>
    </row>
    <row r="94" spans="1:5">
      <c r="A94" s="340" t="s">
        <v>24</v>
      </c>
      <c r="B94" s="340" t="s">
        <v>928</v>
      </c>
      <c r="C94" s="336">
        <v>5175</v>
      </c>
      <c r="D94" s="336">
        <v>3643</v>
      </c>
      <c r="E94" s="41"/>
    </row>
    <row r="95" spans="1:5">
      <c r="A95" s="61" t="s">
        <v>336</v>
      </c>
      <c r="B95" s="61" t="s">
        <v>337</v>
      </c>
      <c r="C95" s="62">
        <v>0</v>
      </c>
      <c r="D95" s="62">
        <v>0</v>
      </c>
      <c r="E95" s="41"/>
    </row>
    <row r="96" spans="1:5">
      <c r="A96" s="61" t="s">
        <v>200</v>
      </c>
      <c r="B96" s="61" t="s">
        <v>201</v>
      </c>
      <c r="C96" s="62">
        <v>110</v>
      </c>
      <c r="D96" s="62">
        <v>0</v>
      </c>
      <c r="E96" s="41"/>
    </row>
    <row r="97" spans="1:5">
      <c r="A97" s="61" t="s">
        <v>929</v>
      </c>
      <c r="B97" s="61" t="s">
        <v>531</v>
      </c>
      <c r="C97" s="62">
        <v>0</v>
      </c>
      <c r="D97" s="62">
        <v>0</v>
      </c>
      <c r="E97" s="41"/>
    </row>
    <row r="98" spans="1:5">
      <c r="A98" s="61" t="s">
        <v>502</v>
      </c>
      <c r="B98" s="61" t="s">
        <v>205</v>
      </c>
      <c r="C98" s="62">
        <v>4450</v>
      </c>
      <c r="D98" s="62">
        <v>3185</v>
      </c>
      <c r="E98" s="41"/>
    </row>
    <row r="99" spans="1:5">
      <c r="A99" s="61" t="s">
        <v>503</v>
      </c>
      <c r="B99" s="61" t="s">
        <v>207</v>
      </c>
      <c r="C99" s="62">
        <v>580</v>
      </c>
      <c r="D99" s="62">
        <v>423</v>
      </c>
      <c r="E99" s="41"/>
    </row>
    <row r="100" spans="1:5">
      <c r="A100" s="61" t="s">
        <v>483</v>
      </c>
      <c r="B100" s="61" t="s">
        <v>456</v>
      </c>
      <c r="C100" s="62">
        <v>35</v>
      </c>
      <c r="D100" s="62">
        <v>35</v>
      </c>
      <c r="E100" s="41"/>
    </row>
    <row r="101" spans="1:5">
      <c r="A101" s="61" t="s">
        <v>930</v>
      </c>
      <c r="B101" s="61" t="s">
        <v>211</v>
      </c>
      <c r="C101" s="62">
        <v>0</v>
      </c>
      <c r="D101" s="62">
        <v>0</v>
      </c>
      <c r="E101" s="41"/>
    </row>
    <row r="102" spans="1:5">
      <c r="A102" s="340" t="s">
        <v>931</v>
      </c>
      <c r="B102" s="340" t="s">
        <v>932</v>
      </c>
      <c r="C102" s="336">
        <v>104739</v>
      </c>
      <c r="D102" s="336">
        <v>141857</v>
      </c>
      <c r="E102" s="41"/>
    </row>
    <row r="103" spans="1:5">
      <c r="A103" s="61" t="s">
        <v>336</v>
      </c>
      <c r="B103" s="61" t="s">
        <v>337</v>
      </c>
      <c r="C103" s="62">
        <v>0</v>
      </c>
      <c r="D103" s="62">
        <v>0</v>
      </c>
      <c r="E103" s="41"/>
    </row>
    <row r="104" spans="1:5">
      <c r="A104" s="61" t="s">
        <v>200</v>
      </c>
      <c r="B104" s="61" t="s">
        <v>201</v>
      </c>
      <c r="C104" s="62">
        <v>170</v>
      </c>
      <c r="D104" s="62">
        <v>293</v>
      </c>
      <c r="E104" s="41"/>
    </row>
    <row r="105" spans="1:5">
      <c r="A105" s="61" t="s">
        <v>579</v>
      </c>
      <c r="B105" s="61" t="s">
        <v>217</v>
      </c>
      <c r="C105" s="62">
        <v>28961</v>
      </c>
      <c r="D105" s="62">
        <v>22603</v>
      </c>
      <c r="E105" s="41"/>
    </row>
    <row r="106" spans="1:5">
      <c r="A106" s="61" t="s">
        <v>933</v>
      </c>
      <c r="B106" s="61" t="s">
        <v>219</v>
      </c>
      <c r="C106" s="62">
        <v>937</v>
      </c>
      <c r="D106" s="62">
        <v>7524</v>
      </c>
      <c r="E106" s="41"/>
    </row>
    <row r="107" spans="1:5">
      <c r="A107" s="61" t="s">
        <v>202</v>
      </c>
      <c r="B107" s="61" t="s">
        <v>203</v>
      </c>
      <c r="C107" s="62">
        <v>5383</v>
      </c>
      <c r="D107" s="62">
        <v>46965</v>
      </c>
      <c r="E107" s="41"/>
    </row>
    <row r="108" spans="1:5">
      <c r="A108" s="61" t="s">
        <v>503</v>
      </c>
      <c r="B108" s="61" t="s">
        <v>207</v>
      </c>
      <c r="C108" s="62">
        <v>2889</v>
      </c>
      <c r="D108" s="62">
        <v>7864</v>
      </c>
      <c r="E108" s="41"/>
    </row>
    <row r="109" spans="1:5">
      <c r="A109" s="61" t="s">
        <v>934</v>
      </c>
      <c r="B109" s="61" t="s">
        <v>456</v>
      </c>
      <c r="C109" s="62">
        <v>279</v>
      </c>
      <c r="D109" s="62">
        <v>225</v>
      </c>
      <c r="E109" s="41"/>
    </row>
    <row r="110" spans="1:5">
      <c r="A110" s="61" t="s">
        <v>930</v>
      </c>
      <c r="B110" s="61" t="s">
        <v>211</v>
      </c>
      <c r="C110" s="62">
        <v>66120</v>
      </c>
      <c r="D110" s="62">
        <v>56383</v>
      </c>
      <c r="E110" s="41"/>
    </row>
    <row r="111" spans="1:5" ht="26">
      <c r="A111" s="342" t="s">
        <v>935</v>
      </c>
      <c r="B111" s="342" t="s">
        <v>1046</v>
      </c>
      <c r="C111" s="343">
        <v>0</v>
      </c>
      <c r="D111" s="343">
        <v>0</v>
      </c>
      <c r="E111" s="41"/>
    </row>
    <row r="112" spans="1:5">
      <c r="A112" s="340" t="s">
        <v>30</v>
      </c>
      <c r="B112" s="340" t="s">
        <v>937</v>
      </c>
      <c r="C112" s="336">
        <v>760760</v>
      </c>
      <c r="D112" s="336">
        <v>659175</v>
      </c>
    </row>
    <row r="113" spans="1:5">
      <c r="A113" s="51" t="s">
        <v>895</v>
      </c>
    </row>
    <row r="115" spans="1:5" ht="26">
      <c r="A115" s="13" t="s">
        <v>784</v>
      </c>
      <c r="B115" s="13" t="s">
        <v>230</v>
      </c>
      <c r="E115" s="41"/>
    </row>
    <row r="116" spans="1:5">
      <c r="A116" s="319" t="s">
        <v>231</v>
      </c>
      <c r="B116" s="319" t="s">
        <v>232</v>
      </c>
      <c r="C116" s="113" t="s">
        <v>1041</v>
      </c>
      <c r="D116" s="113" t="s">
        <v>1042</v>
      </c>
      <c r="E116" s="41"/>
    </row>
    <row r="117" spans="1:5">
      <c r="A117" s="344" t="s">
        <v>938</v>
      </c>
      <c r="B117" s="344" t="s">
        <v>234</v>
      </c>
      <c r="C117" s="4"/>
      <c r="D117" s="4"/>
      <c r="E117" s="41"/>
    </row>
    <row r="118" spans="1:5">
      <c r="A118" s="345" t="s">
        <v>522</v>
      </c>
      <c r="B118" s="345" t="s">
        <v>939</v>
      </c>
      <c r="C118" s="5">
        <v>134682</v>
      </c>
      <c r="D118" s="5">
        <v>236252</v>
      </c>
      <c r="E118" s="41"/>
    </row>
    <row r="119" spans="1:5">
      <c r="A119" s="345" t="s">
        <v>235</v>
      </c>
      <c r="B119" s="345" t="s">
        <v>236</v>
      </c>
      <c r="C119" s="5">
        <v>16541</v>
      </c>
      <c r="D119" s="5">
        <v>-114871</v>
      </c>
      <c r="E119" s="41"/>
    </row>
    <row r="120" spans="1:5" ht="26">
      <c r="A120" s="358" t="s">
        <v>1009</v>
      </c>
      <c r="B120" s="358" t="s">
        <v>1010</v>
      </c>
      <c r="C120" s="6">
        <v>0</v>
      </c>
      <c r="D120" s="6">
        <v>0</v>
      </c>
      <c r="E120" s="41"/>
    </row>
    <row r="121" spans="1:5" ht="26">
      <c r="A121" s="63" t="s">
        <v>940</v>
      </c>
      <c r="B121" s="63" t="s">
        <v>941</v>
      </c>
      <c r="C121" s="6">
        <v>2722</v>
      </c>
      <c r="D121" s="6">
        <v>1354</v>
      </c>
      <c r="E121" s="41"/>
    </row>
    <row r="122" spans="1:5">
      <c r="A122" s="63" t="s">
        <v>942</v>
      </c>
      <c r="B122" s="63" t="s">
        <v>803</v>
      </c>
      <c r="C122" s="6">
        <v>31397</v>
      </c>
      <c r="D122" s="6">
        <v>62329</v>
      </c>
      <c r="E122" s="41"/>
    </row>
    <row r="123" spans="1:5">
      <c r="A123" s="63" t="s">
        <v>804</v>
      </c>
      <c r="B123" s="63" t="s">
        <v>1011</v>
      </c>
      <c r="C123" s="6">
        <v>0</v>
      </c>
      <c r="D123" s="6">
        <v>0</v>
      </c>
      <c r="E123" s="41"/>
    </row>
    <row r="124" spans="1:5">
      <c r="A124" s="63" t="s">
        <v>943</v>
      </c>
      <c r="B124" s="63" t="s">
        <v>605</v>
      </c>
      <c r="C124" s="6">
        <v>-3974</v>
      </c>
      <c r="D124" s="6">
        <v>-151</v>
      </c>
      <c r="E124" s="41"/>
    </row>
    <row r="125" spans="1:5">
      <c r="A125" s="63" t="s">
        <v>652</v>
      </c>
      <c r="B125" s="63" t="s">
        <v>944</v>
      </c>
      <c r="C125" s="6">
        <v>149</v>
      </c>
      <c r="D125" s="6">
        <v>589</v>
      </c>
      <c r="E125" s="41"/>
    </row>
    <row r="126" spans="1:5">
      <c r="A126" s="63" t="s">
        <v>653</v>
      </c>
      <c r="B126" s="63" t="s">
        <v>248</v>
      </c>
      <c r="C126" s="6">
        <v>9791</v>
      </c>
      <c r="D126" s="6">
        <v>58070</v>
      </c>
      <c r="E126" s="41"/>
    </row>
    <row r="127" spans="1:5">
      <c r="A127" s="63" t="s">
        <v>654</v>
      </c>
      <c r="B127" s="63" t="s">
        <v>250</v>
      </c>
      <c r="C127" s="6">
        <v>136</v>
      </c>
      <c r="D127" s="6">
        <v>7161</v>
      </c>
      <c r="E127" s="41"/>
    </row>
    <row r="128" spans="1:5">
      <c r="A128" s="63" t="s">
        <v>655</v>
      </c>
      <c r="B128" s="63" t="s">
        <v>252</v>
      </c>
      <c r="C128" s="6">
        <v>15028</v>
      </c>
      <c r="D128" s="6">
        <v>-217964</v>
      </c>
      <c r="E128" s="41"/>
    </row>
    <row r="129" spans="1:5">
      <c r="A129" s="63" t="s">
        <v>255</v>
      </c>
      <c r="B129" s="63" t="s">
        <v>945</v>
      </c>
      <c r="C129" s="6">
        <v>-35224</v>
      </c>
      <c r="D129" s="6">
        <v>-21631</v>
      </c>
      <c r="E129" s="41"/>
    </row>
    <row r="130" spans="1:5">
      <c r="A130" s="63" t="s">
        <v>259</v>
      </c>
      <c r="B130" s="63" t="s">
        <v>256</v>
      </c>
      <c r="C130" s="6">
        <v>-4980</v>
      </c>
      <c r="D130" s="6">
        <v>-6017</v>
      </c>
      <c r="E130" s="41"/>
    </row>
    <row r="131" spans="1:5">
      <c r="A131" s="63" t="s">
        <v>946</v>
      </c>
      <c r="B131" s="63" t="s">
        <v>260</v>
      </c>
      <c r="C131" s="6">
        <v>1496</v>
      </c>
      <c r="D131" s="6">
        <v>1389</v>
      </c>
      <c r="E131" s="41"/>
    </row>
    <row r="132" spans="1:5">
      <c r="A132" s="345" t="s">
        <v>805</v>
      </c>
      <c r="B132" s="345" t="s">
        <v>262</v>
      </c>
      <c r="C132" s="5">
        <v>151223</v>
      </c>
      <c r="D132" s="5">
        <v>121381</v>
      </c>
      <c r="E132" s="41"/>
    </row>
    <row r="133" spans="1:5">
      <c r="A133" s="346" t="s">
        <v>947</v>
      </c>
      <c r="B133" s="346" t="s">
        <v>948</v>
      </c>
      <c r="C133" s="7">
        <v>32834</v>
      </c>
      <c r="D133" s="7">
        <v>47766</v>
      </c>
      <c r="E133" s="41"/>
    </row>
    <row r="134" spans="1:5">
      <c r="A134" s="63" t="s">
        <v>766</v>
      </c>
      <c r="B134" s="63" t="s">
        <v>767</v>
      </c>
      <c r="C134" s="6">
        <v>-42104</v>
      </c>
      <c r="D134" s="6">
        <v>-13328</v>
      </c>
      <c r="E134" s="41"/>
    </row>
    <row r="135" spans="1:5">
      <c r="A135" s="347" t="s">
        <v>949</v>
      </c>
      <c r="B135" s="347" t="s">
        <v>950</v>
      </c>
      <c r="C135" s="5">
        <v>141953</v>
      </c>
      <c r="D135" s="5">
        <v>155819</v>
      </c>
      <c r="E135" s="41"/>
    </row>
    <row r="136" spans="1:5">
      <c r="A136" s="344" t="s">
        <v>660</v>
      </c>
      <c r="B136" s="344" t="s">
        <v>272</v>
      </c>
      <c r="C136" s="4"/>
      <c r="D136" s="4"/>
      <c r="E136" s="41"/>
    </row>
    <row r="137" spans="1:5">
      <c r="A137" s="348" t="s">
        <v>549</v>
      </c>
      <c r="B137" s="348" t="s">
        <v>274</v>
      </c>
      <c r="C137" s="4">
        <v>4116</v>
      </c>
      <c r="D137" s="4">
        <v>151</v>
      </c>
      <c r="E137" s="41"/>
    </row>
    <row r="138" spans="1:5">
      <c r="A138" s="63" t="s">
        <v>951</v>
      </c>
      <c r="B138" s="63" t="s">
        <v>952</v>
      </c>
      <c r="C138" s="6">
        <v>53</v>
      </c>
      <c r="D138" s="6">
        <v>0</v>
      </c>
      <c r="E138" s="41"/>
    </row>
    <row r="139" spans="1:5">
      <c r="A139" s="63" t="s">
        <v>1012</v>
      </c>
      <c r="B139" s="63" t="s">
        <v>1013</v>
      </c>
      <c r="C139" s="6">
        <v>0</v>
      </c>
      <c r="D139" s="6">
        <v>0</v>
      </c>
      <c r="E139" s="41"/>
    </row>
    <row r="140" spans="1:5">
      <c r="A140" s="63" t="s">
        <v>281</v>
      </c>
      <c r="B140" s="63" t="s">
        <v>282</v>
      </c>
      <c r="C140" s="6">
        <v>85</v>
      </c>
      <c r="D140" s="6">
        <v>0</v>
      </c>
      <c r="E140" s="41"/>
    </row>
    <row r="141" spans="1:5">
      <c r="A141" s="63" t="s">
        <v>953</v>
      </c>
      <c r="B141" s="63" t="s">
        <v>954</v>
      </c>
      <c r="C141" s="6">
        <v>3978</v>
      </c>
      <c r="D141" s="6">
        <v>151</v>
      </c>
      <c r="E141" s="41"/>
    </row>
    <row r="142" spans="1:5">
      <c r="A142" s="63" t="s">
        <v>1014</v>
      </c>
      <c r="B142" s="63" t="s">
        <v>1015</v>
      </c>
      <c r="C142" s="6">
        <v>0</v>
      </c>
      <c r="D142" s="6">
        <v>0</v>
      </c>
      <c r="E142" s="41"/>
    </row>
    <row r="143" spans="1:5">
      <c r="A143" s="345" t="s">
        <v>553</v>
      </c>
      <c r="B143" s="345" t="s">
        <v>300</v>
      </c>
      <c r="C143" s="5">
        <v>35923</v>
      </c>
      <c r="D143" s="5">
        <v>26025</v>
      </c>
      <c r="E143" s="41"/>
    </row>
    <row r="144" spans="1:5" ht="26">
      <c r="A144" s="63" t="s">
        <v>957</v>
      </c>
      <c r="B144" s="63" t="s">
        <v>958</v>
      </c>
      <c r="C144" s="6">
        <v>7023</v>
      </c>
      <c r="D144" s="6">
        <v>4409</v>
      </c>
      <c r="E144" s="41"/>
    </row>
    <row r="145" spans="1:5">
      <c r="A145" s="63" t="s">
        <v>959</v>
      </c>
      <c r="B145" s="63" t="s">
        <v>137</v>
      </c>
      <c r="C145" s="6">
        <v>28900</v>
      </c>
      <c r="D145" s="6">
        <v>21511</v>
      </c>
      <c r="E145" s="41"/>
    </row>
    <row r="146" spans="1:5">
      <c r="A146" s="63" t="s">
        <v>1016</v>
      </c>
      <c r="B146" s="63" t="s">
        <v>1017</v>
      </c>
      <c r="C146" s="6">
        <v>0</v>
      </c>
      <c r="D146" s="6">
        <v>0</v>
      </c>
      <c r="E146" s="41"/>
    </row>
    <row r="147" spans="1:5">
      <c r="A147" s="63" t="s">
        <v>962</v>
      </c>
      <c r="B147" s="63" t="s">
        <v>963</v>
      </c>
      <c r="C147" s="6">
        <v>0</v>
      </c>
      <c r="D147" s="6">
        <v>105</v>
      </c>
      <c r="E147" s="41"/>
    </row>
    <row r="148" spans="1:5">
      <c r="A148" s="63" t="s">
        <v>557</v>
      </c>
      <c r="B148" s="63" t="s">
        <v>424</v>
      </c>
      <c r="C148" s="6">
        <v>0</v>
      </c>
      <c r="D148" s="6">
        <v>0</v>
      </c>
      <c r="E148" s="41"/>
    </row>
    <row r="149" spans="1:5">
      <c r="A149" s="347" t="s">
        <v>964</v>
      </c>
      <c r="B149" s="347" t="s">
        <v>965</v>
      </c>
      <c r="C149" s="5">
        <v>-31807</v>
      </c>
      <c r="D149" s="5">
        <v>-25874</v>
      </c>
      <c r="E149" s="41"/>
    </row>
    <row r="150" spans="1:5">
      <c r="A150" s="344" t="s">
        <v>669</v>
      </c>
      <c r="B150" s="344" t="s">
        <v>966</v>
      </c>
      <c r="C150" s="4"/>
      <c r="D150" s="4"/>
      <c r="E150" s="41"/>
    </row>
    <row r="151" spans="1:5">
      <c r="A151" s="348" t="s">
        <v>549</v>
      </c>
      <c r="B151" s="348" t="s">
        <v>274</v>
      </c>
      <c r="C151" s="4">
        <v>903</v>
      </c>
      <c r="D151" s="4">
        <v>0</v>
      </c>
      <c r="E151" s="41"/>
    </row>
    <row r="152" spans="1:5" ht="26">
      <c r="A152" s="63" t="s">
        <v>967</v>
      </c>
      <c r="B152" s="63" t="s">
        <v>968</v>
      </c>
      <c r="C152" s="6">
        <v>903</v>
      </c>
      <c r="D152" s="6">
        <v>0</v>
      </c>
      <c r="E152" s="41"/>
    </row>
    <row r="153" spans="1:5">
      <c r="A153" s="63" t="s">
        <v>336</v>
      </c>
      <c r="B153" s="63" t="s">
        <v>337</v>
      </c>
      <c r="C153" s="6">
        <v>0</v>
      </c>
      <c r="D153" s="6">
        <v>0</v>
      </c>
      <c r="E153" s="41"/>
    </row>
    <row r="154" spans="1:5">
      <c r="A154" s="63" t="s">
        <v>1018</v>
      </c>
      <c r="B154" s="63" t="s">
        <v>1019</v>
      </c>
      <c r="C154" s="6">
        <v>0</v>
      </c>
      <c r="D154" s="6">
        <v>0</v>
      </c>
      <c r="E154" s="41"/>
    </row>
    <row r="155" spans="1:5">
      <c r="A155" s="63" t="s">
        <v>1020</v>
      </c>
      <c r="B155" s="63" t="s">
        <v>1021</v>
      </c>
      <c r="C155" s="6">
        <v>0</v>
      </c>
      <c r="D155" s="6">
        <v>0</v>
      </c>
      <c r="E155" s="41"/>
    </row>
    <row r="156" spans="1:5">
      <c r="A156" s="345" t="s">
        <v>553</v>
      </c>
      <c r="B156" s="345" t="s">
        <v>300</v>
      </c>
      <c r="C156" s="5">
        <v>363</v>
      </c>
      <c r="D156" s="5">
        <v>144</v>
      </c>
      <c r="E156" s="41"/>
    </row>
    <row r="157" spans="1:5">
      <c r="A157" s="63" t="s">
        <v>1022</v>
      </c>
      <c r="B157" s="63" t="s">
        <v>1023</v>
      </c>
      <c r="C157" s="6">
        <v>0</v>
      </c>
      <c r="D157" s="6">
        <v>0</v>
      </c>
      <c r="E157" s="41"/>
    </row>
    <row r="158" spans="1:5">
      <c r="A158" s="63" t="s">
        <v>811</v>
      </c>
      <c r="B158" s="63" t="s">
        <v>346</v>
      </c>
      <c r="C158" s="6">
        <v>0</v>
      </c>
      <c r="D158" s="6">
        <v>0</v>
      </c>
      <c r="E158" s="41"/>
    </row>
    <row r="159" spans="1:5" ht="26">
      <c r="A159" s="63" t="s">
        <v>1024</v>
      </c>
      <c r="B159" s="63" t="s">
        <v>1025</v>
      </c>
      <c r="C159" s="6">
        <v>0</v>
      </c>
      <c r="D159" s="6">
        <v>0</v>
      </c>
      <c r="E159" s="41"/>
    </row>
    <row r="160" spans="1:5">
      <c r="A160" s="63" t="s">
        <v>969</v>
      </c>
      <c r="B160" s="63" t="s">
        <v>970</v>
      </c>
      <c r="C160" s="6">
        <v>0</v>
      </c>
      <c r="D160" s="6">
        <v>4</v>
      </c>
      <c r="E160" s="41"/>
    </row>
    <row r="161" spans="1:8">
      <c r="A161" s="63" t="s">
        <v>1026</v>
      </c>
      <c r="B161" s="63" t="s">
        <v>1027</v>
      </c>
      <c r="C161" s="6">
        <v>0</v>
      </c>
      <c r="D161" s="6">
        <v>0</v>
      </c>
      <c r="E161" s="41"/>
    </row>
    <row r="162" spans="1:8">
      <c r="A162" s="63" t="s">
        <v>200</v>
      </c>
      <c r="B162" s="63" t="s">
        <v>1028</v>
      </c>
      <c r="C162" s="6">
        <v>0</v>
      </c>
      <c r="D162" s="6">
        <v>0</v>
      </c>
      <c r="E162" s="41"/>
    </row>
    <row r="163" spans="1:8">
      <c r="A163" s="63" t="s">
        <v>971</v>
      </c>
      <c r="B163" s="63" t="s">
        <v>786</v>
      </c>
      <c r="C163" s="6">
        <v>359</v>
      </c>
      <c r="D163" s="6">
        <v>140</v>
      </c>
      <c r="E163" s="41"/>
    </row>
    <row r="164" spans="1:8">
      <c r="A164" s="63" t="s">
        <v>351</v>
      </c>
      <c r="B164" s="63" t="s">
        <v>341</v>
      </c>
      <c r="C164" s="6">
        <v>4</v>
      </c>
      <c r="D164" s="6">
        <v>0</v>
      </c>
      <c r="E164" s="41"/>
    </row>
    <row r="165" spans="1:8">
      <c r="A165" s="63" t="s">
        <v>1029</v>
      </c>
      <c r="B165" s="63" t="s">
        <v>1030</v>
      </c>
      <c r="C165" s="6">
        <v>0</v>
      </c>
      <c r="D165" s="6">
        <v>0</v>
      </c>
      <c r="E165" s="41"/>
    </row>
    <row r="166" spans="1:8">
      <c r="A166" s="347" t="s">
        <v>972</v>
      </c>
      <c r="B166" s="347" t="s">
        <v>973</v>
      </c>
      <c r="C166" s="5">
        <v>540</v>
      </c>
      <c r="D166" s="5">
        <v>-144</v>
      </c>
      <c r="E166" s="41"/>
    </row>
    <row r="167" spans="1:8">
      <c r="A167" s="48" t="s">
        <v>974</v>
      </c>
      <c r="B167" s="48" t="s">
        <v>975</v>
      </c>
      <c r="C167" s="5">
        <v>110686</v>
      </c>
      <c r="D167" s="5">
        <v>129801</v>
      </c>
      <c r="E167" s="41"/>
    </row>
    <row r="168" spans="1:8">
      <c r="A168" s="48" t="s">
        <v>976</v>
      </c>
      <c r="B168" s="48" t="s">
        <v>977</v>
      </c>
      <c r="C168" s="5">
        <v>110686</v>
      </c>
      <c r="D168" s="5">
        <v>129801</v>
      </c>
      <c r="E168" s="41"/>
    </row>
    <row r="169" spans="1:8">
      <c r="A169" s="349" t="s">
        <v>978</v>
      </c>
      <c r="B169" s="349" t="s">
        <v>979</v>
      </c>
      <c r="C169" s="6">
        <v>0</v>
      </c>
      <c r="D169" s="6">
        <v>0</v>
      </c>
      <c r="E169" s="41"/>
    </row>
    <row r="170" spans="1:8">
      <c r="A170" s="48" t="s">
        <v>980</v>
      </c>
      <c r="B170" s="48" t="s">
        <v>981</v>
      </c>
      <c r="C170" s="5">
        <v>393637</v>
      </c>
      <c r="D170" s="5">
        <v>34395</v>
      </c>
      <c r="E170" s="41"/>
    </row>
    <row r="171" spans="1:8">
      <c r="A171" s="48" t="s">
        <v>982</v>
      </c>
      <c r="B171" s="48" t="s">
        <v>983</v>
      </c>
      <c r="C171" s="49">
        <v>504323</v>
      </c>
      <c r="D171" s="49">
        <v>164196</v>
      </c>
      <c r="E171" s="41"/>
    </row>
    <row r="172" spans="1:8">
      <c r="A172" s="51" t="s">
        <v>895</v>
      </c>
      <c r="E172" s="41"/>
    </row>
    <row r="173" spans="1:8">
      <c r="E173" s="41"/>
    </row>
    <row r="174" spans="1:8" ht="26">
      <c r="A174" s="13" t="s">
        <v>788</v>
      </c>
      <c r="B174" s="13" t="s">
        <v>448</v>
      </c>
      <c r="H174" s="40"/>
    </row>
    <row r="175" spans="1:8" ht="52">
      <c r="A175" s="411" t="s">
        <v>126</v>
      </c>
      <c r="B175" s="411" t="s">
        <v>127</v>
      </c>
      <c r="C175" s="412" t="s">
        <v>430</v>
      </c>
      <c r="D175" s="412" t="s">
        <v>431</v>
      </c>
      <c r="E175" s="412" t="s">
        <v>986</v>
      </c>
      <c r="F175" s="350" t="s">
        <v>478</v>
      </c>
      <c r="G175" s="351" t="s">
        <v>433</v>
      </c>
      <c r="H175" s="40"/>
    </row>
    <row r="176" spans="1:8" ht="78">
      <c r="A176" s="411" t="s">
        <v>126</v>
      </c>
      <c r="B176" s="411"/>
      <c r="C176" s="413"/>
      <c r="D176" s="413"/>
      <c r="E176" s="413"/>
      <c r="F176" s="350" t="s">
        <v>987</v>
      </c>
      <c r="G176" s="351" t="s">
        <v>435</v>
      </c>
      <c r="H176" s="40"/>
    </row>
    <row r="177" spans="1:8">
      <c r="A177" s="347" t="s">
        <v>14</v>
      </c>
      <c r="B177" s="347" t="s">
        <v>15</v>
      </c>
      <c r="C177" s="352">
        <v>66983</v>
      </c>
      <c r="D177" s="352">
        <v>7509</v>
      </c>
      <c r="E177" s="352">
        <v>95008</v>
      </c>
      <c r="F177" s="352">
        <v>-29280</v>
      </c>
      <c r="G177" s="352">
        <v>140220</v>
      </c>
      <c r="H177" s="40"/>
    </row>
    <row r="178" spans="1:8">
      <c r="A178" s="64" t="s">
        <v>566</v>
      </c>
      <c r="B178" s="64" t="s">
        <v>133</v>
      </c>
      <c r="C178" s="62">
        <v>7734</v>
      </c>
      <c r="D178" s="62">
        <v>2951</v>
      </c>
      <c r="E178" s="62">
        <v>1927</v>
      </c>
      <c r="F178" s="62">
        <v>0</v>
      </c>
      <c r="G178" s="62">
        <v>12612</v>
      </c>
      <c r="H178" s="40"/>
    </row>
    <row r="179" spans="1:8">
      <c r="A179" s="64" t="s">
        <v>134</v>
      </c>
      <c r="B179" s="64" t="s">
        <v>907</v>
      </c>
      <c r="C179" s="62">
        <v>26494</v>
      </c>
      <c r="D179" s="62">
        <v>3538</v>
      </c>
      <c r="E179" s="62">
        <v>60149</v>
      </c>
      <c r="F179" s="62">
        <v>-43356</v>
      </c>
      <c r="G179" s="62">
        <v>46825</v>
      </c>
      <c r="H179" s="40"/>
    </row>
    <row r="180" spans="1:8">
      <c r="A180" s="61" t="s">
        <v>908</v>
      </c>
      <c r="B180" s="64" t="s">
        <v>137</v>
      </c>
      <c r="C180" s="62">
        <v>32654</v>
      </c>
      <c r="D180" s="62">
        <v>849</v>
      </c>
      <c r="E180" s="62">
        <v>0</v>
      </c>
      <c r="F180" s="62">
        <v>0</v>
      </c>
      <c r="G180" s="62">
        <v>33503</v>
      </c>
      <c r="H180" s="40"/>
    </row>
    <row r="181" spans="1:8">
      <c r="A181" s="64" t="s">
        <v>138</v>
      </c>
      <c r="B181" s="64" t="s">
        <v>139</v>
      </c>
      <c r="C181" s="62">
        <v>0</v>
      </c>
      <c r="D181" s="62">
        <v>0</v>
      </c>
      <c r="E181" s="62">
        <v>0</v>
      </c>
      <c r="F181" s="62">
        <v>46417</v>
      </c>
      <c r="G181" s="62">
        <v>46417</v>
      </c>
      <c r="H181" s="40"/>
    </row>
    <row r="182" spans="1:8">
      <c r="A182" s="64" t="s">
        <v>909</v>
      </c>
      <c r="B182" s="64" t="s">
        <v>141</v>
      </c>
      <c r="C182" s="62">
        <v>0</v>
      </c>
      <c r="D182" s="62">
        <v>0</v>
      </c>
      <c r="E182" s="62">
        <v>0</v>
      </c>
      <c r="F182" s="62">
        <v>0</v>
      </c>
      <c r="G182" s="62">
        <v>0</v>
      </c>
      <c r="H182" s="40"/>
    </row>
    <row r="183" spans="1:8">
      <c r="A183" s="64" t="s">
        <v>536</v>
      </c>
      <c r="B183" s="64" t="s">
        <v>451</v>
      </c>
      <c r="C183" s="62">
        <v>0</v>
      </c>
      <c r="D183" s="62">
        <v>0</v>
      </c>
      <c r="E183" s="62">
        <v>32117</v>
      </c>
      <c r="F183" s="62">
        <v>-32117</v>
      </c>
      <c r="G183" s="62">
        <v>0</v>
      </c>
      <c r="H183" s="40"/>
    </row>
    <row r="184" spans="1:8">
      <c r="A184" s="64" t="s">
        <v>644</v>
      </c>
      <c r="B184" s="64" t="s">
        <v>910</v>
      </c>
      <c r="C184" s="62">
        <v>0</v>
      </c>
      <c r="D184" s="62">
        <v>0</v>
      </c>
      <c r="E184" s="62">
        <v>0</v>
      </c>
      <c r="F184" s="62">
        <v>0</v>
      </c>
      <c r="G184" s="62">
        <v>0</v>
      </c>
      <c r="H184" s="40"/>
    </row>
    <row r="185" spans="1:8">
      <c r="A185" s="64" t="s">
        <v>911</v>
      </c>
      <c r="B185" s="64" t="s">
        <v>912</v>
      </c>
      <c r="C185" s="62">
        <v>0</v>
      </c>
      <c r="D185" s="62">
        <v>0</v>
      </c>
      <c r="E185" s="62">
        <v>0</v>
      </c>
      <c r="F185" s="62">
        <v>0</v>
      </c>
      <c r="G185" s="62">
        <v>0</v>
      </c>
      <c r="H185" s="40"/>
    </row>
    <row r="186" spans="1:8">
      <c r="A186" s="64" t="s">
        <v>146</v>
      </c>
      <c r="B186" s="64" t="s">
        <v>147</v>
      </c>
      <c r="C186" s="62">
        <v>0</v>
      </c>
      <c r="D186" s="62">
        <v>0</v>
      </c>
      <c r="E186" s="62">
        <v>547</v>
      </c>
      <c r="F186" s="62">
        <v>0</v>
      </c>
      <c r="G186" s="62">
        <v>547</v>
      </c>
      <c r="H186" s="40"/>
    </row>
    <row r="187" spans="1:8">
      <c r="A187" s="64" t="s">
        <v>913</v>
      </c>
      <c r="B187" s="64" t="s">
        <v>151</v>
      </c>
      <c r="C187" s="62">
        <v>0</v>
      </c>
      <c r="D187" s="62">
        <v>171</v>
      </c>
      <c r="E187" s="62">
        <v>53</v>
      </c>
      <c r="F187" s="62">
        <v>-224</v>
      </c>
      <c r="G187" s="62">
        <v>0</v>
      </c>
      <c r="H187" s="40"/>
    </row>
    <row r="188" spans="1:8">
      <c r="A188" s="64" t="s">
        <v>1005</v>
      </c>
      <c r="B188" s="64" t="s">
        <v>1006</v>
      </c>
      <c r="C188" s="62">
        <v>101</v>
      </c>
      <c r="D188" s="62">
        <v>0</v>
      </c>
      <c r="E188" s="62">
        <v>215</v>
      </c>
      <c r="F188" s="62">
        <v>0</v>
      </c>
      <c r="G188" s="62">
        <v>316</v>
      </c>
      <c r="H188" s="40"/>
    </row>
    <row r="189" spans="1:8">
      <c r="A189" s="347" t="s">
        <v>914</v>
      </c>
      <c r="B189" s="347" t="s">
        <v>17</v>
      </c>
      <c r="C189" s="352">
        <v>539575</v>
      </c>
      <c r="D189" s="352">
        <v>59968</v>
      </c>
      <c r="E189" s="352">
        <v>64031</v>
      </c>
      <c r="F189" s="352">
        <v>-43034</v>
      </c>
      <c r="G189" s="352">
        <v>620540</v>
      </c>
      <c r="H189" s="40"/>
    </row>
    <row r="190" spans="1:8">
      <c r="A190" s="64" t="s">
        <v>156</v>
      </c>
      <c r="B190" s="64" t="s">
        <v>157</v>
      </c>
      <c r="C190" s="62">
        <v>459</v>
      </c>
      <c r="D190" s="62">
        <v>0</v>
      </c>
      <c r="E190" s="62">
        <v>24</v>
      </c>
      <c r="F190" s="62">
        <v>0</v>
      </c>
      <c r="G190" s="62">
        <v>483</v>
      </c>
      <c r="H190" s="40"/>
    </row>
    <row r="191" spans="1:8">
      <c r="A191" s="64" t="s">
        <v>158</v>
      </c>
      <c r="B191" s="64" t="s">
        <v>159</v>
      </c>
      <c r="C191" s="62">
        <v>88881</v>
      </c>
      <c r="D191" s="62">
        <v>1762</v>
      </c>
      <c r="E191" s="62">
        <v>223</v>
      </c>
      <c r="F191" s="62">
        <v>-8598</v>
      </c>
      <c r="G191" s="62">
        <v>82268</v>
      </c>
      <c r="H191" s="40"/>
    </row>
    <row r="192" spans="1:8">
      <c r="A192" s="64" t="s">
        <v>915</v>
      </c>
      <c r="B192" s="64" t="s">
        <v>161</v>
      </c>
      <c r="C192" s="62">
        <v>1202</v>
      </c>
      <c r="D192" s="62">
        <v>0</v>
      </c>
      <c r="E192" s="62">
        <v>2741</v>
      </c>
      <c r="F192" s="62">
        <v>0</v>
      </c>
      <c r="G192" s="62">
        <v>3943</v>
      </c>
      <c r="H192" s="40"/>
    </row>
    <row r="193" spans="1:8">
      <c r="A193" s="64" t="s">
        <v>152</v>
      </c>
      <c r="B193" s="64" t="s">
        <v>163</v>
      </c>
      <c r="C193" s="62">
        <v>38156</v>
      </c>
      <c r="D193" s="62">
        <v>1741</v>
      </c>
      <c r="E193" s="62">
        <v>11377</v>
      </c>
      <c r="F193" s="62">
        <v>-34436</v>
      </c>
      <c r="G193" s="62">
        <v>16838</v>
      </c>
      <c r="H193" s="40"/>
    </row>
    <row r="194" spans="1:8">
      <c r="A194" s="64" t="s">
        <v>916</v>
      </c>
      <c r="B194" s="64" t="s">
        <v>917</v>
      </c>
      <c r="C194" s="62">
        <v>0</v>
      </c>
      <c r="D194" s="62">
        <v>0</v>
      </c>
      <c r="E194" s="62">
        <v>0</v>
      </c>
      <c r="F194" s="62">
        <v>0</v>
      </c>
      <c r="G194" s="62">
        <v>0</v>
      </c>
      <c r="H194" s="40"/>
    </row>
    <row r="195" spans="1:8" ht="26">
      <c r="A195" s="64" t="s">
        <v>918</v>
      </c>
      <c r="B195" s="64" t="s">
        <v>919</v>
      </c>
      <c r="C195" s="62">
        <v>0</v>
      </c>
      <c r="D195" s="62">
        <v>0</v>
      </c>
      <c r="E195" s="62">
        <v>0</v>
      </c>
      <c r="F195" s="62">
        <v>0</v>
      </c>
      <c r="G195" s="62">
        <v>0</v>
      </c>
      <c r="H195" s="40"/>
    </row>
    <row r="196" spans="1:8">
      <c r="A196" s="64" t="s">
        <v>146</v>
      </c>
      <c r="B196" s="64" t="s">
        <v>147</v>
      </c>
      <c r="C196" s="62">
        <v>0</v>
      </c>
      <c r="D196" s="62">
        <v>0</v>
      </c>
      <c r="E196" s="62">
        <v>0</v>
      </c>
      <c r="F196" s="62">
        <v>0</v>
      </c>
      <c r="G196" s="62">
        <v>0</v>
      </c>
      <c r="H196" s="40"/>
    </row>
    <row r="197" spans="1:8">
      <c r="A197" s="64" t="s">
        <v>499</v>
      </c>
      <c r="B197" s="64" t="s">
        <v>149</v>
      </c>
      <c r="C197" s="62">
        <v>1951</v>
      </c>
      <c r="D197" s="62">
        <v>10614</v>
      </c>
      <c r="E197" s="62">
        <v>120</v>
      </c>
      <c r="F197" s="62">
        <v>0</v>
      </c>
      <c r="G197" s="62">
        <v>12685</v>
      </c>
      <c r="H197" s="40"/>
    </row>
    <row r="198" spans="1:8">
      <c r="A198" s="64" t="s">
        <v>170</v>
      </c>
      <c r="B198" s="64" t="s">
        <v>920</v>
      </c>
      <c r="C198" s="62">
        <v>408926</v>
      </c>
      <c r="D198" s="62">
        <v>45851</v>
      </c>
      <c r="E198" s="62">
        <v>49546</v>
      </c>
      <c r="F198" s="62">
        <v>0</v>
      </c>
      <c r="G198" s="62">
        <v>504323</v>
      </c>
      <c r="H198" s="40"/>
    </row>
    <row r="199" spans="1:8">
      <c r="A199" s="338" t="s">
        <v>923</v>
      </c>
      <c r="B199" s="338" t="s">
        <v>924</v>
      </c>
      <c r="C199" s="359">
        <v>0</v>
      </c>
      <c r="D199" s="359">
        <v>0</v>
      </c>
      <c r="E199" s="359">
        <v>0</v>
      </c>
      <c r="F199" s="359">
        <v>0</v>
      </c>
      <c r="G199" s="359">
        <v>0</v>
      </c>
      <c r="H199" s="40"/>
    </row>
    <row r="200" spans="1:8">
      <c r="A200" s="347" t="s">
        <v>20</v>
      </c>
      <c r="B200" s="347" t="s">
        <v>925</v>
      </c>
      <c r="C200" s="352">
        <v>606558</v>
      </c>
      <c r="D200" s="352">
        <v>67477</v>
      </c>
      <c r="E200" s="352">
        <v>159039</v>
      </c>
      <c r="F200" s="352">
        <v>-72314</v>
      </c>
      <c r="G200" s="352">
        <v>760760</v>
      </c>
      <c r="H200" s="40"/>
    </row>
    <row r="201" spans="1:8">
      <c r="A201" s="19"/>
      <c r="B201" s="20"/>
      <c r="C201" s="35"/>
      <c r="D201" s="2"/>
      <c r="E201" s="2"/>
      <c r="F201" s="2"/>
      <c r="G201" s="2"/>
      <c r="H201" s="40"/>
    </row>
    <row r="202" spans="1:8" ht="52">
      <c r="A202" s="414" t="s">
        <v>452</v>
      </c>
      <c r="B202" s="416" t="s">
        <v>177</v>
      </c>
      <c r="C202" s="412" t="s">
        <v>430</v>
      </c>
      <c r="D202" s="412" t="s">
        <v>431</v>
      </c>
      <c r="E202" s="412" t="s">
        <v>986</v>
      </c>
      <c r="F202" s="350" t="s">
        <v>478</v>
      </c>
      <c r="G202" s="351" t="s">
        <v>433</v>
      </c>
      <c r="H202" s="40"/>
    </row>
    <row r="203" spans="1:8" ht="78">
      <c r="A203" s="415"/>
      <c r="B203" s="417"/>
      <c r="C203" s="413"/>
      <c r="D203" s="413"/>
      <c r="E203" s="413"/>
      <c r="F203" s="350" t="s">
        <v>987</v>
      </c>
      <c r="G203" s="351" t="s">
        <v>435</v>
      </c>
      <c r="H203" s="40"/>
    </row>
    <row r="204" spans="1:8">
      <c r="A204" s="21" t="s">
        <v>22</v>
      </c>
      <c r="B204" s="347" t="s">
        <v>23</v>
      </c>
      <c r="C204" s="352">
        <v>530964</v>
      </c>
      <c r="D204" s="352">
        <v>25170</v>
      </c>
      <c r="E204" s="352">
        <v>122398</v>
      </c>
      <c r="F204" s="352">
        <v>-27686</v>
      </c>
      <c r="G204" s="352">
        <v>650846</v>
      </c>
      <c r="H204" s="40"/>
    </row>
    <row r="205" spans="1:8">
      <c r="A205" s="21" t="s">
        <v>926</v>
      </c>
      <c r="B205" s="347" t="s">
        <v>481</v>
      </c>
      <c r="C205" s="352">
        <v>530964</v>
      </c>
      <c r="D205" s="352">
        <v>25170</v>
      </c>
      <c r="E205" s="352">
        <v>122398</v>
      </c>
      <c r="F205" s="352">
        <v>-27686</v>
      </c>
      <c r="G205" s="352">
        <v>650846</v>
      </c>
      <c r="H205" s="40"/>
    </row>
    <row r="206" spans="1:8">
      <c r="A206" s="22" t="s">
        <v>182</v>
      </c>
      <c r="B206" s="64" t="s">
        <v>183</v>
      </c>
      <c r="C206" s="62">
        <v>7055</v>
      </c>
      <c r="D206" s="62">
        <v>86</v>
      </c>
      <c r="E206" s="62">
        <v>95160</v>
      </c>
      <c r="F206" s="62">
        <v>-7141</v>
      </c>
      <c r="G206" s="62">
        <v>95160</v>
      </c>
      <c r="H206" s="40"/>
    </row>
    <row r="207" spans="1:8">
      <c r="A207" s="22" t="s">
        <v>990</v>
      </c>
      <c r="B207" s="64" t="s">
        <v>1007</v>
      </c>
      <c r="C207" s="62">
        <v>368242</v>
      </c>
      <c r="D207" s="62">
        <v>1719</v>
      </c>
      <c r="E207" s="62">
        <v>112366</v>
      </c>
      <c r="F207" s="62">
        <v>-86572</v>
      </c>
      <c r="G207" s="62">
        <v>395755</v>
      </c>
      <c r="H207" s="40"/>
    </row>
    <row r="208" spans="1:8">
      <c r="A208" s="22" t="s">
        <v>1008</v>
      </c>
      <c r="B208" s="64" t="s">
        <v>189</v>
      </c>
      <c r="C208" s="62">
        <v>0</v>
      </c>
      <c r="D208" s="62">
        <v>0</v>
      </c>
      <c r="E208" s="62">
        <v>0</v>
      </c>
      <c r="F208" s="62">
        <v>0</v>
      </c>
      <c r="G208" s="62">
        <v>0</v>
      </c>
      <c r="H208" s="40"/>
    </row>
    <row r="209" spans="1:8">
      <c r="A209" s="22" t="s">
        <v>573</v>
      </c>
      <c r="B209" s="64" t="s">
        <v>191</v>
      </c>
      <c r="C209" s="62">
        <v>0</v>
      </c>
      <c r="D209" s="62">
        <v>0</v>
      </c>
      <c r="E209" s="62">
        <v>3720</v>
      </c>
      <c r="F209" s="62">
        <v>0</v>
      </c>
      <c r="G209" s="62">
        <v>3720</v>
      </c>
      <c r="H209" s="40"/>
    </row>
    <row r="210" spans="1:8">
      <c r="A210" s="23" t="s">
        <v>574</v>
      </c>
      <c r="B210" s="353" t="s">
        <v>193</v>
      </c>
      <c r="C210" s="354">
        <v>22</v>
      </c>
      <c r="D210" s="354">
        <v>2528</v>
      </c>
      <c r="E210" s="354">
        <v>0</v>
      </c>
      <c r="F210" s="354">
        <v>389</v>
      </c>
      <c r="G210" s="354">
        <v>2939</v>
      </c>
      <c r="H210" s="40"/>
    </row>
    <row r="211" spans="1:8">
      <c r="A211" s="22" t="s">
        <v>194</v>
      </c>
      <c r="B211" s="64" t="s">
        <v>195</v>
      </c>
      <c r="C211" s="62">
        <v>15780</v>
      </c>
      <c r="D211" s="62">
        <v>15534</v>
      </c>
      <c r="E211" s="62">
        <v>-78381</v>
      </c>
      <c r="F211" s="62">
        <v>65657</v>
      </c>
      <c r="G211" s="62">
        <v>18590</v>
      </c>
      <c r="H211" s="40"/>
    </row>
    <row r="212" spans="1:8">
      <c r="A212" s="22" t="s">
        <v>575</v>
      </c>
      <c r="B212" s="64" t="s">
        <v>197</v>
      </c>
      <c r="C212" s="62">
        <v>139865</v>
      </c>
      <c r="D212" s="62">
        <v>5303</v>
      </c>
      <c r="E212" s="62">
        <v>-10467</v>
      </c>
      <c r="F212" s="62">
        <v>-19</v>
      </c>
      <c r="G212" s="62">
        <v>134682</v>
      </c>
      <c r="H212" s="40"/>
    </row>
    <row r="213" spans="1:8">
      <c r="A213" s="24" t="s">
        <v>927</v>
      </c>
      <c r="B213" s="355" t="s">
        <v>482</v>
      </c>
      <c r="C213" s="356">
        <v>0</v>
      </c>
      <c r="D213" s="356">
        <v>0</v>
      </c>
      <c r="E213" s="356">
        <v>0</v>
      </c>
      <c r="F213" s="356">
        <v>0</v>
      </c>
      <c r="G213" s="356">
        <v>0</v>
      </c>
      <c r="H213" s="40"/>
    </row>
    <row r="214" spans="1:8">
      <c r="A214" s="21" t="s">
        <v>24</v>
      </c>
      <c r="B214" s="347" t="s">
        <v>928</v>
      </c>
      <c r="C214" s="352">
        <v>6101</v>
      </c>
      <c r="D214" s="352">
        <v>12</v>
      </c>
      <c r="E214" s="352">
        <v>675</v>
      </c>
      <c r="F214" s="352">
        <v>-1613</v>
      </c>
      <c r="G214" s="352">
        <v>5175</v>
      </c>
      <c r="H214" s="40"/>
    </row>
    <row r="215" spans="1:8">
      <c r="A215" s="22" t="s">
        <v>336</v>
      </c>
      <c r="B215" s="64" t="s">
        <v>337</v>
      </c>
      <c r="C215" s="62">
        <v>0</v>
      </c>
      <c r="D215" s="62">
        <v>0</v>
      </c>
      <c r="E215" s="62">
        <v>0</v>
      </c>
      <c r="F215" s="62">
        <v>0</v>
      </c>
      <c r="G215" s="62">
        <v>0</v>
      </c>
      <c r="H215" s="40"/>
    </row>
    <row r="216" spans="1:8">
      <c r="A216" s="22" t="s">
        <v>200</v>
      </c>
      <c r="B216" s="64" t="s">
        <v>201</v>
      </c>
      <c r="C216" s="62">
        <v>0</v>
      </c>
      <c r="D216" s="62">
        <v>0</v>
      </c>
      <c r="E216" s="62">
        <v>110</v>
      </c>
      <c r="F216" s="62">
        <v>0</v>
      </c>
      <c r="G216" s="62">
        <v>110</v>
      </c>
      <c r="H216" s="40"/>
    </row>
    <row r="217" spans="1:8">
      <c r="A217" s="22" t="s">
        <v>929</v>
      </c>
      <c r="B217" s="64" t="s">
        <v>531</v>
      </c>
      <c r="C217" s="62">
        <v>0</v>
      </c>
      <c r="D217" s="62">
        <v>0</v>
      </c>
      <c r="E217" s="62">
        <v>0</v>
      </c>
      <c r="F217" s="62">
        <v>0</v>
      </c>
      <c r="G217" s="62">
        <v>0</v>
      </c>
      <c r="H217" s="40"/>
    </row>
    <row r="218" spans="1:8">
      <c r="A218" s="22" t="s">
        <v>502</v>
      </c>
      <c r="B218" s="64" t="s">
        <v>205</v>
      </c>
      <c r="C218" s="62">
        <v>6063</v>
      </c>
      <c r="D218" s="62">
        <v>0</v>
      </c>
      <c r="E218" s="62">
        <v>0</v>
      </c>
      <c r="F218" s="62">
        <v>-1613</v>
      </c>
      <c r="G218" s="62">
        <v>4450</v>
      </c>
      <c r="H218" s="40"/>
    </row>
    <row r="219" spans="1:8">
      <c r="A219" s="22" t="s">
        <v>503</v>
      </c>
      <c r="B219" s="64" t="s">
        <v>207</v>
      </c>
      <c r="C219" s="62">
        <v>22</v>
      </c>
      <c r="D219" s="62">
        <v>8</v>
      </c>
      <c r="E219" s="62">
        <v>550</v>
      </c>
      <c r="F219" s="62">
        <v>0</v>
      </c>
      <c r="G219" s="62">
        <v>580</v>
      </c>
      <c r="H219" s="40"/>
    </row>
    <row r="220" spans="1:8">
      <c r="A220" s="22" t="s">
        <v>483</v>
      </c>
      <c r="B220" s="64" t="s">
        <v>456</v>
      </c>
      <c r="C220" s="62">
        <v>16</v>
      </c>
      <c r="D220" s="62">
        <v>4</v>
      </c>
      <c r="E220" s="62">
        <v>15</v>
      </c>
      <c r="F220" s="62">
        <v>0</v>
      </c>
      <c r="G220" s="62">
        <v>35</v>
      </c>
      <c r="H220" s="40"/>
    </row>
    <row r="221" spans="1:8">
      <c r="A221" s="22" t="s">
        <v>930</v>
      </c>
      <c r="B221" s="64" t="s">
        <v>211</v>
      </c>
      <c r="C221" s="62">
        <v>0</v>
      </c>
      <c r="D221" s="62">
        <v>0</v>
      </c>
      <c r="E221" s="62">
        <v>0</v>
      </c>
      <c r="F221" s="62">
        <v>0</v>
      </c>
      <c r="G221" s="62">
        <v>0</v>
      </c>
      <c r="H221" s="40"/>
    </row>
    <row r="222" spans="1:8">
      <c r="A222" s="21" t="s">
        <v>931</v>
      </c>
      <c r="B222" s="347" t="s">
        <v>932</v>
      </c>
      <c r="C222" s="352">
        <v>69493</v>
      </c>
      <c r="D222" s="352">
        <v>42295</v>
      </c>
      <c r="E222" s="352">
        <v>35966</v>
      </c>
      <c r="F222" s="352">
        <v>-43015</v>
      </c>
      <c r="G222" s="352">
        <v>104739</v>
      </c>
      <c r="H222" s="40"/>
    </row>
    <row r="223" spans="1:8">
      <c r="A223" s="22" t="s">
        <v>336</v>
      </c>
      <c r="B223" s="64" t="s">
        <v>337</v>
      </c>
      <c r="C223" s="62">
        <v>0</v>
      </c>
      <c r="D223" s="62">
        <v>0</v>
      </c>
      <c r="E223" s="62">
        <v>0</v>
      </c>
      <c r="F223" s="62">
        <v>0</v>
      </c>
      <c r="G223" s="62">
        <v>0</v>
      </c>
      <c r="H223" s="40"/>
    </row>
    <row r="224" spans="1:8">
      <c r="A224" s="22" t="s">
        <v>200</v>
      </c>
      <c r="B224" s="64" t="s">
        <v>201</v>
      </c>
      <c r="C224" s="62">
        <v>0</v>
      </c>
      <c r="D224" s="62">
        <v>0</v>
      </c>
      <c r="E224" s="62">
        <v>170</v>
      </c>
      <c r="F224" s="62">
        <v>0</v>
      </c>
      <c r="G224" s="62">
        <v>170</v>
      </c>
      <c r="H224" s="40"/>
    </row>
    <row r="225" spans="1:8">
      <c r="A225" s="22" t="s">
        <v>579</v>
      </c>
      <c r="B225" s="64" t="s">
        <v>217</v>
      </c>
      <c r="C225" s="62">
        <v>6103</v>
      </c>
      <c r="D225" s="62">
        <v>31309</v>
      </c>
      <c r="E225" s="62">
        <v>128</v>
      </c>
      <c r="F225" s="62">
        <v>-8579</v>
      </c>
      <c r="G225" s="62">
        <v>28961</v>
      </c>
      <c r="H225" s="40"/>
    </row>
    <row r="226" spans="1:8">
      <c r="A226" s="22" t="s">
        <v>933</v>
      </c>
      <c r="B226" s="64" t="s">
        <v>219</v>
      </c>
      <c r="C226" s="62">
        <v>0</v>
      </c>
      <c r="D226" s="62">
        <v>937</v>
      </c>
      <c r="E226" s="62">
        <v>0</v>
      </c>
      <c r="F226" s="62">
        <v>0</v>
      </c>
      <c r="G226" s="62">
        <v>937</v>
      </c>
      <c r="H226" s="40"/>
    </row>
    <row r="227" spans="1:8">
      <c r="A227" s="22" t="s">
        <v>202</v>
      </c>
      <c r="B227" s="64" t="s">
        <v>203</v>
      </c>
      <c r="C227" s="62">
        <v>9909</v>
      </c>
      <c r="D227" s="62">
        <v>6249</v>
      </c>
      <c r="E227" s="62">
        <v>23661</v>
      </c>
      <c r="F227" s="62">
        <v>-34436</v>
      </c>
      <c r="G227" s="62">
        <v>5383</v>
      </c>
      <c r="H227" s="40"/>
    </row>
    <row r="228" spans="1:8">
      <c r="A228" s="22" t="s">
        <v>503</v>
      </c>
      <c r="B228" s="64" t="s">
        <v>207</v>
      </c>
      <c r="C228" s="62">
        <v>324</v>
      </c>
      <c r="D228" s="62">
        <v>2393</v>
      </c>
      <c r="E228" s="62">
        <v>172</v>
      </c>
      <c r="F228" s="62">
        <v>0</v>
      </c>
      <c r="G228" s="62">
        <v>2889</v>
      </c>
      <c r="H228" s="40"/>
    </row>
    <row r="229" spans="1:8">
      <c r="A229" s="22" t="s">
        <v>934</v>
      </c>
      <c r="B229" s="64" t="s">
        <v>456</v>
      </c>
      <c r="C229" s="62">
        <v>1</v>
      </c>
      <c r="D229" s="62">
        <v>105</v>
      </c>
      <c r="E229" s="62">
        <v>173</v>
      </c>
      <c r="F229" s="62">
        <v>0</v>
      </c>
      <c r="G229" s="62">
        <v>279</v>
      </c>
      <c r="H229" s="40"/>
    </row>
    <row r="230" spans="1:8">
      <c r="A230" s="22" t="s">
        <v>930</v>
      </c>
      <c r="B230" s="64" t="s">
        <v>211</v>
      </c>
      <c r="C230" s="62">
        <v>53156</v>
      </c>
      <c r="D230" s="62">
        <v>1302</v>
      </c>
      <c r="E230" s="62">
        <v>11662</v>
      </c>
      <c r="F230" s="62">
        <v>0</v>
      </c>
      <c r="G230" s="62">
        <v>66120</v>
      </c>
      <c r="H230" s="40"/>
    </row>
    <row r="231" spans="1:8" ht="26">
      <c r="A231" s="24" t="s">
        <v>935</v>
      </c>
      <c r="B231" s="355" t="s">
        <v>1035</v>
      </c>
      <c r="C231" s="356">
        <v>0</v>
      </c>
      <c r="D231" s="356">
        <v>0</v>
      </c>
      <c r="E231" s="356">
        <v>0</v>
      </c>
      <c r="F231" s="356">
        <v>0</v>
      </c>
      <c r="G231" s="356">
        <v>0</v>
      </c>
      <c r="H231" s="40"/>
    </row>
    <row r="232" spans="1:8">
      <c r="A232" s="21" t="s">
        <v>30</v>
      </c>
      <c r="B232" s="347" t="s">
        <v>937</v>
      </c>
      <c r="C232" s="352">
        <v>606558</v>
      </c>
      <c r="D232" s="352">
        <v>67477</v>
      </c>
      <c r="E232" s="352">
        <v>159039</v>
      </c>
      <c r="F232" s="352">
        <v>-72314</v>
      </c>
      <c r="G232" s="352">
        <v>760760</v>
      </c>
      <c r="H232" s="40"/>
    </row>
    <row r="233" spans="1:8">
      <c r="A233" s="25"/>
      <c r="B233" s="25"/>
      <c r="C233" s="37"/>
      <c r="D233" s="3"/>
      <c r="E233" s="3"/>
      <c r="F233" s="3"/>
      <c r="G233" s="3"/>
      <c r="H233" s="40"/>
    </row>
    <row r="234" spans="1:8" ht="52">
      <c r="A234" s="410" t="s">
        <v>1047</v>
      </c>
      <c r="B234" s="411" t="s">
        <v>429</v>
      </c>
      <c r="C234" s="412" t="s">
        <v>430</v>
      </c>
      <c r="D234" s="412" t="s">
        <v>431</v>
      </c>
      <c r="E234" s="412" t="s">
        <v>986</v>
      </c>
      <c r="F234" s="350" t="s">
        <v>478</v>
      </c>
      <c r="G234" s="351" t="s">
        <v>433</v>
      </c>
      <c r="H234" s="40"/>
    </row>
    <row r="235" spans="1:8" ht="78">
      <c r="A235" s="410"/>
      <c r="B235" s="411"/>
      <c r="C235" s="413"/>
      <c r="D235" s="413"/>
      <c r="E235" s="413"/>
      <c r="F235" s="350" t="s">
        <v>987</v>
      </c>
      <c r="G235" s="351" t="s">
        <v>435</v>
      </c>
      <c r="H235" s="40"/>
    </row>
    <row r="236" spans="1:8">
      <c r="A236" s="21" t="s">
        <v>0</v>
      </c>
      <c r="B236" s="347" t="s">
        <v>1</v>
      </c>
      <c r="C236" s="49">
        <v>265472</v>
      </c>
      <c r="D236" s="49">
        <v>69259</v>
      </c>
      <c r="E236" s="49">
        <v>4462</v>
      </c>
      <c r="F236" s="49">
        <v>-20197</v>
      </c>
      <c r="G236" s="49">
        <v>318996</v>
      </c>
      <c r="H236" s="40"/>
    </row>
    <row r="237" spans="1:8">
      <c r="A237" s="26" t="s">
        <v>622</v>
      </c>
      <c r="B237" s="349" t="s">
        <v>46</v>
      </c>
      <c r="C237" s="324">
        <v>253985</v>
      </c>
      <c r="D237" s="324">
        <v>18</v>
      </c>
      <c r="E237" s="324">
        <v>0</v>
      </c>
      <c r="F237" s="324">
        <v>-14799</v>
      </c>
      <c r="G237" s="324">
        <v>239204</v>
      </c>
      <c r="H237" s="40"/>
    </row>
    <row r="238" spans="1:8">
      <c r="A238" s="26" t="s">
        <v>623</v>
      </c>
      <c r="B238" s="349" t="s">
        <v>369</v>
      </c>
      <c r="C238" s="324">
        <v>1106</v>
      </c>
      <c r="D238" s="324">
        <v>0</v>
      </c>
      <c r="E238" s="324">
        <v>4450</v>
      </c>
      <c r="F238" s="324">
        <v>-5391</v>
      </c>
      <c r="G238" s="324">
        <v>165</v>
      </c>
      <c r="H238" s="40"/>
    </row>
    <row r="239" spans="1:8">
      <c r="A239" s="26" t="s">
        <v>624</v>
      </c>
      <c r="B239" s="349" t="s">
        <v>436</v>
      </c>
      <c r="C239" s="324">
        <v>10381</v>
      </c>
      <c r="D239" s="324">
        <v>69241</v>
      </c>
      <c r="E239" s="324">
        <v>12</v>
      </c>
      <c r="F239" s="324">
        <v>-7</v>
      </c>
      <c r="G239" s="324">
        <v>79627</v>
      </c>
      <c r="H239" s="40"/>
    </row>
    <row r="240" spans="1:8">
      <c r="A240" s="21" t="s">
        <v>677</v>
      </c>
      <c r="B240" s="347" t="s">
        <v>867</v>
      </c>
      <c r="C240" s="49">
        <v>42343</v>
      </c>
      <c r="D240" s="49">
        <v>47891</v>
      </c>
      <c r="E240" s="49">
        <v>384</v>
      </c>
      <c r="F240" s="49">
        <v>-15325</v>
      </c>
      <c r="G240" s="49">
        <v>75293</v>
      </c>
      <c r="H240" s="40"/>
    </row>
    <row r="241" spans="1:8">
      <c r="A241" s="26" t="s">
        <v>439</v>
      </c>
      <c r="B241" s="349" t="s">
        <v>440</v>
      </c>
      <c r="C241" s="324">
        <v>32453</v>
      </c>
      <c r="D241" s="324">
        <v>342</v>
      </c>
      <c r="E241" s="324">
        <v>375</v>
      </c>
      <c r="F241" s="324">
        <v>-521</v>
      </c>
      <c r="G241" s="324">
        <v>32649</v>
      </c>
      <c r="H241" s="40"/>
    </row>
    <row r="242" spans="1:8">
      <c r="A242" s="26" t="s">
        <v>793</v>
      </c>
      <c r="B242" s="349" t="s">
        <v>442</v>
      </c>
      <c r="C242" s="324">
        <v>9890</v>
      </c>
      <c r="D242" s="324">
        <v>47549</v>
      </c>
      <c r="E242" s="324">
        <v>9</v>
      </c>
      <c r="F242" s="324">
        <v>-14804</v>
      </c>
      <c r="G242" s="324">
        <v>42644</v>
      </c>
      <c r="H242" s="40"/>
    </row>
    <row r="243" spans="1:8">
      <c r="A243" s="56" t="s">
        <v>626</v>
      </c>
      <c r="B243" s="48" t="s">
        <v>993</v>
      </c>
      <c r="C243" s="49">
        <v>223129</v>
      </c>
      <c r="D243" s="49">
        <v>21368</v>
      </c>
      <c r="E243" s="49">
        <v>4078</v>
      </c>
      <c r="F243" s="49">
        <v>-4872</v>
      </c>
      <c r="G243" s="49">
        <v>243703</v>
      </c>
      <c r="H243" s="40"/>
    </row>
    <row r="244" spans="1:8">
      <c r="A244" s="22" t="s">
        <v>629</v>
      </c>
      <c r="B244" s="64" t="s">
        <v>65</v>
      </c>
      <c r="C244" s="324">
        <v>626</v>
      </c>
      <c r="D244" s="324">
        <v>352</v>
      </c>
      <c r="E244" s="324">
        <v>255</v>
      </c>
      <c r="F244" s="324">
        <v>-399</v>
      </c>
      <c r="G244" s="324">
        <v>834</v>
      </c>
      <c r="H244" s="40"/>
    </row>
    <row r="245" spans="1:8">
      <c r="A245" s="22" t="s">
        <v>627</v>
      </c>
      <c r="B245" s="64" t="s">
        <v>59</v>
      </c>
      <c r="C245" s="324">
        <v>46324</v>
      </c>
      <c r="D245" s="324">
        <v>12189</v>
      </c>
      <c r="E245" s="324">
        <v>12796</v>
      </c>
      <c r="F245" s="324">
        <v>-1011</v>
      </c>
      <c r="G245" s="324">
        <v>70298</v>
      </c>
      <c r="H245" s="40"/>
    </row>
    <row r="246" spans="1:8">
      <c r="A246" s="22" t="s">
        <v>628</v>
      </c>
      <c r="B246" s="64" t="s">
        <v>520</v>
      </c>
      <c r="C246" s="324">
        <v>7132</v>
      </c>
      <c r="D246" s="324">
        <v>2956</v>
      </c>
      <c r="E246" s="324">
        <v>4186</v>
      </c>
      <c r="F246" s="324">
        <v>-3843</v>
      </c>
      <c r="G246" s="324">
        <v>10431</v>
      </c>
      <c r="H246" s="40"/>
    </row>
    <row r="247" spans="1:8">
      <c r="A247" s="22" t="s">
        <v>66</v>
      </c>
      <c r="B247" s="64" t="s">
        <v>67</v>
      </c>
      <c r="C247" s="324">
        <v>700</v>
      </c>
      <c r="D247" s="324">
        <v>284</v>
      </c>
      <c r="E247" s="324">
        <v>104</v>
      </c>
      <c r="F247" s="324">
        <v>-398</v>
      </c>
      <c r="G247" s="324">
        <v>690</v>
      </c>
      <c r="H247" s="40"/>
    </row>
    <row r="248" spans="1:8">
      <c r="A248" s="56" t="s">
        <v>631</v>
      </c>
      <c r="B248" s="48" t="s">
        <v>883</v>
      </c>
      <c r="C248" s="49">
        <v>169599</v>
      </c>
      <c r="D248" s="49">
        <v>6291</v>
      </c>
      <c r="E248" s="49">
        <v>-12753</v>
      </c>
      <c r="F248" s="49">
        <v>-19</v>
      </c>
      <c r="G248" s="49">
        <v>163118</v>
      </c>
      <c r="H248" s="40"/>
    </row>
    <row r="249" spans="1:8">
      <c r="A249" s="22" t="s">
        <v>632</v>
      </c>
      <c r="B249" s="64" t="s">
        <v>73</v>
      </c>
      <c r="C249" s="324">
        <v>4485</v>
      </c>
      <c r="D249" s="324">
        <v>5</v>
      </c>
      <c r="E249" s="324">
        <v>382</v>
      </c>
      <c r="F249" s="324">
        <v>-64</v>
      </c>
      <c r="G249" s="324">
        <v>4808</v>
      </c>
      <c r="H249" s="40"/>
    </row>
    <row r="250" spans="1:8">
      <c r="A250" s="22" t="s">
        <v>633</v>
      </c>
      <c r="B250" s="64" t="s">
        <v>75</v>
      </c>
      <c r="C250" s="324">
        <v>223</v>
      </c>
      <c r="D250" s="324">
        <v>213</v>
      </c>
      <c r="E250" s="324">
        <v>38</v>
      </c>
      <c r="F250" s="324">
        <v>-64</v>
      </c>
      <c r="G250" s="324">
        <v>410</v>
      </c>
      <c r="H250" s="40"/>
    </row>
    <row r="251" spans="1:8" ht="26">
      <c r="A251" s="22" t="s">
        <v>1000</v>
      </c>
      <c r="B251" s="64" t="s">
        <v>1038</v>
      </c>
      <c r="C251" s="324">
        <v>0</v>
      </c>
      <c r="D251" s="324">
        <v>0</v>
      </c>
      <c r="E251" s="324">
        <v>0</v>
      </c>
      <c r="F251" s="324">
        <v>0</v>
      </c>
      <c r="G251" s="324">
        <v>0</v>
      </c>
      <c r="H251" s="40"/>
    </row>
    <row r="252" spans="1:8">
      <c r="A252" s="56" t="s">
        <v>817</v>
      </c>
      <c r="B252" s="48" t="s">
        <v>884</v>
      </c>
      <c r="C252" s="49">
        <v>173861</v>
      </c>
      <c r="D252" s="49">
        <v>6083</v>
      </c>
      <c r="E252" s="49">
        <v>-12409</v>
      </c>
      <c r="F252" s="49">
        <v>-19</v>
      </c>
      <c r="G252" s="49">
        <v>167516</v>
      </c>
      <c r="H252" s="40"/>
    </row>
    <row r="253" spans="1:8">
      <c r="A253" s="22" t="s">
        <v>78</v>
      </c>
      <c r="B253" s="64" t="s">
        <v>79</v>
      </c>
      <c r="C253" s="324">
        <v>33996</v>
      </c>
      <c r="D253" s="324">
        <v>780</v>
      </c>
      <c r="E253" s="324">
        <v>-1942</v>
      </c>
      <c r="F253" s="324">
        <v>0</v>
      </c>
      <c r="G253" s="324">
        <v>32834</v>
      </c>
      <c r="H253" s="40"/>
    </row>
    <row r="254" spans="1:8">
      <c r="A254" s="22" t="s">
        <v>1002</v>
      </c>
      <c r="B254" s="64" t="s">
        <v>1003</v>
      </c>
      <c r="C254" s="324">
        <v>0</v>
      </c>
      <c r="D254" s="324">
        <v>0</v>
      </c>
      <c r="E254" s="324">
        <v>0</v>
      </c>
      <c r="F254" s="324">
        <v>0</v>
      </c>
      <c r="G254" s="324">
        <v>0</v>
      </c>
      <c r="H254" s="40"/>
    </row>
    <row r="255" spans="1:8">
      <c r="A255" s="56" t="s">
        <v>819</v>
      </c>
      <c r="B255" s="48" t="s">
        <v>885</v>
      </c>
      <c r="C255" s="49">
        <v>139865</v>
      </c>
      <c r="D255" s="49">
        <v>5303</v>
      </c>
      <c r="E255" s="49">
        <v>-10467</v>
      </c>
      <c r="F255" s="49">
        <v>-19</v>
      </c>
      <c r="G255" s="49">
        <v>134682</v>
      </c>
      <c r="H255" s="40"/>
    </row>
    <row r="256" spans="1:8">
      <c r="A256" s="24" t="s">
        <v>821</v>
      </c>
      <c r="B256" s="355" t="s">
        <v>1004</v>
      </c>
      <c r="C256" s="327">
        <v>0</v>
      </c>
      <c r="D256" s="327">
        <v>0</v>
      </c>
      <c r="E256" s="327">
        <v>0</v>
      </c>
      <c r="F256" s="327">
        <v>0</v>
      </c>
      <c r="G256" s="327">
        <v>0</v>
      </c>
      <c r="H256" s="40"/>
    </row>
    <row r="257" spans="1:8">
      <c r="A257" s="56" t="s">
        <v>886</v>
      </c>
      <c r="B257" s="48" t="s">
        <v>887</v>
      </c>
      <c r="C257" s="49">
        <v>139865</v>
      </c>
      <c r="D257" s="49">
        <v>5303</v>
      </c>
      <c r="E257" s="49">
        <v>-10467</v>
      </c>
      <c r="F257" s="49">
        <v>-19</v>
      </c>
      <c r="G257" s="49">
        <v>134682</v>
      </c>
      <c r="H257" s="40"/>
    </row>
    <row r="258" spans="1:8">
      <c r="A258" s="30" t="s">
        <v>857</v>
      </c>
      <c r="B258" s="360" t="s">
        <v>888</v>
      </c>
      <c r="C258" s="361">
        <v>0</v>
      </c>
      <c r="D258" s="361">
        <v>0</v>
      </c>
      <c r="E258" s="361">
        <v>0</v>
      </c>
      <c r="F258" s="361">
        <v>0</v>
      </c>
      <c r="G258" s="361">
        <v>0</v>
      </c>
      <c r="H258" s="40"/>
    </row>
    <row r="259" spans="1:8">
      <c r="A259" s="31" t="s">
        <v>889</v>
      </c>
      <c r="B259" s="357" t="s">
        <v>890</v>
      </c>
      <c r="C259" s="49">
        <v>139865</v>
      </c>
      <c r="D259" s="49">
        <v>5303</v>
      </c>
      <c r="E259" s="49">
        <v>-10467</v>
      </c>
      <c r="F259" s="49">
        <v>-19</v>
      </c>
      <c r="G259" s="49">
        <v>134682</v>
      </c>
      <c r="H259" s="40"/>
    </row>
  </sheetData>
  <mergeCells count="15">
    <mergeCell ref="A175:A176"/>
    <mergeCell ref="B175:B176"/>
    <mergeCell ref="A202:A203"/>
    <mergeCell ref="B202:B203"/>
    <mergeCell ref="A234:A235"/>
    <mergeCell ref="B234:B235"/>
    <mergeCell ref="C234:C235"/>
    <mergeCell ref="D234:D235"/>
    <mergeCell ref="E234:E235"/>
    <mergeCell ref="C175:C176"/>
    <mergeCell ref="D175:D176"/>
    <mergeCell ref="E175:E176"/>
    <mergeCell ref="C202:C203"/>
    <mergeCell ref="D202:D203"/>
    <mergeCell ref="E202:E203"/>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sheetPr>
  <dimension ref="A1:J256"/>
  <sheetViews>
    <sheetView workbookViewId="0"/>
  </sheetViews>
  <sheetFormatPr baseColWidth="10" defaultColWidth="8.1640625" defaultRowHeight="14"/>
  <cols>
    <col min="1" max="2" width="50.1640625" style="12" customWidth="1"/>
    <col min="3" max="7" width="12.1640625" style="11" customWidth="1"/>
    <col min="8" max="9" width="9" style="11" bestFit="1" customWidth="1"/>
    <col min="10" max="16384" width="8.1640625" style="11"/>
  </cols>
  <sheetData>
    <row r="1" spans="1:8">
      <c r="A1" s="10" t="s">
        <v>1048</v>
      </c>
    </row>
    <row r="2" spans="1:8">
      <c r="A2" s="10" t="s">
        <v>1049</v>
      </c>
    </row>
    <row r="3" spans="1:8">
      <c r="A3" s="10"/>
    </row>
    <row r="4" spans="1:8">
      <c r="A4" s="10"/>
    </row>
    <row r="5" spans="1:8" ht="26">
      <c r="A5" s="13" t="s">
        <v>779</v>
      </c>
      <c r="B5" s="14" t="s">
        <v>39</v>
      </c>
    </row>
    <row r="6" spans="1:8" ht="28.25" customHeight="1">
      <c r="A6" s="319" t="s">
        <v>462</v>
      </c>
      <c r="B6" s="319" t="s">
        <v>41</v>
      </c>
      <c r="C6" s="320" t="s">
        <v>1050</v>
      </c>
      <c r="D6" s="320" t="s">
        <v>1051</v>
      </c>
      <c r="H6"/>
    </row>
    <row r="7" spans="1:8">
      <c r="A7" s="321" t="s">
        <v>0</v>
      </c>
      <c r="B7" s="321" t="s">
        <v>1</v>
      </c>
      <c r="C7" s="322">
        <v>86995</v>
      </c>
      <c r="D7" s="322">
        <v>25587</v>
      </c>
    </row>
    <row r="8" spans="1:8">
      <c r="A8" s="323" t="s">
        <v>622</v>
      </c>
      <c r="B8" s="323" t="s">
        <v>46</v>
      </c>
      <c r="C8" s="324">
        <v>63667</v>
      </c>
      <c r="D8" s="324">
        <v>2857</v>
      </c>
    </row>
    <row r="9" spans="1:8">
      <c r="A9" s="323" t="s">
        <v>623</v>
      </c>
      <c r="B9" s="323" t="s">
        <v>369</v>
      </c>
      <c r="C9" s="324">
        <v>105</v>
      </c>
      <c r="D9" s="324">
        <v>117</v>
      </c>
    </row>
    <row r="10" spans="1:8">
      <c r="A10" s="323" t="s">
        <v>624</v>
      </c>
      <c r="B10" s="323" t="s">
        <v>436</v>
      </c>
      <c r="C10" s="324">
        <v>23223</v>
      </c>
      <c r="D10" s="324">
        <v>22613</v>
      </c>
    </row>
    <row r="11" spans="1:8">
      <c r="A11" s="321" t="s">
        <v>677</v>
      </c>
      <c r="B11" s="321" t="s">
        <v>867</v>
      </c>
      <c r="C11" s="322">
        <v>17189</v>
      </c>
      <c r="D11" s="322">
        <v>17496</v>
      </c>
    </row>
    <row r="12" spans="1:8">
      <c r="A12" s="323" t="s">
        <v>439</v>
      </c>
      <c r="B12" s="323" t="s">
        <v>440</v>
      </c>
      <c r="C12" s="324">
        <v>1810</v>
      </c>
      <c r="D12" s="324">
        <v>2524</v>
      </c>
    </row>
    <row r="13" spans="1:8">
      <c r="A13" s="323" t="s">
        <v>793</v>
      </c>
      <c r="B13" s="323" t="s">
        <v>442</v>
      </c>
      <c r="C13" s="324">
        <v>15379</v>
      </c>
      <c r="D13" s="324">
        <v>14972</v>
      </c>
    </row>
    <row r="14" spans="1:8">
      <c r="A14" s="325" t="s">
        <v>626</v>
      </c>
      <c r="B14" s="325" t="s">
        <v>993</v>
      </c>
      <c r="C14" s="322">
        <v>69806</v>
      </c>
      <c r="D14" s="322">
        <v>8091</v>
      </c>
    </row>
    <row r="15" spans="1:8">
      <c r="A15" s="61" t="s">
        <v>629</v>
      </c>
      <c r="B15" s="61" t="s">
        <v>65</v>
      </c>
      <c r="C15" s="324">
        <v>205</v>
      </c>
      <c r="D15" s="324">
        <v>258</v>
      </c>
    </row>
    <row r="16" spans="1:8">
      <c r="A16" s="61" t="s">
        <v>627</v>
      </c>
      <c r="B16" s="61" t="s">
        <v>59</v>
      </c>
      <c r="C16" s="324">
        <v>16833</v>
      </c>
      <c r="D16" s="324">
        <v>7787</v>
      </c>
    </row>
    <row r="17" spans="1:4">
      <c r="A17" s="61" t="s">
        <v>628</v>
      </c>
      <c r="B17" s="61" t="s">
        <v>520</v>
      </c>
      <c r="C17" s="324">
        <v>9078</v>
      </c>
      <c r="D17" s="324">
        <v>3044</v>
      </c>
    </row>
    <row r="18" spans="1:4">
      <c r="A18" s="61" t="s">
        <v>66</v>
      </c>
      <c r="B18" s="61" t="s">
        <v>67</v>
      </c>
      <c r="C18" s="324">
        <v>5520</v>
      </c>
      <c r="D18" s="324">
        <v>194</v>
      </c>
    </row>
    <row r="19" spans="1:4">
      <c r="A19" s="325" t="s">
        <v>631</v>
      </c>
      <c r="B19" s="325" t="s">
        <v>883</v>
      </c>
      <c r="C19" s="322">
        <v>38580</v>
      </c>
      <c r="D19" s="322">
        <v>-2676</v>
      </c>
    </row>
    <row r="20" spans="1:4">
      <c r="A20" s="61" t="s">
        <v>632</v>
      </c>
      <c r="B20" s="61" t="s">
        <v>73</v>
      </c>
      <c r="C20" s="324">
        <v>3272</v>
      </c>
      <c r="D20" s="324">
        <v>57</v>
      </c>
    </row>
    <row r="21" spans="1:4">
      <c r="A21" s="61" t="s">
        <v>633</v>
      </c>
      <c r="B21" s="61" t="s">
        <v>75</v>
      </c>
      <c r="C21" s="324">
        <v>1674</v>
      </c>
      <c r="D21" s="324">
        <v>2005</v>
      </c>
    </row>
    <row r="22" spans="1:4" ht="14" customHeight="1">
      <c r="A22" s="61" t="s">
        <v>1000</v>
      </c>
      <c r="B22" s="61" t="s">
        <v>1001</v>
      </c>
      <c r="C22" s="324">
        <v>0</v>
      </c>
      <c r="D22" s="324">
        <v>0</v>
      </c>
    </row>
    <row r="23" spans="1:4">
      <c r="A23" s="325" t="s">
        <v>817</v>
      </c>
      <c r="B23" s="325" t="s">
        <v>884</v>
      </c>
      <c r="C23" s="322">
        <v>40178</v>
      </c>
      <c r="D23" s="322">
        <v>-4624</v>
      </c>
    </row>
    <row r="24" spans="1:4">
      <c r="A24" s="61" t="s">
        <v>78</v>
      </c>
      <c r="B24" s="61" t="s">
        <v>79</v>
      </c>
      <c r="C24" s="324">
        <v>7616</v>
      </c>
      <c r="D24" s="324">
        <v>592</v>
      </c>
    </row>
    <row r="25" spans="1:4">
      <c r="A25" s="61" t="s">
        <v>1002</v>
      </c>
      <c r="B25" s="61" t="s">
        <v>1003</v>
      </c>
      <c r="C25" s="324">
        <v>0</v>
      </c>
      <c r="D25" s="324">
        <v>0</v>
      </c>
    </row>
    <row r="26" spans="1:4">
      <c r="A26" s="325" t="s">
        <v>819</v>
      </c>
      <c r="B26" s="325" t="s">
        <v>885</v>
      </c>
      <c r="C26" s="322">
        <v>32562</v>
      </c>
      <c r="D26" s="322">
        <v>-5216</v>
      </c>
    </row>
    <row r="27" spans="1:4">
      <c r="A27" s="321" t="s">
        <v>821</v>
      </c>
      <c r="B27" s="321" t="s">
        <v>1004</v>
      </c>
      <c r="C27" s="322">
        <v>0</v>
      </c>
      <c r="D27" s="322">
        <v>0</v>
      </c>
    </row>
    <row r="28" spans="1:4">
      <c r="A28" s="326"/>
      <c r="B28" s="326"/>
      <c r="C28" s="327"/>
      <c r="D28" s="327"/>
    </row>
    <row r="29" spans="1:4">
      <c r="A29" s="328" t="s">
        <v>886</v>
      </c>
      <c r="B29" s="328" t="s">
        <v>887</v>
      </c>
      <c r="C29" s="329">
        <v>32562</v>
      </c>
      <c r="D29" s="329">
        <v>-5216</v>
      </c>
    </row>
    <row r="30" spans="1:4">
      <c r="A30" s="326"/>
      <c r="B30" s="326"/>
      <c r="C30" s="327"/>
      <c r="D30" s="327"/>
    </row>
    <row r="31" spans="1:4">
      <c r="A31" s="325" t="s">
        <v>857</v>
      </c>
      <c r="B31" s="325" t="s">
        <v>888</v>
      </c>
      <c r="C31" s="322">
        <v>0</v>
      </c>
      <c r="D31" s="322">
        <v>0</v>
      </c>
    </row>
    <row r="32" spans="1:4">
      <c r="A32" s="325" t="s">
        <v>889</v>
      </c>
      <c r="B32" s="325" t="s">
        <v>890</v>
      </c>
      <c r="C32" s="322">
        <v>32562</v>
      </c>
      <c r="D32" s="322">
        <v>-5216</v>
      </c>
    </row>
    <row r="33" spans="1:4">
      <c r="A33" s="15"/>
      <c r="B33" s="16"/>
      <c r="C33" s="32"/>
      <c r="D33" s="32"/>
    </row>
    <row r="34" spans="1:4">
      <c r="A34" s="15"/>
      <c r="B34" s="17"/>
      <c r="C34" s="33"/>
      <c r="D34" s="33"/>
    </row>
    <row r="35" spans="1:4">
      <c r="A35" s="330" t="s">
        <v>86</v>
      </c>
      <c r="B35" s="330" t="s">
        <v>891</v>
      </c>
      <c r="C35" s="331"/>
      <c r="D35" s="331"/>
    </row>
    <row r="36" spans="1:4">
      <c r="A36" s="18" t="s">
        <v>88</v>
      </c>
      <c r="B36" s="18" t="s">
        <v>89</v>
      </c>
      <c r="C36" s="332">
        <v>0.34300000000000003</v>
      </c>
      <c r="D36" s="332">
        <v>-5.5E-2</v>
      </c>
    </row>
    <row r="37" spans="1:4">
      <c r="A37" s="333" t="s">
        <v>90</v>
      </c>
      <c r="B37" s="333" t="s">
        <v>91</v>
      </c>
      <c r="C37" s="332">
        <v>0.34300000000000003</v>
      </c>
      <c r="D37" s="332">
        <v>-5.5E-2</v>
      </c>
    </row>
    <row r="38" spans="1:4" ht="26">
      <c r="A38" s="325" t="s">
        <v>858</v>
      </c>
      <c r="B38" s="325" t="s">
        <v>892</v>
      </c>
      <c r="C38" s="334"/>
      <c r="D38" s="334"/>
    </row>
    <row r="39" spans="1:4">
      <c r="A39" s="333" t="s">
        <v>88</v>
      </c>
      <c r="B39" s="333" t="s">
        <v>89</v>
      </c>
      <c r="C39" s="332">
        <v>0.34300000000000003</v>
      </c>
      <c r="D39" s="332">
        <v>-5.5E-2</v>
      </c>
    </row>
    <row r="40" spans="1:4">
      <c r="A40" s="333" t="s">
        <v>90</v>
      </c>
      <c r="B40" s="333" t="s">
        <v>91</v>
      </c>
      <c r="C40" s="332">
        <v>0.34300000000000003</v>
      </c>
      <c r="D40" s="332">
        <v>-5.5E-2</v>
      </c>
    </row>
    <row r="41" spans="1:4">
      <c r="A41" s="325" t="s">
        <v>893</v>
      </c>
      <c r="B41" s="325" t="s">
        <v>894</v>
      </c>
      <c r="C41" s="334"/>
      <c r="D41" s="334"/>
    </row>
    <row r="42" spans="1:4">
      <c r="A42" s="333" t="s">
        <v>88</v>
      </c>
      <c r="B42" s="333" t="s">
        <v>89</v>
      </c>
      <c r="C42" s="365">
        <v>0</v>
      </c>
      <c r="D42" s="365">
        <v>0</v>
      </c>
    </row>
    <row r="43" spans="1:4">
      <c r="A43" s="333" t="s">
        <v>90</v>
      </c>
      <c r="B43" s="333" t="s">
        <v>91</v>
      </c>
      <c r="C43" s="365">
        <v>0</v>
      </c>
      <c r="D43" s="365">
        <v>0</v>
      </c>
    </row>
    <row r="44" spans="1:4">
      <c r="A44" s="50"/>
    </row>
    <row r="46" spans="1:4">
      <c r="A46" s="330" t="s">
        <v>886</v>
      </c>
      <c r="B46" s="330" t="s">
        <v>887</v>
      </c>
      <c r="C46" s="322">
        <v>32562</v>
      </c>
      <c r="D46" s="322">
        <v>-5216</v>
      </c>
    </row>
    <row r="47" spans="1:4" ht="26">
      <c r="A47" s="52" t="s">
        <v>896</v>
      </c>
      <c r="B47" s="52" t="s">
        <v>897</v>
      </c>
      <c r="C47" s="327">
        <v>-662</v>
      </c>
      <c r="D47" s="327">
        <v>1539</v>
      </c>
    </row>
    <row r="48" spans="1:4">
      <c r="A48" s="38" t="s">
        <v>637</v>
      </c>
      <c r="B48" s="38" t="s">
        <v>898</v>
      </c>
      <c r="C48" s="324">
        <v>-662</v>
      </c>
      <c r="D48" s="324">
        <v>1539</v>
      </c>
    </row>
    <row r="49" spans="1:5">
      <c r="A49" s="38" t="s">
        <v>403</v>
      </c>
      <c r="B49" s="38" t="s">
        <v>404</v>
      </c>
      <c r="C49" s="324">
        <v>-1</v>
      </c>
      <c r="D49" s="324">
        <v>0</v>
      </c>
    </row>
    <row r="50" spans="1:5" ht="26">
      <c r="A50" s="38" t="s">
        <v>899</v>
      </c>
      <c r="B50" s="38" t="s">
        <v>900</v>
      </c>
      <c r="C50" s="366">
        <v>0</v>
      </c>
      <c r="D50" s="366">
        <v>0</v>
      </c>
    </row>
    <row r="51" spans="1:5">
      <c r="A51" s="330" t="s">
        <v>405</v>
      </c>
      <c r="B51" s="330" t="s">
        <v>901</v>
      </c>
      <c r="C51" s="322">
        <v>31900</v>
      </c>
      <c r="D51" s="322">
        <v>-3677</v>
      </c>
    </row>
    <row r="52" spans="1:5" ht="26">
      <c r="A52" s="18" t="s">
        <v>795</v>
      </c>
      <c r="B52" s="18" t="s">
        <v>902</v>
      </c>
      <c r="C52" s="366">
        <v>0</v>
      </c>
      <c r="D52" s="324"/>
    </row>
    <row r="53" spans="1:5" ht="26">
      <c r="A53" s="330" t="s">
        <v>903</v>
      </c>
      <c r="B53" s="330" t="s">
        <v>904</v>
      </c>
      <c r="C53" s="322">
        <v>31900</v>
      </c>
      <c r="D53" s="322">
        <v>-3677</v>
      </c>
    </row>
    <row r="54" spans="1:5">
      <c r="A54" s="51" t="s">
        <v>895</v>
      </c>
    </row>
    <row r="56" spans="1:5" ht="26">
      <c r="A56" s="13" t="s">
        <v>781</v>
      </c>
      <c r="B56" s="13" t="s">
        <v>125</v>
      </c>
    </row>
    <row r="57" spans="1:5" ht="28.25" customHeight="1">
      <c r="A57" s="319" t="s">
        <v>126</v>
      </c>
      <c r="B57" s="319" t="s">
        <v>127</v>
      </c>
      <c r="C57" s="320" t="s">
        <v>1052</v>
      </c>
      <c r="D57" s="320" t="s">
        <v>1053</v>
      </c>
      <c r="E57" s="320" t="s">
        <v>1054</v>
      </c>
    </row>
    <row r="58" spans="1:5">
      <c r="A58" s="340" t="s">
        <v>14</v>
      </c>
      <c r="B58" s="340" t="s">
        <v>15</v>
      </c>
      <c r="C58" s="336">
        <v>117156</v>
      </c>
      <c r="D58" s="336">
        <v>119187</v>
      </c>
      <c r="E58" s="336">
        <v>94930</v>
      </c>
    </row>
    <row r="59" spans="1:5">
      <c r="A59" s="61" t="s">
        <v>566</v>
      </c>
      <c r="B59" s="61" t="s">
        <v>133</v>
      </c>
      <c r="C59" s="62">
        <v>10529</v>
      </c>
      <c r="D59" s="62">
        <v>9380</v>
      </c>
      <c r="E59" s="62">
        <v>5444</v>
      </c>
    </row>
    <row r="60" spans="1:5">
      <c r="A60" s="61" t="s">
        <v>134</v>
      </c>
      <c r="B60" s="61" t="s">
        <v>907</v>
      </c>
      <c r="C60" s="62">
        <v>46794</v>
      </c>
      <c r="D60" s="62">
        <v>47857</v>
      </c>
      <c r="E60" s="62">
        <v>41303</v>
      </c>
    </row>
    <row r="61" spans="1:5">
      <c r="A61" s="61" t="s">
        <v>138</v>
      </c>
      <c r="B61" s="61" t="s">
        <v>139</v>
      </c>
      <c r="C61" s="62">
        <v>46417</v>
      </c>
      <c r="D61" s="62">
        <v>46417</v>
      </c>
      <c r="E61" s="62">
        <v>46417</v>
      </c>
    </row>
    <row r="62" spans="1:5">
      <c r="A62" s="61" t="s">
        <v>909</v>
      </c>
      <c r="B62" s="61" t="s">
        <v>141</v>
      </c>
      <c r="C62" s="62">
        <v>0</v>
      </c>
      <c r="D62" s="62">
        <v>0</v>
      </c>
      <c r="E62" s="62">
        <v>0</v>
      </c>
    </row>
    <row r="63" spans="1:5">
      <c r="A63" s="61" t="s">
        <v>536</v>
      </c>
      <c r="B63" s="61" t="s">
        <v>451</v>
      </c>
      <c r="C63" s="62">
        <v>0</v>
      </c>
      <c r="D63" s="62">
        <v>0</v>
      </c>
      <c r="E63" s="62">
        <v>0</v>
      </c>
    </row>
    <row r="64" spans="1:5" ht="26">
      <c r="A64" s="61" t="s">
        <v>644</v>
      </c>
      <c r="B64" s="61" t="s">
        <v>865</v>
      </c>
      <c r="C64" s="62">
        <v>0</v>
      </c>
      <c r="D64" s="62">
        <v>0</v>
      </c>
      <c r="E64" s="62">
        <v>0</v>
      </c>
    </row>
    <row r="65" spans="1:5">
      <c r="A65" s="61" t="s">
        <v>911</v>
      </c>
      <c r="B65" s="61" t="s">
        <v>912</v>
      </c>
      <c r="C65" s="62">
        <v>0</v>
      </c>
      <c r="D65" s="62">
        <v>0</v>
      </c>
      <c r="E65" s="62">
        <v>0</v>
      </c>
    </row>
    <row r="66" spans="1:5">
      <c r="A66" s="61" t="s">
        <v>146</v>
      </c>
      <c r="B66" s="61" t="s">
        <v>147</v>
      </c>
      <c r="C66" s="62">
        <v>547</v>
      </c>
      <c r="D66" s="62">
        <v>547</v>
      </c>
      <c r="E66" s="62">
        <v>547</v>
      </c>
    </row>
    <row r="67" spans="1:5">
      <c r="A67" s="61" t="s">
        <v>913</v>
      </c>
      <c r="B67" s="61" t="s">
        <v>151</v>
      </c>
      <c r="C67" s="62">
        <v>12654</v>
      </c>
      <c r="D67" s="62">
        <v>14771</v>
      </c>
      <c r="E67" s="62">
        <v>943</v>
      </c>
    </row>
    <row r="68" spans="1:5">
      <c r="A68" s="61" t="s">
        <v>1005</v>
      </c>
      <c r="B68" s="61" t="s">
        <v>1006</v>
      </c>
      <c r="C68" s="62">
        <v>215</v>
      </c>
      <c r="D68" s="62">
        <v>215</v>
      </c>
      <c r="E68" s="62">
        <v>276</v>
      </c>
    </row>
    <row r="69" spans="1:5">
      <c r="A69" s="340" t="s">
        <v>914</v>
      </c>
      <c r="B69" s="340" t="s">
        <v>17</v>
      </c>
      <c r="C69" s="336">
        <v>576541</v>
      </c>
      <c r="D69" s="336">
        <v>554759</v>
      </c>
      <c r="E69" s="336">
        <v>169131</v>
      </c>
    </row>
    <row r="70" spans="1:5">
      <c r="A70" s="61" t="s">
        <v>156</v>
      </c>
      <c r="B70" s="61" t="s">
        <v>157</v>
      </c>
      <c r="C70" s="62">
        <v>48175</v>
      </c>
      <c r="D70" s="62">
        <v>34200</v>
      </c>
      <c r="E70" s="62">
        <v>106558</v>
      </c>
    </row>
    <row r="71" spans="1:5">
      <c r="A71" s="61" t="s">
        <v>158</v>
      </c>
      <c r="B71" s="61" t="s">
        <v>159</v>
      </c>
      <c r="C71" s="62">
        <v>45908</v>
      </c>
      <c r="D71" s="62">
        <v>87704</v>
      </c>
      <c r="E71" s="62">
        <v>14087</v>
      </c>
    </row>
    <row r="72" spans="1:5">
      <c r="A72" s="364" t="s">
        <v>915</v>
      </c>
      <c r="B72" s="364" t="s">
        <v>161</v>
      </c>
      <c r="C72" s="337">
        <v>21222</v>
      </c>
      <c r="D72" s="337">
        <v>0</v>
      </c>
      <c r="E72" s="337">
        <v>183</v>
      </c>
    </row>
    <row r="73" spans="1:5">
      <c r="A73" s="61" t="s">
        <v>152</v>
      </c>
      <c r="B73" s="61" t="s">
        <v>163</v>
      </c>
      <c r="C73" s="62">
        <v>15043</v>
      </c>
      <c r="D73" s="62">
        <v>26530</v>
      </c>
      <c r="E73" s="62">
        <v>10997</v>
      </c>
    </row>
    <row r="74" spans="1:5">
      <c r="A74" s="61" t="s">
        <v>916</v>
      </c>
      <c r="B74" s="61" t="s">
        <v>917</v>
      </c>
      <c r="C74" s="62">
        <v>0</v>
      </c>
      <c r="D74" s="62">
        <v>0</v>
      </c>
      <c r="E74" s="62">
        <v>0</v>
      </c>
    </row>
    <row r="75" spans="1:5" ht="26">
      <c r="A75" s="61" t="s">
        <v>918</v>
      </c>
      <c r="B75" s="61" t="s">
        <v>919</v>
      </c>
      <c r="C75" s="62">
        <v>0</v>
      </c>
      <c r="D75" s="62">
        <v>0</v>
      </c>
      <c r="E75" s="62">
        <v>0</v>
      </c>
    </row>
    <row r="76" spans="1:5">
      <c r="A76" s="61" t="s">
        <v>146</v>
      </c>
      <c r="B76" s="61" t="s">
        <v>147</v>
      </c>
      <c r="C76" s="62">
        <v>0</v>
      </c>
      <c r="D76" s="62">
        <v>165</v>
      </c>
      <c r="E76" s="62">
        <v>2768</v>
      </c>
    </row>
    <row r="77" spans="1:5">
      <c r="A77" s="61" t="s">
        <v>499</v>
      </c>
      <c r="B77" s="61" t="s">
        <v>149</v>
      </c>
      <c r="C77" s="62">
        <v>11316</v>
      </c>
      <c r="D77" s="62">
        <v>12523</v>
      </c>
      <c r="E77" s="62">
        <v>5055</v>
      </c>
    </row>
    <row r="78" spans="1:5">
      <c r="A78" s="61" t="s">
        <v>170</v>
      </c>
      <c r="B78" s="61" t="s">
        <v>920</v>
      </c>
      <c r="C78" s="62">
        <v>434877</v>
      </c>
      <c r="D78" s="62">
        <v>393637</v>
      </c>
      <c r="E78" s="62">
        <v>29483</v>
      </c>
    </row>
    <row r="79" spans="1:5">
      <c r="A79" s="61" t="s">
        <v>923</v>
      </c>
      <c r="B79" s="61" t="s">
        <v>924</v>
      </c>
      <c r="C79" s="62">
        <v>0</v>
      </c>
      <c r="D79" s="62">
        <v>0</v>
      </c>
      <c r="E79" s="62">
        <v>0</v>
      </c>
    </row>
    <row r="80" spans="1:5">
      <c r="A80" s="340" t="s">
        <v>20</v>
      </c>
      <c r="B80" s="340" t="s">
        <v>925</v>
      </c>
      <c r="C80" s="336">
        <v>693697</v>
      </c>
      <c r="D80" s="336">
        <v>673946</v>
      </c>
      <c r="E80" s="336">
        <v>264061</v>
      </c>
    </row>
    <row r="81" spans="1:5">
      <c r="A81" s="15"/>
      <c r="B81" s="15"/>
      <c r="C81" s="1"/>
      <c r="D81" s="1"/>
    </row>
    <row r="82" spans="1:5" ht="28.25" customHeight="1">
      <c r="A82" s="319" t="s">
        <v>452</v>
      </c>
      <c r="B82" s="319" t="s">
        <v>177</v>
      </c>
      <c r="C82" s="320" t="s">
        <v>1052</v>
      </c>
      <c r="D82" s="320" t="s">
        <v>1053</v>
      </c>
      <c r="E82" s="320" t="s">
        <v>1054</v>
      </c>
    </row>
    <row r="83" spans="1:5">
      <c r="A83" s="340" t="s">
        <v>22</v>
      </c>
      <c r="B83" s="340" t="s">
        <v>23</v>
      </c>
      <c r="C83" s="336">
        <v>547119</v>
      </c>
      <c r="D83" s="336">
        <v>513675</v>
      </c>
      <c r="E83" s="336">
        <v>164521</v>
      </c>
    </row>
    <row r="84" spans="1:5">
      <c r="A84" s="340" t="s">
        <v>926</v>
      </c>
      <c r="B84" s="340" t="s">
        <v>481</v>
      </c>
      <c r="C84" s="336">
        <v>547119</v>
      </c>
      <c r="D84" s="336">
        <v>513675</v>
      </c>
      <c r="E84" s="336">
        <v>164521</v>
      </c>
    </row>
    <row r="85" spans="1:5">
      <c r="A85" s="61" t="s">
        <v>182</v>
      </c>
      <c r="B85" s="61" t="s">
        <v>183</v>
      </c>
      <c r="C85" s="62">
        <v>94950</v>
      </c>
      <c r="D85" s="62">
        <v>94950</v>
      </c>
      <c r="E85" s="62">
        <v>94950</v>
      </c>
    </row>
    <row r="86" spans="1:5">
      <c r="A86" s="61" t="s">
        <v>990</v>
      </c>
      <c r="B86" s="61" t="s">
        <v>1007</v>
      </c>
      <c r="C86" s="62">
        <v>120199</v>
      </c>
      <c r="D86" s="62">
        <v>120199</v>
      </c>
      <c r="E86" s="62">
        <v>119730</v>
      </c>
    </row>
    <row r="87" spans="1:5">
      <c r="A87" s="61" t="s">
        <v>1008</v>
      </c>
      <c r="B87" s="61" t="s">
        <v>189</v>
      </c>
      <c r="C87" s="62">
        <v>0</v>
      </c>
      <c r="D87" s="62">
        <v>0</v>
      </c>
      <c r="E87" s="62">
        <v>0</v>
      </c>
    </row>
    <row r="88" spans="1:5">
      <c r="A88" s="61" t="s">
        <v>573</v>
      </c>
      <c r="B88" s="61" t="s">
        <v>191</v>
      </c>
      <c r="C88" s="62">
        <v>4837</v>
      </c>
      <c r="D88" s="62">
        <v>3354</v>
      </c>
      <c r="E88" s="62">
        <v>1896</v>
      </c>
    </row>
    <row r="89" spans="1:5">
      <c r="A89" s="61" t="s">
        <v>574</v>
      </c>
      <c r="B89" s="61" t="s">
        <v>193</v>
      </c>
      <c r="C89" s="62">
        <v>1852</v>
      </c>
      <c r="D89" s="62">
        <v>2514</v>
      </c>
      <c r="E89" s="62">
        <v>2463</v>
      </c>
    </row>
    <row r="90" spans="1:5">
      <c r="A90" s="61" t="s">
        <v>194</v>
      </c>
      <c r="B90" s="61" t="s">
        <v>195</v>
      </c>
      <c r="C90" s="62">
        <v>292719</v>
      </c>
      <c r="D90" s="62">
        <v>-49772</v>
      </c>
      <c r="E90" s="62">
        <v>-49302</v>
      </c>
    </row>
    <row r="91" spans="1:5">
      <c r="A91" s="61" t="s">
        <v>575</v>
      </c>
      <c r="B91" s="61" t="s">
        <v>197</v>
      </c>
      <c r="C91" s="62">
        <v>32562</v>
      </c>
      <c r="D91" s="62">
        <v>342430</v>
      </c>
      <c r="E91" s="62">
        <v>-5216</v>
      </c>
    </row>
    <row r="92" spans="1:5">
      <c r="A92" s="321" t="s">
        <v>927</v>
      </c>
      <c r="B92" s="321" t="s">
        <v>482</v>
      </c>
      <c r="C92" s="367">
        <v>0</v>
      </c>
      <c r="D92" s="367">
        <v>0</v>
      </c>
      <c r="E92" s="367">
        <v>0</v>
      </c>
    </row>
    <row r="93" spans="1:5">
      <c r="A93" s="340" t="s">
        <v>24</v>
      </c>
      <c r="B93" s="340" t="s">
        <v>928</v>
      </c>
      <c r="C93" s="336">
        <v>10345</v>
      </c>
      <c r="D93" s="336">
        <v>18414</v>
      </c>
      <c r="E93" s="336">
        <v>1445</v>
      </c>
    </row>
    <row r="94" spans="1:5">
      <c r="A94" s="61" t="s">
        <v>336</v>
      </c>
      <c r="B94" s="61" t="s">
        <v>337</v>
      </c>
      <c r="C94" s="62">
        <v>0</v>
      </c>
      <c r="D94" s="62">
        <v>0</v>
      </c>
      <c r="E94" s="62">
        <v>0</v>
      </c>
    </row>
    <row r="95" spans="1:5">
      <c r="A95" s="61" t="s">
        <v>200</v>
      </c>
      <c r="B95" s="61" t="s">
        <v>201</v>
      </c>
      <c r="C95" s="62">
        <v>124</v>
      </c>
      <c r="D95" s="62">
        <v>0</v>
      </c>
      <c r="E95" s="62">
        <v>203</v>
      </c>
    </row>
    <row r="96" spans="1:5">
      <c r="A96" s="61" t="s">
        <v>929</v>
      </c>
      <c r="B96" s="61" t="s">
        <v>531</v>
      </c>
      <c r="C96" s="62">
        <v>0</v>
      </c>
      <c r="D96" s="62">
        <v>0</v>
      </c>
      <c r="E96" s="62">
        <v>0</v>
      </c>
    </row>
    <row r="97" spans="1:5">
      <c r="A97" s="61" t="s">
        <v>502</v>
      </c>
      <c r="B97" s="61" t="s">
        <v>205</v>
      </c>
      <c r="C97" s="62">
        <v>9792</v>
      </c>
      <c r="D97" s="62">
        <v>17956</v>
      </c>
      <c r="E97" s="62">
        <v>1156</v>
      </c>
    </row>
    <row r="98" spans="1:5">
      <c r="A98" s="61" t="s">
        <v>503</v>
      </c>
      <c r="B98" s="61" t="s">
        <v>207</v>
      </c>
      <c r="C98" s="62">
        <v>394</v>
      </c>
      <c r="D98" s="62">
        <v>423</v>
      </c>
      <c r="E98" s="62">
        <v>59</v>
      </c>
    </row>
    <row r="99" spans="1:5">
      <c r="A99" s="61" t="s">
        <v>483</v>
      </c>
      <c r="B99" s="61" t="s">
        <v>456</v>
      </c>
      <c r="C99" s="62">
        <v>35</v>
      </c>
      <c r="D99" s="62">
        <v>35</v>
      </c>
      <c r="E99" s="62">
        <v>27</v>
      </c>
    </row>
    <row r="100" spans="1:5">
      <c r="A100" s="61" t="s">
        <v>930</v>
      </c>
      <c r="B100" s="61" t="s">
        <v>211</v>
      </c>
      <c r="C100" s="62">
        <v>0</v>
      </c>
      <c r="D100" s="62">
        <v>0</v>
      </c>
      <c r="E100" s="62">
        <v>0</v>
      </c>
    </row>
    <row r="101" spans="1:5">
      <c r="A101" s="340" t="s">
        <v>931</v>
      </c>
      <c r="B101" s="340" t="s">
        <v>932</v>
      </c>
      <c r="C101" s="336">
        <v>136233</v>
      </c>
      <c r="D101" s="336">
        <v>141857</v>
      </c>
      <c r="E101" s="336">
        <v>98095</v>
      </c>
    </row>
    <row r="102" spans="1:5">
      <c r="A102" s="61" t="s">
        <v>336</v>
      </c>
      <c r="B102" s="61" t="s">
        <v>337</v>
      </c>
      <c r="C102" s="62">
        <v>0</v>
      </c>
      <c r="D102" s="62">
        <v>0</v>
      </c>
      <c r="E102" s="62">
        <v>0</v>
      </c>
    </row>
    <row r="103" spans="1:5">
      <c r="A103" s="61" t="s">
        <v>200</v>
      </c>
      <c r="B103" s="61" t="s">
        <v>201</v>
      </c>
      <c r="C103" s="62">
        <v>4117</v>
      </c>
      <c r="D103" s="62">
        <v>20228</v>
      </c>
      <c r="E103" s="62">
        <v>381</v>
      </c>
    </row>
    <row r="104" spans="1:5">
      <c r="A104" s="61" t="s">
        <v>579</v>
      </c>
      <c r="B104" s="61" t="s">
        <v>217</v>
      </c>
      <c r="C104" s="62">
        <v>22364</v>
      </c>
      <c r="D104" s="62">
        <v>22603</v>
      </c>
      <c r="E104" s="62">
        <v>19282</v>
      </c>
    </row>
    <row r="105" spans="1:5">
      <c r="A105" s="61" t="s">
        <v>933</v>
      </c>
      <c r="B105" s="61" t="s">
        <v>219</v>
      </c>
      <c r="C105" s="62">
        <v>182</v>
      </c>
      <c r="D105" s="62">
        <v>7524</v>
      </c>
      <c r="E105" s="62">
        <v>445</v>
      </c>
    </row>
    <row r="106" spans="1:5">
      <c r="A106" s="61" t="s">
        <v>202</v>
      </c>
      <c r="B106" s="61" t="s">
        <v>203</v>
      </c>
      <c r="C106" s="62">
        <v>59816</v>
      </c>
      <c r="D106" s="62">
        <v>46965</v>
      </c>
      <c r="E106" s="62">
        <v>72529</v>
      </c>
    </row>
    <row r="107" spans="1:5">
      <c r="A107" s="61" t="s">
        <v>503</v>
      </c>
      <c r="B107" s="61" t="s">
        <v>207</v>
      </c>
      <c r="C107" s="62">
        <v>8526</v>
      </c>
      <c r="D107" s="62">
        <v>7864</v>
      </c>
      <c r="E107" s="62">
        <v>5208</v>
      </c>
    </row>
    <row r="108" spans="1:5">
      <c r="A108" s="61" t="s">
        <v>934</v>
      </c>
      <c r="B108" s="61" t="s">
        <v>456</v>
      </c>
      <c r="C108" s="62">
        <v>187</v>
      </c>
      <c r="D108" s="62">
        <v>225</v>
      </c>
      <c r="E108" s="62">
        <v>155</v>
      </c>
    </row>
    <row r="109" spans="1:5">
      <c r="A109" s="61" t="s">
        <v>930</v>
      </c>
      <c r="B109" s="61" t="s">
        <v>211</v>
      </c>
      <c r="C109" s="62">
        <v>41041</v>
      </c>
      <c r="D109" s="62">
        <v>36448</v>
      </c>
      <c r="E109" s="62">
        <v>95</v>
      </c>
    </row>
    <row r="110" spans="1:5" ht="26">
      <c r="A110" s="342" t="s">
        <v>935</v>
      </c>
      <c r="B110" s="342" t="s">
        <v>936</v>
      </c>
      <c r="C110" s="343">
        <v>0</v>
      </c>
      <c r="D110" s="343">
        <v>0</v>
      </c>
      <c r="E110" s="343">
        <v>0</v>
      </c>
    </row>
    <row r="111" spans="1:5">
      <c r="A111" s="340" t="s">
        <v>30</v>
      </c>
      <c r="B111" s="340" t="s">
        <v>937</v>
      </c>
      <c r="C111" s="336">
        <v>693697</v>
      </c>
      <c r="D111" s="336">
        <v>673946</v>
      </c>
      <c r="E111" s="336">
        <v>264061</v>
      </c>
    </row>
    <row r="112" spans="1:5">
      <c r="A112" s="51" t="s">
        <v>895</v>
      </c>
    </row>
    <row r="114" spans="1:4" ht="26">
      <c r="A114" s="13" t="s">
        <v>784</v>
      </c>
      <c r="B114" s="13" t="s">
        <v>230</v>
      </c>
    </row>
    <row r="115" spans="1:4" ht="28.25" customHeight="1">
      <c r="A115" s="319" t="s">
        <v>231</v>
      </c>
      <c r="B115" s="319" t="s">
        <v>232</v>
      </c>
      <c r="C115" s="113" t="s">
        <v>1050</v>
      </c>
      <c r="D115" s="113" t="s">
        <v>1051</v>
      </c>
    </row>
    <row r="116" spans="1:4">
      <c r="A116" s="344" t="s">
        <v>938</v>
      </c>
      <c r="B116" s="344" t="s">
        <v>234</v>
      </c>
      <c r="C116" s="4"/>
      <c r="D116" s="4"/>
    </row>
    <row r="117" spans="1:4">
      <c r="A117" s="345" t="s">
        <v>522</v>
      </c>
      <c r="B117" s="345" t="s">
        <v>939</v>
      </c>
      <c r="C117" s="5">
        <v>32562</v>
      </c>
      <c r="D117" s="5">
        <v>-5216</v>
      </c>
    </row>
    <row r="118" spans="1:4">
      <c r="A118" s="345" t="s">
        <v>235</v>
      </c>
      <c r="B118" s="345" t="s">
        <v>236</v>
      </c>
      <c r="C118" s="5">
        <v>42268</v>
      </c>
      <c r="D118" s="5">
        <v>3080</v>
      </c>
    </row>
    <row r="119" spans="1:4" ht="26">
      <c r="A119" s="358" t="s">
        <v>1055</v>
      </c>
      <c r="B119" s="358" t="s">
        <v>1056</v>
      </c>
      <c r="C119" s="6">
        <v>0</v>
      </c>
      <c r="D119" s="6">
        <v>0</v>
      </c>
    </row>
    <row r="120" spans="1:4">
      <c r="A120" s="63" t="s">
        <v>1057</v>
      </c>
      <c r="B120" s="63" t="s">
        <v>1058</v>
      </c>
      <c r="C120" s="6">
        <v>1896</v>
      </c>
      <c r="D120" s="6">
        <v>1175</v>
      </c>
    </row>
    <row r="121" spans="1:4">
      <c r="A121" s="63" t="s">
        <v>804</v>
      </c>
      <c r="B121" s="63" t="s">
        <v>1011</v>
      </c>
      <c r="C121" s="6">
        <v>0</v>
      </c>
      <c r="D121" s="6">
        <v>0</v>
      </c>
    </row>
    <row r="122" spans="1:4">
      <c r="A122" s="63" t="s">
        <v>943</v>
      </c>
      <c r="B122" s="63" t="s">
        <v>605</v>
      </c>
      <c r="C122" s="6">
        <v>-2393</v>
      </c>
      <c r="D122" s="6">
        <v>-33</v>
      </c>
    </row>
    <row r="123" spans="1:4">
      <c r="A123" s="63" t="s">
        <v>652</v>
      </c>
      <c r="B123" s="63" t="s">
        <v>944</v>
      </c>
      <c r="C123" s="6">
        <v>79</v>
      </c>
      <c r="D123" s="6">
        <v>-23</v>
      </c>
    </row>
    <row r="124" spans="1:4">
      <c r="A124" s="63" t="s">
        <v>653</v>
      </c>
      <c r="B124" s="63" t="s">
        <v>248</v>
      </c>
      <c r="C124" s="6">
        <v>4556</v>
      </c>
      <c r="D124" s="6">
        <v>-50</v>
      </c>
    </row>
    <row r="125" spans="1:4">
      <c r="A125" s="63" t="s">
        <v>654</v>
      </c>
      <c r="B125" s="63" t="s">
        <v>250</v>
      </c>
      <c r="C125" s="6">
        <v>-13976</v>
      </c>
      <c r="D125" s="6">
        <v>-10047</v>
      </c>
    </row>
    <row r="126" spans="1:4">
      <c r="A126" s="63" t="s">
        <v>655</v>
      </c>
      <c r="B126" s="63" t="s">
        <v>252</v>
      </c>
      <c r="C126" s="6">
        <v>53283</v>
      </c>
      <c r="D126" s="6">
        <v>-7704</v>
      </c>
    </row>
    <row r="127" spans="1:4">
      <c r="A127" s="63" t="s">
        <v>255</v>
      </c>
      <c r="B127" s="63" t="s">
        <v>945</v>
      </c>
      <c r="C127" s="6">
        <v>-3047</v>
      </c>
      <c r="D127" s="6">
        <v>19471</v>
      </c>
    </row>
    <row r="128" spans="1:4">
      <c r="A128" s="63" t="s">
        <v>259</v>
      </c>
      <c r="B128" s="63" t="s">
        <v>256</v>
      </c>
      <c r="C128" s="6">
        <v>1838</v>
      </c>
      <c r="D128" s="6">
        <v>-1198</v>
      </c>
    </row>
    <row r="129" spans="1:4">
      <c r="A129" s="63" t="s">
        <v>946</v>
      </c>
      <c r="B129" s="63" t="s">
        <v>260</v>
      </c>
      <c r="C129" s="6">
        <v>32</v>
      </c>
      <c r="D129" s="6">
        <v>1489</v>
      </c>
    </row>
    <row r="130" spans="1:4">
      <c r="A130" s="345" t="s">
        <v>805</v>
      </c>
      <c r="B130" s="345" t="s">
        <v>262</v>
      </c>
      <c r="C130" s="5">
        <v>74830</v>
      </c>
      <c r="D130" s="5">
        <v>-2136</v>
      </c>
    </row>
    <row r="131" spans="1:4">
      <c r="A131" s="346" t="s">
        <v>947</v>
      </c>
      <c r="B131" s="346" t="s">
        <v>948</v>
      </c>
      <c r="C131" s="7">
        <v>7616</v>
      </c>
      <c r="D131" s="7">
        <v>592</v>
      </c>
    </row>
    <row r="132" spans="1:4">
      <c r="A132" s="63" t="s">
        <v>766</v>
      </c>
      <c r="B132" s="63" t="s">
        <v>767</v>
      </c>
      <c r="C132" s="6">
        <v>-42160</v>
      </c>
      <c r="D132" s="6">
        <v>-750</v>
      </c>
    </row>
    <row r="133" spans="1:4">
      <c r="A133" s="347" t="s">
        <v>949</v>
      </c>
      <c r="B133" s="347" t="s">
        <v>950</v>
      </c>
      <c r="C133" s="5">
        <v>40286</v>
      </c>
      <c r="D133" s="5">
        <v>-2294</v>
      </c>
    </row>
    <row r="134" spans="1:4">
      <c r="A134" s="344" t="s">
        <v>660</v>
      </c>
      <c r="B134" s="344" t="s">
        <v>272</v>
      </c>
      <c r="C134" s="4"/>
      <c r="D134" s="4">
        <v>0</v>
      </c>
    </row>
    <row r="135" spans="1:4">
      <c r="A135" s="348" t="s">
        <v>549</v>
      </c>
      <c r="B135" s="348" t="s">
        <v>274</v>
      </c>
      <c r="C135" s="4">
        <v>2478</v>
      </c>
      <c r="D135" s="4">
        <v>33</v>
      </c>
    </row>
    <row r="136" spans="1:4">
      <c r="A136" s="63" t="s">
        <v>951</v>
      </c>
      <c r="B136" s="63" t="s">
        <v>952</v>
      </c>
      <c r="C136" s="6">
        <v>0</v>
      </c>
      <c r="D136" s="6">
        <v>0</v>
      </c>
    </row>
    <row r="137" spans="1:4">
      <c r="A137" s="63" t="s">
        <v>1012</v>
      </c>
      <c r="B137" s="63" t="s">
        <v>1013</v>
      </c>
      <c r="C137" s="6">
        <v>0</v>
      </c>
      <c r="D137" s="6">
        <v>0</v>
      </c>
    </row>
    <row r="138" spans="1:4">
      <c r="A138" s="63" t="s">
        <v>281</v>
      </c>
      <c r="B138" s="63" t="s">
        <v>282</v>
      </c>
      <c r="C138" s="6">
        <v>85</v>
      </c>
      <c r="D138" s="6">
        <v>0</v>
      </c>
    </row>
    <row r="139" spans="1:4">
      <c r="A139" s="63" t="s">
        <v>953</v>
      </c>
      <c r="B139" s="63" t="s">
        <v>954</v>
      </c>
      <c r="C139" s="6">
        <v>2393</v>
      </c>
      <c r="D139" s="6">
        <v>33</v>
      </c>
    </row>
    <row r="140" spans="1:4">
      <c r="A140" s="63" t="s">
        <v>1014</v>
      </c>
      <c r="B140" s="63" t="s">
        <v>1015</v>
      </c>
      <c r="C140" s="6">
        <v>0</v>
      </c>
      <c r="D140" s="6">
        <v>0</v>
      </c>
    </row>
    <row r="141" spans="1:4">
      <c r="A141" s="345" t="s">
        <v>553</v>
      </c>
      <c r="B141" s="345" t="s">
        <v>300</v>
      </c>
      <c r="C141" s="5">
        <v>1799</v>
      </c>
      <c r="D141" s="5">
        <v>2574</v>
      </c>
    </row>
    <row r="142" spans="1:4" ht="26">
      <c r="A142" s="63" t="s">
        <v>957</v>
      </c>
      <c r="B142" s="63" t="s">
        <v>958</v>
      </c>
      <c r="C142" s="6">
        <v>815</v>
      </c>
      <c r="D142" s="6">
        <v>2104</v>
      </c>
    </row>
    <row r="143" spans="1:4">
      <c r="A143" s="63" t="s">
        <v>1016</v>
      </c>
      <c r="B143" s="63" t="s">
        <v>1017</v>
      </c>
      <c r="C143" s="6">
        <v>0</v>
      </c>
      <c r="D143" s="6">
        <v>0</v>
      </c>
    </row>
    <row r="144" spans="1:4">
      <c r="A144" s="63" t="s">
        <v>962</v>
      </c>
      <c r="B144" s="63" t="s">
        <v>963</v>
      </c>
      <c r="C144" s="6">
        <v>0</v>
      </c>
      <c r="D144" s="6">
        <v>0</v>
      </c>
    </row>
    <row r="145" spans="1:4">
      <c r="A145" s="63" t="s">
        <v>557</v>
      </c>
      <c r="B145" s="63" t="s">
        <v>424</v>
      </c>
      <c r="C145" s="6">
        <v>984</v>
      </c>
      <c r="D145" s="6">
        <v>470</v>
      </c>
    </row>
    <row r="146" spans="1:4">
      <c r="A146" s="347" t="s">
        <v>964</v>
      </c>
      <c r="B146" s="347" t="s">
        <v>965</v>
      </c>
      <c r="C146" s="5">
        <v>679</v>
      </c>
      <c r="D146" s="5">
        <v>-2541</v>
      </c>
    </row>
    <row r="147" spans="1:4">
      <c r="A147" s="344" t="s">
        <v>669</v>
      </c>
      <c r="B147" s="344" t="s">
        <v>966</v>
      </c>
      <c r="C147" s="4"/>
      <c r="D147" s="4">
        <v>0</v>
      </c>
    </row>
    <row r="148" spans="1:4">
      <c r="A148" s="348" t="s">
        <v>549</v>
      </c>
      <c r="B148" s="348" t="s">
        <v>274</v>
      </c>
      <c r="C148" s="4">
        <v>903</v>
      </c>
      <c r="D148" s="4">
        <v>0</v>
      </c>
    </row>
    <row r="149" spans="1:4" ht="26">
      <c r="A149" s="63" t="s">
        <v>967</v>
      </c>
      <c r="B149" s="63" t="s">
        <v>968</v>
      </c>
      <c r="C149" s="6">
        <v>903</v>
      </c>
      <c r="D149" s="6">
        <v>0</v>
      </c>
    </row>
    <row r="150" spans="1:4">
      <c r="A150" s="63" t="s">
        <v>336</v>
      </c>
      <c r="B150" s="63" t="s">
        <v>337</v>
      </c>
      <c r="C150" s="6">
        <v>0</v>
      </c>
      <c r="D150" s="6">
        <v>0</v>
      </c>
    </row>
    <row r="151" spans="1:4">
      <c r="A151" s="63" t="s">
        <v>1018</v>
      </c>
      <c r="B151" s="63" t="s">
        <v>1019</v>
      </c>
      <c r="C151" s="6">
        <v>0</v>
      </c>
      <c r="D151" s="6">
        <v>0</v>
      </c>
    </row>
    <row r="152" spans="1:4">
      <c r="A152" s="63" t="s">
        <v>1020</v>
      </c>
      <c r="B152" s="63" t="s">
        <v>1021</v>
      </c>
      <c r="C152" s="6">
        <v>0</v>
      </c>
      <c r="D152" s="6">
        <v>0</v>
      </c>
    </row>
    <row r="153" spans="1:4">
      <c r="A153" s="345" t="s">
        <v>553</v>
      </c>
      <c r="B153" s="345" t="s">
        <v>300</v>
      </c>
      <c r="C153" s="45">
        <v>628</v>
      </c>
      <c r="D153" s="45">
        <v>77</v>
      </c>
    </row>
    <row r="154" spans="1:4">
      <c r="A154" s="63" t="s">
        <v>1022</v>
      </c>
      <c r="B154" s="63" t="s">
        <v>1023</v>
      </c>
      <c r="C154" s="6">
        <v>0</v>
      </c>
      <c r="D154" s="6">
        <v>0</v>
      </c>
    </row>
    <row r="155" spans="1:4">
      <c r="A155" s="63" t="s">
        <v>811</v>
      </c>
      <c r="B155" s="63" t="s">
        <v>346</v>
      </c>
      <c r="C155" s="6">
        <v>0</v>
      </c>
      <c r="D155" s="6">
        <v>0</v>
      </c>
    </row>
    <row r="156" spans="1:4" ht="26">
      <c r="A156" s="63" t="s">
        <v>1024</v>
      </c>
      <c r="B156" s="63" t="s">
        <v>1025</v>
      </c>
      <c r="C156" s="6">
        <v>0</v>
      </c>
      <c r="D156" s="6">
        <v>0</v>
      </c>
    </row>
    <row r="157" spans="1:4">
      <c r="A157" s="63" t="s">
        <v>969</v>
      </c>
      <c r="B157" s="63" t="s">
        <v>970</v>
      </c>
      <c r="C157" s="6">
        <v>0</v>
      </c>
      <c r="D157" s="6">
        <v>4</v>
      </c>
    </row>
    <row r="158" spans="1:4">
      <c r="A158" s="63" t="s">
        <v>1026</v>
      </c>
      <c r="B158" s="63" t="s">
        <v>1027</v>
      </c>
      <c r="C158" s="6">
        <v>0</v>
      </c>
      <c r="D158" s="6">
        <v>0</v>
      </c>
    </row>
    <row r="159" spans="1:4">
      <c r="A159" s="63" t="s">
        <v>200</v>
      </c>
      <c r="B159" s="63" t="s">
        <v>1028</v>
      </c>
      <c r="C159" s="6">
        <v>404</v>
      </c>
      <c r="D159" s="6">
        <v>0</v>
      </c>
    </row>
    <row r="160" spans="1:4">
      <c r="A160" s="63" t="s">
        <v>971</v>
      </c>
      <c r="B160" s="63" t="s">
        <v>786</v>
      </c>
      <c r="C160" s="6">
        <v>224</v>
      </c>
      <c r="D160" s="6">
        <v>73</v>
      </c>
    </row>
    <row r="161" spans="1:7">
      <c r="A161" s="63" t="s">
        <v>351</v>
      </c>
      <c r="B161" s="63" t="s">
        <v>341</v>
      </c>
      <c r="C161" s="6">
        <v>0</v>
      </c>
      <c r="D161" s="6">
        <v>0</v>
      </c>
    </row>
    <row r="162" spans="1:7">
      <c r="A162" s="63" t="s">
        <v>1029</v>
      </c>
      <c r="B162" s="63" t="s">
        <v>1030</v>
      </c>
      <c r="C162" s="6">
        <v>0</v>
      </c>
      <c r="D162" s="6">
        <v>0</v>
      </c>
    </row>
    <row r="163" spans="1:7">
      <c r="A163" s="347" t="s">
        <v>972</v>
      </c>
      <c r="B163" s="347" t="s">
        <v>973</v>
      </c>
      <c r="C163" s="5">
        <v>275</v>
      </c>
      <c r="D163" s="5">
        <v>-77</v>
      </c>
    </row>
    <row r="164" spans="1:7">
      <c r="A164" s="48" t="s">
        <v>974</v>
      </c>
      <c r="B164" s="48" t="s">
        <v>975</v>
      </c>
      <c r="C164" s="5">
        <v>41240</v>
      </c>
      <c r="D164" s="5">
        <v>-4912</v>
      </c>
    </row>
    <row r="165" spans="1:7">
      <c r="A165" s="48" t="s">
        <v>976</v>
      </c>
      <c r="B165" s="48" t="s">
        <v>977</v>
      </c>
      <c r="C165" s="5">
        <v>41240</v>
      </c>
      <c r="D165" s="5">
        <v>-4912</v>
      </c>
    </row>
    <row r="166" spans="1:7">
      <c r="A166" s="349" t="s">
        <v>978</v>
      </c>
      <c r="B166" s="349" t="s">
        <v>979</v>
      </c>
      <c r="C166" s="6">
        <v>0</v>
      </c>
      <c r="D166" s="6">
        <v>0</v>
      </c>
    </row>
    <row r="167" spans="1:7">
      <c r="A167" s="48" t="s">
        <v>980</v>
      </c>
      <c r="B167" s="48" t="s">
        <v>981</v>
      </c>
      <c r="C167" s="5">
        <v>393637</v>
      </c>
      <c r="D167" s="5">
        <v>34395</v>
      </c>
    </row>
    <row r="168" spans="1:7">
      <c r="A168" s="48" t="s">
        <v>982</v>
      </c>
      <c r="B168" s="48" t="s">
        <v>983</v>
      </c>
      <c r="C168" s="49">
        <v>434877</v>
      </c>
      <c r="D168" s="49">
        <v>29483</v>
      </c>
    </row>
    <row r="169" spans="1:7">
      <c r="A169" s="51" t="s">
        <v>895</v>
      </c>
      <c r="B169" s="46"/>
      <c r="C169" s="47"/>
      <c r="D169" s="47"/>
    </row>
    <row r="171" spans="1:7" ht="26">
      <c r="A171" s="13" t="s">
        <v>788</v>
      </c>
      <c r="B171" s="13" t="s">
        <v>448</v>
      </c>
    </row>
    <row r="172" spans="1:7" ht="52">
      <c r="A172" s="411" t="s">
        <v>126</v>
      </c>
      <c r="B172" s="411" t="s">
        <v>127</v>
      </c>
      <c r="C172" s="412" t="s">
        <v>430</v>
      </c>
      <c r="D172" s="412" t="s">
        <v>431</v>
      </c>
      <c r="E172" s="412" t="s">
        <v>986</v>
      </c>
      <c r="F172" s="350" t="s">
        <v>478</v>
      </c>
      <c r="G172" s="351" t="s">
        <v>433</v>
      </c>
    </row>
    <row r="173" spans="1:7" ht="78">
      <c r="A173" s="411" t="s">
        <v>126</v>
      </c>
      <c r="B173" s="411"/>
      <c r="C173" s="413"/>
      <c r="D173" s="413"/>
      <c r="E173" s="413"/>
      <c r="F173" s="350" t="s">
        <v>987</v>
      </c>
      <c r="G173" s="351" t="s">
        <v>435</v>
      </c>
    </row>
    <row r="174" spans="1:7">
      <c r="A174" s="347" t="s">
        <v>14</v>
      </c>
      <c r="B174" s="347" t="s">
        <v>15</v>
      </c>
      <c r="C174" s="352">
        <v>43291</v>
      </c>
      <c r="D174" s="352">
        <v>6105</v>
      </c>
      <c r="E174" s="352">
        <v>96445</v>
      </c>
      <c r="F174" s="352">
        <v>-28685</v>
      </c>
      <c r="G174" s="352">
        <v>117156</v>
      </c>
    </row>
    <row r="175" spans="1:7">
      <c r="A175" s="64" t="s">
        <v>566</v>
      </c>
      <c r="B175" s="64" t="s">
        <v>133</v>
      </c>
      <c r="C175" s="62">
        <v>6032</v>
      </c>
      <c r="D175" s="62">
        <v>2490</v>
      </c>
      <c r="E175" s="62">
        <v>2007</v>
      </c>
      <c r="F175" s="62">
        <v>0</v>
      </c>
      <c r="G175" s="62">
        <v>10529</v>
      </c>
    </row>
    <row r="176" spans="1:7">
      <c r="A176" s="64" t="s">
        <v>134</v>
      </c>
      <c r="B176" s="64" t="s">
        <v>907</v>
      </c>
      <c r="C176" s="62">
        <v>26295</v>
      </c>
      <c r="D176" s="62">
        <v>3606</v>
      </c>
      <c r="E176" s="62">
        <v>60249</v>
      </c>
      <c r="F176" s="62">
        <v>-43356</v>
      </c>
      <c r="G176" s="62">
        <v>46794</v>
      </c>
    </row>
    <row r="177" spans="1:7">
      <c r="A177" s="64" t="s">
        <v>138</v>
      </c>
      <c r="B177" s="64" t="s">
        <v>139</v>
      </c>
      <c r="C177" s="62">
        <v>0</v>
      </c>
      <c r="D177" s="62">
        <v>0</v>
      </c>
      <c r="E177" s="62">
        <v>0</v>
      </c>
      <c r="F177" s="62">
        <v>46417</v>
      </c>
      <c r="G177" s="62">
        <v>46417</v>
      </c>
    </row>
    <row r="178" spans="1:7">
      <c r="A178" s="64" t="s">
        <v>909</v>
      </c>
      <c r="B178" s="64" t="s">
        <v>141</v>
      </c>
      <c r="C178" s="62">
        <v>0</v>
      </c>
      <c r="D178" s="62">
        <v>0</v>
      </c>
      <c r="E178" s="62">
        <v>0</v>
      </c>
      <c r="F178" s="62">
        <v>0</v>
      </c>
      <c r="G178" s="62">
        <v>0</v>
      </c>
    </row>
    <row r="179" spans="1:7">
      <c r="A179" s="64" t="s">
        <v>536</v>
      </c>
      <c r="B179" s="64" t="s">
        <v>451</v>
      </c>
      <c r="C179" s="62">
        <v>0</v>
      </c>
      <c r="D179" s="62">
        <v>0</v>
      </c>
      <c r="E179" s="62">
        <v>32112</v>
      </c>
      <c r="F179" s="62">
        <v>-32112</v>
      </c>
      <c r="G179" s="62">
        <v>0</v>
      </c>
    </row>
    <row r="180" spans="1:7" ht="26">
      <c r="A180" s="64" t="s">
        <v>644</v>
      </c>
      <c r="B180" s="64" t="s">
        <v>865</v>
      </c>
      <c r="C180" s="62">
        <v>0</v>
      </c>
      <c r="D180" s="62">
        <v>0</v>
      </c>
      <c r="E180" s="62">
        <v>0</v>
      </c>
      <c r="F180" s="62">
        <v>0</v>
      </c>
      <c r="G180" s="62">
        <v>0</v>
      </c>
    </row>
    <row r="181" spans="1:7">
      <c r="A181" s="64" t="s">
        <v>911</v>
      </c>
      <c r="B181" s="64" t="s">
        <v>912</v>
      </c>
      <c r="C181" s="62">
        <v>0</v>
      </c>
      <c r="D181" s="62">
        <v>0</v>
      </c>
      <c r="E181" s="62">
        <v>0</v>
      </c>
      <c r="F181" s="62">
        <v>0</v>
      </c>
      <c r="G181" s="62">
        <v>0</v>
      </c>
    </row>
    <row r="182" spans="1:7">
      <c r="A182" s="64" t="s">
        <v>146</v>
      </c>
      <c r="B182" s="64" t="s">
        <v>147</v>
      </c>
      <c r="C182" s="62">
        <v>0</v>
      </c>
      <c r="D182" s="62">
        <v>0</v>
      </c>
      <c r="E182" s="62">
        <v>547</v>
      </c>
      <c r="F182" s="62">
        <v>0</v>
      </c>
      <c r="G182" s="62">
        <v>547</v>
      </c>
    </row>
    <row r="183" spans="1:7">
      <c r="A183" s="64" t="s">
        <v>913</v>
      </c>
      <c r="B183" s="64" t="s">
        <v>151</v>
      </c>
      <c r="C183" s="62">
        <v>10942</v>
      </c>
      <c r="D183" s="62">
        <v>9</v>
      </c>
      <c r="E183" s="62">
        <v>1337</v>
      </c>
      <c r="F183" s="62">
        <v>366</v>
      </c>
      <c r="G183" s="62">
        <v>12654</v>
      </c>
    </row>
    <row r="184" spans="1:7">
      <c r="A184" s="64" t="s">
        <v>1005</v>
      </c>
      <c r="B184" s="64" t="s">
        <v>1006</v>
      </c>
      <c r="C184" s="62">
        <v>22</v>
      </c>
      <c r="D184" s="62">
        <v>0</v>
      </c>
      <c r="E184" s="62">
        <v>193</v>
      </c>
      <c r="F184" s="62">
        <v>0</v>
      </c>
      <c r="G184" s="62">
        <v>215</v>
      </c>
    </row>
    <row r="185" spans="1:7">
      <c r="A185" s="347" t="s">
        <v>914</v>
      </c>
      <c r="B185" s="347" t="s">
        <v>17</v>
      </c>
      <c r="C185" s="352">
        <v>504065</v>
      </c>
      <c r="D185" s="352">
        <v>40910</v>
      </c>
      <c r="E185" s="352">
        <v>40645</v>
      </c>
      <c r="F185" s="352">
        <v>-9079</v>
      </c>
      <c r="G185" s="352">
        <v>576541</v>
      </c>
    </row>
    <row r="186" spans="1:7">
      <c r="A186" s="64" t="s">
        <v>156</v>
      </c>
      <c r="B186" s="64" t="s">
        <v>157</v>
      </c>
      <c r="C186" s="62">
        <v>47779</v>
      </c>
      <c r="D186" s="62">
        <v>383</v>
      </c>
      <c r="E186" s="62">
        <v>13</v>
      </c>
      <c r="F186" s="62">
        <v>0</v>
      </c>
      <c r="G186" s="62">
        <v>48175</v>
      </c>
    </row>
    <row r="187" spans="1:7">
      <c r="A187" s="64" t="s">
        <v>158</v>
      </c>
      <c r="B187" s="64" t="s">
        <v>159</v>
      </c>
      <c r="C187" s="62">
        <v>44308</v>
      </c>
      <c r="D187" s="62">
        <v>2624</v>
      </c>
      <c r="E187" s="62">
        <v>100</v>
      </c>
      <c r="F187" s="62">
        <v>-1124</v>
      </c>
      <c r="G187" s="62">
        <v>45908</v>
      </c>
    </row>
    <row r="188" spans="1:7">
      <c r="A188" s="64" t="s">
        <v>915</v>
      </c>
      <c r="B188" s="64" t="s">
        <v>161</v>
      </c>
      <c r="C188" s="62">
        <v>20835</v>
      </c>
      <c r="D188" s="62">
        <v>64</v>
      </c>
      <c r="E188" s="62">
        <v>323</v>
      </c>
      <c r="F188" s="62">
        <v>0</v>
      </c>
      <c r="G188" s="62">
        <v>21222</v>
      </c>
    </row>
    <row r="189" spans="1:7">
      <c r="A189" s="64" t="s">
        <v>152</v>
      </c>
      <c r="B189" s="64" t="s">
        <v>163</v>
      </c>
      <c r="C189" s="62">
        <v>10840</v>
      </c>
      <c r="D189" s="62">
        <v>6407</v>
      </c>
      <c r="E189" s="62">
        <v>5753</v>
      </c>
      <c r="F189" s="62">
        <v>-7957</v>
      </c>
      <c r="G189" s="62">
        <v>15043</v>
      </c>
    </row>
    <row r="190" spans="1:7">
      <c r="A190" s="64" t="s">
        <v>916</v>
      </c>
      <c r="B190" s="64" t="s">
        <v>917</v>
      </c>
      <c r="C190" s="62">
        <v>0</v>
      </c>
      <c r="D190" s="62">
        <v>0</v>
      </c>
      <c r="E190" s="62">
        <v>0</v>
      </c>
      <c r="F190" s="62">
        <v>0</v>
      </c>
      <c r="G190" s="62">
        <v>0</v>
      </c>
    </row>
    <row r="191" spans="1:7" ht="26">
      <c r="A191" s="64" t="s">
        <v>918</v>
      </c>
      <c r="B191" s="64" t="s">
        <v>919</v>
      </c>
      <c r="C191" s="62">
        <v>0</v>
      </c>
      <c r="D191" s="62">
        <v>0</v>
      </c>
      <c r="E191" s="62">
        <v>0</v>
      </c>
      <c r="F191" s="62">
        <v>0</v>
      </c>
      <c r="G191" s="62">
        <v>0</v>
      </c>
    </row>
    <row r="192" spans="1:7">
      <c r="A192" s="64" t="s">
        <v>146</v>
      </c>
      <c r="B192" s="64" t="s">
        <v>147</v>
      </c>
      <c r="C192" s="62">
        <v>0</v>
      </c>
      <c r="D192" s="62">
        <v>0</v>
      </c>
      <c r="E192" s="62">
        <v>0</v>
      </c>
      <c r="F192" s="62">
        <v>0</v>
      </c>
      <c r="G192" s="62">
        <v>0</v>
      </c>
    </row>
    <row r="193" spans="1:7">
      <c r="A193" s="64" t="s">
        <v>499</v>
      </c>
      <c r="B193" s="64" t="s">
        <v>149</v>
      </c>
      <c r="C193" s="62">
        <v>1007</v>
      </c>
      <c r="D193" s="62">
        <v>10195</v>
      </c>
      <c r="E193" s="62">
        <v>114</v>
      </c>
      <c r="F193" s="62">
        <v>0</v>
      </c>
      <c r="G193" s="62">
        <v>11316</v>
      </c>
    </row>
    <row r="194" spans="1:7">
      <c r="A194" s="64" t="s">
        <v>170</v>
      </c>
      <c r="B194" s="64" t="s">
        <v>920</v>
      </c>
      <c r="C194" s="62">
        <v>379296</v>
      </c>
      <c r="D194" s="62">
        <v>21237</v>
      </c>
      <c r="E194" s="62">
        <v>34342</v>
      </c>
      <c r="F194" s="62">
        <v>2</v>
      </c>
      <c r="G194" s="62">
        <v>434877</v>
      </c>
    </row>
    <row r="195" spans="1:7">
      <c r="A195" s="338" t="s">
        <v>923</v>
      </c>
      <c r="B195" s="338" t="s">
        <v>924</v>
      </c>
      <c r="C195" s="359">
        <v>0</v>
      </c>
      <c r="D195" s="359">
        <v>0</v>
      </c>
      <c r="E195" s="359">
        <v>0</v>
      </c>
      <c r="F195" s="359">
        <v>0</v>
      </c>
      <c r="G195" s="359">
        <v>0</v>
      </c>
    </row>
    <row r="196" spans="1:7">
      <c r="A196" s="347" t="s">
        <v>20</v>
      </c>
      <c r="B196" s="347" t="s">
        <v>925</v>
      </c>
      <c r="C196" s="352">
        <v>547356</v>
      </c>
      <c r="D196" s="352">
        <v>47015</v>
      </c>
      <c r="E196" s="352">
        <v>137090</v>
      </c>
      <c r="F196" s="352">
        <v>-37764</v>
      </c>
      <c r="G196" s="352">
        <v>693697</v>
      </c>
    </row>
    <row r="197" spans="1:7">
      <c r="A197" s="15"/>
      <c r="B197" s="34"/>
      <c r="C197" s="35"/>
      <c r="D197" s="35"/>
      <c r="E197" s="35"/>
      <c r="F197" s="35"/>
      <c r="G197" s="35"/>
    </row>
    <row r="198" spans="1:7" ht="52">
      <c r="A198" s="414" t="s">
        <v>452</v>
      </c>
      <c r="B198" s="416" t="s">
        <v>177</v>
      </c>
      <c r="C198" s="412" t="s">
        <v>430</v>
      </c>
      <c r="D198" s="412" t="s">
        <v>431</v>
      </c>
      <c r="E198" s="350" t="s">
        <v>1059</v>
      </c>
      <c r="F198" s="350" t="s">
        <v>478</v>
      </c>
      <c r="G198" s="351" t="s">
        <v>433</v>
      </c>
    </row>
    <row r="199" spans="1:7" ht="78">
      <c r="A199" s="415"/>
      <c r="B199" s="417"/>
      <c r="C199" s="413"/>
      <c r="D199" s="413"/>
      <c r="E199" s="350" t="s">
        <v>1060</v>
      </c>
      <c r="F199" s="350" t="s">
        <v>987</v>
      </c>
      <c r="G199" s="351" t="s">
        <v>435</v>
      </c>
    </row>
    <row r="200" spans="1:7">
      <c r="A200" s="21" t="s">
        <v>22</v>
      </c>
      <c r="B200" s="347" t="s">
        <v>23</v>
      </c>
      <c r="C200" s="352">
        <v>425242</v>
      </c>
      <c r="D200" s="352">
        <v>19056</v>
      </c>
      <c r="E200" s="352">
        <v>130483</v>
      </c>
      <c r="F200" s="352">
        <v>-27662</v>
      </c>
      <c r="G200" s="352">
        <v>547119</v>
      </c>
    </row>
    <row r="201" spans="1:7">
      <c r="A201" s="21" t="s">
        <v>926</v>
      </c>
      <c r="B201" s="347" t="s">
        <v>481</v>
      </c>
      <c r="C201" s="352">
        <v>425242</v>
      </c>
      <c r="D201" s="352">
        <v>19056</v>
      </c>
      <c r="E201" s="352">
        <v>130483</v>
      </c>
      <c r="F201" s="352">
        <v>-27662</v>
      </c>
      <c r="G201" s="352">
        <v>547119</v>
      </c>
    </row>
    <row r="202" spans="1:7">
      <c r="A202" s="22" t="s">
        <v>182</v>
      </c>
      <c r="B202" s="64" t="s">
        <v>183</v>
      </c>
      <c r="C202" s="62">
        <v>7050</v>
      </c>
      <c r="D202" s="62">
        <v>86</v>
      </c>
      <c r="E202" s="62">
        <v>94950</v>
      </c>
      <c r="F202" s="62">
        <v>-7136</v>
      </c>
      <c r="G202" s="62">
        <v>94950</v>
      </c>
    </row>
    <row r="203" spans="1:7">
      <c r="A203" s="22" t="s">
        <v>990</v>
      </c>
      <c r="B203" s="64" t="s">
        <v>1007</v>
      </c>
      <c r="C203" s="62">
        <v>0</v>
      </c>
      <c r="D203" s="62">
        <v>1657</v>
      </c>
      <c r="E203" s="62">
        <v>110936</v>
      </c>
      <c r="F203" s="62">
        <v>7606</v>
      </c>
      <c r="G203" s="62">
        <v>120199</v>
      </c>
    </row>
    <row r="204" spans="1:7">
      <c r="A204" s="22" t="s">
        <v>1008</v>
      </c>
      <c r="B204" s="64" t="s">
        <v>189</v>
      </c>
      <c r="C204" s="62">
        <v>0</v>
      </c>
      <c r="D204" s="62">
        <v>0</v>
      </c>
      <c r="E204" s="62">
        <v>0</v>
      </c>
      <c r="F204" s="62">
        <v>0</v>
      </c>
      <c r="G204" s="62">
        <v>0</v>
      </c>
    </row>
    <row r="205" spans="1:7">
      <c r="A205" s="22" t="s">
        <v>573</v>
      </c>
      <c r="B205" s="64" t="s">
        <v>191</v>
      </c>
      <c r="C205" s="62">
        <v>0</v>
      </c>
      <c r="D205" s="62">
        <v>0</v>
      </c>
      <c r="E205" s="62">
        <v>4837</v>
      </c>
      <c r="F205" s="62">
        <v>0</v>
      </c>
      <c r="G205" s="62">
        <v>4837</v>
      </c>
    </row>
    <row r="206" spans="1:7">
      <c r="A206" s="22" t="s">
        <v>574</v>
      </c>
      <c r="B206" s="64" t="s">
        <v>193</v>
      </c>
      <c r="C206" s="62">
        <v>8</v>
      </c>
      <c r="D206" s="62">
        <v>1455</v>
      </c>
      <c r="E206" s="62">
        <v>0</v>
      </c>
      <c r="F206" s="62">
        <v>389</v>
      </c>
      <c r="G206" s="62">
        <v>1852</v>
      </c>
    </row>
    <row r="207" spans="1:7">
      <c r="A207" s="22" t="s">
        <v>194</v>
      </c>
      <c r="B207" s="64" t="s">
        <v>195</v>
      </c>
      <c r="C207" s="62">
        <v>384025</v>
      </c>
      <c r="D207" s="62">
        <v>15596</v>
      </c>
      <c r="E207" s="62">
        <v>-78381</v>
      </c>
      <c r="F207" s="62">
        <v>-28521</v>
      </c>
      <c r="G207" s="62">
        <v>292719</v>
      </c>
    </row>
    <row r="208" spans="1:7">
      <c r="A208" s="22" t="s">
        <v>575</v>
      </c>
      <c r="B208" s="64" t="s">
        <v>197</v>
      </c>
      <c r="C208" s="62">
        <v>34159</v>
      </c>
      <c r="D208" s="62">
        <v>262</v>
      </c>
      <c r="E208" s="62">
        <v>-1859</v>
      </c>
      <c r="F208" s="62">
        <v>0</v>
      </c>
      <c r="G208" s="62">
        <v>32562</v>
      </c>
    </row>
    <row r="209" spans="1:7">
      <c r="A209" s="21" t="s">
        <v>927</v>
      </c>
      <c r="B209" s="347" t="s">
        <v>482</v>
      </c>
      <c r="C209" s="352">
        <v>0</v>
      </c>
      <c r="D209" s="352">
        <v>0</v>
      </c>
      <c r="E209" s="352">
        <v>0</v>
      </c>
      <c r="F209" s="352">
        <v>0</v>
      </c>
      <c r="G209" s="352">
        <v>0</v>
      </c>
    </row>
    <row r="210" spans="1:7">
      <c r="A210" s="21" t="s">
        <v>24</v>
      </c>
      <c r="B210" s="347" t="s">
        <v>928</v>
      </c>
      <c r="C210" s="352">
        <v>8789</v>
      </c>
      <c r="D210" s="352">
        <v>12</v>
      </c>
      <c r="E210" s="352">
        <v>2566</v>
      </c>
      <c r="F210" s="352">
        <v>-1022</v>
      </c>
      <c r="G210" s="352">
        <v>10345</v>
      </c>
    </row>
    <row r="211" spans="1:7">
      <c r="A211" s="22" t="s">
        <v>336</v>
      </c>
      <c r="B211" s="64" t="s">
        <v>337</v>
      </c>
      <c r="C211" s="62">
        <v>0</v>
      </c>
      <c r="D211" s="62">
        <v>0</v>
      </c>
      <c r="E211" s="62">
        <v>0</v>
      </c>
      <c r="F211" s="62">
        <v>0</v>
      </c>
      <c r="G211" s="62">
        <v>0</v>
      </c>
    </row>
    <row r="212" spans="1:7">
      <c r="A212" s="22" t="s">
        <v>200</v>
      </c>
      <c r="B212" s="64" t="s">
        <v>201</v>
      </c>
      <c r="C212" s="62">
        <v>0</v>
      </c>
      <c r="D212" s="62">
        <v>0</v>
      </c>
      <c r="E212" s="62">
        <v>124</v>
      </c>
      <c r="F212" s="62">
        <v>0</v>
      </c>
      <c r="G212" s="62">
        <v>124</v>
      </c>
    </row>
    <row r="213" spans="1:7">
      <c r="A213" s="22" t="s">
        <v>929</v>
      </c>
      <c r="B213" s="64" t="s">
        <v>531</v>
      </c>
      <c r="C213" s="62">
        <v>0</v>
      </c>
      <c r="D213" s="62">
        <v>0</v>
      </c>
      <c r="E213" s="62">
        <v>0</v>
      </c>
      <c r="F213" s="62">
        <v>0</v>
      </c>
      <c r="G213" s="62">
        <v>0</v>
      </c>
    </row>
    <row r="214" spans="1:7">
      <c r="A214" s="22" t="s">
        <v>502</v>
      </c>
      <c r="B214" s="64" t="s">
        <v>205</v>
      </c>
      <c r="C214" s="62">
        <v>8749</v>
      </c>
      <c r="D214" s="62">
        <v>0</v>
      </c>
      <c r="E214" s="62">
        <v>2065</v>
      </c>
      <c r="F214" s="62">
        <v>-1022</v>
      </c>
      <c r="G214" s="62">
        <v>9792</v>
      </c>
    </row>
    <row r="215" spans="1:7">
      <c r="A215" s="22" t="s">
        <v>503</v>
      </c>
      <c r="B215" s="64" t="s">
        <v>207</v>
      </c>
      <c r="C215" s="62">
        <v>24</v>
      </c>
      <c r="D215" s="62">
        <v>8</v>
      </c>
      <c r="E215" s="62">
        <v>362</v>
      </c>
      <c r="F215" s="62">
        <v>0</v>
      </c>
      <c r="G215" s="62">
        <v>394</v>
      </c>
    </row>
    <row r="216" spans="1:7">
      <c r="A216" s="22" t="s">
        <v>483</v>
      </c>
      <c r="B216" s="64" t="s">
        <v>456</v>
      </c>
      <c r="C216" s="62">
        <v>16</v>
      </c>
      <c r="D216" s="62">
        <v>4</v>
      </c>
      <c r="E216" s="62">
        <v>15</v>
      </c>
      <c r="F216" s="62">
        <v>0</v>
      </c>
      <c r="G216" s="62">
        <v>35</v>
      </c>
    </row>
    <row r="217" spans="1:7">
      <c r="A217" s="22" t="s">
        <v>930</v>
      </c>
      <c r="B217" s="64" t="s">
        <v>211</v>
      </c>
      <c r="C217" s="62">
        <v>0</v>
      </c>
      <c r="D217" s="62">
        <v>0</v>
      </c>
      <c r="E217" s="62">
        <v>0</v>
      </c>
      <c r="F217" s="62">
        <v>0</v>
      </c>
      <c r="G217" s="62">
        <v>0</v>
      </c>
    </row>
    <row r="218" spans="1:7">
      <c r="A218" s="21" t="s">
        <v>931</v>
      </c>
      <c r="B218" s="347" t="s">
        <v>932</v>
      </c>
      <c r="C218" s="352">
        <v>113325</v>
      </c>
      <c r="D218" s="352">
        <v>27947</v>
      </c>
      <c r="E218" s="352">
        <v>4041</v>
      </c>
      <c r="F218" s="352">
        <v>-9080</v>
      </c>
      <c r="G218" s="352">
        <v>136233</v>
      </c>
    </row>
    <row r="219" spans="1:7">
      <c r="A219" s="22" t="s">
        <v>336</v>
      </c>
      <c r="B219" s="64" t="s">
        <v>337</v>
      </c>
      <c r="C219" s="62">
        <v>0</v>
      </c>
      <c r="D219" s="62">
        <v>0</v>
      </c>
      <c r="E219" s="62">
        <v>0</v>
      </c>
      <c r="F219" s="62">
        <v>0</v>
      </c>
      <c r="G219" s="62">
        <v>0</v>
      </c>
    </row>
    <row r="220" spans="1:7">
      <c r="A220" s="22" t="s">
        <v>200</v>
      </c>
      <c r="B220" s="64" t="s">
        <v>201</v>
      </c>
      <c r="C220" s="62">
        <v>1033</v>
      </c>
      <c r="D220" s="62">
        <v>0</v>
      </c>
      <c r="E220" s="62">
        <v>3084</v>
      </c>
      <c r="F220" s="62">
        <v>0</v>
      </c>
      <c r="G220" s="62">
        <v>4117</v>
      </c>
    </row>
    <row r="221" spans="1:7">
      <c r="A221" s="22" t="s">
        <v>579</v>
      </c>
      <c r="B221" s="64" t="s">
        <v>217</v>
      </c>
      <c r="C221" s="62">
        <v>6938</v>
      </c>
      <c r="D221" s="62">
        <v>15826</v>
      </c>
      <c r="E221" s="62">
        <v>240</v>
      </c>
      <c r="F221" s="62">
        <v>-640</v>
      </c>
      <c r="G221" s="62">
        <v>22364</v>
      </c>
    </row>
    <row r="222" spans="1:7">
      <c r="A222" s="22" t="s">
        <v>933</v>
      </c>
      <c r="B222" s="64" t="s">
        <v>219</v>
      </c>
      <c r="C222" s="62">
        <v>0</v>
      </c>
      <c r="D222" s="62">
        <v>182</v>
      </c>
      <c r="E222" s="62">
        <v>0</v>
      </c>
      <c r="F222" s="62">
        <v>0</v>
      </c>
      <c r="G222" s="62">
        <v>182</v>
      </c>
    </row>
    <row r="223" spans="1:7">
      <c r="A223" s="22" t="s">
        <v>202</v>
      </c>
      <c r="B223" s="64" t="s">
        <v>203</v>
      </c>
      <c r="C223" s="62">
        <v>64288</v>
      </c>
      <c r="D223" s="62">
        <v>3572</v>
      </c>
      <c r="E223" s="62">
        <v>396</v>
      </c>
      <c r="F223" s="62">
        <v>-8440</v>
      </c>
      <c r="G223" s="62">
        <v>59816</v>
      </c>
    </row>
    <row r="224" spans="1:7">
      <c r="A224" s="22" t="s">
        <v>503</v>
      </c>
      <c r="B224" s="64" t="s">
        <v>207</v>
      </c>
      <c r="C224" s="62">
        <v>324</v>
      </c>
      <c r="D224" s="62">
        <v>8097</v>
      </c>
      <c r="E224" s="62">
        <v>105</v>
      </c>
      <c r="F224" s="62">
        <v>0</v>
      </c>
      <c r="G224" s="62">
        <v>8526</v>
      </c>
    </row>
    <row r="225" spans="1:7">
      <c r="A225" s="22" t="s">
        <v>934</v>
      </c>
      <c r="B225" s="64" t="s">
        <v>456</v>
      </c>
      <c r="C225" s="62">
        <v>1</v>
      </c>
      <c r="D225" s="62">
        <v>35</v>
      </c>
      <c r="E225" s="62">
        <v>151</v>
      </c>
      <c r="F225" s="62">
        <v>0</v>
      </c>
      <c r="G225" s="62">
        <v>187</v>
      </c>
    </row>
    <row r="226" spans="1:7">
      <c r="A226" s="22" t="s">
        <v>930</v>
      </c>
      <c r="B226" s="64" t="s">
        <v>211</v>
      </c>
      <c r="C226" s="62">
        <v>40741</v>
      </c>
      <c r="D226" s="62">
        <v>235</v>
      </c>
      <c r="E226" s="62">
        <v>65</v>
      </c>
      <c r="F226" s="62">
        <v>0</v>
      </c>
      <c r="G226" s="62">
        <v>41041</v>
      </c>
    </row>
    <row r="227" spans="1:7" ht="26">
      <c r="A227" s="24" t="s">
        <v>935</v>
      </c>
      <c r="B227" s="355" t="s">
        <v>1035</v>
      </c>
      <c r="C227" s="356">
        <v>0</v>
      </c>
      <c r="D227" s="356">
        <v>0</v>
      </c>
      <c r="E227" s="356">
        <v>0</v>
      </c>
      <c r="F227" s="356">
        <v>0</v>
      </c>
      <c r="G227" s="356">
        <v>0</v>
      </c>
    </row>
    <row r="228" spans="1:7">
      <c r="A228" s="21" t="s">
        <v>30</v>
      </c>
      <c r="B228" s="347" t="s">
        <v>937</v>
      </c>
      <c r="C228" s="352">
        <v>547356</v>
      </c>
      <c r="D228" s="352">
        <v>47015</v>
      </c>
      <c r="E228" s="352">
        <v>137090</v>
      </c>
      <c r="F228" s="352">
        <v>-37764</v>
      </c>
      <c r="G228" s="352">
        <v>693697</v>
      </c>
    </row>
    <row r="229" spans="1:7">
      <c r="A229" s="36"/>
      <c r="B229" s="36"/>
      <c r="C229" s="37"/>
      <c r="D229" s="37"/>
      <c r="E229" s="37"/>
      <c r="F229" s="37"/>
      <c r="G229" s="37"/>
    </row>
    <row r="230" spans="1:7" ht="52">
      <c r="A230" s="410" t="s">
        <v>477</v>
      </c>
      <c r="B230" s="411" t="s">
        <v>429</v>
      </c>
      <c r="C230" s="412" t="s">
        <v>430</v>
      </c>
      <c r="D230" s="412" t="s">
        <v>431</v>
      </c>
      <c r="E230" s="350" t="s">
        <v>1059</v>
      </c>
      <c r="F230" s="350" t="s">
        <v>478</v>
      </c>
      <c r="G230" s="351" t="s">
        <v>433</v>
      </c>
    </row>
    <row r="231" spans="1:7" ht="78">
      <c r="A231" s="410"/>
      <c r="B231" s="411"/>
      <c r="C231" s="413"/>
      <c r="D231" s="413"/>
      <c r="E231" s="350" t="s">
        <v>1060</v>
      </c>
      <c r="F231" s="350" t="s">
        <v>987</v>
      </c>
      <c r="G231" s="351" t="s">
        <v>435</v>
      </c>
    </row>
    <row r="232" spans="1:7">
      <c r="A232" s="21" t="s">
        <v>0</v>
      </c>
      <c r="B232" s="347" t="s">
        <v>1</v>
      </c>
      <c r="C232" s="49">
        <v>68107</v>
      </c>
      <c r="D232" s="49">
        <v>20114</v>
      </c>
      <c r="E232" s="49">
        <v>2224</v>
      </c>
      <c r="F232" s="49">
        <v>-3450</v>
      </c>
      <c r="G232" s="49">
        <v>86995</v>
      </c>
    </row>
    <row r="233" spans="1:7">
      <c r="A233" s="26" t="s">
        <v>622</v>
      </c>
      <c r="B233" s="349" t="s">
        <v>46</v>
      </c>
      <c r="C233" s="324">
        <v>64501</v>
      </c>
      <c r="D233" s="324">
        <v>11</v>
      </c>
      <c r="E233" s="324">
        <v>0</v>
      </c>
      <c r="F233" s="324">
        <v>-845</v>
      </c>
      <c r="G233" s="62">
        <v>63667</v>
      </c>
    </row>
    <row r="234" spans="1:7">
      <c r="A234" s="26" t="s">
        <v>623</v>
      </c>
      <c r="B234" s="349" t="s">
        <v>369</v>
      </c>
      <c r="C234" s="324">
        <v>489</v>
      </c>
      <c r="D234" s="324">
        <v>0</v>
      </c>
      <c r="E234" s="324">
        <v>2221</v>
      </c>
      <c r="F234" s="324">
        <v>-2605</v>
      </c>
      <c r="G234" s="62">
        <v>105</v>
      </c>
    </row>
    <row r="235" spans="1:7">
      <c r="A235" s="26" t="s">
        <v>624</v>
      </c>
      <c r="B235" s="349" t="s">
        <v>436</v>
      </c>
      <c r="C235" s="324">
        <v>3117</v>
      </c>
      <c r="D235" s="324">
        <v>20103</v>
      </c>
      <c r="E235" s="324">
        <v>3</v>
      </c>
      <c r="F235" s="324">
        <v>0</v>
      </c>
      <c r="G235" s="62">
        <v>23223</v>
      </c>
    </row>
    <row r="236" spans="1:7">
      <c r="A236" s="21" t="s">
        <v>677</v>
      </c>
      <c r="B236" s="347" t="s">
        <v>867</v>
      </c>
      <c r="C236" s="49">
        <v>4594</v>
      </c>
      <c r="D236" s="49">
        <v>13487</v>
      </c>
      <c r="E236" s="49">
        <v>187</v>
      </c>
      <c r="F236" s="49">
        <v>-1079</v>
      </c>
      <c r="G236" s="49">
        <v>17189</v>
      </c>
    </row>
    <row r="237" spans="1:7">
      <c r="A237" s="26" t="s">
        <v>439</v>
      </c>
      <c r="B237" s="349" t="s">
        <v>440</v>
      </c>
      <c r="C237" s="324">
        <v>1701</v>
      </c>
      <c r="D237" s="324">
        <v>179</v>
      </c>
      <c r="E237" s="324">
        <v>185</v>
      </c>
      <c r="F237" s="324">
        <v>-255</v>
      </c>
      <c r="G237" s="62">
        <v>1810</v>
      </c>
    </row>
    <row r="238" spans="1:7">
      <c r="A238" s="26" t="s">
        <v>793</v>
      </c>
      <c r="B238" s="349" t="s">
        <v>442</v>
      </c>
      <c r="C238" s="324">
        <v>2893</v>
      </c>
      <c r="D238" s="324">
        <v>13308</v>
      </c>
      <c r="E238" s="324">
        <v>2</v>
      </c>
      <c r="F238" s="324">
        <v>-824</v>
      </c>
      <c r="G238" s="62">
        <v>15379</v>
      </c>
    </row>
    <row r="239" spans="1:7">
      <c r="A239" s="56" t="s">
        <v>626</v>
      </c>
      <c r="B239" s="48" t="s">
        <v>993</v>
      </c>
      <c r="C239" s="49">
        <v>63513</v>
      </c>
      <c r="D239" s="49">
        <v>6627</v>
      </c>
      <c r="E239" s="49">
        <v>2037</v>
      </c>
      <c r="F239" s="49">
        <v>-2371</v>
      </c>
      <c r="G239" s="49">
        <v>69806</v>
      </c>
    </row>
    <row r="240" spans="1:7">
      <c r="A240" s="22" t="s">
        <v>629</v>
      </c>
      <c r="B240" s="64" t="s">
        <v>65</v>
      </c>
      <c r="C240" s="324">
        <v>100</v>
      </c>
      <c r="D240" s="324">
        <v>276</v>
      </c>
      <c r="E240" s="324">
        <v>127</v>
      </c>
      <c r="F240" s="324">
        <v>-298</v>
      </c>
      <c r="G240" s="62">
        <v>205</v>
      </c>
    </row>
    <row r="241" spans="1:10">
      <c r="A241" s="22" t="s">
        <v>627</v>
      </c>
      <c r="B241" s="64" t="s">
        <v>59</v>
      </c>
      <c r="C241" s="324">
        <v>11918</v>
      </c>
      <c r="D241" s="324">
        <v>5056</v>
      </c>
      <c r="E241" s="324">
        <v>513</v>
      </c>
      <c r="F241" s="324">
        <v>-654</v>
      </c>
      <c r="G241" s="62">
        <v>16833</v>
      </c>
    </row>
    <row r="242" spans="1:10">
      <c r="A242" s="22" t="s">
        <v>628</v>
      </c>
      <c r="B242" s="64" t="s">
        <v>520</v>
      </c>
      <c r="C242" s="324">
        <v>4721</v>
      </c>
      <c r="D242" s="324">
        <v>1412</v>
      </c>
      <c r="E242" s="324">
        <v>4919</v>
      </c>
      <c r="F242" s="324">
        <v>-1974</v>
      </c>
      <c r="G242" s="62">
        <v>9078</v>
      </c>
    </row>
    <row r="243" spans="1:10">
      <c r="A243" s="22" t="s">
        <v>66</v>
      </c>
      <c r="B243" s="64" t="s">
        <v>67</v>
      </c>
      <c r="C243" s="324">
        <v>5441</v>
      </c>
      <c r="D243" s="324">
        <v>39</v>
      </c>
      <c r="E243" s="324">
        <v>81</v>
      </c>
      <c r="F243" s="324">
        <v>-41</v>
      </c>
      <c r="G243" s="62">
        <v>5520</v>
      </c>
    </row>
    <row r="244" spans="1:10">
      <c r="A244" s="56" t="s">
        <v>631</v>
      </c>
      <c r="B244" s="48" t="s">
        <v>883</v>
      </c>
      <c r="C244" s="49">
        <v>41533</v>
      </c>
      <c r="D244" s="49">
        <v>396</v>
      </c>
      <c r="E244" s="49">
        <v>-3349</v>
      </c>
      <c r="F244" s="49">
        <v>0</v>
      </c>
      <c r="G244" s="49">
        <v>38580</v>
      </c>
    </row>
    <row r="245" spans="1:10">
      <c r="A245" s="22" t="s">
        <v>632</v>
      </c>
      <c r="B245" s="64" t="s">
        <v>73</v>
      </c>
      <c r="C245" s="324">
        <v>3109</v>
      </c>
      <c r="D245" s="324">
        <v>14</v>
      </c>
      <c r="E245" s="324">
        <v>177</v>
      </c>
      <c r="F245" s="324">
        <v>-28</v>
      </c>
      <c r="G245" s="62">
        <v>3272</v>
      </c>
    </row>
    <row r="246" spans="1:10">
      <c r="A246" s="22" t="s">
        <v>633</v>
      </c>
      <c r="B246" s="64" t="s">
        <v>75</v>
      </c>
      <c r="C246" s="324">
        <v>1681</v>
      </c>
      <c r="D246" s="324">
        <v>5</v>
      </c>
      <c r="E246" s="324">
        <v>16</v>
      </c>
      <c r="F246" s="324">
        <v>-28</v>
      </c>
      <c r="G246" s="62">
        <v>1674</v>
      </c>
    </row>
    <row r="247" spans="1:10" ht="26">
      <c r="A247" s="22" t="s">
        <v>1000</v>
      </c>
      <c r="B247" s="64" t="s">
        <v>1061</v>
      </c>
      <c r="C247" s="324">
        <v>0</v>
      </c>
      <c r="D247" s="324">
        <v>0</v>
      </c>
      <c r="E247" s="324">
        <v>0</v>
      </c>
      <c r="F247" s="324">
        <v>0</v>
      </c>
      <c r="G247" s="62">
        <v>0</v>
      </c>
    </row>
    <row r="248" spans="1:10">
      <c r="A248" s="56" t="s">
        <v>817</v>
      </c>
      <c r="B248" s="48" t="s">
        <v>884</v>
      </c>
      <c r="C248" s="49">
        <v>42961</v>
      </c>
      <c r="D248" s="49">
        <v>405</v>
      </c>
      <c r="E248" s="49">
        <v>-3188</v>
      </c>
      <c r="F248" s="49">
        <v>0</v>
      </c>
      <c r="G248" s="49">
        <v>40178</v>
      </c>
    </row>
    <row r="249" spans="1:10">
      <c r="A249" s="22" t="s">
        <v>78</v>
      </c>
      <c r="B249" s="64" t="s">
        <v>79</v>
      </c>
      <c r="C249" s="324">
        <v>8802</v>
      </c>
      <c r="D249" s="324">
        <v>143</v>
      </c>
      <c r="E249" s="324">
        <v>-1329</v>
      </c>
      <c r="F249" s="324">
        <v>0</v>
      </c>
      <c r="G249" s="62">
        <v>7616</v>
      </c>
    </row>
    <row r="250" spans="1:10">
      <c r="A250" s="22" t="s">
        <v>1002</v>
      </c>
      <c r="B250" s="64" t="s">
        <v>1003</v>
      </c>
      <c r="C250" s="324">
        <v>0</v>
      </c>
      <c r="D250" s="324">
        <v>0</v>
      </c>
      <c r="E250" s="324">
        <v>0</v>
      </c>
      <c r="F250" s="324">
        <v>0</v>
      </c>
      <c r="G250" s="62">
        <v>0</v>
      </c>
    </row>
    <row r="251" spans="1:10">
      <c r="A251" s="56" t="s">
        <v>819</v>
      </c>
      <c r="B251" s="48" t="s">
        <v>885</v>
      </c>
      <c r="C251" s="49">
        <v>34159</v>
      </c>
      <c r="D251" s="49">
        <v>262</v>
      </c>
      <c r="E251" s="49">
        <v>-1859</v>
      </c>
      <c r="F251" s="49">
        <v>0</v>
      </c>
      <c r="G251" s="49">
        <v>32562</v>
      </c>
    </row>
    <row r="252" spans="1:10">
      <c r="A252" s="24" t="s">
        <v>821</v>
      </c>
      <c r="B252" s="355" t="s">
        <v>1004</v>
      </c>
      <c r="C252" s="327">
        <v>0</v>
      </c>
      <c r="D252" s="327">
        <v>0</v>
      </c>
      <c r="E252" s="327">
        <v>0</v>
      </c>
      <c r="F252" s="327">
        <v>0</v>
      </c>
      <c r="G252" s="356">
        <v>0</v>
      </c>
    </row>
    <row r="253" spans="1:10">
      <c r="A253" s="56" t="s">
        <v>886</v>
      </c>
      <c r="B253" s="48" t="s">
        <v>887</v>
      </c>
      <c r="C253" s="49">
        <v>34159</v>
      </c>
      <c r="D253" s="49">
        <v>262</v>
      </c>
      <c r="E253" s="49">
        <v>-1859</v>
      </c>
      <c r="F253" s="49">
        <v>0</v>
      </c>
      <c r="G253" s="49">
        <v>32562</v>
      </c>
    </row>
    <row r="254" spans="1:10" s="54" customFormat="1" ht="15">
      <c r="A254" s="53" t="s">
        <v>857</v>
      </c>
      <c r="B254" s="368" t="s">
        <v>888</v>
      </c>
      <c r="C254" s="369">
        <v>0</v>
      </c>
      <c r="D254" s="369">
        <v>0</v>
      </c>
      <c r="E254" s="369">
        <v>0</v>
      </c>
      <c r="F254" s="369">
        <v>0</v>
      </c>
      <c r="G254" s="356">
        <v>0</v>
      </c>
      <c r="H254" s="11"/>
      <c r="I254" s="11"/>
      <c r="J254" s="11"/>
    </row>
    <row r="255" spans="1:10">
      <c r="A255" s="31" t="s">
        <v>889</v>
      </c>
      <c r="B255" s="357" t="s">
        <v>890</v>
      </c>
      <c r="C255" s="370">
        <v>34159</v>
      </c>
      <c r="D255" s="370">
        <v>262</v>
      </c>
      <c r="E255" s="370">
        <v>-1859</v>
      </c>
      <c r="F255" s="370">
        <v>0</v>
      </c>
      <c r="G255" s="370">
        <v>32562</v>
      </c>
    </row>
    <row r="256" spans="1:10">
      <c r="C256" s="55"/>
      <c r="D256" s="55"/>
      <c r="E256" s="55"/>
    </row>
  </sheetData>
  <mergeCells count="13">
    <mergeCell ref="C230:C231"/>
    <mergeCell ref="D230:D231"/>
    <mergeCell ref="A172:A173"/>
    <mergeCell ref="B172:B173"/>
    <mergeCell ref="A198:A199"/>
    <mergeCell ref="B198:B199"/>
    <mergeCell ref="A230:A231"/>
    <mergeCell ref="B230:B231"/>
    <mergeCell ref="E172:E173"/>
    <mergeCell ref="C172:C173"/>
    <mergeCell ref="D172:D173"/>
    <mergeCell ref="C198:C199"/>
    <mergeCell ref="D198:D199"/>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800080"/>
  </sheetPr>
  <dimension ref="A1:J256"/>
  <sheetViews>
    <sheetView workbookViewId="0"/>
  </sheetViews>
  <sheetFormatPr baseColWidth="10" defaultColWidth="8.1640625" defaultRowHeight="14"/>
  <cols>
    <col min="1" max="2" width="50.1640625" style="12" customWidth="1"/>
    <col min="3" max="7" width="12.1640625" style="11" customWidth="1"/>
    <col min="8" max="16384" width="8.1640625" style="11"/>
  </cols>
  <sheetData>
    <row r="1" spans="1:8">
      <c r="A1" s="10" t="s">
        <v>1062</v>
      </c>
    </row>
    <row r="2" spans="1:8">
      <c r="A2" s="10" t="s">
        <v>1063</v>
      </c>
    </row>
    <row r="3" spans="1:8">
      <c r="A3" s="10"/>
    </row>
    <row r="4" spans="1:8">
      <c r="A4" s="10"/>
    </row>
    <row r="5" spans="1:8" ht="26">
      <c r="A5" s="13" t="s">
        <v>779</v>
      </c>
      <c r="B5" s="14" t="s">
        <v>39</v>
      </c>
    </row>
    <row r="6" spans="1:8" ht="31.25" customHeight="1">
      <c r="A6" s="319" t="s">
        <v>462</v>
      </c>
      <c r="B6" s="319" t="s">
        <v>41</v>
      </c>
      <c r="C6" s="320" t="s">
        <v>1064</v>
      </c>
      <c r="D6" s="320" t="s">
        <v>1065</v>
      </c>
      <c r="H6"/>
    </row>
    <row r="7" spans="1:8">
      <c r="A7" s="321" t="s">
        <v>0</v>
      </c>
      <c r="B7" s="321" t="s">
        <v>1</v>
      </c>
      <c r="C7" s="322">
        <f>SUM(C8:C10)</f>
        <v>798014</v>
      </c>
      <c r="D7" s="322">
        <f>SUM(D8:D10)</f>
        <v>96194</v>
      </c>
    </row>
    <row r="8" spans="1:8">
      <c r="A8" s="323" t="s">
        <v>622</v>
      </c>
      <c r="B8" s="323" t="s">
        <v>46</v>
      </c>
      <c r="C8" s="324">
        <v>630856</v>
      </c>
      <c r="D8" s="324">
        <v>21513</v>
      </c>
    </row>
    <row r="9" spans="1:8">
      <c r="A9" s="323" t="s">
        <v>623</v>
      </c>
      <c r="B9" s="323" t="s">
        <v>369</v>
      </c>
      <c r="C9" s="324">
        <v>129</v>
      </c>
      <c r="D9" s="324">
        <v>1156</v>
      </c>
    </row>
    <row r="10" spans="1:8">
      <c r="A10" s="323" t="s">
        <v>624</v>
      </c>
      <c r="B10" s="323" t="s">
        <v>436</v>
      </c>
      <c r="C10" s="324">
        <v>167029</v>
      </c>
      <c r="D10" s="324">
        <v>73525</v>
      </c>
    </row>
    <row r="11" spans="1:8">
      <c r="A11" s="321" t="s">
        <v>677</v>
      </c>
      <c r="B11" s="321" t="s">
        <v>867</v>
      </c>
      <c r="C11" s="322">
        <f>SUM(C12:C13)</f>
        <v>210621</v>
      </c>
      <c r="D11" s="322">
        <f>SUM(D12:D13)</f>
        <v>60631</v>
      </c>
    </row>
    <row r="12" spans="1:8">
      <c r="A12" s="323" t="s">
        <v>439</v>
      </c>
      <c r="B12" s="323" t="s">
        <v>440</v>
      </c>
      <c r="C12" s="324">
        <v>101816</v>
      </c>
      <c r="D12" s="324">
        <v>11973</v>
      </c>
    </row>
    <row r="13" spans="1:8">
      <c r="A13" s="323" t="s">
        <v>793</v>
      </c>
      <c r="B13" s="323" t="s">
        <v>442</v>
      </c>
      <c r="C13" s="324">
        <v>108805</v>
      </c>
      <c r="D13" s="324">
        <v>48658</v>
      </c>
    </row>
    <row r="14" spans="1:8">
      <c r="A14" s="325" t="s">
        <v>626</v>
      </c>
      <c r="B14" s="325" t="s">
        <v>993</v>
      </c>
      <c r="C14" s="322">
        <f>C7-C11</f>
        <v>587393</v>
      </c>
      <c r="D14" s="322">
        <f>D7-D11</f>
        <v>35563</v>
      </c>
    </row>
    <row r="15" spans="1:8">
      <c r="A15" s="61" t="s">
        <v>629</v>
      </c>
      <c r="B15" s="61" t="s">
        <v>65</v>
      </c>
      <c r="C15" s="324">
        <v>1933</v>
      </c>
      <c r="D15" s="324">
        <v>4570</v>
      </c>
    </row>
    <row r="16" spans="1:8">
      <c r="A16" s="61" t="s">
        <v>627</v>
      </c>
      <c r="B16" s="61" t="s">
        <v>59</v>
      </c>
      <c r="C16" s="324">
        <v>62108</v>
      </c>
      <c r="D16" s="324">
        <v>18484</v>
      </c>
    </row>
    <row r="17" spans="1:4">
      <c r="A17" s="61" t="s">
        <v>628</v>
      </c>
      <c r="B17" s="61" t="s">
        <v>520</v>
      </c>
      <c r="C17" s="324">
        <v>60789</v>
      </c>
      <c r="D17" s="324">
        <v>11352</v>
      </c>
    </row>
    <row r="18" spans="1:4">
      <c r="A18" s="61" t="s">
        <v>66</v>
      </c>
      <c r="B18" s="61" t="s">
        <v>67</v>
      </c>
      <c r="C18" s="324">
        <v>42236</v>
      </c>
      <c r="D18" s="324">
        <v>1287</v>
      </c>
    </row>
    <row r="19" spans="1:4">
      <c r="A19" s="325" t="s">
        <v>631</v>
      </c>
      <c r="B19" s="325" t="s">
        <v>883</v>
      </c>
      <c r="C19" s="322">
        <f>C14+C15-C16-C17-C18</f>
        <v>424193</v>
      </c>
      <c r="D19" s="322">
        <f>D14+D15-D16-D17-D18</f>
        <v>9010</v>
      </c>
    </row>
    <row r="20" spans="1:4">
      <c r="A20" s="61" t="s">
        <v>632</v>
      </c>
      <c r="B20" s="61" t="s">
        <v>73</v>
      </c>
      <c r="C20" s="324">
        <v>8399</v>
      </c>
      <c r="D20" s="324">
        <v>2882</v>
      </c>
    </row>
    <row r="21" spans="1:4">
      <c r="A21" s="61" t="s">
        <v>633</v>
      </c>
      <c r="B21" s="61" t="s">
        <v>75</v>
      </c>
      <c r="C21" s="324">
        <v>11007</v>
      </c>
      <c r="D21" s="324">
        <v>2552</v>
      </c>
    </row>
    <row r="22" spans="1:4" ht="26">
      <c r="A22" s="61" t="s">
        <v>1000</v>
      </c>
      <c r="B22" s="61" t="s">
        <v>1061</v>
      </c>
      <c r="C22" s="324">
        <v>0</v>
      </c>
      <c r="D22" s="324">
        <v>0</v>
      </c>
    </row>
    <row r="23" spans="1:4">
      <c r="A23" s="325" t="s">
        <v>817</v>
      </c>
      <c r="B23" s="325" t="s">
        <v>884</v>
      </c>
      <c r="C23" s="322">
        <f>C19+C20-C21+C22</f>
        <v>421585</v>
      </c>
      <c r="D23" s="322">
        <f>D19+D20-D21+D22</f>
        <v>9340</v>
      </c>
    </row>
    <row r="24" spans="1:4">
      <c r="A24" s="61" t="s">
        <v>78</v>
      </c>
      <c r="B24" s="61" t="s">
        <v>79</v>
      </c>
      <c r="C24" s="324">
        <v>79155</v>
      </c>
      <c r="D24" s="324">
        <v>-177</v>
      </c>
    </row>
    <row r="25" spans="1:4">
      <c r="A25" s="61" t="s">
        <v>1002</v>
      </c>
      <c r="B25" s="61" t="s">
        <v>1003</v>
      </c>
      <c r="C25" s="324">
        <v>0</v>
      </c>
      <c r="D25" s="324">
        <v>0</v>
      </c>
    </row>
    <row r="26" spans="1:4">
      <c r="A26" s="325" t="s">
        <v>819</v>
      </c>
      <c r="B26" s="325" t="s">
        <v>885</v>
      </c>
      <c r="C26" s="322">
        <f>C23-C24+C25</f>
        <v>342430</v>
      </c>
      <c r="D26" s="322">
        <f>D23-D24+D25</f>
        <v>9517</v>
      </c>
    </row>
    <row r="27" spans="1:4">
      <c r="A27" s="321" t="s">
        <v>821</v>
      </c>
      <c r="B27" s="321" t="s">
        <v>1004</v>
      </c>
      <c r="C27" s="322">
        <v>0</v>
      </c>
      <c r="D27" s="322">
        <v>-4838</v>
      </c>
    </row>
    <row r="28" spans="1:4">
      <c r="A28" s="326"/>
      <c r="B28" s="326"/>
      <c r="C28" s="327"/>
      <c r="D28" s="327"/>
    </row>
    <row r="29" spans="1:4">
      <c r="A29" s="328" t="s">
        <v>886</v>
      </c>
      <c r="B29" s="328" t="s">
        <v>887</v>
      </c>
      <c r="C29" s="329">
        <f>SUM(C26:C27)</f>
        <v>342430</v>
      </c>
      <c r="D29" s="329">
        <v>4679</v>
      </c>
    </row>
    <row r="30" spans="1:4">
      <c r="A30" s="326"/>
      <c r="B30" s="326"/>
      <c r="C30" s="327"/>
      <c r="D30" s="327"/>
    </row>
    <row r="31" spans="1:4">
      <c r="A31" s="325" t="s">
        <v>857</v>
      </c>
      <c r="B31" s="325" t="s">
        <v>888</v>
      </c>
      <c r="C31" s="322">
        <v>0</v>
      </c>
      <c r="D31" s="322">
        <v>-533</v>
      </c>
    </row>
    <row r="32" spans="1:4">
      <c r="A32" s="325" t="s">
        <v>889</v>
      </c>
      <c r="B32" s="325" t="s">
        <v>890</v>
      </c>
      <c r="C32" s="322">
        <v>342430</v>
      </c>
      <c r="D32" s="322">
        <v>5212</v>
      </c>
    </row>
    <row r="33" spans="1:4">
      <c r="A33" s="15"/>
      <c r="B33" s="16"/>
      <c r="C33" s="32"/>
      <c r="D33" s="32"/>
    </row>
    <row r="34" spans="1:4">
      <c r="A34" s="15"/>
      <c r="B34" s="17"/>
      <c r="C34" s="33"/>
      <c r="D34" s="33"/>
    </row>
    <row r="35" spans="1:4">
      <c r="A35" s="330" t="s">
        <v>86</v>
      </c>
      <c r="B35" s="330" t="s">
        <v>891</v>
      </c>
      <c r="C35" s="331"/>
      <c r="D35" s="331"/>
    </row>
    <row r="36" spans="1:4">
      <c r="A36" s="18" t="s">
        <v>88</v>
      </c>
      <c r="B36" s="18" t="s">
        <v>89</v>
      </c>
      <c r="C36" s="332">
        <v>3.61</v>
      </c>
      <c r="D36" s="332">
        <v>0.05</v>
      </c>
    </row>
    <row r="37" spans="1:4">
      <c r="A37" s="333" t="s">
        <v>90</v>
      </c>
      <c r="B37" s="333" t="s">
        <v>91</v>
      </c>
      <c r="C37" s="332">
        <v>3.61</v>
      </c>
      <c r="D37" s="332">
        <v>0.05</v>
      </c>
    </row>
    <row r="38" spans="1:4" ht="26">
      <c r="A38" s="325" t="s">
        <v>858</v>
      </c>
      <c r="B38" s="325" t="s">
        <v>892</v>
      </c>
      <c r="C38" s="334"/>
      <c r="D38" s="334"/>
    </row>
    <row r="39" spans="1:4">
      <c r="A39" s="333" t="s">
        <v>88</v>
      </c>
      <c r="B39" s="333" t="s">
        <v>89</v>
      </c>
      <c r="C39" s="332">
        <v>3.61</v>
      </c>
      <c r="D39" s="332">
        <v>0.1</v>
      </c>
    </row>
    <row r="40" spans="1:4">
      <c r="A40" s="333" t="s">
        <v>90</v>
      </c>
      <c r="B40" s="333" t="s">
        <v>91</v>
      </c>
      <c r="C40" s="332">
        <v>3.61</v>
      </c>
      <c r="D40" s="332">
        <v>0.1</v>
      </c>
    </row>
    <row r="41" spans="1:4">
      <c r="A41" s="325" t="s">
        <v>893</v>
      </c>
      <c r="B41" s="325" t="s">
        <v>894</v>
      </c>
      <c r="C41" s="334"/>
      <c r="D41" s="334"/>
    </row>
    <row r="42" spans="1:4">
      <c r="A42" s="333" t="s">
        <v>88</v>
      </c>
      <c r="B42" s="333" t="s">
        <v>89</v>
      </c>
      <c r="C42" s="365">
        <v>0</v>
      </c>
      <c r="D42" s="332">
        <v>-0.05</v>
      </c>
    </row>
    <row r="43" spans="1:4">
      <c r="A43" s="333" t="s">
        <v>90</v>
      </c>
      <c r="B43" s="333" t="s">
        <v>91</v>
      </c>
      <c r="C43" s="365">
        <v>0</v>
      </c>
      <c r="D43" s="332">
        <v>-0.05</v>
      </c>
    </row>
    <row r="44" spans="1:4">
      <c r="A44" s="50"/>
    </row>
    <row r="46" spans="1:4">
      <c r="A46" s="330" t="s">
        <v>886</v>
      </c>
      <c r="B46" s="330" t="s">
        <v>887</v>
      </c>
      <c r="C46" s="322">
        <v>342430</v>
      </c>
      <c r="D46" s="322">
        <v>4679</v>
      </c>
    </row>
    <row r="47" spans="1:4" ht="26">
      <c r="A47" s="52" t="s">
        <v>896</v>
      </c>
      <c r="B47" s="52" t="s">
        <v>897</v>
      </c>
      <c r="C47" s="327">
        <v>1589</v>
      </c>
      <c r="D47" s="327">
        <v>1714</v>
      </c>
    </row>
    <row r="48" spans="1:4">
      <c r="A48" s="38" t="s">
        <v>637</v>
      </c>
      <c r="B48" s="38" t="s">
        <v>898</v>
      </c>
      <c r="C48" s="324">
        <v>1590</v>
      </c>
      <c r="D48" s="324">
        <v>1714</v>
      </c>
    </row>
    <row r="49" spans="1:4">
      <c r="A49" s="38" t="s">
        <v>403</v>
      </c>
      <c r="B49" s="38" t="s">
        <v>404</v>
      </c>
      <c r="C49" s="324">
        <v>-1</v>
      </c>
      <c r="D49" s="324">
        <v>0</v>
      </c>
    </row>
    <row r="50" spans="1:4" ht="26">
      <c r="A50" s="38" t="s">
        <v>899</v>
      </c>
      <c r="B50" s="38" t="s">
        <v>900</v>
      </c>
      <c r="C50" s="366">
        <v>0</v>
      </c>
      <c r="D50" s="366">
        <v>0</v>
      </c>
    </row>
    <row r="51" spans="1:4">
      <c r="A51" s="330" t="s">
        <v>405</v>
      </c>
      <c r="B51" s="330" t="s">
        <v>901</v>
      </c>
      <c r="C51" s="322">
        <f>SUM(C46,C47)</f>
        <v>344019</v>
      </c>
      <c r="D51" s="322">
        <f>SUM(D46,D47)</f>
        <v>6393</v>
      </c>
    </row>
    <row r="52" spans="1:4" ht="26">
      <c r="A52" s="18" t="s">
        <v>795</v>
      </c>
      <c r="B52" s="18" t="s">
        <v>902</v>
      </c>
      <c r="C52" s="366">
        <v>0</v>
      </c>
      <c r="D52" s="324">
        <v>-533</v>
      </c>
    </row>
    <row r="53" spans="1:4" ht="26">
      <c r="A53" s="330" t="s">
        <v>903</v>
      </c>
      <c r="B53" s="330" t="s">
        <v>904</v>
      </c>
      <c r="C53" s="322">
        <f>SUM(C51:C52)</f>
        <v>344019</v>
      </c>
      <c r="D53" s="322">
        <v>6926</v>
      </c>
    </row>
    <row r="54" spans="1:4">
      <c r="A54" s="51" t="s">
        <v>895</v>
      </c>
    </row>
    <row r="56" spans="1:4" ht="26">
      <c r="A56" s="13" t="s">
        <v>781</v>
      </c>
      <c r="B56" s="13" t="s">
        <v>125</v>
      </c>
    </row>
    <row r="57" spans="1:4" ht="29" customHeight="1">
      <c r="A57" s="319" t="s">
        <v>126</v>
      </c>
      <c r="B57" s="319" t="s">
        <v>127</v>
      </c>
      <c r="C57" s="320" t="s">
        <v>1053</v>
      </c>
      <c r="D57" s="320" t="s">
        <v>1066</v>
      </c>
    </row>
    <row r="58" spans="1:4">
      <c r="A58" s="340" t="s">
        <v>14</v>
      </c>
      <c r="B58" s="340" t="s">
        <v>15</v>
      </c>
      <c r="C58" s="336">
        <f>SUM(C59:C68)</f>
        <v>119187</v>
      </c>
      <c r="D58" s="336">
        <f>SUM(D59:D68)</f>
        <v>93254</v>
      </c>
    </row>
    <row r="59" spans="1:4">
      <c r="A59" s="61" t="s">
        <v>566</v>
      </c>
      <c r="B59" s="61" t="s">
        <v>133</v>
      </c>
      <c r="C59" s="62">
        <v>9380</v>
      </c>
      <c r="D59" s="62">
        <v>5499</v>
      </c>
    </row>
    <row r="60" spans="1:4">
      <c r="A60" s="61" t="s">
        <v>134</v>
      </c>
      <c r="B60" s="61" t="s">
        <v>907</v>
      </c>
      <c r="C60" s="62">
        <v>47857</v>
      </c>
      <c r="D60" s="62">
        <v>39602</v>
      </c>
    </row>
    <row r="61" spans="1:4">
      <c r="A61" s="61" t="s">
        <v>138</v>
      </c>
      <c r="B61" s="61" t="s">
        <v>139</v>
      </c>
      <c r="C61" s="62">
        <v>46417</v>
      </c>
      <c r="D61" s="62">
        <v>46417</v>
      </c>
    </row>
    <row r="62" spans="1:4">
      <c r="A62" s="61" t="s">
        <v>909</v>
      </c>
      <c r="B62" s="61" t="s">
        <v>141</v>
      </c>
      <c r="C62" s="62">
        <v>0</v>
      </c>
      <c r="D62" s="62">
        <v>0</v>
      </c>
    </row>
    <row r="63" spans="1:4">
      <c r="A63" s="61" t="s">
        <v>536</v>
      </c>
      <c r="B63" s="61" t="s">
        <v>451</v>
      </c>
      <c r="C63" s="62">
        <v>0</v>
      </c>
      <c r="D63" s="62">
        <v>0</v>
      </c>
    </row>
    <row r="64" spans="1:4" ht="26">
      <c r="A64" s="61" t="s">
        <v>644</v>
      </c>
      <c r="B64" s="61" t="s">
        <v>865</v>
      </c>
      <c r="C64" s="62">
        <v>0</v>
      </c>
      <c r="D64" s="62">
        <v>0</v>
      </c>
    </row>
    <row r="65" spans="1:4">
      <c r="A65" s="61" t="s">
        <v>911</v>
      </c>
      <c r="B65" s="61" t="s">
        <v>912</v>
      </c>
      <c r="C65" s="62">
        <v>0</v>
      </c>
      <c r="D65" s="62">
        <v>0</v>
      </c>
    </row>
    <row r="66" spans="1:4">
      <c r="A66" s="61" t="s">
        <v>146</v>
      </c>
      <c r="B66" s="61" t="s">
        <v>147</v>
      </c>
      <c r="C66" s="62">
        <v>547</v>
      </c>
      <c r="D66" s="62">
        <v>547</v>
      </c>
    </row>
    <row r="67" spans="1:4">
      <c r="A67" s="61" t="s">
        <v>913</v>
      </c>
      <c r="B67" s="61" t="s">
        <v>151</v>
      </c>
      <c r="C67" s="62">
        <v>14771</v>
      </c>
      <c r="D67" s="62">
        <v>912</v>
      </c>
    </row>
    <row r="68" spans="1:4">
      <c r="A68" s="61" t="s">
        <v>1005</v>
      </c>
      <c r="B68" s="61" t="s">
        <v>1006</v>
      </c>
      <c r="C68" s="62">
        <v>215</v>
      </c>
      <c r="D68" s="62">
        <v>277</v>
      </c>
    </row>
    <row r="69" spans="1:4">
      <c r="A69" s="340" t="s">
        <v>914</v>
      </c>
      <c r="B69" s="340" t="s">
        <v>17</v>
      </c>
      <c r="C69" s="336">
        <f>SUM(C70:C79)</f>
        <v>554759</v>
      </c>
      <c r="D69" s="336">
        <f>SUM(D70:D79)</f>
        <v>155691</v>
      </c>
    </row>
    <row r="70" spans="1:4">
      <c r="A70" s="61" t="s">
        <v>156</v>
      </c>
      <c r="B70" s="61" t="s">
        <v>157</v>
      </c>
      <c r="C70" s="62">
        <v>34200</v>
      </c>
      <c r="D70" s="62">
        <v>96511</v>
      </c>
    </row>
    <row r="71" spans="1:4">
      <c r="A71" s="61" t="s">
        <v>158</v>
      </c>
      <c r="B71" s="61" t="s">
        <v>159</v>
      </c>
      <c r="C71" s="62">
        <v>87704</v>
      </c>
      <c r="D71" s="62">
        <v>6397</v>
      </c>
    </row>
    <row r="72" spans="1:4">
      <c r="A72" s="364" t="s">
        <v>915</v>
      </c>
      <c r="B72" s="364" t="s">
        <v>161</v>
      </c>
      <c r="C72" s="337">
        <v>0</v>
      </c>
      <c r="D72" s="337">
        <v>0</v>
      </c>
    </row>
    <row r="73" spans="1:4">
      <c r="A73" s="61" t="s">
        <v>152</v>
      </c>
      <c r="B73" s="61" t="s">
        <v>163</v>
      </c>
      <c r="C73" s="62">
        <v>26530</v>
      </c>
      <c r="D73" s="62">
        <v>10989</v>
      </c>
    </row>
    <row r="74" spans="1:4">
      <c r="A74" s="61" t="s">
        <v>916</v>
      </c>
      <c r="B74" s="61" t="s">
        <v>917</v>
      </c>
      <c r="C74" s="62">
        <v>0</v>
      </c>
      <c r="D74" s="62">
        <v>0</v>
      </c>
    </row>
    <row r="75" spans="1:4" ht="26">
      <c r="A75" s="61" t="s">
        <v>918</v>
      </c>
      <c r="B75" s="61" t="s">
        <v>919</v>
      </c>
      <c r="C75" s="62">
        <v>0</v>
      </c>
      <c r="D75" s="62">
        <v>0</v>
      </c>
    </row>
    <row r="76" spans="1:4">
      <c r="A76" s="61" t="s">
        <v>146</v>
      </c>
      <c r="B76" s="61" t="s">
        <v>147</v>
      </c>
      <c r="C76" s="62">
        <v>165</v>
      </c>
      <c r="D76" s="62">
        <v>2745</v>
      </c>
    </row>
    <row r="77" spans="1:4">
      <c r="A77" s="61" t="s">
        <v>499</v>
      </c>
      <c r="B77" s="61" t="s">
        <v>149</v>
      </c>
      <c r="C77" s="62">
        <v>12523</v>
      </c>
      <c r="D77" s="62">
        <v>4654</v>
      </c>
    </row>
    <row r="78" spans="1:4">
      <c r="A78" s="61" t="s">
        <v>170</v>
      </c>
      <c r="B78" s="61" t="s">
        <v>920</v>
      </c>
      <c r="C78" s="62">
        <v>393637</v>
      </c>
      <c r="D78" s="62">
        <v>34395</v>
      </c>
    </row>
    <row r="79" spans="1:4">
      <c r="A79" s="61" t="s">
        <v>923</v>
      </c>
      <c r="B79" s="61" t="s">
        <v>924</v>
      </c>
      <c r="C79" s="62">
        <v>0</v>
      </c>
      <c r="D79" s="62">
        <v>0</v>
      </c>
    </row>
    <row r="80" spans="1:4">
      <c r="A80" s="340" t="s">
        <v>20</v>
      </c>
      <c r="B80" s="340" t="s">
        <v>925</v>
      </c>
      <c r="C80" s="336">
        <f>SUM(C58,C69)</f>
        <v>673946</v>
      </c>
      <c r="D80" s="336">
        <f>SUM(D58,D69)</f>
        <v>248945</v>
      </c>
    </row>
    <row r="81" spans="1:4">
      <c r="A81" s="15"/>
      <c r="B81" s="15"/>
      <c r="C81" s="1"/>
      <c r="D81" s="1"/>
    </row>
    <row r="82" spans="1:4" ht="29" customHeight="1">
      <c r="A82" s="319" t="s">
        <v>452</v>
      </c>
      <c r="B82" s="319" t="s">
        <v>177</v>
      </c>
      <c r="C82" s="320" t="s">
        <v>1053</v>
      </c>
      <c r="D82" s="320" t="s">
        <v>1066</v>
      </c>
    </row>
    <row r="83" spans="1:4">
      <c r="A83" s="340" t="s">
        <v>22</v>
      </c>
      <c r="B83" s="340" t="s">
        <v>23</v>
      </c>
      <c r="C83" s="336">
        <f>SUM(C84,C92)</f>
        <v>513675</v>
      </c>
      <c r="D83" s="336">
        <v>168018</v>
      </c>
    </row>
    <row r="84" spans="1:4">
      <c r="A84" s="340" t="s">
        <v>926</v>
      </c>
      <c r="B84" s="340" t="s">
        <v>481</v>
      </c>
      <c r="C84" s="336">
        <f>SUM(C85:C91)</f>
        <v>513675</v>
      </c>
      <c r="D84" s="336">
        <v>168018</v>
      </c>
    </row>
    <row r="85" spans="1:4">
      <c r="A85" s="61" t="s">
        <v>182</v>
      </c>
      <c r="B85" s="61" t="s">
        <v>183</v>
      </c>
      <c r="C85" s="62">
        <v>94950</v>
      </c>
      <c r="D85" s="62">
        <v>94950</v>
      </c>
    </row>
    <row r="86" spans="1:4">
      <c r="A86" s="61" t="s">
        <v>990</v>
      </c>
      <c r="B86" s="61" t="s">
        <v>1007</v>
      </c>
      <c r="C86" s="62">
        <v>120199</v>
      </c>
      <c r="D86" s="62">
        <v>119730</v>
      </c>
    </row>
    <row r="87" spans="1:4">
      <c r="A87" s="61" t="s">
        <v>1008</v>
      </c>
      <c r="B87" s="61" t="s">
        <v>189</v>
      </c>
      <c r="C87" s="62">
        <v>0</v>
      </c>
      <c r="D87" s="62">
        <v>0</v>
      </c>
    </row>
    <row r="88" spans="1:4">
      <c r="A88" s="61" t="s">
        <v>573</v>
      </c>
      <c r="B88" s="61" t="s">
        <v>191</v>
      </c>
      <c r="C88" s="62">
        <v>3354</v>
      </c>
      <c r="D88" s="62">
        <v>1716</v>
      </c>
    </row>
    <row r="89" spans="1:4">
      <c r="A89" s="61" t="s">
        <v>574</v>
      </c>
      <c r="B89" s="61" t="s">
        <v>193</v>
      </c>
      <c r="C89" s="62">
        <v>2514</v>
      </c>
      <c r="D89" s="62">
        <v>924</v>
      </c>
    </row>
    <row r="90" spans="1:4">
      <c r="A90" s="61" t="s">
        <v>194</v>
      </c>
      <c r="B90" s="61" t="s">
        <v>195</v>
      </c>
      <c r="C90" s="62">
        <v>-49772</v>
      </c>
      <c r="D90" s="62">
        <v>-54514</v>
      </c>
    </row>
    <row r="91" spans="1:4">
      <c r="A91" s="61" t="s">
        <v>575</v>
      </c>
      <c r="B91" s="61" t="s">
        <v>197</v>
      </c>
      <c r="C91" s="62">
        <v>342430</v>
      </c>
      <c r="D91" s="62">
        <v>5212</v>
      </c>
    </row>
    <row r="92" spans="1:4">
      <c r="A92" s="321" t="s">
        <v>927</v>
      </c>
      <c r="B92" s="321" t="s">
        <v>482</v>
      </c>
      <c r="C92" s="367">
        <v>0</v>
      </c>
      <c r="D92" s="367">
        <v>0</v>
      </c>
    </row>
    <row r="93" spans="1:4">
      <c r="A93" s="340" t="s">
        <v>24</v>
      </c>
      <c r="B93" s="340" t="s">
        <v>928</v>
      </c>
      <c r="C93" s="336">
        <f>SUM(C94:C100)</f>
        <v>18414</v>
      </c>
      <c r="D93" s="336">
        <v>2137</v>
      </c>
    </row>
    <row r="94" spans="1:4">
      <c r="A94" s="61" t="s">
        <v>336</v>
      </c>
      <c r="B94" s="61" t="s">
        <v>337</v>
      </c>
      <c r="C94" s="62">
        <v>0</v>
      </c>
      <c r="D94" s="62">
        <v>0</v>
      </c>
    </row>
    <row r="95" spans="1:4">
      <c r="A95" s="61" t="s">
        <v>200</v>
      </c>
      <c r="B95" s="61" t="s">
        <v>201</v>
      </c>
      <c r="C95" s="62">
        <v>0</v>
      </c>
      <c r="D95" s="62">
        <v>260</v>
      </c>
    </row>
    <row r="96" spans="1:4">
      <c r="A96" s="61" t="s">
        <v>929</v>
      </c>
      <c r="B96" s="61" t="s">
        <v>531</v>
      </c>
      <c r="C96" s="62">
        <v>0</v>
      </c>
      <c r="D96" s="62">
        <v>0</v>
      </c>
    </row>
    <row r="97" spans="1:4">
      <c r="A97" s="61" t="s">
        <v>502</v>
      </c>
      <c r="B97" s="61" t="s">
        <v>205</v>
      </c>
      <c r="C97" s="62">
        <v>17956</v>
      </c>
      <c r="D97" s="62">
        <v>874</v>
      </c>
    </row>
    <row r="98" spans="1:4">
      <c r="A98" s="61" t="s">
        <v>503</v>
      </c>
      <c r="B98" s="61" t="s">
        <v>207</v>
      </c>
      <c r="C98" s="62">
        <v>423</v>
      </c>
      <c r="D98" s="62">
        <v>976</v>
      </c>
    </row>
    <row r="99" spans="1:4">
      <c r="A99" s="61" t="s">
        <v>483</v>
      </c>
      <c r="B99" s="61" t="s">
        <v>456</v>
      </c>
      <c r="C99" s="62">
        <v>35</v>
      </c>
      <c r="D99" s="62">
        <v>27</v>
      </c>
    </row>
    <row r="100" spans="1:4">
      <c r="A100" s="61" t="s">
        <v>930</v>
      </c>
      <c r="B100" s="61" t="s">
        <v>211</v>
      </c>
      <c r="C100" s="62">
        <v>0</v>
      </c>
      <c r="D100" s="62">
        <v>0</v>
      </c>
    </row>
    <row r="101" spans="1:4">
      <c r="A101" s="340" t="s">
        <v>931</v>
      </c>
      <c r="B101" s="340" t="s">
        <v>932</v>
      </c>
      <c r="C101" s="336">
        <f>SUM(C102:C110)</f>
        <v>141857</v>
      </c>
      <c r="D101" s="336">
        <f>SUM(D102:D110)</f>
        <v>78790</v>
      </c>
    </row>
    <row r="102" spans="1:4">
      <c r="A102" s="61" t="s">
        <v>336</v>
      </c>
      <c r="B102" s="61" t="s">
        <v>337</v>
      </c>
      <c r="C102" s="62">
        <v>0</v>
      </c>
      <c r="D102" s="62">
        <v>4</v>
      </c>
    </row>
    <row r="103" spans="1:4">
      <c r="A103" s="61" t="s">
        <v>200</v>
      </c>
      <c r="B103" s="61" t="s">
        <v>201</v>
      </c>
      <c r="C103" s="62">
        <v>20228</v>
      </c>
      <c r="D103" s="62">
        <v>397</v>
      </c>
    </row>
    <row r="104" spans="1:4">
      <c r="A104" s="61" t="s">
        <v>579</v>
      </c>
      <c r="B104" s="61" t="s">
        <v>217</v>
      </c>
      <c r="C104" s="62">
        <v>22603</v>
      </c>
      <c r="D104" s="62">
        <v>20532</v>
      </c>
    </row>
    <row r="105" spans="1:4">
      <c r="A105" s="61" t="s">
        <v>933</v>
      </c>
      <c r="B105" s="61" t="s">
        <v>219</v>
      </c>
      <c r="C105" s="62">
        <v>7524</v>
      </c>
      <c r="D105" s="62">
        <v>655</v>
      </c>
    </row>
    <row r="106" spans="1:4">
      <c r="A106" s="61" t="s">
        <v>202</v>
      </c>
      <c r="B106" s="61" t="s">
        <v>203</v>
      </c>
      <c r="C106" s="62">
        <v>46965</v>
      </c>
      <c r="D106" s="62">
        <v>52264</v>
      </c>
    </row>
    <row r="107" spans="1:4">
      <c r="A107" s="61" t="s">
        <v>503</v>
      </c>
      <c r="B107" s="61" t="s">
        <v>207</v>
      </c>
      <c r="C107" s="62">
        <v>7864</v>
      </c>
      <c r="D107" s="62">
        <v>4638</v>
      </c>
    </row>
    <row r="108" spans="1:4">
      <c r="A108" s="61" t="s">
        <v>934</v>
      </c>
      <c r="B108" s="61" t="s">
        <v>456</v>
      </c>
      <c r="C108" s="62">
        <v>225</v>
      </c>
      <c r="D108" s="62">
        <v>205</v>
      </c>
    </row>
    <row r="109" spans="1:4">
      <c r="A109" s="61" t="s">
        <v>930</v>
      </c>
      <c r="B109" s="61" t="s">
        <v>211</v>
      </c>
      <c r="C109" s="62">
        <v>36448</v>
      </c>
      <c r="D109" s="62">
        <v>95</v>
      </c>
    </row>
    <row r="110" spans="1:4" ht="26">
      <c r="A110" s="342" t="s">
        <v>935</v>
      </c>
      <c r="B110" s="342" t="s">
        <v>936</v>
      </c>
      <c r="C110" s="343">
        <v>0</v>
      </c>
      <c r="D110" s="343">
        <v>0</v>
      </c>
    </row>
    <row r="111" spans="1:4">
      <c r="A111" s="340" t="s">
        <v>30</v>
      </c>
      <c r="B111" s="340" t="s">
        <v>937</v>
      </c>
      <c r="C111" s="336">
        <f>SUM(C83,C93,C101)</f>
        <v>673946</v>
      </c>
      <c r="D111" s="336">
        <f>SUM(D83,D93,D101)</f>
        <v>248945</v>
      </c>
    </row>
    <row r="112" spans="1:4">
      <c r="A112" s="51" t="s">
        <v>895</v>
      </c>
    </row>
    <row r="114" spans="1:4" ht="26">
      <c r="A114" s="13" t="s">
        <v>784</v>
      </c>
      <c r="B114" s="13" t="s">
        <v>230</v>
      </c>
    </row>
    <row r="115" spans="1:4" ht="31.25" customHeight="1">
      <c r="A115" s="319" t="s">
        <v>231</v>
      </c>
      <c r="B115" s="319" t="s">
        <v>232</v>
      </c>
      <c r="C115" s="113" t="s">
        <v>1064</v>
      </c>
      <c r="D115" s="113" t="s">
        <v>1065</v>
      </c>
    </row>
    <row r="116" spans="1:4">
      <c r="A116" s="344" t="s">
        <v>938</v>
      </c>
      <c r="B116" s="344" t="s">
        <v>234</v>
      </c>
      <c r="C116" s="4"/>
      <c r="D116" s="4"/>
    </row>
    <row r="117" spans="1:4">
      <c r="A117" s="345" t="s">
        <v>522</v>
      </c>
      <c r="B117" s="345" t="s">
        <v>939</v>
      </c>
      <c r="C117" s="5">
        <v>342430</v>
      </c>
      <c r="D117" s="5">
        <v>4679</v>
      </c>
    </row>
    <row r="118" spans="1:4">
      <c r="A118" s="345" t="s">
        <v>235</v>
      </c>
      <c r="B118" s="345" t="s">
        <v>236</v>
      </c>
      <c r="C118" s="5">
        <f>SUM(C119:C129)</f>
        <v>19110</v>
      </c>
      <c r="D118" s="5">
        <f>SUM(D119:D129)</f>
        <v>-7195</v>
      </c>
    </row>
    <row r="119" spans="1:4" ht="26">
      <c r="A119" s="358" t="s">
        <v>1055</v>
      </c>
      <c r="B119" s="358" t="s">
        <v>1056</v>
      </c>
      <c r="C119" s="6">
        <v>0</v>
      </c>
      <c r="D119" s="6">
        <v>0</v>
      </c>
    </row>
    <row r="120" spans="1:4">
      <c r="A120" s="63" t="s">
        <v>1057</v>
      </c>
      <c r="B120" s="63" t="s">
        <v>1058</v>
      </c>
      <c r="C120" s="6">
        <v>5146</v>
      </c>
      <c r="D120" s="6">
        <v>3162</v>
      </c>
    </row>
    <row r="121" spans="1:4">
      <c r="A121" s="63" t="s">
        <v>804</v>
      </c>
      <c r="B121" s="63" t="s">
        <v>1011</v>
      </c>
      <c r="C121" s="6">
        <v>0</v>
      </c>
      <c r="D121" s="6">
        <v>0</v>
      </c>
    </row>
    <row r="122" spans="1:4">
      <c r="A122" s="63" t="s">
        <v>943</v>
      </c>
      <c r="B122" s="63" t="s">
        <v>605</v>
      </c>
      <c r="C122" s="6">
        <v>-1752</v>
      </c>
      <c r="D122" s="6">
        <v>-652</v>
      </c>
    </row>
    <row r="123" spans="1:4">
      <c r="A123" s="63" t="s">
        <v>652</v>
      </c>
      <c r="B123" s="63" t="s">
        <v>944</v>
      </c>
      <c r="C123" s="6">
        <v>-117</v>
      </c>
      <c r="D123" s="6">
        <v>-786</v>
      </c>
    </row>
    <row r="124" spans="1:4">
      <c r="A124" s="63" t="s">
        <v>653</v>
      </c>
      <c r="B124" s="63" t="s">
        <v>248</v>
      </c>
      <c r="C124" s="6">
        <v>36380</v>
      </c>
      <c r="D124" s="6">
        <v>17</v>
      </c>
    </row>
    <row r="125" spans="1:4">
      <c r="A125" s="63" t="s">
        <v>654</v>
      </c>
      <c r="B125" s="63" t="s">
        <v>250</v>
      </c>
      <c r="C125" s="6">
        <v>62311</v>
      </c>
      <c r="D125" s="6">
        <v>-44545</v>
      </c>
    </row>
    <row r="126" spans="1:4">
      <c r="A126" s="63" t="s">
        <v>655</v>
      </c>
      <c r="B126" s="63" t="s">
        <v>252</v>
      </c>
      <c r="C126" s="6">
        <v>-96789</v>
      </c>
      <c r="D126" s="6">
        <v>9770</v>
      </c>
    </row>
    <row r="127" spans="1:4">
      <c r="A127" s="63" t="s">
        <v>255</v>
      </c>
      <c r="B127" s="63" t="s">
        <v>945</v>
      </c>
      <c r="C127" s="6">
        <v>18215</v>
      </c>
      <c r="D127" s="6">
        <v>29840</v>
      </c>
    </row>
    <row r="128" spans="1:4">
      <c r="A128" s="63" t="s">
        <v>259</v>
      </c>
      <c r="B128" s="63" t="s">
        <v>256</v>
      </c>
      <c r="C128" s="6">
        <v>-5241</v>
      </c>
      <c r="D128" s="6">
        <v>7685</v>
      </c>
    </row>
    <row r="129" spans="1:4">
      <c r="A129" s="63" t="s">
        <v>946</v>
      </c>
      <c r="B129" s="63" t="s">
        <v>260</v>
      </c>
      <c r="C129" s="6">
        <v>957</v>
      </c>
      <c r="D129" s="6">
        <v>-11686</v>
      </c>
    </row>
    <row r="130" spans="1:4">
      <c r="A130" s="345" t="s">
        <v>805</v>
      </c>
      <c r="B130" s="345" t="s">
        <v>262</v>
      </c>
      <c r="C130" s="5">
        <f>C117+C118</f>
        <v>361540</v>
      </c>
      <c r="D130" s="5">
        <f>D117+D118</f>
        <v>-2516</v>
      </c>
    </row>
    <row r="131" spans="1:4">
      <c r="A131" s="346" t="s">
        <v>947</v>
      </c>
      <c r="B131" s="346" t="s">
        <v>948</v>
      </c>
      <c r="C131" s="7">
        <v>79155</v>
      </c>
      <c r="D131" s="7">
        <v>-177</v>
      </c>
    </row>
    <row r="132" spans="1:4">
      <c r="A132" s="63" t="s">
        <v>766</v>
      </c>
      <c r="B132" s="63" t="s">
        <v>767</v>
      </c>
      <c r="C132" s="6">
        <v>-69077</v>
      </c>
      <c r="D132" s="6">
        <v>-538</v>
      </c>
    </row>
    <row r="133" spans="1:4">
      <c r="A133" s="347" t="s">
        <v>949</v>
      </c>
      <c r="B133" s="347" t="s">
        <v>950</v>
      </c>
      <c r="C133" s="5">
        <f>SUM(C130:C132)</f>
        <v>371618</v>
      </c>
      <c r="D133" s="5">
        <f>SUM(D130:D132)</f>
        <v>-3231</v>
      </c>
    </row>
    <row r="134" spans="1:4">
      <c r="A134" s="344" t="s">
        <v>660</v>
      </c>
      <c r="B134" s="344" t="s">
        <v>272</v>
      </c>
      <c r="C134" s="4"/>
      <c r="D134" s="4"/>
    </row>
    <row r="135" spans="1:4">
      <c r="A135" s="348" t="s">
        <v>549</v>
      </c>
      <c r="B135" s="348" t="s">
        <v>274</v>
      </c>
      <c r="C135" s="4">
        <f>SUM(C136:C140)</f>
        <v>4754</v>
      </c>
      <c r="D135" s="4">
        <f>SUM(D136:D140)</f>
        <v>8191</v>
      </c>
    </row>
    <row r="136" spans="1:4">
      <c r="A136" s="63" t="s">
        <v>951</v>
      </c>
      <c r="B136" s="63" t="s">
        <v>952</v>
      </c>
      <c r="C136" s="6">
        <v>177</v>
      </c>
      <c r="D136" s="6">
        <v>6635</v>
      </c>
    </row>
    <row r="137" spans="1:4">
      <c r="A137" s="63" t="s">
        <v>1012</v>
      </c>
      <c r="B137" s="63" t="s">
        <v>1013</v>
      </c>
      <c r="C137" s="6">
        <v>0</v>
      </c>
      <c r="D137" s="6">
        <v>0</v>
      </c>
    </row>
    <row r="138" spans="1:4">
      <c r="A138" s="63" t="s">
        <v>281</v>
      </c>
      <c r="B138" s="63" t="s">
        <v>282</v>
      </c>
      <c r="C138" s="6">
        <v>4573</v>
      </c>
      <c r="D138" s="6">
        <v>1441</v>
      </c>
    </row>
    <row r="139" spans="1:4">
      <c r="A139" s="63" t="s">
        <v>953</v>
      </c>
      <c r="B139" s="63" t="s">
        <v>954</v>
      </c>
      <c r="C139" s="6">
        <v>4</v>
      </c>
      <c r="D139" s="6">
        <v>115</v>
      </c>
    </row>
    <row r="140" spans="1:4">
      <c r="A140" s="63" t="s">
        <v>1014</v>
      </c>
      <c r="B140" s="63" t="s">
        <v>1015</v>
      </c>
      <c r="C140" s="6">
        <v>0</v>
      </c>
      <c r="D140" s="6">
        <v>0</v>
      </c>
    </row>
    <row r="141" spans="1:4">
      <c r="A141" s="345" t="s">
        <v>553</v>
      </c>
      <c r="B141" s="345" t="s">
        <v>300</v>
      </c>
      <c r="C141" s="5">
        <f>SUM(C142:C145)</f>
        <v>17157</v>
      </c>
      <c r="D141" s="5">
        <f>SUM(D142:D145)</f>
        <v>8684</v>
      </c>
    </row>
    <row r="142" spans="1:4" ht="26">
      <c r="A142" s="63" t="s">
        <v>957</v>
      </c>
      <c r="B142" s="63" t="s">
        <v>958</v>
      </c>
      <c r="C142" s="6">
        <v>15140</v>
      </c>
      <c r="D142" s="6">
        <v>5505</v>
      </c>
    </row>
    <row r="143" spans="1:4">
      <c r="A143" s="63" t="s">
        <v>1016</v>
      </c>
      <c r="B143" s="63" t="s">
        <v>1017</v>
      </c>
      <c r="C143" s="6">
        <v>0</v>
      </c>
      <c r="D143" s="6">
        <v>0</v>
      </c>
    </row>
    <row r="144" spans="1:4">
      <c r="A144" s="63" t="s">
        <v>962</v>
      </c>
      <c r="B144" s="63" t="s">
        <v>963</v>
      </c>
      <c r="C144" s="6">
        <v>62</v>
      </c>
      <c r="D144" s="6">
        <v>1902</v>
      </c>
    </row>
    <row r="145" spans="1:4">
      <c r="A145" s="63" t="s">
        <v>557</v>
      </c>
      <c r="B145" s="63" t="s">
        <v>424</v>
      </c>
      <c r="C145" s="6">
        <v>1955</v>
      </c>
      <c r="D145" s="6">
        <v>1277</v>
      </c>
    </row>
    <row r="146" spans="1:4">
      <c r="A146" s="347" t="s">
        <v>964</v>
      </c>
      <c r="B146" s="347" t="s">
        <v>965</v>
      </c>
      <c r="C146" s="5">
        <f>C135-C141</f>
        <v>-12403</v>
      </c>
      <c r="D146" s="5">
        <f>D135-D141</f>
        <v>-493</v>
      </c>
    </row>
    <row r="147" spans="1:4">
      <c r="A147" s="344" t="s">
        <v>669</v>
      </c>
      <c r="B147" s="344" t="s">
        <v>966</v>
      </c>
      <c r="C147" s="4"/>
      <c r="D147" s="4"/>
    </row>
    <row r="148" spans="1:4">
      <c r="A148" s="348" t="s">
        <v>549</v>
      </c>
      <c r="B148" s="348" t="s">
        <v>274</v>
      </c>
      <c r="C148" s="4">
        <f>SUM(C149:C152)</f>
        <v>404</v>
      </c>
      <c r="D148" s="4">
        <f>SUM(D149:D152)</f>
        <v>2010</v>
      </c>
    </row>
    <row r="149" spans="1:4" ht="26">
      <c r="A149" s="63" t="s">
        <v>967</v>
      </c>
      <c r="B149" s="63" t="s">
        <v>968</v>
      </c>
      <c r="C149" s="6">
        <v>0</v>
      </c>
      <c r="D149" s="6">
        <v>0</v>
      </c>
    </row>
    <row r="150" spans="1:4">
      <c r="A150" s="63" t="s">
        <v>336</v>
      </c>
      <c r="B150" s="63" t="s">
        <v>337</v>
      </c>
      <c r="C150" s="6">
        <v>0</v>
      </c>
      <c r="D150" s="6">
        <v>3</v>
      </c>
    </row>
    <row r="151" spans="1:4">
      <c r="A151" s="63" t="s">
        <v>1018</v>
      </c>
      <c r="B151" s="63" t="s">
        <v>1019</v>
      </c>
      <c r="C151" s="6">
        <v>0</v>
      </c>
      <c r="D151" s="6">
        <v>0</v>
      </c>
    </row>
    <row r="152" spans="1:4">
      <c r="A152" s="63" t="s">
        <v>1020</v>
      </c>
      <c r="B152" s="63" t="s">
        <v>1021</v>
      </c>
      <c r="C152" s="6">
        <v>404</v>
      </c>
      <c r="D152" s="6">
        <v>2007</v>
      </c>
    </row>
    <row r="153" spans="1:4">
      <c r="A153" s="345" t="s">
        <v>553</v>
      </c>
      <c r="B153" s="345" t="s">
        <v>300</v>
      </c>
      <c r="C153" s="45">
        <f>SUM(C154:C162)</f>
        <v>377</v>
      </c>
      <c r="D153" s="45">
        <f>SUM(D154:D162)</f>
        <v>383</v>
      </c>
    </row>
    <row r="154" spans="1:4">
      <c r="A154" s="63" t="s">
        <v>1022</v>
      </c>
      <c r="B154" s="63" t="s">
        <v>1023</v>
      </c>
      <c r="C154" s="6">
        <v>0</v>
      </c>
      <c r="D154" s="6">
        <v>0</v>
      </c>
    </row>
    <row r="155" spans="1:4">
      <c r="A155" s="63" t="s">
        <v>811</v>
      </c>
      <c r="B155" s="63" t="s">
        <v>346</v>
      </c>
      <c r="C155" s="6">
        <v>0</v>
      </c>
      <c r="D155" s="6">
        <v>0</v>
      </c>
    </row>
    <row r="156" spans="1:4" ht="26">
      <c r="A156" s="63" t="s">
        <v>1024</v>
      </c>
      <c r="B156" s="63" t="s">
        <v>1025</v>
      </c>
      <c r="C156" s="6">
        <v>0</v>
      </c>
      <c r="D156" s="6">
        <v>0</v>
      </c>
    </row>
    <row r="157" spans="1:4">
      <c r="A157" s="63" t="s">
        <v>969</v>
      </c>
      <c r="B157" s="63" t="s">
        <v>970</v>
      </c>
      <c r="C157" s="6">
        <v>4</v>
      </c>
      <c r="D157" s="6">
        <v>0</v>
      </c>
    </row>
    <row r="158" spans="1:4">
      <c r="A158" s="63" t="s">
        <v>1026</v>
      </c>
      <c r="B158" s="63" t="s">
        <v>1027</v>
      </c>
      <c r="C158" s="6">
        <v>0</v>
      </c>
      <c r="D158" s="6">
        <v>0</v>
      </c>
    </row>
    <row r="159" spans="1:4">
      <c r="A159" s="63" t="s">
        <v>200</v>
      </c>
      <c r="B159" s="63" t="s">
        <v>1028</v>
      </c>
      <c r="C159" s="6">
        <v>0</v>
      </c>
      <c r="D159" s="6">
        <v>0</v>
      </c>
    </row>
    <row r="160" spans="1:4">
      <c r="A160" s="63" t="s">
        <v>971</v>
      </c>
      <c r="B160" s="63" t="s">
        <v>786</v>
      </c>
      <c r="C160" s="6">
        <v>373</v>
      </c>
      <c r="D160" s="6">
        <v>383</v>
      </c>
    </row>
    <row r="161" spans="1:7">
      <c r="A161" s="63" t="s">
        <v>351</v>
      </c>
      <c r="B161" s="63" t="s">
        <v>341</v>
      </c>
      <c r="C161" s="6">
        <v>0</v>
      </c>
      <c r="D161" s="6">
        <v>0</v>
      </c>
    </row>
    <row r="162" spans="1:7">
      <c r="A162" s="63" t="s">
        <v>1029</v>
      </c>
      <c r="B162" s="63" t="s">
        <v>1030</v>
      </c>
      <c r="C162" s="6">
        <v>0</v>
      </c>
      <c r="D162" s="6">
        <v>0</v>
      </c>
    </row>
    <row r="163" spans="1:7">
      <c r="A163" s="347" t="s">
        <v>972</v>
      </c>
      <c r="B163" s="347" t="s">
        <v>973</v>
      </c>
      <c r="C163" s="5">
        <f>C148-C153</f>
        <v>27</v>
      </c>
      <c r="D163" s="5">
        <f>D148-D153</f>
        <v>1627</v>
      </c>
    </row>
    <row r="164" spans="1:7">
      <c r="A164" s="48" t="s">
        <v>974</v>
      </c>
      <c r="B164" s="48" t="s">
        <v>975</v>
      </c>
      <c r="C164" s="5">
        <f>SUM(C133,C146,C163)</f>
        <v>359242</v>
      </c>
      <c r="D164" s="5">
        <f>SUM(D133,D146,D163)</f>
        <v>-2097</v>
      </c>
    </row>
    <row r="165" spans="1:7">
      <c r="A165" s="48" t="s">
        <v>976</v>
      </c>
      <c r="B165" s="48" t="s">
        <v>977</v>
      </c>
      <c r="C165" s="5">
        <f>C164</f>
        <v>359242</v>
      </c>
      <c r="D165" s="5">
        <v>-2097</v>
      </c>
    </row>
    <row r="166" spans="1:7">
      <c r="A166" s="349" t="s">
        <v>978</v>
      </c>
      <c r="B166" s="349" t="s">
        <v>979</v>
      </c>
      <c r="C166" s="6">
        <v>0</v>
      </c>
      <c r="D166" s="6">
        <v>0</v>
      </c>
    </row>
    <row r="167" spans="1:7">
      <c r="A167" s="48" t="s">
        <v>980</v>
      </c>
      <c r="B167" s="48" t="s">
        <v>981</v>
      </c>
      <c r="C167" s="5">
        <v>34395</v>
      </c>
      <c r="D167" s="5">
        <v>36492</v>
      </c>
    </row>
    <row r="168" spans="1:7">
      <c r="A168" s="48" t="s">
        <v>982</v>
      </c>
      <c r="B168" s="48" t="s">
        <v>983</v>
      </c>
      <c r="C168" s="49">
        <f>C165+C167</f>
        <v>393637</v>
      </c>
      <c r="D168" s="49">
        <v>34395</v>
      </c>
    </row>
    <row r="169" spans="1:7">
      <c r="A169" s="51" t="s">
        <v>895</v>
      </c>
      <c r="B169" s="46"/>
      <c r="C169" s="47"/>
      <c r="D169" s="47"/>
    </row>
    <row r="171" spans="1:7" ht="26">
      <c r="A171" s="13" t="s">
        <v>788</v>
      </c>
      <c r="B171" s="13" t="s">
        <v>448</v>
      </c>
    </row>
    <row r="172" spans="1:7" ht="52">
      <c r="A172" s="411" t="s">
        <v>126</v>
      </c>
      <c r="B172" s="411" t="s">
        <v>127</v>
      </c>
      <c r="C172" s="350" t="s">
        <v>1067</v>
      </c>
      <c r="D172" s="350" t="s">
        <v>1068</v>
      </c>
      <c r="E172" s="350" t="s">
        <v>1059</v>
      </c>
      <c r="F172" s="350" t="s">
        <v>478</v>
      </c>
      <c r="G172" s="351" t="s">
        <v>433</v>
      </c>
    </row>
    <row r="173" spans="1:7" ht="78">
      <c r="A173" s="411" t="s">
        <v>126</v>
      </c>
      <c r="B173" s="411"/>
      <c r="C173" s="350" t="s">
        <v>1069</v>
      </c>
      <c r="D173" s="350" t="s">
        <v>1070</v>
      </c>
      <c r="E173" s="350" t="s">
        <v>1060</v>
      </c>
      <c r="F173" s="350" t="s">
        <v>987</v>
      </c>
      <c r="G173" s="351" t="s">
        <v>435</v>
      </c>
    </row>
    <row r="174" spans="1:7">
      <c r="A174" s="347" t="s">
        <v>14</v>
      </c>
      <c r="B174" s="347" t="s">
        <v>15</v>
      </c>
      <c r="C174" s="352">
        <f>SUM(C175:C184)</f>
        <v>44094</v>
      </c>
      <c r="D174" s="352">
        <f t="shared" ref="D174:G174" si="0">SUM(D175:D184)</f>
        <v>6427</v>
      </c>
      <c r="E174" s="352">
        <f t="shared" si="0"/>
        <v>97355</v>
      </c>
      <c r="F174" s="352">
        <f t="shared" si="0"/>
        <v>-28689</v>
      </c>
      <c r="G174" s="352">
        <f t="shared" si="0"/>
        <v>119187</v>
      </c>
    </row>
    <row r="175" spans="1:7">
      <c r="A175" s="64" t="s">
        <v>566</v>
      </c>
      <c r="B175" s="64" t="s">
        <v>133</v>
      </c>
      <c r="C175" s="62">
        <v>5482</v>
      </c>
      <c r="D175" s="62">
        <v>2168</v>
      </c>
      <c r="E175" s="62">
        <v>1730</v>
      </c>
      <c r="F175" s="62">
        <v>0</v>
      </c>
      <c r="G175" s="62">
        <f>SUM(C175:F175)</f>
        <v>9380</v>
      </c>
    </row>
    <row r="176" spans="1:7">
      <c r="A176" s="64" t="s">
        <v>134</v>
      </c>
      <c r="B176" s="64" t="s">
        <v>907</v>
      </c>
      <c r="C176" s="62">
        <v>26695</v>
      </c>
      <c r="D176" s="62">
        <v>4140</v>
      </c>
      <c r="E176" s="62">
        <v>60378</v>
      </c>
      <c r="F176" s="62">
        <v>-43356</v>
      </c>
      <c r="G176" s="62">
        <f t="shared" ref="G176:G184" si="1">SUM(C176:F176)</f>
        <v>47857</v>
      </c>
    </row>
    <row r="177" spans="1:7">
      <c r="A177" s="64" t="s">
        <v>138</v>
      </c>
      <c r="B177" s="64" t="s">
        <v>139</v>
      </c>
      <c r="C177" s="62">
        <v>0</v>
      </c>
      <c r="D177" s="62">
        <v>0</v>
      </c>
      <c r="E177" s="62">
        <v>0</v>
      </c>
      <c r="F177" s="62">
        <v>46417</v>
      </c>
      <c r="G177" s="62">
        <f t="shared" si="1"/>
        <v>46417</v>
      </c>
    </row>
    <row r="178" spans="1:7">
      <c r="A178" s="64" t="s">
        <v>909</v>
      </c>
      <c r="B178" s="64" t="s">
        <v>141</v>
      </c>
      <c r="C178" s="62">
        <v>0</v>
      </c>
      <c r="D178" s="62">
        <v>0</v>
      </c>
      <c r="E178" s="62">
        <v>0</v>
      </c>
      <c r="F178" s="62">
        <v>0</v>
      </c>
      <c r="G178" s="62">
        <f t="shared" si="1"/>
        <v>0</v>
      </c>
    </row>
    <row r="179" spans="1:7">
      <c r="A179" s="64" t="s">
        <v>536</v>
      </c>
      <c r="B179" s="64" t="s">
        <v>451</v>
      </c>
      <c r="C179" s="62">
        <v>0</v>
      </c>
      <c r="D179" s="62">
        <v>0</v>
      </c>
      <c r="E179" s="62">
        <v>32117</v>
      </c>
      <c r="F179" s="62">
        <v>-32117</v>
      </c>
      <c r="G179" s="62">
        <f t="shared" si="1"/>
        <v>0</v>
      </c>
    </row>
    <row r="180" spans="1:7" ht="26">
      <c r="A180" s="64" t="s">
        <v>644</v>
      </c>
      <c r="B180" s="64" t="s">
        <v>865</v>
      </c>
      <c r="C180" s="62">
        <v>0</v>
      </c>
      <c r="D180" s="62">
        <v>0</v>
      </c>
      <c r="E180" s="62">
        <v>0</v>
      </c>
      <c r="F180" s="62">
        <v>0</v>
      </c>
      <c r="G180" s="62">
        <f t="shared" si="1"/>
        <v>0</v>
      </c>
    </row>
    <row r="181" spans="1:7">
      <c r="A181" s="64" t="s">
        <v>911</v>
      </c>
      <c r="B181" s="64" t="s">
        <v>912</v>
      </c>
      <c r="C181" s="62">
        <v>0</v>
      </c>
      <c r="D181" s="62">
        <v>0</v>
      </c>
      <c r="E181" s="62">
        <v>0</v>
      </c>
      <c r="F181" s="62">
        <v>0</v>
      </c>
      <c r="G181" s="62">
        <f t="shared" si="1"/>
        <v>0</v>
      </c>
    </row>
    <row r="182" spans="1:7">
      <c r="A182" s="64" t="s">
        <v>146</v>
      </c>
      <c r="B182" s="64" t="s">
        <v>147</v>
      </c>
      <c r="C182" s="62">
        <v>0</v>
      </c>
      <c r="D182" s="62">
        <v>0</v>
      </c>
      <c r="E182" s="62">
        <v>547</v>
      </c>
      <c r="F182" s="62">
        <v>0</v>
      </c>
      <c r="G182" s="62">
        <f t="shared" si="1"/>
        <v>547</v>
      </c>
    </row>
    <row r="183" spans="1:7">
      <c r="A183" s="64" t="s">
        <v>913</v>
      </c>
      <c r="B183" s="64" t="s">
        <v>151</v>
      </c>
      <c r="C183" s="62">
        <v>11894</v>
      </c>
      <c r="D183" s="62">
        <v>119</v>
      </c>
      <c r="E183" s="62">
        <v>2391</v>
      </c>
      <c r="F183" s="62">
        <v>367</v>
      </c>
      <c r="G183" s="62">
        <f t="shared" si="1"/>
        <v>14771</v>
      </c>
    </row>
    <row r="184" spans="1:7">
      <c r="A184" s="64" t="s">
        <v>1005</v>
      </c>
      <c r="B184" s="64" t="s">
        <v>1006</v>
      </c>
      <c r="C184" s="62">
        <v>23</v>
      </c>
      <c r="D184" s="62">
        <v>0</v>
      </c>
      <c r="E184" s="62">
        <v>192</v>
      </c>
      <c r="F184" s="62">
        <v>0</v>
      </c>
      <c r="G184" s="62">
        <f t="shared" si="1"/>
        <v>215</v>
      </c>
    </row>
    <row r="185" spans="1:7">
      <c r="A185" s="347" t="s">
        <v>914</v>
      </c>
      <c r="B185" s="347" t="s">
        <v>17</v>
      </c>
      <c r="C185" s="352">
        <f>SUM(C186:C195)</f>
        <v>477302</v>
      </c>
      <c r="D185" s="352">
        <f t="shared" ref="D185:G185" si="2">SUM(D186:D195)</f>
        <v>45707</v>
      </c>
      <c r="E185" s="352">
        <f t="shared" si="2"/>
        <v>49103</v>
      </c>
      <c r="F185" s="352">
        <f t="shared" si="2"/>
        <v>-17353</v>
      </c>
      <c r="G185" s="352">
        <f t="shared" si="2"/>
        <v>554759</v>
      </c>
    </row>
    <row r="186" spans="1:7">
      <c r="A186" s="64" t="s">
        <v>156</v>
      </c>
      <c r="B186" s="64" t="s">
        <v>157</v>
      </c>
      <c r="C186" s="62">
        <v>34092</v>
      </c>
      <c r="D186" s="62">
        <v>94</v>
      </c>
      <c r="E186" s="62">
        <v>14</v>
      </c>
      <c r="F186" s="62">
        <v>0</v>
      </c>
      <c r="G186" s="62">
        <f>SUM(C186:F186)</f>
        <v>34200</v>
      </c>
    </row>
    <row r="187" spans="1:7">
      <c r="A187" s="64" t="s">
        <v>158</v>
      </c>
      <c r="B187" s="64" t="s">
        <v>159</v>
      </c>
      <c r="C187" s="62">
        <v>87677</v>
      </c>
      <c r="D187" s="62">
        <v>2166</v>
      </c>
      <c r="E187" s="62">
        <v>67</v>
      </c>
      <c r="F187" s="62">
        <v>-2206</v>
      </c>
      <c r="G187" s="62">
        <f t="shared" ref="G187:G194" si="3">SUM(C187:F187)</f>
        <v>87704</v>
      </c>
    </row>
    <row r="188" spans="1:7">
      <c r="A188" s="64" t="s">
        <v>915</v>
      </c>
      <c r="B188" s="64" t="s">
        <v>161</v>
      </c>
      <c r="C188" s="62">
        <v>0</v>
      </c>
      <c r="D188" s="62">
        <v>0</v>
      </c>
      <c r="E188" s="62">
        <v>323</v>
      </c>
      <c r="F188" s="62">
        <v>-323</v>
      </c>
      <c r="G188" s="62">
        <f t="shared" si="3"/>
        <v>0</v>
      </c>
    </row>
    <row r="189" spans="1:7">
      <c r="A189" s="64" t="s">
        <v>152</v>
      </c>
      <c r="B189" s="64" t="s">
        <v>163</v>
      </c>
      <c r="C189" s="62">
        <v>25644</v>
      </c>
      <c r="D189" s="62">
        <v>6016</v>
      </c>
      <c r="E189" s="62">
        <v>9694</v>
      </c>
      <c r="F189" s="62">
        <v>-14824</v>
      </c>
      <c r="G189" s="62">
        <f t="shared" si="3"/>
        <v>26530</v>
      </c>
    </row>
    <row r="190" spans="1:7">
      <c r="A190" s="64" t="s">
        <v>916</v>
      </c>
      <c r="B190" s="64" t="s">
        <v>917</v>
      </c>
      <c r="C190" s="62">
        <v>0</v>
      </c>
      <c r="D190" s="62">
        <v>0</v>
      </c>
      <c r="E190" s="62">
        <v>0</v>
      </c>
      <c r="F190" s="62">
        <v>0</v>
      </c>
      <c r="G190" s="62">
        <f t="shared" si="3"/>
        <v>0</v>
      </c>
    </row>
    <row r="191" spans="1:7" ht="26">
      <c r="A191" s="64" t="s">
        <v>918</v>
      </c>
      <c r="B191" s="64" t="s">
        <v>919</v>
      </c>
      <c r="C191" s="62">
        <v>0</v>
      </c>
      <c r="D191" s="62">
        <v>0</v>
      </c>
      <c r="E191" s="62">
        <v>0</v>
      </c>
      <c r="F191" s="62">
        <v>0</v>
      </c>
      <c r="G191" s="62">
        <f t="shared" si="3"/>
        <v>0</v>
      </c>
    </row>
    <row r="192" spans="1:7">
      <c r="A192" s="64" t="s">
        <v>146</v>
      </c>
      <c r="B192" s="64" t="s">
        <v>147</v>
      </c>
      <c r="C192" s="62">
        <v>165</v>
      </c>
      <c r="D192" s="62">
        <v>0</v>
      </c>
      <c r="E192" s="62">
        <v>0</v>
      </c>
      <c r="F192" s="62">
        <v>0</v>
      </c>
      <c r="G192" s="62">
        <f t="shared" si="3"/>
        <v>165</v>
      </c>
    </row>
    <row r="193" spans="1:7">
      <c r="A193" s="64" t="s">
        <v>499</v>
      </c>
      <c r="B193" s="64" t="s">
        <v>149</v>
      </c>
      <c r="C193" s="62">
        <v>845</v>
      </c>
      <c r="D193" s="62">
        <v>11636</v>
      </c>
      <c r="E193" s="62">
        <v>42</v>
      </c>
      <c r="F193" s="62">
        <v>0</v>
      </c>
      <c r="G193" s="62">
        <f t="shared" si="3"/>
        <v>12523</v>
      </c>
    </row>
    <row r="194" spans="1:7">
      <c r="A194" s="64" t="s">
        <v>170</v>
      </c>
      <c r="B194" s="64" t="s">
        <v>920</v>
      </c>
      <c r="C194" s="62">
        <v>328879</v>
      </c>
      <c r="D194" s="62">
        <v>25795</v>
      </c>
      <c r="E194" s="62">
        <v>38963</v>
      </c>
      <c r="F194" s="62">
        <v>0</v>
      </c>
      <c r="G194" s="62">
        <f t="shared" si="3"/>
        <v>393637</v>
      </c>
    </row>
    <row r="195" spans="1:7">
      <c r="A195" s="338" t="s">
        <v>923</v>
      </c>
      <c r="B195" s="338" t="s">
        <v>924</v>
      </c>
      <c r="C195" s="359">
        <v>0</v>
      </c>
      <c r="D195" s="359">
        <v>0</v>
      </c>
      <c r="E195" s="359">
        <v>0</v>
      </c>
      <c r="F195" s="359">
        <v>0</v>
      </c>
      <c r="G195" s="359">
        <v>0</v>
      </c>
    </row>
    <row r="196" spans="1:7">
      <c r="A196" s="347" t="s">
        <v>20</v>
      </c>
      <c r="B196" s="347" t="s">
        <v>925</v>
      </c>
      <c r="C196" s="352">
        <f>SUM(C174,C185)</f>
        <v>521396</v>
      </c>
      <c r="D196" s="352">
        <f t="shared" ref="D196:G196" si="4">SUM(D174,D185)</f>
        <v>52134</v>
      </c>
      <c r="E196" s="352">
        <f t="shared" si="4"/>
        <v>146458</v>
      </c>
      <c r="F196" s="352">
        <f t="shared" si="4"/>
        <v>-46042</v>
      </c>
      <c r="G196" s="352">
        <f t="shared" si="4"/>
        <v>673946</v>
      </c>
    </row>
    <row r="197" spans="1:7">
      <c r="A197" s="15"/>
      <c r="B197" s="34"/>
      <c r="C197" s="35"/>
      <c r="D197" s="35"/>
      <c r="E197" s="35"/>
      <c r="F197" s="35"/>
      <c r="G197" s="35"/>
    </row>
    <row r="198" spans="1:7" ht="52">
      <c r="A198" s="414" t="s">
        <v>452</v>
      </c>
      <c r="B198" s="416" t="s">
        <v>177</v>
      </c>
      <c r="C198" s="350" t="s">
        <v>1067</v>
      </c>
      <c r="D198" s="350" t="s">
        <v>1068</v>
      </c>
      <c r="E198" s="350" t="s">
        <v>1059</v>
      </c>
      <c r="F198" s="350" t="s">
        <v>478</v>
      </c>
      <c r="G198" s="351" t="s">
        <v>433</v>
      </c>
    </row>
    <row r="199" spans="1:7" ht="78">
      <c r="A199" s="415"/>
      <c r="B199" s="417"/>
      <c r="C199" s="350" t="s">
        <v>1069</v>
      </c>
      <c r="D199" s="350" t="s">
        <v>1070</v>
      </c>
      <c r="E199" s="350" t="s">
        <v>1060</v>
      </c>
      <c r="F199" s="350" t="s">
        <v>987</v>
      </c>
      <c r="G199" s="351" t="s">
        <v>435</v>
      </c>
    </row>
    <row r="200" spans="1:7">
      <c r="A200" s="21" t="s">
        <v>22</v>
      </c>
      <c r="B200" s="347" t="s">
        <v>23</v>
      </c>
      <c r="C200" s="352">
        <f>SUM(C201,C209)</f>
        <v>391035</v>
      </c>
      <c r="D200" s="352">
        <f t="shared" ref="D200:G200" si="5">SUM(D201,D209)</f>
        <v>19449</v>
      </c>
      <c r="E200" s="352">
        <f t="shared" si="5"/>
        <v>130858</v>
      </c>
      <c r="F200" s="352">
        <f t="shared" si="5"/>
        <v>-27667</v>
      </c>
      <c r="G200" s="352">
        <f t="shared" si="5"/>
        <v>513675</v>
      </c>
    </row>
    <row r="201" spans="1:7">
      <c r="A201" s="21" t="s">
        <v>926</v>
      </c>
      <c r="B201" s="347" t="s">
        <v>481</v>
      </c>
      <c r="C201" s="352">
        <f>SUM(C202:C208)</f>
        <v>391035</v>
      </c>
      <c r="D201" s="352">
        <f t="shared" ref="D201:G201" si="6">SUM(D202:D208)</f>
        <v>19449</v>
      </c>
      <c r="E201" s="352">
        <f t="shared" si="6"/>
        <v>130858</v>
      </c>
      <c r="F201" s="352">
        <f t="shared" si="6"/>
        <v>-27667</v>
      </c>
      <c r="G201" s="352">
        <f t="shared" si="6"/>
        <v>513675</v>
      </c>
    </row>
    <row r="202" spans="1:7">
      <c r="A202" s="22" t="s">
        <v>182</v>
      </c>
      <c r="B202" s="64" t="s">
        <v>183</v>
      </c>
      <c r="C202" s="62">
        <v>7055</v>
      </c>
      <c r="D202" s="62">
        <v>86</v>
      </c>
      <c r="E202" s="62">
        <v>94950</v>
      </c>
      <c r="F202" s="62">
        <v>-7141</v>
      </c>
      <c r="G202" s="62">
        <f t="shared" ref="G202:G208" si="7">SUM(C202:F202)</f>
        <v>94950</v>
      </c>
    </row>
    <row r="203" spans="1:7">
      <c r="A203" s="22" t="s">
        <v>990</v>
      </c>
      <c r="B203" s="64" t="s">
        <v>1007</v>
      </c>
      <c r="C203" s="62">
        <v>0</v>
      </c>
      <c r="D203" s="62">
        <v>1657</v>
      </c>
      <c r="E203" s="62">
        <v>110936</v>
      </c>
      <c r="F203" s="62">
        <v>7606</v>
      </c>
      <c r="G203" s="62">
        <f t="shared" si="7"/>
        <v>120199</v>
      </c>
    </row>
    <row r="204" spans="1:7">
      <c r="A204" s="22" t="s">
        <v>1008</v>
      </c>
      <c r="B204" s="64" t="s">
        <v>189</v>
      </c>
      <c r="C204" s="62">
        <v>0</v>
      </c>
      <c r="D204" s="62">
        <v>0</v>
      </c>
      <c r="E204" s="62">
        <v>0</v>
      </c>
      <c r="F204" s="62">
        <v>0</v>
      </c>
      <c r="G204" s="62">
        <f t="shared" si="7"/>
        <v>0</v>
      </c>
    </row>
    <row r="205" spans="1:7">
      <c r="A205" s="22" t="s">
        <v>573</v>
      </c>
      <c r="B205" s="64" t="s">
        <v>191</v>
      </c>
      <c r="C205" s="62">
        <v>0</v>
      </c>
      <c r="D205" s="62">
        <v>0</v>
      </c>
      <c r="E205" s="62">
        <v>3354</v>
      </c>
      <c r="F205" s="62">
        <v>0</v>
      </c>
      <c r="G205" s="62">
        <f t="shared" si="7"/>
        <v>3354</v>
      </c>
    </row>
    <row r="206" spans="1:7">
      <c r="A206" s="22" t="s">
        <v>574</v>
      </c>
      <c r="B206" s="64" t="s">
        <v>193</v>
      </c>
      <c r="C206" s="62">
        <v>15</v>
      </c>
      <c r="D206" s="62">
        <v>2109</v>
      </c>
      <c r="E206" s="62">
        <v>0</v>
      </c>
      <c r="F206" s="62">
        <v>390</v>
      </c>
      <c r="G206" s="62">
        <f t="shared" si="7"/>
        <v>2514</v>
      </c>
    </row>
    <row r="207" spans="1:7">
      <c r="A207" s="22" t="s">
        <v>194</v>
      </c>
      <c r="B207" s="64" t="s">
        <v>195</v>
      </c>
      <c r="C207" s="62">
        <v>23725</v>
      </c>
      <c r="D207" s="62">
        <v>5155</v>
      </c>
      <c r="E207" s="62">
        <v>-86687</v>
      </c>
      <c r="F207" s="62">
        <v>8035</v>
      </c>
      <c r="G207" s="62">
        <f t="shared" si="7"/>
        <v>-49772</v>
      </c>
    </row>
    <row r="208" spans="1:7">
      <c r="A208" s="22" t="s">
        <v>575</v>
      </c>
      <c r="B208" s="64" t="s">
        <v>197</v>
      </c>
      <c r="C208" s="62">
        <v>360240</v>
      </c>
      <c r="D208" s="62">
        <v>10442</v>
      </c>
      <c r="E208" s="62">
        <v>8305</v>
      </c>
      <c r="F208" s="62">
        <v>-36557</v>
      </c>
      <c r="G208" s="62">
        <f t="shared" si="7"/>
        <v>342430</v>
      </c>
    </row>
    <row r="209" spans="1:7">
      <c r="A209" s="21" t="s">
        <v>927</v>
      </c>
      <c r="B209" s="347" t="s">
        <v>482</v>
      </c>
      <c r="C209" s="352">
        <v>0</v>
      </c>
      <c r="D209" s="352">
        <v>0</v>
      </c>
      <c r="E209" s="352">
        <v>0</v>
      </c>
      <c r="F209" s="352">
        <v>0</v>
      </c>
      <c r="G209" s="352">
        <f t="shared" ref="G209:G227" si="8">SUM(C209:F209)</f>
        <v>0</v>
      </c>
    </row>
    <row r="210" spans="1:7">
      <c r="A210" s="21" t="s">
        <v>24</v>
      </c>
      <c r="B210" s="347" t="s">
        <v>928</v>
      </c>
      <c r="C210" s="352">
        <f>SUM(C211:C217)</f>
        <v>17159</v>
      </c>
      <c r="D210" s="352">
        <f t="shared" ref="D210:G210" si="9">SUM(D211:D217)</f>
        <v>13</v>
      </c>
      <c r="E210" s="352">
        <f t="shared" si="9"/>
        <v>2264</v>
      </c>
      <c r="F210" s="352">
        <f t="shared" si="9"/>
        <v>-1022</v>
      </c>
      <c r="G210" s="352">
        <f t="shared" si="9"/>
        <v>18414</v>
      </c>
    </row>
    <row r="211" spans="1:7">
      <c r="A211" s="22" t="s">
        <v>336</v>
      </c>
      <c r="B211" s="64" t="s">
        <v>337</v>
      </c>
      <c r="C211" s="62">
        <v>0</v>
      </c>
      <c r="D211" s="62">
        <v>0</v>
      </c>
      <c r="E211" s="62">
        <v>0</v>
      </c>
      <c r="F211" s="62">
        <v>0</v>
      </c>
      <c r="G211" s="62">
        <f t="shared" si="8"/>
        <v>0</v>
      </c>
    </row>
    <row r="212" spans="1:7">
      <c r="A212" s="22" t="s">
        <v>200</v>
      </c>
      <c r="B212" s="64" t="s">
        <v>201</v>
      </c>
      <c r="C212" s="62">
        <v>0</v>
      </c>
      <c r="D212" s="62">
        <v>0</v>
      </c>
      <c r="E212" s="62">
        <v>0</v>
      </c>
      <c r="F212" s="62">
        <v>0</v>
      </c>
      <c r="G212" s="62">
        <f t="shared" si="8"/>
        <v>0</v>
      </c>
    </row>
    <row r="213" spans="1:7">
      <c r="A213" s="22" t="s">
        <v>929</v>
      </c>
      <c r="B213" s="64" t="s">
        <v>531</v>
      </c>
      <c r="C213" s="62">
        <v>0</v>
      </c>
      <c r="D213" s="62">
        <v>0</v>
      </c>
      <c r="E213" s="62">
        <v>0</v>
      </c>
      <c r="F213" s="62">
        <v>0</v>
      </c>
      <c r="G213" s="62">
        <f t="shared" si="8"/>
        <v>0</v>
      </c>
    </row>
    <row r="214" spans="1:7">
      <c r="A214" s="22" t="s">
        <v>502</v>
      </c>
      <c r="B214" s="64" t="s">
        <v>205</v>
      </c>
      <c r="C214" s="62">
        <v>17116</v>
      </c>
      <c r="D214" s="62">
        <v>0</v>
      </c>
      <c r="E214" s="62">
        <v>1862</v>
      </c>
      <c r="F214" s="62">
        <v>-1022</v>
      </c>
      <c r="G214" s="62">
        <f t="shared" si="8"/>
        <v>17956</v>
      </c>
    </row>
    <row r="215" spans="1:7">
      <c r="A215" s="22" t="s">
        <v>503</v>
      </c>
      <c r="B215" s="64" t="s">
        <v>207</v>
      </c>
      <c r="C215" s="62">
        <v>27</v>
      </c>
      <c r="D215" s="62">
        <v>9</v>
      </c>
      <c r="E215" s="62">
        <v>387</v>
      </c>
      <c r="F215" s="62">
        <v>0</v>
      </c>
      <c r="G215" s="62">
        <f t="shared" si="8"/>
        <v>423</v>
      </c>
    </row>
    <row r="216" spans="1:7">
      <c r="A216" s="22" t="s">
        <v>483</v>
      </c>
      <c r="B216" s="64" t="s">
        <v>456</v>
      </c>
      <c r="C216" s="62">
        <v>16</v>
      </c>
      <c r="D216" s="62">
        <v>4</v>
      </c>
      <c r="E216" s="62">
        <v>15</v>
      </c>
      <c r="F216" s="62">
        <v>0</v>
      </c>
      <c r="G216" s="62">
        <f t="shared" si="8"/>
        <v>35</v>
      </c>
    </row>
    <row r="217" spans="1:7">
      <c r="A217" s="22" t="s">
        <v>930</v>
      </c>
      <c r="B217" s="64" t="s">
        <v>211</v>
      </c>
      <c r="C217" s="62">
        <v>0</v>
      </c>
      <c r="D217" s="62">
        <v>0</v>
      </c>
      <c r="E217" s="62">
        <v>0</v>
      </c>
      <c r="F217" s="62">
        <v>0</v>
      </c>
      <c r="G217" s="62">
        <f t="shared" si="8"/>
        <v>0</v>
      </c>
    </row>
    <row r="218" spans="1:7">
      <c r="A218" s="21" t="s">
        <v>931</v>
      </c>
      <c r="B218" s="347" t="s">
        <v>932</v>
      </c>
      <c r="C218" s="352">
        <f>SUM(C219:C227)</f>
        <v>113202</v>
      </c>
      <c r="D218" s="352">
        <f t="shared" ref="D218:G218" si="10">SUM(D219:D227)</f>
        <v>32672</v>
      </c>
      <c r="E218" s="352">
        <f t="shared" si="10"/>
        <v>13336</v>
      </c>
      <c r="F218" s="352">
        <f t="shared" si="10"/>
        <v>-17353</v>
      </c>
      <c r="G218" s="352">
        <f t="shared" si="10"/>
        <v>141857</v>
      </c>
    </row>
    <row r="219" spans="1:7">
      <c r="A219" s="22" t="s">
        <v>336</v>
      </c>
      <c r="B219" s="64" t="s">
        <v>337</v>
      </c>
      <c r="C219" s="62">
        <v>0</v>
      </c>
      <c r="D219" s="62">
        <v>0</v>
      </c>
      <c r="E219" s="62">
        <v>0</v>
      </c>
      <c r="F219" s="62">
        <v>0</v>
      </c>
      <c r="G219" s="62">
        <f t="shared" si="8"/>
        <v>0</v>
      </c>
    </row>
    <row r="220" spans="1:7">
      <c r="A220" s="22" t="s">
        <v>200</v>
      </c>
      <c r="B220" s="64" t="s">
        <v>201</v>
      </c>
      <c r="C220" s="62">
        <v>10606</v>
      </c>
      <c r="D220" s="62">
        <v>404</v>
      </c>
      <c r="E220" s="62">
        <v>9218</v>
      </c>
      <c r="F220" s="62">
        <v>0</v>
      </c>
      <c r="G220" s="62">
        <f t="shared" si="8"/>
        <v>20228</v>
      </c>
    </row>
    <row r="221" spans="1:7">
      <c r="A221" s="22" t="s">
        <v>579</v>
      </c>
      <c r="B221" s="64" t="s">
        <v>217</v>
      </c>
      <c r="C221" s="62">
        <v>4609</v>
      </c>
      <c r="D221" s="62">
        <v>19775</v>
      </c>
      <c r="E221" s="62">
        <v>147</v>
      </c>
      <c r="F221" s="62">
        <v>-1928</v>
      </c>
      <c r="G221" s="62">
        <f t="shared" si="8"/>
        <v>22603</v>
      </c>
    </row>
    <row r="222" spans="1:7">
      <c r="A222" s="22" t="s">
        <v>933</v>
      </c>
      <c r="B222" s="64" t="s">
        <v>219</v>
      </c>
      <c r="C222" s="62">
        <v>7672</v>
      </c>
      <c r="D222" s="62">
        <v>175</v>
      </c>
      <c r="E222" s="62">
        <v>0</v>
      </c>
      <c r="F222" s="62">
        <v>-323</v>
      </c>
      <c r="G222" s="62">
        <f t="shared" si="8"/>
        <v>7524</v>
      </c>
    </row>
    <row r="223" spans="1:7">
      <c r="A223" s="22" t="s">
        <v>202</v>
      </c>
      <c r="B223" s="64" t="s">
        <v>203</v>
      </c>
      <c r="C223" s="62">
        <v>54339</v>
      </c>
      <c r="D223" s="62">
        <v>4082</v>
      </c>
      <c r="E223" s="62">
        <v>3646</v>
      </c>
      <c r="F223" s="62">
        <v>-15102</v>
      </c>
      <c r="G223" s="62">
        <f t="shared" si="8"/>
        <v>46965</v>
      </c>
    </row>
    <row r="224" spans="1:7">
      <c r="A224" s="22" t="s">
        <v>503</v>
      </c>
      <c r="B224" s="64" t="s">
        <v>207</v>
      </c>
      <c r="C224" s="62">
        <v>324</v>
      </c>
      <c r="D224" s="62">
        <v>7435</v>
      </c>
      <c r="E224" s="62">
        <v>105</v>
      </c>
      <c r="F224" s="62">
        <v>0</v>
      </c>
      <c r="G224" s="62">
        <f t="shared" si="8"/>
        <v>7864</v>
      </c>
    </row>
    <row r="225" spans="1:10">
      <c r="A225" s="22" t="s">
        <v>934</v>
      </c>
      <c r="B225" s="64" t="s">
        <v>456</v>
      </c>
      <c r="C225" s="62">
        <v>1</v>
      </c>
      <c r="D225" s="62">
        <v>87</v>
      </c>
      <c r="E225" s="62">
        <v>137</v>
      </c>
      <c r="F225" s="62">
        <v>0</v>
      </c>
      <c r="G225" s="62">
        <f t="shared" si="8"/>
        <v>225</v>
      </c>
    </row>
    <row r="226" spans="1:10">
      <c r="A226" s="22" t="s">
        <v>930</v>
      </c>
      <c r="B226" s="64" t="s">
        <v>211</v>
      </c>
      <c r="C226" s="62">
        <v>35651</v>
      </c>
      <c r="D226" s="62">
        <v>714</v>
      </c>
      <c r="E226" s="62">
        <v>83</v>
      </c>
      <c r="F226" s="62">
        <v>0</v>
      </c>
      <c r="G226" s="62">
        <f t="shared" si="8"/>
        <v>36448</v>
      </c>
    </row>
    <row r="227" spans="1:10" ht="26">
      <c r="A227" s="24" t="s">
        <v>935</v>
      </c>
      <c r="B227" s="355" t="s">
        <v>1035</v>
      </c>
      <c r="C227" s="356">
        <v>0</v>
      </c>
      <c r="D227" s="356">
        <v>0</v>
      </c>
      <c r="E227" s="356">
        <v>0</v>
      </c>
      <c r="F227" s="356">
        <v>0</v>
      </c>
      <c r="G227" s="356">
        <f t="shared" si="8"/>
        <v>0</v>
      </c>
    </row>
    <row r="228" spans="1:10">
      <c r="A228" s="21" t="s">
        <v>30</v>
      </c>
      <c r="B228" s="347" t="s">
        <v>937</v>
      </c>
      <c r="C228" s="352">
        <f>SUM(C200,C210,C218)</f>
        <v>521396</v>
      </c>
      <c r="D228" s="352">
        <f t="shared" ref="D228:G228" si="11">SUM(D200,D210,D218)</f>
        <v>52134</v>
      </c>
      <c r="E228" s="352">
        <f t="shared" si="11"/>
        <v>146458</v>
      </c>
      <c r="F228" s="352">
        <f t="shared" si="11"/>
        <v>-46042</v>
      </c>
      <c r="G228" s="352">
        <f t="shared" si="11"/>
        <v>673946</v>
      </c>
    </row>
    <row r="229" spans="1:10">
      <c r="A229" s="36"/>
      <c r="B229" s="36"/>
      <c r="C229" s="37"/>
      <c r="D229" s="37"/>
      <c r="E229" s="37"/>
      <c r="F229" s="37"/>
      <c r="G229" s="37"/>
    </row>
    <row r="230" spans="1:10" ht="52">
      <c r="A230" s="410" t="s">
        <v>477</v>
      </c>
      <c r="B230" s="411" t="s">
        <v>429</v>
      </c>
      <c r="C230" s="350" t="s">
        <v>1067</v>
      </c>
      <c r="D230" s="350" t="s">
        <v>1068</v>
      </c>
      <c r="E230" s="350" t="s">
        <v>1059</v>
      </c>
      <c r="F230" s="350" t="s">
        <v>478</v>
      </c>
      <c r="G230" s="351" t="s">
        <v>433</v>
      </c>
    </row>
    <row r="231" spans="1:10" ht="78">
      <c r="A231" s="410"/>
      <c r="B231" s="411"/>
      <c r="C231" s="350" t="s">
        <v>1069</v>
      </c>
      <c r="D231" s="350" t="s">
        <v>1070</v>
      </c>
      <c r="E231" s="350" t="s">
        <v>1060</v>
      </c>
      <c r="F231" s="350" t="s">
        <v>987</v>
      </c>
      <c r="G231" s="351" t="s">
        <v>435</v>
      </c>
    </row>
    <row r="232" spans="1:10">
      <c r="A232" s="21" t="s">
        <v>0</v>
      </c>
      <c r="B232" s="347" t="s">
        <v>1</v>
      </c>
      <c r="C232" s="49">
        <f>SUM(C233:C235)</f>
        <v>697033</v>
      </c>
      <c r="D232" s="49">
        <f t="shared" ref="D232:G232" si="12">SUM(D233:D235)</f>
        <v>115823</v>
      </c>
      <c r="E232" s="49">
        <f t="shared" si="12"/>
        <v>6972</v>
      </c>
      <c r="F232" s="49">
        <f t="shared" si="12"/>
        <v>-21814</v>
      </c>
      <c r="G232" s="49">
        <f t="shared" si="12"/>
        <v>798014</v>
      </c>
      <c r="J232" s="40"/>
    </row>
    <row r="233" spans="1:10">
      <c r="A233" s="26" t="s">
        <v>622</v>
      </c>
      <c r="B233" s="349" t="s">
        <v>46</v>
      </c>
      <c r="C233" s="324">
        <v>644924</v>
      </c>
      <c r="D233" s="324">
        <v>60</v>
      </c>
      <c r="E233" s="324">
        <v>0</v>
      </c>
      <c r="F233" s="324">
        <v>-14128</v>
      </c>
      <c r="G233" s="62">
        <f t="shared" ref="G233:G235" si="13">SUM(C233:F233)</f>
        <v>630856</v>
      </c>
    </row>
    <row r="234" spans="1:10">
      <c r="A234" s="26" t="s">
        <v>623</v>
      </c>
      <c r="B234" s="349" t="s">
        <v>369</v>
      </c>
      <c r="C234" s="324">
        <v>872</v>
      </c>
      <c r="D234" s="324">
        <v>0</v>
      </c>
      <c r="E234" s="324">
        <v>6943</v>
      </c>
      <c r="F234" s="324">
        <v>-7686</v>
      </c>
      <c r="G234" s="62">
        <f t="shared" si="13"/>
        <v>129</v>
      </c>
    </row>
    <row r="235" spans="1:10">
      <c r="A235" s="26" t="s">
        <v>624</v>
      </c>
      <c r="B235" s="349" t="s">
        <v>436</v>
      </c>
      <c r="C235" s="324">
        <v>51237</v>
      </c>
      <c r="D235" s="324">
        <v>115763</v>
      </c>
      <c r="E235" s="324">
        <v>29</v>
      </c>
      <c r="F235" s="324">
        <v>0</v>
      </c>
      <c r="G235" s="62">
        <f t="shared" si="13"/>
        <v>167029</v>
      </c>
    </row>
    <row r="236" spans="1:10">
      <c r="A236" s="21" t="s">
        <v>677</v>
      </c>
      <c r="B236" s="347" t="s">
        <v>867</v>
      </c>
      <c r="C236" s="49">
        <f>SUM(C237:C238)</f>
        <v>148638</v>
      </c>
      <c r="D236" s="49">
        <f t="shared" ref="D236:G236" si="14">SUM(D237:D238)</f>
        <v>76131</v>
      </c>
      <c r="E236" s="49">
        <f t="shared" si="14"/>
        <v>683</v>
      </c>
      <c r="F236" s="49">
        <f t="shared" si="14"/>
        <v>-14831</v>
      </c>
      <c r="G236" s="49">
        <f t="shared" si="14"/>
        <v>210621</v>
      </c>
    </row>
    <row r="237" spans="1:10">
      <c r="A237" s="26" t="s">
        <v>439</v>
      </c>
      <c r="B237" s="349" t="s">
        <v>440</v>
      </c>
      <c r="C237" s="324">
        <v>101842</v>
      </c>
      <c r="D237" s="324">
        <v>11</v>
      </c>
      <c r="E237" s="324">
        <v>666</v>
      </c>
      <c r="F237" s="324">
        <v>-703</v>
      </c>
      <c r="G237" s="62">
        <f t="shared" ref="G237:G238" si="15">SUM(C237:F237)</f>
        <v>101816</v>
      </c>
    </row>
    <row r="238" spans="1:10">
      <c r="A238" s="26" t="s">
        <v>793</v>
      </c>
      <c r="B238" s="349" t="s">
        <v>442</v>
      </c>
      <c r="C238" s="324">
        <v>46796</v>
      </c>
      <c r="D238" s="324">
        <v>76120</v>
      </c>
      <c r="E238" s="324">
        <v>17</v>
      </c>
      <c r="F238" s="324">
        <v>-14128</v>
      </c>
      <c r="G238" s="62">
        <f t="shared" si="15"/>
        <v>108805</v>
      </c>
    </row>
    <row r="239" spans="1:10">
      <c r="A239" s="56" t="s">
        <v>626</v>
      </c>
      <c r="B239" s="48" t="s">
        <v>993</v>
      </c>
      <c r="C239" s="49">
        <f>C232-C236</f>
        <v>548395</v>
      </c>
      <c r="D239" s="49">
        <f t="shared" ref="D239:G239" si="16">D232-D236</f>
        <v>39692</v>
      </c>
      <c r="E239" s="49">
        <f t="shared" si="16"/>
        <v>6289</v>
      </c>
      <c r="F239" s="49">
        <f t="shared" si="16"/>
        <v>-6983</v>
      </c>
      <c r="G239" s="49">
        <f t="shared" si="16"/>
        <v>587393</v>
      </c>
    </row>
    <row r="240" spans="1:10">
      <c r="A240" s="22" t="s">
        <v>629</v>
      </c>
      <c r="B240" s="64" t="s">
        <v>65</v>
      </c>
      <c r="C240" s="324">
        <v>1680</v>
      </c>
      <c r="D240" s="324">
        <v>200</v>
      </c>
      <c r="E240" s="324">
        <v>264</v>
      </c>
      <c r="F240" s="324">
        <v>-211</v>
      </c>
      <c r="G240" s="62">
        <f t="shared" ref="G240:G243" si="17">SUM(C240:F240)</f>
        <v>1933</v>
      </c>
    </row>
    <row r="241" spans="1:7">
      <c r="A241" s="22" t="s">
        <v>627</v>
      </c>
      <c r="B241" s="64" t="s">
        <v>59</v>
      </c>
      <c r="C241" s="324">
        <v>40051</v>
      </c>
      <c r="D241" s="324">
        <v>21240</v>
      </c>
      <c r="E241" s="324">
        <v>1720</v>
      </c>
      <c r="F241" s="324">
        <v>-903</v>
      </c>
      <c r="G241" s="62">
        <f t="shared" si="17"/>
        <v>62108</v>
      </c>
    </row>
    <row r="242" spans="1:7">
      <c r="A242" s="22" t="s">
        <v>628</v>
      </c>
      <c r="B242" s="64" t="s">
        <v>520</v>
      </c>
      <c r="C242" s="324">
        <v>21442</v>
      </c>
      <c r="D242" s="324">
        <v>5194</v>
      </c>
      <c r="E242" s="324">
        <v>40219</v>
      </c>
      <c r="F242" s="324">
        <v>-6066</v>
      </c>
      <c r="G242" s="62">
        <f t="shared" si="17"/>
        <v>60789</v>
      </c>
    </row>
    <row r="243" spans="1:7">
      <c r="A243" s="22" t="s">
        <v>66</v>
      </c>
      <c r="B243" s="64" t="s">
        <v>67</v>
      </c>
      <c r="C243" s="324">
        <v>42165</v>
      </c>
      <c r="D243" s="324">
        <v>97</v>
      </c>
      <c r="E243" s="324">
        <v>187</v>
      </c>
      <c r="F243" s="324">
        <v>-213</v>
      </c>
      <c r="G243" s="62">
        <f t="shared" si="17"/>
        <v>42236</v>
      </c>
    </row>
    <row r="244" spans="1:7">
      <c r="A244" s="56" t="s">
        <v>631</v>
      </c>
      <c r="B244" s="48" t="s">
        <v>883</v>
      </c>
      <c r="C244" s="49">
        <f>C239+C240-C241-C242-C243</f>
        <v>446417</v>
      </c>
      <c r="D244" s="49">
        <f t="shared" ref="D244:G244" si="18">D239+D240-D241-D242-D243</f>
        <v>13361</v>
      </c>
      <c r="E244" s="49">
        <f t="shared" si="18"/>
        <v>-35573</v>
      </c>
      <c r="F244" s="49">
        <f t="shared" si="18"/>
        <v>-12</v>
      </c>
      <c r="G244" s="49">
        <f t="shared" si="18"/>
        <v>424193</v>
      </c>
    </row>
    <row r="245" spans="1:7">
      <c r="A245" s="22" t="s">
        <v>632</v>
      </c>
      <c r="B245" s="64" t="s">
        <v>73</v>
      </c>
      <c r="C245" s="324">
        <v>7951</v>
      </c>
      <c r="D245" s="324">
        <v>19</v>
      </c>
      <c r="E245" s="324">
        <v>38048</v>
      </c>
      <c r="F245" s="324">
        <v>-37619</v>
      </c>
      <c r="G245" s="62">
        <f t="shared" ref="G245:G247" si="19">SUM(C245:F245)</f>
        <v>8399</v>
      </c>
    </row>
    <row r="246" spans="1:7">
      <c r="A246" s="22" t="s">
        <v>633</v>
      </c>
      <c r="B246" s="64" t="s">
        <v>75</v>
      </c>
      <c r="C246" s="324">
        <v>9816</v>
      </c>
      <c r="D246" s="324">
        <v>1335</v>
      </c>
      <c r="E246" s="324">
        <v>91</v>
      </c>
      <c r="F246" s="324">
        <v>-235</v>
      </c>
      <c r="G246" s="62">
        <f t="shared" si="19"/>
        <v>11007</v>
      </c>
    </row>
    <row r="247" spans="1:7" ht="26">
      <c r="A247" s="22" t="s">
        <v>1000</v>
      </c>
      <c r="B247" s="64" t="s">
        <v>1061</v>
      </c>
      <c r="C247" s="324">
        <v>0</v>
      </c>
      <c r="D247" s="324">
        <v>0</v>
      </c>
      <c r="E247" s="324">
        <v>0</v>
      </c>
      <c r="F247" s="324">
        <v>0</v>
      </c>
      <c r="G247" s="62">
        <f t="shared" si="19"/>
        <v>0</v>
      </c>
    </row>
    <row r="248" spans="1:7">
      <c r="A248" s="56" t="s">
        <v>817</v>
      </c>
      <c r="B248" s="48" t="s">
        <v>884</v>
      </c>
      <c r="C248" s="49">
        <f>C244+C245-C246</f>
        <v>444552</v>
      </c>
      <c r="D248" s="49">
        <f t="shared" ref="D248:G248" si="20">D244+D245-D246</f>
        <v>12045</v>
      </c>
      <c r="E248" s="49">
        <f t="shared" si="20"/>
        <v>2384</v>
      </c>
      <c r="F248" s="49">
        <f t="shared" si="20"/>
        <v>-37396</v>
      </c>
      <c r="G248" s="49">
        <f t="shared" si="20"/>
        <v>421585</v>
      </c>
    </row>
    <row r="249" spans="1:7">
      <c r="A249" s="22" t="s">
        <v>78</v>
      </c>
      <c r="B249" s="64" t="s">
        <v>79</v>
      </c>
      <c r="C249" s="324">
        <v>84254</v>
      </c>
      <c r="D249" s="324">
        <v>1603</v>
      </c>
      <c r="E249" s="324">
        <v>-5921</v>
      </c>
      <c r="F249" s="324">
        <v>-781</v>
      </c>
      <c r="G249" s="62">
        <f t="shared" ref="G249:G250" si="21">SUM(C249:F249)</f>
        <v>79155</v>
      </c>
    </row>
    <row r="250" spans="1:7">
      <c r="A250" s="22" t="s">
        <v>1002</v>
      </c>
      <c r="B250" s="64" t="s">
        <v>1003</v>
      </c>
      <c r="C250" s="324">
        <v>-58</v>
      </c>
      <c r="D250" s="324">
        <v>0</v>
      </c>
      <c r="E250" s="324">
        <v>0</v>
      </c>
      <c r="F250" s="324">
        <v>58</v>
      </c>
      <c r="G250" s="62">
        <f t="shared" si="21"/>
        <v>0</v>
      </c>
    </row>
    <row r="251" spans="1:7">
      <c r="A251" s="56" t="s">
        <v>819</v>
      </c>
      <c r="B251" s="48" t="s">
        <v>885</v>
      </c>
      <c r="C251" s="49">
        <f>C248-C249+C250</f>
        <v>360240</v>
      </c>
      <c r="D251" s="49">
        <f t="shared" ref="D251:G251" si="22">D248-D249+D250</f>
        <v>10442</v>
      </c>
      <c r="E251" s="49">
        <f t="shared" si="22"/>
        <v>8305</v>
      </c>
      <c r="F251" s="49">
        <f t="shared" si="22"/>
        <v>-36557</v>
      </c>
      <c r="G251" s="49">
        <f t="shared" si="22"/>
        <v>342430</v>
      </c>
    </row>
    <row r="252" spans="1:7">
      <c r="A252" s="24" t="s">
        <v>821</v>
      </c>
      <c r="B252" s="355" t="s">
        <v>1004</v>
      </c>
      <c r="C252" s="327">
        <v>0</v>
      </c>
      <c r="D252" s="327">
        <v>0</v>
      </c>
      <c r="E252" s="327">
        <v>0</v>
      </c>
      <c r="F252" s="327">
        <v>0</v>
      </c>
      <c r="G252" s="356">
        <f t="shared" ref="G252" si="23">SUM(C252:F252)</f>
        <v>0</v>
      </c>
    </row>
    <row r="253" spans="1:7">
      <c r="A253" s="56" t="s">
        <v>886</v>
      </c>
      <c r="B253" s="48" t="s">
        <v>887</v>
      </c>
      <c r="C253" s="49">
        <f>C251+C252</f>
        <v>360240</v>
      </c>
      <c r="D253" s="49">
        <f t="shared" ref="D253:G253" si="24">D251+D252</f>
        <v>10442</v>
      </c>
      <c r="E253" s="49">
        <f t="shared" si="24"/>
        <v>8305</v>
      </c>
      <c r="F253" s="49">
        <f t="shared" si="24"/>
        <v>-36557</v>
      </c>
      <c r="G253" s="49">
        <f t="shared" si="24"/>
        <v>342430</v>
      </c>
    </row>
    <row r="254" spans="1:7" s="54" customFormat="1" ht="15">
      <c r="A254" s="53" t="s">
        <v>857</v>
      </c>
      <c r="B254" s="368" t="s">
        <v>888</v>
      </c>
      <c r="C254" s="369">
        <v>0</v>
      </c>
      <c r="D254" s="369">
        <v>0</v>
      </c>
      <c r="E254" s="369">
        <v>0</v>
      </c>
      <c r="F254" s="369">
        <v>0</v>
      </c>
      <c r="G254" s="356">
        <f t="shared" ref="G254" si="25">SUM(C254:F254)</f>
        <v>0</v>
      </c>
    </row>
    <row r="255" spans="1:7">
      <c r="A255" s="31" t="s">
        <v>889</v>
      </c>
      <c r="B255" s="357" t="s">
        <v>890</v>
      </c>
      <c r="C255" s="370">
        <f>C253+C254</f>
        <v>360240</v>
      </c>
      <c r="D255" s="370">
        <f t="shared" ref="D255:G255" si="26">D253+D254</f>
        <v>10442</v>
      </c>
      <c r="E255" s="370">
        <f t="shared" si="26"/>
        <v>8305</v>
      </c>
      <c r="F255" s="370">
        <f t="shared" si="26"/>
        <v>-36557</v>
      </c>
      <c r="G255" s="370">
        <f t="shared" si="26"/>
        <v>342430</v>
      </c>
    </row>
    <row r="256" spans="1:7">
      <c r="C256" s="55"/>
      <c r="D256" s="55"/>
      <c r="E256" s="55"/>
    </row>
  </sheetData>
  <mergeCells count="6">
    <mergeCell ref="A172:A173"/>
    <mergeCell ref="B172:B173"/>
    <mergeCell ref="A198:A199"/>
    <mergeCell ref="B198:B199"/>
    <mergeCell ref="A230:A231"/>
    <mergeCell ref="B230:B231"/>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800080"/>
  </sheetPr>
  <dimension ref="A1:H259"/>
  <sheetViews>
    <sheetView workbookViewId="0"/>
  </sheetViews>
  <sheetFormatPr baseColWidth="10" defaultColWidth="12.6640625" defaultRowHeight="14"/>
  <cols>
    <col min="1" max="2" width="50.1640625" style="12" customWidth="1"/>
    <col min="3" max="8" width="12.1640625" style="11" customWidth="1"/>
    <col min="9" max="16384" width="12.6640625" style="11"/>
  </cols>
  <sheetData>
    <row r="1" spans="1:6">
      <c r="A1" s="10" t="s">
        <v>1071</v>
      </c>
    </row>
    <row r="2" spans="1:6">
      <c r="A2" s="10" t="s">
        <v>1072</v>
      </c>
    </row>
    <row r="3" spans="1:6">
      <c r="A3" s="10"/>
    </row>
    <row r="4" spans="1:6">
      <c r="A4" s="10"/>
    </row>
    <row r="5" spans="1:6" ht="26">
      <c r="A5" s="13" t="s">
        <v>779</v>
      </c>
      <c r="B5" s="14" t="s">
        <v>39</v>
      </c>
    </row>
    <row r="6" spans="1:6" ht="30" customHeight="1">
      <c r="A6" s="319" t="s">
        <v>462</v>
      </c>
      <c r="B6" s="319" t="s">
        <v>41</v>
      </c>
      <c r="C6" s="320" t="s">
        <v>1073</v>
      </c>
      <c r="D6" s="320" t="s">
        <v>1074</v>
      </c>
      <c r="E6" s="320" t="s">
        <v>1075</v>
      </c>
      <c r="F6" s="320" t="s">
        <v>1076</v>
      </c>
    </row>
    <row r="7" spans="1:6">
      <c r="A7" s="321" t="s">
        <v>0</v>
      </c>
      <c r="B7" s="321" t="s">
        <v>1</v>
      </c>
      <c r="C7" s="322">
        <v>113150</v>
      </c>
      <c r="D7" s="322">
        <v>625947</v>
      </c>
      <c r="E7" s="322">
        <v>36025</v>
      </c>
      <c r="F7" s="322">
        <v>110754</v>
      </c>
    </row>
    <row r="8" spans="1:6">
      <c r="A8" s="323" t="s">
        <v>622</v>
      </c>
      <c r="B8" s="323" t="s">
        <v>46</v>
      </c>
      <c r="C8" s="324">
        <v>85022</v>
      </c>
      <c r="D8" s="324">
        <v>494128</v>
      </c>
      <c r="E8" s="324">
        <v>2775</v>
      </c>
      <c r="F8" s="324">
        <v>15141</v>
      </c>
    </row>
    <row r="9" spans="1:6">
      <c r="A9" s="323" t="s">
        <v>623</v>
      </c>
      <c r="B9" s="323" t="s">
        <v>369</v>
      </c>
      <c r="C9" s="324">
        <v>27</v>
      </c>
      <c r="D9" s="324">
        <v>144</v>
      </c>
      <c r="E9" s="324">
        <v>586</v>
      </c>
      <c r="F9" s="324">
        <v>3898</v>
      </c>
    </row>
    <row r="10" spans="1:6">
      <c r="A10" s="323" t="s">
        <v>624</v>
      </c>
      <c r="B10" s="323" t="s">
        <v>436</v>
      </c>
      <c r="C10" s="324">
        <v>28101</v>
      </c>
      <c r="D10" s="324">
        <v>131675</v>
      </c>
      <c r="E10" s="324">
        <v>32664</v>
      </c>
      <c r="F10" s="324">
        <v>91715</v>
      </c>
    </row>
    <row r="11" spans="1:6">
      <c r="A11" s="321" t="s">
        <v>677</v>
      </c>
      <c r="B11" s="321" t="s">
        <v>867</v>
      </c>
      <c r="C11" s="322">
        <v>32952</v>
      </c>
      <c r="D11" s="322">
        <v>164766</v>
      </c>
      <c r="E11" s="322">
        <v>27687</v>
      </c>
      <c r="F11" s="322">
        <v>80190</v>
      </c>
    </row>
    <row r="12" spans="1:6">
      <c r="A12" s="323" t="s">
        <v>439</v>
      </c>
      <c r="B12" s="323" t="s">
        <v>440</v>
      </c>
      <c r="C12" s="324">
        <v>14051</v>
      </c>
      <c r="D12" s="324">
        <v>76646</v>
      </c>
      <c r="E12" s="324">
        <v>2621</v>
      </c>
      <c r="F12" s="324">
        <v>10552</v>
      </c>
    </row>
    <row r="13" spans="1:6">
      <c r="A13" s="323" t="s">
        <v>793</v>
      </c>
      <c r="B13" s="323" t="s">
        <v>442</v>
      </c>
      <c r="C13" s="324">
        <v>18901</v>
      </c>
      <c r="D13" s="324">
        <v>88120</v>
      </c>
      <c r="E13" s="324">
        <v>25066</v>
      </c>
      <c r="F13" s="324">
        <v>69638</v>
      </c>
    </row>
    <row r="14" spans="1:6">
      <c r="A14" s="325" t="s">
        <v>626</v>
      </c>
      <c r="B14" s="325" t="s">
        <v>993</v>
      </c>
      <c r="C14" s="322">
        <v>80198</v>
      </c>
      <c r="D14" s="322">
        <v>461181</v>
      </c>
      <c r="E14" s="322">
        <v>8338</v>
      </c>
      <c r="F14" s="322">
        <v>30564</v>
      </c>
    </row>
    <row r="15" spans="1:6">
      <c r="A15" s="61" t="s">
        <v>629</v>
      </c>
      <c r="B15" s="61" t="s">
        <v>65</v>
      </c>
      <c r="C15" s="324">
        <v>857</v>
      </c>
      <c r="D15" s="324">
        <v>1496</v>
      </c>
      <c r="E15" s="324">
        <v>622</v>
      </c>
      <c r="F15" s="324">
        <v>4479</v>
      </c>
    </row>
    <row r="16" spans="1:6">
      <c r="A16" s="61" t="s">
        <v>627</v>
      </c>
      <c r="B16" s="61" t="s">
        <v>59</v>
      </c>
      <c r="C16" s="324">
        <v>12660</v>
      </c>
      <c r="D16" s="324">
        <v>40666</v>
      </c>
      <c r="E16" s="324">
        <v>7379</v>
      </c>
      <c r="F16" s="324">
        <v>20662</v>
      </c>
    </row>
    <row r="17" spans="1:6">
      <c r="A17" s="61" t="s">
        <v>628</v>
      </c>
      <c r="B17" s="61" t="s">
        <v>520</v>
      </c>
      <c r="C17" s="324">
        <v>9236</v>
      </c>
      <c r="D17" s="324">
        <v>47859</v>
      </c>
      <c r="E17" s="324">
        <v>3289</v>
      </c>
      <c r="F17" s="324">
        <v>10105</v>
      </c>
    </row>
    <row r="18" spans="1:6">
      <c r="A18" s="61" t="s">
        <v>66</v>
      </c>
      <c r="B18" s="61" t="s">
        <v>67</v>
      </c>
      <c r="C18" s="324">
        <v>8008</v>
      </c>
      <c r="D18" s="324">
        <v>34427</v>
      </c>
      <c r="E18" s="324">
        <v>896</v>
      </c>
      <c r="F18" s="324">
        <v>1767</v>
      </c>
    </row>
    <row r="19" spans="1:6">
      <c r="A19" s="325" t="s">
        <v>631</v>
      </c>
      <c r="B19" s="325" t="s">
        <v>883</v>
      </c>
      <c r="C19" s="322">
        <v>51151</v>
      </c>
      <c r="D19" s="322">
        <v>339725</v>
      </c>
      <c r="E19" s="322">
        <v>-2604</v>
      </c>
      <c r="F19" s="322">
        <v>2509</v>
      </c>
    </row>
    <row r="20" spans="1:6">
      <c r="A20" s="61" t="s">
        <v>632</v>
      </c>
      <c r="B20" s="61" t="s">
        <v>73</v>
      </c>
      <c r="C20" s="324">
        <v>7660</v>
      </c>
      <c r="D20" s="324">
        <v>7230</v>
      </c>
      <c r="E20" s="324">
        <v>347</v>
      </c>
      <c r="F20" s="324">
        <v>2658</v>
      </c>
    </row>
    <row r="21" spans="1:6">
      <c r="A21" s="61" t="s">
        <v>633</v>
      </c>
      <c r="B21" s="61" t="s">
        <v>75</v>
      </c>
      <c r="C21" s="324">
        <v>6632</v>
      </c>
      <c r="D21" s="324">
        <v>10754</v>
      </c>
      <c r="E21" s="324">
        <v>158</v>
      </c>
      <c r="F21" s="324">
        <v>1222</v>
      </c>
    </row>
    <row r="22" spans="1:6" ht="26">
      <c r="A22" s="61" t="s">
        <v>1000</v>
      </c>
      <c r="B22" s="61" t="s">
        <v>1061</v>
      </c>
      <c r="C22" s="324">
        <v>0</v>
      </c>
      <c r="D22" s="324">
        <v>0</v>
      </c>
      <c r="E22" s="324">
        <v>0</v>
      </c>
      <c r="F22" s="324"/>
    </row>
    <row r="23" spans="1:6">
      <c r="A23" s="325" t="s">
        <v>817</v>
      </c>
      <c r="B23" s="325" t="s">
        <v>884</v>
      </c>
      <c r="C23" s="322">
        <v>52179</v>
      </c>
      <c r="D23" s="322">
        <v>336201</v>
      </c>
      <c r="E23" s="322">
        <v>-2415</v>
      </c>
      <c r="F23" s="322">
        <v>3945</v>
      </c>
    </row>
    <row r="24" spans="1:6">
      <c r="A24" s="61" t="s">
        <v>78</v>
      </c>
      <c r="B24" s="61" t="s">
        <v>79</v>
      </c>
      <c r="C24" s="324">
        <v>11770</v>
      </c>
      <c r="D24" s="324">
        <v>59540</v>
      </c>
      <c r="E24" s="324">
        <v>12</v>
      </c>
      <c r="F24" s="324">
        <v>1719</v>
      </c>
    </row>
    <row r="25" spans="1:6">
      <c r="A25" s="61" t="s">
        <v>1002</v>
      </c>
      <c r="B25" s="61" t="s">
        <v>1003</v>
      </c>
      <c r="C25" s="324">
        <v>0</v>
      </c>
      <c r="D25" s="324">
        <v>0</v>
      </c>
      <c r="E25" s="324">
        <v>0</v>
      </c>
      <c r="F25" s="324">
        <v>0</v>
      </c>
    </row>
    <row r="26" spans="1:6">
      <c r="A26" s="325" t="s">
        <v>819</v>
      </c>
      <c r="B26" s="325" t="s">
        <v>885</v>
      </c>
      <c r="C26" s="322">
        <v>40409</v>
      </c>
      <c r="D26" s="322">
        <v>276661</v>
      </c>
      <c r="E26" s="322">
        <v>-2427</v>
      </c>
      <c r="F26" s="322">
        <v>2226</v>
      </c>
    </row>
    <row r="27" spans="1:6">
      <c r="A27" s="321" t="s">
        <v>821</v>
      </c>
      <c r="B27" s="321" t="s">
        <v>1004</v>
      </c>
      <c r="C27" s="322">
        <v>0</v>
      </c>
      <c r="D27" s="322">
        <v>0</v>
      </c>
      <c r="E27" s="322">
        <v>0</v>
      </c>
      <c r="F27" s="322">
        <v>0</v>
      </c>
    </row>
    <row r="28" spans="1:6">
      <c r="A28" s="326"/>
      <c r="B28" s="326"/>
      <c r="C28" s="327"/>
      <c r="D28" s="327"/>
      <c r="E28" s="327"/>
      <c r="F28" s="327"/>
    </row>
    <row r="29" spans="1:6">
      <c r="A29" s="328" t="s">
        <v>886</v>
      </c>
      <c r="B29" s="328" t="s">
        <v>887</v>
      </c>
      <c r="C29" s="329">
        <v>40409</v>
      </c>
      <c r="D29" s="329">
        <v>276661</v>
      </c>
      <c r="E29" s="329">
        <v>-2427</v>
      </c>
      <c r="F29" s="329">
        <v>2226</v>
      </c>
    </row>
    <row r="30" spans="1:6">
      <c r="A30" s="326"/>
      <c r="B30" s="326"/>
      <c r="C30" s="327"/>
      <c r="D30" s="327"/>
      <c r="E30" s="327"/>
      <c r="F30" s="327"/>
    </row>
    <row r="31" spans="1:6">
      <c r="A31" s="325" t="s">
        <v>857</v>
      </c>
      <c r="B31" s="325" t="s">
        <v>888</v>
      </c>
      <c r="C31" s="322">
        <v>0</v>
      </c>
      <c r="D31" s="322">
        <v>0</v>
      </c>
      <c r="E31" s="322">
        <v>-545</v>
      </c>
      <c r="F31" s="322">
        <v>-466</v>
      </c>
    </row>
    <row r="32" spans="1:6">
      <c r="A32" s="325" t="s">
        <v>889</v>
      </c>
      <c r="B32" s="325" t="s">
        <v>890</v>
      </c>
      <c r="C32" s="322">
        <v>40409</v>
      </c>
      <c r="D32" s="322">
        <v>276661</v>
      </c>
      <c r="E32" s="322">
        <v>-1882</v>
      </c>
      <c r="F32" s="322">
        <v>2692</v>
      </c>
    </row>
    <row r="33" spans="1:6">
      <c r="A33" s="15"/>
      <c r="B33" s="16"/>
      <c r="C33" s="32"/>
      <c r="D33" s="32"/>
    </row>
    <row r="34" spans="1:6">
      <c r="A34" s="15"/>
      <c r="B34" s="17"/>
      <c r="C34" s="33"/>
      <c r="D34" s="33"/>
    </row>
    <row r="35" spans="1:6">
      <c r="A35" s="330" t="s">
        <v>86</v>
      </c>
      <c r="B35" s="330" t="s">
        <v>891</v>
      </c>
      <c r="C35" s="331"/>
      <c r="D35" s="331"/>
      <c r="E35" s="331"/>
      <c r="F35" s="331"/>
    </row>
    <row r="36" spans="1:6">
      <c r="A36" s="18" t="s">
        <v>88</v>
      </c>
      <c r="B36" s="18" t="s">
        <v>89</v>
      </c>
      <c r="C36" s="332">
        <v>0.43</v>
      </c>
      <c r="D36" s="332">
        <v>2.91</v>
      </c>
      <c r="E36" s="332">
        <v>-0.02</v>
      </c>
      <c r="F36" s="332">
        <v>0.03</v>
      </c>
    </row>
    <row r="37" spans="1:6">
      <c r="A37" s="333" t="s">
        <v>90</v>
      </c>
      <c r="B37" s="333" t="s">
        <v>91</v>
      </c>
      <c r="C37" s="332">
        <v>0.43</v>
      </c>
      <c r="D37" s="332">
        <v>2.91</v>
      </c>
      <c r="E37" s="332">
        <v>-0.02</v>
      </c>
      <c r="F37" s="332">
        <v>0.03</v>
      </c>
    </row>
    <row r="38" spans="1:6" ht="26">
      <c r="A38" s="325" t="s">
        <v>858</v>
      </c>
      <c r="B38" s="325" t="s">
        <v>892</v>
      </c>
      <c r="C38" s="334"/>
      <c r="D38" s="334"/>
      <c r="E38" s="334"/>
      <c r="F38" s="334"/>
    </row>
    <row r="39" spans="1:6">
      <c r="A39" s="333" t="s">
        <v>88</v>
      </c>
      <c r="B39" s="333" t="s">
        <v>89</v>
      </c>
      <c r="C39" s="332">
        <v>0.43</v>
      </c>
      <c r="D39" s="332">
        <v>2.91</v>
      </c>
      <c r="E39" s="332">
        <v>-0.02</v>
      </c>
      <c r="F39" s="332">
        <v>0.03</v>
      </c>
    </row>
    <row r="40" spans="1:6">
      <c r="A40" s="333" t="s">
        <v>90</v>
      </c>
      <c r="B40" s="333" t="s">
        <v>91</v>
      </c>
      <c r="C40" s="332">
        <v>0.43</v>
      </c>
      <c r="D40" s="332">
        <v>2.91</v>
      </c>
      <c r="E40" s="332">
        <v>-0.02</v>
      </c>
      <c r="F40" s="332">
        <v>0.03</v>
      </c>
    </row>
    <row r="41" spans="1:6">
      <c r="A41" s="325" t="s">
        <v>893</v>
      </c>
      <c r="B41" s="325" t="s">
        <v>894</v>
      </c>
      <c r="C41" s="334"/>
      <c r="D41" s="334"/>
      <c r="E41" s="334"/>
      <c r="F41" s="334"/>
    </row>
    <row r="42" spans="1:6">
      <c r="A42" s="333" t="s">
        <v>88</v>
      </c>
      <c r="B42" s="333" t="s">
        <v>89</v>
      </c>
      <c r="C42" s="332">
        <v>0</v>
      </c>
      <c r="D42" s="332">
        <v>0</v>
      </c>
      <c r="E42" s="332">
        <v>0</v>
      </c>
      <c r="F42" s="332">
        <v>0</v>
      </c>
    </row>
    <row r="43" spans="1:6">
      <c r="A43" s="333" t="s">
        <v>90</v>
      </c>
      <c r="B43" s="333" t="s">
        <v>91</v>
      </c>
      <c r="C43" s="332">
        <v>0</v>
      </c>
      <c r="D43" s="332">
        <v>0</v>
      </c>
      <c r="E43" s="332">
        <v>0</v>
      </c>
      <c r="F43" s="332">
        <v>0</v>
      </c>
    </row>
    <row r="44" spans="1:6">
      <c r="C44" s="42"/>
      <c r="D44" s="42"/>
      <c r="E44" s="42"/>
      <c r="F44" s="42"/>
    </row>
    <row r="46" spans="1:6">
      <c r="A46" s="330" t="s">
        <v>886</v>
      </c>
      <c r="B46" s="330" t="s">
        <v>887</v>
      </c>
      <c r="C46" s="322">
        <v>40409</v>
      </c>
      <c r="D46" s="322">
        <v>276661</v>
      </c>
      <c r="E46" s="322">
        <v>-2427</v>
      </c>
      <c r="F46" s="322">
        <v>2226</v>
      </c>
    </row>
    <row r="47" spans="1:6" ht="26">
      <c r="A47" s="38" t="s">
        <v>896</v>
      </c>
      <c r="B47" s="38" t="s">
        <v>897</v>
      </c>
      <c r="C47" s="324"/>
      <c r="D47" s="324"/>
      <c r="E47" s="324"/>
      <c r="F47" s="324"/>
    </row>
    <row r="48" spans="1:6">
      <c r="A48" s="38" t="s">
        <v>637</v>
      </c>
      <c r="B48" s="38" t="s">
        <v>898</v>
      </c>
      <c r="C48" s="324">
        <v>18</v>
      </c>
      <c r="D48" s="324">
        <v>1130</v>
      </c>
      <c r="E48" s="324">
        <v>804</v>
      </c>
      <c r="F48" s="324">
        <v>970</v>
      </c>
    </row>
    <row r="49" spans="1:6">
      <c r="A49" s="38" t="s">
        <v>403</v>
      </c>
      <c r="B49" s="38" t="s">
        <v>404</v>
      </c>
      <c r="C49" s="324"/>
      <c r="D49" s="324"/>
      <c r="E49" s="324"/>
      <c r="F49" s="324"/>
    </row>
    <row r="50" spans="1:6" ht="26">
      <c r="A50" s="38" t="s">
        <v>899</v>
      </c>
      <c r="B50" s="38" t="s">
        <v>900</v>
      </c>
      <c r="C50" s="324"/>
      <c r="D50" s="324"/>
      <c r="E50" s="324"/>
      <c r="F50" s="324"/>
    </row>
    <row r="51" spans="1:6">
      <c r="A51" s="330" t="s">
        <v>405</v>
      </c>
      <c r="B51" s="330" t="s">
        <v>901</v>
      </c>
      <c r="C51" s="322">
        <v>40427</v>
      </c>
      <c r="D51" s="322">
        <v>277791</v>
      </c>
      <c r="E51" s="322">
        <v>-1623</v>
      </c>
      <c r="F51" s="322">
        <v>3196</v>
      </c>
    </row>
    <row r="52" spans="1:6" ht="26">
      <c r="A52" s="18" t="s">
        <v>795</v>
      </c>
      <c r="B52" s="18" t="s">
        <v>902</v>
      </c>
      <c r="C52" s="324"/>
      <c r="D52" s="324"/>
      <c r="E52" s="324">
        <v>-545</v>
      </c>
      <c r="F52" s="324">
        <v>-466</v>
      </c>
    </row>
    <row r="53" spans="1:6" ht="26">
      <c r="A53" s="330" t="s">
        <v>903</v>
      </c>
      <c r="B53" s="330" t="s">
        <v>904</v>
      </c>
      <c r="C53" s="322">
        <v>40427</v>
      </c>
      <c r="D53" s="322">
        <v>277791</v>
      </c>
      <c r="E53" s="322">
        <v>-1078</v>
      </c>
      <c r="F53" s="322">
        <v>3662</v>
      </c>
    </row>
    <row r="56" spans="1:6" ht="26">
      <c r="A56" s="13" t="s">
        <v>781</v>
      </c>
      <c r="B56" s="13" t="s">
        <v>125</v>
      </c>
    </row>
    <row r="57" spans="1:6" ht="30" customHeight="1">
      <c r="A57" s="319" t="s">
        <v>126</v>
      </c>
      <c r="B57" s="319" t="s">
        <v>127</v>
      </c>
      <c r="C57" s="320" t="s">
        <v>1077</v>
      </c>
      <c r="D57" s="320" t="s">
        <v>1078</v>
      </c>
      <c r="E57" s="320" t="s">
        <v>1079</v>
      </c>
      <c r="F57" s="320" t="s">
        <v>1080</v>
      </c>
    </row>
    <row r="58" spans="1:6">
      <c r="A58" s="340" t="s">
        <v>14</v>
      </c>
      <c r="B58" s="340" t="s">
        <v>15</v>
      </c>
      <c r="C58" s="336">
        <v>104568</v>
      </c>
      <c r="D58" s="336">
        <v>106670</v>
      </c>
      <c r="E58" s="336">
        <v>93254</v>
      </c>
      <c r="F58" s="336">
        <v>94239</v>
      </c>
    </row>
    <row r="59" spans="1:6">
      <c r="A59" s="61" t="s">
        <v>566</v>
      </c>
      <c r="B59" s="61" t="s">
        <v>133</v>
      </c>
      <c r="C59" s="62">
        <v>6407</v>
      </c>
      <c r="D59" s="62">
        <v>5947</v>
      </c>
      <c r="E59" s="62">
        <v>5499</v>
      </c>
      <c r="F59" s="62">
        <v>6393</v>
      </c>
    </row>
    <row r="60" spans="1:6">
      <c r="A60" s="61" t="s">
        <v>134</v>
      </c>
      <c r="B60" s="61" t="s">
        <v>907</v>
      </c>
      <c r="C60" s="62">
        <v>42089</v>
      </c>
      <c r="D60" s="62">
        <v>41544</v>
      </c>
      <c r="E60" s="62">
        <v>39602</v>
      </c>
      <c r="F60" s="62">
        <v>40470</v>
      </c>
    </row>
    <row r="61" spans="1:6">
      <c r="A61" s="61" t="s">
        <v>138</v>
      </c>
      <c r="B61" s="61" t="s">
        <v>139</v>
      </c>
      <c r="C61" s="62">
        <v>46417</v>
      </c>
      <c r="D61" s="62">
        <v>46417</v>
      </c>
      <c r="E61" s="62">
        <v>46417</v>
      </c>
      <c r="F61" s="62">
        <v>46417</v>
      </c>
    </row>
    <row r="62" spans="1:6">
      <c r="A62" s="61" t="s">
        <v>909</v>
      </c>
      <c r="B62" s="61" t="s">
        <v>141</v>
      </c>
      <c r="C62" s="62">
        <v>0</v>
      </c>
      <c r="D62" s="62">
        <v>0</v>
      </c>
      <c r="E62" s="62">
        <v>0</v>
      </c>
      <c r="F62" s="62">
        <v>0</v>
      </c>
    </row>
    <row r="63" spans="1:6">
      <c r="A63" s="61" t="s">
        <v>536</v>
      </c>
      <c r="B63" s="61" t="s">
        <v>451</v>
      </c>
      <c r="C63" s="62">
        <v>0</v>
      </c>
      <c r="D63" s="62">
        <v>0</v>
      </c>
      <c r="E63" s="62">
        <v>0</v>
      </c>
      <c r="F63" s="62">
        <v>0</v>
      </c>
    </row>
    <row r="64" spans="1:6" ht="26">
      <c r="A64" s="61" t="s">
        <v>644</v>
      </c>
      <c r="B64" s="61" t="s">
        <v>865</v>
      </c>
      <c r="C64" s="62">
        <v>0</v>
      </c>
      <c r="D64" s="62">
        <v>0</v>
      </c>
      <c r="E64" s="62">
        <v>0</v>
      </c>
      <c r="F64" s="62">
        <v>0</v>
      </c>
    </row>
    <row r="65" spans="1:6">
      <c r="A65" s="61" t="s">
        <v>911</v>
      </c>
      <c r="B65" s="61" t="s">
        <v>912</v>
      </c>
      <c r="C65" s="62">
        <v>0</v>
      </c>
      <c r="D65" s="62">
        <v>0</v>
      </c>
      <c r="E65" s="62">
        <v>0</v>
      </c>
      <c r="F65" s="62">
        <v>0</v>
      </c>
    </row>
    <row r="66" spans="1:6">
      <c r="A66" s="61" t="s">
        <v>146</v>
      </c>
      <c r="B66" s="61" t="s">
        <v>147</v>
      </c>
      <c r="C66" s="62">
        <v>547</v>
      </c>
      <c r="D66" s="62">
        <v>547</v>
      </c>
      <c r="E66" s="62">
        <v>547</v>
      </c>
      <c r="F66" s="62">
        <v>0</v>
      </c>
    </row>
    <row r="67" spans="1:6">
      <c r="A67" s="61" t="s">
        <v>913</v>
      </c>
      <c r="B67" s="61" t="s">
        <v>151</v>
      </c>
      <c r="C67" s="62">
        <v>8827</v>
      </c>
      <c r="D67" s="62">
        <v>11934</v>
      </c>
      <c r="E67" s="62">
        <v>912</v>
      </c>
      <c r="F67" s="62">
        <v>593</v>
      </c>
    </row>
    <row r="68" spans="1:6">
      <c r="A68" s="61" t="s">
        <v>1005</v>
      </c>
      <c r="B68" s="61" t="s">
        <v>1006</v>
      </c>
      <c r="C68" s="62">
        <v>281</v>
      </c>
      <c r="D68" s="62">
        <v>281</v>
      </c>
      <c r="E68" s="62">
        <v>277</v>
      </c>
      <c r="F68" s="62">
        <v>366</v>
      </c>
    </row>
    <row r="69" spans="1:6">
      <c r="A69" s="340" t="s">
        <v>914</v>
      </c>
      <c r="B69" s="340" t="s">
        <v>17</v>
      </c>
      <c r="C69" s="336">
        <v>464137</v>
      </c>
      <c r="D69" s="336">
        <v>460236</v>
      </c>
      <c r="E69" s="336">
        <v>155683</v>
      </c>
      <c r="F69" s="336">
        <v>171422</v>
      </c>
    </row>
    <row r="70" spans="1:6">
      <c r="A70" s="61" t="s">
        <v>156</v>
      </c>
      <c r="B70" s="61" t="s">
        <v>157</v>
      </c>
      <c r="C70" s="62">
        <v>48198</v>
      </c>
      <c r="D70" s="62">
        <v>49402</v>
      </c>
      <c r="E70" s="62">
        <v>96511</v>
      </c>
      <c r="F70" s="62">
        <v>80699</v>
      </c>
    </row>
    <row r="71" spans="1:6">
      <c r="A71" s="61" t="s">
        <v>158</v>
      </c>
      <c r="B71" s="61" t="s">
        <v>159</v>
      </c>
      <c r="C71" s="62">
        <v>81327</v>
      </c>
      <c r="D71" s="62">
        <v>223275</v>
      </c>
      <c r="E71" s="62">
        <v>6389</v>
      </c>
      <c r="F71" s="62">
        <v>20607</v>
      </c>
    </row>
    <row r="72" spans="1:6">
      <c r="A72" s="364" t="s">
        <v>915</v>
      </c>
      <c r="B72" s="364" t="s">
        <v>161</v>
      </c>
      <c r="C72" s="337">
        <v>0</v>
      </c>
      <c r="D72" s="337">
        <v>0</v>
      </c>
      <c r="E72" s="337">
        <v>0</v>
      </c>
      <c r="F72" s="337">
        <v>218</v>
      </c>
    </row>
    <row r="73" spans="1:6">
      <c r="A73" s="61" t="s">
        <v>152</v>
      </c>
      <c r="B73" s="61" t="s">
        <v>163</v>
      </c>
      <c r="C73" s="62">
        <v>21165</v>
      </c>
      <c r="D73" s="62">
        <v>12058</v>
      </c>
      <c r="E73" s="62">
        <v>10989</v>
      </c>
      <c r="F73" s="62">
        <v>8395</v>
      </c>
    </row>
    <row r="74" spans="1:6">
      <c r="A74" s="61" t="s">
        <v>916</v>
      </c>
      <c r="B74" s="61" t="s">
        <v>917</v>
      </c>
      <c r="C74" s="62">
        <v>0</v>
      </c>
      <c r="D74" s="62">
        <v>0</v>
      </c>
      <c r="E74" s="62">
        <v>0</v>
      </c>
      <c r="F74" s="62">
        <v>0</v>
      </c>
    </row>
    <row r="75" spans="1:6" ht="26">
      <c r="A75" s="61" t="s">
        <v>918</v>
      </c>
      <c r="B75" s="61" t="s">
        <v>919</v>
      </c>
      <c r="C75" s="62">
        <v>0</v>
      </c>
      <c r="D75" s="62">
        <v>0</v>
      </c>
      <c r="E75" s="62">
        <v>0</v>
      </c>
      <c r="F75" s="62">
        <v>0</v>
      </c>
    </row>
    <row r="76" spans="1:6">
      <c r="A76" s="61" t="s">
        <v>146</v>
      </c>
      <c r="B76" s="61" t="s">
        <v>147</v>
      </c>
      <c r="C76" s="62">
        <v>0</v>
      </c>
      <c r="D76" s="62">
        <v>2773</v>
      </c>
      <c r="E76" s="62">
        <v>2745</v>
      </c>
      <c r="F76" s="62">
        <v>2730</v>
      </c>
    </row>
    <row r="77" spans="1:6">
      <c r="A77" s="61" t="s">
        <v>499</v>
      </c>
      <c r="B77" s="61" t="s">
        <v>149</v>
      </c>
      <c r="C77" s="62">
        <v>9977</v>
      </c>
      <c r="D77" s="62">
        <v>8532</v>
      </c>
      <c r="E77" s="62">
        <v>4654</v>
      </c>
      <c r="F77" s="62">
        <v>13723</v>
      </c>
    </row>
    <row r="78" spans="1:6">
      <c r="A78" s="61" t="s">
        <v>170</v>
      </c>
      <c r="B78" s="61" t="s">
        <v>920</v>
      </c>
      <c r="C78" s="62">
        <v>303470</v>
      </c>
      <c r="D78" s="62">
        <v>164196</v>
      </c>
      <c r="E78" s="62">
        <v>34395</v>
      </c>
      <c r="F78" s="62">
        <v>45050</v>
      </c>
    </row>
    <row r="79" spans="1:6">
      <c r="A79" s="61" t="s">
        <v>923</v>
      </c>
      <c r="B79" s="61" t="s">
        <v>924</v>
      </c>
      <c r="C79" s="62">
        <v>0</v>
      </c>
      <c r="D79" s="62">
        <v>0</v>
      </c>
      <c r="E79" s="62">
        <v>0</v>
      </c>
      <c r="F79" s="62">
        <v>0</v>
      </c>
    </row>
    <row r="80" spans="1:6">
      <c r="A80" s="340" t="s">
        <v>20</v>
      </c>
      <c r="B80" s="340" t="s">
        <v>925</v>
      </c>
      <c r="C80" s="336">
        <v>568705</v>
      </c>
      <c r="D80" s="336">
        <v>566906</v>
      </c>
      <c r="E80" s="336">
        <v>248937</v>
      </c>
      <c r="F80" s="336">
        <v>265661</v>
      </c>
    </row>
    <row r="81" spans="1:6">
      <c r="A81" s="15"/>
      <c r="B81" s="15"/>
      <c r="C81" s="1"/>
      <c r="E81" s="41"/>
    </row>
    <row r="82" spans="1:6" ht="30" customHeight="1">
      <c r="A82" s="319" t="s">
        <v>452</v>
      </c>
      <c r="B82" s="319" t="s">
        <v>177</v>
      </c>
      <c r="C82" s="320" t="s">
        <v>1077</v>
      </c>
      <c r="D82" s="320" t="s">
        <v>1078</v>
      </c>
      <c r="E82" s="320" t="s">
        <v>1079</v>
      </c>
      <c r="F82" s="320" t="s">
        <v>1080</v>
      </c>
    </row>
    <row r="83" spans="1:6">
      <c r="A83" s="340" t="s">
        <v>22</v>
      </c>
      <c r="B83" s="340" t="s">
        <v>23</v>
      </c>
      <c r="C83" s="336">
        <v>446860</v>
      </c>
      <c r="D83" s="336">
        <v>405846</v>
      </c>
      <c r="E83" s="336">
        <v>168018</v>
      </c>
      <c r="F83" s="336">
        <v>171197</v>
      </c>
    </row>
    <row r="84" spans="1:6">
      <c r="A84" s="340" t="s">
        <v>926</v>
      </c>
      <c r="B84" s="340" t="s">
        <v>481</v>
      </c>
      <c r="C84" s="336">
        <v>446860</v>
      </c>
      <c r="D84" s="336">
        <v>405846</v>
      </c>
      <c r="E84" s="336">
        <v>168018</v>
      </c>
      <c r="F84" s="336">
        <v>165043</v>
      </c>
    </row>
    <row r="85" spans="1:6">
      <c r="A85" s="61" t="s">
        <v>182</v>
      </c>
      <c r="B85" s="61" t="s">
        <v>183</v>
      </c>
      <c r="C85" s="62">
        <v>94950</v>
      </c>
      <c r="D85" s="62">
        <v>94950</v>
      </c>
      <c r="E85" s="62">
        <v>94950</v>
      </c>
      <c r="F85" s="62">
        <v>94950</v>
      </c>
    </row>
    <row r="86" spans="1:6">
      <c r="A86" s="61" t="s">
        <v>990</v>
      </c>
      <c r="B86" s="61" t="s">
        <v>1007</v>
      </c>
      <c r="C86" s="62">
        <v>120200</v>
      </c>
      <c r="D86" s="62">
        <v>119730</v>
      </c>
      <c r="E86" s="62">
        <v>119730</v>
      </c>
      <c r="F86" s="62">
        <v>119730</v>
      </c>
    </row>
    <row r="87" spans="1:6">
      <c r="A87" s="61" t="s">
        <v>1008</v>
      </c>
      <c r="B87" s="61" t="s">
        <v>189</v>
      </c>
      <c r="C87" s="62">
        <v>0</v>
      </c>
      <c r="D87" s="62">
        <v>0</v>
      </c>
      <c r="E87" s="62">
        <v>0</v>
      </c>
      <c r="F87" s="62">
        <v>0</v>
      </c>
    </row>
    <row r="88" spans="1:6">
      <c r="A88" s="61" t="s">
        <v>573</v>
      </c>
      <c r="B88" s="61" t="s">
        <v>191</v>
      </c>
      <c r="C88" s="62">
        <v>2767</v>
      </c>
      <c r="D88" s="62">
        <v>2180</v>
      </c>
      <c r="E88" s="62">
        <v>1716</v>
      </c>
      <c r="F88" s="62">
        <v>1624</v>
      </c>
    </row>
    <row r="89" spans="1:6">
      <c r="A89" s="61" t="s">
        <v>574</v>
      </c>
      <c r="B89" s="61" t="s">
        <v>193</v>
      </c>
      <c r="C89" s="62">
        <v>2054</v>
      </c>
      <c r="D89" s="62">
        <v>2036</v>
      </c>
      <c r="E89" s="62">
        <v>924</v>
      </c>
      <c r="F89" s="62">
        <v>180</v>
      </c>
    </row>
    <row r="90" spans="1:6">
      <c r="A90" s="61" t="s">
        <v>194</v>
      </c>
      <c r="B90" s="61" t="s">
        <v>195</v>
      </c>
      <c r="C90" s="62">
        <v>-49772</v>
      </c>
      <c r="D90" s="62">
        <v>-49302</v>
      </c>
      <c r="E90" s="62">
        <v>-54514</v>
      </c>
      <c r="F90" s="62">
        <v>-54133</v>
      </c>
    </row>
    <row r="91" spans="1:6">
      <c r="A91" s="61" t="s">
        <v>575</v>
      </c>
      <c r="B91" s="61" t="s">
        <v>197</v>
      </c>
      <c r="C91" s="62">
        <v>276661</v>
      </c>
      <c r="D91" s="62">
        <v>236252</v>
      </c>
      <c r="E91" s="62">
        <v>5212</v>
      </c>
      <c r="F91" s="62">
        <v>2692</v>
      </c>
    </row>
    <row r="92" spans="1:6">
      <c r="A92" s="321" t="s">
        <v>927</v>
      </c>
      <c r="B92" s="321" t="s">
        <v>482</v>
      </c>
      <c r="C92" s="341">
        <v>0</v>
      </c>
      <c r="D92" s="341">
        <v>0</v>
      </c>
      <c r="E92" s="341">
        <v>0</v>
      </c>
      <c r="F92" s="341">
        <v>6154</v>
      </c>
    </row>
    <row r="93" spans="1:6">
      <c r="A93" s="340" t="s">
        <v>24</v>
      </c>
      <c r="B93" s="340" t="s">
        <v>928</v>
      </c>
      <c r="C93" s="336">
        <v>1642</v>
      </c>
      <c r="D93" s="336">
        <v>1485</v>
      </c>
      <c r="E93" s="336">
        <v>2137</v>
      </c>
      <c r="F93" s="336">
        <v>5789</v>
      </c>
    </row>
    <row r="94" spans="1:6">
      <c r="A94" s="61" t="s">
        <v>336</v>
      </c>
      <c r="B94" s="61" t="s">
        <v>337</v>
      </c>
      <c r="C94" s="62">
        <v>0</v>
      </c>
      <c r="D94" s="62">
        <v>0</v>
      </c>
      <c r="E94" s="62">
        <v>0</v>
      </c>
      <c r="F94" s="62">
        <v>0</v>
      </c>
    </row>
    <row r="95" spans="1:6">
      <c r="A95" s="61" t="s">
        <v>200</v>
      </c>
      <c r="B95" s="61" t="s">
        <v>201</v>
      </c>
      <c r="C95" s="62">
        <v>65</v>
      </c>
      <c r="D95" s="62">
        <v>97</v>
      </c>
      <c r="E95" s="62">
        <v>260</v>
      </c>
      <c r="F95" s="62">
        <v>457</v>
      </c>
    </row>
    <row r="96" spans="1:6">
      <c r="A96" s="61" t="s">
        <v>929</v>
      </c>
      <c r="B96" s="61" t="s">
        <v>531</v>
      </c>
      <c r="C96" s="62">
        <v>0</v>
      </c>
      <c r="D96" s="62">
        <v>0</v>
      </c>
      <c r="E96" s="62">
        <v>0</v>
      </c>
      <c r="F96" s="62">
        <v>0</v>
      </c>
    </row>
    <row r="97" spans="1:6">
      <c r="A97" s="61" t="s">
        <v>502</v>
      </c>
      <c r="B97" s="61" t="s">
        <v>205</v>
      </c>
      <c r="C97" s="62">
        <v>1495</v>
      </c>
      <c r="D97" s="62">
        <v>1300</v>
      </c>
      <c r="E97" s="62">
        <v>874</v>
      </c>
      <c r="F97" s="62">
        <v>3928</v>
      </c>
    </row>
    <row r="98" spans="1:6">
      <c r="A98" s="61" t="s">
        <v>503</v>
      </c>
      <c r="B98" s="61" t="s">
        <v>207</v>
      </c>
      <c r="C98" s="62">
        <v>55</v>
      </c>
      <c r="D98" s="62">
        <v>61</v>
      </c>
      <c r="E98" s="62">
        <v>976</v>
      </c>
      <c r="F98" s="62">
        <v>1367</v>
      </c>
    </row>
    <row r="99" spans="1:6">
      <c r="A99" s="61" t="s">
        <v>483</v>
      </c>
      <c r="B99" s="61" t="s">
        <v>456</v>
      </c>
      <c r="C99" s="62">
        <v>27</v>
      </c>
      <c r="D99" s="62">
        <v>27</v>
      </c>
      <c r="E99" s="62">
        <v>27</v>
      </c>
      <c r="F99" s="62">
        <v>37</v>
      </c>
    </row>
    <row r="100" spans="1:6">
      <c r="A100" s="61" t="s">
        <v>930</v>
      </c>
      <c r="B100" s="61" t="s">
        <v>211</v>
      </c>
      <c r="C100" s="62">
        <v>0</v>
      </c>
      <c r="D100" s="62">
        <v>0</v>
      </c>
      <c r="E100" s="62">
        <v>0</v>
      </c>
      <c r="F100" s="62">
        <v>0</v>
      </c>
    </row>
    <row r="101" spans="1:6">
      <c r="A101" s="340" t="s">
        <v>931</v>
      </c>
      <c r="B101" s="340" t="s">
        <v>932</v>
      </c>
      <c r="C101" s="336">
        <v>120203</v>
      </c>
      <c r="D101" s="336">
        <v>159575</v>
      </c>
      <c r="E101" s="336">
        <v>78782</v>
      </c>
      <c r="F101" s="336">
        <v>88675</v>
      </c>
    </row>
    <row r="102" spans="1:6">
      <c r="A102" s="61" t="s">
        <v>336</v>
      </c>
      <c r="B102" s="61" t="s">
        <v>337</v>
      </c>
      <c r="C102" s="62">
        <v>0</v>
      </c>
      <c r="D102" s="62">
        <v>0</v>
      </c>
      <c r="E102" s="62">
        <v>4</v>
      </c>
      <c r="F102" s="62">
        <v>27</v>
      </c>
    </row>
    <row r="103" spans="1:6">
      <c r="A103" s="61" t="s">
        <v>200</v>
      </c>
      <c r="B103" s="61" t="s">
        <v>201</v>
      </c>
      <c r="C103" s="62">
        <v>12436</v>
      </c>
      <c r="D103" s="62">
        <v>32617</v>
      </c>
      <c r="E103" s="62">
        <v>397</v>
      </c>
      <c r="F103" s="62">
        <v>466</v>
      </c>
    </row>
    <row r="104" spans="1:6">
      <c r="A104" s="61" t="s">
        <v>579</v>
      </c>
      <c r="B104" s="61" t="s">
        <v>217</v>
      </c>
      <c r="C104" s="62">
        <v>22853</v>
      </c>
      <c r="D104" s="62">
        <v>30365</v>
      </c>
      <c r="E104" s="62">
        <v>20532</v>
      </c>
      <c r="F104" s="62">
        <v>36843</v>
      </c>
    </row>
    <row r="105" spans="1:6">
      <c r="A105" s="61" t="s">
        <v>933</v>
      </c>
      <c r="B105" s="61" t="s">
        <v>219</v>
      </c>
      <c r="C105" s="62">
        <v>5265</v>
      </c>
      <c r="D105" s="62">
        <v>45709</v>
      </c>
      <c r="E105" s="62">
        <v>655</v>
      </c>
      <c r="F105" s="62">
        <v>20</v>
      </c>
    </row>
    <row r="106" spans="1:6">
      <c r="A106" s="61" t="s">
        <v>202</v>
      </c>
      <c r="B106" s="61" t="s">
        <v>203</v>
      </c>
      <c r="C106" s="62">
        <v>43663</v>
      </c>
      <c r="D106" s="62">
        <v>20051</v>
      </c>
      <c r="E106" s="62">
        <v>51808</v>
      </c>
      <c r="F106" s="62">
        <v>47047</v>
      </c>
    </row>
    <row r="107" spans="1:6">
      <c r="A107" s="61" t="s">
        <v>503</v>
      </c>
      <c r="B107" s="61" t="s">
        <v>207</v>
      </c>
      <c r="C107" s="62">
        <v>5859</v>
      </c>
      <c r="D107" s="62">
        <v>4150</v>
      </c>
      <c r="E107" s="62">
        <v>5086</v>
      </c>
      <c r="F107" s="62">
        <v>4107</v>
      </c>
    </row>
    <row r="108" spans="1:6">
      <c r="A108" s="61" t="s">
        <v>934</v>
      </c>
      <c r="B108" s="61" t="s">
        <v>456</v>
      </c>
      <c r="C108" s="62">
        <v>169</v>
      </c>
      <c r="D108" s="62">
        <v>261</v>
      </c>
      <c r="E108" s="62">
        <v>205</v>
      </c>
      <c r="F108" s="62">
        <v>123</v>
      </c>
    </row>
    <row r="109" spans="1:6">
      <c r="A109" s="61" t="s">
        <v>930</v>
      </c>
      <c r="B109" s="61" t="s">
        <v>211</v>
      </c>
      <c r="C109" s="62">
        <v>29958</v>
      </c>
      <c r="D109" s="62">
        <v>26422</v>
      </c>
      <c r="E109" s="62">
        <v>95</v>
      </c>
      <c r="F109" s="62">
        <v>42</v>
      </c>
    </row>
    <row r="110" spans="1:6" ht="26">
      <c r="A110" s="342" t="s">
        <v>935</v>
      </c>
      <c r="B110" s="342" t="s">
        <v>936</v>
      </c>
      <c r="C110" s="343">
        <v>0</v>
      </c>
      <c r="D110" s="343">
        <v>0</v>
      </c>
      <c r="E110" s="343">
        <v>0</v>
      </c>
      <c r="F110" s="343">
        <v>0</v>
      </c>
    </row>
    <row r="111" spans="1:6">
      <c r="A111" s="340" t="s">
        <v>30</v>
      </c>
      <c r="B111" s="340" t="s">
        <v>937</v>
      </c>
      <c r="C111" s="336">
        <v>568705</v>
      </c>
      <c r="D111" s="336">
        <v>566906</v>
      </c>
      <c r="E111" s="336">
        <v>248937</v>
      </c>
      <c r="F111" s="336">
        <v>265661</v>
      </c>
    </row>
    <row r="114" spans="1:6" ht="26">
      <c r="A114" s="13" t="s">
        <v>784</v>
      </c>
      <c r="B114" s="13" t="s">
        <v>230</v>
      </c>
    </row>
    <row r="115" spans="1:6" ht="30" customHeight="1">
      <c r="A115" s="319" t="s">
        <v>231</v>
      </c>
      <c r="B115" s="319" t="s">
        <v>232</v>
      </c>
      <c r="C115" s="320" t="s">
        <v>1073</v>
      </c>
      <c r="D115" s="320" t="s">
        <v>1074</v>
      </c>
      <c r="E115" s="320" t="s">
        <v>1075</v>
      </c>
      <c r="F115" s="320" t="s">
        <v>1076</v>
      </c>
    </row>
    <row r="116" spans="1:6">
      <c r="A116" s="344" t="s">
        <v>938</v>
      </c>
      <c r="B116" s="344" t="s">
        <v>234</v>
      </c>
      <c r="C116" s="4"/>
      <c r="D116" s="4"/>
      <c r="E116" s="4"/>
      <c r="F116" s="4"/>
    </row>
    <row r="117" spans="1:6">
      <c r="A117" s="345" t="s">
        <v>522</v>
      </c>
      <c r="B117" s="345" t="s">
        <v>939</v>
      </c>
      <c r="C117" s="5">
        <v>40409</v>
      </c>
      <c r="D117" s="5">
        <v>276661</v>
      </c>
      <c r="E117" s="5">
        <v>-2427</v>
      </c>
      <c r="F117" s="5">
        <v>2226</v>
      </c>
    </row>
    <row r="118" spans="1:6">
      <c r="A118" s="345" t="s">
        <v>235</v>
      </c>
      <c r="B118" s="345" t="s">
        <v>236</v>
      </c>
      <c r="C118" s="5">
        <v>128568</v>
      </c>
      <c r="D118" s="5">
        <v>-7819</v>
      </c>
      <c r="E118" s="5">
        <v>-1146</v>
      </c>
      <c r="F118" s="5">
        <v>1397</v>
      </c>
    </row>
    <row r="119" spans="1:6" ht="26">
      <c r="A119" s="358" t="s">
        <v>1055</v>
      </c>
      <c r="B119" s="358" t="s">
        <v>1056</v>
      </c>
      <c r="C119" s="6"/>
      <c r="D119" s="6"/>
      <c r="E119" s="6"/>
      <c r="F119" s="6"/>
    </row>
    <row r="120" spans="1:6">
      <c r="A120" s="63" t="s">
        <v>1057</v>
      </c>
      <c r="B120" s="63" t="s">
        <v>1058</v>
      </c>
      <c r="C120" s="6">
        <v>1295</v>
      </c>
      <c r="D120" s="6">
        <v>3518</v>
      </c>
      <c r="E120" s="6">
        <v>921</v>
      </c>
      <c r="F120" s="6">
        <v>2579</v>
      </c>
    </row>
    <row r="121" spans="1:6">
      <c r="A121" s="63" t="s">
        <v>804</v>
      </c>
      <c r="B121" s="63" t="s">
        <v>1011</v>
      </c>
      <c r="C121" s="6">
        <v>0</v>
      </c>
      <c r="D121" s="6">
        <v>0</v>
      </c>
      <c r="E121" s="6">
        <v>0</v>
      </c>
      <c r="F121" s="6">
        <v>0</v>
      </c>
    </row>
    <row r="122" spans="1:6">
      <c r="A122" s="63" t="s">
        <v>943</v>
      </c>
      <c r="B122" s="63" t="s">
        <v>605</v>
      </c>
      <c r="C122" s="6">
        <v>-485</v>
      </c>
      <c r="D122" s="6">
        <v>-637</v>
      </c>
      <c r="E122" s="6">
        <v>-198</v>
      </c>
      <c r="F122" s="6">
        <v>-506</v>
      </c>
    </row>
    <row r="123" spans="1:6">
      <c r="A123" s="63" t="s">
        <v>652</v>
      </c>
      <c r="B123" s="63" t="s">
        <v>944</v>
      </c>
      <c r="C123" s="6">
        <v>-7052</v>
      </c>
      <c r="D123" s="6">
        <v>-6463</v>
      </c>
      <c r="E123" s="6">
        <v>-1140</v>
      </c>
      <c r="F123" s="6">
        <v>-3219</v>
      </c>
    </row>
    <row r="124" spans="1:6">
      <c r="A124" s="63" t="s">
        <v>653</v>
      </c>
      <c r="B124" s="63" t="s">
        <v>248</v>
      </c>
      <c r="C124" s="6">
        <v>3444</v>
      </c>
      <c r="D124" s="6">
        <v>29827</v>
      </c>
      <c r="E124" s="6">
        <v>-67</v>
      </c>
      <c r="F124" s="6">
        <v>-108</v>
      </c>
    </row>
    <row r="125" spans="1:6">
      <c r="A125" s="63" t="s">
        <v>654</v>
      </c>
      <c r="B125" s="63" t="s">
        <v>250</v>
      </c>
      <c r="C125" s="6">
        <v>1204</v>
      </c>
      <c r="D125" s="6">
        <v>48313</v>
      </c>
      <c r="E125" s="6">
        <v>-13502</v>
      </c>
      <c r="F125" s="6">
        <v>-28733</v>
      </c>
    </row>
    <row r="126" spans="1:6">
      <c r="A126" s="63" t="s">
        <v>655</v>
      </c>
      <c r="B126" s="63" t="s">
        <v>252</v>
      </c>
      <c r="C126" s="6">
        <v>132841</v>
      </c>
      <c r="D126" s="6">
        <v>-85118</v>
      </c>
      <c r="E126" s="6">
        <v>6793</v>
      </c>
      <c r="F126" s="6">
        <v>-9111</v>
      </c>
    </row>
    <row r="127" spans="1:6">
      <c r="A127" s="63" t="s">
        <v>255</v>
      </c>
      <c r="B127" s="63" t="s">
        <v>945</v>
      </c>
      <c r="C127" s="6">
        <v>-3535</v>
      </c>
      <c r="D127" s="6">
        <v>6236</v>
      </c>
      <c r="E127" s="6">
        <v>4050</v>
      </c>
      <c r="F127" s="6">
        <v>40934</v>
      </c>
    </row>
    <row r="128" spans="1:6">
      <c r="A128" s="63" t="s">
        <v>259</v>
      </c>
      <c r="B128" s="63" t="s">
        <v>256</v>
      </c>
      <c r="C128" s="6">
        <v>265</v>
      </c>
      <c r="D128" s="6">
        <v>-5464</v>
      </c>
      <c r="E128" s="6">
        <v>1369</v>
      </c>
      <c r="F128" s="6">
        <v>-1609</v>
      </c>
    </row>
    <row r="129" spans="1:6">
      <c r="A129" s="63" t="s">
        <v>946</v>
      </c>
      <c r="B129" s="63" t="s">
        <v>260</v>
      </c>
      <c r="C129" s="6">
        <v>591</v>
      </c>
      <c r="D129" s="6">
        <v>1969</v>
      </c>
      <c r="E129" s="6">
        <v>628</v>
      </c>
      <c r="F129" s="6">
        <v>1170</v>
      </c>
    </row>
    <row r="130" spans="1:6">
      <c r="A130" s="345" t="s">
        <v>805</v>
      </c>
      <c r="B130" s="345" t="s">
        <v>262</v>
      </c>
      <c r="C130" s="5">
        <v>168977</v>
      </c>
      <c r="D130" s="5">
        <v>268842</v>
      </c>
      <c r="E130" s="5">
        <v>-3573</v>
      </c>
      <c r="F130" s="5">
        <v>3623</v>
      </c>
    </row>
    <row r="131" spans="1:6">
      <c r="A131" s="346" t="s">
        <v>947</v>
      </c>
      <c r="B131" s="346" t="s">
        <v>948</v>
      </c>
      <c r="C131" s="7">
        <v>11770</v>
      </c>
      <c r="D131" s="7">
        <v>59540</v>
      </c>
      <c r="E131" s="7">
        <v>12</v>
      </c>
      <c r="F131" s="7">
        <v>1719</v>
      </c>
    </row>
    <row r="132" spans="1:6">
      <c r="A132" s="63" t="s">
        <v>766</v>
      </c>
      <c r="B132" s="63" t="s">
        <v>767</v>
      </c>
      <c r="C132" s="6">
        <v>-48939</v>
      </c>
      <c r="D132" s="6">
        <v>-62260</v>
      </c>
      <c r="E132" s="6">
        <v>819</v>
      </c>
      <c r="F132" s="6">
        <v>-622</v>
      </c>
    </row>
    <row r="133" spans="1:6">
      <c r="A133" s="347" t="s">
        <v>949</v>
      </c>
      <c r="B133" s="347" t="s">
        <v>950</v>
      </c>
      <c r="C133" s="5">
        <v>131808</v>
      </c>
      <c r="D133" s="5">
        <v>266122</v>
      </c>
      <c r="E133" s="5">
        <v>-2742</v>
      </c>
      <c r="F133" s="5">
        <v>4720</v>
      </c>
    </row>
    <row r="134" spans="1:6">
      <c r="A134" s="344" t="s">
        <v>660</v>
      </c>
      <c r="B134" s="344" t="s">
        <v>272</v>
      </c>
      <c r="C134" s="4"/>
      <c r="D134" s="4"/>
      <c r="E134" s="4"/>
      <c r="F134" s="4"/>
    </row>
    <row r="135" spans="1:6">
      <c r="A135" s="348" t="s">
        <v>549</v>
      </c>
      <c r="B135" s="348" t="s">
        <v>274</v>
      </c>
      <c r="C135" s="4">
        <v>9990</v>
      </c>
      <c r="D135" s="4">
        <v>10037</v>
      </c>
      <c r="E135" s="4">
        <v>1363</v>
      </c>
      <c r="F135" s="4">
        <v>9053</v>
      </c>
    </row>
    <row r="136" spans="1:6">
      <c r="A136" s="63" t="s">
        <v>951</v>
      </c>
      <c r="B136" s="63" t="s">
        <v>952</v>
      </c>
      <c r="C136" s="6">
        <v>91</v>
      </c>
      <c r="D136" s="6">
        <v>91</v>
      </c>
      <c r="E136" s="6">
        <v>49</v>
      </c>
      <c r="F136" s="6">
        <v>6712</v>
      </c>
    </row>
    <row r="137" spans="1:6">
      <c r="A137" s="63" t="s">
        <v>1012</v>
      </c>
      <c r="B137" s="63" t="s">
        <v>1013</v>
      </c>
      <c r="C137" s="6">
        <v>0</v>
      </c>
      <c r="D137" s="6">
        <v>0</v>
      </c>
      <c r="E137" s="6">
        <v>0</v>
      </c>
      <c r="F137" s="6">
        <v>0</v>
      </c>
    </row>
    <row r="138" spans="1:6">
      <c r="A138" s="63" t="s">
        <v>281</v>
      </c>
      <c r="B138" s="63" t="s">
        <v>282</v>
      </c>
      <c r="C138" s="6">
        <v>2781</v>
      </c>
      <c r="D138" s="6">
        <v>2781</v>
      </c>
      <c r="E138" s="6">
        <v>28</v>
      </c>
      <c r="F138" s="6">
        <v>28</v>
      </c>
    </row>
    <row r="139" spans="1:6">
      <c r="A139" s="63" t="s">
        <v>953</v>
      </c>
      <c r="B139" s="63" t="s">
        <v>954</v>
      </c>
      <c r="C139" s="6">
        <v>7118</v>
      </c>
      <c r="D139" s="6">
        <v>7165</v>
      </c>
      <c r="E139" s="6">
        <v>1286</v>
      </c>
      <c r="F139" s="6">
        <v>2313</v>
      </c>
    </row>
    <row r="140" spans="1:6">
      <c r="A140" s="63" t="s">
        <v>1014</v>
      </c>
      <c r="B140" s="63" t="s">
        <v>1015</v>
      </c>
      <c r="C140" s="6">
        <v>0</v>
      </c>
      <c r="D140" s="6">
        <v>0</v>
      </c>
      <c r="E140" s="6">
        <v>0</v>
      </c>
      <c r="F140" s="6">
        <v>0</v>
      </c>
    </row>
    <row r="141" spans="1:6">
      <c r="A141" s="345" t="s">
        <v>553</v>
      </c>
      <c r="B141" s="345" t="s">
        <v>300</v>
      </c>
      <c r="C141" s="5">
        <v>2445</v>
      </c>
      <c r="D141" s="5">
        <v>6860</v>
      </c>
      <c r="E141" s="5">
        <v>4586</v>
      </c>
      <c r="F141" s="5">
        <v>8060</v>
      </c>
    </row>
    <row r="142" spans="1:6" ht="26">
      <c r="A142" s="63" t="s">
        <v>957</v>
      </c>
      <c r="B142" s="63" t="s">
        <v>958</v>
      </c>
      <c r="C142" s="6">
        <v>1452</v>
      </c>
      <c r="D142" s="6">
        <v>4535</v>
      </c>
      <c r="E142" s="6">
        <v>1703</v>
      </c>
      <c r="F142" s="6">
        <v>4146</v>
      </c>
    </row>
    <row r="143" spans="1:6">
      <c r="A143" s="63" t="s">
        <v>1016</v>
      </c>
      <c r="B143" s="63" t="s">
        <v>1017</v>
      </c>
      <c r="C143" s="6">
        <v>0</v>
      </c>
      <c r="D143" s="6">
        <v>0</v>
      </c>
      <c r="E143" s="6">
        <v>0</v>
      </c>
      <c r="F143" s="6">
        <v>0</v>
      </c>
    </row>
    <row r="144" spans="1:6">
      <c r="A144" s="63" t="s">
        <v>962</v>
      </c>
      <c r="B144" s="63" t="s">
        <v>963</v>
      </c>
      <c r="C144" s="6">
        <v>0</v>
      </c>
      <c r="D144" s="6">
        <v>0</v>
      </c>
      <c r="E144" s="6">
        <v>1900</v>
      </c>
      <c r="F144" s="6">
        <v>1902</v>
      </c>
    </row>
    <row r="145" spans="1:6">
      <c r="A145" s="63" t="s">
        <v>557</v>
      </c>
      <c r="B145" s="63" t="s">
        <v>424</v>
      </c>
      <c r="C145" s="6">
        <v>993</v>
      </c>
      <c r="D145" s="6">
        <v>2325</v>
      </c>
      <c r="E145" s="6">
        <v>983</v>
      </c>
      <c r="F145" s="6">
        <v>2012</v>
      </c>
    </row>
    <row r="146" spans="1:6">
      <c r="A146" s="347" t="s">
        <v>964</v>
      </c>
      <c r="B146" s="347" t="s">
        <v>965</v>
      </c>
      <c r="C146" s="5">
        <v>7545</v>
      </c>
      <c r="D146" s="5">
        <v>3177</v>
      </c>
      <c r="E146" s="5">
        <v>-3223</v>
      </c>
      <c r="F146" s="5">
        <v>993</v>
      </c>
    </row>
    <row r="147" spans="1:6">
      <c r="A147" s="344" t="s">
        <v>669</v>
      </c>
      <c r="B147" s="344" t="s">
        <v>966</v>
      </c>
      <c r="C147" s="4"/>
      <c r="D147" s="4"/>
      <c r="E147" s="4"/>
      <c r="F147" s="4"/>
    </row>
    <row r="148" spans="1:6">
      <c r="A148" s="348" t="s">
        <v>549</v>
      </c>
      <c r="B148" s="348" t="s">
        <v>274</v>
      </c>
      <c r="C148" s="4">
        <v>0</v>
      </c>
      <c r="D148" s="4">
        <v>0</v>
      </c>
      <c r="E148" s="4">
        <v>5</v>
      </c>
      <c r="F148" s="4">
        <v>93</v>
      </c>
    </row>
    <row r="149" spans="1:6" ht="26">
      <c r="A149" s="63" t="s">
        <v>967</v>
      </c>
      <c r="B149" s="63" t="s">
        <v>968</v>
      </c>
      <c r="C149" s="6">
        <v>0</v>
      </c>
      <c r="D149" s="6">
        <v>0</v>
      </c>
      <c r="E149" s="6">
        <v>0</v>
      </c>
      <c r="F149" s="6">
        <v>0</v>
      </c>
    </row>
    <row r="150" spans="1:6">
      <c r="A150" s="63" t="s">
        <v>336</v>
      </c>
      <c r="B150" s="63" t="s">
        <v>337</v>
      </c>
      <c r="C150" s="6">
        <v>0</v>
      </c>
      <c r="D150" s="6">
        <v>0</v>
      </c>
      <c r="E150" s="6">
        <v>5</v>
      </c>
      <c r="F150" s="6">
        <v>8</v>
      </c>
    </row>
    <row r="151" spans="1:6">
      <c r="A151" s="63" t="s">
        <v>1018</v>
      </c>
      <c r="B151" s="63" t="s">
        <v>1019</v>
      </c>
      <c r="C151" s="6">
        <v>0</v>
      </c>
      <c r="D151" s="6">
        <v>0</v>
      </c>
      <c r="E151" s="6">
        <v>0</v>
      </c>
      <c r="F151" s="6">
        <v>0</v>
      </c>
    </row>
    <row r="152" spans="1:6">
      <c r="A152" s="63" t="s">
        <v>1020</v>
      </c>
      <c r="B152" s="63" t="s">
        <v>1021</v>
      </c>
      <c r="C152" s="6">
        <v>0</v>
      </c>
      <c r="D152" s="6">
        <v>0</v>
      </c>
      <c r="E152" s="6">
        <v>0</v>
      </c>
      <c r="F152" s="6">
        <v>85</v>
      </c>
    </row>
    <row r="153" spans="1:6">
      <c r="A153" s="345" t="s">
        <v>553</v>
      </c>
      <c r="B153" s="345" t="s">
        <v>300</v>
      </c>
      <c r="C153" s="5">
        <v>79</v>
      </c>
      <c r="D153" s="5">
        <v>224</v>
      </c>
      <c r="E153" s="5">
        <v>166</v>
      </c>
      <c r="F153" s="5">
        <v>440</v>
      </c>
    </row>
    <row r="154" spans="1:6">
      <c r="A154" s="63" t="s">
        <v>1022</v>
      </c>
      <c r="B154" s="63" t="s">
        <v>1023</v>
      </c>
      <c r="C154" s="6">
        <v>0</v>
      </c>
      <c r="D154" s="6">
        <v>0</v>
      </c>
      <c r="E154" s="6">
        <v>0</v>
      </c>
      <c r="F154" s="6">
        <v>0</v>
      </c>
    </row>
    <row r="155" spans="1:6">
      <c r="A155" s="63" t="s">
        <v>811</v>
      </c>
      <c r="B155" s="63" t="s">
        <v>346</v>
      </c>
      <c r="C155" s="6">
        <v>0</v>
      </c>
      <c r="D155" s="6">
        <v>0</v>
      </c>
      <c r="E155" s="6">
        <v>0</v>
      </c>
      <c r="F155" s="6">
        <v>0</v>
      </c>
    </row>
    <row r="156" spans="1:6" ht="26">
      <c r="A156" s="63" t="s">
        <v>1024</v>
      </c>
      <c r="B156" s="63" t="s">
        <v>1025</v>
      </c>
      <c r="C156" s="6">
        <v>0</v>
      </c>
      <c r="D156" s="6">
        <v>0</v>
      </c>
      <c r="E156" s="6">
        <v>0</v>
      </c>
      <c r="F156" s="6">
        <v>0</v>
      </c>
    </row>
    <row r="157" spans="1:6">
      <c r="A157" s="63" t="s">
        <v>969</v>
      </c>
      <c r="B157" s="63" t="s">
        <v>970</v>
      </c>
      <c r="C157" s="6">
        <v>0</v>
      </c>
      <c r="D157" s="6">
        <v>4</v>
      </c>
      <c r="E157" s="6">
        <v>4</v>
      </c>
      <c r="F157" s="6">
        <v>2</v>
      </c>
    </row>
    <row r="158" spans="1:6">
      <c r="A158" s="63" t="s">
        <v>1026</v>
      </c>
      <c r="B158" s="63" t="s">
        <v>1027</v>
      </c>
      <c r="C158" s="6">
        <v>0</v>
      </c>
      <c r="D158" s="6">
        <v>0</v>
      </c>
      <c r="E158" s="6">
        <v>0</v>
      </c>
      <c r="F158" s="6">
        <v>0</v>
      </c>
    </row>
    <row r="159" spans="1:6">
      <c r="A159" s="63" t="s">
        <v>200</v>
      </c>
      <c r="B159" s="63" t="s">
        <v>1028</v>
      </c>
      <c r="C159" s="6">
        <v>0</v>
      </c>
      <c r="D159" s="6">
        <v>0</v>
      </c>
      <c r="E159" s="6">
        <v>0</v>
      </c>
      <c r="F159" s="6">
        <v>0</v>
      </c>
    </row>
    <row r="160" spans="1:6">
      <c r="A160" s="63" t="s">
        <v>971</v>
      </c>
      <c r="B160" s="63" t="s">
        <v>786</v>
      </c>
      <c r="C160" s="6">
        <v>77</v>
      </c>
      <c r="D160" s="6">
        <v>218</v>
      </c>
      <c r="E160" s="6">
        <v>161</v>
      </c>
      <c r="F160" s="6">
        <v>424</v>
      </c>
    </row>
    <row r="161" spans="1:8">
      <c r="A161" s="63" t="s">
        <v>351</v>
      </c>
      <c r="B161" s="63" t="s">
        <v>341</v>
      </c>
      <c r="C161" s="6">
        <v>2</v>
      </c>
      <c r="D161" s="6">
        <v>2</v>
      </c>
      <c r="E161" s="6">
        <v>1</v>
      </c>
      <c r="F161" s="6">
        <v>14</v>
      </c>
    </row>
    <row r="162" spans="1:8">
      <c r="A162" s="63" t="s">
        <v>1029</v>
      </c>
      <c r="B162" s="63" t="s">
        <v>1030</v>
      </c>
      <c r="C162" s="6">
        <v>0</v>
      </c>
      <c r="D162" s="6">
        <v>0</v>
      </c>
      <c r="E162" s="6">
        <v>0</v>
      </c>
      <c r="F162" s="6">
        <v>0</v>
      </c>
    </row>
    <row r="163" spans="1:8">
      <c r="A163" s="347" t="s">
        <v>972</v>
      </c>
      <c r="B163" s="347" t="s">
        <v>973</v>
      </c>
      <c r="C163" s="5">
        <v>-79</v>
      </c>
      <c r="D163" s="5">
        <v>-224</v>
      </c>
      <c r="E163" s="5">
        <v>-161</v>
      </c>
      <c r="F163" s="5">
        <v>-347</v>
      </c>
    </row>
    <row r="164" spans="1:8">
      <c r="A164" s="48" t="s">
        <v>974</v>
      </c>
      <c r="B164" s="48" t="s">
        <v>975</v>
      </c>
      <c r="C164" s="5">
        <v>139274</v>
      </c>
      <c r="D164" s="5">
        <v>269075</v>
      </c>
      <c r="E164" s="5">
        <v>-6126</v>
      </c>
      <c r="F164" s="5">
        <v>5366</v>
      </c>
    </row>
    <row r="165" spans="1:8">
      <c r="A165" s="48" t="s">
        <v>976</v>
      </c>
      <c r="B165" s="48" t="s">
        <v>977</v>
      </c>
      <c r="C165" s="5">
        <v>139274</v>
      </c>
      <c r="D165" s="5">
        <v>269075</v>
      </c>
      <c r="E165" s="5">
        <v>-6126</v>
      </c>
      <c r="F165" s="5">
        <v>5366</v>
      </c>
    </row>
    <row r="166" spans="1:8">
      <c r="A166" s="349" t="s">
        <v>978</v>
      </c>
      <c r="B166" s="349" t="s">
        <v>979</v>
      </c>
      <c r="C166" s="6"/>
      <c r="D166" s="6"/>
      <c r="E166" s="6">
        <v>0</v>
      </c>
      <c r="F166" s="6">
        <v>0</v>
      </c>
    </row>
    <row r="167" spans="1:8">
      <c r="A167" s="48" t="s">
        <v>980</v>
      </c>
      <c r="B167" s="48" t="s">
        <v>981</v>
      </c>
      <c r="C167" s="5">
        <v>164196</v>
      </c>
      <c r="D167" s="5">
        <v>34395</v>
      </c>
      <c r="E167" s="5">
        <v>51176</v>
      </c>
      <c r="F167" s="5">
        <v>39684</v>
      </c>
    </row>
    <row r="168" spans="1:8">
      <c r="A168" s="48" t="s">
        <v>982</v>
      </c>
      <c r="B168" s="48" t="s">
        <v>983</v>
      </c>
      <c r="C168" s="49">
        <v>303470</v>
      </c>
      <c r="D168" s="49">
        <v>303470</v>
      </c>
      <c r="E168" s="49">
        <v>45050</v>
      </c>
      <c r="F168" s="49">
        <v>45050</v>
      </c>
    </row>
    <row r="171" spans="1:8" ht="26">
      <c r="A171" s="13" t="s">
        <v>788</v>
      </c>
      <c r="B171" s="13" t="s">
        <v>448</v>
      </c>
    </row>
    <row r="172" spans="1:8" ht="52">
      <c r="A172" s="411" t="s">
        <v>126</v>
      </c>
      <c r="B172" s="411" t="s">
        <v>127</v>
      </c>
      <c r="C172" s="350" t="s">
        <v>1067</v>
      </c>
      <c r="D172" s="350" t="s">
        <v>1068</v>
      </c>
      <c r="E172" s="350" t="s">
        <v>1059</v>
      </c>
      <c r="F172" s="350" t="s">
        <v>478</v>
      </c>
      <c r="G172" s="351" t="s">
        <v>433</v>
      </c>
    </row>
    <row r="173" spans="1:8" ht="78">
      <c r="A173" s="411" t="s">
        <v>126</v>
      </c>
      <c r="B173" s="411"/>
      <c r="C173" s="350" t="s">
        <v>1069</v>
      </c>
      <c r="D173" s="350" t="s">
        <v>1070</v>
      </c>
      <c r="E173" s="350" t="s">
        <v>1060</v>
      </c>
      <c r="F173" s="350" t="s">
        <v>987</v>
      </c>
      <c r="G173" s="351" t="s">
        <v>435</v>
      </c>
    </row>
    <row r="174" spans="1:8">
      <c r="A174" s="347" t="s">
        <v>14</v>
      </c>
      <c r="B174" s="347" t="s">
        <v>15</v>
      </c>
      <c r="C174" s="352">
        <v>31779</v>
      </c>
      <c r="D174" s="352">
        <v>5634</v>
      </c>
      <c r="E174" s="352">
        <v>96341</v>
      </c>
      <c r="F174" s="352">
        <v>-29186</v>
      </c>
      <c r="G174" s="352">
        <v>104568</v>
      </c>
      <c r="H174" s="40"/>
    </row>
    <row r="175" spans="1:8">
      <c r="A175" s="64" t="s">
        <v>566</v>
      </c>
      <c r="B175" s="64" t="s">
        <v>133</v>
      </c>
      <c r="C175" s="62">
        <v>3244</v>
      </c>
      <c r="D175" s="62">
        <v>1503</v>
      </c>
      <c r="E175" s="62">
        <v>1660</v>
      </c>
      <c r="F175" s="62">
        <v>0</v>
      </c>
      <c r="G175" s="62">
        <v>6407</v>
      </c>
      <c r="H175" s="40"/>
    </row>
    <row r="176" spans="1:8">
      <c r="A176" s="64" t="s">
        <v>134</v>
      </c>
      <c r="B176" s="64" t="s">
        <v>907</v>
      </c>
      <c r="C176" s="62">
        <v>20814</v>
      </c>
      <c r="D176" s="62">
        <v>4126</v>
      </c>
      <c r="E176" s="62">
        <v>60505</v>
      </c>
      <c r="F176" s="62">
        <v>-43356</v>
      </c>
      <c r="G176" s="62">
        <v>42089</v>
      </c>
      <c r="H176" s="40"/>
    </row>
    <row r="177" spans="1:8">
      <c r="A177" s="64" t="s">
        <v>138</v>
      </c>
      <c r="B177" s="64" t="s">
        <v>139</v>
      </c>
      <c r="C177" s="62">
        <v>0</v>
      </c>
      <c r="D177" s="62">
        <v>0</v>
      </c>
      <c r="E177" s="62">
        <v>0</v>
      </c>
      <c r="F177" s="62">
        <v>46417</v>
      </c>
      <c r="G177" s="62">
        <v>46417</v>
      </c>
      <c r="H177" s="40"/>
    </row>
    <row r="178" spans="1:8">
      <c r="A178" s="64" t="s">
        <v>909</v>
      </c>
      <c r="B178" s="64" t="s">
        <v>141</v>
      </c>
      <c r="C178" s="62">
        <v>0</v>
      </c>
      <c r="D178" s="62">
        <v>0</v>
      </c>
      <c r="E178" s="62">
        <v>0</v>
      </c>
      <c r="F178" s="62">
        <v>0</v>
      </c>
      <c r="G178" s="62">
        <v>0</v>
      </c>
      <c r="H178" s="40"/>
    </row>
    <row r="179" spans="1:8">
      <c r="A179" s="64" t="s">
        <v>536</v>
      </c>
      <c r="B179" s="64" t="s">
        <v>451</v>
      </c>
      <c r="C179" s="62">
        <v>0</v>
      </c>
      <c r="D179" s="62">
        <v>0</v>
      </c>
      <c r="E179" s="62">
        <v>32112</v>
      </c>
      <c r="F179" s="62">
        <v>-32112</v>
      </c>
      <c r="G179" s="62">
        <v>0</v>
      </c>
      <c r="H179" s="40"/>
    </row>
    <row r="180" spans="1:8" ht="26">
      <c r="A180" s="64" t="s">
        <v>644</v>
      </c>
      <c r="B180" s="64" t="s">
        <v>865</v>
      </c>
      <c r="C180" s="62">
        <v>0</v>
      </c>
      <c r="D180" s="62">
        <v>0</v>
      </c>
      <c r="E180" s="62">
        <v>0</v>
      </c>
      <c r="F180" s="62">
        <v>0</v>
      </c>
      <c r="G180" s="62">
        <v>0</v>
      </c>
      <c r="H180" s="40"/>
    </row>
    <row r="181" spans="1:8">
      <c r="A181" s="64" t="s">
        <v>911</v>
      </c>
      <c r="B181" s="64" t="s">
        <v>912</v>
      </c>
      <c r="C181" s="62">
        <v>0</v>
      </c>
      <c r="D181" s="62">
        <v>0</v>
      </c>
      <c r="E181" s="62">
        <v>0</v>
      </c>
      <c r="F181" s="62">
        <v>0</v>
      </c>
      <c r="G181" s="62">
        <v>0</v>
      </c>
      <c r="H181" s="40"/>
    </row>
    <row r="182" spans="1:8">
      <c r="A182" s="64" t="s">
        <v>146</v>
      </c>
      <c r="B182" s="64" t="s">
        <v>147</v>
      </c>
      <c r="C182" s="62">
        <v>0</v>
      </c>
      <c r="D182" s="62">
        <v>0</v>
      </c>
      <c r="E182" s="62">
        <v>547</v>
      </c>
      <c r="F182" s="62">
        <v>0</v>
      </c>
      <c r="G182" s="62">
        <v>547</v>
      </c>
      <c r="H182" s="40"/>
    </row>
    <row r="183" spans="1:8">
      <c r="A183" s="64" t="s">
        <v>913</v>
      </c>
      <c r="B183" s="64" t="s">
        <v>151</v>
      </c>
      <c r="C183" s="62">
        <v>7691</v>
      </c>
      <c r="D183" s="62">
        <v>5</v>
      </c>
      <c r="E183" s="62">
        <v>1266</v>
      </c>
      <c r="F183" s="62">
        <v>-135</v>
      </c>
      <c r="G183" s="62">
        <v>8827</v>
      </c>
      <c r="H183" s="40"/>
    </row>
    <row r="184" spans="1:8">
      <c r="A184" s="64" t="s">
        <v>1005</v>
      </c>
      <c r="B184" s="64" t="s">
        <v>1006</v>
      </c>
      <c r="C184" s="62">
        <v>30</v>
      </c>
      <c r="D184" s="62">
        <v>0</v>
      </c>
      <c r="E184" s="62">
        <v>251</v>
      </c>
      <c r="F184" s="62">
        <v>0</v>
      </c>
      <c r="G184" s="62">
        <v>281</v>
      </c>
      <c r="H184" s="40"/>
    </row>
    <row r="185" spans="1:8">
      <c r="A185" s="347" t="s">
        <v>914</v>
      </c>
      <c r="B185" s="347" t="s">
        <v>17</v>
      </c>
      <c r="C185" s="352">
        <v>395911</v>
      </c>
      <c r="D185" s="352">
        <v>36047</v>
      </c>
      <c r="E185" s="352">
        <v>49042</v>
      </c>
      <c r="F185" s="352">
        <v>-16863</v>
      </c>
      <c r="G185" s="352">
        <v>464137</v>
      </c>
      <c r="H185" s="40"/>
    </row>
    <row r="186" spans="1:8">
      <c r="A186" s="64" t="s">
        <v>156</v>
      </c>
      <c r="B186" s="64" t="s">
        <v>157</v>
      </c>
      <c r="C186" s="62">
        <v>48198</v>
      </c>
      <c r="D186" s="62">
        <v>0</v>
      </c>
      <c r="E186" s="62">
        <v>0</v>
      </c>
      <c r="F186" s="62">
        <v>0</v>
      </c>
      <c r="G186" s="62">
        <v>48198</v>
      </c>
      <c r="H186" s="40"/>
    </row>
    <row r="187" spans="1:8">
      <c r="A187" s="64" t="s">
        <v>158</v>
      </c>
      <c r="B187" s="64" t="s">
        <v>159</v>
      </c>
      <c r="C187" s="62">
        <v>79300</v>
      </c>
      <c r="D187" s="62">
        <v>2963</v>
      </c>
      <c r="E187" s="62">
        <v>98</v>
      </c>
      <c r="F187" s="62">
        <v>-1034</v>
      </c>
      <c r="G187" s="62">
        <v>81327</v>
      </c>
      <c r="H187" s="40"/>
    </row>
    <row r="188" spans="1:8">
      <c r="A188" s="64" t="s">
        <v>915</v>
      </c>
      <c r="B188" s="64" t="s">
        <v>161</v>
      </c>
      <c r="C188" s="62">
        <v>0</v>
      </c>
      <c r="D188" s="62">
        <v>0</v>
      </c>
      <c r="E188" s="62">
        <v>211</v>
      </c>
      <c r="F188" s="62">
        <v>-211</v>
      </c>
      <c r="G188" s="62">
        <v>0</v>
      </c>
      <c r="H188" s="40"/>
    </row>
    <row r="189" spans="1:8">
      <c r="A189" s="64" t="s">
        <v>152</v>
      </c>
      <c r="B189" s="64" t="s">
        <v>163</v>
      </c>
      <c r="C189" s="62">
        <v>22584</v>
      </c>
      <c r="D189" s="62">
        <v>4686</v>
      </c>
      <c r="E189" s="62">
        <v>9513</v>
      </c>
      <c r="F189" s="62">
        <v>-15618</v>
      </c>
      <c r="G189" s="62">
        <v>21165</v>
      </c>
      <c r="H189" s="40"/>
    </row>
    <row r="190" spans="1:8">
      <c r="A190" s="64" t="s">
        <v>916</v>
      </c>
      <c r="B190" s="64" t="s">
        <v>917</v>
      </c>
      <c r="C190" s="62">
        <v>0</v>
      </c>
      <c r="D190" s="62">
        <v>0</v>
      </c>
      <c r="E190" s="62">
        <v>0</v>
      </c>
      <c r="F190" s="62">
        <v>0</v>
      </c>
      <c r="G190" s="62">
        <v>0</v>
      </c>
      <c r="H190" s="40"/>
    </row>
    <row r="191" spans="1:8" ht="26">
      <c r="A191" s="64" t="s">
        <v>918</v>
      </c>
      <c r="B191" s="64" t="s">
        <v>919</v>
      </c>
      <c r="C191" s="62">
        <v>0</v>
      </c>
      <c r="D191" s="62">
        <v>0</v>
      </c>
      <c r="E191" s="62">
        <v>0</v>
      </c>
      <c r="F191" s="62">
        <v>0</v>
      </c>
      <c r="G191" s="62">
        <v>0</v>
      </c>
      <c r="H191" s="40"/>
    </row>
    <row r="192" spans="1:8">
      <c r="A192" s="64" t="s">
        <v>146</v>
      </c>
      <c r="B192" s="64" t="s">
        <v>147</v>
      </c>
      <c r="C192" s="62">
        <v>0</v>
      </c>
      <c r="D192" s="62">
        <v>0</v>
      </c>
      <c r="E192" s="62">
        <v>0</v>
      </c>
      <c r="F192" s="62">
        <v>0</v>
      </c>
      <c r="G192" s="62">
        <v>0</v>
      </c>
      <c r="H192" s="40"/>
    </row>
    <row r="193" spans="1:8">
      <c r="A193" s="64" t="s">
        <v>499</v>
      </c>
      <c r="B193" s="64" t="s">
        <v>149</v>
      </c>
      <c r="C193" s="62">
        <v>469</v>
      </c>
      <c r="D193" s="62">
        <v>9435</v>
      </c>
      <c r="E193" s="62">
        <v>73</v>
      </c>
      <c r="F193" s="62">
        <v>0</v>
      </c>
      <c r="G193" s="62">
        <v>9977</v>
      </c>
      <c r="H193" s="40"/>
    </row>
    <row r="194" spans="1:8">
      <c r="A194" s="64" t="s">
        <v>170</v>
      </c>
      <c r="B194" s="64" t="s">
        <v>920</v>
      </c>
      <c r="C194" s="62">
        <v>245360</v>
      </c>
      <c r="D194" s="62">
        <v>18963</v>
      </c>
      <c r="E194" s="62">
        <v>39147</v>
      </c>
      <c r="F194" s="62">
        <v>0</v>
      </c>
      <c r="G194" s="62">
        <v>303470</v>
      </c>
      <c r="H194" s="40"/>
    </row>
    <row r="195" spans="1:8">
      <c r="A195" s="338" t="s">
        <v>923</v>
      </c>
      <c r="B195" s="338" t="s">
        <v>924</v>
      </c>
      <c r="C195" s="359">
        <v>0</v>
      </c>
      <c r="D195" s="359">
        <v>0</v>
      </c>
      <c r="E195" s="359">
        <v>0</v>
      </c>
      <c r="F195" s="359">
        <v>0</v>
      </c>
      <c r="G195" s="359">
        <v>0</v>
      </c>
      <c r="H195" s="40"/>
    </row>
    <row r="196" spans="1:8">
      <c r="A196" s="347" t="s">
        <v>20</v>
      </c>
      <c r="B196" s="347" t="s">
        <v>925</v>
      </c>
      <c r="C196" s="352">
        <v>427690</v>
      </c>
      <c r="D196" s="352">
        <v>41681</v>
      </c>
      <c r="E196" s="352">
        <v>145383</v>
      </c>
      <c r="F196" s="352">
        <v>-46049</v>
      </c>
      <c r="G196" s="352">
        <v>568705</v>
      </c>
      <c r="H196" s="40"/>
    </row>
    <row r="197" spans="1:8">
      <c r="A197" s="19"/>
      <c r="B197" s="20"/>
      <c r="C197" s="35"/>
      <c r="D197" s="2"/>
      <c r="E197" s="2"/>
      <c r="F197" s="2"/>
      <c r="G197" s="2"/>
    </row>
    <row r="198" spans="1:8" ht="52">
      <c r="A198" s="414" t="s">
        <v>452</v>
      </c>
      <c r="B198" s="416" t="s">
        <v>177</v>
      </c>
      <c r="C198" s="350" t="s">
        <v>1067</v>
      </c>
      <c r="D198" s="350" t="s">
        <v>1068</v>
      </c>
      <c r="E198" s="350" t="s">
        <v>1059</v>
      </c>
      <c r="F198" s="350" t="s">
        <v>478</v>
      </c>
      <c r="G198" s="351" t="s">
        <v>433</v>
      </c>
    </row>
    <row r="199" spans="1:8" ht="78">
      <c r="A199" s="415"/>
      <c r="B199" s="417"/>
      <c r="C199" s="350" t="s">
        <v>1069</v>
      </c>
      <c r="D199" s="350" t="s">
        <v>1070</v>
      </c>
      <c r="E199" s="350" t="s">
        <v>1060</v>
      </c>
      <c r="F199" s="350" t="s">
        <v>987</v>
      </c>
      <c r="G199" s="351" t="s">
        <v>435</v>
      </c>
    </row>
    <row r="200" spans="1:8">
      <c r="A200" s="21" t="s">
        <v>22</v>
      </c>
      <c r="B200" s="347" t="s">
        <v>23</v>
      </c>
      <c r="C200" s="352">
        <v>323336</v>
      </c>
      <c r="D200" s="352">
        <v>17122</v>
      </c>
      <c r="E200" s="352">
        <v>135348</v>
      </c>
      <c r="F200" s="352">
        <v>-28946</v>
      </c>
      <c r="G200" s="352">
        <v>446860</v>
      </c>
      <c r="H200" s="40"/>
    </row>
    <row r="201" spans="1:8">
      <c r="A201" s="21" t="s">
        <v>926</v>
      </c>
      <c r="B201" s="347" t="s">
        <v>481</v>
      </c>
      <c r="C201" s="352">
        <v>323336</v>
      </c>
      <c r="D201" s="352">
        <v>17122</v>
      </c>
      <c r="E201" s="352">
        <v>135348</v>
      </c>
      <c r="F201" s="352">
        <v>-28946</v>
      </c>
      <c r="G201" s="352">
        <v>446860</v>
      </c>
      <c r="H201" s="40"/>
    </row>
    <row r="202" spans="1:8">
      <c r="A202" s="22" t="s">
        <v>182</v>
      </c>
      <c r="B202" s="64" t="s">
        <v>183</v>
      </c>
      <c r="C202" s="62">
        <v>7050</v>
      </c>
      <c r="D202" s="62">
        <v>86</v>
      </c>
      <c r="E202" s="62">
        <v>94950</v>
      </c>
      <c r="F202" s="62">
        <v>-7136</v>
      </c>
      <c r="G202" s="62">
        <v>94950</v>
      </c>
      <c r="H202" s="40"/>
    </row>
    <row r="203" spans="1:8">
      <c r="A203" s="22" t="s">
        <v>990</v>
      </c>
      <c r="B203" s="64" t="s">
        <v>1007</v>
      </c>
      <c r="C203" s="62">
        <v>0</v>
      </c>
      <c r="D203" s="62">
        <v>1658</v>
      </c>
      <c r="E203" s="62">
        <v>110936</v>
      </c>
      <c r="F203" s="62">
        <v>7606</v>
      </c>
      <c r="G203" s="62">
        <v>120200</v>
      </c>
      <c r="H203" s="40"/>
    </row>
    <row r="204" spans="1:8">
      <c r="A204" s="22" t="s">
        <v>1008</v>
      </c>
      <c r="B204" s="64" t="s">
        <v>189</v>
      </c>
      <c r="C204" s="62">
        <v>0</v>
      </c>
      <c r="D204" s="62">
        <v>0</v>
      </c>
      <c r="E204" s="62">
        <v>0</v>
      </c>
      <c r="F204" s="62">
        <v>0</v>
      </c>
      <c r="G204" s="62">
        <v>0</v>
      </c>
      <c r="H204" s="40"/>
    </row>
    <row r="205" spans="1:8">
      <c r="A205" s="22" t="s">
        <v>573</v>
      </c>
      <c r="B205" s="64" t="s">
        <v>191</v>
      </c>
      <c r="C205" s="62">
        <v>0</v>
      </c>
      <c r="D205" s="62">
        <v>0</v>
      </c>
      <c r="E205" s="62">
        <v>2767</v>
      </c>
      <c r="F205" s="62">
        <v>0</v>
      </c>
      <c r="G205" s="62">
        <v>2767</v>
      </c>
      <c r="H205" s="40"/>
    </row>
    <row r="206" spans="1:8">
      <c r="A206" s="23" t="s">
        <v>574</v>
      </c>
      <c r="B206" s="353" t="s">
        <v>193</v>
      </c>
      <c r="C206" s="354">
        <v>10</v>
      </c>
      <c r="D206" s="354">
        <v>1655</v>
      </c>
      <c r="E206" s="354">
        <v>0</v>
      </c>
      <c r="F206" s="354">
        <v>389</v>
      </c>
      <c r="G206" s="354">
        <v>2054</v>
      </c>
      <c r="H206" s="40"/>
    </row>
    <row r="207" spans="1:8">
      <c r="A207" s="22" t="s">
        <v>194</v>
      </c>
      <c r="B207" s="64" t="s">
        <v>195</v>
      </c>
      <c r="C207" s="62">
        <v>23725</v>
      </c>
      <c r="D207" s="62">
        <v>5155</v>
      </c>
      <c r="E207" s="62">
        <v>-86687</v>
      </c>
      <c r="F207" s="62">
        <v>8035</v>
      </c>
      <c r="G207" s="62">
        <v>-49772</v>
      </c>
      <c r="H207" s="40"/>
    </row>
    <row r="208" spans="1:8">
      <c r="A208" s="22" t="s">
        <v>575</v>
      </c>
      <c r="B208" s="64" t="s">
        <v>197</v>
      </c>
      <c r="C208" s="62">
        <v>292551</v>
      </c>
      <c r="D208" s="62">
        <v>8568</v>
      </c>
      <c r="E208" s="62">
        <v>13382</v>
      </c>
      <c r="F208" s="62">
        <v>-37840</v>
      </c>
      <c r="G208" s="62">
        <v>276661</v>
      </c>
      <c r="H208" s="40"/>
    </row>
    <row r="209" spans="1:8">
      <c r="A209" s="24" t="s">
        <v>927</v>
      </c>
      <c r="B209" s="355" t="s">
        <v>482</v>
      </c>
      <c r="C209" s="356">
        <v>0</v>
      </c>
      <c r="D209" s="356">
        <v>0</v>
      </c>
      <c r="E209" s="356">
        <v>0</v>
      </c>
      <c r="F209" s="356">
        <v>0</v>
      </c>
      <c r="G209" s="356">
        <v>0</v>
      </c>
      <c r="H209" s="40"/>
    </row>
    <row r="210" spans="1:8">
      <c r="A210" s="21" t="s">
        <v>24</v>
      </c>
      <c r="B210" s="347" t="s">
        <v>928</v>
      </c>
      <c r="C210" s="352">
        <v>93</v>
      </c>
      <c r="D210" s="352">
        <v>16</v>
      </c>
      <c r="E210" s="352">
        <v>1774</v>
      </c>
      <c r="F210" s="352">
        <v>-241</v>
      </c>
      <c r="G210" s="352">
        <v>1642</v>
      </c>
      <c r="H210" s="40"/>
    </row>
    <row r="211" spans="1:8">
      <c r="A211" s="22" t="s">
        <v>336</v>
      </c>
      <c r="B211" s="64" t="s">
        <v>337</v>
      </c>
      <c r="C211" s="62">
        <v>0</v>
      </c>
      <c r="D211" s="62">
        <v>0</v>
      </c>
      <c r="E211" s="62">
        <v>0</v>
      </c>
      <c r="F211" s="62">
        <v>0</v>
      </c>
      <c r="G211" s="62">
        <v>0</v>
      </c>
      <c r="H211" s="40"/>
    </row>
    <row r="212" spans="1:8">
      <c r="A212" s="22" t="s">
        <v>200</v>
      </c>
      <c r="B212" s="64" t="s">
        <v>201</v>
      </c>
      <c r="C212" s="62">
        <v>0</v>
      </c>
      <c r="D212" s="62">
        <v>0</v>
      </c>
      <c r="E212" s="62">
        <v>65</v>
      </c>
      <c r="F212" s="62">
        <v>0</v>
      </c>
      <c r="G212" s="62">
        <v>65</v>
      </c>
      <c r="H212" s="40"/>
    </row>
    <row r="213" spans="1:8">
      <c r="A213" s="22" t="s">
        <v>929</v>
      </c>
      <c r="B213" s="64" t="s">
        <v>531</v>
      </c>
      <c r="C213" s="62">
        <v>0</v>
      </c>
      <c r="D213" s="62">
        <v>0</v>
      </c>
      <c r="E213" s="62">
        <v>0</v>
      </c>
      <c r="F213" s="62">
        <v>0</v>
      </c>
      <c r="G213" s="62">
        <v>0</v>
      </c>
      <c r="H213" s="40"/>
    </row>
    <row r="214" spans="1:8">
      <c r="A214" s="22" t="s">
        <v>502</v>
      </c>
      <c r="B214" s="64" t="s">
        <v>205</v>
      </c>
      <c r="C214" s="62">
        <v>53</v>
      </c>
      <c r="D214" s="62">
        <v>0</v>
      </c>
      <c r="E214" s="62">
        <v>1683</v>
      </c>
      <c r="F214" s="62">
        <v>-241</v>
      </c>
      <c r="G214" s="62">
        <v>1495</v>
      </c>
      <c r="H214" s="40"/>
    </row>
    <row r="215" spans="1:8">
      <c r="A215" s="22" t="s">
        <v>503</v>
      </c>
      <c r="B215" s="64" t="s">
        <v>207</v>
      </c>
      <c r="C215" s="62">
        <v>29</v>
      </c>
      <c r="D215" s="62">
        <v>12</v>
      </c>
      <c r="E215" s="62">
        <v>14</v>
      </c>
      <c r="F215" s="62">
        <v>0</v>
      </c>
      <c r="G215" s="62">
        <v>55</v>
      </c>
      <c r="H215" s="40"/>
    </row>
    <row r="216" spans="1:8">
      <c r="A216" s="22" t="s">
        <v>483</v>
      </c>
      <c r="B216" s="64" t="s">
        <v>456</v>
      </c>
      <c r="C216" s="62">
        <v>11</v>
      </c>
      <c r="D216" s="62">
        <v>4</v>
      </c>
      <c r="E216" s="62">
        <v>12</v>
      </c>
      <c r="F216" s="62">
        <v>0</v>
      </c>
      <c r="G216" s="62">
        <v>27</v>
      </c>
      <c r="H216" s="40"/>
    </row>
    <row r="217" spans="1:8">
      <c r="A217" s="22" t="s">
        <v>930</v>
      </c>
      <c r="B217" s="64" t="s">
        <v>211</v>
      </c>
      <c r="C217" s="62">
        <v>0</v>
      </c>
      <c r="D217" s="62">
        <v>0</v>
      </c>
      <c r="E217" s="62">
        <v>0</v>
      </c>
      <c r="F217" s="62">
        <v>0</v>
      </c>
      <c r="G217" s="62">
        <v>0</v>
      </c>
      <c r="H217" s="40"/>
    </row>
    <row r="218" spans="1:8">
      <c r="A218" s="21" t="s">
        <v>931</v>
      </c>
      <c r="B218" s="347" t="s">
        <v>932</v>
      </c>
      <c r="C218" s="352">
        <v>104261</v>
      </c>
      <c r="D218" s="352">
        <v>24543</v>
      </c>
      <c r="E218" s="352">
        <v>8261</v>
      </c>
      <c r="F218" s="352">
        <v>-16862</v>
      </c>
      <c r="G218" s="352">
        <v>120203</v>
      </c>
      <c r="H218" s="40"/>
    </row>
    <row r="219" spans="1:8">
      <c r="A219" s="22" t="s">
        <v>336</v>
      </c>
      <c r="B219" s="64" t="s">
        <v>337</v>
      </c>
      <c r="C219" s="62">
        <v>0</v>
      </c>
      <c r="D219" s="62">
        <v>0</v>
      </c>
      <c r="E219" s="62">
        <v>0</v>
      </c>
      <c r="F219" s="62">
        <v>0</v>
      </c>
      <c r="G219" s="62">
        <v>0</v>
      </c>
      <c r="H219" s="40"/>
    </row>
    <row r="220" spans="1:8">
      <c r="A220" s="22" t="s">
        <v>200</v>
      </c>
      <c r="B220" s="64" t="s">
        <v>201</v>
      </c>
      <c r="C220" s="62">
        <v>8658</v>
      </c>
      <c r="D220" s="62">
        <v>0</v>
      </c>
      <c r="E220" s="62">
        <v>3778</v>
      </c>
      <c r="F220" s="62">
        <v>0</v>
      </c>
      <c r="G220" s="62">
        <v>12436</v>
      </c>
      <c r="H220" s="40"/>
    </row>
    <row r="221" spans="1:8">
      <c r="A221" s="22" t="s">
        <v>579</v>
      </c>
      <c r="B221" s="64" t="s">
        <v>217</v>
      </c>
      <c r="C221" s="62">
        <v>8212</v>
      </c>
      <c r="D221" s="62">
        <v>15375</v>
      </c>
      <c r="E221" s="62">
        <v>300</v>
      </c>
      <c r="F221" s="62">
        <v>-1034</v>
      </c>
      <c r="G221" s="62">
        <v>22853</v>
      </c>
      <c r="H221" s="40"/>
    </row>
    <row r="222" spans="1:8">
      <c r="A222" s="22" t="s">
        <v>933</v>
      </c>
      <c r="B222" s="64" t="s">
        <v>219</v>
      </c>
      <c r="C222" s="62">
        <v>4814</v>
      </c>
      <c r="D222" s="62">
        <v>662</v>
      </c>
      <c r="E222" s="62">
        <v>0</v>
      </c>
      <c r="F222" s="62">
        <v>-211</v>
      </c>
      <c r="G222" s="62">
        <v>5265</v>
      </c>
      <c r="H222" s="40"/>
    </row>
    <row r="223" spans="1:8">
      <c r="A223" s="22" t="s">
        <v>202</v>
      </c>
      <c r="B223" s="64" t="s">
        <v>203</v>
      </c>
      <c r="C223" s="62">
        <v>52723</v>
      </c>
      <c r="D223" s="62">
        <v>2793</v>
      </c>
      <c r="E223" s="62">
        <v>3764</v>
      </c>
      <c r="F223" s="62">
        <v>-15617</v>
      </c>
      <c r="G223" s="62">
        <v>43663</v>
      </c>
      <c r="H223" s="40"/>
    </row>
    <row r="224" spans="1:8">
      <c r="A224" s="22" t="s">
        <v>503</v>
      </c>
      <c r="B224" s="64" t="s">
        <v>207</v>
      </c>
      <c r="C224" s="62">
        <v>353</v>
      </c>
      <c r="D224" s="62">
        <v>5500</v>
      </c>
      <c r="E224" s="62">
        <v>6</v>
      </c>
      <c r="F224" s="62">
        <v>0</v>
      </c>
      <c r="G224" s="62">
        <v>5859</v>
      </c>
      <c r="H224" s="40"/>
    </row>
    <row r="225" spans="1:8">
      <c r="A225" s="22" t="s">
        <v>934</v>
      </c>
      <c r="B225" s="64" t="s">
        <v>456</v>
      </c>
      <c r="C225" s="62">
        <v>20</v>
      </c>
      <c r="D225" s="62">
        <v>21</v>
      </c>
      <c r="E225" s="62">
        <v>128</v>
      </c>
      <c r="F225" s="62">
        <v>0</v>
      </c>
      <c r="G225" s="62">
        <v>169</v>
      </c>
      <c r="H225" s="40"/>
    </row>
    <row r="226" spans="1:8">
      <c r="A226" s="22" t="s">
        <v>930</v>
      </c>
      <c r="B226" s="64" t="s">
        <v>211</v>
      </c>
      <c r="C226" s="62">
        <v>29481</v>
      </c>
      <c r="D226" s="62">
        <v>192</v>
      </c>
      <c r="E226" s="62">
        <v>285</v>
      </c>
      <c r="F226" s="62">
        <v>0</v>
      </c>
      <c r="G226" s="62">
        <v>29958</v>
      </c>
      <c r="H226" s="40"/>
    </row>
    <row r="227" spans="1:8" ht="26">
      <c r="A227" s="24" t="s">
        <v>935</v>
      </c>
      <c r="B227" s="355" t="s">
        <v>1035</v>
      </c>
      <c r="C227" s="356">
        <v>0</v>
      </c>
      <c r="D227" s="356">
        <v>0</v>
      </c>
      <c r="E227" s="356">
        <v>0</v>
      </c>
      <c r="F227" s="356">
        <v>0</v>
      </c>
      <c r="G227" s="356">
        <v>0</v>
      </c>
      <c r="H227" s="40"/>
    </row>
    <row r="228" spans="1:8">
      <c r="A228" s="21" t="s">
        <v>30</v>
      </c>
      <c r="B228" s="347" t="s">
        <v>937</v>
      </c>
      <c r="C228" s="352">
        <v>427690</v>
      </c>
      <c r="D228" s="352">
        <v>41681</v>
      </c>
      <c r="E228" s="352">
        <v>145383</v>
      </c>
      <c r="F228" s="352">
        <v>-46049</v>
      </c>
      <c r="G228" s="352">
        <v>568705</v>
      </c>
      <c r="H228" s="40"/>
    </row>
    <row r="229" spans="1:8">
      <c r="A229" s="25"/>
      <c r="B229" s="25"/>
      <c r="C229" s="37"/>
      <c r="D229" s="3"/>
      <c r="E229" s="3"/>
      <c r="F229" s="3"/>
      <c r="G229" s="3"/>
    </row>
    <row r="230" spans="1:8" ht="52">
      <c r="A230" s="410" t="s">
        <v>477</v>
      </c>
      <c r="B230" s="411" t="s">
        <v>429</v>
      </c>
      <c r="C230" s="350" t="s">
        <v>1067</v>
      </c>
      <c r="D230" s="350" t="s">
        <v>1068</v>
      </c>
      <c r="E230" s="350" t="s">
        <v>1059</v>
      </c>
      <c r="F230" s="350" t="s">
        <v>478</v>
      </c>
      <c r="G230" s="351" t="s">
        <v>433</v>
      </c>
    </row>
    <row r="231" spans="1:8" ht="78">
      <c r="A231" s="410"/>
      <c r="B231" s="411"/>
      <c r="C231" s="350" t="s">
        <v>1069</v>
      </c>
      <c r="D231" s="350" t="s">
        <v>1070</v>
      </c>
      <c r="E231" s="350" t="s">
        <v>1060</v>
      </c>
      <c r="F231" s="350" t="s">
        <v>987</v>
      </c>
      <c r="G231" s="351" t="s">
        <v>435</v>
      </c>
    </row>
    <row r="232" spans="1:8">
      <c r="A232" s="21" t="s">
        <v>0</v>
      </c>
      <c r="B232" s="347" t="s">
        <v>1</v>
      </c>
      <c r="C232" s="49">
        <v>552301</v>
      </c>
      <c r="D232" s="49">
        <v>84920</v>
      </c>
      <c r="E232" s="49">
        <v>5141</v>
      </c>
      <c r="F232" s="49">
        <v>-16415</v>
      </c>
      <c r="G232" s="49">
        <v>625947</v>
      </c>
      <c r="H232" s="40"/>
    </row>
    <row r="233" spans="1:8">
      <c r="A233" s="26" t="s">
        <v>622</v>
      </c>
      <c r="B233" s="349" t="s">
        <v>46</v>
      </c>
      <c r="C233" s="324">
        <v>505085</v>
      </c>
      <c r="D233" s="324">
        <v>0</v>
      </c>
      <c r="E233" s="324">
        <v>0</v>
      </c>
      <c r="F233" s="324">
        <v>-10957</v>
      </c>
      <c r="G233" s="324">
        <v>494128</v>
      </c>
      <c r="H233" s="40"/>
    </row>
    <row r="234" spans="1:8">
      <c r="A234" s="26" t="s">
        <v>623</v>
      </c>
      <c r="B234" s="349" t="s">
        <v>369</v>
      </c>
      <c r="C234" s="324">
        <v>462</v>
      </c>
      <c r="D234" s="324">
        <v>0</v>
      </c>
      <c r="E234" s="324">
        <v>5117</v>
      </c>
      <c r="F234" s="324">
        <v>-5435</v>
      </c>
      <c r="G234" s="324">
        <v>144</v>
      </c>
      <c r="H234" s="40"/>
    </row>
    <row r="235" spans="1:8">
      <c r="A235" s="26" t="s">
        <v>624</v>
      </c>
      <c r="B235" s="349" t="s">
        <v>436</v>
      </c>
      <c r="C235" s="324">
        <v>46754</v>
      </c>
      <c r="D235" s="324">
        <v>84920</v>
      </c>
      <c r="E235" s="324">
        <v>24</v>
      </c>
      <c r="F235" s="324">
        <v>-23</v>
      </c>
      <c r="G235" s="324">
        <v>131675</v>
      </c>
      <c r="H235" s="40"/>
    </row>
    <row r="236" spans="1:8">
      <c r="A236" s="21" t="s">
        <v>677</v>
      </c>
      <c r="B236" s="347" t="s">
        <v>867</v>
      </c>
      <c r="C236" s="49">
        <v>120156</v>
      </c>
      <c r="D236" s="49">
        <v>55620</v>
      </c>
      <c r="E236" s="49">
        <v>485</v>
      </c>
      <c r="F236" s="49">
        <v>-11495</v>
      </c>
      <c r="G236" s="49">
        <v>164766</v>
      </c>
      <c r="H236" s="40"/>
    </row>
    <row r="237" spans="1:8">
      <c r="A237" s="26" t="s">
        <v>439</v>
      </c>
      <c r="B237" s="349" t="s">
        <v>440</v>
      </c>
      <c r="C237" s="324">
        <v>76716</v>
      </c>
      <c r="D237" s="324">
        <v>0</v>
      </c>
      <c r="E237" s="324">
        <v>470</v>
      </c>
      <c r="F237" s="324">
        <v>-540</v>
      </c>
      <c r="G237" s="324">
        <v>76646</v>
      </c>
      <c r="H237" s="40"/>
    </row>
    <row r="238" spans="1:8">
      <c r="A238" s="26" t="s">
        <v>793</v>
      </c>
      <c r="B238" s="349" t="s">
        <v>442</v>
      </c>
      <c r="C238" s="324">
        <v>43440</v>
      </c>
      <c r="D238" s="324">
        <v>55620</v>
      </c>
      <c r="E238" s="324">
        <v>15</v>
      </c>
      <c r="F238" s="324">
        <v>-10955</v>
      </c>
      <c r="G238" s="324">
        <v>88120</v>
      </c>
      <c r="H238" s="40"/>
    </row>
    <row r="239" spans="1:8">
      <c r="A239" s="56" t="s">
        <v>626</v>
      </c>
      <c r="B239" s="48" t="s">
        <v>993</v>
      </c>
      <c r="C239" s="49">
        <v>432145</v>
      </c>
      <c r="D239" s="49">
        <v>29300</v>
      </c>
      <c r="E239" s="49">
        <v>4656</v>
      </c>
      <c r="F239" s="49">
        <v>-4920</v>
      </c>
      <c r="G239" s="49">
        <v>461181</v>
      </c>
      <c r="H239" s="40"/>
    </row>
    <row r="240" spans="1:8">
      <c r="A240" s="22" t="s">
        <v>629</v>
      </c>
      <c r="B240" s="64" t="s">
        <v>65</v>
      </c>
      <c r="C240" s="324">
        <v>1425</v>
      </c>
      <c r="D240" s="324">
        <v>102</v>
      </c>
      <c r="E240" s="324">
        <v>163</v>
      </c>
      <c r="F240" s="324">
        <v>-194</v>
      </c>
      <c r="G240" s="324">
        <v>1496</v>
      </c>
      <c r="H240" s="40"/>
    </row>
    <row r="241" spans="1:8">
      <c r="A241" s="22" t="s">
        <v>627</v>
      </c>
      <c r="B241" s="64" t="s">
        <v>59</v>
      </c>
      <c r="C241" s="324">
        <v>25106</v>
      </c>
      <c r="D241" s="324">
        <v>14803</v>
      </c>
      <c r="E241" s="324">
        <v>1225</v>
      </c>
      <c r="F241" s="324">
        <v>-468</v>
      </c>
      <c r="G241" s="324">
        <v>40666</v>
      </c>
      <c r="H241" s="40"/>
    </row>
    <row r="242" spans="1:8">
      <c r="A242" s="22" t="s">
        <v>628</v>
      </c>
      <c r="B242" s="64" t="s">
        <v>520</v>
      </c>
      <c r="C242" s="324">
        <v>16276</v>
      </c>
      <c r="D242" s="324">
        <v>3268</v>
      </c>
      <c r="E242" s="324">
        <v>32767</v>
      </c>
      <c r="F242" s="324">
        <v>-4452</v>
      </c>
      <c r="G242" s="324">
        <v>47859</v>
      </c>
      <c r="H242" s="40"/>
    </row>
    <row r="243" spans="1:8">
      <c r="A243" s="22" t="s">
        <v>66</v>
      </c>
      <c r="B243" s="64" t="s">
        <v>67</v>
      </c>
      <c r="C243" s="324">
        <v>34376</v>
      </c>
      <c r="D243" s="324">
        <v>88</v>
      </c>
      <c r="E243" s="324">
        <v>157</v>
      </c>
      <c r="F243" s="324">
        <v>-194</v>
      </c>
      <c r="G243" s="324">
        <v>34427</v>
      </c>
      <c r="H243" s="40"/>
    </row>
    <row r="244" spans="1:8">
      <c r="A244" s="56" t="s">
        <v>631</v>
      </c>
      <c r="B244" s="48" t="s">
        <v>883</v>
      </c>
      <c r="C244" s="49">
        <v>357812</v>
      </c>
      <c r="D244" s="49">
        <v>11243</v>
      </c>
      <c r="E244" s="49">
        <v>-29330</v>
      </c>
      <c r="F244" s="49">
        <v>0</v>
      </c>
      <c r="G244" s="49">
        <v>339725</v>
      </c>
      <c r="H244" s="40"/>
    </row>
    <row r="245" spans="1:8">
      <c r="A245" s="22" t="s">
        <v>632</v>
      </c>
      <c r="B245" s="64" t="s">
        <v>73</v>
      </c>
      <c r="C245" s="324">
        <v>6891</v>
      </c>
      <c r="D245" s="324">
        <v>13</v>
      </c>
      <c r="E245" s="324">
        <v>37846</v>
      </c>
      <c r="F245" s="324">
        <v>-37520</v>
      </c>
      <c r="G245" s="324">
        <v>7230</v>
      </c>
      <c r="H245" s="40"/>
    </row>
    <row r="246" spans="1:8">
      <c r="A246" s="22" t="s">
        <v>633</v>
      </c>
      <c r="B246" s="64" t="s">
        <v>75</v>
      </c>
      <c r="C246" s="324">
        <v>9589</v>
      </c>
      <c r="D246" s="324">
        <v>1240</v>
      </c>
      <c r="E246" s="324">
        <v>107</v>
      </c>
      <c r="F246" s="324">
        <v>-182</v>
      </c>
      <c r="G246" s="324">
        <v>10754</v>
      </c>
      <c r="H246" s="40"/>
    </row>
    <row r="247" spans="1:8" ht="26">
      <c r="A247" s="22" t="s">
        <v>1000</v>
      </c>
      <c r="B247" s="64" t="s">
        <v>1061</v>
      </c>
      <c r="C247" s="324">
        <v>0</v>
      </c>
      <c r="D247" s="324">
        <v>0</v>
      </c>
      <c r="E247" s="324">
        <v>0</v>
      </c>
      <c r="F247" s="324">
        <v>0</v>
      </c>
      <c r="G247" s="324">
        <v>0</v>
      </c>
      <c r="H247" s="40"/>
    </row>
    <row r="248" spans="1:8">
      <c r="A248" s="56" t="s">
        <v>817</v>
      </c>
      <c r="B248" s="48" t="s">
        <v>884</v>
      </c>
      <c r="C248" s="49">
        <v>355114</v>
      </c>
      <c r="D248" s="49">
        <v>10016</v>
      </c>
      <c r="E248" s="49">
        <v>8409</v>
      </c>
      <c r="F248" s="49">
        <v>-37338</v>
      </c>
      <c r="G248" s="49">
        <v>336201</v>
      </c>
      <c r="H248" s="40"/>
    </row>
    <row r="249" spans="1:8">
      <c r="A249" s="22" t="s">
        <v>78</v>
      </c>
      <c r="B249" s="64" t="s">
        <v>79</v>
      </c>
      <c r="C249" s="324">
        <v>62563</v>
      </c>
      <c r="D249" s="324">
        <v>1448</v>
      </c>
      <c r="E249" s="324">
        <v>-4973</v>
      </c>
      <c r="F249" s="324">
        <v>502</v>
      </c>
      <c r="G249" s="324">
        <v>59540</v>
      </c>
      <c r="H249" s="40"/>
    </row>
    <row r="250" spans="1:8">
      <c r="A250" s="22" t="s">
        <v>1002</v>
      </c>
      <c r="B250" s="64" t="s">
        <v>1003</v>
      </c>
      <c r="C250" s="324">
        <v>0</v>
      </c>
      <c r="D250" s="324">
        <v>0</v>
      </c>
      <c r="E250" s="324">
        <v>0</v>
      </c>
      <c r="F250" s="324">
        <v>0</v>
      </c>
      <c r="G250" s="324">
        <v>0</v>
      </c>
      <c r="H250" s="40"/>
    </row>
    <row r="251" spans="1:8">
      <c r="A251" s="56" t="s">
        <v>819</v>
      </c>
      <c r="B251" s="48" t="s">
        <v>885</v>
      </c>
      <c r="C251" s="49">
        <v>292551</v>
      </c>
      <c r="D251" s="49">
        <v>8568</v>
      </c>
      <c r="E251" s="49">
        <v>13382</v>
      </c>
      <c r="F251" s="49">
        <v>-37840</v>
      </c>
      <c r="G251" s="49">
        <v>276661</v>
      </c>
      <c r="H251" s="40"/>
    </row>
    <row r="252" spans="1:8">
      <c r="A252" s="24" t="s">
        <v>821</v>
      </c>
      <c r="B252" s="355" t="s">
        <v>1004</v>
      </c>
      <c r="C252" s="327">
        <v>0</v>
      </c>
      <c r="D252" s="327">
        <v>0</v>
      </c>
      <c r="E252" s="327">
        <v>0</v>
      </c>
      <c r="F252" s="327">
        <v>0</v>
      </c>
      <c r="G252" s="327">
        <v>0</v>
      </c>
      <c r="H252" s="40"/>
    </row>
    <row r="253" spans="1:8">
      <c r="A253" s="56" t="s">
        <v>886</v>
      </c>
      <c r="B253" s="48" t="s">
        <v>887</v>
      </c>
      <c r="C253" s="49">
        <v>292551</v>
      </c>
      <c r="D253" s="49">
        <v>8568</v>
      </c>
      <c r="E253" s="49">
        <v>13382</v>
      </c>
      <c r="F253" s="49">
        <v>-37840</v>
      </c>
      <c r="G253" s="49">
        <v>276661</v>
      </c>
      <c r="H253" s="40"/>
    </row>
    <row r="254" spans="1:8">
      <c r="A254" s="57"/>
      <c r="B254" s="371"/>
      <c r="C254" s="327"/>
      <c r="D254" s="327"/>
      <c r="E254" s="327"/>
      <c r="F254" s="327"/>
      <c r="G254" s="327"/>
      <c r="H254" s="40"/>
    </row>
    <row r="255" spans="1:8">
      <c r="A255" s="30" t="s">
        <v>857</v>
      </c>
      <c r="B255" s="360" t="s">
        <v>888</v>
      </c>
      <c r="C255" s="361">
        <v>0</v>
      </c>
      <c r="D255" s="361">
        <v>0</v>
      </c>
      <c r="E255" s="361">
        <v>0</v>
      </c>
      <c r="F255" s="361">
        <v>0</v>
      </c>
      <c r="G255" s="361">
        <v>0</v>
      </c>
      <c r="H255" s="40"/>
    </row>
    <row r="256" spans="1:8">
      <c r="A256" s="31" t="s">
        <v>889</v>
      </c>
      <c r="B256" s="357" t="s">
        <v>890</v>
      </c>
      <c r="C256" s="49">
        <v>292551</v>
      </c>
      <c r="D256" s="49">
        <v>8568</v>
      </c>
      <c r="E256" s="49">
        <v>13382</v>
      </c>
      <c r="F256" s="49">
        <v>-37840</v>
      </c>
      <c r="G256" s="49">
        <v>276661</v>
      </c>
      <c r="H256" s="40"/>
    </row>
    <row r="257" s="11" customFormat="1"/>
    <row r="258" s="11" customFormat="1"/>
    <row r="259" s="11" customFormat="1"/>
  </sheetData>
  <mergeCells count="6">
    <mergeCell ref="A172:A173"/>
    <mergeCell ref="B172:B173"/>
    <mergeCell ref="A198:A199"/>
    <mergeCell ref="B198:B199"/>
    <mergeCell ref="A230:A231"/>
    <mergeCell ref="B230:B231"/>
  </mergeCell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800080"/>
  </sheetPr>
  <dimension ref="A1:H256"/>
  <sheetViews>
    <sheetView workbookViewId="0"/>
  </sheetViews>
  <sheetFormatPr baseColWidth="10" defaultColWidth="12.6640625" defaultRowHeight="14"/>
  <cols>
    <col min="1" max="2" width="50.1640625" style="12" customWidth="1"/>
    <col min="3" max="8" width="12.1640625" style="11" customWidth="1"/>
    <col min="9" max="16384" width="12.6640625" style="11"/>
  </cols>
  <sheetData>
    <row r="1" spans="1:5">
      <c r="A1" s="10" t="s">
        <v>1081</v>
      </c>
    </row>
    <row r="2" spans="1:5">
      <c r="A2" s="10" t="s">
        <v>1082</v>
      </c>
    </row>
    <row r="3" spans="1:5">
      <c r="A3" s="10"/>
    </row>
    <row r="4" spans="1:5">
      <c r="A4" s="10"/>
    </row>
    <row r="5" spans="1:5" ht="26">
      <c r="A5" s="13" t="s">
        <v>1083</v>
      </c>
      <c r="B5" s="14" t="s">
        <v>1084</v>
      </c>
    </row>
    <row r="6" spans="1:5" ht="31.25" customHeight="1">
      <c r="A6" s="319" t="s">
        <v>462</v>
      </c>
      <c r="B6" s="319" t="s">
        <v>41</v>
      </c>
      <c r="C6" s="320" t="s">
        <v>1085</v>
      </c>
      <c r="D6" s="320" t="s">
        <v>1086</v>
      </c>
    </row>
    <row r="7" spans="1:5">
      <c r="A7" s="321" t="s">
        <v>0</v>
      </c>
      <c r="B7" s="321" t="s">
        <v>1</v>
      </c>
      <c r="C7" s="322">
        <v>512635</v>
      </c>
      <c r="D7" s="322">
        <v>74588</v>
      </c>
      <c r="E7" s="41"/>
    </row>
    <row r="8" spans="1:5">
      <c r="A8" s="323" t="s">
        <v>622</v>
      </c>
      <c r="B8" s="323" t="s">
        <v>46</v>
      </c>
      <c r="C8" s="324">
        <v>409105</v>
      </c>
      <c r="D8" s="324">
        <v>12366</v>
      </c>
      <c r="E8" s="41"/>
    </row>
    <row r="9" spans="1:5">
      <c r="A9" s="323" t="s">
        <v>623</v>
      </c>
      <c r="B9" s="323" t="s">
        <v>369</v>
      </c>
      <c r="C9" s="324">
        <v>69</v>
      </c>
      <c r="D9" s="324">
        <v>3313</v>
      </c>
      <c r="E9" s="41"/>
    </row>
    <row r="10" spans="1:5">
      <c r="A10" s="323" t="s">
        <v>624</v>
      </c>
      <c r="B10" s="323" t="s">
        <v>436</v>
      </c>
      <c r="C10" s="324">
        <v>103461</v>
      </c>
      <c r="D10" s="324">
        <v>58909</v>
      </c>
      <c r="E10" s="41"/>
    </row>
    <row r="11" spans="1:5">
      <c r="A11" s="321" t="s">
        <v>677</v>
      </c>
      <c r="B11" s="321" t="s">
        <v>867</v>
      </c>
      <c r="C11" s="322">
        <v>132695</v>
      </c>
      <c r="D11" s="322">
        <v>49721</v>
      </c>
      <c r="E11" s="41"/>
    </row>
    <row r="12" spans="1:5">
      <c r="A12" s="323" t="s">
        <v>439</v>
      </c>
      <c r="B12" s="323" t="s">
        <v>440</v>
      </c>
      <c r="C12" s="324">
        <v>63511</v>
      </c>
      <c r="D12" s="324">
        <v>5289</v>
      </c>
      <c r="E12" s="41"/>
    </row>
    <row r="13" spans="1:5">
      <c r="A13" s="323" t="s">
        <v>793</v>
      </c>
      <c r="B13" s="323" t="s">
        <v>442</v>
      </c>
      <c r="C13" s="324">
        <v>69184</v>
      </c>
      <c r="D13" s="324">
        <v>44432</v>
      </c>
      <c r="E13" s="41"/>
    </row>
    <row r="14" spans="1:5">
      <c r="A14" s="325" t="s">
        <v>626</v>
      </c>
      <c r="B14" s="325" t="s">
        <v>993</v>
      </c>
      <c r="C14" s="322">
        <v>379940</v>
      </c>
      <c r="D14" s="322">
        <v>24867</v>
      </c>
      <c r="E14" s="41"/>
    </row>
    <row r="15" spans="1:5">
      <c r="A15" s="61" t="s">
        <v>629</v>
      </c>
      <c r="B15" s="61" t="s">
        <v>65</v>
      </c>
      <c r="C15" s="324">
        <v>715</v>
      </c>
      <c r="D15" s="324">
        <v>3857</v>
      </c>
      <c r="E15" s="41"/>
    </row>
    <row r="16" spans="1:5">
      <c r="A16" s="61" t="s">
        <v>627</v>
      </c>
      <c r="B16" s="61" t="s">
        <v>59</v>
      </c>
      <c r="C16" s="324">
        <v>27111</v>
      </c>
      <c r="D16" s="324">
        <v>15963</v>
      </c>
      <c r="E16" s="41"/>
    </row>
    <row r="17" spans="1:5">
      <c r="A17" s="61" t="s">
        <v>628</v>
      </c>
      <c r="B17" s="61" t="s">
        <v>520</v>
      </c>
      <c r="C17" s="324">
        <v>38494</v>
      </c>
      <c r="D17" s="324">
        <v>6818</v>
      </c>
      <c r="E17" s="41"/>
    </row>
    <row r="18" spans="1:5">
      <c r="A18" s="61" t="s">
        <v>66</v>
      </c>
      <c r="B18" s="61" t="s">
        <v>67</v>
      </c>
      <c r="C18" s="324">
        <v>26503</v>
      </c>
      <c r="D18" s="324">
        <v>870</v>
      </c>
      <c r="E18" s="41"/>
    </row>
    <row r="19" spans="1:5">
      <c r="A19" s="325" t="s">
        <v>631</v>
      </c>
      <c r="B19" s="325" t="s">
        <v>883</v>
      </c>
      <c r="C19" s="322">
        <v>288547</v>
      </c>
      <c r="D19" s="322">
        <v>5073</v>
      </c>
      <c r="E19" s="41"/>
    </row>
    <row r="20" spans="1:5">
      <c r="A20" s="61" t="s">
        <v>632</v>
      </c>
      <c r="B20" s="61" t="s">
        <v>73</v>
      </c>
      <c r="C20" s="324">
        <v>186</v>
      </c>
      <c r="D20" s="324">
        <v>1364</v>
      </c>
      <c r="E20" s="41"/>
    </row>
    <row r="21" spans="1:5">
      <c r="A21" s="61" t="s">
        <v>633</v>
      </c>
      <c r="B21" s="61" t="s">
        <v>75</v>
      </c>
      <c r="C21" s="324">
        <v>4715</v>
      </c>
      <c r="D21" s="324">
        <v>83</v>
      </c>
      <c r="E21" s="41"/>
    </row>
    <row r="22" spans="1:5" ht="26">
      <c r="A22" s="61" t="s">
        <v>1000</v>
      </c>
      <c r="B22" s="61" t="s">
        <v>1061</v>
      </c>
      <c r="C22" s="324">
        <v>0</v>
      </c>
      <c r="D22" s="324">
        <v>0</v>
      </c>
      <c r="E22" s="41"/>
    </row>
    <row r="23" spans="1:5">
      <c r="A23" s="325" t="s">
        <v>817</v>
      </c>
      <c r="B23" s="325" t="s">
        <v>884</v>
      </c>
      <c r="C23" s="322">
        <v>284018</v>
      </c>
      <c r="D23" s="322">
        <v>6354</v>
      </c>
      <c r="E23" s="41"/>
    </row>
    <row r="24" spans="1:5">
      <c r="A24" s="61" t="s">
        <v>78</v>
      </c>
      <c r="B24" s="61" t="s">
        <v>79</v>
      </c>
      <c r="C24" s="324">
        <v>47766</v>
      </c>
      <c r="D24" s="324">
        <v>1702</v>
      </c>
      <c r="E24" s="41"/>
    </row>
    <row r="25" spans="1:5">
      <c r="A25" s="61" t="s">
        <v>1002</v>
      </c>
      <c r="B25" s="61" t="s">
        <v>1003</v>
      </c>
      <c r="C25" s="324">
        <v>0</v>
      </c>
      <c r="D25" s="324">
        <v>0</v>
      </c>
      <c r="E25" s="41"/>
    </row>
    <row r="26" spans="1:5">
      <c r="A26" s="325" t="s">
        <v>819</v>
      </c>
      <c r="B26" s="325" t="s">
        <v>885</v>
      </c>
      <c r="C26" s="322">
        <v>236252</v>
      </c>
      <c r="D26" s="322">
        <v>4652</v>
      </c>
      <c r="E26" s="41"/>
    </row>
    <row r="27" spans="1:5">
      <c r="A27" s="321" t="s">
        <v>821</v>
      </c>
      <c r="B27" s="321" t="s">
        <v>1004</v>
      </c>
      <c r="C27" s="322">
        <v>0</v>
      </c>
      <c r="D27" s="322">
        <v>0</v>
      </c>
      <c r="E27" s="41"/>
    </row>
    <row r="28" spans="1:5">
      <c r="A28" s="326"/>
      <c r="B28" s="326"/>
      <c r="C28" s="327"/>
      <c r="D28" s="327"/>
      <c r="E28" s="41"/>
    </row>
    <row r="29" spans="1:5">
      <c r="A29" s="328" t="s">
        <v>886</v>
      </c>
      <c r="B29" s="328" t="s">
        <v>887</v>
      </c>
      <c r="C29" s="329">
        <v>236252</v>
      </c>
      <c r="D29" s="329">
        <v>4652</v>
      </c>
      <c r="E29" s="41"/>
    </row>
    <row r="30" spans="1:5">
      <c r="A30" s="326"/>
      <c r="B30" s="326"/>
      <c r="C30" s="327"/>
      <c r="D30" s="327"/>
      <c r="E30" s="41"/>
    </row>
    <row r="31" spans="1:5">
      <c r="A31" s="325" t="s">
        <v>857</v>
      </c>
      <c r="B31" s="325" t="s">
        <v>888</v>
      </c>
      <c r="C31" s="322">
        <v>0</v>
      </c>
      <c r="D31" s="322">
        <v>79</v>
      </c>
      <c r="E31" s="41"/>
    </row>
    <row r="32" spans="1:5">
      <c r="A32" s="325" t="s">
        <v>889</v>
      </c>
      <c r="B32" s="325" t="s">
        <v>890</v>
      </c>
      <c r="C32" s="322">
        <v>236252</v>
      </c>
      <c r="D32" s="322">
        <v>4573</v>
      </c>
      <c r="E32" s="41"/>
    </row>
    <row r="33" spans="1:5">
      <c r="A33" s="15"/>
      <c r="B33" s="16"/>
      <c r="C33" s="32"/>
      <c r="D33" s="32"/>
    </row>
    <row r="34" spans="1:5">
      <c r="A34" s="15"/>
      <c r="B34" s="17"/>
      <c r="C34" s="33"/>
      <c r="D34" s="33"/>
    </row>
    <row r="35" spans="1:5">
      <c r="A35" s="330" t="s">
        <v>86</v>
      </c>
      <c r="B35" s="330" t="s">
        <v>891</v>
      </c>
      <c r="C35" s="331"/>
      <c r="D35" s="331"/>
    </row>
    <row r="36" spans="1:5">
      <c r="A36" s="18" t="s">
        <v>88</v>
      </c>
      <c r="B36" s="18" t="s">
        <v>89</v>
      </c>
      <c r="C36" s="332">
        <v>2.4900000000000002</v>
      </c>
      <c r="D36" s="332">
        <v>0.05</v>
      </c>
    </row>
    <row r="37" spans="1:5">
      <c r="A37" s="333" t="s">
        <v>90</v>
      </c>
      <c r="B37" s="333" t="s">
        <v>91</v>
      </c>
      <c r="C37" s="332">
        <v>2.4900000000000002</v>
      </c>
      <c r="D37" s="332">
        <v>0.05</v>
      </c>
    </row>
    <row r="38" spans="1:5" ht="26">
      <c r="A38" s="325" t="s">
        <v>858</v>
      </c>
      <c r="B38" s="325" t="s">
        <v>892</v>
      </c>
      <c r="C38" s="334"/>
      <c r="D38" s="334"/>
    </row>
    <row r="39" spans="1:5">
      <c r="A39" s="333" t="s">
        <v>88</v>
      </c>
      <c r="B39" s="333" t="s">
        <v>89</v>
      </c>
      <c r="C39" s="332">
        <v>2.4900000000000002</v>
      </c>
      <c r="D39" s="332">
        <v>0.05</v>
      </c>
    </row>
    <row r="40" spans="1:5">
      <c r="A40" s="333" t="s">
        <v>90</v>
      </c>
      <c r="B40" s="333" t="s">
        <v>91</v>
      </c>
      <c r="C40" s="332">
        <v>2.4900000000000002</v>
      </c>
      <c r="D40" s="332">
        <v>0.05</v>
      </c>
    </row>
    <row r="41" spans="1:5">
      <c r="A41" s="325" t="s">
        <v>893</v>
      </c>
      <c r="B41" s="325" t="s">
        <v>894</v>
      </c>
      <c r="C41" s="334"/>
      <c r="D41" s="334"/>
    </row>
    <row r="42" spans="1:5">
      <c r="A42" s="333" t="s">
        <v>88</v>
      </c>
      <c r="B42" s="333" t="s">
        <v>89</v>
      </c>
      <c r="C42" s="332">
        <v>0</v>
      </c>
      <c r="D42" s="332">
        <v>0</v>
      </c>
    </row>
    <row r="43" spans="1:5">
      <c r="A43" s="333" t="s">
        <v>90</v>
      </c>
      <c r="B43" s="333" t="s">
        <v>91</v>
      </c>
      <c r="C43" s="332">
        <v>0</v>
      </c>
      <c r="D43" s="332">
        <v>0</v>
      </c>
    </row>
    <row r="46" spans="1:5">
      <c r="A46" s="330" t="s">
        <v>886</v>
      </c>
      <c r="B46" s="330" t="s">
        <v>887</v>
      </c>
      <c r="C46" s="322">
        <v>236252</v>
      </c>
      <c r="D46" s="322">
        <v>4652</v>
      </c>
      <c r="E46" s="41"/>
    </row>
    <row r="47" spans="1:5" ht="26">
      <c r="A47" s="38" t="s">
        <v>896</v>
      </c>
      <c r="B47" s="38" t="s">
        <v>897</v>
      </c>
      <c r="C47" s="324"/>
      <c r="D47" s="324"/>
    </row>
    <row r="48" spans="1:5">
      <c r="A48" s="38" t="s">
        <v>637</v>
      </c>
      <c r="B48" s="38" t="s">
        <v>898</v>
      </c>
      <c r="C48" s="324">
        <v>1112</v>
      </c>
      <c r="D48" s="324">
        <v>166</v>
      </c>
      <c r="E48" s="41"/>
    </row>
    <row r="49" spans="1:5">
      <c r="A49" s="38" t="s">
        <v>403</v>
      </c>
      <c r="B49" s="38" t="s">
        <v>404</v>
      </c>
      <c r="C49" s="324"/>
      <c r="D49" s="324"/>
    </row>
    <row r="50" spans="1:5" ht="26">
      <c r="A50" s="38" t="s">
        <v>899</v>
      </c>
      <c r="B50" s="38" t="s">
        <v>900</v>
      </c>
      <c r="C50" s="324"/>
      <c r="D50" s="324"/>
    </row>
    <row r="51" spans="1:5">
      <c r="A51" s="330" t="s">
        <v>405</v>
      </c>
      <c r="B51" s="330" t="s">
        <v>901</v>
      </c>
      <c r="C51" s="322">
        <v>237364</v>
      </c>
      <c r="D51" s="322">
        <v>4818</v>
      </c>
      <c r="E51" s="41"/>
    </row>
    <row r="52" spans="1:5" ht="26">
      <c r="A52" s="18" t="s">
        <v>795</v>
      </c>
      <c r="B52" s="18" t="s">
        <v>902</v>
      </c>
      <c r="C52" s="324"/>
      <c r="D52" s="324">
        <v>79</v>
      </c>
      <c r="E52" s="41"/>
    </row>
    <row r="53" spans="1:5" ht="26">
      <c r="A53" s="330" t="s">
        <v>903</v>
      </c>
      <c r="B53" s="330" t="s">
        <v>904</v>
      </c>
      <c r="C53" s="322">
        <v>237364</v>
      </c>
      <c r="D53" s="322">
        <v>4739</v>
      </c>
      <c r="E53" s="41"/>
    </row>
    <row r="56" spans="1:5" ht="26">
      <c r="A56" s="13" t="s">
        <v>1087</v>
      </c>
      <c r="B56" s="13" t="s">
        <v>1088</v>
      </c>
    </row>
    <row r="57" spans="1:5" ht="31.25" customHeight="1">
      <c r="A57" s="319" t="s">
        <v>126</v>
      </c>
      <c r="B57" s="319" t="s">
        <v>127</v>
      </c>
      <c r="C57" s="320" t="s">
        <v>1078</v>
      </c>
      <c r="D57" s="320" t="s">
        <v>1089</v>
      </c>
    </row>
    <row r="58" spans="1:5">
      <c r="A58" s="340" t="s">
        <v>14</v>
      </c>
      <c r="B58" s="340" t="s">
        <v>15</v>
      </c>
      <c r="C58" s="336">
        <v>106670</v>
      </c>
      <c r="D58" s="336">
        <v>91889</v>
      </c>
      <c r="E58" s="41"/>
    </row>
    <row r="59" spans="1:5">
      <c r="A59" s="61" t="s">
        <v>566</v>
      </c>
      <c r="B59" s="61" t="s">
        <v>133</v>
      </c>
      <c r="C59" s="62">
        <v>5947</v>
      </c>
      <c r="D59" s="62">
        <v>6134</v>
      </c>
      <c r="E59" s="41"/>
    </row>
    <row r="60" spans="1:5">
      <c r="A60" s="61" t="s">
        <v>134</v>
      </c>
      <c r="B60" s="61" t="s">
        <v>907</v>
      </c>
      <c r="C60" s="62">
        <v>41544</v>
      </c>
      <c r="D60" s="62">
        <v>38459</v>
      </c>
      <c r="E60" s="41"/>
    </row>
    <row r="61" spans="1:5">
      <c r="A61" s="61" t="s">
        <v>138</v>
      </c>
      <c r="B61" s="61" t="s">
        <v>139</v>
      </c>
      <c r="C61" s="62">
        <v>46417</v>
      </c>
      <c r="D61" s="62">
        <v>46417</v>
      </c>
      <c r="E61" s="41"/>
    </row>
    <row r="62" spans="1:5">
      <c r="A62" s="61" t="s">
        <v>909</v>
      </c>
      <c r="B62" s="61" t="s">
        <v>141</v>
      </c>
      <c r="C62" s="62">
        <v>0</v>
      </c>
      <c r="D62" s="62">
        <v>0</v>
      </c>
      <c r="E62" s="41"/>
    </row>
    <row r="63" spans="1:5">
      <c r="A63" s="61" t="s">
        <v>536</v>
      </c>
      <c r="B63" s="61" t="s">
        <v>451</v>
      </c>
      <c r="C63" s="62">
        <v>0</v>
      </c>
      <c r="D63" s="62">
        <v>0</v>
      </c>
      <c r="E63" s="41"/>
    </row>
    <row r="64" spans="1:5" ht="26">
      <c r="A64" s="61" t="s">
        <v>644</v>
      </c>
      <c r="B64" s="61" t="s">
        <v>865</v>
      </c>
      <c r="C64" s="62">
        <v>0</v>
      </c>
      <c r="D64" s="62">
        <v>0</v>
      </c>
      <c r="E64" s="41"/>
    </row>
    <row r="65" spans="1:5">
      <c r="A65" s="61" t="s">
        <v>911</v>
      </c>
      <c r="B65" s="61" t="s">
        <v>912</v>
      </c>
      <c r="C65" s="62">
        <v>0</v>
      </c>
      <c r="D65" s="62">
        <v>0</v>
      </c>
      <c r="E65" s="41"/>
    </row>
    <row r="66" spans="1:5">
      <c r="A66" s="61" t="s">
        <v>146</v>
      </c>
      <c r="B66" s="61" t="s">
        <v>147</v>
      </c>
      <c r="C66" s="62">
        <v>547</v>
      </c>
      <c r="D66" s="62">
        <v>0</v>
      </c>
      <c r="E66" s="41"/>
    </row>
    <row r="67" spans="1:5">
      <c r="A67" s="61" t="s">
        <v>913</v>
      </c>
      <c r="B67" s="61" t="s">
        <v>151</v>
      </c>
      <c r="C67" s="62">
        <v>11934</v>
      </c>
      <c r="D67" s="62">
        <v>540</v>
      </c>
      <c r="E67" s="41"/>
    </row>
    <row r="68" spans="1:5">
      <c r="A68" s="61" t="s">
        <v>1005</v>
      </c>
      <c r="B68" s="61" t="s">
        <v>1006</v>
      </c>
      <c r="C68" s="62">
        <v>281</v>
      </c>
      <c r="D68" s="62">
        <v>339</v>
      </c>
      <c r="E68" s="41"/>
    </row>
    <row r="69" spans="1:5">
      <c r="A69" s="340" t="s">
        <v>914</v>
      </c>
      <c r="B69" s="340" t="s">
        <v>17</v>
      </c>
      <c r="C69" s="336">
        <v>460236</v>
      </c>
      <c r="D69" s="336">
        <v>170989</v>
      </c>
      <c r="E69" s="41"/>
    </row>
    <row r="70" spans="1:5">
      <c r="A70" s="61" t="s">
        <v>156</v>
      </c>
      <c r="B70" s="61" t="s">
        <v>157</v>
      </c>
      <c r="C70" s="62">
        <v>49402</v>
      </c>
      <c r="D70" s="62">
        <v>67197</v>
      </c>
      <c r="E70" s="41"/>
    </row>
    <row r="71" spans="1:5">
      <c r="A71" s="61" t="s">
        <v>158</v>
      </c>
      <c r="B71" s="61" t="s">
        <v>159</v>
      </c>
      <c r="C71" s="62">
        <v>223275</v>
      </c>
      <c r="D71" s="62">
        <v>27875</v>
      </c>
      <c r="E71" s="41"/>
    </row>
    <row r="72" spans="1:5">
      <c r="A72" s="364" t="s">
        <v>915</v>
      </c>
      <c r="B72" s="364" t="s">
        <v>161</v>
      </c>
      <c r="C72" s="337">
        <v>0</v>
      </c>
      <c r="D72" s="337">
        <v>2098</v>
      </c>
      <c r="E72" s="41"/>
    </row>
    <row r="73" spans="1:5">
      <c r="A73" s="61" t="s">
        <v>152</v>
      </c>
      <c r="B73" s="61" t="s">
        <v>163</v>
      </c>
      <c r="C73" s="62">
        <v>12058</v>
      </c>
      <c r="D73" s="62">
        <v>7948</v>
      </c>
      <c r="E73" s="41"/>
    </row>
    <row r="74" spans="1:5">
      <c r="A74" s="61" t="s">
        <v>916</v>
      </c>
      <c r="B74" s="61" t="s">
        <v>917</v>
      </c>
      <c r="C74" s="62">
        <v>0</v>
      </c>
      <c r="D74" s="62">
        <v>0</v>
      </c>
      <c r="E74" s="41"/>
    </row>
    <row r="75" spans="1:5" ht="26">
      <c r="A75" s="61" t="s">
        <v>918</v>
      </c>
      <c r="B75" s="61" t="s">
        <v>919</v>
      </c>
      <c r="C75" s="62">
        <v>0</v>
      </c>
      <c r="D75" s="62">
        <v>0</v>
      </c>
      <c r="E75" s="41"/>
    </row>
    <row r="76" spans="1:5">
      <c r="A76" s="61" t="s">
        <v>146</v>
      </c>
      <c r="B76" s="61" t="s">
        <v>147</v>
      </c>
      <c r="C76" s="62">
        <v>2773</v>
      </c>
      <c r="D76" s="62">
        <v>834</v>
      </c>
      <c r="E76" s="41"/>
    </row>
    <row r="77" spans="1:5">
      <c r="A77" s="61" t="s">
        <v>499</v>
      </c>
      <c r="B77" s="61" t="s">
        <v>149</v>
      </c>
      <c r="C77" s="62">
        <v>8532</v>
      </c>
      <c r="D77" s="62">
        <v>13861</v>
      </c>
      <c r="E77" s="41"/>
    </row>
    <row r="78" spans="1:5">
      <c r="A78" s="61" t="s">
        <v>170</v>
      </c>
      <c r="B78" s="61" t="s">
        <v>920</v>
      </c>
      <c r="C78" s="62">
        <v>164196</v>
      </c>
      <c r="D78" s="62">
        <v>51176</v>
      </c>
      <c r="E78" s="41"/>
    </row>
    <row r="79" spans="1:5">
      <c r="A79" s="61" t="s">
        <v>923</v>
      </c>
      <c r="B79" s="61" t="s">
        <v>924</v>
      </c>
      <c r="C79" s="62">
        <v>0</v>
      </c>
      <c r="D79" s="62">
        <v>0</v>
      </c>
      <c r="E79" s="41"/>
    </row>
    <row r="80" spans="1:5">
      <c r="A80" s="340" t="s">
        <v>20</v>
      </c>
      <c r="B80" s="340" t="s">
        <v>925</v>
      </c>
      <c r="C80" s="336">
        <v>566906</v>
      </c>
      <c r="D80" s="336">
        <v>262878</v>
      </c>
      <c r="E80" s="41"/>
    </row>
    <row r="81" spans="1:5">
      <c r="A81" s="15"/>
      <c r="B81" s="15"/>
      <c r="C81" s="1"/>
      <c r="E81" s="41"/>
    </row>
    <row r="82" spans="1:5" ht="31.25" customHeight="1">
      <c r="A82" s="319" t="s">
        <v>452</v>
      </c>
      <c r="B82" s="319" t="s">
        <v>177</v>
      </c>
      <c r="C82" s="320" t="s">
        <v>1078</v>
      </c>
      <c r="D82" s="320" t="s">
        <v>1089</v>
      </c>
      <c r="E82" s="41"/>
    </row>
    <row r="83" spans="1:5">
      <c r="A83" s="340" t="s">
        <v>22</v>
      </c>
      <c r="B83" s="340" t="s">
        <v>23</v>
      </c>
      <c r="C83" s="336">
        <v>405846</v>
      </c>
      <c r="D83" s="336">
        <v>172591</v>
      </c>
      <c r="E83" s="41"/>
    </row>
    <row r="84" spans="1:5">
      <c r="A84" s="340" t="s">
        <v>926</v>
      </c>
      <c r="B84" s="340" t="s">
        <v>481</v>
      </c>
      <c r="C84" s="336">
        <v>405846</v>
      </c>
      <c r="D84" s="336">
        <v>165892</v>
      </c>
      <c r="E84" s="41"/>
    </row>
    <row r="85" spans="1:5">
      <c r="A85" s="61" t="s">
        <v>182</v>
      </c>
      <c r="B85" s="61" t="s">
        <v>183</v>
      </c>
      <c r="C85" s="62">
        <v>94950</v>
      </c>
      <c r="D85" s="62">
        <v>94950</v>
      </c>
      <c r="E85" s="41"/>
    </row>
    <row r="86" spans="1:5">
      <c r="A86" s="61" t="s">
        <v>990</v>
      </c>
      <c r="B86" s="61" t="s">
        <v>1007</v>
      </c>
      <c r="C86" s="62">
        <v>119730</v>
      </c>
      <c r="D86" s="62">
        <v>119730</v>
      </c>
      <c r="E86" s="41"/>
    </row>
    <row r="87" spans="1:5">
      <c r="A87" s="61" t="s">
        <v>1008</v>
      </c>
      <c r="B87" s="61" t="s">
        <v>189</v>
      </c>
      <c r="C87" s="62">
        <v>0</v>
      </c>
      <c r="D87" s="62">
        <v>0</v>
      </c>
      <c r="E87" s="41"/>
    </row>
    <row r="88" spans="1:5">
      <c r="A88" s="61" t="s">
        <v>573</v>
      </c>
      <c r="B88" s="61" t="s">
        <v>191</v>
      </c>
      <c r="C88" s="62">
        <v>2180</v>
      </c>
      <c r="D88" s="62">
        <v>1396</v>
      </c>
      <c r="E88" s="41"/>
    </row>
    <row r="89" spans="1:5">
      <c r="A89" s="61" t="s">
        <v>574</v>
      </c>
      <c r="B89" s="61" t="s">
        <v>193</v>
      </c>
      <c r="C89" s="62">
        <v>2036</v>
      </c>
      <c r="D89" s="62">
        <v>-624</v>
      </c>
      <c r="E89" s="41"/>
    </row>
    <row r="90" spans="1:5">
      <c r="A90" s="61" t="s">
        <v>194</v>
      </c>
      <c r="B90" s="61" t="s">
        <v>195</v>
      </c>
      <c r="C90" s="62">
        <v>-49302</v>
      </c>
      <c r="D90" s="62">
        <v>-54133</v>
      </c>
      <c r="E90" s="41"/>
    </row>
    <row r="91" spans="1:5">
      <c r="A91" s="61" t="s">
        <v>575</v>
      </c>
      <c r="B91" s="61" t="s">
        <v>197</v>
      </c>
      <c r="C91" s="62">
        <v>236252</v>
      </c>
      <c r="D91" s="62">
        <v>4573</v>
      </c>
      <c r="E91" s="41"/>
    </row>
    <row r="92" spans="1:5">
      <c r="A92" s="321" t="s">
        <v>927</v>
      </c>
      <c r="B92" s="321" t="s">
        <v>482</v>
      </c>
      <c r="C92" s="341">
        <v>0</v>
      </c>
      <c r="D92" s="341">
        <v>6699</v>
      </c>
      <c r="E92" s="41"/>
    </row>
    <row r="93" spans="1:5">
      <c r="A93" s="340" t="s">
        <v>24</v>
      </c>
      <c r="B93" s="340" t="s">
        <v>928</v>
      </c>
      <c r="C93" s="336">
        <v>1485</v>
      </c>
      <c r="D93" s="336">
        <v>6175</v>
      </c>
      <c r="E93" s="41"/>
    </row>
    <row r="94" spans="1:5">
      <c r="A94" s="61" t="s">
        <v>336</v>
      </c>
      <c r="B94" s="61" t="s">
        <v>337</v>
      </c>
      <c r="C94" s="62">
        <v>0</v>
      </c>
      <c r="D94" s="62">
        <v>0</v>
      </c>
      <c r="E94" s="41"/>
    </row>
    <row r="95" spans="1:5">
      <c r="A95" s="61" t="s">
        <v>200</v>
      </c>
      <c r="B95" s="61" t="s">
        <v>201</v>
      </c>
      <c r="C95" s="62">
        <v>97</v>
      </c>
      <c r="D95" s="62">
        <v>350</v>
      </c>
      <c r="E95" s="41"/>
    </row>
    <row r="96" spans="1:5">
      <c r="A96" s="61" t="s">
        <v>929</v>
      </c>
      <c r="B96" s="61" t="s">
        <v>531</v>
      </c>
      <c r="C96" s="62">
        <v>0</v>
      </c>
      <c r="D96" s="62">
        <v>0</v>
      </c>
      <c r="E96" s="41"/>
    </row>
    <row r="97" spans="1:5">
      <c r="A97" s="61" t="s">
        <v>502</v>
      </c>
      <c r="B97" s="61" t="s">
        <v>205</v>
      </c>
      <c r="C97" s="62">
        <v>1300</v>
      </c>
      <c r="D97" s="62">
        <v>4402</v>
      </c>
      <c r="E97" s="41"/>
    </row>
    <row r="98" spans="1:5">
      <c r="A98" s="61" t="s">
        <v>503</v>
      </c>
      <c r="B98" s="61" t="s">
        <v>207</v>
      </c>
      <c r="C98" s="62">
        <v>61</v>
      </c>
      <c r="D98" s="62">
        <v>1386</v>
      </c>
      <c r="E98" s="41"/>
    </row>
    <row r="99" spans="1:5">
      <c r="A99" s="61" t="s">
        <v>483</v>
      </c>
      <c r="B99" s="61" t="s">
        <v>456</v>
      </c>
      <c r="C99" s="62">
        <v>27</v>
      </c>
      <c r="D99" s="62">
        <v>37</v>
      </c>
      <c r="E99" s="41"/>
    </row>
    <row r="100" spans="1:5">
      <c r="A100" s="61" t="s">
        <v>930</v>
      </c>
      <c r="B100" s="61" t="s">
        <v>211</v>
      </c>
      <c r="C100" s="62">
        <v>0</v>
      </c>
      <c r="D100" s="62">
        <v>0</v>
      </c>
      <c r="E100" s="41"/>
    </row>
    <row r="101" spans="1:5">
      <c r="A101" s="340" t="s">
        <v>931</v>
      </c>
      <c r="B101" s="340" t="s">
        <v>932</v>
      </c>
      <c r="C101" s="336">
        <v>159575</v>
      </c>
      <c r="D101" s="336">
        <v>84112</v>
      </c>
      <c r="E101" s="41"/>
    </row>
    <row r="102" spans="1:5">
      <c r="A102" s="61" t="s">
        <v>336</v>
      </c>
      <c r="B102" s="61" t="s">
        <v>337</v>
      </c>
      <c r="C102" s="62">
        <v>0</v>
      </c>
      <c r="D102" s="62">
        <v>25</v>
      </c>
      <c r="E102" s="41"/>
    </row>
    <row r="103" spans="1:5">
      <c r="A103" s="61" t="s">
        <v>200</v>
      </c>
      <c r="B103" s="61" t="s">
        <v>201</v>
      </c>
      <c r="C103" s="62">
        <v>32617</v>
      </c>
      <c r="D103" s="62">
        <v>327</v>
      </c>
      <c r="E103" s="41"/>
    </row>
    <row r="104" spans="1:5">
      <c r="A104" s="61" t="s">
        <v>579</v>
      </c>
      <c r="B104" s="61" t="s">
        <v>217</v>
      </c>
      <c r="C104" s="62">
        <v>30365</v>
      </c>
      <c r="D104" s="62">
        <v>35943</v>
      </c>
      <c r="E104" s="41"/>
    </row>
    <row r="105" spans="1:5">
      <c r="A105" s="61" t="s">
        <v>933</v>
      </c>
      <c r="B105" s="61" t="s">
        <v>219</v>
      </c>
      <c r="C105" s="62">
        <v>45709</v>
      </c>
      <c r="D105" s="62">
        <v>829</v>
      </c>
      <c r="E105" s="41"/>
    </row>
    <row r="106" spans="1:5">
      <c r="A106" s="61" t="s">
        <v>202</v>
      </c>
      <c r="B106" s="61" t="s">
        <v>203</v>
      </c>
      <c r="C106" s="62">
        <v>20051</v>
      </c>
      <c r="D106" s="62">
        <v>43898</v>
      </c>
      <c r="E106" s="41"/>
    </row>
    <row r="107" spans="1:5">
      <c r="A107" s="61" t="s">
        <v>503</v>
      </c>
      <c r="B107" s="61" t="s">
        <v>207</v>
      </c>
      <c r="C107" s="62">
        <v>4150</v>
      </c>
      <c r="D107" s="62">
        <v>2858</v>
      </c>
      <c r="E107" s="41"/>
    </row>
    <row r="108" spans="1:5">
      <c r="A108" s="61" t="s">
        <v>934</v>
      </c>
      <c r="B108" s="61" t="s">
        <v>456</v>
      </c>
      <c r="C108" s="62">
        <v>261</v>
      </c>
      <c r="D108" s="62">
        <v>185</v>
      </c>
      <c r="E108" s="41"/>
    </row>
    <row r="109" spans="1:5">
      <c r="A109" s="61" t="s">
        <v>930</v>
      </c>
      <c r="B109" s="61" t="s">
        <v>211</v>
      </c>
      <c r="C109" s="62">
        <v>26422</v>
      </c>
      <c r="D109" s="62">
        <v>47</v>
      </c>
      <c r="E109" s="41"/>
    </row>
    <row r="110" spans="1:5" ht="26">
      <c r="A110" s="342" t="s">
        <v>935</v>
      </c>
      <c r="B110" s="342" t="s">
        <v>936</v>
      </c>
      <c r="C110" s="343">
        <v>0</v>
      </c>
      <c r="D110" s="343">
        <v>0</v>
      </c>
      <c r="E110" s="41"/>
    </row>
    <row r="111" spans="1:5">
      <c r="A111" s="340" t="s">
        <v>30</v>
      </c>
      <c r="B111" s="340" t="s">
        <v>937</v>
      </c>
      <c r="C111" s="336">
        <v>566906</v>
      </c>
      <c r="D111" s="336">
        <v>262878</v>
      </c>
      <c r="E111" s="41"/>
    </row>
    <row r="114" spans="1:5" ht="26">
      <c r="A114" s="13" t="s">
        <v>1090</v>
      </c>
      <c r="B114" s="13" t="s">
        <v>1091</v>
      </c>
    </row>
    <row r="115" spans="1:5" ht="31.25" customHeight="1">
      <c r="A115" s="319" t="s">
        <v>231</v>
      </c>
      <c r="B115" s="319" t="s">
        <v>232</v>
      </c>
      <c r="C115" s="113" t="s">
        <v>1085</v>
      </c>
      <c r="D115" s="113" t="s">
        <v>1086</v>
      </c>
      <c r="E115" s="41"/>
    </row>
    <row r="116" spans="1:5">
      <c r="A116" s="344" t="s">
        <v>938</v>
      </c>
      <c r="B116" s="344" t="s">
        <v>234</v>
      </c>
      <c r="C116" s="4"/>
      <c r="D116" s="4"/>
      <c r="E116" s="41"/>
    </row>
    <row r="117" spans="1:5">
      <c r="A117" s="345" t="s">
        <v>522</v>
      </c>
      <c r="B117" s="345" t="s">
        <v>939</v>
      </c>
      <c r="C117" s="5">
        <v>236252</v>
      </c>
      <c r="D117" s="5">
        <v>4652</v>
      </c>
      <c r="E117" s="41"/>
    </row>
    <row r="118" spans="1:5">
      <c r="A118" s="345" t="s">
        <v>235</v>
      </c>
      <c r="B118" s="345" t="s">
        <v>236</v>
      </c>
      <c r="C118" s="5">
        <v>-136382</v>
      </c>
      <c r="D118" s="5">
        <v>2576</v>
      </c>
      <c r="E118" s="41"/>
    </row>
    <row r="119" spans="1:5" ht="26">
      <c r="A119" s="358" t="s">
        <v>1055</v>
      </c>
      <c r="B119" s="358" t="s">
        <v>1056</v>
      </c>
      <c r="C119" s="6"/>
      <c r="D119" s="6"/>
      <c r="E119" s="41"/>
    </row>
    <row r="120" spans="1:5">
      <c r="A120" s="63" t="s">
        <v>1057</v>
      </c>
      <c r="B120" s="63" t="s">
        <v>1058</v>
      </c>
      <c r="C120" s="6">
        <v>2224</v>
      </c>
      <c r="D120" s="6">
        <v>1658</v>
      </c>
      <c r="E120" s="41"/>
    </row>
    <row r="121" spans="1:5">
      <c r="A121" s="63" t="s">
        <v>804</v>
      </c>
      <c r="B121" s="63" t="s">
        <v>1011</v>
      </c>
      <c r="C121" s="6">
        <v>0</v>
      </c>
      <c r="D121" s="6">
        <v>0</v>
      </c>
      <c r="E121" s="41"/>
    </row>
    <row r="122" spans="1:5">
      <c r="A122" s="63" t="s">
        <v>943</v>
      </c>
      <c r="B122" s="63" t="s">
        <v>605</v>
      </c>
      <c r="C122" s="6">
        <v>-151</v>
      </c>
      <c r="D122" s="6">
        <v>-307</v>
      </c>
      <c r="E122" s="41"/>
    </row>
    <row r="123" spans="1:5">
      <c r="A123" s="63" t="s">
        <v>652</v>
      </c>
      <c r="B123" s="63" t="s">
        <v>944</v>
      </c>
      <c r="C123" s="6">
        <v>589</v>
      </c>
      <c r="D123" s="6">
        <v>-2079</v>
      </c>
      <c r="E123" s="41"/>
    </row>
    <row r="124" spans="1:5">
      <c r="A124" s="63" t="s">
        <v>653</v>
      </c>
      <c r="B124" s="63" t="s">
        <v>248</v>
      </c>
      <c r="C124" s="6">
        <v>26383</v>
      </c>
      <c r="D124" s="6">
        <v>-41</v>
      </c>
      <c r="E124" s="41"/>
    </row>
    <row r="125" spans="1:5">
      <c r="A125" s="63" t="s">
        <v>654</v>
      </c>
      <c r="B125" s="63" t="s">
        <v>250</v>
      </c>
      <c r="C125" s="6">
        <v>47109</v>
      </c>
      <c r="D125" s="6">
        <v>-15231</v>
      </c>
      <c r="E125" s="41"/>
    </row>
    <row r="126" spans="1:5">
      <c r="A126" s="63" t="s">
        <v>655</v>
      </c>
      <c r="B126" s="63" t="s">
        <v>252</v>
      </c>
      <c r="C126" s="6">
        <v>-217959</v>
      </c>
      <c r="D126" s="6">
        <v>-15904</v>
      </c>
      <c r="E126" s="41"/>
    </row>
    <row r="127" spans="1:5">
      <c r="A127" s="63" t="s">
        <v>255</v>
      </c>
      <c r="B127" s="63" t="s">
        <v>945</v>
      </c>
      <c r="C127" s="6">
        <v>9763</v>
      </c>
      <c r="D127" s="6">
        <v>36885</v>
      </c>
      <c r="E127" s="41"/>
    </row>
    <row r="128" spans="1:5">
      <c r="A128" s="63" t="s">
        <v>259</v>
      </c>
      <c r="B128" s="63" t="s">
        <v>256</v>
      </c>
      <c r="C128" s="6">
        <v>-5729</v>
      </c>
      <c r="D128" s="6">
        <v>-2978</v>
      </c>
      <c r="E128" s="41"/>
    </row>
    <row r="129" spans="1:5">
      <c r="A129" s="63" t="s">
        <v>946</v>
      </c>
      <c r="B129" s="63" t="s">
        <v>260</v>
      </c>
      <c r="C129" s="6">
        <v>1389</v>
      </c>
      <c r="D129" s="6">
        <v>573</v>
      </c>
      <c r="E129" s="41"/>
    </row>
    <row r="130" spans="1:5">
      <c r="A130" s="345" t="s">
        <v>805</v>
      </c>
      <c r="B130" s="345" t="s">
        <v>262</v>
      </c>
      <c r="C130" s="5">
        <v>99870</v>
      </c>
      <c r="D130" s="5">
        <v>7228</v>
      </c>
      <c r="E130" s="41"/>
    </row>
    <row r="131" spans="1:5">
      <c r="A131" s="346" t="s">
        <v>947</v>
      </c>
      <c r="B131" s="346" t="s">
        <v>948</v>
      </c>
      <c r="C131" s="7">
        <v>47766</v>
      </c>
      <c r="D131" s="7">
        <v>1702</v>
      </c>
      <c r="E131" s="41"/>
    </row>
    <row r="132" spans="1:5">
      <c r="A132" s="63" t="s">
        <v>766</v>
      </c>
      <c r="B132" s="63" t="s">
        <v>767</v>
      </c>
      <c r="C132" s="6">
        <v>-13328</v>
      </c>
      <c r="D132" s="6">
        <v>-1464</v>
      </c>
      <c r="E132" s="41"/>
    </row>
    <row r="133" spans="1:5">
      <c r="A133" s="347" t="s">
        <v>949</v>
      </c>
      <c r="B133" s="347" t="s">
        <v>950</v>
      </c>
      <c r="C133" s="5">
        <v>134308</v>
      </c>
      <c r="D133" s="5">
        <v>7466</v>
      </c>
      <c r="E133" s="41"/>
    </row>
    <row r="134" spans="1:5">
      <c r="A134" s="344" t="s">
        <v>660</v>
      </c>
      <c r="B134" s="344" t="s">
        <v>272</v>
      </c>
      <c r="C134" s="4"/>
      <c r="D134" s="4"/>
      <c r="E134" s="41"/>
    </row>
    <row r="135" spans="1:5">
      <c r="A135" s="348" t="s">
        <v>549</v>
      </c>
      <c r="B135" s="348" t="s">
        <v>274</v>
      </c>
      <c r="C135" s="4">
        <v>151</v>
      </c>
      <c r="D135" s="4">
        <v>7690</v>
      </c>
      <c r="E135" s="41"/>
    </row>
    <row r="136" spans="1:5">
      <c r="A136" s="63" t="s">
        <v>951</v>
      </c>
      <c r="B136" s="63" t="s">
        <v>952</v>
      </c>
      <c r="C136" s="6">
        <v>0</v>
      </c>
      <c r="D136" s="6">
        <v>6664</v>
      </c>
      <c r="E136" s="41"/>
    </row>
    <row r="137" spans="1:5">
      <c r="A137" s="63" t="s">
        <v>1012</v>
      </c>
      <c r="B137" s="63" t="s">
        <v>1013</v>
      </c>
      <c r="C137" s="6">
        <v>0</v>
      </c>
      <c r="D137" s="6">
        <v>0</v>
      </c>
      <c r="E137" s="41"/>
    </row>
    <row r="138" spans="1:5">
      <c r="A138" s="63" t="s">
        <v>281</v>
      </c>
      <c r="B138" s="63" t="s">
        <v>282</v>
      </c>
      <c r="C138" s="6">
        <v>0</v>
      </c>
      <c r="D138" s="6">
        <v>0</v>
      </c>
      <c r="E138" s="41"/>
    </row>
    <row r="139" spans="1:5">
      <c r="A139" s="63" t="s">
        <v>953</v>
      </c>
      <c r="B139" s="63" t="s">
        <v>954</v>
      </c>
      <c r="C139" s="6">
        <v>151</v>
      </c>
      <c r="D139" s="6">
        <v>1026</v>
      </c>
      <c r="E139" s="41"/>
    </row>
    <row r="140" spans="1:5">
      <c r="A140" s="63" t="s">
        <v>1014</v>
      </c>
      <c r="B140" s="63" t="s">
        <v>1015</v>
      </c>
      <c r="C140" s="6">
        <v>0</v>
      </c>
      <c r="D140" s="6">
        <v>0</v>
      </c>
      <c r="E140" s="41"/>
    </row>
    <row r="141" spans="1:5">
      <c r="A141" s="345" t="s">
        <v>553</v>
      </c>
      <c r="B141" s="345" t="s">
        <v>300</v>
      </c>
      <c r="C141" s="5">
        <v>4514</v>
      </c>
      <c r="D141" s="5">
        <v>3477</v>
      </c>
      <c r="E141" s="41"/>
    </row>
    <row r="142" spans="1:5" ht="26">
      <c r="A142" s="63" t="s">
        <v>957</v>
      </c>
      <c r="B142" s="63" t="s">
        <v>958</v>
      </c>
      <c r="C142" s="6">
        <v>3080</v>
      </c>
      <c r="D142" s="6">
        <v>2444</v>
      </c>
      <c r="E142" s="41"/>
    </row>
    <row r="143" spans="1:5">
      <c r="A143" s="63" t="s">
        <v>1016</v>
      </c>
      <c r="B143" s="63" t="s">
        <v>1017</v>
      </c>
      <c r="C143" s="6">
        <v>0</v>
      </c>
      <c r="D143" s="6">
        <v>0</v>
      </c>
      <c r="E143" s="41"/>
    </row>
    <row r="144" spans="1:5">
      <c r="A144" s="63" t="s">
        <v>962</v>
      </c>
      <c r="B144" s="63" t="s">
        <v>963</v>
      </c>
      <c r="C144" s="6">
        <v>105</v>
      </c>
      <c r="D144" s="6">
        <v>2</v>
      </c>
      <c r="E144" s="41"/>
    </row>
    <row r="145" spans="1:5">
      <c r="A145" s="63" t="s">
        <v>557</v>
      </c>
      <c r="B145" s="63" t="s">
        <v>424</v>
      </c>
      <c r="C145" s="6">
        <v>1329</v>
      </c>
      <c r="D145" s="6">
        <v>1031</v>
      </c>
      <c r="E145" s="41"/>
    </row>
    <row r="146" spans="1:5">
      <c r="A146" s="347" t="s">
        <v>964</v>
      </c>
      <c r="B146" s="347" t="s">
        <v>965</v>
      </c>
      <c r="C146" s="5">
        <v>-4363</v>
      </c>
      <c r="D146" s="5">
        <v>4213</v>
      </c>
      <c r="E146" s="41"/>
    </row>
    <row r="147" spans="1:5">
      <c r="A147" s="344" t="s">
        <v>669</v>
      </c>
      <c r="B147" s="344" t="s">
        <v>966</v>
      </c>
      <c r="C147" s="4"/>
      <c r="D147" s="4"/>
      <c r="E147" s="41"/>
    </row>
    <row r="148" spans="1:5">
      <c r="A148" s="348" t="s">
        <v>549</v>
      </c>
      <c r="B148" s="348" t="s">
        <v>274</v>
      </c>
      <c r="C148" s="4">
        <v>0</v>
      </c>
      <c r="D148" s="4">
        <v>90</v>
      </c>
      <c r="E148" s="41"/>
    </row>
    <row r="149" spans="1:5" ht="26">
      <c r="A149" s="63" t="s">
        <v>967</v>
      </c>
      <c r="B149" s="63" t="s">
        <v>968</v>
      </c>
      <c r="C149" s="6">
        <v>0</v>
      </c>
      <c r="D149" s="6">
        <v>0</v>
      </c>
      <c r="E149" s="41"/>
    </row>
    <row r="150" spans="1:5">
      <c r="A150" s="63" t="s">
        <v>336</v>
      </c>
      <c r="B150" s="63" t="s">
        <v>337</v>
      </c>
      <c r="C150" s="6">
        <v>0</v>
      </c>
      <c r="D150" s="6">
        <v>5</v>
      </c>
      <c r="E150" s="41"/>
    </row>
    <row r="151" spans="1:5">
      <c r="A151" s="63" t="s">
        <v>1018</v>
      </c>
      <c r="B151" s="63" t="s">
        <v>1019</v>
      </c>
      <c r="C151" s="6">
        <v>0</v>
      </c>
      <c r="D151" s="6">
        <v>0</v>
      </c>
      <c r="E151" s="41"/>
    </row>
    <row r="152" spans="1:5">
      <c r="A152" s="63" t="s">
        <v>1020</v>
      </c>
      <c r="B152" s="63" t="s">
        <v>1021</v>
      </c>
      <c r="C152" s="6">
        <v>0</v>
      </c>
      <c r="D152" s="6">
        <v>85</v>
      </c>
      <c r="E152" s="41"/>
    </row>
    <row r="153" spans="1:5">
      <c r="A153" s="345" t="s">
        <v>553</v>
      </c>
      <c r="B153" s="345" t="s">
        <v>300</v>
      </c>
      <c r="C153" s="5">
        <v>144</v>
      </c>
      <c r="D153" s="5">
        <v>277</v>
      </c>
      <c r="E153" s="41"/>
    </row>
    <row r="154" spans="1:5">
      <c r="A154" s="63" t="s">
        <v>1022</v>
      </c>
      <c r="B154" s="63" t="s">
        <v>1023</v>
      </c>
      <c r="C154" s="6">
        <v>0</v>
      </c>
      <c r="D154" s="6">
        <v>0</v>
      </c>
      <c r="E154" s="41"/>
    </row>
    <row r="155" spans="1:5">
      <c r="A155" s="63" t="s">
        <v>811</v>
      </c>
      <c r="B155" s="63" t="s">
        <v>346</v>
      </c>
      <c r="C155" s="6">
        <v>0</v>
      </c>
      <c r="D155" s="6">
        <v>0</v>
      </c>
      <c r="E155" s="41"/>
    </row>
    <row r="156" spans="1:5" ht="26">
      <c r="A156" s="63" t="s">
        <v>1024</v>
      </c>
      <c r="B156" s="63" t="s">
        <v>1025</v>
      </c>
      <c r="C156" s="6">
        <v>0</v>
      </c>
      <c r="D156" s="6">
        <v>0</v>
      </c>
      <c r="E156" s="41"/>
    </row>
    <row r="157" spans="1:5">
      <c r="A157" s="63" t="s">
        <v>969</v>
      </c>
      <c r="B157" s="63" t="s">
        <v>970</v>
      </c>
      <c r="C157" s="6">
        <v>4</v>
      </c>
      <c r="D157" s="6">
        <v>1</v>
      </c>
      <c r="E157" s="41"/>
    </row>
    <row r="158" spans="1:5">
      <c r="A158" s="63" t="s">
        <v>1026</v>
      </c>
      <c r="B158" s="63" t="s">
        <v>1027</v>
      </c>
      <c r="C158" s="6">
        <v>0</v>
      </c>
      <c r="D158" s="6">
        <v>0</v>
      </c>
      <c r="E158" s="41"/>
    </row>
    <row r="159" spans="1:5">
      <c r="A159" s="63" t="s">
        <v>200</v>
      </c>
      <c r="B159" s="63" t="s">
        <v>1028</v>
      </c>
      <c r="C159" s="6">
        <v>0</v>
      </c>
      <c r="D159" s="6">
        <v>0</v>
      </c>
      <c r="E159" s="41"/>
    </row>
    <row r="160" spans="1:5">
      <c r="A160" s="63" t="s">
        <v>971</v>
      </c>
      <c r="B160" s="63" t="s">
        <v>786</v>
      </c>
      <c r="C160" s="6">
        <v>140</v>
      </c>
      <c r="D160" s="6">
        <v>263</v>
      </c>
      <c r="E160" s="41"/>
    </row>
    <row r="161" spans="1:8">
      <c r="A161" s="63" t="s">
        <v>351</v>
      </c>
      <c r="B161" s="63" t="s">
        <v>341</v>
      </c>
      <c r="C161" s="6">
        <v>0</v>
      </c>
      <c r="D161" s="6">
        <v>13</v>
      </c>
      <c r="E161" s="41"/>
    </row>
    <row r="162" spans="1:8">
      <c r="A162" s="63" t="s">
        <v>1029</v>
      </c>
      <c r="B162" s="63" t="s">
        <v>1030</v>
      </c>
      <c r="C162" s="6">
        <v>0</v>
      </c>
      <c r="D162" s="6">
        <v>0</v>
      </c>
      <c r="E162" s="41"/>
    </row>
    <row r="163" spans="1:8">
      <c r="A163" s="347" t="s">
        <v>972</v>
      </c>
      <c r="B163" s="347" t="s">
        <v>973</v>
      </c>
      <c r="C163" s="5">
        <v>-144</v>
      </c>
      <c r="D163" s="5">
        <v>-187</v>
      </c>
      <c r="E163" s="41"/>
    </row>
    <row r="164" spans="1:8">
      <c r="A164" s="48" t="s">
        <v>974</v>
      </c>
      <c r="B164" s="48" t="s">
        <v>975</v>
      </c>
      <c r="C164" s="5">
        <v>129801</v>
      </c>
      <c r="D164" s="5">
        <v>11492</v>
      </c>
      <c r="E164" s="41"/>
    </row>
    <row r="165" spans="1:8">
      <c r="A165" s="48" t="s">
        <v>976</v>
      </c>
      <c r="B165" s="48" t="s">
        <v>977</v>
      </c>
      <c r="C165" s="5">
        <v>129801</v>
      </c>
      <c r="D165" s="5">
        <v>11492</v>
      </c>
      <c r="E165" s="41"/>
    </row>
    <row r="166" spans="1:8">
      <c r="A166" s="349" t="s">
        <v>978</v>
      </c>
      <c r="B166" s="349" t="s">
        <v>979</v>
      </c>
      <c r="C166" s="6"/>
      <c r="D166" s="6"/>
      <c r="E166" s="41"/>
    </row>
    <row r="167" spans="1:8">
      <c r="A167" s="48" t="s">
        <v>980</v>
      </c>
      <c r="B167" s="48" t="s">
        <v>981</v>
      </c>
      <c r="C167" s="5">
        <v>34395</v>
      </c>
      <c r="D167" s="5">
        <v>39684</v>
      </c>
      <c r="E167" s="41"/>
    </row>
    <row r="168" spans="1:8">
      <c r="A168" s="48" t="s">
        <v>982</v>
      </c>
      <c r="B168" s="48" t="s">
        <v>983</v>
      </c>
      <c r="C168" s="49">
        <v>164196</v>
      </c>
      <c r="D168" s="49">
        <v>51176</v>
      </c>
      <c r="E168" s="41"/>
    </row>
    <row r="171" spans="1:8" ht="26">
      <c r="A171" s="13" t="s">
        <v>1092</v>
      </c>
      <c r="B171" s="13" t="s">
        <v>1093</v>
      </c>
    </row>
    <row r="172" spans="1:8" ht="52">
      <c r="A172" s="411" t="s">
        <v>126</v>
      </c>
      <c r="B172" s="411" t="s">
        <v>127</v>
      </c>
      <c r="C172" s="350" t="s">
        <v>1067</v>
      </c>
      <c r="D172" s="350" t="s">
        <v>1068</v>
      </c>
      <c r="E172" s="350" t="s">
        <v>1059</v>
      </c>
      <c r="F172" s="350" t="s">
        <v>478</v>
      </c>
      <c r="G172" s="351" t="s">
        <v>433</v>
      </c>
    </row>
    <row r="173" spans="1:8" ht="78">
      <c r="A173" s="411" t="s">
        <v>126</v>
      </c>
      <c r="B173" s="411"/>
      <c r="C173" s="350" t="s">
        <v>1069</v>
      </c>
      <c r="D173" s="350" t="s">
        <v>1070</v>
      </c>
      <c r="E173" s="350" t="s">
        <v>1060</v>
      </c>
      <c r="F173" s="350" t="s">
        <v>987</v>
      </c>
      <c r="G173" s="351" t="s">
        <v>435</v>
      </c>
    </row>
    <row r="174" spans="1:8">
      <c r="A174" s="347" t="s">
        <v>14</v>
      </c>
      <c r="B174" s="347" t="s">
        <v>15</v>
      </c>
      <c r="C174" s="352">
        <v>31157</v>
      </c>
      <c r="D174" s="352">
        <v>5283</v>
      </c>
      <c r="E174" s="352">
        <v>99249</v>
      </c>
      <c r="F174" s="352">
        <v>-29019</v>
      </c>
      <c r="G174" s="352">
        <v>106670</v>
      </c>
      <c r="H174" s="40"/>
    </row>
    <row r="175" spans="1:8">
      <c r="A175" s="64" t="s">
        <v>566</v>
      </c>
      <c r="B175" s="64" t="s">
        <v>133</v>
      </c>
      <c r="C175" s="62">
        <v>3436</v>
      </c>
      <c r="D175" s="62">
        <v>1072</v>
      </c>
      <c r="E175" s="62">
        <v>1439</v>
      </c>
      <c r="F175" s="62">
        <v>0</v>
      </c>
      <c r="G175" s="62">
        <v>5947</v>
      </c>
      <c r="H175" s="40"/>
    </row>
    <row r="176" spans="1:8">
      <c r="A176" s="64" t="s">
        <v>134</v>
      </c>
      <c r="B176" s="64" t="s">
        <v>907</v>
      </c>
      <c r="C176" s="62">
        <v>20917</v>
      </c>
      <c r="D176" s="62">
        <v>4164</v>
      </c>
      <c r="E176" s="62">
        <v>59819</v>
      </c>
      <c r="F176" s="62">
        <v>-43356</v>
      </c>
      <c r="G176" s="62">
        <v>41544</v>
      </c>
      <c r="H176" s="40"/>
    </row>
    <row r="177" spans="1:8">
      <c r="A177" s="64" t="s">
        <v>138</v>
      </c>
      <c r="B177" s="64" t="s">
        <v>139</v>
      </c>
      <c r="C177" s="62">
        <v>0</v>
      </c>
      <c r="D177" s="62">
        <v>0</v>
      </c>
      <c r="E177" s="62">
        <v>0</v>
      </c>
      <c r="F177" s="62">
        <v>46417</v>
      </c>
      <c r="G177" s="62">
        <v>46417</v>
      </c>
      <c r="H177" s="40"/>
    </row>
    <row r="178" spans="1:8">
      <c r="A178" s="64" t="s">
        <v>909</v>
      </c>
      <c r="B178" s="64" t="s">
        <v>141</v>
      </c>
      <c r="C178" s="62">
        <v>0</v>
      </c>
      <c r="D178" s="62">
        <v>0</v>
      </c>
      <c r="E178" s="62">
        <v>0</v>
      </c>
      <c r="F178" s="62">
        <v>0</v>
      </c>
      <c r="G178" s="62">
        <v>0</v>
      </c>
      <c r="H178" s="40"/>
    </row>
    <row r="179" spans="1:8">
      <c r="A179" s="64" t="s">
        <v>536</v>
      </c>
      <c r="B179" s="64" t="s">
        <v>451</v>
      </c>
      <c r="C179" s="62">
        <v>0</v>
      </c>
      <c r="D179" s="62">
        <v>0</v>
      </c>
      <c r="E179" s="62">
        <v>32112</v>
      </c>
      <c r="F179" s="62">
        <v>-32112</v>
      </c>
      <c r="G179" s="62">
        <v>0</v>
      </c>
      <c r="H179" s="40"/>
    </row>
    <row r="180" spans="1:8" ht="26">
      <c r="A180" s="64" t="s">
        <v>644</v>
      </c>
      <c r="B180" s="64" t="s">
        <v>865</v>
      </c>
      <c r="C180" s="62">
        <v>0</v>
      </c>
      <c r="D180" s="62">
        <v>0</v>
      </c>
      <c r="E180" s="62">
        <v>0</v>
      </c>
      <c r="F180" s="62">
        <v>0</v>
      </c>
      <c r="G180" s="62">
        <v>0</v>
      </c>
      <c r="H180" s="40"/>
    </row>
    <row r="181" spans="1:8">
      <c r="A181" s="64" t="s">
        <v>911</v>
      </c>
      <c r="B181" s="64" t="s">
        <v>912</v>
      </c>
      <c r="C181" s="62">
        <v>0</v>
      </c>
      <c r="D181" s="62">
        <v>0</v>
      </c>
      <c r="E181" s="62">
        <v>0</v>
      </c>
      <c r="F181" s="62">
        <v>0</v>
      </c>
      <c r="G181" s="62">
        <v>0</v>
      </c>
      <c r="H181" s="40"/>
    </row>
    <row r="182" spans="1:8">
      <c r="A182" s="64" t="s">
        <v>146</v>
      </c>
      <c r="B182" s="64" t="s">
        <v>147</v>
      </c>
      <c r="C182" s="62">
        <v>0</v>
      </c>
      <c r="D182" s="62">
        <v>0</v>
      </c>
      <c r="E182" s="62">
        <v>547</v>
      </c>
      <c r="F182" s="62">
        <v>0</v>
      </c>
      <c r="G182" s="62">
        <v>547</v>
      </c>
      <c r="H182" s="40"/>
    </row>
    <row r="183" spans="1:8">
      <c r="A183" s="64" t="s">
        <v>913</v>
      </c>
      <c r="B183" s="64" t="s">
        <v>151</v>
      </c>
      <c r="C183" s="62">
        <v>6774</v>
      </c>
      <c r="D183" s="62">
        <v>47</v>
      </c>
      <c r="E183" s="62">
        <v>5081</v>
      </c>
      <c r="F183" s="62">
        <v>32</v>
      </c>
      <c r="G183" s="62">
        <v>11934</v>
      </c>
      <c r="H183" s="40"/>
    </row>
    <row r="184" spans="1:8">
      <c r="A184" s="64" t="s">
        <v>1005</v>
      </c>
      <c r="B184" s="64" t="s">
        <v>1006</v>
      </c>
      <c r="C184" s="62">
        <v>30</v>
      </c>
      <c r="D184" s="62">
        <v>0</v>
      </c>
      <c r="E184" s="62">
        <v>251</v>
      </c>
      <c r="F184" s="62">
        <v>0</v>
      </c>
      <c r="G184" s="62">
        <v>281</v>
      </c>
      <c r="H184" s="40"/>
    </row>
    <row r="185" spans="1:8">
      <c r="A185" s="347" t="s">
        <v>914</v>
      </c>
      <c r="B185" s="347" t="s">
        <v>17</v>
      </c>
      <c r="C185" s="352">
        <v>386239</v>
      </c>
      <c r="D185" s="352">
        <v>44666</v>
      </c>
      <c r="E185" s="352">
        <v>39946</v>
      </c>
      <c r="F185" s="352">
        <v>-10615</v>
      </c>
      <c r="G185" s="352">
        <v>460236</v>
      </c>
      <c r="H185" s="40"/>
    </row>
    <row r="186" spans="1:8">
      <c r="A186" s="64" t="s">
        <v>156</v>
      </c>
      <c r="B186" s="64" t="s">
        <v>157</v>
      </c>
      <c r="C186" s="62">
        <v>49400</v>
      </c>
      <c r="D186" s="62">
        <v>0</v>
      </c>
      <c r="E186" s="62">
        <v>2</v>
      </c>
      <c r="F186" s="62">
        <v>0</v>
      </c>
      <c r="G186" s="62">
        <v>49402</v>
      </c>
      <c r="H186" s="40"/>
    </row>
    <row r="187" spans="1:8">
      <c r="A187" s="64" t="s">
        <v>158</v>
      </c>
      <c r="B187" s="64" t="s">
        <v>159</v>
      </c>
      <c r="C187" s="62">
        <v>218603</v>
      </c>
      <c r="D187" s="62">
        <v>5769</v>
      </c>
      <c r="E187" s="62">
        <v>93</v>
      </c>
      <c r="F187" s="62">
        <v>-1190</v>
      </c>
      <c r="G187" s="62">
        <v>223275</v>
      </c>
      <c r="H187" s="40"/>
    </row>
    <row r="188" spans="1:8">
      <c r="A188" s="64" t="s">
        <v>915</v>
      </c>
      <c r="B188" s="64" t="s">
        <v>161</v>
      </c>
      <c r="C188" s="62">
        <v>0</v>
      </c>
      <c r="D188" s="62">
        <v>0</v>
      </c>
      <c r="E188" s="62">
        <v>211</v>
      </c>
      <c r="F188" s="62">
        <v>-211</v>
      </c>
      <c r="G188" s="62">
        <v>0</v>
      </c>
      <c r="H188" s="40"/>
    </row>
    <row r="189" spans="1:8">
      <c r="A189" s="64" t="s">
        <v>152</v>
      </c>
      <c r="B189" s="64" t="s">
        <v>163</v>
      </c>
      <c r="C189" s="62">
        <v>12873</v>
      </c>
      <c r="D189" s="62">
        <v>3589</v>
      </c>
      <c r="E189" s="62">
        <v>4810</v>
      </c>
      <c r="F189" s="62">
        <v>-9214</v>
      </c>
      <c r="G189" s="62">
        <v>12058</v>
      </c>
      <c r="H189" s="40"/>
    </row>
    <row r="190" spans="1:8">
      <c r="A190" s="64" t="s">
        <v>916</v>
      </c>
      <c r="B190" s="64" t="s">
        <v>917</v>
      </c>
      <c r="C190" s="62">
        <v>0</v>
      </c>
      <c r="D190" s="62">
        <v>0</v>
      </c>
      <c r="E190" s="62">
        <v>0</v>
      </c>
      <c r="F190" s="62">
        <v>0</v>
      </c>
      <c r="G190" s="62">
        <v>0</v>
      </c>
      <c r="H190" s="40"/>
    </row>
    <row r="191" spans="1:8" ht="26">
      <c r="A191" s="64" t="s">
        <v>918</v>
      </c>
      <c r="B191" s="64" t="s">
        <v>919</v>
      </c>
      <c r="C191" s="62">
        <v>0</v>
      </c>
      <c r="D191" s="62">
        <v>0</v>
      </c>
      <c r="E191" s="62">
        <v>0</v>
      </c>
      <c r="F191" s="62">
        <v>0</v>
      </c>
      <c r="G191" s="62">
        <v>0</v>
      </c>
      <c r="H191" s="40"/>
    </row>
    <row r="192" spans="1:8">
      <c r="A192" s="64" t="s">
        <v>146</v>
      </c>
      <c r="B192" s="64" t="s">
        <v>147</v>
      </c>
      <c r="C192" s="62">
        <v>0</v>
      </c>
      <c r="D192" s="62">
        <v>0</v>
      </c>
      <c r="E192" s="62">
        <v>2773</v>
      </c>
      <c r="F192" s="62">
        <v>0</v>
      </c>
      <c r="G192" s="62">
        <v>2773</v>
      </c>
      <c r="H192" s="40"/>
    </row>
    <row r="193" spans="1:8">
      <c r="A193" s="64" t="s">
        <v>499</v>
      </c>
      <c r="B193" s="64" t="s">
        <v>149</v>
      </c>
      <c r="C193" s="62">
        <v>563</v>
      </c>
      <c r="D193" s="62">
        <v>7868</v>
      </c>
      <c r="E193" s="62">
        <v>101</v>
      </c>
      <c r="F193" s="62">
        <v>0</v>
      </c>
      <c r="G193" s="62">
        <v>8532</v>
      </c>
      <c r="H193" s="40"/>
    </row>
    <row r="194" spans="1:8">
      <c r="A194" s="64" t="s">
        <v>170</v>
      </c>
      <c r="B194" s="64" t="s">
        <v>920</v>
      </c>
      <c r="C194" s="62">
        <v>104800</v>
      </c>
      <c r="D194" s="62">
        <v>27440</v>
      </c>
      <c r="E194" s="62">
        <v>31956</v>
      </c>
      <c r="F194" s="62">
        <v>0</v>
      </c>
      <c r="G194" s="62">
        <v>164196</v>
      </c>
      <c r="H194" s="40"/>
    </row>
    <row r="195" spans="1:8">
      <c r="A195" s="338" t="s">
        <v>923</v>
      </c>
      <c r="B195" s="338" t="s">
        <v>924</v>
      </c>
      <c r="C195" s="359">
        <v>0</v>
      </c>
      <c r="D195" s="359">
        <v>0</v>
      </c>
      <c r="E195" s="359">
        <v>0</v>
      </c>
      <c r="F195" s="359">
        <v>0</v>
      </c>
      <c r="G195" s="359">
        <v>0</v>
      </c>
      <c r="H195" s="40"/>
    </row>
    <row r="196" spans="1:8">
      <c r="A196" s="347" t="s">
        <v>20</v>
      </c>
      <c r="B196" s="347" t="s">
        <v>925</v>
      </c>
      <c r="C196" s="352">
        <v>417396</v>
      </c>
      <c r="D196" s="352">
        <v>49949</v>
      </c>
      <c r="E196" s="352">
        <v>139195</v>
      </c>
      <c r="F196" s="352">
        <v>-39634</v>
      </c>
      <c r="G196" s="352">
        <v>566906</v>
      </c>
      <c r="H196" s="40"/>
    </row>
    <row r="197" spans="1:8">
      <c r="A197" s="19"/>
      <c r="B197" s="20"/>
      <c r="C197" s="35"/>
      <c r="D197" s="2"/>
      <c r="E197" s="2"/>
      <c r="F197" s="2"/>
      <c r="G197" s="2"/>
    </row>
    <row r="198" spans="1:8" ht="52">
      <c r="A198" s="414" t="s">
        <v>452</v>
      </c>
      <c r="B198" s="416" t="s">
        <v>177</v>
      </c>
      <c r="C198" s="350" t="s">
        <v>1067</v>
      </c>
      <c r="D198" s="350" t="s">
        <v>1068</v>
      </c>
      <c r="E198" s="350" t="s">
        <v>1059</v>
      </c>
      <c r="F198" s="350" t="s">
        <v>478</v>
      </c>
      <c r="G198" s="351" t="s">
        <v>433</v>
      </c>
    </row>
    <row r="199" spans="1:8" ht="78">
      <c r="A199" s="415"/>
      <c r="B199" s="417"/>
      <c r="C199" s="350" t="s">
        <v>1069</v>
      </c>
      <c r="D199" s="350" t="s">
        <v>1070</v>
      </c>
      <c r="E199" s="350" t="s">
        <v>1060</v>
      </c>
      <c r="F199" s="350" t="s">
        <v>987</v>
      </c>
      <c r="G199" s="351" t="s">
        <v>435</v>
      </c>
    </row>
    <row r="200" spans="1:8">
      <c r="A200" s="21" t="s">
        <v>22</v>
      </c>
      <c r="B200" s="347" t="s">
        <v>23</v>
      </c>
      <c r="C200" s="352">
        <v>310722</v>
      </c>
      <c r="D200" s="352">
        <v>15394</v>
      </c>
      <c r="E200" s="352">
        <v>108551</v>
      </c>
      <c r="F200" s="352">
        <v>-28821</v>
      </c>
      <c r="G200" s="352">
        <v>405846</v>
      </c>
      <c r="H200" s="40"/>
    </row>
    <row r="201" spans="1:8">
      <c r="A201" s="21" t="s">
        <v>926</v>
      </c>
      <c r="B201" s="347" t="s">
        <v>481</v>
      </c>
      <c r="C201" s="352">
        <v>310722</v>
      </c>
      <c r="D201" s="352">
        <v>15394</v>
      </c>
      <c r="E201" s="352">
        <v>108551</v>
      </c>
      <c r="F201" s="352">
        <v>-28821</v>
      </c>
      <c r="G201" s="352">
        <v>405846</v>
      </c>
      <c r="H201" s="40"/>
    </row>
    <row r="202" spans="1:8">
      <c r="A202" s="22" t="s">
        <v>182</v>
      </c>
      <c r="B202" s="64" t="s">
        <v>183</v>
      </c>
      <c r="C202" s="62">
        <v>7050</v>
      </c>
      <c r="D202" s="62">
        <v>86</v>
      </c>
      <c r="E202" s="62">
        <v>94950</v>
      </c>
      <c r="F202" s="62">
        <v>-7136</v>
      </c>
      <c r="G202" s="62">
        <v>94950</v>
      </c>
      <c r="H202" s="40"/>
    </row>
    <row r="203" spans="1:8">
      <c r="A203" s="22" t="s">
        <v>990</v>
      </c>
      <c r="B203" s="64" t="s">
        <v>1007</v>
      </c>
      <c r="C203" s="62">
        <v>0</v>
      </c>
      <c r="D203" s="62">
        <v>1188</v>
      </c>
      <c r="E203" s="62">
        <v>110936</v>
      </c>
      <c r="F203" s="62">
        <v>7606</v>
      </c>
      <c r="G203" s="62">
        <v>119730</v>
      </c>
      <c r="H203" s="40"/>
    </row>
    <row r="204" spans="1:8">
      <c r="A204" s="22" t="s">
        <v>1008</v>
      </c>
      <c r="B204" s="64" t="s">
        <v>189</v>
      </c>
      <c r="C204" s="62">
        <v>0</v>
      </c>
      <c r="D204" s="62">
        <v>0</v>
      </c>
      <c r="E204" s="62">
        <v>0</v>
      </c>
      <c r="F204" s="62">
        <v>0</v>
      </c>
      <c r="G204" s="62">
        <v>0</v>
      </c>
      <c r="H204" s="40"/>
    </row>
    <row r="205" spans="1:8">
      <c r="A205" s="22" t="s">
        <v>573</v>
      </c>
      <c r="B205" s="64" t="s">
        <v>191</v>
      </c>
      <c r="C205" s="62">
        <v>0</v>
      </c>
      <c r="D205" s="62">
        <v>0</v>
      </c>
      <c r="E205" s="62">
        <v>2180</v>
      </c>
      <c r="F205" s="62">
        <v>0</v>
      </c>
      <c r="G205" s="62">
        <v>2180</v>
      </c>
      <c r="H205" s="40"/>
    </row>
    <row r="206" spans="1:8">
      <c r="A206" s="23" t="s">
        <v>574</v>
      </c>
      <c r="B206" s="353" t="s">
        <v>193</v>
      </c>
      <c r="C206" s="354">
        <v>9</v>
      </c>
      <c r="D206" s="354">
        <v>1637</v>
      </c>
      <c r="E206" s="354">
        <v>0</v>
      </c>
      <c r="F206" s="354">
        <v>390</v>
      </c>
      <c r="G206" s="354">
        <v>2036</v>
      </c>
      <c r="H206" s="40"/>
    </row>
    <row r="207" spans="1:8">
      <c r="A207" s="22" t="s">
        <v>194</v>
      </c>
      <c r="B207" s="64" t="s">
        <v>195</v>
      </c>
      <c r="C207" s="62">
        <v>53726</v>
      </c>
      <c r="D207" s="62">
        <v>5624</v>
      </c>
      <c r="E207" s="62">
        <v>-86687</v>
      </c>
      <c r="F207" s="62">
        <v>-21965</v>
      </c>
      <c r="G207" s="62">
        <v>-49302</v>
      </c>
      <c r="H207" s="40"/>
    </row>
    <row r="208" spans="1:8">
      <c r="A208" s="22" t="s">
        <v>575</v>
      </c>
      <c r="B208" s="64" t="s">
        <v>197</v>
      </c>
      <c r="C208" s="62">
        <v>249937</v>
      </c>
      <c r="D208" s="62">
        <v>6859</v>
      </c>
      <c r="E208" s="62">
        <v>-12828</v>
      </c>
      <c r="F208" s="62">
        <v>-7716</v>
      </c>
      <c r="G208" s="62">
        <v>236252</v>
      </c>
      <c r="H208" s="40"/>
    </row>
    <row r="209" spans="1:8">
      <c r="A209" s="24" t="s">
        <v>927</v>
      </c>
      <c r="B209" s="355" t="s">
        <v>482</v>
      </c>
      <c r="C209" s="356">
        <v>0</v>
      </c>
      <c r="D209" s="356">
        <v>0</v>
      </c>
      <c r="E209" s="356">
        <v>0</v>
      </c>
      <c r="F209" s="356">
        <v>0</v>
      </c>
      <c r="G209" s="356">
        <v>0</v>
      </c>
      <c r="H209" s="40"/>
    </row>
    <row r="210" spans="1:8">
      <c r="A210" s="21" t="s">
        <v>24</v>
      </c>
      <c r="B210" s="347" t="s">
        <v>928</v>
      </c>
      <c r="C210" s="352">
        <v>241</v>
      </c>
      <c r="D210" s="352">
        <v>18</v>
      </c>
      <c r="E210" s="352">
        <v>1467</v>
      </c>
      <c r="F210" s="352">
        <v>-241</v>
      </c>
      <c r="G210" s="352">
        <v>1485</v>
      </c>
      <c r="H210" s="40"/>
    </row>
    <row r="211" spans="1:8">
      <c r="A211" s="22" t="s">
        <v>336</v>
      </c>
      <c r="B211" s="64" t="s">
        <v>337</v>
      </c>
      <c r="C211" s="62">
        <v>0</v>
      </c>
      <c r="D211" s="62">
        <v>0</v>
      </c>
      <c r="E211" s="62">
        <v>0</v>
      </c>
      <c r="F211" s="62">
        <v>0</v>
      </c>
      <c r="G211" s="62">
        <v>0</v>
      </c>
      <c r="H211" s="40"/>
    </row>
    <row r="212" spans="1:8">
      <c r="A212" s="22" t="s">
        <v>200</v>
      </c>
      <c r="B212" s="64" t="s">
        <v>201</v>
      </c>
      <c r="C212" s="62">
        <v>0</v>
      </c>
      <c r="D212" s="62">
        <v>0</v>
      </c>
      <c r="E212" s="62">
        <v>97</v>
      </c>
      <c r="F212" s="62">
        <v>0</v>
      </c>
      <c r="G212" s="62">
        <v>97</v>
      </c>
      <c r="H212" s="40"/>
    </row>
    <row r="213" spans="1:8">
      <c r="A213" s="22" t="s">
        <v>929</v>
      </c>
      <c r="B213" s="64" t="s">
        <v>531</v>
      </c>
      <c r="C213" s="62">
        <v>0</v>
      </c>
      <c r="D213" s="62">
        <v>0</v>
      </c>
      <c r="E213" s="62">
        <v>0</v>
      </c>
      <c r="F213" s="62">
        <v>0</v>
      </c>
      <c r="G213" s="62">
        <v>0</v>
      </c>
      <c r="H213" s="40"/>
    </row>
    <row r="214" spans="1:8">
      <c r="A214" s="22" t="s">
        <v>502</v>
      </c>
      <c r="B214" s="64" t="s">
        <v>205</v>
      </c>
      <c r="C214" s="62">
        <v>199</v>
      </c>
      <c r="D214" s="62">
        <v>0</v>
      </c>
      <c r="E214" s="62">
        <v>1342</v>
      </c>
      <c r="F214" s="62">
        <v>-241</v>
      </c>
      <c r="G214" s="62">
        <v>1300</v>
      </c>
      <c r="H214" s="40"/>
    </row>
    <row r="215" spans="1:8">
      <c r="A215" s="22" t="s">
        <v>503</v>
      </c>
      <c r="B215" s="64" t="s">
        <v>207</v>
      </c>
      <c r="C215" s="62">
        <v>31</v>
      </c>
      <c r="D215" s="62">
        <v>14</v>
      </c>
      <c r="E215" s="62">
        <v>16</v>
      </c>
      <c r="F215" s="62">
        <v>0</v>
      </c>
      <c r="G215" s="62">
        <v>61</v>
      </c>
      <c r="H215" s="40"/>
    </row>
    <row r="216" spans="1:8">
      <c r="A216" s="22" t="s">
        <v>483</v>
      </c>
      <c r="B216" s="64" t="s">
        <v>456</v>
      </c>
      <c r="C216" s="62">
        <v>11</v>
      </c>
      <c r="D216" s="62">
        <v>4</v>
      </c>
      <c r="E216" s="62">
        <v>12</v>
      </c>
      <c r="F216" s="62">
        <v>0</v>
      </c>
      <c r="G216" s="62">
        <v>27</v>
      </c>
      <c r="H216" s="40"/>
    </row>
    <row r="217" spans="1:8">
      <c r="A217" s="22" t="s">
        <v>930</v>
      </c>
      <c r="B217" s="64" t="s">
        <v>211</v>
      </c>
      <c r="C217" s="62">
        <v>0</v>
      </c>
      <c r="D217" s="62">
        <v>0</v>
      </c>
      <c r="E217" s="62">
        <v>0</v>
      </c>
      <c r="F217" s="62">
        <v>0</v>
      </c>
      <c r="G217" s="62">
        <v>0</v>
      </c>
      <c r="H217" s="40"/>
    </row>
    <row r="218" spans="1:8">
      <c r="A218" s="21" t="s">
        <v>931</v>
      </c>
      <c r="B218" s="347" t="s">
        <v>932</v>
      </c>
      <c r="C218" s="352">
        <v>106433</v>
      </c>
      <c r="D218" s="352">
        <v>34537</v>
      </c>
      <c r="E218" s="352">
        <v>29177</v>
      </c>
      <c r="F218" s="352">
        <v>-10572</v>
      </c>
      <c r="G218" s="352">
        <v>159575</v>
      </c>
      <c r="H218" s="40"/>
    </row>
    <row r="219" spans="1:8">
      <c r="A219" s="22" t="s">
        <v>336</v>
      </c>
      <c r="B219" s="64" t="s">
        <v>337</v>
      </c>
      <c r="C219" s="62">
        <v>0</v>
      </c>
      <c r="D219" s="62">
        <v>0</v>
      </c>
      <c r="E219" s="62">
        <v>0</v>
      </c>
      <c r="F219" s="62">
        <v>0</v>
      </c>
      <c r="G219" s="62">
        <v>0</v>
      </c>
      <c r="H219" s="40"/>
    </row>
    <row r="220" spans="1:8">
      <c r="A220" s="22" t="s">
        <v>200</v>
      </c>
      <c r="B220" s="64" t="s">
        <v>201</v>
      </c>
      <c r="C220" s="62">
        <v>7883</v>
      </c>
      <c r="D220" s="62">
        <v>0</v>
      </c>
      <c r="E220" s="62">
        <v>24734</v>
      </c>
      <c r="F220" s="62">
        <v>0</v>
      </c>
      <c r="G220" s="62">
        <v>32617</v>
      </c>
      <c r="H220" s="40"/>
    </row>
    <row r="221" spans="1:8">
      <c r="A221" s="22" t="s">
        <v>579</v>
      </c>
      <c r="B221" s="64" t="s">
        <v>217</v>
      </c>
      <c r="C221" s="62">
        <v>6950</v>
      </c>
      <c r="D221" s="62">
        <v>24347</v>
      </c>
      <c r="E221" s="62">
        <v>238</v>
      </c>
      <c r="F221" s="62">
        <v>-1170</v>
      </c>
      <c r="G221" s="62">
        <v>30365</v>
      </c>
      <c r="H221" s="40"/>
    </row>
    <row r="222" spans="1:8">
      <c r="A222" s="22" t="s">
        <v>933</v>
      </c>
      <c r="B222" s="64" t="s">
        <v>219</v>
      </c>
      <c r="C222" s="62">
        <v>44629</v>
      </c>
      <c r="D222" s="62">
        <v>1291</v>
      </c>
      <c r="E222" s="62">
        <v>0</v>
      </c>
      <c r="F222" s="62">
        <v>-211</v>
      </c>
      <c r="G222" s="62">
        <v>45709</v>
      </c>
      <c r="H222" s="40"/>
    </row>
    <row r="223" spans="1:8">
      <c r="A223" s="22" t="s">
        <v>202</v>
      </c>
      <c r="B223" s="64" t="s">
        <v>203</v>
      </c>
      <c r="C223" s="62">
        <v>20453</v>
      </c>
      <c r="D223" s="62">
        <v>4746</v>
      </c>
      <c r="E223" s="62">
        <v>4043</v>
      </c>
      <c r="F223" s="62">
        <v>-9191</v>
      </c>
      <c r="G223" s="62">
        <v>20051</v>
      </c>
      <c r="H223" s="40"/>
    </row>
    <row r="224" spans="1:8">
      <c r="A224" s="22" t="s">
        <v>503</v>
      </c>
      <c r="B224" s="64" t="s">
        <v>207</v>
      </c>
      <c r="C224" s="62">
        <v>447</v>
      </c>
      <c r="D224" s="62">
        <v>3697</v>
      </c>
      <c r="E224" s="62">
        <v>6</v>
      </c>
      <c r="F224" s="62">
        <v>0</v>
      </c>
      <c r="G224" s="62">
        <v>4150</v>
      </c>
      <c r="H224" s="40"/>
    </row>
    <row r="225" spans="1:8">
      <c r="A225" s="22" t="s">
        <v>934</v>
      </c>
      <c r="B225" s="64" t="s">
        <v>456</v>
      </c>
      <c r="C225" s="62">
        <v>20</v>
      </c>
      <c r="D225" s="62">
        <v>114</v>
      </c>
      <c r="E225" s="62">
        <v>127</v>
      </c>
      <c r="F225" s="62">
        <v>0</v>
      </c>
      <c r="G225" s="62">
        <v>261</v>
      </c>
      <c r="H225" s="40"/>
    </row>
    <row r="226" spans="1:8">
      <c r="A226" s="22" t="s">
        <v>930</v>
      </c>
      <c r="B226" s="64" t="s">
        <v>211</v>
      </c>
      <c r="C226" s="62">
        <v>26051</v>
      </c>
      <c r="D226" s="62">
        <v>342</v>
      </c>
      <c r="E226" s="62">
        <v>29</v>
      </c>
      <c r="F226" s="62">
        <v>0</v>
      </c>
      <c r="G226" s="62">
        <v>26422</v>
      </c>
      <c r="H226" s="40"/>
    </row>
    <row r="227" spans="1:8" ht="26">
      <c r="A227" s="24" t="s">
        <v>935</v>
      </c>
      <c r="B227" s="355" t="s">
        <v>1035</v>
      </c>
      <c r="C227" s="356">
        <v>0</v>
      </c>
      <c r="D227" s="356">
        <v>0</v>
      </c>
      <c r="E227" s="356">
        <v>0</v>
      </c>
      <c r="F227" s="356">
        <v>0</v>
      </c>
      <c r="G227" s="356">
        <v>0</v>
      </c>
      <c r="H227" s="40"/>
    </row>
    <row r="228" spans="1:8">
      <c r="A228" s="21" t="s">
        <v>30</v>
      </c>
      <c r="B228" s="347" t="s">
        <v>937</v>
      </c>
      <c r="C228" s="352">
        <v>417396</v>
      </c>
      <c r="D228" s="352">
        <v>49949</v>
      </c>
      <c r="E228" s="352">
        <v>139195</v>
      </c>
      <c r="F228" s="352">
        <v>-39634</v>
      </c>
      <c r="G228" s="352">
        <v>566906</v>
      </c>
      <c r="H228" s="40"/>
    </row>
    <row r="229" spans="1:8">
      <c r="A229" s="25"/>
      <c r="B229" s="25"/>
      <c r="C229" s="37"/>
      <c r="D229" s="3"/>
      <c r="E229" s="3"/>
      <c r="F229" s="3"/>
      <c r="G229" s="3"/>
    </row>
    <row r="230" spans="1:8" ht="52">
      <c r="A230" s="410" t="s">
        <v>1047</v>
      </c>
      <c r="B230" s="411" t="s">
        <v>429</v>
      </c>
      <c r="C230" s="350" t="s">
        <v>1067</v>
      </c>
      <c r="D230" s="350" t="s">
        <v>1068</v>
      </c>
      <c r="E230" s="350" t="s">
        <v>1059</v>
      </c>
      <c r="F230" s="350" t="s">
        <v>478</v>
      </c>
      <c r="G230" s="351" t="s">
        <v>433</v>
      </c>
    </row>
    <row r="231" spans="1:8" ht="78">
      <c r="A231" s="410"/>
      <c r="B231" s="411"/>
      <c r="C231" s="350" t="s">
        <v>1069</v>
      </c>
      <c r="D231" s="350" t="s">
        <v>1070</v>
      </c>
      <c r="E231" s="350" t="s">
        <v>1060</v>
      </c>
      <c r="F231" s="350" t="s">
        <v>987</v>
      </c>
      <c r="G231" s="351" t="s">
        <v>435</v>
      </c>
    </row>
    <row r="232" spans="1:8">
      <c r="A232" s="21" t="s">
        <v>0</v>
      </c>
      <c r="B232" s="347" t="s">
        <v>1</v>
      </c>
      <c r="C232" s="49">
        <v>458630</v>
      </c>
      <c r="D232" s="49">
        <v>63961</v>
      </c>
      <c r="E232" s="49">
        <v>3445</v>
      </c>
      <c r="F232" s="49">
        <v>-13401</v>
      </c>
      <c r="G232" s="49">
        <v>512635</v>
      </c>
      <c r="H232" s="40"/>
    </row>
    <row r="233" spans="1:8">
      <c r="A233" s="26" t="s">
        <v>622</v>
      </c>
      <c r="B233" s="349" t="s">
        <v>46</v>
      </c>
      <c r="C233" s="324">
        <v>418963</v>
      </c>
      <c r="D233" s="324">
        <v>0</v>
      </c>
      <c r="E233" s="324">
        <v>0</v>
      </c>
      <c r="F233" s="324">
        <v>-9858</v>
      </c>
      <c r="G233" s="324">
        <v>409105</v>
      </c>
      <c r="H233" s="40"/>
    </row>
    <row r="234" spans="1:8">
      <c r="A234" s="26" t="s">
        <v>623</v>
      </c>
      <c r="B234" s="349" t="s">
        <v>369</v>
      </c>
      <c r="C234" s="324">
        <v>157</v>
      </c>
      <c r="D234" s="324">
        <v>0</v>
      </c>
      <c r="E234" s="324">
        <v>3432</v>
      </c>
      <c r="F234" s="324">
        <v>-3520</v>
      </c>
      <c r="G234" s="324">
        <v>69</v>
      </c>
      <c r="H234" s="40"/>
    </row>
    <row r="235" spans="1:8">
      <c r="A235" s="26" t="s">
        <v>624</v>
      </c>
      <c r="B235" s="349" t="s">
        <v>436</v>
      </c>
      <c r="C235" s="324">
        <v>39510</v>
      </c>
      <c r="D235" s="324">
        <v>63961</v>
      </c>
      <c r="E235" s="324">
        <v>13</v>
      </c>
      <c r="F235" s="324">
        <v>-23</v>
      </c>
      <c r="G235" s="324">
        <v>103461</v>
      </c>
      <c r="H235" s="40"/>
    </row>
    <row r="236" spans="1:8">
      <c r="A236" s="21" t="s">
        <v>677</v>
      </c>
      <c r="B236" s="347" t="s">
        <v>867</v>
      </c>
      <c r="C236" s="49">
        <v>99943</v>
      </c>
      <c r="D236" s="49">
        <v>42282</v>
      </c>
      <c r="E236" s="49">
        <v>282</v>
      </c>
      <c r="F236" s="49">
        <v>-9812</v>
      </c>
      <c r="G236" s="49">
        <v>132695</v>
      </c>
      <c r="H236" s="40"/>
    </row>
    <row r="237" spans="1:8">
      <c r="A237" s="26" t="s">
        <v>439</v>
      </c>
      <c r="B237" s="349" t="s">
        <v>440</v>
      </c>
      <c r="C237" s="324">
        <v>63235</v>
      </c>
      <c r="D237" s="324">
        <v>0</v>
      </c>
      <c r="E237" s="324">
        <v>276</v>
      </c>
      <c r="F237" s="324">
        <v>0</v>
      </c>
      <c r="G237" s="324">
        <v>63511</v>
      </c>
      <c r="H237" s="40"/>
    </row>
    <row r="238" spans="1:8">
      <c r="A238" s="26" t="s">
        <v>793</v>
      </c>
      <c r="B238" s="349" t="s">
        <v>442</v>
      </c>
      <c r="C238" s="324">
        <v>36708</v>
      </c>
      <c r="D238" s="324">
        <v>42282</v>
      </c>
      <c r="E238" s="324">
        <v>6</v>
      </c>
      <c r="F238" s="324">
        <v>-9812</v>
      </c>
      <c r="G238" s="324">
        <v>69184</v>
      </c>
      <c r="H238" s="40"/>
    </row>
    <row r="239" spans="1:8">
      <c r="A239" s="56" t="s">
        <v>626</v>
      </c>
      <c r="B239" s="48" t="s">
        <v>993</v>
      </c>
      <c r="C239" s="49">
        <v>358687</v>
      </c>
      <c r="D239" s="49">
        <v>21679</v>
      </c>
      <c r="E239" s="49">
        <v>3163</v>
      </c>
      <c r="F239" s="49">
        <v>-3589</v>
      </c>
      <c r="G239" s="49">
        <v>379940</v>
      </c>
      <c r="H239" s="40"/>
    </row>
    <row r="240" spans="1:8">
      <c r="A240" s="22" t="s">
        <v>629</v>
      </c>
      <c r="B240" s="64" t="s">
        <v>65</v>
      </c>
      <c r="C240" s="324">
        <v>581</v>
      </c>
      <c r="D240" s="324">
        <v>85</v>
      </c>
      <c r="E240" s="324">
        <v>153</v>
      </c>
      <c r="F240" s="324">
        <v>-104</v>
      </c>
      <c r="G240" s="324">
        <v>715</v>
      </c>
      <c r="H240" s="40"/>
    </row>
    <row r="241" spans="1:8">
      <c r="A241" s="22" t="s">
        <v>627</v>
      </c>
      <c r="B241" s="64" t="s">
        <v>59</v>
      </c>
      <c r="C241" s="324">
        <v>16458</v>
      </c>
      <c r="D241" s="324">
        <v>10318</v>
      </c>
      <c r="E241" s="324">
        <v>826</v>
      </c>
      <c r="F241" s="324">
        <v>-491</v>
      </c>
      <c r="G241" s="324">
        <v>27111</v>
      </c>
      <c r="H241" s="40"/>
    </row>
    <row r="242" spans="1:8">
      <c r="A242" s="22" t="s">
        <v>628</v>
      </c>
      <c r="B242" s="64" t="s">
        <v>520</v>
      </c>
      <c r="C242" s="324">
        <v>12157</v>
      </c>
      <c r="D242" s="324">
        <v>2195</v>
      </c>
      <c r="E242" s="324">
        <v>27240</v>
      </c>
      <c r="F242" s="324">
        <v>-3098</v>
      </c>
      <c r="G242" s="324">
        <v>38494</v>
      </c>
      <c r="H242" s="40"/>
    </row>
    <row r="243" spans="1:8">
      <c r="A243" s="22" t="s">
        <v>66</v>
      </c>
      <c r="B243" s="64" t="s">
        <v>67</v>
      </c>
      <c r="C243" s="324">
        <v>26407</v>
      </c>
      <c r="D243" s="324">
        <v>79</v>
      </c>
      <c r="E243" s="324">
        <v>121</v>
      </c>
      <c r="F243" s="324">
        <v>-104</v>
      </c>
      <c r="G243" s="324">
        <v>26503</v>
      </c>
      <c r="H243" s="40"/>
    </row>
    <row r="244" spans="1:8">
      <c r="A244" s="56" t="s">
        <v>631</v>
      </c>
      <c r="B244" s="48" t="s">
        <v>883</v>
      </c>
      <c r="C244" s="49">
        <v>304246</v>
      </c>
      <c r="D244" s="49">
        <v>9172</v>
      </c>
      <c r="E244" s="49">
        <v>-24871</v>
      </c>
      <c r="F244" s="49">
        <v>0</v>
      </c>
      <c r="G244" s="49">
        <v>288547</v>
      </c>
      <c r="H244" s="40"/>
    </row>
    <row r="245" spans="1:8">
      <c r="A245" s="22" t="s">
        <v>632</v>
      </c>
      <c r="B245" s="64" t="s">
        <v>73</v>
      </c>
      <c r="C245" s="324">
        <v>65</v>
      </c>
      <c r="D245" s="324">
        <v>9</v>
      </c>
      <c r="E245" s="324">
        <v>7633</v>
      </c>
      <c r="F245" s="324">
        <v>-7521</v>
      </c>
      <c r="G245" s="324">
        <v>186</v>
      </c>
      <c r="H245" s="40"/>
    </row>
    <row r="246" spans="1:8">
      <c r="A246" s="22" t="s">
        <v>633</v>
      </c>
      <c r="B246" s="64" t="s">
        <v>75</v>
      </c>
      <c r="C246" s="324">
        <v>3610</v>
      </c>
      <c r="D246" s="324">
        <v>1158</v>
      </c>
      <c r="E246" s="324">
        <v>87</v>
      </c>
      <c r="F246" s="324">
        <v>-140</v>
      </c>
      <c r="G246" s="324">
        <v>4715</v>
      </c>
      <c r="H246" s="40"/>
    </row>
    <row r="247" spans="1:8" ht="26">
      <c r="A247" s="22" t="s">
        <v>1000</v>
      </c>
      <c r="B247" s="64" t="s">
        <v>1061</v>
      </c>
      <c r="C247" s="324">
        <v>0</v>
      </c>
      <c r="D247" s="324">
        <v>0</v>
      </c>
      <c r="E247" s="324">
        <v>0</v>
      </c>
      <c r="F247" s="324">
        <v>0</v>
      </c>
      <c r="G247" s="324">
        <v>0</v>
      </c>
      <c r="H247" s="40"/>
    </row>
    <row r="248" spans="1:8">
      <c r="A248" s="56" t="s">
        <v>817</v>
      </c>
      <c r="B248" s="48" t="s">
        <v>884</v>
      </c>
      <c r="C248" s="49">
        <v>300701</v>
      </c>
      <c r="D248" s="49">
        <v>8023</v>
      </c>
      <c r="E248" s="49">
        <v>-17325</v>
      </c>
      <c r="F248" s="49">
        <v>-7381</v>
      </c>
      <c r="G248" s="49">
        <v>284018</v>
      </c>
      <c r="H248" s="40"/>
    </row>
    <row r="249" spans="1:8">
      <c r="A249" s="22" t="s">
        <v>78</v>
      </c>
      <c r="B249" s="64" t="s">
        <v>79</v>
      </c>
      <c r="C249" s="324">
        <v>50764</v>
      </c>
      <c r="D249" s="324">
        <v>1164</v>
      </c>
      <c r="E249" s="324">
        <v>-4497</v>
      </c>
      <c r="F249" s="324">
        <v>335</v>
      </c>
      <c r="G249" s="324">
        <v>47766</v>
      </c>
      <c r="H249" s="40"/>
    </row>
    <row r="250" spans="1:8">
      <c r="A250" s="22" t="s">
        <v>1002</v>
      </c>
      <c r="B250" s="64" t="s">
        <v>1003</v>
      </c>
      <c r="C250" s="324">
        <v>0</v>
      </c>
      <c r="D250" s="324">
        <v>0</v>
      </c>
      <c r="E250" s="324">
        <v>0</v>
      </c>
      <c r="F250" s="324">
        <v>0</v>
      </c>
      <c r="G250" s="324">
        <v>0</v>
      </c>
      <c r="H250" s="40"/>
    </row>
    <row r="251" spans="1:8">
      <c r="A251" s="56" t="s">
        <v>819</v>
      </c>
      <c r="B251" s="48" t="s">
        <v>885</v>
      </c>
      <c r="C251" s="49">
        <v>249937</v>
      </c>
      <c r="D251" s="49">
        <v>6859</v>
      </c>
      <c r="E251" s="49">
        <v>-12828</v>
      </c>
      <c r="F251" s="49">
        <v>-7716</v>
      </c>
      <c r="G251" s="49">
        <v>236252</v>
      </c>
      <c r="H251" s="40"/>
    </row>
    <row r="252" spans="1:8">
      <c r="A252" s="24" t="s">
        <v>821</v>
      </c>
      <c r="B252" s="355" t="s">
        <v>1004</v>
      </c>
      <c r="C252" s="327">
        <v>0</v>
      </c>
      <c r="D252" s="327">
        <v>0</v>
      </c>
      <c r="E252" s="327">
        <v>0</v>
      </c>
      <c r="F252" s="327">
        <v>0</v>
      </c>
      <c r="G252" s="327">
        <v>0</v>
      </c>
      <c r="H252" s="40"/>
    </row>
    <row r="253" spans="1:8">
      <c r="A253" s="56" t="s">
        <v>886</v>
      </c>
      <c r="B253" s="48" t="s">
        <v>887</v>
      </c>
      <c r="C253" s="49">
        <v>249937</v>
      </c>
      <c r="D253" s="49">
        <v>6859</v>
      </c>
      <c r="E253" s="49">
        <v>-12828</v>
      </c>
      <c r="F253" s="49">
        <v>-7716</v>
      </c>
      <c r="G253" s="49">
        <v>236252</v>
      </c>
      <c r="H253" s="40"/>
    </row>
    <row r="254" spans="1:8">
      <c r="A254" s="57"/>
      <c r="B254" s="371"/>
      <c r="C254" s="327"/>
      <c r="D254" s="327"/>
      <c r="E254" s="327"/>
      <c r="F254" s="327"/>
      <c r="G254" s="327"/>
      <c r="H254" s="40"/>
    </row>
    <row r="255" spans="1:8">
      <c r="A255" s="30" t="s">
        <v>857</v>
      </c>
      <c r="B255" s="360" t="s">
        <v>888</v>
      </c>
      <c r="C255" s="361">
        <v>0</v>
      </c>
      <c r="D255" s="361">
        <v>0</v>
      </c>
      <c r="E255" s="361">
        <v>0</v>
      </c>
      <c r="F255" s="361">
        <v>0</v>
      </c>
      <c r="G255" s="361">
        <v>0</v>
      </c>
      <c r="H255" s="40"/>
    </row>
    <row r="256" spans="1:8">
      <c r="A256" s="31" t="s">
        <v>889</v>
      </c>
      <c r="B256" s="357" t="s">
        <v>890</v>
      </c>
      <c r="C256" s="49">
        <v>249937</v>
      </c>
      <c r="D256" s="49">
        <v>6859</v>
      </c>
      <c r="E256" s="49">
        <v>-12828</v>
      </c>
      <c r="F256" s="49">
        <v>-7716</v>
      </c>
      <c r="G256" s="49">
        <v>236252</v>
      </c>
      <c r="H256" s="40"/>
    </row>
  </sheetData>
  <mergeCells count="6">
    <mergeCell ref="A172:A173"/>
    <mergeCell ref="B172:B173"/>
    <mergeCell ref="A198:A199"/>
    <mergeCell ref="B198:B199"/>
    <mergeCell ref="A230:A231"/>
    <mergeCell ref="B230:B231"/>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800080"/>
  </sheetPr>
  <dimension ref="A1:G256"/>
  <sheetViews>
    <sheetView workbookViewId="0"/>
  </sheetViews>
  <sheetFormatPr baseColWidth="10" defaultColWidth="12.6640625" defaultRowHeight="14"/>
  <cols>
    <col min="1" max="2" width="50.1640625" style="12" customWidth="1"/>
    <col min="3" max="8" width="12.1640625" style="11" customWidth="1"/>
    <col min="9" max="16384" width="12.6640625" style="11"/>
  </cols>
  <sheetData>
    <row r="1" spans="1:4">
      <c r="A1" s="10" t="s">
        <v>1094</v>
      </c>
    </row>
    <row r="2" spans="1:4">
      <c r="A2" s="10" t="s">
        <v>1095</v>
      </c>
    </row>
    <row r="3" spans="1:4">
      <c r="A3" s="10"/>
    </row>
    <row r="4" spans="1:4">
      <c r="A4" s="10"/>
    </row>
    <row r="5" spans="1:4" ht="26">
      <c r="A5" s="13" t="s">
        <v>1083</v>
      </c>
      <c r="B5" s="14" t="s">
        <v>1084</v>
      </c>
    </row>
    <row r="6" spans="1:4" ht="31.25" customHeight="1">
      <c r="A6" s="319" t="s">
        <v>462</v>
      </c>
      <c r="B6" s="319" t="s">
        <v>41</v>
      </c>
      <c r="C6" s="320" t="s">
        <v>1096</v>
      </c>
      <c r="D6" s="320" t="s">
        <v>1097</v>
      </c>
    </row>
    <row r="7" spans="1:4">
      <c r="A7" s="321" t="s">
        <v>0</v>
      </c>
      <c r="B7" s="321" t="s">
        <v>1</v>
      </c>
      <c r="C7" s="322">
        <v>25587</v>
      </c>
      <c r="D7" s="322">
        <v>30804</v>
      </c>
    </row>
    <row r="8" spans="1:4">
      <c r="A8" s="323" t="s">
        <v>622</v>
      </c>
      <c r="B8" s="323" t="s">
        <v>46</v>
      </c>
      <c r="C8" s="324">
        <v>2857</v>
      </c>
      <c r="D8" s="324">
        <v>4801</v>
      </c>
    </row>
    <row r="9" spans="1:4">
      <c r="A9" s="323" t="s">
        <v>623</v>
      </c>
      <c r="B9" s="323" t="s">
        <v>369</v>
      </c>
      <c r="C9" s="324">
        <v>117</v>
      </c>
      <c r="D9" s="324">
        <v>1192</v>
      </c>
    </row>
    <row r="10" spans="1:4">
      <c r="A10" s="323" t="s">
        <v>624</v>
      </c>
      <c r="B10" s="323" t="s">
        <v>436</v>
      </c>
      <c r="C10" s="324">
        <v>22613</v>
      </c>
      <c r="D10" s="324">
        <v>24811</v>
      </c>
    </row>
    <row r="11" spans="1:4">
      <c r="A11" s="321" t="s">
        <v>677</v>
      </c>
      <c r="B11" s="321" t="s">
        <v>867</v>
      </c>
      <c r="C11" s="322">
        <v>17496</v>
      </c>
      <c r="D11" s="322">
        <v>22473</v>
      </c>
    </row>
    <row r="12" spans="1:4">
      <c r="A12" s="323" t="s">
        <v>439</v>
      </c>
      <c r="B12" s="323" t="s">
        <v>440</v>
      </c>
      <c r="C12" s="324">
        <v>2524</v>
      </c>
      <c r="D12" s="324">
        <v>3274</v>
      </c>
    </row>
    <row r="13" spans="1:4">
      <c r="A13" s="323" t="s">
        <v>793</v>
      </c>
      <c r="B13" s="323" t="s">
        <v>442</v>
      </c>
      <c r="C13" s="324">
        <v>14972</v>
      </c>
      <c r="D13" s="324">
        <v>19199</v>
      </c>
    </row>
    <row r="14" spans="1:4">
      <c r="A14" s="325" t="s">
        <v>626</v>
      </c>
      <c r="B14" s="325" t="s">
        <v>993</v>
      </c>
      <c r="C14" s="322">
        <v>8091</v>
      </c>
      <c r="D14" s="322">
        <v>8331</v>
      </c>
    </row>
    <row r="15" spans="1:4">
      <c r="A15" s="61" t="s">
        <v>629</v>
      </c>
      <c r="B15" s="61" t="s">
        <v>65</v>
      </c>
      <c r="C15" s="324">
        <v>258</v>
      </c>
      <c r="D15" s="324">
        <v>1867</v>
      </c>
    </row>
    <row r="16" spans="1:4">
      <c r="A16" s="61" t="s">
        <v>627</v>
      </c>
      <c r="B16" s="61" t="s">
        <v>59</v>
      </c>
      <c r="C16" s="324">
        <v>7785</v>
      </c>
      <c r="D16" s="324">
        <v>5204</v>
      </c>
    </row>
    <row r="17" spans="1:4">
      <c r="A17" s="61" t="s">
        <v>628</v>
      </c>
      <c r="B17" s="61" t="s">
        <v>520</v>
      </c>
      <c r="C17" s="324">
        <v>3046</v>
      </c>
      <c r="D17" s="324">
        <v>3101</v>
      </c>
    </row>
    <row r="18" spans="1:4">
      <c r="A18" s="61" t="s">
        <v>66</v>
      </c>
      <c r="B18" s="61" t="s">
        <v>67</v>
      </c>
      <c r="C18" s="324">
        <v>194</v>
      </c>
      <c r="D18" s="324">
        <v>682</v>
      </c>
    </row>
    <row r="19" spans="1:4">
      <c r="A19" s="325" t="s">
        <v>631</v>
      </c>
      <c r="B19" s="325" t="s">
        <v>883</v>
      </c>
      <c r="C19" s="322">
        <v>-2676</v>
      </c>
      <c r="D19" s="322">
        <v>1211</v>
      </c>
    </row>
    <row r="20" spans="1:4">
      <c r="A20" s="61" t="s">
        <v>632</v>
      </c>
      <c r="B20" s="61" t="s">
        <v>73</v>
      </c>
      <c r="C20" s="324">
        <v>57</v>
      </c>
      <c r="D20" s="324">
        <v>788</v>
      </c>
    </row>
    <row r="21" spans="1:4">
      <c r="A21" s="61" t="s">
        <v>633</v>
      </c>
      <c r="B21" s="61" t="s">
        <v>75</v>
      </c>
      <c r="C21" s="324">
        <v>2005</v>
      </c>
      <c r="D21" s="324">
        <v>59</v>
      </c>
    </row>
    <row r="22" spans="1:4" ht="26">
      <c r="A22" s="61" t="s">
        <v>1000</v>
      </c>
      <c r="B22" s="61" t="s">
        <v>1061</v>
      </c>
      <c r="C22" s="324">
        <v>0</v>
      </c>
      <c r="D22" s="324">
        <v>0</v>
      </c>
    </row>
    <row r="23" spans="1:4">
      <c r="A23" s="325" t="s">
        <v>817</v>
      </c>
      <c r="B23" s="325" t="s">
        <v>884</v>
      </c>
      <c r="C23" s="322">
        <v>-4624</v>
      </c>
      <c r="D23" s="322">
        <v>1940</v>
      </c>
    </row>
    <row r="24" spans="1:4">
      <c r="A24" s="61" t="s">
        <v>78</v>
      </c>
      <c r="B24" s="61" t="s">
        <v>79</v>
      </c>
      <c r="C24" s="324">
        <v>592</v>
      </c>
      <c r="D24" s="324">
        <v>466</v>
      </c>
    </row>
    <row r="25" spans="1:4">
      <c r="A25" s="61" t="s">
        <v>1002</v>
      </c>
      <c r="B25" s="61" t="s">
        <v>1003</v>
      </c>
      <c r="C25" s="324">
        <v>0</v>
      </c>
      <c r="D25" s="324">
        <v>0</v>
      </c>
    </row>
    <row r="26" spans="1:4">
      <c r="A26" s="325" t="s">
        <v>819</v>
      </c>
      <c r="B26" s="325" t="s">
        <v>885</v>
      </c>
      <c r="C26" s="322">
        <v>-5216</v>
      </c>
      <c r="D26" s="322">
        <v>1474</v>
      </c>
    </row>
    <row r="27" spans="1:4">
      <c r="A27" s="321" t="s">
        <v>821</v>
      </c>
      <c r="B27" s="321" t="s">
        <v>1004</v>
      </c>
      <c r="C27" s="322">
        <v>0</v>
      </c>
      <c r="D27" s="322">
        <v>0</v>
      </c>
    </row>
    <row r="28" spans="1:4">
      <c r="A28" s="326"/>
      <c r="B28" s="326"/>
      <c r="C28" s="327"/>
      <c r="D28" s="327"/>
    </row>
    <row r="29" spans="1:4">
      <c r="A29" s="328" t="s">
        <v>886</v>
      </c>
      <c r="B29" s="328" t="s">
        <v>887</v>
      </c>
      <c r="C29" s="329">
        <v>-5216</v>
      </c>
      <c r="D29" s="329">
        <v>1474</v>
      </c>
    </row>
    <row r="30" spans="1:4">
      <c r="A30" s="326"/>
      <c r="B30" s="326"/>
      <c r="C30" s="327"/>
      <c r="D30" s="327"/>
    </row>
    <row r="31" spans="1:4">
      <c r="A31" s="325" t="s">
        <v>857</v>
      </c>
      <c r="B31" s="325" t="s">
        <v>888</v>
      </c>
      <c r="C31" s="322">
        <v>0</v>
      </c>
      <c r="D31" s="322">
        <v>-112</v>
      </c>
    </row>
    <row r="32" spans="1:4">
      <c r="A32" s="325" t="s">
        <v>889</v>
      </c>
      <c r="B32" s="325" t="s">
        <v>890</v>
      </c>
      <c r="C32" s="322">
        <v>-5216</v>
      </c>
      <c r="D32" s="322">
        <v>1586</v>
      </c>
    </row>
    <row r="33" spans="1:4">
      <c r="A33" s="15"/>
      <c r="B33" s="16"/>
      <c r="C33" s="32"/>
      <c r="D33" s="32"/>
    </row>
    <row r="34" spans="1:4">
      <c r="A34" s="15"/>
      <c r="B34" s="17"/>
      <c r="C34" s="33"/>
      <c r="D34" s="33"/>
    </row>
    <row r="35" spans="1:4">
      <c r="A35" s="330" t="s">
        <v>86</v>
      </c>
      <c r="B35" s="330" t="s">
        <v>891</v>
      </c>
      <c r="C35" s="331"/>
      <c r="D35" s="331"/>
    </row>
    <row r="36" spans="1:4">
      <c r="A36" s="18" t="s">
        <v>88</v>
      </c>
      <c r="B36" s="18" t="s">
        <v>89</v>
      </c>
      <c r="C36" s="332">
        <v>-5.5E-2</v>
      </c>
      <c r="D36" s="332">
        <v>1.7000000000000001E-2</v>
      </c>
    </row>
    <row r="37" spans="1:4">
      <c r="A37" s="333" t="s">
        <v>90</v>
      </c>
      <c r="B37" s="333" t="s">
        <v>91</v>
      </c>
      <c r="C37" s="332">
        <v>-5.5E-2</v>
      </c>
      <c r="D37" s="332">
        <v>1.7000000000000001E-2</v>
      </c>
    </row>
    <row r="38" spans="1:4" ht="26">
      <c r="A38" s="325" t="s">
        <v>858</v>
      </c>
      <c r="B38" s="325" t="s">
        <v>892</v>
      </c>
      <c r="C38" s="334"/>
      <c r="D38" s="334"/>
    </row>
    <row r="39" spans="1:4">
      <c r="A39" s="333" t="s">
        <v>88</v>
      </c>
      <c r="B39" s="333" t="s">
        <v>89</v>
      </c>
      <c r="C39" s="332">
        <v>-5.5E-2</v>
      </c>
      <c r="D39" s="332">
        <v>1.7000000000000001E-2</v>
      </c>
    </row>
    <row r="40" spans="1:4">
      <c r="A40" s="333" t="s">
        <v>90</v>
      </c>
      <c r="B40" s="333" t="s">
        <v>91</v>
      </c>
      <c r="C40" s="332">
        <v>-5.5E-2</v>
      </c>
      <c r="D40" s="332">
        <v>1.7000000000000001E-2</v>
      </c>
    </row>
    <row r="41" spans="1:4">
      <c r="A41" s="325" t="s">
        <v>893</v>
      </c>
      <c r="B41" s="325" t="s">
        <v>894</v>
      </c>
      <c r="C41" s="334"/>
      <c r="D41" s="334"/>
    </row>
    <row r="42" spans="1:4">
      <c r="A42" s="333" t="s">
        <v>88</v>
      </c>
      <c r="B42" s="333" t="s">
        <v>89</v>
      </c>
      <c r="C42" s="332">
        <v>0</v>
      </c>
      <c r="D42" s="332">
        <v>0</v>
      </c>
    </row>
    <row r="43" spans="1:4">
      <c r="A43" s="333" t="s">
        <v>90</v>
      </c>
      <c r="B43" s="333" t="s">
        <v>91</v>
      </c>
      <c r="C43" s="332">
        <v>0</v>
      </c>
      <c r="D43" s="332">
        <v>0</v>
      </c>
    </row>
    <row r="46" spans="1:4">
      <c r="A46" s="330" t="s">
        <v>886</v>
      </c>
      <c r="B46" s="330" t="s">
        <v>887</v>
      </c>
      <c r="C46" s="322">
        <v>-5216</v>
      </c>
      <c r="D46" s="322">
        <v>1474</v>
      </c>
    </row>
    <row r="47" spans="1:4" ht="26">
      <c r="A47" s="38" t="s">
        <v>896</v>
      </c>
      <c r="B47" s="38" t="s">
        <v>897</v>
      </c>
      <c r="C47" s="324"/>
      <c r="D47" s="324"/>
    </row>
    <row r="48" spans="1:4">
      <c r="A48" s="38" t="s">
        <v>637</v>
      </c>
      <c r="B48" s="38" t="s">
        <v>898</v>
      </c>
      <c r="C48" s="324">
        <v>1539</v>
      </c>
      <c r="D48" s="324">
        <v>102</v>
      </c>
    </row>
    <row r="49" spans="1:4">
      <c r="A49" s="38" t="s">
        <v>403</v>
      </c>
      <c r="B49" s="38" t="s">
        <v>404</v>
      </c>
      <c r="C49" s="324"/>
      <c r="D49" s="324"/>
    </row>
    <row r="50" spans="1:4" ht="26">
      <c r="A50" s="38" t="s">
        <v>899</v>
      </c>
      <c r="B50" s="38" t="s">
        <v>900</v>
      </c>
      <c r="C50" s="324"/>
      <c r="D50" s="324"/>
    </row>
    <row r="51" spans="1:4">
      <c r="A51" s="330" t="s">
        <v>405</v>
      </c>
      <c r="B51" s="330" t="s">
        <v>901</v>
      </c>
      <c r="C51" s="322">
        <v>-3677</v>
      </c>
      <c r="D51" s="322">
        <v>1576</v>
      </c>
    </row>
    <row r="52" spans="1:4" ht="26">
      <c r="A52" s="18" t="s">
        <v>795</v>
      </c>
      <c r="B52" s="18" t="s">
        <v>902</v>
      </c>
      <c r="C52" s="324"/>
      <c r="D52" s="324">
        <v>-112</v>
      </c>
    </row>
    <row r="53" spans="1:4" ht="26">
      <c r="A53" s="330" t="s">
        <v>903</v>
      </c>
      <c r="B53" s="330" t="s">
        <v>904</v>
      </c>
      <c r="C53" s="322">
        <v>-3677</v>
      </c>
      <c r="D53" s="322">
        <v>1688</v>
      </c>
    </row>
    <row r="56" spans="1:4" ht="26">
      <c r="A56" s="13" t="s">
        <v>1087</v>
      </c>
      <c r="B56" s="13" t="s">
        <v>1088</v>
      </c>
    </row>
    <row r="57" spans="1:4" ht="31.25" customHeight="1">
      <c r="A57" s="319" t="s">
        <v>126</v>
      </c>
      <c r="B57" s="319" t="s">
        <v>127</v>
      </c>
      <c r="C57" s="320" t="s">
        <v>1098</v>
      </c>
      <c r="D57" s="320" t="s">
        <v>1099</v>
      </c>
    </row>
    <row r="58" spans="1:4">
      <c r="A58" s="340" t="s">
        <v>14</v>
      </c>
      <c r="B58" s="340" t="s">
        <v>15</v>
      </c>
      <c r="C58" s="336">
        <v>94930</v>
      </c>
      <c r="D58" s="336">
        <v>95565</v>
      </c>
    </row>
    <row r="59" spans="1:4">
      <c r="A59" s="61" t="s">
        <v>566</v>
      </c>
      <c r="B59" s="61" t="s">
        <v>133</v>
      </c>
      <c r="C59" s="62">
        <v>5444</v>
      </c>
      <c r="D59" s="62">
        <v>10971</v>
      </c>
    </row>
    <row r="60" spans="1:4">
      <c r="A60" s="61" t="s">
        <v>134</v>
      </c>
      <c r="B60" s="61" t="s">
        <v>907</v>
      </c>
      <c r="C60" s="62">
        <v>41303</v>
      </c>
      <c r="D60" s="62">
        <v>37297</v>
      </c>
    </row>
    <row r="61" spans="1:4">
      <c r="A61" s="61" t="s">
        <v>138</v>
      </c>
      <c r="B61" s="61" t="s">
        <v>139</v>
      </c>
      <c r="C61" s="62">
        <v>46417</v>
      </c>
      <c r="D61" s="62">
        <v>46417</v>
      </c>
    </row>
    <row r="62" spans="1:4">
      <c r="A62" s="61" t="s">
        <v>909</v>
      </c>
      <c r="B62" s="61" t="s">
        <v>141</v>
      </c>
      <c r="C62" s="62">
        <v>0</v>
      </c>
      <c r="D62" s="62">
        <v>0</v>
      </c>
    </row>
    <row r="63" spans="1:4">
      <c r="A63" s="61" t="s">
        <v>536</v>
      </c>
      <c r="B63" s="61" t="s">
        <v>451</v>
      </c>
      <c r="C63" s="62">
        <v>0</v>
      </c>
      <c r="D63" s="62">
        <v>0</v>
      </c>
    </row>
    <row r="64" spans="1:4" ht="26">
      <c r="A64" s="61" t="s">
        <v>644</v>
      </c>
      <c r="B64" s="61" t="s">
        <v>865</v>
      </c>
      <c r="C64" s="62">
        <v>0</v>
      </c>
      <c r="D64" s="62">
        <v>0</v>
      </c>
    </row>
    <row r="65" spans="1:4">
      <c r="A65" s="61" t="s">
        <v>911</v>
      </c>
      <c r="B65" s="61" t="s">
        <v>912</v>
      </c>
      <c r="C65" s="62">
        <v>0</v>
      </c>
      <c r="D65" s="62">
        <v>0</v>
      </c>
    </row>
    <row r="66" spans="1:4">
      <c r="A66" s="61" t="s">
        <v>146</v>
      </c>
      <c r="B66" s="61" t="s">
        <v>147</v>
      </c>
      <c r="C66" s="62">
        <v>547</v>
      </c>
      <c r="D66" s="62">
        <v>0</v>
      </c>
    </row>
    <row r="67" spans="1:4">
      <c r="A67" s="61" t="s">
        <v>913</v>
      </c>
      <c r="B67" s="61" t="s">
        <v>151</v>
      </c>
      <c r="C67" s="62">
        <v>943</v>
      </c>
      <c r="D67" s="62">
        <v>557</v>
      </c>
    </row>
    <row r="68" spans="1:4">
      <c r="A68" s="61" t="s">
        <v>1005</v>
      </c>
      <c r="B68" s="61" t="s">
        <v>1006</v>
      </c>
      <c r="C68" s="62">
        <v>276</v>
      </c>
      <c r="D68" s="62">
        <v>323</v>
      </c>
    </row>
    <row r="69" spans="1:4">
      <c r="A69" s="340" t="s">
        <v>914</v>
      </c>
      <c r="B69" s="340" t="s">
        <v>17</v>
      </c>
      <c r="C69" s="336">
        <v>169121</v>
      </c>
      <c r="D69" s="336">
        <v>144324</v>
      </c>
    </row>
    <row r="70" spans="1:4">
      <c r="A70" s="61" t="s">
        <v>156</v>
      </c>
      <c r="B70" s="61" t="s">
        <v>157</v>
      </c>
      <c r="C70" s="62">
        <v>106558</v>
      </c>
      <c r="D70" s="62">
        <v>58170</v>
      </c>
    </row>
    <row r="71" spans="1:4">
      <c r="A71" s="61" t="s">
        <v>158</v>
      </c>
      <c r="B71" s="61" t="s">
        <v>159</v>
      </c>
      <c r="C71" s="62">
        <v>14087</v>
      </c>
      <c r="D71" s="62">
        <v>25047</v>
      </c>
    </row>
    <row r="72" spans="1:4">
      <c r="A72" s="364" t="s">
        <v>915</v>
      </c>
      <c r="B72" s="364" t="s">
        <v>161</v>
      </c>
      <c r="C72" s="337">
        <v>183</v>
      </c>
      <c r="D72" s="337">
        <v>1851</v>
      </c>
    </row>
    <row r="73" spans="1:4">
      <c r="A73" s="61" t="s">
        <v>152</v>
      </c>
      <c r="B73" s="61" t="s">
        <v>163</v>
      </c>
      <c r="C73" s="62">
        <v>10987</v>
      </c>
      <c r="D73" s="62">
        <v>8109</v>
      </c>
    </row>
    <row r="74" spans="1:4">
      <c r="A74" s="61" t="s">
        <v>916</v>
      </c>
      <c r="B74" s="61" t="s">
        <v>917</v>
      </c>
      <c r="C74" s="62">
        <v>0</v>
      </c>
      <c r="D74" s="62">
        <v>0</v>
      </c>
    </row>
    <row r="75" spans="1:4" ht="26">
      <c r="A75" s="61" t="s">
        <v>918</v>
      </c>
      <c r="B75" s="61" t="s">
        <v>919</v>
      </c>
      <c r="C75" s="62">
        <v>0</v>
      </c>
      <c r="D75" s="62">
        <v>0</v>
      </c>
    </row>
    <row r="76" spans="1:4">
      <c r="A76" s="61" t="s">
        <v>146</v>
      </c>
      <c r="B76" s="61" t="s">
        <v>147</v>
      </c>
      <c r="C76" s="62">
        <v>2768</v>
      </c>
      <c r="D76" s="62">
        <v>908</v>
      </c>
    </row>
    <row r="77" spans="1:4">
      <c r="A77" s="61" t="s">
        <v>499</v>
      </c>
      <c r="B77" s="61" t="s">
        <v>149</v>
      </c>
      <c r="C77" s="62">
        <v>5055</v>
      </c>
      <c r="D77" s="62">
        <v>8390</v>
      </c>
    </row>
    <row r="78" spans="1:4">
      <c r="A78" s="61" t="s">
        <v>170</v>
      </c>
      <c r="B78" s="61" t="s">
        <v>920</v>
      </c>
      <c r="C78" s="62">
        <v>29483</v>
      </c>
      <c r="D78" s="62">
        <v>41849</v>
      </c>
    </row>
    <row r="79" spans="1:4">
      <c r="A79" s="61" t="s">
        <v>923</v>
      </c>
      <c r="B79" s="61" t="s">
        <v>924</v>
      </c>
      <c r="C79" s="62">
        <v>0</v>
      </c>
      <c r="D79" s="62">
        <v>0</v>
      </c>
    </row>
    <row r="80" spans="1:4">
      <c r="A80" s="340" t="s">
        <v>20</v>
      </c>
      <c r="B80" s="340" t="s">
        <v>925</v>
      </c>
      <c r="C80" s="336">
        <v>264051</v>
      </c>
      <c r="D80" s="336">
        <v>239889</v>
      </c>
    </row>
    <row r="81" spans="1:4">
      <c r="A81" s="15"/>
      <c r="B81" s="15"/>
      <c r="C81" s="1"/>
    </row>
    <row r="82" spans="1:4" ht="31.25" customHeight="1">
      <c r="A82" s="319" t="s">
        <v>452</v>
      </c>
      <c r="B82" s="319" t="s">
        <v>177</v>
      </c>
      <c r="C82" s="320" t="s">
        <v>1098</v>
      </c>
      <c r="D82" s="320" t="s">
        <v>1099</v>
      </c>
    </row>
    <row r="83" spans="1:4">
      <c r="A83" s="340" t="s">
        <v>22</v>
      </c>
      <c r="B83" s="340" t="s">
        <v>23</v>
      </c>
      <c r="C83" s="336">
        <v>164521</v>
      </c>
      <c r="D83" s="336">
        <v>169094</v>
      </c>
    </row>
    <row r="84" spans="1:4">
      <c r="A84" s="340" t="s">
        <v>926</v>
      </c>
      <c r="B84" s="340" t="s">
        <v>481</v>
      </c>
      <c r="C84" s="336">
        <v>164521</v>
      </c>
      <c r="D84" s="336">
        <v>169094</v>
      </c>
    </row>
    <row r="85" spans="1:4">
      <c r="A85" s="61" t="s">
        <v>182</v>
      </c>
      <c r="B85" s="61" t="s">
        <v>183</v>
      </c>
      <c r="C85" s="62">
        <v>94950</v>
      </c>
      <c r="D85" s="62">
        <v>94950</v>
      </c>
    </row>
    <row r="86" spans="1:4">
      <c r="A86" s="61" t="s">
        <v>990</v>
      </c>
      <c r="B86" s="61" t="s">
        <v>1007</v>
      </c>
      <c r="C86" s="62">
        <v>119730</v>
      </c>
      <c r="D86" s="62">
        <v>119730</v>
      </c>
    </row>
    <row r="87" spans="1:4">
      <c r="A87" s="61" t="s">
        <v>1008</v>
      </c>
      <c r="B87" s="61" t="s">
        <v>189</v>
      </c>
      <c r="C87" s="62">
        <v>0</v>
      </c>
      <c r="D87" s="62">
        <v>0</v>
      </c>
    </row>
    <row r="88" spans="1:4">
      <c r="A88" s="61" t="s">
        <v>573</v>
      </c>
      <c r="B88" s="61" t="s">
        <v>191</v>
      </c>
      <c r="C88" s="62">
        <v>1896</v>
      </c>
      <c r="D88" s="62">
        <v>1139</v>
      </c>
    </row>
    <row r="89" spans="1:4">
      <c r="A89" s="61" t="s">
        <v>574</v>
      </c>
      <c r="B89" s="61" t="s">
        <v>193</v>
      </c>
      <c r="C89" s="62">
        <v>2463</v>
      </c>
      <c r="D89" s="62">
        <v>-688</v>
      </c>
    </row>
    <row r="90" spans="1:4">
      <c r="A90" s="61" t="s">
        <v>194</v>
      </c>
      <c r="B90" s="61" t="s">
        <v>195</v>
      </c>
      <c r="C90" s="62">
        <v>-49302</v>
      </c>
      <c r="D90" s="62">
        <v>-48379</v>
      </c>
    </row>
    <row r="91" spans="1:4">
      <c r="A91" s="61" t="s">
        <v>575</v>
      </c>
      <c r="B91" s="61" t="s">
        <v>197</v>
      </c>
      <c r="C91" s="62">
        <v>-5216</v>
      </c>
      <c r="D91" s="62">
        <v>1586</v>
      </c>
    </row>
    <row r="92" spans="1:4">
      <c r="A92" s="321" t="s">
        <v>927</v>
      </c>
      <c r="B92" s="321" t="s">
        <v>482</v>
      </c>
      <c r="C92" s="341">
        <v>0</v>
      </c>
      <c r="D92" s="341">
        <v>756</v>
      </c>
    </row>
    <row r="93" spans="1:4">
      <c r="A93" s="340" t="s">
        <v>24</v>
      </c>
      <c r="B93" s="340" t="s">
        <v>928</v>
      </c>
      <c r="C93" s="336">
        <v>1445</v>
      </c>
      <c r="D93" s="336">
        <v>4868</v>
      </c>
    </row>
    <row r="94" spans="1:4">
      <c r="A94" s="61" t="s">
        <v>336</v>
      </c>
      <c r="B94" s="61" t="s">
        <v>337</v>
      </c>
      <c r="C94" s="62">
        <v>0</v>
      </c>
      <c r="D94" s="62">
        <v>0</v>
      </c>
    </row>
    <row r="95" spans="1:4">
      <c r="A95" s="61" t="s">
        <v>200</v>
      </c>
      <c r="B95" s="61" t="s">
        <v>201</v>
      </c>
      <c r="C95" s="62">
        <v>203</v>
      </c>
      <c r="D95" s="62">
        <v>203</v>
      </c>
    </row>
    <row r="96" spans="1:4">
      <c r="A96" s="61" t="s">
        <v>929</v>
      </c>
      <c r="B96" s="61" t="s">
        <v>531</v>
      </c>
      <c r="C96" s="62">
        <v>0</v>
      </c>
      <c r="D96" s="62">
        <v>0</v>
      </c>
    </row>
    <row r="97" spans="1:4">
      <c r="A97" s="61" t="s">
        <v>502</v>
      </c>
      <c r="B97" s="61" t="s">
        <v>205</v>
      </c>
      <c r="C97" s="62">
        <v>1156</v>
      </c>
      <c r="D97" s="62">
        <v>3351</v>
      </c>
    </row>
    <row r="98" spans="1:4">
      <c r="A98" s="61" t="s">
        <v>503</v>
      </c>
      <c r="B98" s="61" t="s">
        <v>207</v>
      </c>
      <c r="C98" s="62">
        <v>59</v>
      </c>
      <c r="D98" s="62">
        <v>1277</v>
      </c>
    </row>
    <row r="99" spans="1:4">
      <c r="A99" s="61" t="s">
        <v>483</v>
      </c>
      <c r="B99" s="61" t="s">
        <v>456</v>
      </c>
      <c r="C99" s="62">
        <v>27</v>
      </c>
      <c r="D99" s="62">
        <v>37</v>
      </c>
    </row>
    <row r="100" spans="1:4">
      <c r="A100" s="61" t="s">
        <v>930</v>
      </c>
      <c r="B100" s="61" t="s">
        <v>211</v>
      </c>
      <c r="C100" s="62">
        <v>0</v>
      </c>
      <c r="D100" s="62">
        <v>0</v>
      </c>
    </row>
    <row r="101" spans="1:4">
      <c r="A101" s="340" t="s">
        <v>931</v>
      </c>
      <c r="B101" s="340" t="s">
        <v>932</v>
      </c>
      <c r="C101" s="336">
        <v>98085</v>
      </c>
      <c r="D101" s="336">
        <v>65927</v>
      </c>
    </row>
    <row r="102" spans="1:4">
      <c r="A102" s="61" t="s">
        <v>336</v>
      </c>
      <c r="B102" s="61" t="s">
        <v>337</v>
      </c>
      <c r="C102" s="62">
        <v>0</v>
      </c>
      <c r="D102" s="62">
        <v>24</v>
      </c>
    </row>
    <row r="103" spans="1:4">
      <c r="A103" s="61" t="s">
        <v>200</v>
      </c>
      <c r="B103" s="61" t="s">
        <v>201</v>
      </c>
      <c r="C103" s="62">
        <v>381</v>
      </c>
      <c r="D103" s="62">
        <v>220</v>
      </c>
    </row>
    <row r="104" spans="1:4">
      <c r="A104" s="61" t="s">
        <v>579</v>
      </c>
      <c r="B104" s="61" t="s">
        <v>217</v>
      </c>
      <c r="C104" s="62">
        <v>19282</v>
      </c>
      <c r="D104" s="62">
        <v>24248</v>
      </c>
    </row>
    <row r="105" spans="1:4">
      <c r="A105" s="61" t="s">
        <v>933</v>
      </c>
      <c r="B105" s="61" t="s">
        <v>219</v>
      </c>
      <c r="C105" s="62">
        <v>445</v>
      </c>
      <c r="D105" s="62">
        <v>433</v>
      </c>
    </row>
    <row r="106" spans="1:4">
      <c r="A106" s="61" t="s">
        <v>202</v>
      </c>
      <c r="B106" s="61" t="s">
        <v>203</v>
      </c>
      <c r="C106" s="62">
        <v>71926</v>
      </c>
      <c r="D106" s="62">
        <v>40637</v>
      </c>
    </row>
    <row r="107" spans="1:4">
      <c r="A107" s="61" t="s">
        <v>503</v>
      </c>
      <c r="B107" s="61" t="s">
        <v>207</v>
      </c>
      <c r="C107" s="62">
        <v>5801</v>
      </c>
      <c r="D107" s="62">
        <v>202</v>
      </c>
    </row>
    <row r="108" spans="1:4">
      <c r="A108" s="61" t="s">
        <v>934</v>
      </c>
      <c r="B108" s="61" t="s">
        <v>456</v>
      </c>
      <c r="C108" s="62">
        <v>155</v>
      </c>
      <c r="D108" s="62">
        <v>97</v>
      </c>
    </row>
    <row r="109" spans="1:4">
      <c r="A109" s="61" t="s">
        <v>930</v>
      </c>
      <c r="B109" s="61" t="s">
        <v>211</v>
      </c>
      <c r="C109" s="62">
        <v>95</v>
      </c>
      <c r="D109" s="62">
        <v>66</v>
      </c>
    </row>
    <row r="110" spans="1:4" ht="26">
      <c r="A110" s="342" t="s">
        <v>935</v>
      </c>
      <c r="B110" s="342" t="s">
        <v>936</v>
      </c>
      <c r="C110" s="343">
        <v>0</v>
      </c>
      <c r="D110" s="343">
        <v>0</v>
      </c>
    </row>
    <row r="111" spans="1:4">
      <c r="A111" s="340" t="s">
        <v>30</v>
      </c>
      <c r="B111" s="340" t="s">
        <v>937</v>
      </c>
      <c r="C111" s="336">
        <v>264051</v>
      </c>
      <c r="D111" s="336">
        <v>239889</v>
      </c>
    </row>
    <row r="114" spans="1:4" ht="26">
      <c r="A114" s="13" t="s">
        <v>1090</v>
      </c>
      <c r="B114" s="13" t="s">
        <v>1091</v>
      </c>
    </row>
    <row r="115" spans="1:4" ht="31.25" customHeight="1">
      <c r="A115" s="319" t="s">
        <v>231</v>
      </c>
      <c r="B115" s="319" t="s">
        <v>232</v>
      </c>
      <c r="C115" s="113" t="s">
        <v>1096</v>
      </c>
      <c r="D115" s="113" t="s">
        <v>1097</v>
      </c>
    </row>
    <row r="116" spans="1:4">
      <c r="A116" s="344" t="s">
        <v>938</v>
      </c>
      <c r="B116" s="344" t="s">
        <v>234</v>
      </c>
      <c r="C116" s="4"/>
      <c r="D116" s="4"/>
    </row>
    <row r="117" spans="1:4">
      <c r="A117" s="345" t="s">
        <v>522</v>
      </c>
      <c r="B117" s="345" t="s">
        <v>939</v>
      </c>
      <c r="C117" s="5">
        <v>-5216</v>
      </c>
      <c r="D117" s="5">
        <v>1474</v>
      </c>
    </row>
    <row r="118" spans="1:4">
      <c r="A118" s="345" t="s">
        <v>235</v>
      </c>
      <c r="B118" s="345" t="s">
        <v>236</v>
      </c>
      <c r="C118" s="5">
        <v>3080</v>
      </c>
      <c r="D118" s="5">
        <v>2854</v>
      </c>
    </row>
    <row r="119" spans="1:4" ht="26">
      <c r="A119" s="358" t="s">
        <v>1055</v>
      </c>
      <c r="B119" s="358" t="s">
        <v>1056</v>
      </c>
      <c r="C119" s="6"/>
      <c r="D119" s="6"/>
    </row>
    <row r="120" spans="1:4">
      <c r="A120" s="63" t="s">
        <v>1057</v>
      </c>
      <c r="B120" s="63" t="s">
        <v>1058</v>
      </c>
      <c r="C120" s="6">
        <v>1175</v>
      </c>
      <c r="D120" s="6">
        <v>826</v>
      </c>
    </row>
    <row r="121" spans="1:4">
      <c r="A121" s="63" t="s">
        <v>804</v>
      </c>
      <c r="B121" s="63" t="s">
        <v>1011</v>
      </c>
      <c r="C121" s="6">
        <v>0</v>
      </c>
      <c r="D121" s="6">
        <v>0</v>
      </c>
    </row>
    <row r="122" spans="1:4">
      <c r="A122" s="63" t="s">
        <v>943</v>
      </c>
      <c r="B122" s="63" t="s">
        <v>605</v>
      </c>
      <c r="C122" s="6">
        <v>-33</v>
      </c>
      <c r="D122" s="6">
        <v>-166</v>
      </c>
    </row>
    <row r="123" spans="1:4">
      <c r="A123" s="63" t="s">
        <v>652</v>
      </c>
      <c r="B123" s="63" t="s">
        <v>944</v>
      </c>
      <c r="C123" s="6">
        <v>-23</v>
      </c>
      <c r="D123" s="6">
        <v>-269</v>
      </c>
    </row>
    <row r="124" spans="1:4">
      <c r="A124" s="63" t="s">
        <v>653</v>
      </c>
      <c r="B124" s="63" t="s">
        <v>248</v>
      </c>
      <c r="C124" s="6">
        <v>-50</v>
      </c>
      <c r="D124" s="6">
        <v>-110</v>
      </c>
    </row>
    <row r="125" spans="1:4">
      <c r="A125" s="63" t="s">
        <v>654</v>
      </c>
      <c r="B125" s="63" t="s">
        <v>250</v>
      </c>
      <c r="C125" s="6">
        <v>-10047</v>
      </c>
      <c r="D125" s="6">
        <v>-6204</v>
      </c>
    </row>
    <row r="126" spans="1:4">
      <c r="A126" s="63" t="s">
        <v>655</v>
      </c>
      <c r="B126" s="63" t="s">
        <v>252</v>
      </c>
      <c r="C126" s="6">
        <v>-7694</v>
      </c>
      <c r="D126" s="6">
        <v>-13221</v>
      </c>
    </row>
    <row r="127" spans="1:4">
      <c r="A127" s="63" t="s">
        <v>255</v>
      </c>
      <c r="B127" s="63" t="s">
        <v>945</v>
      </c>
      <c r="C127" s="6">
        <v>18868</v>
      </c>
      <c r="D127" s="6">
        <v>21929</v>
      </c>
    </row>
    <row r="128" spans="1:4">
      <c r="A128" s="63" t="s">
        <v>259</v>
      </c>
      <c r="B128" s="63" t="s">
        <v>256</v>
      </c>
      <c r="C128" s="6">
        <v>-605</v>
      </c>
      <c r="D128" s="6">
        <v>-185</v>
      </c>
    </row>
    <row r="129" spans="1:4">
      <c r="A129" s="63" t="s">
        <v>946</v>
      </c>
      <c r="B129" s="63" t="s">
        <v>260</v>
      </c>
      <c r="C129" s="6">
        <v>1489</v>
      </c>
      <c r="D129" s="6">
        <v>254</v>
      </c>
    </row>
    <row r="130" spans="1:4">
      <c r="A130" s="345" t="s">
        <v>805</v>
      </c>
      <c r="B130" s="345" t="s">
        <v>262</v>
      </c>
      <c r="C130" s="5">
        <v>-2136</v>
      </c>
      <c r="D130" s="5">
        <v>4328</v>
      </c>
    </row>
    <row r="131" spans="1:4">
      <c r="A131" s="346" t="s">
        <v>947</v>
      </c>
      <c r="B131" s="346" t="s">
        <v>948</v>
      </c>
      <c r="C131" s="7">
        <v>592</v>
      </c>
      <c r="D131" s="7">
        <v>466</v>
      </c>
    </row>
    <row r="132" spans="1:4">
      <c r="A132" s="63" t="s">
        <v>766</v>
      </c>
      <c r="B132" s="63" t="s">
        <v>767</v>
      </c>
      <c r="C132" s="6">
        <v>-750</v>
      </c>
      <c r="D132" s="6">
        <v>-1443</v>
      </c>
    </row>
    <row r="133" spans="1:4">
      <c r="A133" s="347" t="s">
        <v>949</v>
      </c>
      <c r="B133" s="347" t="s">
        <v>950</v>
      </c>
      <c r="C133" s="5">
        <v>-2294</v>
      </c>
      <c r="D133" s="5">
        <v>3351</v>
      </c>
    </row>
    <row r="134" spans="1:4">
      <c r="A134" s="344" t="s">
        <v>660</v>
      </c>
      <c r="B134" s="344" t="s">
        <v>272</v>
      </c>
      <c r="C134" s="4"/>
      <c r="D134" s="4"/>
    </row>
    <row r="135" spans="1:4">
      <c r="A135" s="348" t="s">
        <v>549</v>
      </c>
      <c r="B135" s="348" t="s">
        <v>274</v>
      </c>
      <c r="C135" s="4">
        <v>33</v>
      </c>
      <c r="D135" s="4">
        <v>405</v>
      </c>
    </row>
    <row r="136" spans="1:4">
      <c r="A136" s="63" t="s">
        <v>951</v>
      </c>
      <c r="B136" s="63" t="s">
        <v>952</v>
      </c>
      <c r="C136" s="6">
        <v>0</v>
      </c>
      <c r="D136" s="6">
        <v>91</v>
      </c>
    </row>
    <row r="137" spans="1:4">
      <c r="A137" s="63" t="s">
        <v>1012</v>
      </c>
      <c r="B137" s="63" t="s">
        <v>1013</v>
      </c>
      <c r="C137" s="6">
        <v>0</v>
      </c>
      <c r="D137" s="6">
        <v>0</v>
      </c>
    </row>
    <row r="138" spans="1:4">
      <c r="A138" s="63" t="s">
        <v>281</v>
      </c>
      <c r="B138" s="63" t="s">
        <v>282</v>
      </c>
      <c r="C138" s="6">
        <v>0</v>
      </c>
      <c r="D138" s="6">
        <v>29</v>
      </c>
    </row>
    <row r="139" spans="1:4">
      <c r="A139" s="63" t="s">
        <v>953</v>
      </c>
      <c r="B139" s="63" t="s">
        <v>954</v>
      </c>
      <c r="C139" s="6">
        <v>33</v>
      </c>
      <c r="D139" s="6">
        <v>285</v>
      </c>
    </row>
    <row r="140" spans="1:4">
      <c r="A140" s="63" t="s">
        <v>1014</v>
      </c>
      <c r="B140" s="63" t="s">
        <v>1015</v>
      </c>
      <c r="C140" s="6">
        <v>0</v>
      </c>
      <c r="D140" s="6">
        <v>0</v>
      </c>
    </row>
    <row r="141" spans="1:4">
      <c r="A141" s="345" t="s">
        <v>553</v>
      </c>
      <c r="B141" s="345" t="s">
        <v>300</v>
      </c>
      <c r="C141" s="5">
        <v>2574</v>
      </c>
      <c r="D141" s="5">
        <v>1475</v>
      </c>
    </row>
    <row r="142" spans="1:4" ht="26">
      <c r="A142" s="63" t="s">
        <v>957</v>
      </c>
      <c r="B142" s="63" t="s">
        <v>958</v>
      </c>
      <c r="C142" s="6">
        <v>2104</v>
      </c>
      <c r="D142" s="6">
        <v>1475</v>
      </c>
    </row>
    <row r="143" spans="1:4">
      <c r="A143" s="63" t="s">
        <v>1016</v>
      </c>
      <c r="B143" s="63" t="s">
        <v>1017</v>
      </c>
      <c r="C143" s="6">
        <v>0</v>
      </c>
      <c r="D143" s="6">
        <v>0</v>
      </c>
    </row>
    <row r="144" spans="1:4">
      <c r="A144" s="63" t="s">
        <v>962</v>
      </c>
      <c r="B144" s="63" t="s">
        <v>963</v>
      </c>
      <c r="C144" s="6">
        <v>0</v>
      </c>
      <c r="D144" s="6">
        <v>0</v>
      </c>
    </row>
    <row r="145" spans="1:4">
      <c r="A145" s="63" t="s">
        <v>557</v>
      </c>
      <c r="B145" s="63" t="s">
        <v>424</v>
      </c>
      <c r="C145" s="6">
        <v>470</v>
      </c>
      <c r="D145" s="6">
        <v>0</v>
      </c>
    </row>
    <row r="146" spans="1:4">
      <c r="A146" s="347" t="s">
        <v>964</v>
      </c>
      <c r="B146" s="347" t="s">
        <v>965</v>
      </c>
      <c r="C146" s="5">
        <v>-2541</v>
      </c>
      <c r="D146" s="5">
        <v>-1070</v>
      </c>
    </row>
    <row r="147" spans="1:4">
      <c r="A147" s="344" t="s">
        <v>669</v>
      </c>
      <c r="B147" s="344" t="s">
        <v>966</v>
      </c>
      <c r="C147" s="4"/>
      <c r="D147" s="4"/>
    </row>
    <row r="148" spans="1:4">
      <c r="A148" s="348" t="s">
        <v>549</v>
      </c>
      <c r="B148" s="348" t="s">
        <v>274</v>
      </c>
      <c r="C148" s="4">
        <v>0</v>
      </c>
      <c r="D148" s="4">
        <v>4</v>
      </c>
    </row>
    <row r="149" spans="1:4" ht="26">
      <c r="A149" s="63" t="s">
        <v>967</v>
      </c>
      <c r="B149" s="63" t="s">
        <v>968</v>
      </c>
      <c r="C149" s="6">
        <v>0</v>
      </c>
      <c r="D149" s="6">
        <v>0</v>
      </c>
    </row>
    <row r="150" spans="1:4">
      <c r="A150" s="63" t="s">
        <v>336</v>
      </c>
      <c r="B150" s="63" t="s">
        <v>337</v>
      </c>
      <c r="C150" s="6">
        <v>0</v>
      </c>
      <c r="D150" s="6">
        <v>4</v>
      </c>
    </row>
    <row r="151" spans="1:4">
      <c r="A151" s="63" t="s">
        <v>1018</v>
      </c>
      <c r="B151" s="63" t="s">
        <v>1019</v>
      </c>
      <c r="C151" s="6">
        <v>0</v>
      </c>
      <c r="D151" s="6">
        <v>0</v>
      </c>
    </row>
    <row r="152" spans="1:4">
      <c r="A152" s="63" t="s">
        <v>1020</v>
      </c>
      <c r="B152" s="63" t="s">
        <v>1021</v>
      </c>
      <c r="C152" s="6">
        <v>0</v>
      </c>
      <c r="D152" s="6">
        <v>0</v>
      </c>
    </row>
    <row r="153" spans="1:4">
      <c r="A153" s="345" t="s">
        <v>553</v>
      </c>
      <c r="B153" s="345" t="s">
        <v>300</v>
      </c>
      <c r="C153" s="5">
        <v>77</v>
      </c>
      <c r="D153" s="5">
        <v>120</v>
      </c>
    </row>
    <row r="154" spans="1:4">
      <c r="A154" s="63" t="s">
        <v>1022</v>
      </c>
      <c r="B154" s="63" t="s">
        <v>1023</v>
      </c>
      <c r="C154" s="6">
        <v>0</v>
      </c>
      <c r="D154" s="6">
        <v>0</v>
      </c>
    </row>
    <row r="155" spans="1:4">
      <c r="A155" s="63" t="s">
        <v>811</v>
      </c>
      <c r="B155" s="63" t="s">
        <v>346</v>
      </c>
      <c r="C155" s="6">
        <v>0</v>
      </c>
      <c r="D155" s="6">
        <v>0</v>
      </c>
    </row>
    <row r="156" spans="1:4" ht="26">
      <c r="A156" s="63" t="s">
        <v>1024</v>
      </c>
      <c r="B156" s="63" t="s">
        <v>1025</v>
      </c>
      <c r="C156" s="6">
        <v>0</v>
      </c>
      <c r="D156" s="6">
        <v>0</v>
      </c>
    </row>
    <row r="157" spans="1:4">
      <c r="A157" s="63" t="s">
        <v>969</v>
      </c>
      <c r="B157" s="63" t="s">
        <v>970</v>
      </c>
      <c r="C157" s="6">
        <v>4</v>
      </c>
      <c r="D157" s="6">
        <v>1</v>
      </c>
    </row>
    <row r="158" spans="1:4">
      <c r="A158" s="63" t="s">
        <v>1026</v>
      </c>
      <c r="B158" s="63" t="s">
        <v>1027</v>
      </c>
      <c r="C158" s="6">
        <v>0</v>
      </c>
      <c r="D158" s="6">
        <v>0</v>
      </c>
    </row>
    <row r="159" spans="1:4">
      <c r="A159" s="63" t="s">
        <v>200</v>
      </c>
      <c r="B159" s="63" t="s">
        <v>1028</v>
      </c>
      <c r="C159" s="6">
        <v>0</v>
      </c>
      <c r="D159" s="6">
        <v>0</v>
      </c>
    </row>
    <row r="160" spans="1:4">
      <c r="A160" s="63" t="s">
        <v>971</v>
      </c>
      <c r="B160" s="63" t="s">
        <v>786</v>
      </c>
      <c r="C160" s="6">
        <v>73</v>
      </c>
      <c r="D160" s="6">
        <v>107</v>
      </c>
    </row>
    <row r="161" spans="1:7">
      <c r="A161" s="63" t="s">
        <v>351</v>
      </c>
      <c r="B161" s="63" t="s">
        <v>341</v>
      </c>
      <c r="C161" s="6">
        <v>0</v>
      </c>
      <c r="D161" s="6">
        <v>12</v>
      </c>
    </row>
    <row r="162" spans="1:7">
      <c r="A162" s="63" t="s">
        <v>1029</v>
      </c>
      <c r="B162" s="63" t="s">
        <v>1030</v>
      </c>
      <c r="C162" s="6">
        <v>0</v>
      </c>
      <c r="D162" s="6">
        <v>0</v>
      </c>
    </row>
    <row r="163" spans="1:7">
      <c r="A163" s="347" t="s">
        <v>972</v>
      </c>
      <c r="B163" s="347" t="s">
        <v>973</v>
      </c>
      <c r="C163" s="5">
        <v>-77</v>
      </c>
      <c r="D163" s="5">
        <v>-116</v>
      </c>
    </row>
    <row r="164" spans="1:7">
      <c r="A164" s="48" t="s">
        <v>974</v>
      </c>
      <c r="B164" s="48" t="s">
        <v>975</v>
      </c>
      <c r="C164" s="5">
        <v>-4912</v>
      </c>
      <c r="D164" s="5">
        <v>2165</v>
      </c>
    </row>
    <row r="165" spans="1:7">
      <c r="A165" s="48" t="s">
        <v>976</v>
      </c>
      <c r="B165" s="48" t="s">
        <v>977</v>
      </c>
      <c r="C165" s="5">
        <v>-4912</v>
      </c>
      <c r="D165" s="5">
        <v>2165</v>
      </c>
    </row>
    <row r="166" spans="1:7">
      <c r="A166" s="349" t="s">
        <v>978</v>
      </c>
      <c r="B166" s="349" t="s">
        <v>979</v>
      </c>
      <c r="C166" s="6"/>
      <c r="D166" s="6"/>
    </row>
    <row r="167" spans="1:7">
      <c r="A167" s="48" t="s">
        <v>980</v>
      </c>
      <c r="B167" s="48" t="s">
        <v>981</v>
      </c>
      <c r="C167" s="5">
        <v>34395</v>
      </c>
      <c r="D167" s="5">
        <v>39684</v>
      </c>
    </row>
    <row r="168" spans="1:7">
      <c r="A168" s="48" t="s">
        <v>982</v>
      </c>
      <c r="B168" s="48" t="s">
        <v>983</v>
      </c>
      <c r="C168" s="49">
        <v>29483</v>
      </c>
      <c r="D168" s="49">
        <v>41849</v>
      </c>
    </row>
    <row r="171" spans="1:7" ht="26">
      <c r="A171" s="13" t="s">
        <v>1092</v>
      </c>
      <c r="B171" s="13" t="s">
        <v>1093</v>
      </c>
    </row>
    <row r="172" spans="1:7" ht="52">
      <c r="A172" s="411" t="s">
        <v>126</v>
      </c>
      <c r="B172" s="411" t="s">
        <v>127</v>
      </c>
      <c r="C172" s="350" t="s">
        <v>1067</v>
      </c>
      <c r="D172" s="350" t="s">
        <v>1068</v>
      </c>
      <c r="E172" s="350" t="s">
        <v>1059</v>
      </c>
      <c r="F172" s="350" t="s">
        <v>478</v>
      </c>
      <c r="G172" s="351" t="s">
        <v>433</v>
      </c>
    </row>
    <row r="173" spans="1:7" ht="78">
      <c r="A173" s="411" t="s">
        <v>126</v>
      </c>
      <c r="B173" s="411"/>
      <c r="C173" s="350" t="s">
        <v>1069</v>
      </c>
      <c r="D173" s="350" t="s">
        <v>1070</v>
      </c>
      <c r="E173" s="350" t="s">
        <v>1060</v>
      </c>
      <c r="F173" s="350" t="s">
        <v>987</v>
      </c>
      <c r="G173" s="351" t="s">
        <v>435</v>
      </c>
    </row>
    <row r="174" spans="1:7">
      <c r="A174" s="347" t="s">
        <v>14</v>
      </c>
      <c r="B174" s="347" t="s">
        <v>15</v>
      </c>
      <c r="C174" s="352">
        <v>24654</v>
      </c>
      <c r="D174" s="352">
        <v>4780</v>
      </c>
      <c r="E174" s="352">
        <v>94348</v>
      </c>
      <c r="F174" s="352">
        <v>-28852</v>
      </c>
      <c r="G174" s="352">
        <v>94930</v>
      </c>
    </row>
    <row r="175" spans="1:7">
      <c r="A175" s="64" t="s">
        <v>566</v>
      </c>
      <c r="B175" s="64" t="s">
        <v>133</v>
      </c>
      <c r="C175" s="62">
        <v>3139</v>
      </c>
      <c r="D175" s="62">
        <v>838</v>
      </c>
      <c r="E175" s="62">
        <v>1467</v>
      </c>
      <c r="F175" s="62">
        <v>0</v>
      </c>
      <c r="G175" s="62">
        <v>5444</v>
      </c>
    </row>
    <row r="176" spans="1:7">
      <c r="A176" s="64" t="s">
        <v>134</v>
      </c>
      <c r="B176" s="64" t="s">
        <v>907</v>
      </c>
      <c r="C176" s="62">
        <v>21138</v>
      </c>
      <c r="D176" s="62">
        <v>3941</v>
      </c>
      <c r="E176" s="62">
        <v>59580</v>
      </c>
      <c r="F176" s="62">
        <v>-43356</v>
      </c>
      <c r="G176" s="62">
        <v>41303</v>
      </c>
    </row>
    <row r="177" spans="1:7">
      <c r="A177" s="64" t="s">
        <v>138</v>
      </c>
      <c r="B177" s="64" t="s">
        <v>139</v>
      </c>
      <c r="C177" s="62">
        <v>0</v>
      </c>
      <c r="D177" s="62">
        <v>0</v>
      </c>
      <c r="E177" s="62">
        <v>0</v>
      </c>
      <c r="F177" s="62">
        <v>46417</v>
      </c>
      <c r="G177" s="62">
        <v>46417</v>
      </c>
    </row>
    <row r="178" spans="1:7">
      <c r="A178" s="64" t="s">
        <v>909</v>
      </c>
      <c r="B178" s="64" t="s">
        <v>141</v>
      </c>
      <c r="C178" s="62">
        <v>0</v>
      </c>
      <c r="D178" s="62">
        <v>0</v>
      </c>
      <c r="E178" s="62">
        <v>0</v>
      </c>
      <c r="F178" s="62">
        <v>0</v>
      </c>
      <c r="G178" s="62">
        <v>0</v>
      </c>
    </row>
    <row r="179" spans="1:7">
      <c r="A179" s="64" t="s">
        <v>536</v>
      </c>
      <c r="B179" s="64" t="s">
        <v>451</v>
      </c>
      <c r="C179" s="62">
        <v>0</v>
      </c>
      <c r="D179" s="62">
        <v>0</v>
      </c>
      <c r="E179" s="62">
        <v>32112</v>
      </c>
      <c r="F179" s="62">
        <v>-32112</v>
      </c>
      <c r="G179" s="62">
        <v>0</v>
      </c>
    </row>
    <row r="180" spans="1:7" ht="26">
      <c r="A180" s="64" t="s">
        <v>644</v>
      </c>
      <c r="B180" s="64" t="s">
        <v>865</v>
      </c>
      <c r="C180" s="62">
        <v>0</v>
      </c>
      <c r="D180" s="62">
        <v>0</v>
      </c>
      <c r="E180" s="62">
        <v>0</v>
      </c>
      <c r="F180" s="62">
        <v>0</v>
      </c>
      <c r="G180" s="62">
        <v>0</v>
      </c>
    </row>
    <row r="181" spans="1:7">
      <c r="A181" s="64" t="s">
        <v>911</v>
      </c>
      <c r="B181" s="64" t="s">
        <v>912</v>
      </c>
      <c r="C181" s="62">
        <v>0</v>
      </c>
      <c r="D181" s="62">
        <v>0</v>
      </c>
      <c r="E181" s="62">
        <v>0</v>
      </c>
      <c r="F181" s="62">
        <v>0</v>
      </c>
      <c r="G181" s="62">
        <v>0</v>
      </c>
    </row>
    <row r="182" spans="1:7">
      <c r="A182" s="64" t="s">
        <v>146</v>
      </c>
      <c r="B182" s="64" t="s">
        <v>147</v>
      </c>
      <c r="C182" s="62">
        <v>0</v>
      </c>
      <c r="D182" s="62">
        <v>0</v>
      </c>
      <c r="E182" s="62">
        <v>547</v>
      </c>
      <c r="F182" s="62">
        <v>0</v>
      </c>
      <c r="G182" s="62">
        <v>547</v>
      </c>
    </row>
    <row r="183" spans="1:7">
      <c r="A183" s="64" t="s">
        <v>913</v>
      </c>
      <c r="B183" s="64" t="s">
        <v>151</v>
      </c>
      <c r="C183" s="62">
        <v>347</v>
      </c>
      <c r="D183" s="62">
        <v>1</v>
      </c>
      <c r="E183" s="62">
        <v>396</v>
      </c>
      <c r="F183" s="62">
        <v>199</v>
      </c>
      <c r="G183" s="62">
        <v>943</v>
      </c>
    </row>
    <row r="184" spans="1:7">
      <c r="A184" s="64" t="s">
        <v>1005</v>
      </c>
      <c r="B184" s="64" t="s">
        <v>1006</v>
      </c>
      <c r="C184" s="62">
        <v>30</v>
      </c>
      <c r="D184" s="62">
        <v>0</v>
      </c>
      <c r="E184" s="62">
        <v>246</v>
      </c>
      <c r="F184" s="62">
        <v>0</v>
      </c>
      <c r="G184" s="62">
        <v>276</v>
      </c>
    </row>
    <row r="185" spans="1:7">
      <c r="A185" s="347" t="s">
        <v>914</v>
      </c>
      <c r="B185" s="347" t="s">
        <v>17</v>
      </c>
      <c r="C185" s="352">
        <v>130970</v>
      </c>
      <c r="D185" s="352">
        <v>34458</v>
      </c>
      <c r="E185" s="352">
        <v>31623</v>
      </c>
      <c r="F185" s="352">
        <v>-27930</v>
      </c>
      <c r="G185" s="352">
        <v>169121</v>
      </c>
    </row>
    <row r="186" spans="1:7">
      <c r="A186" s="64" t="s">
        <v>156</v>
      </c>
      <c r="B186" s="64" t="s">
        <v>157</v>
      </c>
      <c r="C186" s="62">
        <v>106558</v>
      </c>
      <c r="D186" s="62">
        <v>0</v>
      </c>
      <c r="E186" s="62">
        <v>0</v>
      </c>
      <c r="F186" s="62">
        <v>0</v>
      </c>
      <c r="G186" s="62">
        <v>106558</v>
      </c>
    </row>
    <row r="187" spans="1:7">
      <c r="A187" s="64" t="s">
        <v>158</v>
      </c>
      <c r="B187" s="64" t="s">
        <v>159</v>
      </c>
      <c r="C187" s="62">
        <v>10487</v>
      </c>
      <c r="D187" s="62">
        <v>3722</v>
      </c>
      <c r="E187" s="62">
        <v>166</v>
      </c>
      <c r="F187" s="62">
        <v>-288</v>
      </c>
      <c r="G187" s="62">
        <v>14087</v>
      </c>
    </row>
    <row r="188" spans="1:7">
      <c r="A188" s="64" t="s">
        <v>915</v>
      </c>
      <c r="B188" s="64" t="s">
        <v>161</v>
      </c>
      <c r="C188" s="62">
        <v>0</v>
      </c>
      <c r="D188" s="62">
        <v>0</v>
      </c>
      <c r="E188" s="62">
        <v>211</v>
      </c>
      <c r="F188" s="62">
        <v>-28</v>
      </c>
      <c r="G188" s="62">
        <v>183</v>
      </c>
    </row>
    <row r="189" spans="1:7">
      <c r="A189" s="64" t="s">
        <v>152</v>
      </c>
      <c r="B189" s="64" t="s">
        <v>163</v>
      </c>
      <c r="C189" s="62">
        <v>10949</v>
      </c>
      <c r="D189" s="62">
        <v>5661</v>
      </c>
      <c r="E189" s="62">
        <v>23891</v>
      </c>
      <c r="F189" s="62">
        <v>-29514</v>
      </c>
      <c r="G189" s="62">
        <v>10987</v>
      </c>
    </row>
    <row r="190" spans="1:7">
      <c r="A190" s="64" t="s">
        <v>916</v>
      </c>
      <c r="B190" s="64" t="s">
        <v>917</v>
      </c>
      <c r="C190" s="62">
        <v>0</v>
      </c>
      <c r="D190" s="62">
        <v>0</v>
      </c>
      <c r="E190" s="62">
        <v>0</v>
      </c>
      <c r="F190" s="62">
        <v>0</v>
      </c>
      <c r="G190" s="62">
        <v>0</v>
      </c>
    </row>
    <row r="191" spans="1:7" ht="26">
      <c r="A191" s="64" t="s">
        <v>918</v>
      </c>
      <c r="B191" s="64" t="s">
        <v>919</v>
      </c>
      <c r="C191" s="62">
        <v>0</v>
      </c>
      <c r="D191" s="62">
        <v>0</v>
      </c>
      <c r="E191" s="62">
        <v>0</v>
      </c>
      <c r="F191" s="62">
        <v>0</v>
      </c>
      <c r="G191" s="62">
        <v>0</v>
      </c>
    </row>
    <row r="192" spans="1:7">
      <c r="A192" s="64" t="s">
        <v>146</v>
      </c>
      <c r="B192" s="64" t="s">
        <v>147</v>
      </c>
      <c r="C192" s="62">
        <v>0</v>
      </c>
      <c r="D192" s="62">
        <v>0</v>
      </c>
      <c r="E192" s="62">
        <v>2768</v>
      </c>
      <c r="F192" s="62">
        <v>0</v>
      </c>
      <c r="G192" s="62">
        <v>2768</v>
      </c>
    </row>
    <row r="193" spans="1:7">
      <c r="A193" s="64" t="s">
        <v>499</v>
      </c>
      <c r="B193" s="64" t="s">
        <v>149</v>
      </c>
      <c r="C193" s="62">
        <v>330</v>
      </c>
      <c r="D193" s="62">
        <v>4622</v>
      </c>
      <c r="E193" s="62">
        <v>103</v>
      </c>
      <c r="F193" s="62">
        <v>0</v>
      </c>
      <c r="G193" s="62">
        <v>5055</v>
      </c>
    </row>
    <row r="194" spans="1:7">
      <c r="A194" s="64" t="s">
        <v>170</v>
      </c>
      <c r="B194" s="64" t="s">
        <v>920</v>
      </c>
      <c r="C194" s="62">
        <v>2646</v>
      </c>
      <c r="D194" s="62">
        <v>20453</v>
      </c>
      <c r="E194" s="62">
        <v>4484</v>
      </c>
      <c r="F194" s="62">
        <v>1900</v>
      </c>
      <c r="G194" s="62">
        <v>29483</v>
      </c>
    </row>
    <row r="195" spans="1:7">
      <c r="A195" s="338" t="s">
        <v>923</v>
      </c>
      <c r="B195" s="338" t="s">
        <v>924</v>
      </c>
      <c r="C195" s="359">
        <v>0</v>
      </c>
      <c r="D195" s="359">
        <v>0</v>
      </c>
      <c r="E195" s="359">
        <v>0</v>
      </c>
      <c r="F195" s="359">
        <v>0</v>
      </c>
      <c r="G195" s="359">
        <v>0</v>
      </c>
    </row>
    <row r="196" spans="1:7">
      <c r="A196" s="347" t="s">
        <v>20</v>
      </c>
      <c r="B196" s="347" t="s">
        <v>925</v>
      </c>
      <c r="C196" s="352">
        <v>155624</v>
      </c>
      <c r="D196" s="352">
        <v>39238</v>
      </c>
      <c r="E196" s="352">
        <v>125971</v>
      </c>
      <c r="F196" s="352">
        <v>-56782</v>
      </c>
      <c r="G196" s="352">
        <v>264051</v>
      </c>
    </row>
    <row r="197" spans="1:7">
      <c r="A197" s="19"/>
      <c r="B197" s="20"/>
      <c r="C197" s="35"/>
      <c r="D197" s="2"/>
      <c r="E197" s="2"/>
      <c r="F197" s="2"/>
      <c r="G197" s="2"/>
    </row>
    <row r="198" spans="1:7" ht="52">
      <c r="A198" s="414" t="s">
        <v>452</v>
      </c>
      <c r="B198" s="416" t="s">
        <v>177</v>
      </c>
      <c r="C198" s="350" t="s">
        <v>1067</v>
      </c>
      <c r="D198" s="350" t="s">
        <v>1068</v>
      </c>
      <c r="E198" s="350" t="s">
        <v>1059</v>
      </c>
      <c r="F198" s="350" t="s">
        <v>478</v>
      </c>
      <c r="G198" s="351" t="s">
        <v>433</v>
      </c>
    </row>
    <row r="199" spans="1:7" ht="78">
      <c r="A199" s="415"/>
      <c r="B199" s="417"/>
      <c r="C199" s="350" t="s">
        <v>1069</v>
      </c>
      <c r="D199" s="350" t="s">
        <v>1070</v>
      </c>
      <c r="E199" s="350" t="s">
        <v>1060</v>
      </c>
      <c r="F199" s="350" t="s">
        <v>987</v>
      </c>
      <c r="G199" s="351" t="s">
        <v>435</v>
      </c>
    </row>
    <row r="200" spans="1:7">
      <c r="A200" s="21" t="s">
        <v>22</v>
      </c>
      <c r="B200" s="347" t="s">
        <v>23</v>
      </c>
      <c r="C200" s="352">
        <v>54008</v>
      </c>
      <c r="D200" s="352">
        <v>16958</v>
      </c>
      <c r="E200" s="352">
        <v>120894</v>
      </c>
      <c r="F200" s="352">
        <v>-27339</v>
      </c>
      <c r="G200" s="352">
        <v>164521</v>
      </c>
    </row>
    <row r="201" spans="1:7">
      <c r="A201" s="21" t="s">
        <v>926</v>
      </c>
      <c r="B201" s="347" t="s">
        <v>481</v>
      </c>
      <c r="C201" s="352">
        <v>54008</v>
      </c>
      <c r="D201" s="352">
        <v>16958</v>
      </c>
      <c r="E201" s="352">
        <v>120894</v>
      </c>
      <c r="F201" s="352">
        <v>-27339</v>
      </c>
      <c r="G201" s="352">
        <v>164521</v>
      </c>
    </row>
    <row r="202" spans="1:7">
      <c r="A202" s="22" t="s">
        <v>182</v>
      </c>
      <c r="B202" s="64" t="s">
        <v>183</v>
      </c>
      <c r="C202" s="62">
        <v>7050</v>
      </c>
      <c r="D202" s="62">
        <v>86</v>
      </c>
      <c r="E202" s="62">
        <v>94950</v>
      </c>
      <c r="F202" s="62">
        <v>-7136</v>
      </c>
      <c r="G202" s="62">
        <v>94950</v>
      </c>
    </row>
    <row r="203" spans="1:7">
      <c r="A203" s="22" t="s">
        <v>990</v>
      </c>
      <c r="B203" s="64" t="s">
        <v>1007</v>
      </c>
      <c r="C203" s="62">
        <v>0</v>
      </c>
      <c r="D203" s="62">
        <v>1188</v>
      </c>
      <c r="E203" s="62">
        <v>110936</v>
      </c>
      <c r="F203" s="62">
        <v>7606</v>
      </c>
      <c r="G203" s="62">
        <v>119730</v>
      </c>
    </row>
    <row r="204" spans="1:7">
      <c r="A204" s="22" t="s">
        <v>1008</v>
      </c>
      <c r="B204" s="64" t="s">
        <v>189</v>
      </c>
      <c r="C204" s="62">
        <v>0</v>
      </c>
      <c r="D204" s="62">
        <v>0</v>
      </c>
      <c r="E204" s="62">
        <v>0</v>
      </c>
      <c r="F204" s="62">
        <v>0</v>
      </c>
      <c r="G204" s="62">
        <v>0</v>
      </c>
    </row>
    <row r="205" spans="1:7">
      <c r="A205" s="22" t="s">
        <v>573</v>
      </c>
      <c r="B205" s="64" t="s">
        <v>191</v>
      </c>
      <c r="C205" s="62">
        <v>0</v>
      </c>
      <c r="D205" s="62">
        <v>0</v>
      </c>
      <c r="E205" s="62">
        <v>1896</v>
      </c>
      <c r="F205" s="62">
        <v>0</v>
      </c>
      <c r="G205" s="62">
        <v>1896</v>
      </c>
    </row>
    <row r="206" spans="1:7">
      <c r="A206" s="23" t="s">
        <v>574</v>
      </c>
      <c r="B206" s="353" t="s">
        <v>193</v>
      </c>
      <c r="C206" s="354">
        <v>10</v>
      </c>
      <c r="D206" s="354">
        <v>2951</v>
      </c>
      <c r="E206" s="354">
        <v>0</v>
      </c>
      <c r="F206" s="354">
        <v>-498</v>
      </c>
      <c r="G206" s="354">
        <v>2463</v>
      </c>
    </row>
    <row r="207" spans="1:7">
      <c r="A207" s="22" t="s">
        <v>194</v>
      </c>
      <c r="B207" s="64" t="s">
        <v>195</v>
      </c>
      <c r="C207" s="62">
        <v>51831</v>
      </c>
      <c r="D207" s="62">
        <v>12074</v>
      </c>
      <c r="E207" s="62">
        <v>-86692</v>
      </c>
      <c r="F207" s="62">
        <v>-26515</v>
      </c>
      <c r="G207" s="62">
        <v>-49302</v>
      </c>
    </row>
    <row r="208" spans="1:7">
      <c r="A208" s="22" t="s">
        <v>575</v>
      </c>
      <c r="B208" s="64" t="s">
        <v>197</v>
      </c>
      <c r="C208" s="62">
        <v>-4883</v>
      </c>
      <c r="D208" s="62">
        <v>659</v>
      </c>
      <c r="E208" s="62">
        <v>-196</v>
      </c>
      <c r="F208" s="62">
        <v>-796</v>
      </c>
      <c r="G208" s="62">
        <v>-5216</v>
      </c>
    </row>
    <row r="209" spans="1:7">
      <c r="A209" s="24" t="s">
        <v>927</v>
      </c>
      <c r="B209" s="355" t="s">
        <v>482</v>
      </c>
      <c r="C209" s="356">
        <v>0</v>
      </c>
      <c r="D209" s="356">
        <v>0</v>
      </c>
      <c r="E209" s="356">
        <v>0</v>
      </c>
      <c r="F209" s="356">
        <v>0</v>
      </c>
      <c r="G209" s="356">
        <v>0</v>
      </c>
    </row>
    <row r="210" spans="1:7">
      <c r="A210" s="21" t="s">
        <v>24</v>
      </c>
      <c r="B210" s="347" t="s">
        <v>928</v>
      </c>
      <c r="C210" s="352">
        <v>103</v>
      </c>
      <c r="D210" s="352">
        <v>12</v>
      </c>
      <c r="E210" s="352">
        <v>1571</v>
      </c>
      <c r="F210" s="352">
        <v>-241</v>
      </c>
      <c r="G210" s="352">
        <v>1445</v>
      </c>
    </row>
    <row r="211" spans="1:7">
      <c r="A211" s="22" t="s">
        <v>336</v>
      </c>
      <c r="B211" s="64" t="s">
        <v>337</v>
      </c>
      <c r="C211" s="62">
        <v>0</v>
      </c>
      <c r="D211" s="62">
        <v>0</v>
      </c>
      <c r="E211" s="62">
        <v>0</v>
      </c>
      <c r="F211" s="62">
        <v>0</v>
      </c>
      <c r="G211" s="62">
        <v>0</v>
      </c>
    </row>
    <row r="212" spans="1:7">
      <c r="A212" s="22" t="s">
        <v>200</v>
      </c>
      <c r="B212" s="64" t="s">
        <v>201</v>
      </c>
      <c r="C212" s="62">
        <v>0</v>
      </c>
      <c r="D212" s="62">
        <v>0</v>
      </c>
      <c r="E212" s="62">
        <v>203</v>
      </c>
      <c r="F212" s="62">
        <v>0</v>
      </c>
      <c r="G212" s="62">
        <v>203</v>
      </c>
    </row>
    <row r="213" spans="1:7">
      <c r="A213" s="22" t="s">
        <v>929</v>
      </c>
      <c r="B213" s="64" t="s">
        <v>531</v>
      </c>
      <c r="C213" s="62">
        <v>0</v>
      </c>
      <c r="D213" s="62">
        <v>0</v>
      </c>
      <c r="E213" s="62">
        <v>0</v>
      </c>
      <c r="F213" s="62">
        <v>0</v>
      </c>
      <c r="G213" s="62">
        <v>0</v>
      </c>
    </row>
    <row r="214" spans="1:7">
      <c r="A214" s="22" t="s">
        <v>502</v>
      </c>
      <c r="B214" s="64" t="s">
        <v>205</v>
      </c>
      <c r="C214" s="62">
        <v>58</v>
      </c>
      <c r="D214" s="62">
        <v>0</v>
      </c>
      <c r="E214" s="62">
        <v>1339</v>
      </c>
      <c r="F214" s="62">
        <v>-241</v>
      </c>
      <c r="G214" s="62">
        <v>1156</v>
      </c>
    </row>
    <row r="215" spans="1:7">
      <c r="A215" s="22" t="s">
        <v>503</v>
      </c>
      <c r="B215" s="64" t="s">
        <v>207</v>
      </c>
      <c r="C215" s="62">
        <v>34</v>
      </c>
      <c r="D215" s="62">
        <v>8</v>
      </c>
      <c r="E215" s="62">
        <v>17</v>
      </c>
      <c r="F215" s="62">
        <v>0</v>
      </c>
      <c r="G215" s="62">
        <v>59</v>
      </c>
    </row>
    <row r="216" spans="1:7">
      <c r="A216" s="22" t="s">
        <v>483</v>
      </c>
      <c r="B216" s="64" t="s">
        <v>456</v>
      </c>
      <c r="C216" s="62">
        <v>11</v>
      </c>
      <c r="D216" s="62">
        <v>4</v>
      </c>
      <c r="E216" s="62">
        <v>12</v>
      </c>
      <c r="F216" s="62">
        <v>0</v>
      </c>
      <c r="G216" s="62">
        <v>27</v>
      </c>
    </row>
    <row r="217" spans="1:7">
      <c r="A217" s="22" t="s">
        <v>930</v>
      </c>
      <c r="B217" s="64" t="s">
        <v>211</v>
      </c>
      <c r="C217" s="62">
        <v>0</v>
      </c>
      <c r="D217" s="62">
        <v>0</v>
      </c>
      <c r="E217" s="62">
        <v>0</v>
      </c>
      <c r="F217" s="62">
        <v>0</v>
      </c>
      <c r="G217" s="62">
        <v>0</v>
      </c>
    </row>
    <row r="218" spans="1:7">
      <c r="A218" s="21" t="s">
        <v>931</v>
      </c>
      <c r="B218" s="347" t="s">
        <v>932</v>
      </c>
      <c r="C218" s="352">
        <v>101513</v>
      </c>
      <c r="D218" s="352">
        <v>22268</v>
      </c>
      <c r="E218" s="352">
        <v>3506</v>
      </c>
      <c r="F218" s="352">
        <v>-29202</v>
      </c>
      <c r="G218" s="352">
        <v>98085</v>
      </c>
    </row>
    <row r="219" spans="1:7">
      <c r="A219" s="22" t="s">
        <v>336</v>
      </c>
      <c r="B219" s="64" t="s">
        <v>337</v>
      </c>
      <c r="C219" s="62">
        <v>0</v>
      </c>
      <c r="D219" s="62">
        <v>0</v>
      </c>
      <c r="E219" s="62">
        <v>0</v>
      </c>
      <c r="F219" s="62">
        <v>0</v>
      </c>
      <c r="G219" s="62">
        <v>0</v>
      </c>
    </row>
    <row r="220" spans="1:7">
      <c r="A220" s="22" t="s">
        <v>200</v>
      </c>
      <c r="B220" s="64" t="s">
        <v>201</v>
      </c>
      <c r="C220" s="62">
        <v>68</v>
      </c>
      <c r="D220" s="62">
        <v>0</v>
      </c>
      <c r="E220" s="62">
        <v>313</v>
      </c>
      <c r="F220" s="62">
        <v>0</v>
      </c>
      <c r="G220" s="62">
        <v>381</v>
      </c>
    </row>
    <row r="221" spans="1:7">
      <c r="A221" s="22" t="s">
        <v>579</v>
      </c>
      <c r="B221" s="64" t="s">
        <v>217</v>
      </c>
      <c r="C221" s="62">
        <v>4702</v>
      </c>
      <c r="D221" s="62">
        <v>14441</v>
      </c>
      <c r="E221" s="62">
        <v>436</v>
      </c>
      <c r="F221" s="62">
        <v>-297</v>
      </c>
      <c r="G221" s="62">
        <v>19282</v>
      </c>
    </row>
    <row r="222" spans="1:7">
      <c r="A222" s="22" t="s">
        <v>933</v>
      </c>
      <c r="B222" s="64" t="s">
        <v>219</v>
      </c>
      <c r="C222" s="62">
        <v>28</v>
      </c>
      <c r="D222" s="62">
        <v>445</v>
      </c>
      <c r="E222" s="62">
        <v>0</v>
      </c>
      <c r="F222" s="62">
        <v>-28</v>
      </c>
      <c r="G222" s="62">
        <v>445</v>
      </c>
    </row>
    <row r="223" spans="1:7">
      <c r="A223" s="22" t="s">
        <v>202</v>
      </c>
      <c r="B223" s="64" t="s">
        <v>203</v>
      </c>
      <c r="C223" s="62">
        <v>96176</v>
      </c>
      <c r="D223" s="62">
        <v>2042</v>
      </c>
      <c r="E223" s="62">
        <v>2585</v>
      </c>
      <c r="F223" s="62">
        <v>-28877</v>
      </c>
      <c r="G223" s="62">
        <v>71926</v>
      </c>
    </row>
    <row r="224" spans="1:7">
      <c r="A224" s="22" t="s">
        <v>503</v>
      </c>
      <c r="B224" s="64" t="s">
        <v>207</v>
      </c>
      <c r="C224" s="62">
        <v>455</v>
      </c>
      <c r="D224" s="62">
        <v>5337</v>
      </c>
      <c r="E224" s="62">
        <v>9</v>
      </c>
      <c r="F224" s="62">
        <v>0</v>
      </c>
      <c r="G224" s="62">
        <v>5801</v>
      </c>
    </row>
    <row r="225" spans="1:7">
      <c r="A225" s="22" t="s">
        <v>934</v>
      </c>
      <c r="B225" s="64" t="s">
        <v>456</v>
      </c>
      <c r="C225" s="62">
        <v>21</v>
      </c>
      <c r="D225" s="62">
        <v>0</v>
      </c>
      <c r="E225" s="62">
        <v>134</v>
      </c>
      <c r="F225" s="62">
        <v>0</v>
      </c>
      <c r="G225" s="62">
        <v>155</v>
      </c>
    </row>
    <row r="226" spans="1:7">
      <c r="A226" s="22" t="s">
        <v>930</v>
      </c>
      <c r="B226" s="64" t="s">
        <v>211</v>
      </c>
      <c r="C226" s="62">
        <v>63</v>
      </c>
      <c r="D226" s="62">
        <v>3</v>
      </c>
      <c r="E226" s="62">
        <v>29</v>
      </c>
      <c r="F226" s="62">
        <v>0</v>
      </c>
      <c r="G226" s="62">
        <v>95</v>
      </c>
    </row>
    <row r="227" spans="1:7" ht="26">
      <c r="A227" s="24" t="s">
        <v>935</v>
      </c>
      <c r="B227" s="355" t="s">
        <v>1035</v>
      </c>
      <c r="C227" s="356">
        <v>0</v>
      </c>
      <c r="D227" s="356">
        <v>0</v>
      </c>
      <c r="E227" s="356">
        <v>0</v>
      </c>
      <c r="F227" s="356">
        <v>0</v>
      </c>
      <c r="G227" s="356">
        <v>0</v>
      </c>
    </row>
    <row r="228" spans="1:7">
      <c r="A228" s="21" t="s">
        <v>30</v>
      </c>
      <c r="B228" s="347" t="s">
        <v>937</v>
      </c>
      <c r="C228" s="352">
        <v>155624</v>
      </c>
      <c r="D228" s="352">
        <v>39238</v>
      </c>
      <c r="E228" s="352">
        <v>125971</v>
      </c>
      <c r="F228" s="352">
        <v>-56782</v>
      </c>
      <c r="G228" s="352">
        <v>264051</v>
      </c>
    </row>
    <row r="229" spans="1:7">
      <c r="A229" s="25"/>
      <c r="B229" s="25"/>
      <c r="C229" s="37"/>
      <c r="D229" s="3"/>
      <c r="E229" s="3"/>
      <c r="F229" s="3"/>
      <c r="G229" s="3"/>
    </row>
    <row r="230" spans="1:7" ht="52">
      <c r="A230" s="410" t="s">
        <v>477</v>
      </c>
      <c r="B230" s="411" t="s">
        <v>429</v>
      </c>
      <c r="C230" s="350" t="s">
        <v>1067</v>
      </c>
      <c r="D230" s="350" t="s">
        <v>1068</v>
      </c>
      <c r="E230" s="350" t="s">
        <v>1059</v>
      </c>
      <c r="F230" s="350" t="s">
        <v>478</v>
      </c>
      <c r="G230" s="351" t="s">
        <v>433</v>
      </c>
    </row>
    <row r="231" spans="1:7" ht="78">
      <c r="A231" s="410"/>
      <c r="B231" s="411"/>
      <c r="C231" s="350" t="s">
        <v>1069</v>
      </c>
      <c r="D231" s="350" t="s">
        <v>1070</v>
      </c>
      <c r="E231" s="350" t="s">
        <v>1060</v>
      </c>
      <c r="F231" s="350" t="s">
        <v>987</v>
      </c>
      <c r="G231" s="351" t="s">
        <v>435</v>
      </c>
    </row>
    <row r="232" spans="1:7">
      <c r="A232" s="21" t="s">
        <v>0</v>
      </c>
      <c r="B232" s="347" t="s">
        <v>1</v>
      </c>
      <c r="C232" s="49">
        <v>6595</v>
      </c>
      <c r="D232" s="49">
        <v>19090</v>
      </c>
      <c r="E232" s="49">
        <v>1730</v>
      </c>
      <c r="F232" s="49">
        <v>-1828</v>
      </c>
      <c r="G232" s="49">
        <v>25587</v>
      </c>
    </row>
    <row r="233" spans="1:7">
      <c r="A233" s="26" t="s">
        <v>622</v>
      </c>
      <c r="B233" s="349" t="s">
        <v>46</v>
      </c>
      <c r="C233" s="324">
        <v>3003</v>
      </c>
      <c r="D233" s="324">
        <v>0</v>
      </c>
      <c r="E233" s="324">
        <v>0</v>
      </c>
      <c r="F233" s="324">
        <v>-146</v>
      </c>
      <c r="G233" s="324">
        <v>2857</v>
      </c>
    </row>
    <row r="234" spans="1:7">
      <c r="A234" s="26" t="s">
        <v>623</v>
      </c>
      <c r="B234" s="349" t="s">
        <v>369</v>
      </c>
      <c r="C234" s="324">
        <v>69</v>
      </c>
      <c r="D234" s="324">
        <v>0</v>
      </c>
      <c r="E234" s="324">
        <v>1730</v>
      </c>
      <c r="F234" s="324">
        <v>-1682</v>
      </c>
      <c r="G234" s="324">
        <v>117</v>
      </c>
    </row>
    <row r="235" spans="1:7">
      <c r="A235" s="26" t="s">
        <v>624</v>
      </c>
      <c r="B235" s="349" t="s">
        <v>436</v>
      </c>
      <c r="C235" s="324">
        <v>3523</v>
      </c>
      <c r="D235" s="324">
        <v>19090</v>
      </c>
      <c r="E235" s="324">
        <v>0</v>
      </c>
      <c r="F235" s="324">
        <v>0</v>
      </c>
      <c r="G235" s="324">
        <v>22613</v>
      </c>
    </row>
    <row r="236" spans="1:7">
      <c r="A236" s="21" t="s">
        <v>677</v>
      </c>
      <c r="B236" s="347" t="s">
        <v>867</v>
      </c>
      <c r="C236" s="49">
        <v>3666</v>
      </c>
      <c r="D236" s="49">
        <v>13851</v>
      </c>
      <c r="E236" s="49">
        <v>130</v>
      </c>
      <c r="F236" s="49">
        <v>-151</v>
      </c>
      <c r="G236" s="49">
        <v>17496</v>
      </c>
    </row>
    <row r="237" spans="1:7">
      <c r="A237" s="26" t="s">
        <v>439</v>
      </c>
      <c r="B237" s="349" t="s">
        <v>440</v>
      </c>
      <c r="C237" s="324">
        <v>510</v>
      </c>
      <c r="D237" s="324">
        <v>1877</v>
      </c>
      <c r="E237" s="324">
        <v>130</v>
      </c>
      <c r="F237" s="324">
        <v>7</v>
      </c>
      <c r="G237" s="324">
        <v>2524</v>
      </c>
    </row>
    <row r="238" spans="1:7">
      <c r="A238" s="26" t="s">
        <v>793</v>
      </c>
      <c r="B238" s="349" t="s">
        <v>442</v>
      </c>
      <c r="C238" s="324">
        <v>3156</v>
      </c>
      <c r="D238" s="324">
        <v>11974</v>
      </c>
      <c r="E238" s="324">
        <v>0</v>
      </c>
      <c r="F238" s="324">
        <v>-158</v>
      </c>
      <c r="G238" s="324">
        <v>14972</v>
      </c>
    </row>
    <row r="239" spans="1:7">
      <c r="A239" s="56" t="s">
        <v>626</v>
      </c>
      <c r="B239" s="48" t="s">
        <v>993</v>
      </c>
      <c r="C239" s="49">
        <v>2929</v>
      </c>
      <c r="D239" s="49">
        <v>5239</v>
      </c>
      <c r="E239" s="49">
        <v>1600</v>
      </c>
      <c r="F239" s="49">
        <v>-1677</v>
      </c>
      <c r="G239" s="49">
        <v>8091</v>
      </c>
    </row>
    <row r="240" spans="1:7">
      <c r="A240" s="22" t="s">
        <v>629</v>
      </c>
      <c r="B240" s="64" t="s">
        <v>65</v>
      </c>
      <c r="C240" s="324">
        <v>216</v>
      </c>
      <c r="D240" s="324">
        <v>74</v>
      </c>
      <c r="E240" s="324">
        <v>36</v>
      </c>
      <c r="F240" s="324">
        <v>-68</v>
      </c>
      <c r="G240" s="324">
        <v>258</v>
      </c>
    </row>
    <row r="241" spans="1:7">
      <c r="A241" s="22" t="s">
        <v>627</v>
      </c>
      <c r="B241" s="64" t="s">
        <v>59</v>
      </c>
      <c r="C241" s="324">
        <v>5702</v>
      </c>
      <c r="D241" s="324">
        <v>1798</v>
      </c>
      <c r="E241" s="324">
        <v>417</v>
      </c>
      <c r="F241" s="324">
        <v>-132</v>
      </c>
      <c r="G241" s="324">
        <v>7785</v>
      </c>
    </row>
    <row r="242" spans="1:7">
      <c r="A242" s="22" t="s">
        <v>628</v>
      </c>
      <c r="B242" s="64" t="s">
        <v>520</v>
      </c>
      <c r="C242" s="324">
        <v>2166</v>
      </c>
      <c r="D242" s="324">
        <v>1044</v>
      </c>
      <c r="E242" s="324">
        <v>1380</v>
      </c>
      <c r="F242" s="324">
        <v>-1544</v>
      </c>
      <c r="G242" s="324">
        <v>3046</v>
      </c>
    </row>
    <row r="243" spans="1:7">
      <c r="A243" s="22" t="s">
        <v>66</v>
      </c>
      <c r="B243" s="64" t="s">
        <v>67</v>
      </c>
      <c r="C243" s="324">
        <v>177</v>
      </c>
      <c r="D243" s="324">
        <v>70</v>
      </c>
      <c r="E243" s="324">
        <v>15</v>
      </c>
      <c r="F243" s="324">
        <v>-68</v>
      </c>
      <c r="G243" s="324">
        <v>194</v>
      </c>
    </row>
    <row r="244" spans="1:7">
      <c r="A244" s="56" t="s">
        <v>631</v>
      </c>
      <c r="B244" s="48" t="s">
        <v>883</v>
      </c>
      <c r="C244" s="49">
        <v>-4900</v>
      </c>
      <c r="D244" s="49">
        <v>2401</v>
      </c>
      <c r="E244" s="49">
        <v>-176</v>
      </c>
      <c r="F244" s="49">
        <v>-1</v>
      </c>
      <c r="G244" s="49">
        <v>-2676</v>
      </c>
    </row>
    <row r="245" spans="1:7">
      <c r="A245" s="22" t="s">
        <v>632</v>
      </c>
      <c r="B245" s="64" t="s">
        <v>73</v>
      </c>
      <c r="C245" s="324">
        <v>35</v>
      </c>
      <c r="D245" s="324">
        <v>6</v>
      </c>
      <c r="E245" s="324">
        <v>176</v>
      </c>
      <c r="F245" s="324">
        <v>-160</v>
      </c>
      <c r="G245" s="324">
        <v>57</v>
      </c>
    </row>
    <row r="246" spans="1:7">
      <c r="A246" s="22" t="s">
        <v>633</v>
      </c>
      <c r="B246" s="64" t="s">
        <v>75</v>
      </c>
      <c r="C246" s="324">
        <v>139</v>
      </c>
      <c r="D246" s="324">
        <v>1385</v>
      </c>
      <c r="E246" s="324">
        <v>13</v>
      </c>
      <c r="F246" s="324">
        <v>468</v>
      </c>
      <c r="G246" s="324">
        <v>2005</v>
      </c>
    </row>
    <row r="247" spans="1:7" ht="26">
      <c r="A247" s="22" t="s">
        <v>1000</v>
      </c>
      <c r="B247" s="64" t="s">
        <v>1061</v>
      </c>
      <c r="C247" s="324">
        <v>0</v>
      </c>
      <c r="D247" s="324">
        <v>0</v>
      </c>
      <c r="E247" s="324">
        <v>0</v>
      </c>
      <c r="F247" s="324">
        <v>0</v>
      </c>
      <c r="G247" s="324">
        <v>0</v>
      </c>
    </row>
    <row r="248" spans="1:7">
      <c r="A248" s="56" t="s">
        <v>817</v>
      </c>
      <c r="B248" s="48" t="s">
        <v>884</v>
      </c>
      <c r="C248" s="49">
        <v>-5004</v>
      </c>
      <c r="D248" s="49">
        <v>1022</v>
      </c>
      <c r="E248" s="49">
        <v>-13</v>
      </c>
      <c r="F248" s="49">
        <v>-629</v>
      </c>
      <c r="G248" s="49">
        <v>-4624</v>
      </c>
    </row>
    <row r="249" spans="1:7">
      <c r="A249" s="22" t="s">
        <v>78</v>
      </c>
      <c r="B249" s="64" t="s">
        <v>79</v>
      </c>
      <c r="C249" s="324">
        <v>-121</v>
      </c>
      <c r="D249" s="324">
        <v>363</v>
      </c>
      <c r="E249" s="324">
        <v>183</v>
      </c>
      <c r="F249" s="324">
        <v>167</v>
      </c>
      <c r="G249" s="324">
        <v>592</v>
      </c>
    </row>
    <row r="250" spans="1:7">
      <c r="A250" s="22" t="s">
        <v>1002</v>
      </c>
      <c r="B250" s="64" t="s">
        <v>1003</v>
      </c>
      <c r="C250" s="324">
        <v>0</v>
      </c>
      <c r="D250" s="324">
        <v>0</v>
      </c>
      <c r="E250" s="324">
        <v>0</v>
      </c>
      <c r="F250" s="324">
        <v>0</v>
      </c>
      <c r="G250" s="324">
        <v>0</v>
      </c>
    </row>
    <row r="251" spans="1:7">
      <c r="A251" s="56" t="s">
        <v>819</v>
      </c>
      <c r="B251" s="48" t="s">
        <v>885</v>
      </c>
      <c r="C251" s="49">
        <v>-4883</v>
      </c>
      <c r="D251" s="49">
        <v>659</v>
      </c>
      <c r="E251" s="49">
        <v>-196</v>
      </c>
      <c r="F251" s="49">
        <v>-796</v>
      </c>
      <c r="G251" s="49">
        <v>-5216</v>
      </c>
    </row>
    <row r="252" spans="1:7">
      <c r="A252" s="24" t="s">
        <v>821</v>
      </c>
      <c r="B252" s="355" t="s">
        <v>1004</v>
      </c>
      <c r="C252" s="327">
        <v>0</v>
      </c>
      <c r="D252" s="327">
        <v>0</v>
      </c>
      <c r="E252" s="327">
        <v>0</v>
      </c>
      <c r="F252" s="327">
        <v>0</v>
      </c>
      <c r="G252" s="327">
        <v>0</v>
      </c>
    </row>
    <row r="253" spans="1:7">
      <c r="A253" s="56" t="s">
        <v>886</v>
      </c>
      <c r="B253" s="48" t="s">
        <v>887</v>
      </c>
      <c r="C253" s="49">
        <v>-4883</v>
      </c>
      <c r="D253" s="49">
        <v>659</v>
      </c>
      <c r="E253" s="49">
        <v>-196</v>
      </c>
      <c r="F253" s="49">
        <v>-796</v>
      </c>
      <c r="G253" s="49">
        <v>-5216</v>
      </c>
    </row>
    <row r="254" spans="1:7">
      <c r="A254" s="57"/>
      <c r="B254" s="371"/>
      <c r="C254" s="327"/>
      <c r="D254" s="327"/>
      <c r="E254" s="327"/>
      <c r="F254" s="327"/>
      <c r="G254" s="327"/>
    </row>
    <row r="255" spans="1:7">
      <c r="A255" s="30" t="s">
        <v>857</v>
      </c>
      <c r="B255" s="360" t="s">
        <v>888</v>
      </c>
      <c r="C255" s="361">
        <v>0</v>
      </c>
      <c r="D255" s="361">
        <v>0</v>
      </c>
      <c r="E255" s="361">
        <v>0</v>
      </c>
      <c r="F255" s="361">
        <v>-112</v>
      </c>
      <c r="G255" s="361">
        <v>-112</v>
      </c>
    </row>
    <row r="256" spans="1:7">
      <c r="A256" s="31" t="s">
        <v>889</v>
      </c>
      <c r="B256" s="357" t="s">
        <v>890</v>
      </c>
      <c r="C256" s="370">
        <v>-4883</v>
      </c>
      <c r="D256" s="370">
        <v>659</v>
      </c>
      <c r="E256" s="370">
        <v>-196</v>
      </c>
      <c r="F256" s="370">
        <v>-796</v>
      </c>
      <c r="G256" s="370">
        <v>-5216</v>
      </c>
    </row>
  </sheetData>
  <mergeCells count="6">
    <mergeCell ref="A172:A173"/>
    <mergeCell ref="B172:B173"/>
    <mergeCell ref="A198:A199"/>
    <mergeCell ref="B198:B199"/>
    <mergeCell ref="A230:A231"/>
    <mergeCell ref="B230:B23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39997558519241921"/>
  </sheetPr>
  <dimension ref="A1:H256"/>
  <sheetViews>
    <sheetView workbookViewId="0"/>
  </sheetViews>
  <sheetFormatPr baseColWidth="10" defaultColWidth="8.1640625" defaultRowHeight="14"/>
  <cols>
    <col min="1" max="2" width="50.1640625" style="12" customWidth="1"/>
    <col min="3" max="8" width="12.1640625" style="11" customWidth="1"/>
    <col min="9" max="16384" width="8.1640625" style="11"/>
  </cols>
  <sheetData>
    <row r="1" spans="1:4">
      <c r="A1" s="10" t="s">
        <v>1100</v>
      </c>
    </row>
    <row r="2" spans="1:4">
      <c r="A2" s="10" t="s">
        <v>1101</v>
      </c>
    </row>
    <row r="3" spans="1:4">
      <c r="A3" s="10"/>
    </row>
    <row r="4" spans="1:4">
      <c r="A4" s="10"/>
    </row>
    <row r="5" spans="1:4" ht="26">
      <c r="A5" s="13" t="s">
        <v>1083</v>
      </c>
      <c r="B5" s="14" t="s">
        <v>1084</v>
      </c>
    </row>
    <row r="6" spans="1:4" ht="31.25" customHeight="1">
      <c r="A6" s="319" t="s">
        <v>462</v>
      </c>
      <c r="B6" s="319" t="s">
        <v>41</v>
      </c>
      <c r="C6" s="320" t="s">
        <v>1102</v>
      </c>
      <c r="D6" s="320" t="s">
        <v>1103</v>
      </c>
    </row>
    <row r="7" spans="1:4">
      <c r="A7" s="321" t="s">
        <v>0</v>
      </c>
      <c r="B7" s="321" t="s">
        <v>1</v>
      </c>
      <c r="C7" s="322">
        <v>96194</v>
      </c>
      <c r="D7" s="322">
        <v>142172</v>
      </c>
    </row>
    <row r="8" spans="1:4">
      <c r="A8" s="323" t="s">
        <v>622</v>
      </c>
      <c r="B8" s="323" t="s">
        <v>46</v>
      </c>
      <c r="C8" s="324">
        <v>21513</v>
      </c>
      <c r="D8" s="324">
        <v>21989</v>
      </c>
    </row>
    <row r="9" spans="1:4">
      <c r="A9" s="323" t="s">
        <v>623</v>
      </c>
      <c r="B9" s="323" t="s">
        <v>369</v>
      </c>
      <c r="C9" s="324">
        <v>1156</v>
      </c>
      <c r="D9" s="324">
        <v>4586</v>
      </c>
    </row>
    <row r="10" spans="1:4">
      <c r="A10" s="323" t="s">
        <v>624</v>
      </c>
      <c r="B10" s="323" t="s">
        <v>436</v>
      </c>
      <c r="C10" s="324">
        <v>73525</v>
      </c>
      <c r="D10" s="324">
        <v>115597</v>
      </c>
    </row>
    <row r="11" spans="1:4">
      <c r="A11" s="321" t="s">
        <v>677</v>
      </c>
      <c r="B11" s="321" t="s">
        <v>867</v>
      </c>
      <c r="C11" s="322">
        <v>63491</v>
      </c>
      <c r="D11" s="322">
        <v>89297</v>
      </c>
    </row>
    <row r="12" spans="1:4">
      <c r="A12" s="323" t="s">
        <v>439</v>
      </c>
      <c r="B12" s="323" t="s">
        <v>440</v>
      </c>
      <c r="C12" s="324">
        <v>14667</v>
      </c>
      <c r="D12" s="324">
        <v>12335</v>
      </c>
    </row>
    <row r="13" spans="1:4">
      <c r="A13" s="323" t="s">
        <v>793</v>
      </c>
      <c r="B13" s="323" t="s">
        <v>442</v>
      </c>
      <c r="C13" s="324">
        <v>48824</v>
      </c>
      <c r="D13" s="324">
        <v>76962</v>
      </c>
    </row>
    <row r="14" spans="1:4">
      <c r="A14" s="325" t="s">
        <v>626</v>
      </c>
      <c r="B14" s="325" t="s">
        <v>993</v>
      </c>
      <c r="C14" s="322">
        <v>32703</v>
      </c>
      <c r="D14" s="322">
        <v>52875</v>
      </c>
    </row>
    <row r="15" spans="1:4">
      <c r="A15" s="61" t="s">
        <v>629</v>
      </c>
      <c r="B15" s="61" t="s">
        <v>65</v>
      </c>
      <c r="C15" s="324">
        <v>4570</v>
      </c>
      <c r="D15" s="324">
        <v>3420</v>
      </c>
    </row>
    <row r="16" spans="1:4">
      <c r="A16" s="61" t="s">
        <v>627</v>
      </c>
      <c r="B16" s="61" t="s">
        <v>59</v>
      </c>
      <c r="C16" s="324">
        <v>18484</v>
      </c>
      <c r="D16" s="324">
        <v>22377</v>
      </c>
    </row>
    <row r="17" spans="1:4">
      <c r="A17" s="61" t="s">
        <v>628</v>
      </c>
      <c r="B17" s="61" t="s">
        <v>520</v>
      </c>
      <c r="C17" s="324">
        <v>11352</v>
      </c>
      <c r="D17" s="324">
        <v>12856</v>
      </c>
    </row>
    <row r="18" spans="1:4">
      <c r="A18" s="61" t="s">
        <v>66</v>
      </c>
      <c r="B18" s="61" t="s">
        <v>67</v>
      </c>
      <c r="C18" s="324">
        <v>1287</v>
      </c>
      <c r="D18" s="324">
        <v>6658</v>
      </c>
    </row>
    <row r="19" spans="1:4">
      <c r="A19" s="325" t="s">
        <v>631</v>
      </c>
      <c r="B19" s="325" t="s">
        <v>883</v>
      </c>
      <c r="C19" s="322">
        <v>6150</v>
      </c>
      <c r="D19" s="322">
        <v>14404</v>
      </c>
    </row>
    <row r="20" spans="1:4">
      <c r="A20" s="61" t="s">
        <v>632</v>
      </c>
      <c r="B20" s="61" t="s">
        <v>73</v>
      </c>
      <c r="C20" s="324">
        <v>3235</v>
      </c>
      <c r="D20" s="324">
        <v>2995</v>
      </c>
    </row>
    <row r="21" spans="1:4">
      <c r="A21" s="61" t="s">
        <v>633</v>
      </c>
      <c r="B21" s="61" t="s">
        <v>75</v>
      </c>
      <c r="C21" s="324">
        <v>45</v>
      </c>
      <c r="D21" s="324">
        <v>679</v>
      </c>
    </row>
    <row r="22" spans="1:4" ht="26">
      <c r="A22" s="61" t="s">
        <v>1000</v>
      </c>
      <c r="B22" s="61" t="s">
        <v>1061</v>
      </c>
      <c r="C22" s="324">
        <v>0</v>
      </c>
      <c r="D22" s="324">
        <v>0</v>
      </c>
    </row>
    <row r="23" spans="1:4">
      <c r="A23" s="325" t="s">
        <v>817</v>
      </c>
      <c r="B23" s="325" t="s">
        <v>884</v>
      </c>
      <c r="C23" s="322">
        <v>9340</v>
      </c>
      <c r="D23" s="322">
        <v>16720</v>
      </c>
    </row>
    <row r="24" spans="1:4">
      <c r="A24" s="61" t="s">
        <v>78</v>
      </c>
      <c r="B24" s="61" t="s">
        <v>79</v>
      </c>
      <c r="C24" s="324">
        <v>-177</v>
      </c>
      <c r="D24" s="324">
        <v>2250</v>
      </c>
    </row>
    <row r="25" spans="1:4">
      <c r="A25" s="61" t="s">
        <v>1002</v>
      </c>
      <c r="B25" s="61" t="s">
        <v>1003</v>
      </c>
      <c r="C25" s="324">
        <v>0</v>
      </c>
      <c r="D25" s="324">
        <v>0</v>
      </c>
    </row>
    <row r="26" spans="1:4">
      <c r="A26" s="325" t="s">
        <v>819</v>
      </c>
      <c r="B26" s="325" t="s">
        <v>885</v>
      </c>
      <c r="C26" s="322">
        <v>9517</v>
      </c>
      <c r="D26" s="322">
        <v>14470</v>
      </c>
    </row>
    <row r="27" spans="1:4">
      <c r="A27" s="321" t="s">
        <v>821</v>
      </c>
      <c r="B27" s="321" t="s">
        <v>1004</v>
      </c>
      <c r="C27" s="322">
        <v>-4838</v>
      </c>
      <c r="D27" s="322">
        <v>0</v>
      </c>
    </row>
    <row r="28" spans="1:4">
      <c r="A28" s="326"/>
      <c r="B28" s="326"/>
      <c r="C28" s="327"/>
      <c r="D28" s="327"/>
    </row>
    <row r="29" spans="1:4">
      <c r="A29" s="328" t="s">
        <v>886</v>
      </c>
      <c r="B29" s="328" t="s">
        <v>887</v>
      </c>
      <c r="C29" s="329">
        <v>4679</v>
      </c>
      <c r="D29" s="329">
        <v>14470</v>
      </c>
    </row>
    <row r="30" spans="1:4">
      <c r="A30" s="326"/>
      <c r="B30" s="326"/>
      <c r="C30" s="327"/>
      <c r="D30" s="327"/>
    </row>
    <row r="31" spans="1:4">
      <c r="A31" s="325" t="s">
        <v>857</v>
      </c>
      <c r="B31" s="325" t="s">
        <v>888</v>
      </c>
      <c r="C31" s="322">
        <v>-533</v>
      </c>
      <c r="D31" s="322">
        <v>-49</v>
      </c>
    </row>
    <row r="32" spans="1:4">
      <c r="A32" s="325" t="s">
        <v>889</v>
      </c>
      <c r="B32" s="325" t="s">
        <v>890</v>
      </c>
      <c r="C32" s="322">
        <v>5212</v>
      </c>
      <c r="D32" s="322">
        <v>14519</v>
      </c>
    </row>
    <row r="33" spans="1:4">
      <c r="A33" s="15"/>
      <c r="B33" s="16"/>
      <c r="C33" s="32"/>
      <c r="D33" s="32"/>
    </row>
    <row r="34" spans="1:4">
      <c r="A34" s="15"/>
      <c r="B34" s="17"/>
      <c r="C34" s="33"/>
      <c r="D34" s="33"/>
    </row>
    <row r="35" spans="1:4">
      <c r="A35" s="330" t="s">
        <v>86</v>
      </c>
      <c r="B35" s="330" t="s">
        <v>891</v>
      </c>
      <c r="C35" s="331"/>
      <c r="D35" s="331"/>
    </row>
    <row r="36" spans="1:4">
      <c r="A36" s="18" t="s">
        <v>88</v>
      </c>
      <c r="B36" s="18" t="s">
        <v>89</v>
      </c>
      <c r="C36" s="332">
        <v>0.05</v>
      </c>
      <c r="D36" s="332">
        <v>0.15</v>
      </c>
    </row>
    <row r="37" spans="1:4">
      <c r="A37" s="333" t="s">
        <v>90</v>
      </c>
      <c r="B37" s="333" t="s">
        <v>91</v>
      </c>
      <c r="C37" s="332">
        <v>0.05</v>
      </c>
      <c r="D37" s="332">
        <v>0.15</v>
      </c>
    </row>
    <row r="38" spans="1:4" ht="26">
      <c r="A38" s="325" t="s">
        <v>858</v>
      </c>
      <c r="B38" s="325" t="s">
        <v>892</v>
      </c>
      <c r="C38" s="334"/>
      <c r="D38" s="334"/>
    </row>
    <row r="39" spans="1:4">
      <c r="A39" s="333" t="s">
        <v>88</v>
      </c>
      <c r="B39" s="333" t="s">
        <v>89</v>
      </c>
      <c r="C39" s="332">
        <v>0.1</v>
      </c>
      <c r="D39" s="332">
        <v>0.15</v>
      </c>
    </row>
    <row r="40" spans="1:4">
      <c r="A40" s="333" t="s">
        <v>90</v>
      </c>
      <c r="B40" s="333" t="s">
        <v>91</v>
      </c>
      <c r="C40" s="332">
        <v>0.1</v>
      </c>
      <c r="D40" s="332">
        <v>0.15</v>
      </c>
    </row>
    <row r="41" spans="1:4">
      <c r="A41" s="325" t="s">
        <v>893</v>
      </c>
      <c r="B41" s="325" t="s">
        <v>894</v>
      </c>
      <c r="C41" s="334"/>
      <c r="D41" s="334"/>
    </row>
    <row r="42" spans="1:4">
      <c r="A42" s="333" t="s">
        <v>88</v>
      </c>
      <c r="B42" s="333" t="s">
        <v>89</v>
      </c>
      <c r="C42" s="332">
        <v>-0.04</v>
      </c>
      <c r="D42" s="332">
        <v>0</v>
      </c>
    </row>
    <row r="43" spans="1:4">
      <c r="A43" s="333" t="s">
        <v>90</v>
      </c>
      <c r="B43" s="333" t="s">
        <v>91</v>
      </c>
      <c r="C43" s="332">
        <v>-0.04</v>
      </c>
      <c r="D43" s="332">
        <v>0</v>
      </c>
    </row>
    <row r="46" spans="1:4">
      <c r="A46" s="330" t="s">
        <v>886</v>
      </c>
      <c r="B46" s="330" t="s">
        <v>887</v>
      </c>
      <c r="C46" s="322">
        <v>4679</v>
      </c>
      <c r="D46" s="322">
        <v>14470</v>
      </c>
    </row>
    <row r="47" spans="1:4" ht="26">
      <c r="A47" s="38" t="s">
        <v>896</v>
      </c>
      <c r="B47" s="38" t="s">
        <v>897</v>
      </c>
      <c r="C47" s="324"/>
      <c r="D47" s="324"/>
    </row>
    <row r="48" spans="1:4">
      <c r="A48" s="38" t="s">
        <v>637</v>
      </c>
      <c r="B48" s="38" t="s">
        <v>898</v>
      </c>
      <c r="C48" s="324">
        <v>1714</v>
      </c>
      <c r="D48" s="324">
        <v>47</v>
      </c>
    </row>
    <row r="49" spans="1:4">
      <c r="A49" s="38" t="s">
        <v>403</v>
      </c>
      <c r="B49" s="38" t="s">
        <v>404</v>
      </c>
      <c r="C49" s="324">
        <v>0</v>
      </c>
      <c r="D49" s="324">
        <v>-1</v>
      </c>
    </row>
    <row r="50" spans="1:4" ht="26">
      <c r="A50" s="38" t="s">
        <v>899</v>
      </c>
      <c r="B50" s="38" t="s">
        <v>900</v>
      </c>
      <c r="C50" s="324"/>
      <c r="D50" s="324"/>
    </row>
    <row r="51" spans="1:4">
      <c r="A51" s="330" t="s">
        <v>405</v>
      </c>
      <c r="B51" s="330" t="s">
        <v>901</v>
      </c>
      <c r="C51" s="322">
        <v>6393</v>
      </c>
      <c r="D51" s="322">
        <v>14897</v>
      </c>
    </row>
    <row r="52" spans="1:4" ht="26">
      <c r="A52" s="18" t="s">
        <v>795</v>
      </c>
      <c r="B52" s="18" t="s">
        <v>902</v>
      </c>
      <c r="C52" s="324">
        <v>-533</v>
      </c>
      <c r="D52" s="324">
        <v>-49</v>
      </c>
    </row>
    <row r="53" spans="1:4" ht="26">
      <c r="A53" s="330" t="s">
        <v>903</v>
      </c>
      <c r="B53" s="330" t="s">
        <v>904</v>
      </c>
      <c r="C53" s="322">
        <v>6926</v>
      </c>
      <c r="D53" s="322">
        <v>14946</v>
      </c>
    </row>
    <row r="56" spans="1:4" ht="26">
      <c r="A56" s="13" t="s">
        <v>1087</v>
      </c>
      <c r="B56" s="13" t="s">
        <v>1088</v>
      </c>
    </row>
    <row r="57" spans="1:4" ht="29" customHeight="1">
      <c r="A57" s="319" t="s">
        <v>126</v>
      </c>
      <c r="B57" s="319" t="s">
        <v>127</v>
      </c>
      <c r="C57" s="320" t="s">
        <v>1079</v>
      </c>
      <c r="D57" s="320" t="s">
        <v>1104</v>
      </c>
    </row>
    <row r="58" spans="1:4">
      <c r="A58" s="340" t="s">
        <v>14</v>
      </c>
      <c r="B58" s="340" t="s">
        <v>15</v>
      </c>
      <c r="C58" s="336">
        <v>93254</v>
      </c>
      <c r="D58" s="336">
        <v>95047</v>
      </c>
    </row>
    <row r="59" spans="1:4">
      <c r="A59" s="61" t="s">
        <v>566</v>
      </c>
      <c r="B59" s="61" t="s">
        <v>133</v>
      </c>
      <c r="C59" s="62">
        <v>5499</v>
      </c>
      <c r="D59" s="62">
        <v>11187</v>
      </c>
    </row>
    <row r="60" spans="1:4">
      <c r="A60" s="61" t="s">
        <v>134</v>
      </c>
      <c r="B60" s="61" t="s">
        <v>907</v>
      </c>
      <c r="C60" s="62">
        <v>39602</v>
      </c>
      <c r="D60" s="62">
        <v>36403</v>
      </c>
    </row>
    <row r="61" spans="1:4">
      <c r="A61" s="61" t="s">
        <v>138</v>
      </c>
      <c r="B61" s="61" t="s">
        <v>139</v>
      </c>
      <c r="C61" s="62">
        <v>46417</v>
      </c>
      <c r="D61" s="62">
        <v>46417</v>
      </c>
    </row>
    <row r="62" spans="1:4">
      <c r="A62" s="61" t="s">
        <v>909</v>
      </c>
      <c r="B62" s="61" t="s">
        <v>141</v>
      </c>
      <c r="C62" s="62">
        <v>0</v>
      </c>
      <c r="D62" s="62">
        <v>0</v>
      </c>
    </row>
    <row r="63" spans="1:4">
      <c r="A63" s="61" t="s">
        <v>536</v>
      </c>
      <c r="B63" s="61" t="s">
        <v>451</v>
      </c>
      <c r="C63" s="62">
        <v>0</v>
      </c>
      <c r="D63" s="62">
        <v>0</v>
      </c>
    </row>
    <row r="64" spans="1:4" ht="26">
      <c r="A64" s="61" t="s">
        <v>644</v>
      </c>
      <c r="B64" s="61" t="s">
        <v>865</v>
      </c>
      <c r="C64" s="62">
        <v>0</v>
      </c>
      <c r="D64" s="62">
        <v>0</v>
      </c>
    </row>
    <row r="65" spans="1:4">
      <c r="A65" s="61" t="s">
        <v>911</v>
      </c>
      <c r="B65" s="61" t="s">
        <v>912</v>
      </c>
      <c r="C65" s="62">
        <v>0</v>
      </c>
      <c r="D65" s="62">
        <v>0</v>
      </c>
    </row>
    <row r="66" spans="1:4">
      <c r="A66" s="61" t="s">
        <v>146</v>
      </c>
      <c r="B66" s="61" t="s">
        <v>147</v>
      </c>
      <c r="C66" s="62">
        <v>547</v>
      </c>
      <c r="D66" s="62">
        <v>0</v>
      </c>
    </row>
    <row r="67" spans="1:4">
      <c r="A67" s="61" t="s">
        <v>913</v>
      </c>
      <c r="B67" s="61" t="s">
        <v>151</v>
      </c>
      <c r="C67" s="62">
        <v>912</v>
      </c>
      <c r="D67" s="62">
        <v>755</v>
      </c>
    </row>
    <row r="68" spans="1:4">
      <c r="A68" s="61" t="s">
        <v>1005</v>
      </c>
      <c r="B68" s="61" t="s">
        <v>1006</v>
      </c>
      <c r="C68" s="62">
        <v>277</v>
      </c>
      <c r="D68" s="62">
        <v>285</v>
      </c>
    </row>
    <row r="69" spans="1:4">
      <c r="A69" s="340" t="s">
        <v>914</v>
      </c>
      <c r="B69" s="340" t="s">
        <v>17</v>
      </c>
      <c r="C69" s="336">
        <v>155683</v>
      </c>
      <c r="D69" s="336">
        <v>122588</v>
      </c>
    </row>
    <row r="70" spans="1:4">
      <c r="A70" s="61" t="s">
        <v>156</v>
      </c>
      <c r="B70" s="61" t="s">
        <v>157</v>
      </c>
      <c r="C70" s="62">
        <v>96511</v>
      </c>
      <c r="D70" s="62">
        <v>51966</v>
      </c>
    </row>
    <row r="71" spans="1:4">
      <c r="A71" s="61" t="s">
        <v>158</v>
      </c>
      <c r="B71" s="61" t="s">
        <v>159</v>
      </c>
      <c r="C71" s="62">
        <v>6389</v>
      </c>
      <c r="D71" s="62">
        <v>17064</v>
      </c>
    </row>
    <row r="72" spans="1:4">
      <c r="A72" s="364" t="s">
        <v>915</v>
      </c>
      <c r="B72" s="364" t="s">
        <v>161</v>
      </c>
      <c r="C72" s="337">
        <v>0</v>
      </c>
      <c r="D72" s="337">
        <v>901</v>
      </c>
    </row>
    <row r="73" spans="1:4">
      <c r="A73" s="61" t="s">
        <v>152</v>
      </c>
      <c r="B73" s="61" t="s">
        <v>163</v>
      </c>
      <c r="C73" s="62">
        <v>10989</v>
      </c>
      <c r="D73" s="62">
        <v>3856</v>
      </c>
    </row>
    <row r="74" spans="1:4">
      <c r="A74" s="61" t="s">
        <v>916</v>
      </c>
      <c r="B74" s="61" t="s">
        <v>917</v>
      </c>
      <c r="C74" s="62">
        <v>0</v>
      </c>
      <c r="D74" s="62">
        <v>0</v>
      </c>
    </row>
    <row r="75" spans="1:4" ht="26">
      <c r="A75" s="61" t="s">
        <v>918</v>
      </c>
      <c r="B75" s="61" t="s">
        <v>919</v>
      </c>
      <c r="C75" s="62">
        <v>0</v>
      </c>
      <c r="D75" s="62">
        <v>0</v>
      </c>
    </row>
    <row r="76" spans="1:4">
      <c r="A76" s="61" t="s">
        <v>146</v>
      </c>
      <c r="B76" s="61" t="s">
        <v>147</v>
      </c>
      <c r="C76" s="62">
        <v>2745</v>
      </c>
      <c r="D76" s="62">
        <v>805</v>
      </c>
    </row>
    <row r="77" spans="1:4">
      <c r="A77" s="61" t="s">
        <v>499</v>
      </c>
      <c r="B77" s="61" t="s">
        <v>149</v>
      </c>
      <c r="C77" s="62">
        <v>4654</v>
      </c>
      <c r="D77" s="62">
        <v>8312</v>
      </c>
    </row>
    <row r="78" spans="1:4">
      <c r="A78" s="61" t="s">
        <v>170</v>
      </c>
      <c r="B78" s="61" t="s">
        <v>920</v>
      </c>
      <c r="C78" s="62">
        <v>34395</v>
      </c>
      <c r="D78" s="62">
        <v>39684</v>
      </c>
    </row>
    <row r="79" spans="1:4">
      <c r="A79" s="61" t="s">
        <v>923</v>
      </c>
      <c r="B79" s="61" t="s">
        <v>924</v>
      </c>
      <c r="C79" s="62">
        <v>0</v>
      </c>
      <c r="D79" s="62">
        <v>0</v>
      </c>
    </row>
    <row r="80" spans="1:4">
      <c r="A80" s="340" t="s">
        <v>20</v>
      </c>
      <c r="B80" s="340" t="s">
        <v>925</v>
      </c>
      <c r="C80" s="336">
        <v>248937</v>
      </c>
      <c r="D80" s="336">
        <v>217635</v>
      </c>
    </row>
    <row r="81" spans="1:4">
      <c r="A81" s="15"/>
      <c r="B81" s="15"/>
      <c r="C81" s="1"/>
    </row>
    <row r="82" spans="1:4" ht="29" customHeight="1">
      <c r="A82" s="319" t="s">
        <v>452</v>
      </c>
      <c r="B82" s="319" t="s">
        <v>177</v>
      </c>
      <c r="C82" s="320" t="s">
        <v>1079</v>
      </c>
      <c r="D82" s="320" t="s">
        <v>1104</v>
      </c>
    </row>
    <row r="83" spans="1:4">
      <c r="A83" s="340" t="s">
        <v>22</v>
      </c>
      <c r="B83" s="340" t="s">
        <v>23</v>
      </c>
      <c r="C83" s="336">
        <v>168018</v>
      </c>
      <c r="D83" s="336">
        <v>166987</v>
      </c>
    </row>
    <row r="84" spans="1:4">
      <c r="A84" s="340" t="s">
        <v>926</v>
      </c>
      <c r="B84" s="340" t="s">
        <v>481</v>
      </c>
      <c r="C84" s="336">
        <v>168018</v>
      </c>
      <c r="D84" s="336">
        <v>166119</v>
      </c>
    </row>
    <row r="85" spans="1:4">
      <c r="A85" s="61" t="s">
        <v>182</v>
      </c>
      <c r="B85" s="61" t="s">
        <v>183</v>
      </c>
      <c r="C85" s="62">
        <v>94950</v>
      </c>
      <c r="D85" s="62">
        <v>94950</v>
      </c>
    </row>
    <row r="86" spans="1:4">
      <c r="A86" s="61" t="s">
        <v>990</v>
      </c>
      <c r="B86" s="61" t="s">
        <v>1007</v>
      </c>
      <c r="C86" s="62">
        <v>119730</v>
      </c>
      <c r="D86" s="62">
        <v>112438</v>
      </c>
    </row>
    <row r="87" spans="1:4">
      <c r="A87" s="61" t="s">
        <v>1008</v>
      </c>
      <c r="B87" s="61" t="s">
        <v>189</v>
      </c>
      <c r="C87" s="62">
        <v>0</v>
      </c>
      <c r="D87" s="62">
        <v>0</v>
      </c>
    </row>
    <row r="88" spans="1:4">
      <c r="A88" s="61" t="s">
        <v>573</v>
      </c>
      <c r="B88" s="61" t="s">
        <v>191</v>
      </c>
      <c r="C88" s="62">
        <v>1716</v>
      </c>
      <c r="D88" s="62">
        <v>989</v>
      </c>
    </row>
    <row r="89" spans="1:4">
      <c r="A89" s="61" t="s">
        <v>574</v>
      </c>
      <c r="B89" s="61" t="s">
        <v>193</v>
      </c>
      <c r="C89" s="62">
        <v>924</v>
      </c>
      <c r="D89" s="62">
        <v>-790</v>
      </c>
    </row>
    <row r="90" spans="1:4">
      <c r="A90" s="61" t="s">
        <v>194</v>
      </c>
      <c r="B90" s="61" t="s">
        <v>195</v>
      </c>
      <c r="C90" s="62">
        <v>-54514</v>
      </c>
      <c r="D90" s="62">
        <v>-55987</v>
      </c>
    </row>
    <row r="91" spans="1:4">
      <c r="A91" s="61" t="s">
        <v>575</v>
      </c>
      <c r="B91" s="61" t="s">
        <v>197</v>
      </c>
      <c r="C91" s="62">
        <v>5212</v>
      </c>
      <c r="D91" s="62">
        <v>14519</v>
      </c>
    </row>
    <row r="92" spans="1:4">
      <c r="A92" s="321" t="s">
        <v>927</v>
      </c>
      <c r="B92" s="321" t="s">
        <v>482</v>
      </c>
      <c r="C92" s="341">
        <v>0</v>
      </c>
      <c r="D92" s="341">
        <v>868</v>
      </c>
    </row>
    <row r="93" spans="1:4">
      <c r="A93" s="340" t="s">
        <v>24</v>
      </c>
      <c r="B93" s="340" t="s">
        <v>928</v>
      </c>
      <c r="C93" s="336">
        <v>2137</v>
      </c>
      <c r="D93" s="336">
        <v>5187</v>
      </c>
    </row>
    <row r="94" spans="1:4">
      <c r="A94" s="61" t="s">
        <v>336</v>
      </c>
      <c r="B94" s="61" t="s">
        <v>337</v>
      </c>
      <c r="C94" s="62">
        <v>0</v>
      </c>
      <c r="D94" s="62">
        <v>0</v>
      </c>
    </row>
    <row r="95" spans="1:4">
      <c r="A95" s="61" t="s">
        <v>200</v>
      </c>
      <c r="B95" s="61" t="s">
        <v>201</v>
      </c>
      <c r="C95" s="62">
        <v>260</v>
      </c>
      <c r="D95" s="62">
        <v>177</v>
      </c>
    </row>
    <row r="96" spans="1:4">
      <c r="A96" s="61" t="s">
        <v>929</v>
      </c>
      <c r="B96" s="61" t="s">
        <v>531</v>
      </c>
      <c r="C96" s="62">
        <v>0</v>
      </c>
      <c r="D96" s="62">
        <v>0</v>
      </c>
    </row>
    <row r="97" spans="1:4">
      <c r="A97" s="61" t="s">
        <v>502</v>
      </c>
      <c r="B97" s="61" t="s">
        <v>205</v>
      </c>
      <c r="C97" s="62">
        <v>874</v>
      </c>
      <c r="D97" s="62">
        <v>3597</v>
      </c>
    </row>
    <row r="98" spans="1:4">
      <c r="A98" s="61" t="s">
        <v>503</v>
      </c>
      <c r="B98" s="61" t="s">
        <v>207</v>
      </c>
      <c r="C98" s="62">
        <v>976</v>
      </c>
      <c r="D98" s="62">
        <v>1376</v>
      </c>
    </row>
    <row r="99" spans="1:4">
      <c r="A99" s="61" t="s">
        <v>483</v>
      </c>
      <c r="B99" s="61" t="s">
        <v>456</v>
      </c>
      <c r="C99" s="62">
        <v>27</v>
      </c>
      <c r="D99" s="62">
        <v>37</v>
      </c>
    </row>
    <row r="100" spans="1:4">
      <c r="A100" s="61" t="s">
        <v>930</v>
      </c>
      <c r="B100" s="61" t="s">
        <v>211</v>
      </c>
      <c r="C100" s="62">
        <v>0</v>
      </c>
      <c r="D100" s="62">
        <v>0</v>
      </c>
    </row>
    <row r="101" spans="1:4">
      <c r="A101" s="340" t="s">
        <v>931</v>
      </c>
      <c r="B101" s="340" t="s">
        <v>932</v>
      </c>
      <c r="C101" s="336">
        <v>78782</v>
      </c>
      <c r="D101" s="336">
        <v>45461</v>
      </c>
    </row>
    <row r="102" spans="1:4">
      <c r="A102" s="61" t="s">
        <v>336</v>
      </c>
      <c r="B102" s="61" t="s">
        <v>337</v>
      </c>
      <c r="C102" s="62">
        <v>4</v>
      </c>
      <c r="D102" s="62">
        <v>21</v>
      </c>
    </row>
    <row r="103" spans="1:4">
      <c r="A103" s="61" t="s">
        <v>200</v>
      </c>
      <c r="B103" s="61" t="s">
        <v>201</v>
      </c>
      <c r="C103" s="62">
        <v>397</v>
      </c>
      <c r="D103" s="62">
        <v>260</v>
      </c>
    </row>
    <row r="104" spans="1:4">
      <c r="A104" s="61" t="s">
        <v>579</v>
      </c>
      <c r="B104" s="61" t="s">
        <v>217</v>
      </c>
      <c r="C104" s="62">
        <v>20532</v>
      </c>
      <c r="D104" s="62">
        <v>24738</v>
      </c>
    </row>
    <row r="105" spans="1:4">
      <c r="A105" s="61" t="s">
        <v>933</v>
      </c>
      <c r="B105" s="61" t="s">
        <v>219</v>
      </c>
      <c r="C105" s="62">
        <v>655</v>
      </c>
      <c r="D105" s="62">
        <v>1270</v>
      </c>
    </row>
    <row r="106" spans="1:4">
      <c r="A106" s="61" t="s">
        <v>202</v>
      </c>
      <c r="B106" s="61" t="s">
        <v>203</v>
      </c>
      <c r="C106" s="62">
        <v>51808</v>
      </c>
      <c r="D106" s="62">
        <v>18688</v>
      </c>
    </row>
    <row r="107" spans="1:4">
      <c r="A107" s="61" t="s">
        <v>503</v>
      </c>
      <c r="B107" s="61" t="s">
        <v>207</v>
      </c>
      <c r="C107" s="62">
        <v>5086</v>
      </c>
      <c r="D107" s="62">
        <v>211</v>
      </c>
    </row>
    <row r="108" spans="1:4">
      <c r="A108" s="61" t="s">
        <v>934</v>
      </c>
      <c r="B108" s="61" t="s">
        <v>456</v>
      </c>
      <c r="C108" s="62">
        <v>205</v>
      </c>
      <c r="D108" s="62">
        <v>145</v>
      </c>
    </row>
    <row r="109" spans="1:4">
      <c r="A109" s="61" t="s">
        <v>930</v>
      </c>
      <c r="B109" s="61" t="s">
        <v>211</v>
      </c>
      <c r="C109" s="62">
        <v>95</v>
      </c>
      <c r="D109" s="62">
        <v>128</v>
      </c>
    </row>
    <row r="110" spans="1:4" ht="26">
      <c r="A110" s="342" t="s">
        <v>935</v>
      </c>
      <c r="B110" s="342" t="s">
        <v>936</v>
      </c>
      <c r="C110" s="343">
        <v>0</v>
      </c>
      <c r="D110" s="343">
        <v>0</v>
      </c>
    </row>
    <row r="111" spans="1:4">
      <c r="A111" s="340" t="s">
        <v>30</v>
      </c>
      <c r="B111" s="340" t="s">
        <v>937</v>
      </c>
      <c r="C111" s="336">
        <v>248937</v>
      </c>
      <c r="D111" s="336">
        <v>217635</v>
      </c>
    </row>
    <row r="114" spans="1:4" ht="26">
      <c r="A114" s="13" t="s">
        <v>1090</v>
      </c>
      <c r="B114" s="13" t="s">
        <v>1091</v>
      </c>
    </row>
    <row r="115" spans="1:4" ht="31.25" customHeight="1">
      <c r="A115" s="319" t="s">
        <v>231</v>
      </c>
      <c r="B115" s="319" t="s">
        <v>232</v>
      </c>
      <c r="C115" s="113" t="s">
        <v>1102</v>
      </c>
      <c r="D115" s="113" t="s">
        <v>1103</v>
      </c>
    </row>
    <row r="116" spans="1:4">
      <c r="A116" s="344" t="s">
        <v>938</v>
      </c>
      <c r="B116" s="344" t="s">
        <v>234</v>
      </c>
      <c r="C116" s="4"/>
      <c r="D116" s="4"/>
    </row>
    <row r="117" spans="1:4">
      <c r="A117" s="345" t="s">
        <v>522</v>
      </c>
      <c r="B117" s="345" t="s">
        <v>939</v>
      </c>
      <c r="C117" s="5">
        <v>4679</v>
      </c>
      <c r="D117" s="5">
        <v>14470</v>
      </c>
    </row>
    <row r="118" spans="1:4">
      <c r="A118" s="345" t="s">
        <v>235</v>
      </c>
      <c r="B118" s="345" t="s">
        <v>236</v>
      </c>
      <c r="C118" s="5">
        <v>-8581</v>
      </c>
      <c r="D118" s="5">
        <v>8566</v>
      </c>
    </row>
    <row r="119" spans="1:4" ht="26">
      <c r="A119" s="358" t="s">
        <v>1055</v>
      </c>
      <c r="B119" s="358" t="s">
        <v>1056</v>
      </c>
      <c r="C119" s="6">
        <v>0</v>
      </c>
      <c r="D119" s="6">
        <v>0</v>
      </c>
    </row>
    <row r="120" spans="1:4">
      <c r="A120" s="63" t="s">
        <v>1057</v>
      </c>
      <c r="B120" s="63" t="s">
        <v>1058</v>
      </c>
      <c r="C120" s="6">
        <v>3162</v>
      </c>
      <c r="D120" s="6">
        <v>3139</v>
      </c>
    </row>
    <row r="121" spans="1:4">
      <c r="A121" s="63" t="s">
        <v>804</v>
      </c>
      <c r="B121" s="63" t="s">
        <v>1011</v>
      </c>
      <c r="C121" s="6">
        <v>0</v>
      </c>
      <c r="D121" s="6">
        <v>0</v>
      </c>
    </row>
    <row r="122" spans="1:4">
      <c r="A122" s="63" t="s">
        <v>943</v>
      </c>
      <c r="B122" s="63" t="s">
        <v>605</v>
      </c>
      <c r="C122" s="6">
        <v>-652</v>
      </c>
      <c r="D122" s="6">
        <v>-262</v>
      </c>
    </row>
    <row r="123" spans="1:4">
      <c r="A123" s="63" t="s">
        <v>652</v>
      </c>
      <c r="B123" s="63" t="s">
        <v>944</v>
      </c>
      <c r="C123" s="6">
        <v>-2172</v>
      </c>
      <c r="D123" s="6">
        <v>-43</v>
      </c>
    </row>
    <row r="124" spans="1:4">
      <c r="A124" s="63" t="s">
        <v>653</v>
      </c>
      <c r="B124" s="63" t="s">
        <v>248</v>
      </c>
      <c r="C124" s="6">
        <v>17</v>
      </c>
      <c r="D124" s="6">
        <v>-127</v>
      </c>
    </row>
    <row r="125" spans="1:4">
      <c r="A125" s="63" t="s">
        <v>654</v>
      </c>
      <c r="B125" s="63" t="s">
        <v>250</v>
      </c>
      <c r="C125" s="6">
        <v>-44545</v>
      </c>
      <c r="D125" s="6">
        <v>-18600</v>
      </c>
    </row>
    <row r="126" spans="1:4">
      <c r="A126" s="63" t="s">
        <v>655</v>
      </c>
      <c r="B126" s="63" t="s">
        <v>252</v>
      </c>
      <c r="C126" s="6">
        <v>9778</v>
      </c>
      <c r="D126" s="6">
        <v>14264</v>
      </c>
    </row>
    <row r="127" spans="1:4">
      <c r="A127" s="63" t="s">
        <v>255</v>
      </c>
      <c r="B127" s="63" t="s">
        <v>945</v>
      </c>
      <c r="C127" s="6">
        <v>29384</v>
      </c>
      <c r="D127" s="6">
        <v>5460</v>
      </c>
    </row>
    <row r="128" spans="1:4">
      <c r="A128" s="63" t="s">
        <v>259</v>
      </c>
      <c r="B128" s="63" t="s">
        <v>256</v>
      </c>
      <c r="C128" s="6">
        <v>8133</v>
      </c>
      <c r="D128" s="6">
        <v>4047</v>
      </c>
    </row>
    <row r="129" spans="1:4">
      <c r="A129" s="63" t="s">
        <v>946</v>
      </c>
      <c r="B129" s="63" t="s">
        <v>260</v>
      </c>
      <c r="C129" s="6">
        <v>-11686</v>
      </c>
      <c r="D129" s="6">
        <v>688</v>
      </c>
    </row>
    <row r="130" spans="1:4">
      <c r="A130" s="345" t="s">
        <v>805</v>
      </c>
      <c r="B130" s="345" t="s">
        <v>262</v>
      </c>
      <c r="C130" s="5">
        <v>-3902</v>
      </c>
      <c r="D130" s="5">
        <v>23036</v>
      </c>
    </row>
    <row r="131" spans="1:4">
      <c r="A131" s="346" t="s">
        <v>947</v>
      </c>
      <c r="B131" s="346" t="s">
        <v>948</v>
      </c>
      <c r="C131" s="7">
        <v>-177</v>
      </c>
      <c r="D131" s="7">
        <v>2250</v>
      </c>
    </row>
    <row r="132" spans="1:4">
      <c r="A132" s="63" t="s">
        <v>766</v>
      </c>
      <c r="B132" s="63" t="s">
        <v>767</v>
      </c>
      <c r="C132" s="6">
        <v>-538</v>
      </c>
      <c r="D132" s="6">
        <v>-3232</v>
      </c>
    </row>
    <row r="133" spans="1:4">
      <c r="A133" s="347" t="s">
        <v>949</v>
      </c>
      <c r="B133" s="347" t="s">
        <v>950</v>
      </c>
      <c r="C133" s="5">
        <v>-4617</v>
      </c>
      <c r="D133" s="5">
        <v>22054</v>
      </c>
    </row>
    <row r="134" spans="1:4">
      <c r="A134" s="344" t="s">
        <v>660</v>
      </c>
      <c r="B134" s="344" t="s">
        <v>272</v>
      </c>
      <c r="C134" s="4"/>
      <c r="D134" s="4">
        <v>0</v>
      </c>
    </row>
    <row r="135" spans="1:4">
      <c r="A135" s="348" t="s">
        <v>549</v>
      </c>
      <c r="B135" s="348" t="s">
        <v>274</v>
      </c>
      <c r="C135" s="4">
        <v>9577</v>
      </c>
      <c r="D135" s="4">
        <v>880</v>
      </c>
    </row>
    <row r="136" spans="1:4">
      <c r="A136" s="63" t="s">
        <v>951</v>
      </c>
      <c r="B136" s="63" t="s">
        <v>952</v>
      </c>
      <c r="C136" s="6">
        <v>6635</v>
      </c>
      <c r="D136" s="6">
        <v>67</v>
      </c>
    </row>
    <row r="137" spans="1:4">
      <c r="A137" s="63" t="s">
        <v>1012</v>
      </c>
      <c r="B137" s="63" t="s">
        <v>1013</v>
      </c>
      <c r="C137" s="6">
        <v>0</v>
      </c>
      <c r="D137" s="6">
        <v>0</v>
      </c>
    </row>
    <row r="138" spans="1:4">
      <c r="A138" s="63" t="s">
        <v>281</v>
      </c>
      <c r="B138" s="63" t="s">
        <v>282</v>
      </c>
      <c r="C138" s="6">
        <v>2827</v>
      </c>
      <c r="D138" s="6">
        <v>143</v>
      </c>
    </row>
    <row r="139" spans="1:4">
      <c r="A139" s="63" t="s">
        <v>953</v>
      </c>
      <c r="B139" s="63" t="s">
        <v>954</v>
      </c>
      <c r="C139" s="6">
        <v>115</v>
      </c>
      <c r="D139" s="6">
        <v>0</v>
      </c>
    </row>
    <row r="140" spans="1:4">
      <c r="A140" s="63" t="s">
        <v>1014</v>
      </c>
      <c r="B140" s="63" t="s">
        <v>1015</v>
      </c>
      <c r="C140" s="6">
        <v>0</v>
      </c>
      <c r="D140" s="6">
        <v>670</v>
      </c>
    </row>
    <row r="141" spans="1:4">
      <c r="A141" s="345" t="s">
        <v>553</v>
      </c>
      <c r="B141" s="345" t="s">
        <v>300</v>
      </c>
      <c r="C141" s="5">
        <v>8684</v>
      </c>
      <c r="D141" s="5">
        <v>5007</v>
      </c>
    </row>
    <row r="142" spans="1:4" ht="26">
      <c r="A142" s="63" t="s">
        <v>957</v>
      </c>
      <c r="B142" s="63" t="s">
        <v>958</v>
      </c>
      <c r="C142" s="6">
        <v>5505</v>
      </c>
      <c r="D142" s="6">
        <v>4175</v>
      </c>
    </row>
    <row r="143" spans="1:4">
      <c r="A143" s="63" t="s">
        <v>1016</v>
      </c>
      <c r="B143" s="63" t="s">
        <v>1017</v>
      </c>
      <c r="C143" s="6">
        <v>0</v>
      </c>
      <c r="D143" s="6">
        <v>0</v>
      </c>
    </row>
    <row r="144" spans="1:4">
      <c r="A144" s="63" t="s">
        <v>962</v>
      </c>
      <c r="B144" s="63" t="s">
        <v>963</v>
      </c>
      <c r="C144" s="6">
        <v>1902</v>
      </c>
      <c r="D144" s="6">
        <v>0</v>
      </c>
    </row>
    <row r="145" spans="1:4">
      <c r="A145" s="63" t="s">
        <v>557</v>
      </c>
      <c r="B145" s="63" t="s">
        <v>424</v>
      </c>
      <c r="C145" s="6">
        <v>1277</v>
      </c>
      <c r="D145" s="6">
        <v>832</v>
      </c>
    </row>
    <row r="146" spans="1:4">
      <c r="A146" s="347" t="s">
        <v>964</v>
      </c>
      <c r="B146" s="347" t="s">
        <v>965</v>
      </c>
      <c r="C146" s="5">
        <v>893</v>
      </c>
      <c r="D146" s="5">
        <v>-4127</v>
      </c>
    </row>
    <row r="147" spans="1:4">
      <c r="A147" s="344" t="s">
        <v>669</v>
      </c>
      <c r="B147" s="344" t="s">
        <v>966</v>
      </c>
      <c r="C147" s="4"/>
      <c r="D147" s="4">
        <v>0</v>
      </c>
    </row>
    <row r="148" spans="1:4">
      <c r="A148" s="348" t="s">
        <v>549</v>
      </c>
      <c r="B148" s="348" t="s">
        <v>274</v>
      </c>
      <c r="C148" s="4">
        <v>2010</v>
      </c>
      <c r="D148" s="4">
        <v>71</v>
      </c>
    </row>
    <row r="149" spans="1:4" ht="26">
      <c r="A149" s="63" t="s">
        <v>967</v>
      </c>
      <c r="B149" s="63" t="s">
        <v>968</v>
      </c>
      <c r="C149" s="6">
        <v>0</v>
      </c>
      <c r="D149" s="6">
        <v>0</v>
      </c>
    </row>
    <row r="150" spans="1:4">
      <c r="A150" s="63" t="s">
        <v>336</v>
      </c>
      <c r="B150" s="63" t="s">
        <v>337</v>
      </c>
      <c r="C150" s="6">
        <v>3</v>
      </c>
      <c r="D150" s="6">
        <v>1</v>
      </c>
    </row>
    <row r="151" spans="1:4">
      <c r="A151" s="63" t="s">
        <v>1018</v>
      </c>
      <c r="B151" s="63" t="s">
        <v>1019</v>
      </c>
      <c r="C151" s="6">
        <v>0</v>
      </c>
      <c r="D151" s="6">
        <v>0</v>
      </c>
    </row>
    <row r="152" spans="1:4">
      <c r="A152" s="63" t="s">
        <v>1020</v>
      </c>
      <c r="B152" s="63" t="s">
        <v>1021</v>
      </c>
      <c r="C152" s="6">
        <v>2007</v>
      </c>
      <c r="D152" s="6">
        <v>70</v>
      </c>
    </row>
    <row r="153" spans="1:4">
      <c r="A153" s="345" t="s">
        <v>553</v>
      </c>
      <c r="B153" s="345" t="s">
        <v>300</v>
      </c>
      <c r="C153" s="5">
        <v>383</v>
      </c>
      <c r="D153" s="5">
        <v>5180</v>
      </c>
    </row>
    <row r="154" spans="1:4">
      <c r="A154" s="63" t="s">
        <v>1022</v>
      </c>
      <c r="B154" s="63" t="s">
        <v>1023</v>
      </c>
      <c r="C154" s="6">
        <v>0</v>
      </c>
      <c r="D154" s="6">
        <v>0</v>
      </c>
    </row>
    <row r="155" spans="1:4">
      <c r="A155" s="63" t="s">
        <v>811</v>
      </c>
      <c r="B155" s="63" t="s">
        <v>346</v>
      </c>
      <c r="C155" s="6">
        <v>0</v>
      </c>
      <c r="D155" s="6">
        <v>0</v>
      </c>
    </row>
    <row r="156" spans="1:4" ht="26">
      <c r="A156" s="63" t="s">
        <v>1024</v>
      </c>
      <c r="B156" s="63" t="s">
        <v>1025</v>
      </c>
      <c r="C156" s="6">
        <v>0</v>
      </c>
      <c r="D156" s="6">
        <v>0</v>
      </c>
    </row>
    <row r="157" spans="1:4">
      <c r="A157" s="63" t="s">
        <v>969</v>
      </c>
      <c r="B157" s="63" t="s">
        <v>970</v>
      </c>
      <c r="C157" s="6">
        <v>0</v>
      </c>
      <c r="D157" s="6">
        <v>4725</v>
      </c>
    </row>
    <row r="158" spans="1:4">
      <c r="A158" s="63" t="s">
        <v>1026</v>
      </c>
      <c r="B158" s="63" t="s">
        <v>1027</v>
      </c>
      <c r="C158" s="6">
        <v>0</v>
      </c>
      <c r="D158" s="6">
        <v>0</v>
      </c>
    </row>
    <row r="159" spans="1:4">
      <c r="A159" s="63" t="s">
        <v>200</v>
      </c>
      <c r="B159" s="63" t="s">
        <v>1028</v>
      </c>
      <c r="C159" s="6">
        <v>0</v>
      </c>
      <c r="D159" s="6">
        <v>0</v>
      </c>
    </row>
    <row r="160" spans="1:4">
      <c r="A160" s="63" t="s">
        <v>971</v>
      </c>
      <c r="B160" s="63" t="s">
        <v>786</v>
      </c>
      <c r="C160" s="6">
        <v>383</v>
      </c>
      <c r="D160" s="6">
        <v>299</v>
      </c>
    </row>
    <row r="161" spans="1:8">
      <c r="A161" s="63" t="s">
        <v>351</v>
      </c>
      <c r="B161" s="63" t="s">
        <v>341</v>
      </c>
      <c r="C161" s="6">
        <v>0</v>
      </c>
      <c r="D161" s="6">
        <v>156</v>
      </c>
    </row>
    <row r="162" spans="1:8">
      <c r="A162" s="63" t="s">
        <v>1029</v>
      </c>
      <c r="B162" s="63" t="s">
        <v>1030</v>
      </c>
      <c r="C162" s="6">
        <v>0</v>
      </c>
      <c r="D162" s="6">
        <v>0</v>
      </c>
    </row>
    <row r="163" spans="1:8">
      <c r="A163" s="347" t="s">
        <v>972</v>
      </c>
      <c r="B163" s="347" t="s">
        <v>973</v>
      </c>
      <c r="C163" s="5">
        <v>1627</v>
      </c>
      <c r="D163" s="5">
        <v>-5109</v>
      </c>
    </row>
    <row r="164" spans="1:8">
      <c r="A164" s="48" t="s">
        <v>974</v>
      </c>
      <c r="B164" s="48" t="s">
        <v>975</v>
      </c>
      <c r="C164" s="5">
        <v>-2097</v>
      </c>
      <c r="D164" s="5">
        <v>12818</v>
      </c>
    </row>
    <row r="165" spans="1:8">
      <c r="A165" s="48" t="s">
        <v>976</v>
      </c>
      <c r="B165" s="48" t="s">
        <v>977</v>
      </c>
      <c r="C165" s="5">
        <v>-2097</v>
      </c>
      <c r="D165" s="5">
        <v>12818</v>
      </c>
    </row>
    <row r="166" spans="1:8">
      <c r="A166" s="349" t="s">
        <v>978</v>
      </c>
      <c r="B166" s="349" t="s">
        <v>979</v>
      </c>
      <c r="C166" s="6">
        <v>0</v>
      </c>
      <c r="D166" s="6">
        <v>0</v>
      </c>
    </row>
    <row r="167" spans="1:8">
      <c r="A167" s="48" t="s">
        <v>980</v>
      </c>
      <c r="B167" s="48" t="s">
        <v>981</v>
      </c>
      <c r="C167" s="5" t="s">
        <v>1105</v>
      </c>
      <c r="D167" s="5">
        <v>26866</v>
      </c>
    </row>
    <row r="168" spans="1:8">
      <c r="A168" s="48" t="s">
        <v>982</v>
      </c>
      <c r="B168" s="48" t="s">
        <v>983</v>
      </c>
      <c r="C168" s="49">
        <v>34395</v>
      </c>
      <c r="D168" s="49">
        <v>39684</v>
      </c>
    </row>
    <row r="169" spans="1:8">
      <c r="A169" s="39" t="s">
        <v>1106</v>
      </c>
    </row>
    <row r="171" spans="1:8" ht="26">
      <c r="A171" s="13" t="s">
        <v>1092</v>
      </c>
      <c r="B171" s="13" t="s">
        <v>1093</v>
      </c>
    </row>
    <row r="172" spans="1:8" ht="52">
      <c r="A172" s="411" t="s">
        <v>126</v>
      </c>
      <c r="B172" s="411" t="s">
        <v>127</v>
      </c>
      <c r="C172" s="350" t="s">
        <v>1067</v>
      </c>
      <c r="D172" s="350" t="s">
        <v>1068</v>
      </c>
      <c r="E172" s="350" t="s">
        <v>1059</v>
      </c>
      <c r="F172" s="350" t="s">
        <v>478</v>
      </c>
      <c r="G172" s="351" t="s">
        <v>433</v>
      </c>
      <c r="H172" s="350" t="s">
        <v>1107</v>
      </c>
    </row>
    <row r="173" spans="1:8" ht="78">
      <c r="A173" s="411" t="s">
        <v>126</v>
      </c>
      <c r="B173" s="411"/>
      <c r="C173" s="350" t="s">
        <v>1069</v>
      </c>
      <c r="D173" s="350" t="s">
        <v>1070</v>
      </c>
      <c r="E173" s="350" t="s">
        <v>1060</v>
      </c>
      <c r="F173" s="350" t="s">
        <v>987</v>
      </c>
      <c r="G173" s="351" t="s">
        <v>435</v>
      </c>
      <c r="H173" s="350" t="s">
        <v>1108</v>
      </c>
    </row>
    <row r="174" spans="1:8">
      <c r="A174" s="347" t="s">
        <v>14</v>
      </c>
      <c r="B174" s="347" t="s">
        <v>15</v>
      </c>
      <c r="C174" s="352">
        <v>26648</v>
      </c>
      <c r="D174" s="352">
        <v>3462</v>
      </c>
      <c r="E174" s="352">
        <v>93896</v>
      </c>
      <c r="F174" s="352">
        <v>-30752</v>
      </c>
      <c r="G174" s="352">
        <v>93254</v>
      </c>
      <c r="H174" s="352">
        <v>3882</v>
      </c>
    </row>
    <row r="175" spans="1:8">
      <c r="A175" s="64" t="s">
        <v>566</v>
      </c>
      <c r="B175" s="64" t="s">
        <v>133</v>
      </c>
      <c r="C175" s="62">
        <v>3091</v>
      </c>
      <c r="D175" s="62">
        <v>897</v>
      </c>
      <c r="E175" s="62">
        <v>1511</v>
      </c>
      <c r="F175" s="62">
        <v>0</v>
      </c>
      <c r="G175" s="62">
        <v>5499</v>
      </c>
      <c r="H175" s="62">
        <v>962</v>
      </c>
    </row>
    <row r="176" spans="1:8">
      <c r="A176" s="64" t="s">
        <v>134</v>
      </c>
      <c r="B176" s="64" t="s">
        <v>907</v>
      </c>
      <c r="C176" s="62">
        <v>21306</v>
      </c>
      <c r="D176" s="62">
        <v>2541</v>
      </c>
      <c r="E176" s="62">
        <v>59112</v>
      </c>
      <c r="F176" s="62">
        <v>-43357</v>
      </c>
      <c r="G176" s="62">
        <v>39602</v>
      </c>
      <c r="H176" s="62">
        <v>2594</v>
      </c>
    </row>
    <row r="177" spans="1:8">
      <c r="A177" s="64" t="s">
        <v>138</v>
      </c>
      <c r="B177" s="64" t="s">
        <v>139</v>
      </c>
      <c r="C177" s="62">
        <v>0</v>
      </c>
      <c r="D177" s="62">
        <v>0</v>
      </c>
      <c r="E177" s="62">
        <v>0</v>
      </c>
      <c r="F177" s="62">
        <v>46417</v>
      </c>
      <c r="G177" s="62">
        <v>46417</v>
      </c>
      <c r="H177" s="62">
        <v>0</v>
      </c>
    </row>
    <row r="178" spans="1:8">
      <c r="A178" s="64" t="s">
        <v>909</v>
      </c>
      <c r="B178" s="64" t="s">
        <v>141</v>
      </c>
      <c r="C178" s="62">
        <v>0</v>
      </c>
      <c r="D178" s="62">
        <v>0</v>
      </c>
      <c r="E178" s="62">
        <v>0</v>
      </c>
      <c r="F178" s="62">
        <v>0</v>
      </c>
      <c r="G178" s="62">
        <v>0</v>
      </c>
      <c r="H178" s="62">
        <v>0</v>
      </c>
    </row>
    <row r="179" spans="1:8">
      <c r="A179" s="64" t="s">
        <v>536</v>
      </c>
      <c r="B179" s="64" t="s">
        <v>451</v>
      </c>
      <c r="C179" s="62">
        <v>2062</v>
      </c>
      <c r="D179" s="62">
        <v>0</v>
      </c>
      <c r="E179" s="62">
        <v>32117</v>
      </c>
      <c r="F179" s="62">
        <v>-34179</v>
      </c>
      <c r="G179" s="62">
        <v>0</v>
      </c>
      <c r="H179" s="62">
        <v>0</v>
      </c>
    </row>
    <row r="180" spans="1:8" ht="26">
      <c r="A180" s="64" t="s">
        <v>644</v>
      </c>
      <c r="B180" s="64" t="s">
        <v>865</v>
      </c>
      <c r="C180" s="62">
        <v>0</v>
      </c>
      <c r="D180" s="62">
        <v>0</v>
      </c>
      <c r="E180" s="62">
        <v>0</v>
      </c>
      <c r="F180" s="62">
        <v>0</v>
      </c>
      <c r="G180" s="62">
        <v>0</v>
      </c>
      <c r="H180" s="62">
        <v>0</v>
      </c>
    </row>
    <row r="181" spans="1:8">
      <c r="A181" s="64" t="s">
        <v>911</v>
      </c>
      <c r="B181" s="64" t="s">
        <v>912</v>
      </c>
      <c r="C181" s="62">
        <v>0</v>
      </c>
      <c r="D181" s="62">
        <v>0</v>
      </c>
      <c r="E181" s="62">
        <v>0</v>
      </c>
      <c r="F181" s="62">
        <v>0</v>
      </c>
      <c r="G181" s="62">
        <v>0</v>
      </c>
      <c r="H181" s="62">
        <v>0</v>
      </c>
    </row>
    <row r="182" spans="1:8">
      <c r="A182" s="64" t="s">
        <v>146</v>
      </c>
      <c r="B182" s="64" t="s">
        <v>147</v>
      </c>
      <c r="C182" s="62">
        <v>0</v>
      </c>
      <c r="D182" s="62">
        <v>0</v>
      </c>
      <c r="E182" s="62">
        <v>547</v>
      </c>
      <c r="F182" s="62">
        <v>0</v>
      </c>
      <c r="G182" s="62">
        <v>547</v>
      </c>
      <c r="H182" s="62">
        <v>0</v>
      </c>
    </row>
    <row r="183" spans="1:8">
      <c r="A183" s="64" t="s">
        <v>913</v>
      </c>
      <c r="B183" s="64" t="s">
        <v>151</v>
      </c>
      <c r="C183" s="62">
        <v>158</v>
      </c>
      <c r="D183" s="62">
        <v>24</v>
      </c>
      <c r="E183" s="62">
        <v>363</v>
      </c>
      <c r="F183" s="62">
        <v>367</v>
      </c>
      <c r="G183" s="62">
        <v>912</v>
      </c>
      <c r="H183" s="62">
        <v>275</v>
      </c>
    </row>
    <row r="184" spans="1:8">
      <c r="A184" s="64" t="s">
        <v>1005</v>
      </c>
      <c r="B184" s="64" t="s">
        <v>1006</v>
      </c>
      <c r="C184" s="62">
        <v>31</v>
      </c>
      <c r="D184" s="62">
        <v>0</v>
      </c>
      <c r="E184" s="62">
        <v>246</v>
      </c>
      <c r="F184" s="62">
        <v>0</v>
      </c>
      <c r="G184" s="62">
        <v>277</v>
      </c>
      <c r="H184" s="62">
        <v>51</v>
      </c>
    </row>
    <row r="185" spans="1:8">
      <c r="A185" s="347" t="s">
        <v>914</v>
      </c>
      <c r="B185" s="347" t="s">
        <v>17</v>
      </c>
      <c r="C185" s="352">
        <v>113657</v>
      </c>
      <c r="D185" s="352">
        <v>32118</v>
      </c>
      <c r="E185" s="352">
        <v>31473</v>
      </c>
      <c r="F185" s="352">
        <v>-21565</v>
      </c>
      <c r="G185" s="352">
        <v>155683</v>
      </c>
      <c r="H185" s="352">
        <v>45153</v>
      </c>
    </row>
    <row r="186" spans="1:8">
      <c r="A186" s="64" t="s">
        <v>156</v>
      </c>
      <c r="B186" s="64" t="s">
        <v>157</v>
      </c>
      <c r="C186" s="62">
        <v>96511</v>
      </c>
      <c r="D186" s="62">
        <v>0</v>
      </c>
      <c r="E186" s="62">
        <v>0</v>
      </c>
      <c r="F186" s="62">
        <v>0</v>
      </c>
      <c r="G186" s="62">
        <v>96511</v>
      </c>
      <c r="H186" s="62">
        <v>7829</v>
      </c>
    </row>
    <row r="187" spans="1:8">
      <c r="A187" s="64" t="s">
        <v>158</v>
      </c>
      <c r="B187" s="64" t="s">
        <v>159</v>
      </c>
      <c r="C187" s="62">
        <v>5696</v>
      </c>
      <c r="D187" s="62">
        <v>2346</v>
      </c>
      <c r="E187" s="62">
        <v>21</v>
      </c>
      <c r="F187" s="62">
        <v>-1674</v>
      </c>
      <c r="G187" s="62">
        <v>6389</v>
      </c>
      <c r="H187" s="62">
        <v>21099</v>
      </c>
    </row>
    <row r="188" spans="1:8">
      <c r="A188" s="64" t="s">
        <v>915</v>
      </c>
      <c r="B188" s="64" t="s">
        <v>161</v>
      </c>
      <c r="C188" s="62">
        <v>0</v>
      </c>
      <c r="D188" s="62">
        <v>0</v>
      </c>
      <c r="E188" s="62">
        <v>0</v>
      </c>
      <c r="F188" s="62">
        <v>0</v>
      </c>
      <c r="G188" s="62">
        <v>0</v>
      </c>
      <c r="H188" s="62">
        <v>0</v>
      </c>
    </row>
    <row r="189" spans="1:8">
      <c r="A189" s="64" t="s">
        <v>152</v>
      </c>
      <c r="B189" s="64" t="s">
        <v>163</v>
      </c>
      <c r="C189" s="62">
        <v>8935</v>
      </c>
      <c r="D189" s="62">
        <v>4081</v>
      </c>
      <c r="E189" s="62">
        <v>19764</v>
      </c>
      <c r="F189" s="62">
        <v>-21791</v>
      </c>
      <c r="G189" s="62">
        <v>10989</v>
      </c>
      <c r="H189" s="62">
        <v>357</v>
      </c>
    </row>
    <row r="190" spans="1:8">
      <c r="A190" s="64" t="s">
        <v>916</v>
      </c>
      <c r="B190" s="64" t="s">
        <v>917</v>
      </c>
      <c r="C190" s="62">
        <v>0</v>
      </c>
      <c r="D190" s="62">
        <v>0</v>
      </c>
      <c r="E190" s="62">
        <v>0</v>
      </c>
      <c r="F190" s="62">
        <v>0</v>
      </c>
      <c r="G190" s="62">
        <v>0</v>
      </c>
      <c r="H190" s="62">
        <v>0</v>
      </c>
    </row>
    <row r="191" spans="1:8" ht="26">
      <c r="A191" s="64" t="s">
        <v>918</v>
      </c>
      <c r="B191" s="64" t="s">
        <v>919</v>
      </c>
      <c r="C191" s="62">
        <v>0</v>
      </c>
      <c r="D191" s="62">
        <v>0</v>
      </c>
      <c r="E191" s="62">
        <v>0</v>
      </c>
      <c r="F191" s="62">
        <v>0</v>
      </c>
      <c r="G191" s="62">
        <v>0</v>
      </c>
      <c r="H191" s="62">
        <v>0</v>
      </c>
    </row>
    <row r="192" spans="1:8">
      <c r="A192" s="64" t="s">
        <v>146</v>
      </c>
      <c r="B192" s="64" t="s">
        <v>147</v>
      </c>
      <c r="C192" s="62">
        <v>0</v>
      </c>
      <c r="D192" s="62">
        <v>0</v>
      </c>
      <c r="E192" s="62">
        <v>2745</v>
      </c>
      <c r="F192" s="62">
        <v>0</v>
      </c>
      <c r="G192" s="62">
        <v>2745</v>
      </c>
      <c r="H192" s="62">
        <v>0</v>
      </c>
    </row>
    <row r="193" spans="1:8">
      <c r="A193" s="64" t="s">
        <v>499</v>
      </c>
      <c r="B193" s="64" t="s">
        <v>149</v>
      </c>
      <c r="C193" s="62">
        <v>181</v>
      </c>
      <c r="D193" s="62">
        <v>4443</v>
      </c>
      <c r="E193" s="62">
        <v>30</v>
      </c>
      <c r="F193" s="62">
        <v>0</v>
      </c>
      <c r="G193" s="62">
        <v>4654</v>
      </c>
      <c r="H193" s="62">
        <v>11829</v>
      </c>
    </row>
    <row r="194" spans="1:8">
      <c r="A194" s="64" t="s">
        <v>170</v>
      </c>
      <c r="B194" s="64" t="s">
        <v>920</v>
      </c>
      <c r="C194" s="62">
        <v>2334</v>
      </c>
      <c r="D194" s="62">
        <v>21248</v>
      </c>
      <c r="E194" s="62">
        <v>8913</v>
      </c>
      <c r="F194" s="62">
        <v>1900</v>
      </c>
      <c r="G194" s="62">
        <v>34395</v>
      </c>
      <c r="H194" s="62">
        <v>4039</v>
      </c>
    </row>
    <row r="195" spans="1:8">
      <c r="A195" s="338" t="s">
        <v>923</v>
      </c>
      <c r="B195" s="338" t="s">
        <v>924</v>
      </c>
      <c r="C195" s="359">
        <v>0</v>
      </c>
      <c r="D195" s="359">
        <v>0</v>
      </c>
      <c r="E195" s="359">
        <v>0</v>
      </c>
      <c r="F195" s="359">
        <v>0</v>
      </c>
      <c r="G195" s="359">
        <v>0</v>
      </c>
      <c r="H195" s="359">
        <v>0</v>
      </c>
    </row>
    <row r="196" spans="1:8">
      <c r="A196" s="347" t="s">
        <v>20</v>
      </c>
      <c r="B196" s="347" t="s">
        <v>925</v>
      </c>
      <c r="C196" s="352">
        <v>140305</v>
      </c>
      <c r="D196" s="352">
        <v>35580</v>
      </c>
      <c r="E196" s="352">
        <v>125369</v>
      </c>
      <c r="F196" s="352">
        <v>-52317</v>
      </c>
      <c r="G196" s="352">
        <v>248937</v>
      </c>
      <c r="H196" s="352">
        <v>49035</v>
      </c>
    </row>
    <row r="197" spans="1:8">
      <c r="A197" s="15"/>
      <c r="B197" s="34"/>
      <c r="C197" s="35"/>
      <c r="D197" s="35"/>
      <c r="E197" s="35"/>
      <c r="F197" s="35"/>
      <c r="G197" s="35"/>
      <c r="H197" s="35"/>
    </row>
    <row r="198" spans="1:8" ht="52">
      <c r="A198" s="414" t="s">
        <v>452</v>
      </c>
      <c r="B198" s="416" t="s">
        <v>177</v>
      </c>
      <c r="C198" s="350" t="s">
        <v>1067</v>
      </c>
      <c r="D198" s="350" t="s">
        <v>1068</v>
      </c>
      <c r="E198" s="350" t="s">
        <v>1059</v>
      </c>
      <c r="F198" s="350" t="s">
        <v>478</v>
      </c>
      <c r="G198" s="351" t="s">
        <v>433</v>
      </c>
      <c r="H198" s="350" t="s">
        <v>1107</v>
      </c>
    </row>
    <row r="199" spans="1:8" ht="78">
      <c r="A199" s="415"/>
      <c r="B199" s="417"/>
      <c r="C199" s="350" t="s">
        <v>1069</v>
      </c>
      <c r="D199" s="350" t="s">
        <v>1070</v>
      </c>
      <c r="E199" s="350" t="s">
        <v>1060</v>
      </c>
      <c r="F199" s="350" t="s">
        <v>987</v>
      </c>
      <c r="G199" s="351" t="s">
        <v>435</v>
      </c>
      <c r="H199" s="350" t="s">
        <v>1108</v>
      </c>
    </row>
    <row r="200" spans="1:8">
      <c r="A200" s="21" t="s">
        <v>22</v>
      </c>
      <c r="B200" s="347" t="s">
        <v>23</v>
      </c>
      <c r="C200" s="352">
        <v>60947</v>
      </c>
      <c r="D200" s="352">
        <v>14766</v>
      </c>
      <c r="E200" s="352">
        <v>120916</v>
      </c>
      <c r="F200" s="352">
        <v>-28611</v>
      </c>
      <c r="G200" s="352">
        <v>168018</v>
      </c>
      <c r="H200" s="352">
        <v>12225</v>
      </c>
    </row>
    <row r="201" spans="1:8">
      <c r="A201" s="21" t="s">
        <v>926</v>
      </c>
      <c r="B201" s="347" t="s">
        <v>481</v>
      </c>
      <c r="C201" s="352">
        <v>60947</v>
      </c>
      <c r="D201" s="352">
        <v>14766</v>
      </c>
      <c r="E201" s="352">
        <v>120916</v>
      </c>
      <c r="F201" s="352">
        <v>-28611</v>
      </c>
      <c r="G201" s="352">
        <v>168018</v>
      </c>
      <c r="H201" s="352">
        <v>12225</v>
      </c>
    </row>
    <row r="202" spans="1:8">
      <c r="A202" s="22" t="s">
        <v>182</v>
      </c>
      <c r="B202" s="64" t="s">
        <v>183</v>
      </c>
      <c r="C202" s="62">
        <v>7417</v>
      </c>
      <c r="D202" s="62">
        <v>86</v>
      </c>
      <c r="E202" s="62">
        <v>94950</v>
      </c>
      <c r="F202" s="62">
        <v>-7503</v>
      </c>
      <c r="G202" s="62">
        <v>94950</v>
      </c>
      <c r="H202" s="62">
        <v>10076</v>
      </c>
    </row>
    <row r="203" spans="1:8">
      <c r="A203" s="22" t="s">
        <v>990</v>
      </c>
      <c r="B203" s="64" t="s">
        <v>1007</v>
      </c>
      <c r="C203" s="62">
        <v>17500</v>
      </c>
      <c r="D203" s="62">
        <v>1189</v>
      </c>
      <c r="E203" s="62">
        <v>110936</v>
      </c>
      <c r="F203" s="62">
        <v>-9895</v>
      </c>
      <c r="G203" s="62">
        <v>119730</v>
      </c>
      <c r="H203" s="62">
        <v>5794</v>
      </c>
    </row>
    <row r="204" spans="1:8">
      <c r="A204" s="22" t="s">
        <v>1008</v>
      </c>
      <c r="B204" s="64" t="s">
        <v>189</v>
      </c>
      <c r="C204" s="62">
        <v>0</v>
      </c>
      <c r="D204" s="62">
        <v>0</v>
      </c>
      <c r="E204" s="62">
        <v>0</v>
      </c>
      <c r="F204" s="62">
        <v>0</v>
      </c>
      <c r="G204" s="62">
        <v>0</v>
      </c>
      <c r="H204" s="62">
        <v>0</v>
      </c>
    </row>
    <row r="205" spans="1:8">
      <c r="A205" s="22" t="s">
        <v>573</v>
      </c>
      <c r="B205" s="64" t="s">
        <v>191</v>
      </c>
      <c r="C205" s="62">
        <v>0</v>
      </c>
      <c r="D205" s="62">
        <v>0</v>
      </c>
      <c r="E205" s="62">
        <v>1716</v>
      </c>
      <c r="F205" s="62">
        <v>0</v>
      </c>
      <c r="G205" s="62">
        <v>1716</v>
      </c>
      <c r="H205" s="62">
        <v>0</v>
      </c>
    </row>
    <row r="206" spans="1:8">
      <c r="A206" s="23" t="s">
        <v>574</v>
      </c>
      <c r="B206" s="353" t="s">
        <v>193</v>
      </c>
      <c r="C206" s="354">
        <v>6</v>
      </c>
      <c r="D206" s="354">
        <v>1417</v>
      </c>
      <c r="E206" s="354">
        <v>0</v>
      </c>
      <c r="F206" s="354">
        <v>-499</v>
      </c>
      <c r="G206" s="354">
        <v>924</v>
      </c>
      <c r="H206" s="354">
        <v>0</v>
      </c>
    </row>
    <row r="207" spans="1:8">
      <c r="A207" s="22" t="s">
        <v>194</v>
      </c>
      <c r="B207" s="64" t="s">
        <v>195</v>
      </c>
      <c r="C207" s="62">
        <v>37451</v>
      </c>
      <c r="D207" s="62">
        <v>4969</v>
      </c>
      <c r="E207" s="62">
        <v>-86820</v>
      </c>
      <c r="F207" s="62">
        <v>-10114</v>
      </c>
      <c r="G207" s="62">
        <v>-54514</v>
      </c>
      <c r="H207" s="62">
        <v>0</v>
      </c>
    </row>
    <row r="208" spans="1:8">
      <c r="A208" s="22" t="s">
        <v>575</v>
      </c>
      <c r="B208" s="64" t="s">
        <v>197</v>
      </c>
      <c r="C208" s="62">
        <v>-1427</v>
      </c>
      <c r="D208" s="62">
        <v>7105</v>
      </c>
      <c r="E208" s="62">
        <v>134</v>
      </c>
      <c r="F208" s="62">
        <v>-600</v>
      </c>
      <c r="G208" s="62">
        <v>5212</v>
      </c>
      <c r="H208" s="62">
        <v>-3645</v>
      </c>
    </row>
    <row r="209" spans="1:8">
      <c r="A209" s="24" t="s">
        <v>927</v>
      </c>
      <c r="B209" s="355" t="s">
        <v>482</v>
      </c>
      <c r="C209" s="356">
        <v>0</v>
      </c>
      <c r="D209" s="356">
        <v>0</v>
      </c>
      <c r="E209" s="356">
        <v>0</v>
      </c>
      <c r="F209" s="356">
        <v>0</v>
      </c>
      <c r="G209" s="356">
        <v>0</v>
      </c>
      <c r="H209" s="356">
        <v>0</v>
      </c>
    </row>
    <row r="210" spans="1:8">
      <c r="A210" s="21" t="s">
        <v>24</v>
      </c>
      <c r="B210" s="347" t="s">
        <v>928</v>
      </c>
      <c r="C210" s="352">
        <v>487</v>
      </c>
      <c r="D210" s="352">
        <v>15</v>
      </c>
      <c r="E210" s="352">
        <v>1876</v>
      </c>
      <c r="F210" s="352">
        <v>-241</v>
      </c>
      <c r="G210" s="352">
        <v>2137</v>
      </c>
      <c r="H210" s="352">
        <v>47</v>
      </c>
    </row>
    <row r="211" spans="1:8">
      <c r="A211" s="22" t="s">
        <v>336</v>
      </c>
      <c r="B211" s="64" t="s">
        <v>337</v>
      </c>
      <c r="C211" s="62">
        <v>0</v>
      </c>
      <c r="D211" s="62">
        <v>0</v>
      </c>
      <c r="E211" s="62">
        <v>0</v>
      </c>
      <c r="F211" s="62">
        <v>0</v>
      </c>
      <c r="G211" s="62">
        <v>0</v>
      </c>
      <c r="H211" s="62">
        <v>0</v>
      </c>
    </row>
    <row r="212" spans="1:8">
      <c r="A212" s="22" t="s">
        <v>200</v>
      </c>
      <c r="B212" s="64" t="s">
        <v>201</v>
      </c>
      <c r="C212" s="62">
        <v>0</v>
      </c>
      <c r="D212" s="62">
        <v>0</v>
      </c>
      <c r="E212" s="62">
        <v>260</v>
      </c>
      <c r="F212" s="62">
        <v>0</v>
      </c>
      <c r="G212" s="62">
        <v>260</v>
      </c>
      <c r="H212" s="62">
        <v>0</v>
      </c>
    </row>
    <row r="213" spans="1:8">
      <c r="A213" s="22" t="s">
        <v>929</v>
      </c>
      <c r="B213" s="64" t="s">
        <v>531</v>
      </c>
      <c r="C213" s="62">
        <v>0</v>
      </c>
      <c r="D213" s="62">
        <v>0</v>
      </c>
      <c r="E213" s="62">
        <v>0</v>
      </c>
      <c r="F213" s="62">
        <v>0</v>
      </c>
      <c r="G213" s="62">
        <v>0</v>
      </c>
      <c r="H213" s="62">
        <v>0</v>
      </c>
    </row>
    <row r="214" spans="1:8">
      <c r="A214" s="22" t="s">
        <v>502</v>
      </c>
      <c r="B214" s="64" t="s">
        <v>205</v>
      </c>
      <c r="C214" s="62">
        <v>0</v>
      </c>
      <c r="D214" s="62">
        <v>0</v>
      </c>
      <c r="E214" s="62">
        <v>1115</v>
      </c>
      <c r="F214" s="62">
        <v>-241</v>
      </c>
      <c r="G214" s="62">
        <v>874</v>
      </c>
      <c r="H214" s="62">
        <v>38</v>
      </c>
    </row>
    <row r="215" spans="1:8">
      <c r="A215" s="22" t="s">
        <v>503</v>
      </c>
      <c r="B215" s="64" t="s">
        <v>207</v>
      </c>
      <c r="C215" s="62">
        <v>476</v>
      </c>
      <c r="D215" s="62">
        <v>11</v>
      </c>
      <c r="E215" s="62">
        <v>489</v>
      </c>
      <c r="F215" s="62">
        <v>0</v>
      </c>
      <c r="G215" s="62">
        <v>976</v>
      </c>
      <c r="H215" s="62">
        <v>0</v>
      </c>
    </row>
    <row r="216" spans="1:8">
      <c r="A216" s="22" t="s">
        <v>483</v>
      </c>
      <c r="B216" s="64" t="s">
        <v>456</v>
      </c>
      <c r="C216" s="62">
        <v>11</v>
      </c>
      <c r="D216" s="62">
        <v>4</v>
      </c>
      <c r="E216" s="62">
        <v>12</v>
      </c>
      <c r="F216" s="62">
        <v>0</v>
      </c>
      <c r="G216" s="62">
        <v>27</v>
      </c>
      <c r="H216" s="62">
        <v>9</v>
      </c>
    </row>
    <row r="217" spans="1:8">
      <c r="A217" s="22" t="s">
        <v>930</v>
      </c>
      <c r="B217" s="64" t="s">
        <v>211</v>
      </c>
      <c r="C217" s="62">
        <v>0</v>
      </c>
      <c r="D217" s="62">
        <v>0</v>
      </c>
      <c r="E217" s="62">
        <v>0</v>
      </c>
      <c r="F217" s="62">
        <v>0</v>
      </c>
      <c r="G217" s="62">
        <v>0</v>
      </c>
      <c r="H217" s="62">
        <v>0</v>
      </c>
    </row>
    <row r="218" spans="1:8">
      <c r="A218" s="21" t="s">
        <v>931</v>
      </c>
      <c r="B218" s="347" t="s">
        <v>932</v>
      </c>
      <c r="C218" s="352">
        <v>78871</v>
      </c>
      <c r="D218" s="352">
        <v>20799</v>
      </c>
      <c r="E218" s="352">
        <v>2577</v>
      </c>
      <c r="F218" s="352">
        <v>-23465</v>
      </c>
      <c r="G218" s="352">
        <v>78782</v>
      </c>
      <c r="H218" s="352">
        <v>36763</v>
      </c>
    </row>
    <row r="219" spans="1:8">
      <c r="A219" s="22" t="s">
        <v>336</v>
      </c>
      <c r="B219" s="64" t="s">
        <v>337</v>
      </c>
      <c r="C219" s="62">
        <v>0</v>
      </c>
      <c r="D219" s="62">
        <v>0</v>
      </c>
      <c r="E219" s="62">
        <v>4</v>
      </c>
      <c r="F219" s="62">
        <v>0</v>
      </c>
      <c r="G219" s="62">
        <v>4</v>
      </c>
      <c r="H219" s="62">
        <v>3345</v>
      </c>
    </row>
    <row r="220" spans="1:8">
      <c r="A220" s="22" t="s">
        <v>200</v>
      </c>
      <c r="B220" s="64" t="s">
        <v>201</v>
      </c>
      <c r="C220" s="62">
        <v>79</v>
      </c>
      <c r="D220" s="62">
        <v>0</v>
      </c>
      <c r="E220" s="62">
        <v>318</v>
      </c>
      <c r="F220" s="62">
        <v>0</v>
      </c>
      <c r="G220" s="62">
        <v>397</v>
      </c>
      <c r="H220" s="62">
        <v>256</v>
      </c>
    </row>
    <row r="221" spans="1:8">
      <c r="A221" s="22" t="s">
        <v>579</v>
      </c>
      <c r="B221" s="64" t="s">
        <v>217</v>
      </c>
      <c r="C221" s="62">
        <v>9086</v>
      </c>
      <c r="D221" s="62">
        <v>12908</v>
      </c>
      <c r="E221" s="62">
        <v>212</v>
      </c>
      <c r="F221" s="62">
        <v>-1674</v>
      </c>
      <c r="G221" s="62">
        <v>20532</v>
      </c>
      <c r="H221" s="62">
        <v>29563</v>
      </c>
    </row>
    <row r="222" spans="1:8">
      <c r="A222" s="22" t="s">
        <v>933</v>
      </c>
      <c r="B222" s="64" t="s">
        <v>219</v>
      </c>
      <c r="C222" s="62">
        <v>28</v>
      </c>
      <c r="D222" s="62">
        <v>158</v>
      </c>
      <c r="E222" s="62">
        <v>469</v>
      </c>
      <c r="F222" s="62">
        <v>0</v>
      </c>
      <c r="G222" s="62">
        <v>655</v>
      </c>
      <c r="H222" s="62">
        <v>0</v>
      </c>
    </row>
    <row r="223" spans="1:8">
      <c r="A223" s="22" t="s">
        <v>202</v>
      </c>
      <c r="B223" s="64" t="s">
        <v>203</v>
      </c>
      <c r="C223" s="62">
        <v>69568</v>
      </c>
      <c r="D223" s="62">
        <v>2618</v>
      </c>
      <c r="E223" s="62">
        <v>1413</v>
      </c>
      <c r="F223" s="62">
        <v>-21791</v>
      </c>
      <c r="G223" s="62">
        <v>51808</v>
      </c>
      <c r="H223" s="62">
        <v>3078</v>
      </c>
    </row>
    <row r="224" spans="1:8">
      <c r="A224" s="22" t="s">
        <v>503</v>
      </c>
      <c r="B224" s="64" t="s">
        <v>207</v>
      </c>
      <c r="C224" s="62">
        <v>26</v>
      </c>
      <c r="D224" s="62">
        <v>5046</v>
      </c>
      <c r="E224" s="62">
        <v>14</v>
      </c>
      <c r="F224" s="62">
        <v>0</v>
      </c>
      <c r="G224" s="62">
        <v>5086</v>
      </c>
      <c r="H224" s="62">
        <v>520</v>
      </c>
    </row>
    <row r="225" spans="1:8">
      <c r="A225" s="22" t="s">
        <v>934</v>
      </c>
      <c r="B225" s="64" t="s">
        <v>456</v>
      </c>
      <c r="C225" s="62">
        <v>21</v>
      </c>
      <c r="D225" s="62">
        <v>66</v>
      </c>
      <c r="E225" s="62">
        <v>118</v>
      </c>
      <c r="F225" s="62">
        <v>0</v>
      </c>
      <c r="G225" s="62">
        <v>205</v>
      </c>
      <c r="H225" s="62">
        <v>1</v>
      </c>
    </row>
    <row r="226" spans="1:8">
      <c r="A226" s="22" t="s">
        <v>930</v>
      </c>
      <c r="B226" s="64" t="s">
        <v>211</v>
      </c>
      <c r="C226" s="62">
        <v>63</v>
      </c>
      <c r="D226" s="62">
        <v>3</v>
      </c>
      <c r="E226" s="62">
        <v>29</v>
      </c>
      <c r="F226" s="62">
        <v>0</v>
      </c>
      <c r="G226" s="62">
        <v>95</v>
      </c>
      <c r="H226" s="62">
        <v>0</v>
      </c>
    </row>
    <row r="227" spans="1:8" ht="26">
      <c r="A227" s="24" t="s">
        <v>935</v>
      </c>
      <c r="B227" s="355" t="s">
        <v>1035</v>
      </c>
      <c r="C227" s="356">
        <v>0</v>
      </c>
      <c r="D227" s="356">
        <v>0</v>
      </c>
      <c r="E227" s="356">
        <v>0</v>
      </c>
      <c r="F227" s="356">
        <v>0</v>
      </c>
      <c r="G227" s="356">
        <v>0</v>
      </c>
      <c r="H227" s="356">
        <v>0</v>
      </c>
    </row>
    <row r="228" spans="1:8">
      <c r="A228" s="21" t="s">
        <v>30</v>
      </c>
      <c r="B228" s="347" t="s">
        <v>937</v>
      </c>
      <c r="C228" s="352">
        <v>140305</v>
      </c>
      <c r="D228" s="352">
        <v>35580</v>
      </c>
      <c r="E228" s="352">
        <v>125369</v>
      </c>
      <c r="F228" s="352">
        <v>-52317</v>
      </c>
      <c r="G228" s="352">
        <v>248937</v>
      </c>
      <c r="H228" s="352">
        <v>49035</v>
      </c>
    </row>
    <row r="229" spans="1:8">
      <c r="A229" s="36"/>
      <c r="B229" s="36"/>
      <c r="C229" s="37"/>
      <c r="D229" s="37"/>
      <c r="E229" s="37"/>
      <c r="F229" s="37"/>
      <c r="G229" s="37"/>
      <c r="H229" s="37"/>
    </row>
    <row r="230" spans="1:8" ht="52">
      <c r="A230" s="410" t="s">
        <v>477</v>
      </c>
      <c r="B230" s="411" t="s">
        <v>429</v>
      </c>
      <c r="C230" s="350" t="s">
        <v>1067</v>
      </c>
      <c r="D230" s="350" t="s">
        <v>1068</v>
      </c>
      <c r="E230" s="350" t="s">
        <v>1059</v>
      </c>
      <c r="F230" s="350" t="s">
        <v>478</v>
      </c>
      <c r="G230" s="351" t="s">
        <v>433</v>
      </c>
      <c r="H230" s="350" t="s">
        <v>1107</v>
      </c>
    </row>
    <row r="231" spans="1:8" ht="78">
      <c r="A231" s="410"/>
      <c r="B231" s="411"/>
      <c r="C231" s="350" t="s">
        <v>1069</v>
      </c>
      <c r="D231" s="350" t="s">
        <v>1070</v>
      </c>
      <c r="E231" s="350" t="s">
        <v>1060</v>
      </c>
      <c r="F231" s="350" t="s">
        <v>987</v>
      </c>
      <c r="G231" s="351" t="s">
        <v>435</v>
      </c>
      <c r="H231" s="350" t="s">
        <v>1108</v>
      </c>
    </row>
    <row r="232" spans="1:8">
      <c r="A232" s="21" t="s">
        <v>0</v>
      </c>
      <c r="B232" s="347" t="s">
        <v>1</v>
      </c>
      <c r="C232" s="49">
        <v>32765</v>
      </c>
      <c r="D232" s="49">
        <v>73623</v>
      </c>
      <c r="E232" s="49">
        <v>6023</v>
      </c>
      <c r="F232" s="49">
        <v>-16217</v>
      </c>
      <c r="G232" s="49">
        <v>96194</v>
      </c>
      <c r="H232" s="49">
        <v>64093</v>
      </c>
    </row>
    <row r="233" spans="1:8">
      <c r="A233" s="26" t="s">
        <v>622</v>
      </c>
      <c r="B233" s="349" t="s">
        <v>46</v>
      </c>
      <c r="C233" s="324">
        <v>22298</v>
      </c>
      <c r="D233" s="324">
        <v>0</v>
      </c>
      <c r="E233" s="324">
        <v>0</v>
      </c>
      <c r="F233" s="324">
        <v>-785</v>
      </c>
      <c r="G233" s="324">
        <v>21513</v>
      </c>
      <c r="H233" s="324">
        <v>0</v>
      </c>
    </row>
    <row r="234" spans="1:8">
      <c r="A234" s="26" t="s">
        <v>623</v>
      </c>
      <c r="B234" s="349" t="s">
        <v>369</v>
      </c>
      <c r="C234" s="324">
        <v>880</v>
      </c>
      <c r="D234" s="324">
        <v>9678</v>
      </c>
      <c r="E234" s="324">
        <v>6023</v>
      </c>
      <c r="F234" s="324">
        <v>-15425</v>
      </c>
      <c r="G234" s="324">
        <v>1156</v>
      </c>
      <c r="H234" s="324">
        <v>4859</v>
      </c>
    </row>
    <row r="235" spans="1:8">
      <c r="A235" s="26" t="s">
        <v>624</v>
      </c>
      <c r="B235" s="349" t="s">
        <v>436</v>
      </c>
      <c r="C235" s="324">
        <v>9587</v>
      </c>
      <c r="D235" s="324">
        <v>63945</v>
      </c>
      <c r="E235" s="324">
        <v>0</v>
      </c>
      <c r="F235" s="324">
        <v>-7</v>
      </c>
      <c r="G235" s="324">
        <v>73525</v>
      </c>
      <c r="H235" s="324">
        <v>59234</v>
      </c>
    </row>
    <row r="236" spans="1:8">
      <c r="A236" s="21" t="s">
        <v>677</v>
      </c>
      <c r="B236" s="347" t="s">
        <v>867</v>
      </c>
      <c r="C236" s="49">
        <v>16897</v>
      </c>
      <c r="D236" s="49">
        <v>48156</v>
      </c>
      <c r="E236" s="49">
        <v>787</v>
      </c>
      <c r="F236" s="49">
        <v>-2349</v>
      </c>
      <c r="G236" s="49">
        <v>63491</v>
      </c>
      <c r="H236" s="49">
        <v>55174</v>
      </c>
    </row>
    <row r="237" spans="1:8">
      <c r="A237" s="26" t="s">
        <v>439</v>
      </c>
      <c r="B237" s="349" t="s">
        <v>440</v>
      </c>
      <c r="C237" s="324">
        <v>7954</v>
      </c>
      <c r="D237" s="324">
        <v>8268</v>
      </c>
      <c r="E237" s="324">
        <v>787</v>
      </c>
      <c r="F237" s="324">
        <v>-2342</v>
      </c>
      <c r="G237" s="324">
        <v>14667</v>
      </c>
      <c r="H237" s="324">
        <v>2781</v>
      </c>
    </row>
    <row r="238" spans="1:8">
      <c r="A238" s="26" t="s">
        <v>793</v>
      </c>
      <c r="B238" s="349" t="s">
        <v>442</v>
      </c>
      <c r="C238" s="324">
        <v>8943</v>
      </c>
      <c r="D238" s="324">
        <v>39888</v>
      </c>
      <c r="E238" s="324">
        <v>0</v>
      </c>
      <c r="F238" s="324">
        <v>-7</v>
      </c>
      <c r="G238" s="324">
        <v>48824</v>
      </c>
      <c r="H238" s="324">
        <v>52393</v>
      </c>
    </row>
    <row r="239" spans="1:8">
      <c r="A239" s="56" t="s">
        <v>626</v>
      </c>
      <c r="B239" s="48" t="s">
        <v>993</v>
      </c>
      <c r="C239" s="49">
        <v>15868</v>
      </c>
      <c r="D239" s="49">
        <v>25467</v>
      </c>
      <c r="E239" s="49">
        <v>5236</v>
      </c>
      <c r="F239" s="49">
        <v>-13868</v>
      </c>
      <c r="G239" s="49">
        <v>32703</v>
      </c>
      <c r="H239" s="49">
        <v>8919</v>
      </c>
    </row>
    <row r="240" spans="1:8">
      <c r="A240" s="22" t="s">
        <v>629</v>
      </c>
      <c r="B240" s="64" t="s">
        <v>65</v>
      </c>
      <c r="C240" s="324">
        <v>2022</v>
      </c>
      <c r="D240" s="324">
        <v>53</v>
      </c>
      <c r="E240" s="324">
        <v>2727</v>
      </c>
      <c r="F240" s="324">
        <v>-232</v>
      </c>
      <c r="G240" s="324">
        <v>4570</v>
      </c>
      <c r="H240" s="324">
        <v>318</v>
      </c>
    </row>
    <row r="241" spans="1:8">
      <c r="A241" s="22" t="s">
        <v>627</v>
      </c>
      <c r="B241" s="64" t="s">
        <v>59</v>
      </c>
      <c r="C241" s="324">
        <v>13049</v>
      </c>
      <c r="D241" s="324">
        <v>13651</v>
      </c>
      <c r="E241" s="324">
        <v>1612</v>
      </c>
      <c r="F241" s="324">
        <v>-9828</v>
      </c>
      <c r="G241" s="324">
        <v>18484</v>
      </c>
      <c r="H241" s="324">
        <v>9694</v>
      </c>
    </row>
    <row r="242" spans="1:8">
      <c r="A242" s="22" t="s">
        <v>628</v>
      </c>
      <c r="B242" s="64" t="s">
        <v>520</v>
      </c>
      <c r="C242" s="324">
        <v>7039</v>
      </c>
      <c r="D242" s="324">
        <v>2584</v>
      </c>
      <c r="E242" s="324">
        <v>5777</v>
      </c>
      <c r="F242" s="324">
        <v>-4048</v>
      </c>
      <c r="G242" s="324">
        <v>11352</v>
      </c>
      <c r="H242" s="324">
        <v>3548</v>
      </c>
    </row>
    <row r="243" spans="1:8">
      <c r="A243" s="22" t="s">
        <v>66</v>
      </c>
      <c r="B243" s="64" t="s">
        <v>67</v>
      </c>
      <c r="C243" s="324">
        <v>1281</v>
      </c>
      <c r="D243" s="324">
        <v>34</v>
      </c>
      <c r="E243" s="324">
        <v>198</v>
      </c>
      <c r="F243" s="324">
        <v>-226</v>
      </c>
      <c r="G243" s="324">
        <v>1287</v>
      </c>
      <c r="H243" s="324">
        <v>847</v>
      </c>
    </row>
    <row r="244" spans="1:8">
      <c r="A244" s="56" t="s">
        <v>631</v>
      </c>
      <c r="B244" s="48" t="s">
        <v>883</v>
      </c>
      <c r="C244" s="49">
        <v>-3479</v>
      </c>
      <c r="D244" s="49">
        <v>9251</v>
      </c>
      <c r="E244" s="49">
        <v>376</v>
      </c>
      <c r="F244" s="49">
        <v>2</v>
      </c>
      <c r="G244" s="49">
        <v>6150</v>
      </c>
      <c r="H244" s="49">
        <v>-4852</v>
      </c>
    </row>
    <row r="245" spans="1:8">
      <c r="A245" s="22" t="s">
        <v>632</v>
      </c>
      <c r="B245" s="64" t="s">
        <v>73</v>
      </c>
      <c r="C245" s="324">
        <v>2841</v>
      </c>
      <c r="D245" s="324">
        <v>53</v>
      </c>
      <c r="E245" s="324">
        <v>9337</v>
      </c>
      <c r="F245" s="324">
        <v>-8996</v>
      </c>
      <c r="G245" s="324">
        <v>3235</v>
      </c>
      <c r="H245" s="324">
        <v>1203</v>
      </c>
    </row>
    <row r="246" spans="1:8">
      <c r="A246" s="22" t="s">
        <v>633</v>
      </c>
      <c r="B246" s="64" t="s">
        <v>75</v>
      </c>
      <c r="C246" s="324">
        <v>158</v>
      </c>
      <c r="D246" s="324">
        <v>961</v>
      </c>
      <c r="E246" s="324">
        <v>8402</v>
      </c>
      <c r="F246" s="324">
        <v>-9476</v>
      </c>
      <c r="G246" s="324">
        <v>45</v>
      </c>
      <c r="H246" s="324">
        <v>103</v>
      </c>
    </row>
    <row r="247" spans="1:8" ht="26">
      <c r="A247" s="22" t="s">
        <v>1000</v>
      </c>
      <c r="B247" s="64" t="s">
        <v>1061</v>
      </c>
      <c r="C247" s="324">
        <v>0</v>
      </c>
      <c r="D247" s="324">
        <v>0</v>
      </c>
      <c r="E247" s="324">
        <v>0</v>
      </c>
      <c r="F247" s="324">
        <v>0</v>
      </c>
      <c r="G247" s="324">
        <v>0</v>
      </c>
      <c r="H247" s="324">
        <v>0</v>
      </c>
    </row>
    <row r="248" spans="1:8">
      <c r="A248" s="56" t="s">
        <v>817</v>
      </c>
      <c r="B248" s="48" t="s">
        <v>884</v>
      </c>
      <c r="C248" s="49">
        <v>-796</v>
      </c>
      <c r="D248" s="49">
        <v>8343</v>
      </c>
      <c r="E248" s="49">
        <v>1311</v>
      </c>
      <c r="F248" s="49">
        <v>482</v>
      </c>
      <c r="G248" s="49">
        <v>9340</v>
      </c>
      <c r="H248" s="49">
        <v>-3752</v>
      </c>
    </row>
    <row r="249" spans="1:8">
      <c r="A249" s="22" t="s">
        <v>78</v>
      </c>
      <c r="B249" s="64" t="s">
        <v>79</v>
      </c>
      <c r="C249" s="324">
        <v>631</v>
      </c>
      <c r="D249" s="324">
        <v>1238</v>
      </c>
      <c r="E249" s="324">
        <v>1177</v>
      </c>
      <c r="F249" s="324">
        <v>-3223</v>
      </c>
      <c r="G249" s="324">
        <v>-177</v>
      </c>
      <c r="H249" s="324">
        <v>-107</v>
      </c>
    </row>
    <row r="250" spans="1:8">
      <c r="A250" s="22" t="s">
        <v>1002</v>
      </c>
      <c r="B250" s="64" t="s">
        <v>1003</v>
      </c>
      <c r="C250" s="324">
        <v>0</v>
      </c>
      <c r="D250" s="324">
        <v>0</v>
      </c>
      <c r="E250" s="324">
        <v>0</v>
      </c>
      <c r="F250" s="324">
        <v>0</v>
      </c>
      <c r="G250" s="324">
        <v>0</v>
      </c>
      <c r="H250" s="324">
        <v>0</v>
      </c>
    </row>
    <row r="251" spans="1:8">
      <c r="A251" s="56" t="s">
        <v>819</v>
      </c>
      <c r="B251" s="48" t="s">
        <v>885</v>
      </c>
      <c r="C251" s="49">
        <v>-1427</v>
      </c>
      <c r="D251" s="49">
        <v>7105</v>
      </c>
      <c r="E251" s="49">
        <v>134</v>
      </c>
      <c r="F251" s="49">
        <v>3705</v>
      </c>
      <c r="G251" s="49">
        <v>9517</v>
      </c>
      <c r="H251" s="49">
        <v>-3645</v>
      </c>
    </row>
    <row r="252" spans="1:8">
      <c r="A252" s="24" t="s">
        <v>821</v>
      </c>
      <c r="B252" s="355" t="s">
        <v>1004</v>
      </c>
      <c r="C252" s="327">
        <v>0</v>
      </c>
      <c r="D252" s="327">
        <v>0</v>
      </c>
      <c r="E252" s="327">
        <v>0</v>
      </c>
      <c r="F252" s="327">
        <v>-4838</v>
      </c>
      <c r="G252" s="327">
        <v>-4838</v>
      </c>
      <c r="H252" s="327">
        <v>0</v>
      </c>
    </row>
    <row r="253" spans="1:8">
      <c r="A253" s="56" t="s">
        <v>886</v>
      </c>
      <c r="B253" s="48" t="s">
        <v>887</v>
      </c>
      <c r="C253" s="49">
        <v>-1427</v>
      </c>
      <c r="D253" s="49">
        <v>7105</v>
      </c>
      <c r="E253" s="49">
        <v>134</v>
      </c>
      <c r="F253" s="49">
        <v>-1133</v>
      </c>
      <c r="G253" s="49">
        <v>4679</v>
      </c>
      <c r="H253" s="49">
        <v>-3645</v>
      </c>
    </row>
    <row r="254" spans="1:8">
      <c r="A254" s="57"/>
      <c r="B254" s="371"/>
      <c r="C254" s="327"/>
      <c r="D254" s="327"/>
      <c r="E254" s="327"/>
      <c r="F254" s="327"/>
      <c r="G254" s="327"/>
      <c r="H254" s="327"/>
    </row>
    <row r="255" spans="1:8">
      <c r="A255" s="30" t="s">
        <v>857</v>
      </c>
      <c r="B255" s="360" t="s">
        <v>888</v>
      </c>
      <c r="C255" s="361"/>
      <c r="D255" s="361"/>
      <c r="E255" s="361"/>
      <c r="F255" s="361">
        <v>-533</v>
      </c>
      <c r="G255" s="361">
        <v>-533</v>
      </c>
      <c r="H255" s="361">
        <v>0</v>
      </c>
    </row>
    <row r="256" spans="1:8">
      <c r="A256" s="31" t="s">
        <v>889</v>
      </c>
      <c r="B256" s="357" t="s">
        <v>890</v>
      </c>
      <c r="C256" s="370">
        <v>-1427</v>
      </c>
      <c r="D256" s="370">
        <v>7105</v>
      </c>
      <c r="E256" s="370">
        <v>134</v>
      </c>
      <c r="F256" s="370">
        <v>-600</v>
      </c>
      <c r="G256" s="370">
        <v>5212</v>
      </c>
      <c r="H256" s="370">
        <v>-3645</v>
      </c>
    </row>
  </sheetData>
  <mergeCells count="6">
    <mergeCell ref="A172:A173"/>
    <mergeCell ref="B172:B173"/>
    <mergeCell ref="A198:A199"/>
    <mergeCell ref="B198:B199"/>
    <mergeCell ref="A230:A231"/>
    <mergeCell ref="B230:B231"/>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39997558519241921"/>
  </sheetPr>
  <dimension ref="A1:H256"/>
  <sheetViews>
    <sheetView workbookViewId="0"/>
  </sheetViews>
  <sheetFormatPr baseColWidth="10" defaultColWidth="8.1640625" defaultRowHeight="14"/>
  <cols>
    <col min="1" max="2" width="50.1640625" style="12" customWidth="1"/>
    <col min="3" max="8" width="12.1640625" style="11" customWidth="1"/>
    <col min="9" max="16384" width="8.1640625" style="11"/>
  </cols>
  <sheetData>
    <row r="1" spans="1:6">
      <c r="A1" s="10" t="s">
        <v>1109</v>
      </c>
    </row>
    <row r="2" spans="1:6">
      <c r="A2" s="10" t="s">
        <v>1110</v>
      </c>
    </row>
    <row r="3" spans="1:6">
      <c r="A3" s="10"/>
    </row>
    <row r="4" spans="1:6">
      <c r="A4" s="10"/>
    </row>
    <row r="5" spans="1:6" ht="26">
      <c r="A5" s="13" t="s">
        <v>1083</v>
      </c>
      <c r="B5" s="14" t="s">
        <v>1084</v>
      </c>
    </row>
    <row r="6" spans="1:6" ht="31.25" customHeight="1">
      <c r="A6" s="319" t="s">
        <v>462</v>
      </c>
      <c r="B6" s="319" t="s">
        <v>41</v>
      </c>
      <c r="C6" s="320" t="s">
        <v>1075</v>
      </c>
      <c r="D6" s="320" t="s">
        <v>1076</v>
      </c>
      <c r="E6" s="320" t="s">
        <v>1111</v>
      </c>
      <c r="F6" s="320" t="s">
        <v>1112</v>
      </c>
    </row>
    <row r="7" spans="1:6">
      <c r="A7" s="321" t="s">
        <v>0</v>
      </c>
      <c r="B7" s="321" t="s">
        <v>1</v>
      </c>
      <c r="C7" s="322">
        <v>36025</v>
      </c>
      <c r="D7" s="322">
        <v>110754</v>
      </c>
      <c r="E7" s="322">
        <v>40222</v>
      </c>
      <c r="F7" s="322">
        <v>103211</v>
      </c>
    </row>
    <row r="8" spans="1:6">
      <c r="A8" s="323" t="s">
        <v>622</v>
      </c>
      <c r="B8" s="323" t="s">
        <v>46</v>
      </c>
      <c r="C8" s="324">
        <v>2775</v>
      </c>
      <c r="D8" s="324">
        <v>15141</v>
      </c>
      <c r="E8" s="324">
        <v>7346</v>
      </c>
      <c r="F8" s="324">
        <v>17110</v>
      </c>
    </row>
    <row r="9" spans="1:6">
      <c r="A9" s="323" t="s">
        <v>623</v>
      </c>
      <c r="B9" s="323" t="s">
        <v>369</v>
      </c>
      <c r="C9" s="324">
        <v>12242</v>
      </c>
      <c r="D9" s="324">
        <v>46700</v>
      </c>
      <c r="E9" s="324">
        <v>12569</v>
      </c>
      <c r="F9" s="324">
        <v>45051</v>
      </c>
    </row>
    <row r="10" spans="1:6">
      <c r="A10" s="323" t="s">
        <v>624</v>
      </c>
      <c r="B10" s="323" t="s">
        <v>436</v>
      </c>
      <c r="C10" s="324">
        <v>21008</v>
      </c>
      <c r="D10" s="324">
        <v>48913</v>
      </c>
      <c r="E10" s="324">
        <v>20307</v>
      </c>
      <c r="F10" s="324">
        <v>41050</v>
      </c>
    </row>
    <row r="11" spans="1:6">
      <c r="A11" s="321" t="s">
        <v>677</v>
      </c>
      <c r="B11" s="321" t="s">
        <v>867</v>
      </c>
      <c r="C11" s="322">
        <v>28555</v>
      </c>
      <c r="D11" s="322">
        <v>82135</v>
      </c>
      <c r="E11" s="322">
        <v>26059</v>
      </c>
      <c r="F11" s="322">
        <v>66020</v>
      </c>
    </row>
    <row r="12" spans="1:6">
      <c r="A12" s="323" t="s">
        <v>439</v>
      </c>
      <c r="B12" s="323" t="s">
        <v>440</v>
      </c>
      <c r="C12" s="324">
        <v>10410</v>
      </c>
      <c r="D12" s="324">
        <v>38926</v>
      </c>
      <c r="E12" s="324">
        <v>10297</v>
      </c>
      <c r="F12" s="324">
        <v>33203</v>
      </c>
    </row>
    <row r="13" spans="1:6">
      <c r="A13" s="323" t="s">
        <v>793</v>
      </c>
      <c r="B13" s="323" t="s">
        <v>442</v>
      </c>
      <c r="C13" s="324">
        <v>18145</v>
      </c>
      <c r="D13" s="324">
        <v>43209</v>
      </c>
      <c r="E13" s="324">
        <v>15762</v>
      </c>
      <c r="F13" s="324">
        <v>32817</v>
      </c>
    </row>
    <row r="14" spans="1:6">
      <c r="A14" s="325" t="s">
        <v>626</v>
      </c>
      <c r="B14" s="325" t="s">
        <v>993</v>
      </c>
      <c r="C14" s="322">
        <v>7470</v>
      </c>
      <c r="D14" s="322">
        <v>28619</v>
      </c>
      <c r="E14" s="322">
        <v>14163</v>
      </c>
      <c r="F14" s="322">
        <v>37191</v>
      </c>
    </row>
    <row r="15" spans="1:6">
      <c r="A15" s="61" t="s">
        <v>629</v>
      </c>
      <c r="B15" s="61" t="s">
        <v>65</v>
      </c>
      <c r="C15" s="324">
        <v>622</v>
      </c>
      <c r="D15" s="324">
        <v>4479</v>
      </c>
      <c r="E15" s="324">
        <v>336</v>
      </c>
      <c r="F15" s="324">
        <v>1993</v>
      </c>
    </row>
    <row r="16" spans="1:6">
      <c r="A16" s="61" t="s">
        <v>627</v>
      </c>
      <c r="B16" s="61" t="s">
        <v>59</v>
      </c>
      <c r="C16" s="324">
        <v>7322</v>
      </c>
      <c r="D16" s="324">
        <v>20439</v>
      </c>
      <c r="E16" s="324">
        <v>5581</v>
      </c>
      <c r="F16" s="324">
        <v>16098</v>
      </c>
    </row>
    <row r="17" spans="1:6">
      <c r="A17" s="61" t="s">
        <v>628</v>
      </c>
      <c r="B17" s="61" t="s">
        <v>520</v>
      </c>
      <c r="C17" s="324">
        <v>3346</v>
      </c>
      <c r="D17" s="324">
        <v>10328</v>
      </c>
      <c r="E17" s="324">
        <v>3915</v>
      </c>
      <c r="F17" s="324">
        <v>10043</v>
      </c>
    </row>
    <row r="18" spans="1:6">
      <c r="A18" s="61" t="s">
        <v>66</v>
      </c>
      <c r="B18" s="61" t="s">
        <v>67</v>
      </c>
      <c r="C18" s="324">
        <v>896</v>
      </c>
      <c r="D18" s="324">
        <v>1767</v>
      </c>
      <c r="E18" s="324">
        <v>57</v>
      </c>
      <c r="F18" s="324">
        <v>1140</v>
      </c>
    </row>
    <row r="19" spans="1:6">
      <c r="A19" s="325" t="s">
        <v>631</v>
      </c>
      <c r="B19" s="325" t="s">
        <v>883</v>
      </c>
      <c r="C19" s="322">
        <v>-3472</v>
      </c>
      <c r="D19" s="322">
        <v>564</v>
      </c>
      <c r="E19" s="322">
        <v>4946</v>
      </c>
      <c r="F19" s="322">
        <v>11903</v>
      </c>
    </row>
    <row r="20" spans="1:6">
      <c r="A20" s="61" t="s">
        <v>632</v>
      </c>
      <c r="B20" s="61" t="s">
        <v>73</v>
      </c>
      <c r="C20" s="324">
        <v>1304</v>
      </c>
      <c r="D20" s="324">
        <v>2658</v>
      </c>
      <c r="E20" s="324">
        <v>481</v>
      </c>
      <c r="F20" s="324">
        <v>1558</v>
      </c>
    </row>
    <row r="21" spans="1:6">
      <c r="A21" s="61" t="s">
        <v>633</v>
      </c>
      <c r="B21" s="61" t="s">
        <v>75</v>
      </c>
      <c r="C21" s="324">
        <v>1526</v>
      </c>
      <c r="D21" s="324">
        <v>597</v>
      </c>
      <c r="E21" s="324">
        <v>183</v>
      </c>
      <c r="F21" s="324">
        <v>597</v>
      </c>
    </row>
    <row r="22" spans="1:6" ht="26">
      <c r="A22" s="61" t="s">
        <v>1000</v>
      </c>
      <c r="B22" s="61" t="s">
        <v>1061</v>
      </c>
      <c r="C22" s="324">
        <v>0</v>
      </c>
      <c r="D22" s="324">
        <v>0</v>
      </c>
      <c r="E22" s="324"/>
      <c r="F22" s="324"/>
    </row>
    <row r="23" spans="1:6">
      <c r="A23" s="325" t="s">
        <v>817</v>
      </c>
      <c r="B23" s="325" t="s">
        <v>884</v>
      </c>
      <c r="C23" s="322">
        <v>-3694</v>
      </c>
      <c r="D23" s="322">
        <v>2625</v>
      </c>
      <c r="E23" s="322">
        <v>5244</v>
      </c>
      <c r="F23" s="322">
        <v>12864</v>
      </c>
    </row>
    <row r="24" spans="1:6">
      <c r="A24" s="61" t="s">
        <v>78</v>
      </c>
      <c r="B24" s="61" t="s">
        <v>79</v>
      </c>
      <c r="C24" s="324">
        <v>-231</v>
      </c>
      <c r="D24" s="324">
        <v>1468</v>
      </c>
      <c r="E24" s="324">
        <v>817</v>
      </c>
      <c r="F24" s="324">
        <v>726</v>
      </c>
    </row>
    <row r="25" spans="1:6">
      <c r="A25" s="61" t="s">
        <v>1002</v>
      </c>
      <c r="B25" s="61" t="s">
        <v>1003</v>
      </c>
      <c r="C25" s="324">
        <v>0</v>
      </c>
      <c r="D25" s="324">
        <v>0</v>
      </c>
      <c r="E25" s="324">
        <v>0</v>
      </c>
      <c r="F25" s="324">
        <v>0</v>
      </c>
    </row>
    <row r="26" spans="1:6">
      <c r="A26" s="325" t="s">
        <v>819</v>
      </c>
      <c r="B26" s="325" t="s">
        <v>885</v>
      </c>
      <c r="C26" s="322">
        <v>-3463</v>
      </c>
      <c r="D26" s="322">
        <v>1157</v>
      </c>
      <c r="E26" s="322">
        <v>4427</v>
      </c>
      <c r="F26" s="322">
        <v>12138</v>
      </c>
    </row>
    <row r="27" spans="1:6">
      <c r="A27" s="321" t="s">
        <v>821</v>
      </c>
      <c r="B27" s="321" t="s">
        <v>1004</v>
      </c>
      <c r="C27" s="322">
        <v>0</v>
      </c>
      <c r="D27" s="322">
        <v>0</v>
      </c>
      <c r="E27" s="322">
        <v>0</v>
      </c>
      <c r="F27" s="322">
        <v>0</v>
      </c>
    </row>
    <row r="28" spans="1:6">
      <c r="A28" s="326"/>
      <c r="B28" s="326"/>
      <c r="C28" s="327"/>
      <c r="D28" s="327"/>
      <c r="E28" s="327"/>
      <c r="F28" s="327"/>
    </row>
    <row r="29" spans="1:6">
      <c r="A29" s="328" t="s">
        <v>886</v>
      </c>
      <c r="B29" s="328" t="s">
        <v>887</v>
      </c>
      <c r="C29" s="329">
        <v>-3463</v>
      </c>
      <c r="D29" s="329">
        <v>1157</v>
      </c>
      <c r="E29" s="329">
        <v>4427</v>
      </c>
      <c r="F29" s="329">
        <v>12138</v>
      </c>
    </row>
    <row r="30" spans="1:6">
      <c r="A30" s="326"/>
      <c r="B30" s="326"/>
      <c r="C30" s="327"/>
      <c r="D30" s="327"/>
      <c r="E30" s="327"/>
      <c r="F30" s="327"/>
    </row>
    <row r="31" spans="1:6">
      <c r="A31" s="325" t="s">
        <v>857</v>
      </c>
      <c r="B31" s="325" t="s">
        <v>888</v>
      </c>
      <c r="C31" s="322">
        <v>-545</v>
      </c>
      <c r="D31" s="322">
        <v>-466</v>
      </c>
      <c r="E31" s="322">
        <v>0</v>
      </c>
      <c r="F31" s="322">
        <v>0</v>
      </c>
    </row>
    <row r="32" spans="1:6">
      <c r="A32" s="325" t="s">
        <v>889</v>
      </c>
      <c r="B32" s="325" t="s">
        <v>890</v>
      </c>
      <c r="C32" s="322">
        <v>-2918</v>
      </c>
      <c r="D32" s="322">
        <v>1623</v>
      </c>
      <c r="E32" s="322">
        <v>4427</v>
      </c>
      <c r="F32" s="322">
        <v>12138</v>
      </c>
    </row>
    <row r="33" spans="1:6">
      <c r="A33" s="15"/>
      <c r="B33" s="16"/>
      <c r="C33" s="32"/>
      <c r="D33" s="32"/>
      <c r="E33" s="32"/>
      <c r="F33" s="32"/>
    </row>
    <row r="34" spans="1:6">
      <c r="A34" s="15"/>
      <c r="B34" s="17"/>
      <c r="C34" s="33"/>
      <c r="D34" s="33"/>
      <c r="E34" s="33"/>
      <c r="F34" s="33"/>
    </row>
    <row r="35" spans="1:6">
      <c r="A35" s="330" t="s">
        <v>86</v>
      </c>
      <c r="B35" s="330" t="s">
        <v>891</v>
      </c>
      <c r="C35" s="331"/>
      <c r="D35" s="331"/>
      <c r="E35" s="331"/>
      <c r="F35" s="331"/>
    </row>
    <row r="36" spans="1:6">
      <c r="A36" s="18" t="s">
        <v>88</v>
      </c>
      <c r="B36" s="18" t="s">
        <v>89</v>
      </c>
      <c r="C36" s="332">
        <v>-0.03</v>
      </c>
      <c r="D36" s="332">
        <v>0.02</v>
      </c>
      <c r="E36" s="332">
        <v>0.05</v>
      </c>
      <c r="F36" s="332">
        <v>0.13</v>
      </c>
    </row>
    <row r="37" spans="1:6">
      <c r="A37" s="333" t="s">
        <v>90</v>
      </c>
      <c r="B37" s="333" t="s">
        <v>91</v>
      </c>
      <c r="C37" s="332">
        <v>-0.03</v>
      </c>
      <c r="D37" s="332">
        <v>0.02</v>
      </c>
      <c r="E37" s="332">
        <v>0.05</v>
      </c>
      <c r="F37" s="332">
        <v>0.13</v>
      </c>
    </row>
    <row r="38" spans="1:6" ht="26">
      <c r="A38" s="325" t="s">
        <v>858</v>
      </c>
      <c r="B38" s="325" t="s">
        <v>892</v>
      </c>
      <c r="C38" s="334"/>
      <c r="D38" s="334"/>
      <c r="E38" s="334"/>
      <c r="F38" s="334"/>
    </row>
    <row r="39" spans="1:6">
      <c r="A39" s="333" t="s">
        <v>88</v>
      </c>
      <c r="B39" s="333" t="s">
        <v>89</v>
      </c>
      <c r="C39" s="332">
        <v>-0.03</v>
      </c>
      <c r="D39" s="332">
        <v>0.02</v>
      </c>
      <c r="E39" s="332">
        <v>0.05</v>
      </c>
      <c r="F39" s="332">
        <v>0.13</v>
      </c>
    </row>
    <row r="40" spans="1:6">
      <c r="A40" s="333" t="s">
        <v>90</v>
      </c>
      <c r="B40" s="333" t="s">
        <v>91</v>
      </c>
      <c r="C40" s="332">
        <v>-0.03</v>
      </c>
      <c r="D40" s="332">
        <v>0.02</v>
      </c>
      <c r="E40" s="332">
        <v>0.05</v>
      </c>
      <c r="F40" s="332">
        <v>0.13</v>
      </c>
    </row>
    <row r="41" spans="1:6">
      <c r="A41" s="325" t="s">
        <v>893</v>
      </c>
      <c r="B41" s="325" t="s">
        <v>894</v>
      </c>
      <c r="C41" s="334"/>
      <c r="D41" s="334"/>
      <c r="E41" s="334"/>
      <c r="F41" s="334"/>
    </row>
    <row r="42" spans="1:6">
      <c r="A42" s="333" t="s">
        <v>88</v>
      </c>
      <c r="B42" s="333" t="s">
        <v>89</v>
      </c>
      <c r="C42" s="332">
        <v>0</v>
      </c>
      <c r="D42" s="332">
        <v>0</v>
      </c>
      <c r="E42" s="332">
        <v>0</v>
      </c>
      <c r="F42" s="332">
        <v>0</v>
      </c>
    </row>
    <row r="43" spans="1:6">
      <c r="A43" s="333" t="s">
        <v>90</v>
      </c>
      <c r="B43" s="333" t="s">
        <v>91</v>
      </c>
      <c r="C43" s="332">
        <v>0</v>
      </c>
      <c r="D43" s="332">
        <v>0</v>
      </c>
      <c r="E43" s="332">
        <v>0</v>
      </c>
      <c r="F43" s="332">
        <v>0</v>
      </c>
    </row>
    <row r="46" spans="1:6">
      <c r="A46" s="330" t="s">
        <v>886</v>
      </c>
      <c r="B46" s="330" t="s">
        <v>887</v>
      </c>
      <c r="C46" s="322">
        <v>-3463</v>
      </c>
      <c r="D46" s="322">
        <v>1157</v>
      </c>
      <c r="E46" s="322">
        <v>4427</v>
      </c>
      <c r="F46" s="322">
        <v>12138</v>
      </c>
    </row>
    <row r="47" spans="1:6" ht="26">
      <c r="A47" s="38" t="s">
        <v>896</v>
      </c>
      <c r="B47" s="38" t="s">
        <v>897</v>
      </c>
      <c r="C47" s="324"/>
      <c r="D47" s="324"/>
      <c r="E47" s="324"/>
      <c r="F47" s="324"/>
    </row>
    <row r="48" spans="1:6">
      <c r="A48" s="38" t="s">
        <v>637</v>
      </c>
      <c r="B48" s="38" t="s">
        <v>898</v>
      </c>
      <c r="C48" s="324">
        <v>804</v>
      </c>
      <c r="D48" s="324">
        <v>970</v>
      </c>
      <c r="E48" s="324">
        <v>-287</v>
      </c>
      <c r="F48" s="324">
        <v>239</v>
      </c>
    </row>
    <row r="49" spans="1:6">
      <c r="A49" s="38" t="s">
        <v>403</v>
      </c>
      <c r="B49" s="38" t="s">
        <v>404</v>
      </c>
      <c r="C49" s="324"/>
      <c r="D49" s="324"/>
      <c r="E49" s="324"/>
      <c r="F49" s="324">
        <v>-1</v>
      </c>
    </row>
    <row r="50" spans="1:6" ht="26">
      <c r="A50" s="38" t="s">
        <v>899</v>
      </c>
      <c r="B50" s="38" t="s">
        <v>900</v>
      </c>
      <c r="C50" s="324"/>
      <c r="D50" s="324"/>
      <c r="E50" s="324"/>
      <c r="F50" s="324"/>
    </row>
    <row r="51" spans="1:6">
      <c r="A51" s="330" t="s">
        <v>405</v>
      </c>
      <c r="B51" s="330" t="s">
        <v>901</v>
      </c>
      <c r="C51" s="322">
        <v>-2659</v>
      </c>
      <c r="D51" s="322">
        <v>2127</v>
      </c>
      <c r="E51" s="322">
        <v>4140</v>
      </c>
      <c r="F51" s="322">
        <v>12376</v>
      </c>
    </row>
    <row r="52" spans="1:6" ht="26">
      <c r="A52" s="18" t="s">
        <v>795</v>
      </c>
      <c r="B52" s="18" t="s">
        <v>902</v>
      </c>
      <c r="C52" s="324">
        <v>-545</v>
      </c>
      <c r="D52" s="324">
        <v>-466</v>
      </c>
      <c r="E52" s="324">
        <v>0</v>
      </c>
      <c r="F52" s="324">
        <v>0</v>
      </c>
    </row>
    <row r="53" spans="1:6" ht="26">
      <c r="A53" s="330" t="s">
        <v>903</v>
      </c>
      <c r="B53" s="330" t="s">
        <v>904</v>
      </c>
      <c r="C53" s="322">
        <v>-2114</v>
      </c>
      <c r="D53" s="322">
        <v>2593</v>
      </c>
      <c r="E53" s="322">
        <v>4140</v>
      </c>
      <c r="F53" s="322">
        <v>12376</v>
      </c>
    </row>
    <row r="56" spans="1:6" ht="26">
      <c r="A56" s="13" t="s">
        <v>1087</v>
      </c>
      <c r="B56" s="13" t="s">
        <v>1088</v>
      </c>
    </row>
    <row r="57" spans="1:6" ht="31.25" customHeight="1">
      <c r="A57" s="319" t="s">
        <v>126</v>
      </c>
      <c r="B57" s="319" t="s">
        <v>127</v>
      </c>
      <c r="C57" s="320" t="s">
        <v>1080</v>
      </c>
      <c r="D57" s="320" t="s">
        <v>1113</v>
      </c>
    </row>
    <row r="58" spans="1:6">
      <c r="A58" s="340" t="s">
        <v>14</v>
      </c>
      <c r="B58" s="340" t="s">
        <v>15</v>
      </c>
      <c r="C58" s="336">
        <v>94490</v>
      </c>
      <c r="D58" s="336">
        <v>95412</v>
      </c>
    </row>
    <row r="59" spans="1:6">
      <c r="A59" s="61" t="s">
        <v>566</v>
      </c>
      <c r="B59" s="61" t="s">
        <v>133</v>
      </c>
      <c r="C59" s="62">
        <v>6393</v>
      </c>
      <c r="D59" s="62">
        <v>11201</v>
      </c>
    </row>
    <row r="60" spans="1:6">
      <c r="A60" s="61" t="s">
        <v>134</v>
      </c>
      <c r="B60" s="61" t="s">
        <v>907</v>
      </c>
      <c r="C60" s="62">
        <v>40470</v>
      </c>
      <c r="D60" s="62">
        <v>35345</v>
      </c>
    </row>
    <row r="61" spans="1:6">
      <c r="A61" s="61" t="s">
        <v>138</v>
      </c>
      <c r="B61" s="61" t="s">
        <v>139</v>
      </c>
      <c r="C61" s="62">
        <v>46417</v>
      </c>
      <c r="D61" s="62">
        <v>46417</v>
      </c>
    </row>
    <row r="62" spans="1:6">
      <c r="A62" s="61" t="s">
        <v>909</v>
      </c>
      <c r="B62" s="61" t="s">
        <v>141</v>
      </c>
      <c r="C62" s="62">
        <v>0</v>
      </c>
      <c r="D62" s="62">
        <v>0</v>
      </c>
    </row>
    <row r="63" spans="1:6">
      <c r="A63" s="61" t="s">
        <v>536</v>
      </c>
      <c r="B63" s="61" t="s">
        <v>451</v>
      </c>
      <c r="C63" s="62">
        <v>0</v>
      </c>
      <c r="D63" s="62">
        <v>0</v>
      </c>
    </row>
    <row r="64" spans="1:6" ht="26">
      <c r="A64" s="61" t="s">
        <v>644</v>
      </c>
      <c r="B64" s="61" t="s">
        <v>865</v>
      </c>
      <c r="C64" s="62">
        <v>0</v>
      </c>
      <c r="D64" s="62">
        <v>0</v>
      </c>
    </row>
    <row r="65" spans="1:4">
      <c r="A65" s="61" t="s">
        <v>911</v>
      </c>
      <c r="B65" s="61" t="s">
        <v>912</v>
      </c>
      <c r="C65" s="62">
        <v>0</v>
      </c>
      <c r="D65" s="62">
        <v>0</v>
      </c>
    </row>
    <row r="66" spans="1:4">
      <c r="A66" s="61" t="s">
        <v>146</v>
      </c>
      <c r="B66" s="61" t="s">
        <v>147</v>
      </c>
      <c r="C66" s="62">
        <v>0</v>
      </c>
      <c r="D66" s="62">
        <v>0</v>
      </c>
    </row>
    <row r="67" spans="1:4">
      <c r="A67" s="61" t="s">
        <v>913</v>
      </c>
      <c r="B67" s="61" t="s">
        <v>151</v>
      </c>
      <c r="C67" s="62">
        <v>844</v>
      </c>
      <c r="D67" s="62">
        <v>2203</v>
      </c>
    </row>
    <row r="68" spans="1:4">
      <c r="A68" s="61" t="s">
        <v>1005</v>
      </c>
      <c r="B68" s="61" t="s">
        <v>1006</v>
      </c>
      <c r="C68" s="62">
        <v>366</v>
      </c>
      <c r="D68" s="62">
        <v>246</v>
      </c>
    </row>
    <row r="69" spans="1:4">
      <c r="A69" s="340" t="s">
        <v>914</v>
      </c>
      <c r="B69" s="340" t="s">
        <v>17</v>
      </c>
      <c r="C69" s="336">
        <v>171422</v>
      </c>
      <c r="D69" s="336">
        <v>116716</v>
      </c>
    </row>
    <row r="70" spans="1:4">
      <c r="A70" s="61" t="s">
        <v>156</v>
      </c>
      <c r="B70" s="61" t="s">
        <v>157</v>
      </c>
      <c r="C70" s="62">
        <v>80699</v>
      </c>
      <c r="D70" s="62">
        <v>47102</v>
      </c>
    </row>
    <row r="71" spans="1:4">
      <c r="A71" s="61" t="s">
        <v>158</v>
      </c>
      <c r="B71" s="61" t="s">
        <v>159</v>
      </c>
      <c r="C71" s="62">
        <v>20607</v>
      </c>
      <c r="D71" s="62">
        <v>22503</v>
      </c>
    </row>
    <row r="72" spans="1:4">
      <c r="A72" s="364" t="s">
        <v>915</v>
      </c>
      <c r="B72" s="364" t="s">
        <v>161</v>
      </c>
      <c r="C72" s="337">
        <v>218</v>
      </c>
      <c r="D72" s="337">
        <v>1</v>
      </c>
    </row>
    <row r="73" spans="1:4">
      <c r="A73" s="61" t="s">
        <v>152</v>
      </c>
      <c r="B73" s="61" t="s">
        <v>163</v>
      </c>
      <c r="C73" s="62">
        <v>8395</v>
      </c>
      <c r="D73" s="62">
        <v>4741</v>
      </c>
    </row>
    <row r="74" spans="1:4">
      <c r="A74" s="61" t="s">
        <v>916</v>
      </c>
      <c r="B74" s="61" t="s">
        <v>917</v>
      </c>
      <c r="C74" s="62">
        <v>0</v>
      </c>
      <c r="D74" s="62">
        <v>0</v>
      </c>
    </row>
    <row r="75" spans="1:4" ht="26">
      <c r="A75" s="61" t="s">
        <v>918</v>
      </c>
      <c r="B75" s="61" t="s">
        <v>919</v>
      </c>
      <c r="C75" s="62">
        <v>0</v>
      </c>
      <c r="D75" s="62">
        <v>0</v>
      </c>
    </row>
    <row r="76" spans="1:4">
      <c r="A76" s="61" t="s">
        <v>146</v>
      </c>
      <c r="B76" s="61" t="s">
        <v>147</v>
      </c>
      <c r="C76" s="62">
        <v>2730</v>
      </c>
      <c r="D76" s="62">
        <v>843</v>
      </c>
    </row>
    <row r="77" spans="1:4">
      <c r="A77" s="61" t="s">
        <v>499</v>
      </c>
      <c r="B77" s="61" t="s">
        <v>149</v>
      </c>
      <c r="C77" s="62">
        <v>13723</v>
      </c>
      <c r="D77" s="62">
        <v>11369</v>
      </c>
    </row>
    <row r="78" spans="1:4">
      <c r="A78" s="61" t="s">
        <v>170</v>
      </c>
      <c r="B78" s="61" t="s">
        <v>920</v>
      </c>
      <c r="C78" s="62">
        <v>45050</v>
      </c>
      <c r="D78" s="62">
        <v>30157</v>
      </c>
    </row>
    <row r="79" spans="1:4">
      <c r="A79" s="61" t="s">
        <v>923</v>
      </c>
      <c r="B79" s="61" t="s">
        <v>924</v>
      </c>
      <c r="C79" s="62">
        <v>0</v>
      </c>
      <c r="D79" s="62">
        <v>0</v>
      </c>
    </row>
    <row r="80" spans="1:4">
      <c r="A80" s="340" t="s">
        <v>20</v>
      </c>
      <c r="B80" s="340" t="s">
        <v>925</v>
      </c>
      <c r="C80" s="336">
        <v>265912</v>
      </c>
      <c r="D80" s="336">
        <v>212128</v>
      </c>
    </row>
    <row r="81" spans="1:4">
      <c r="A81" s="15"/>
      <c r="B81" s="15"/>
      <c r="C81" s="1"/>
    </row>
    <row r="82" spans="1:4" ht="31.25" customHeight="1">
      <c r="A82" s="319" t="s">
        <v>452</v>
      </c>
      <c r="B82" s="319" t="s">
        <v>177</v>
      </c>
      <c r="C82" s="320" t="s">
        <v>1080</v>
      </c>
      <c r="D82" s="320" t="s">
        <v>1113</v>
      </c>
    </row>
    <row r="83" spans="1:4">
      <c r="A83" s="340" t="s">
        <v>22</v>
      </c>
      <c r="B83" s="340" t="s">
        <v>23</v>
      </c>
      <c r="C83" s="336">
        <v>170128</v>
      </c>
      <c r="D83" s="336">
        <v>164431</v>
      </c>
    </row>
    <row r="84" spans="1:4">
      <c r="A84" s="340" t="s">
        <v>926</v>
      </c>
      <c r="B84" s="340" t="s">
        <v>481</v>
      </c>
      <c r="C84" s="336">
        <v>163974</v>
      </c>
      <c r="D84" s="336">
        <v>164431</v>
      </c>
    </row>
    <row r="85" spans="1:4">
      <c r="A85" s="61" t="s">
        <v>182</v>
      </c>
      <c r="B85" s="61" t="s">
        <v>183</v>
      </c>
      <c r="C85" s="62">
        <v>94950</v>
      </c>
      <c r="D85" s="62">
        <v>94950</v>
      </c>
    </row>
    <row r="86" spans="1:4">
      <c r="A86" s="61" t="s">
        <v>990</v>
      </c>
      <c r="B86" s="61" t="s">
        <v>1007</v>
      </c>
      <c r="C86" s="62">
        <v>119730</v>
      </c>
      <c r="D86" s="62">
        <v>112438</v>
      </c>
    </row>
    <row r="87" spans="1:4">
      <c r="A87" s="61" t="s">
        <v>1008</v>
      </c>
      <c r="B87" s="61" t="s">
        <v>189</v>
      </c>
      <c r="C87" s="62">
        <v>0</v>
      </c>
      <c r="D87" s="62">
        <v>0</v>
      </c>
    </row>
    <row r="88" spans="1:4">
      <c r="A88" s="61" t="s">
        <v>573</v>
      </c>
      <c r="B88" s="61" t="s">
        <v>191</v>
      </c>
      <c r="C88" s="62">
        <v>1624</v>
      </c>
      <c r="D88" s="62">
        <v>1076</v>
      </c>
    </row>
    <row r="89" spans="1:4">
      <c r="A89" s="61" t="s">
        <v>574</v>
      </c>
      <c r="B89" s="61" t="s">
        <v>193</v>
      </c>
      <c r="C89" s="62">
        <v>180</v>
      </c>
      <c r="D89" s="62">
        <v>-598</v>
      </c>
    </row>
    <row r="90" spans="1:4">
      <c r="A90" s="61" t="s">
        <v>194</v>
      </c>
      <c r="B90" s="61" t="s">
        <v>195</v>
      </c>
      <c r="C90" s="62">
        <v>-54133</v>
      </c>
      <c r="D90" s="62">
        <v>-55573</v>
      </c>
    </row>
    <row r="91" spans="1:4">
      <c r="A91" s="61" t="s">
        <v>575</v>
      </c>
      <c r="B91" s="61" t="s">
        <v>197</v>
      </c>
      <c r="C91" s="62">
        <v>1623</v>
      </c>
      <c r="D91" s="62">
        <v>12138</v>
      </c>
    </row>
    <row r="92" spans="1:4">
      <c r="A92" s="321" t="s">
        <v>927</v>
      </c>
      <c r="B92" s="321" t="s">
        <v>482</v>
      </c>
      <c r="C92" s="341">
        <v>6154</v>
      </c>
      <c r="D92" s="341">
        <v>0</v>
      </c>
    </row>
    <row r="93" spans="1:4">
      <c r="A93" s="340" t="s">
        <v>24</v>
      </c>
      <c r="B93" s="340" t="s">
        <v>928</v>
      </c>
      <c r="C93" s="336">
        <v>5789</v>
      </c>
      <c r="D93" s="336">
        <v>5696</v>
      </c>
    </row>
    <row r="94" spans="1:4">
      <c r="A94" s="61" t="s">
        <v>336</v>
      </c>
      <c r="B94" s="61" t="s">
        <v>337</v>
      </c>
      <c r="C94" s="62">
        <v>0</v>
      </c>
      <c r="D94" s="62">
        <v>250</v>
      </c>
    </row>
    <row r="95" spans="1:4">
      <c r="A95" s="61" t="s">
        <v>200</v>
      </c>
      <c r="B95" s="61" t="s">
        <v>201</v>
      </c>
      <c r="C95" s="62">
        <v>457</v>
      </c>
      <c r="D95" s="62">
        <v>151</v>
      </c>
    </row>
    <row r="96" spans="1:4">
      <c r="A96" s="61" t="s">
        <v>929</v>
      </c>
      <c r="B96" s="61" t="s">
        <v>531</v>
      </c>
      <c r="C96" s="62">
        <v>0</v>
      </c>
      <c r="D96" s="62">
        <v>0</v>
      </c>
    </row>
    <row r="97" spans="1:4">
      <c r="A97" s="61" t="s">
        <v>502</v>
      </c>
      <c r="B97" s="61" t="s">
        <v>205</v>
      </c>
      <c r="C97" s="62">
        <v>3928</v>
      </c>
      <c r="D97" s="62">
        <v>4703</v>
      </c>
    </row>
    <row r="98" spans="1:4">
      <c r="A98" s="61" t="s">
        <v>503</v>
      </c>
      <c r="B98" s="61" t="s">
        <v>207</v>
      </c>
      <c r="C98" s="62">
        <v>1367</v>
      </c>
      <c r="D98" s="62">
        <v>566</v>
      </c>
    </row>
    <row r="99" spans="1:4">
      <c r="A99" s="61" t="s">
        <v>483</v>
      </c>
      <c r="B99" s="61" t="s">
        <v>456</v>
      </c>
      <c r="C99" s="62">
        <v>37</v>
      </c>
      <c r="D99" s="62">
        <v>26</v>
      </c>
    </row>
    <row r="100" spans="1:4">
      <c r="A100" s="61" t="s">
        <v>930</v>
      </c>
      <c r="B100" s="61" t="s">
        <v>211</v>
      </c>
      <c r="C100" s="62">
        <v>0</v>
      </c>
      <c r="D100" s="62">
        <v>0</v>
      </c>
    </row>
    <row r="101" spans="1:4">
      <c r="A101" s="340" t="s">
        <v>931</v>
      </c>
      <c r="B101" s="340" t="s">
        <v>932</v>
      </c>
      <c r="C101" s="336">
        <v>89995</v>
      </c>
      <c r="D101" s="336">
        <v>42001</v>
      </c>
    </row>
    <row r="102" spans="1:4">
      <c r="A102" s="61" t="s">
        <v>336</v>
      </c>
      <c r="B102" s="61" t="s">
        <v>337</v>
      </c>
      <c r="C102" s="62">
        <v>27</v>
      </c>
      <c r="D102" s="62">
        <v>16</v>
      </c>
    </row>
    <row r="103" spans="1:4">
      <c r="A103" s="61" t="s">
        <v>200</v>
      </c>
      <c r="B103" s="61" t="s">
        <v>201</v>
      </c>
      <c r="C103" s="62">
        <v>466</v>
      </c>
      <c r="D103" s="62">
        <v>259</v>
      </c>
    </row>
    <row r="104" spans="1:4">
      <c r="A104" s="61" t="s">
        <v>579</v>
      </c>
      <c r="B104" s="61" t="s">
        <v>217</v>
      </c>
      <c r="C104" s="62">
        <v>36843</v>
      </c>
      <c r="D104" s="62">
        <v>28489</v>
      </c>
    </row>
    <row r="105" spans="1:4">
      <c r="A105" s="61" t="s">
        <v>933</v>
      </c>
      <c r="B105" s="61" t="s">
        <v>219</v>
      </c>
      <c r="C105" s="62">
        <v>20</v>
      </c>
      <c r="D105" s="62">
        <v>536</v>
      </c>
    </row>
    <row r="106" spans="1:4">
      <c r="A106" s="61" t="s">
        <v>202</v>
      </c>
      <c r="B106" s="61" t="s">
        <v>203</v>
      </c>
      <c r="C106" s="62">
        <v>48367</v>
      </c>
      <c r="D106" s="62">
        <v>10840</v>
      </c>
    </row>
    <row r="107" spans="1:4">
      <c r="A107" s="61" t="s">
        <v>503</v>
      </c>
      <c r="B107" s="61" t="s">
        <v>207</v>
      </c>
      <c r="C107" s="62">
        <v>4107</v>
      </c>
      <c r="D107" s="62">
        <v>618</v>
      </c>
    </row>
    <row r="108" spans="1:4">
      <c r="A108" s="61" t="s">
        <v>934</v>
      </c>
      <c r="B108" s="61" t="s">
        <v>456</v>
      </c>
      <c r="C108" s="62">
        <v>123</v>
      </c>
      <c r="D108" s="62">
        <v>1034</v>
      </c>
    </row>
    <row r="109" spans="1:4">
      <c r="A109" s="61" t="s">
        <v>930</v>
      </c>
      <c r="B109" s="61" t="s">
        <v>211</v>
      </c>
      <c r="C109" s="62">
        <v>42</v>
      </c>
      <c r="D109" s="62">
        <v>209</v>
      </c>
    </row>
    <row r="110" spans="1:4" ht="26">
      <c r="A110" s="342" t="s">
        <v>935</v>
      </c>
      <c r="B110" s="342" t="s">
        <v>936</v>
      </c>
      <c r="C110" s="343">
        <v>0</v>
      </c>
      <c r="D110" s="343">
        <v>0</v>
      </c>
    </row>
    <row r="111" spans="1:4">
      <c r="A111" s="340" t="s">
        <v>30</v>
      </c>
      <c r="B111" s="340" t="s">
        <v>937</v>
      </c>
      <c r="C111" s="336">
        <v>265912</v>
      </c>
      <c r="D111" s="336">
        <v>212128</v>
      </c>
    </row>
    <row r="114" spans="1:6" ht="26">
      <c r="A114" s="13" t="s">
        <v>1090</v>
      </c>
      <c r="B114" s="13" t="s">
        <v>1091</v>
      </c>
    </row>
    <row r="115" spans="1:6" ht="31.25" customHeight="1">
      <c r="A115" s="319" t="s">
        <v>231</v>
      </c>
      <c r="B115" s="319" t="s">
        <v>232</v>
      </c>
      <c r="C115" s="113" t="s">
        <v>1075</v>
      </c>
      <c r="D115" s="113" t="s">
        <v>1076</v>
      </c>
      <c r="E115" s="113" t="s">
        <v>1111</v>
      </c>
      <c r="F115" s="113" t="s">
        <v>1112</v>
      </c>
    </row>
    <row r="116" spans="1:6">
      <c r="A116" s="344" t="s">
        <v>938</v>
      </c>
      <c r="B116" s="344" t="s">
        <v>234</v>
      </c>
      <c r="C116" s="4"/>
      <c r="D116" s="4"/>
      <c r="E116" s="4"/>
      <c r="F116" s="4"/>
    </row>
    <row r="117" spans="1:6">
      <c r="A117" s="345" t="s">
        <v>522</v>
      </c>
      <c r="B117" s="345" t="s">
        <v>939</v>
      </c>
      <c r="C117" s="5">
        <v>-3463</v>
      </c>
      <c r="D117" s="5">
        <v>1157</v>
      </c>
      <c r="E117" s="5">
        <v>4427</v>
      </c>
      <c r="F117" s="5">
        <v>12138</v>
      </c>
    </row>
    <row r="118" spans="1:6">
      <c r="A118" s="345" t="s">
        <v>235</v>
      </c>
      <c r="B118" s="345" t="s">
        <v>236</v>
      </c>
      <c r="C118" s="5">
        <v>133</v>
      </c>
      <c r="D118" s="5">
        <v>2717</v>
      </c>
      <c r="E118" s="5">
        <v>1154</v>
      </c>
      <c r="F118" s="5">
        <v>690</v>
      </c>
    </row>
    <row r="119" spans="1:6" ht="26">
      <c r="A119" s="358" t="s">
        <v>1055</v>
      </c>
      <c r="B119" s="358" t="s">
        <v>1056</v>
      </c>
      <c r="C119" s="6">
        <v>0</v>
      </c>
      <c r="D119" s="6">
        <v>0</v>
      </c>
      <c r="E119" s="6">
        <v>0</v>
      </c>
      <c r="F119" s="6">
        <v>0</v>
      </c>
    </row>
    <row r="120" spans="1:6">
      <c r="A120" s="63" t="s">
        <v>1057</v>
      </c>
      <c r="B120" s="63" t="s">
        <v>1058</v>
      </c>
      <c r="C120" s="6">
        <v>921</v>
      </c>
      <c r="D120" s="6">
        <v>2579</v>
      </c>
      <c r="E120" s="6">
        <v>804</v>
      </c>
      <c r="F120" s="6">
        <v>2338</v>
      </c>
    </row>
    <row r="121" spans="1:6">
      <c r="A121" s="63" t="s">
        <v>804</v>
      </c>
      <c r="B121" s="63" t="s">
        <v>1011</v>
      </c>
      <c r="C121" s="6">
        <v>0</v>
      </c>
      <c r="D121" s="6">
        <v>0</v>
      </c>
      <c r="E121" s="6">
        <v>0</v>
      </c>
      <c r="F121" s="6">
        <v>0</v>
      </c>
    </row>
    <row r="122" spans="1:6">
      <c r="A122" s="63" t="s">
        <v>943</v>
      </c>
      <c r="B122" s="63" t="s">
        <v>605</v>
      </c>
      <c r="C122" s="6">
        <v>-198</v>
      </c>
      <c r="D122" s="6">
        <v>-506</v>
      </c>
      <c r="E122" s="6">
        <v>-215</v>
      </c>
      <c r="F122" s="6">
        <v>-49</v>
      </c>
    </row>
    <row r="123" spans="1:6">
      <c r="A123" s="63" t="s">
        <v>652</v>
      </c>
      <c r="B123" s="63" t="s">
        <v>944</v>
      </c>
      <c r="C123" s="6">
        <v>-1140</v>
      </c>
      <c r="D123" s="6">
        <v>-3219</v>
      </c>
      <c r="E123" s="6">
        <v>-75</v>
      </c>
      <c r="F123" s="6">
        <v>-100</v>
      </c>
    </row>
    <row r="124" spans="1:6">
      <c r="A124" s="63" t="s">
        <v>653</v>
      </c>
      <c r="B124" s="63" t="s">
        <v>248</v>
      </c>
      <c r="C124" s="6">
        <v>-67</v>
      </c>
      <c r="D124" s="6">
        <v>-108</v>
      </c>
      <c r="E124" s="6">
        <v>105</v>
      </c>
      <c r="F124" s="6">
        <v>832</v>
      </c>
    </row>
    <row r="125" spans="1:6">
      <c r="A125" s="63" t="s">
        <v>654</v>
      </c>
      <c r="B125" s="63" t="s">
        <v>250</v>
      </c>
      <c r="C125" s="6">
        <v>-13502</v>
      </c>
      <c r="D125" s="6">
        <v>-28733</v>
      </c>
      <c r="E125" s="6">
        <v>-5936</v>
      </c>
      <c r="F125" s="6">
        <v>-13734</v>
      </c>
    </row>
    <row r="126" spans="1:6">
      <c r="A126" s="63" t="s">
        <v>655</v>
      </c>
      <c r="B126" s="63" t="s">
        <v>252</v>
      </c>
      <c r="C126" s="6">
        <v>6793</v>
      </c>
      <c r="D126" s="6">
        <v>-9111</v>
      </c>
      <c r="E126" s="6">
        <v>-3337</v>
      </c>
      <c r="F126" s="6">
        <v>8640</v>
      </c>
    </row>
    <row r="127" spans="1:6">
      <c r="A127" s="63" t="s">
        <v>255</v>
      </c>
      <c r="B127" s="63" t="s">
        <v>945</v>
      </c>
      <c r="C127" s="6">
        <v>5329</v>
      </c>
      <c r="D127" s="6">
        <v>42254</v>
      </c>
      <c r="E127" s="6">
        <v>7483</v>
      </c>
      <c r="F127" s="6">
        <v>1364</v>
      </c>
    </row>
    <row r="128" spans="1:6">
      <c r="A128" s="63" t="s">
        <v>259</v>
      </c>
      <c r="B128" s="63" t="s">
        <v>256</v>
      </c>
      <c r="C128" s="6">
        <v>1369</v>
      </c>
      <c r="D128" s="6">
        <v>-1609</v>
      </c>
      <c r="E128" s="6">
        <v>2459</v>
      </c>
      <c r="F128" s="6">
        <v>617</v>
      </c>
    </row>
    <row r="129" spans="1:6">
      <c r="A129" s="63" t="s">
        <v>946</v>
      </c>
      <c r="B129" s="63" t="s">
        <v>260</v>
      </c>
      <c r="C129" s="6">
        <v>628</v>
      </c>
      <c r="D129" s="6">
        <v>1170</v>
      </c>
      <c r="E129" s="6">
        <v>-134</v>
      </c>
      <c r="F129" s="6">
        <v>782</v>
      </c>
    </row>
    <row r="130" spans="1:6">
      <c r="A130" s="345" t="s">
        <v>805</v>
      </c>
      <c r="B130" s="345" t="s">
        <v>262</v>
      </c>
      <c r="C130" s="5">
        <v>-3330</v>
      </c>
      <c r="D130" s="5">
        <v>3874</v>
      </c>
      <c r="E130" s="5">
        <v>5581</v>
      </c>
      <c r="F130" s="5">
        <v>12828</v>
      </c>
    </row>
    <row r="131" spans="1:6">
      <c r="A131" s="346" t="s">
        <v>947</v>
      </c>
      <c r="B131" s="346" t="s">
        <v>948</v>
      </c>
      <c r="C131" s="7">
        <v>-231</v>
      </c>
      <c r="D131" s="7">
        <v>1468</v>
      </c>
      <c r="E131" s="7">
        <v>817</v>
      </c>
      <c r="F131" s="7">
        <v>726</v>
      </c>
    </row>
    <row r="132" spans="1:6">
      <c r="A132" s="63" t="s">
        <v>766</v>
      </c>
      <c r="B132" s="63" t="s">
        <v>767</v>
      </c>
      <c r="C132" s="6">
        <v>819</v>
      </c>
      <c r="D132" s="6">
        <v>-622</v>
      </c>
      <c r="E132" s="6">
        <v>-1704</v>
      </c>
      <c r="F132" s="6">
        <v>-2550</v>
      </c>
    </row>
    <row r="133" spans="1:6">
      <c r="A133" s="347" t="s">
        <v>949</v>
      </c>
      <c r="B133" s="347" t="s">
        <v>950</v>
      </c>
      <c r="C133" s="5">
        <v>-2742</v>
      </c>
      <c r="D133" s="5">
        <v>4720</v>
      </c>
      <c r="E133" s="5">
        <v>4694</v>
      </c>
      <c r="F133" s="5">
        <v>11004</v>
      </c>
    </row>
    <row r="134" spans="1:6">
      <c r="A134" s="344" t="s">
        <v>660</v>
      </c>
      <c r="B134" s="344" t="s">
        <v>272</v>
      </c>
      <c r="C134" s="4"/>
      <c r="D134" s="4"/>
      <c r="E134" s="4"/>
      <c r="F134" s="4"/>
    </row>
    <row r="135" spans="1:6">
      <c r="A135" s="348" t="s">
        <v>549</v>
      </c>
      <c r="B135" s="348" t="s">
        <v>274</v>
      </c>
      <c r="C135" s="4">
        <v>1363</v>
      </c>
      <c r="D135" s="4">
        <v>9053</v>
      </c>
      <c r="E135" s="4">
        <v>291</v>
      </c>
      <c r="F135" s="4">
        <v>303</v>
      </c>
    </row>
    <row r="136" spans="1:6">
      <c r="A136" s="63" t="s">
        <v>951</v>
      </c>
      <c r="B136" s="63" t="s">
        <v>952</v>
      </c>
      <c r="C136" s="6">
        <v>49</v>
      </c>
      <c r="D136" s="6">
        <v>6712</v>
      </c>
      <c r="E136" s="6">
        <v>39</v>
      </c>
      <c r="F136" s="6">
        <v>63</v>
      </c>
    </row>
    <row r="137" spans="1:6">
      <c r="A137" s="63" t="s">
        <v>1012</v>
      </c>
      <c r="B137" s="63" t="s">
        <v>1013</v>
      </c>
      <c r="C137" s="6">
        <v>0</v>
      </c>
      <c r="D137" s="6">
        <v>0</v>
      </c>
      <c r="E137" s="6">
        <v>0</v>
      </c>
      <c r="F137" s="6">
        <v>0</v>
      </c>
    </row>
    <row r="138" spans="1:6">
      <c r="A138" s="63" t="s">
        <v>281</v>
      </c>
      <c r="B138" s="63" t="s">
        <v>282</v>
      </c>
      <c r="C138" s="6">
        <v>28</v>
      </c>
      <c r="D138" s="6">
        <v>28</v>
      </c>
      <c r="E138" s="6">
        <v>31</v>
      </c>
      <c r="F138" s="6">
        <v>78</v>
      </c>
    </row>
    <row r="139" spans="1:6">
      <c r="A139" s="63" t="s">
        <v>953</v>
      </c>
      <c r="B139" s="63" t="s">
        <v>954</v>
      </c>
      <c r="C139" s="6">
        <v>1286</v>
      </c>
      <c r="D139" s="6">
        <v>2313</v>
      </c>
      <c r="E139" s="6">
        <v>221</v>
      </c>
      <c r="F139" s="6">
        <v>162</v>
      </c>
    </row>
    <row r="140" spans="1:6">
      <c r="A140" s="63" t="s">
        <v>1014</v>
      </c>
      <c r="B140" s="63" t="s">
        <v>1015</v>
      </c>
      <c r="C140" s="6">
        <v>0</v>
      </c>
      <c r="D140" s="6">
        <v>0</v>
      </c>
      <c r="E140" s="6">
        <v>0</v>
      </c>
      <c r="F140" s="6">
        <v>0</v>
      </c>
    </row>
    <row r="141" spans="1:6">
      <c r="A141" s="345" t="s">
        <v>553</v>
      </c>
      <c r="B141" s="345" t="s">
        <v>300</v>
      </c>
      <c r="C141" s="5">
        <v>4586</v>
      </c>
      <c r="D141" s="5">
        <v>8060</v>
      </c>
      <c r="E141" s="5">
        <v>1221</v>
      </c>
      <c r="F141" s="5">
        <v>3247</v>
      </c>
    </row>
    <row r="142" spans="1:6" ht="26">
      <c r="A142" s="63" t="s">
        <v>957</v>
      </c>
      <c r="B142" s="63" t="s">
        <v>958</v>
      </c>
      <c r="C142" s="6">
        <v>1703</v>
      </c>
      <c r="D142" s="6">
        <v>4146</v>
      </c>
      <c r="E142" s="6">
        <v>1121</v>
      </c>
      <c r="F142" s="6">
        <v>2759</v>
      </c>
    </row>
    <row r="143" spans="1:6">
      <c r="A143" s="63" t="s">
        <v>1016</v>
      </c>
      <c r="B143" s="63" t="s">
        <v>1017</v>
      </c>
      <c r="C143" s="6">
        <v>0</v>
      </c>
      <c r="D143" s="6">
        <v>0</v>
      </c>
      <c r="E143" s="6">
        <v>0</v>
      </c>
      <c r="F143" s="6">
        <v>0</v>
      </c>
    </row>
    <row r="144" spans="1:6">
      <c r="A144" s="63" t="s">
        <v>962</v>
      </c>
      <c r="B144" s="63" t="s">
        <v>963</v>
      </c>
      <c r="C144" s="6">
        <v>1900</v>
      </c>
      <c r="D144" s="6">
        <v>1902</v>
      </c>
      <c r="E144" s="6">
        <v>0</v>
      </c>
      <c r="F144" s="6">
        <v>0</v>
      </c>
    </row>
    <row r="145" spans="1:6">
      <c r="A145" s="63" t="s">
        <v>557</v>
      </c>
      <c r="B145" s="63" t="s">
        <v>424</v>
      </c>
      <c r="C145" s="6">
        <v>983</v>
      </c>
      <c r="D145" s="6">
        <v>2012</v>
      </c>
      <c r="E145" s="6">
        <v>100</v>
      </c>
      <c r="F145" s="6">
        <v>488</v>
      </c>
    </row>
    <row r="146" spans="1:6">
      <c r="A146" s="347" t="s">
        <v>964</v>
      </c>
      <c r="B146" s="347" t="s">
        <v>965</v>
      </c>
      <c r="C146" s="5">
        <v>-3223</v>
      </c>
      <c r="D146" s="5">
        <v>993</v>
      </c>
      <c r="E146" s="5">
        <v>-930</v>
      </c>
      <c r="F146" s="5">
        <v>-2944</v>
      </c>
    </row>
    <row r="147" spans="1:6">
      <c r="A147" s="344" t="s">
        <v>669</v>
      </c>
      <c r="B147" s="344" t="s">
        <v>966</v>
      </c>
      <c r="C147" s="4"/>
      <c r="D147" s="4"/>
      <c r="E147" s="4"/>
      <c r="F147" s="4"/>
    </row>
    <row r="148" spans="1:6">
      <c r="A148" s="348" t="s">
        <v>549</v>
      </c>
      <c r="B148" s="348" t="s">
        <v>274</v>
      </c>
      <c r="C148" s="4">
        <v>5</v>
      </c>
      <c r="D148" s="4">
        <v>93</v>
      </c>
      <c r="E148" s="4">
        <v>5</v>
      </c>
      <c r="F148" s="4">
        <v>50</v>
      </c>
    </row>
    <row r="149" spans="1:6" ht="26">
      <c r="A149" s="63" t="s">
        <v>967</v>
      </c>
      <c r="B149" s="63" t="s">
        <v>968</v>
      </c>
      <c r="C149" s="6">
        <v>0</v>
      </c>
      <c r="D149" s="6">
        <v>0</v>
      </c>
      <c r="E149" s="6">
        <v>0</v>
      </c>
      <c r="F149" s="6">
        <v>0</v>
      </c>
    </row>
    <row r="150" spans="1:6">
      <c r="A150" s="63" t="s">
        <v>336</v>
      </c>
      <c r="B150" s="63" t="s">
        <v>337</v>
      </c>
      <c r="C150" s="6">
        <v>5</v>
      </c>
      <c r="D150" s="6">
        <v>8</v>
      </c>
      <c r="E150" s="6">
        <v>5</v>
      </c>
      <c r="F150" s="6">
        <v>9</v>
      </c>
    </row>
    <row r="151" spans="1:6">
      <c r="A151" s="63" t="s">
        <v>1018</v>
      </c>
      <c r="B151" s="63" t="s">
        <v>1019</v>
      </c>
      <c r="C151" s="6">
        <v>0</v>
      </c>
      <c r="D151" s="6">
        <v>0</v>
      </c>
      <c r="E151" s="6">
        <v>0</v>
      </c>
      <c r="F151" s="6">
        <v>0</v>
      </c>
    </row>
    <row r="152" spans="1:6">
      <c r="A152" s="63" t="s">
        <v>1020</v>
      </c>
      <c r="B152" s="63" t="s">
        <v>1021</v>
      </c>
      <c r="C152" s="6">
        <v>0</v>
      </c>
      <c r="D152" s="6">
        <v>85</v>
      </c>
      <c r="E152" s="6">
        <v>0</v>
      </c>
      <c r="F152" s="6">
        <v>41</v>
      </c>
    </row>
    <row r="153" spans="1:6">
      <c r="A153" s="345" t="s">
        <v>553</v>
      </c>
      <c r="B153" s="345" t="s">
        <v>300</v>
      </c>
      <c r="C153" s="5">
        <v>166</v>
      </c>
      <c r="D153" s="5">
        <v>440</v>
      </c>
      <c r="E153" s="5">
        <v>123</v>
      </c>
      <c r="F153" s="5">
        <v>4819</v>
      </c>
    </row>
    <row r="154" spans="1:6">
      <c r="A154" s="63" t="s">
        <v>1022</v>
      </c>
      <c r="B154" s="63" t="s">
        <v>1023</v>
      </c>
      <c r="C154" s="6">
        <v>0</v>
      </c>
      <c r="D154" s="6">
        <v>0</v>
      </c>
      <c r="E154" s="6">
        <v>0</v>
      </c>
      <c r="F154" s="6">
        <v>0</v>
      </c>
    </row>
    <row r="155" spans="1:6">
      <c r="A155" s="63" t="s">
        <v>811</v>
      </c>
      <c r="B155" s="63" t="s">
        <v>346</v>
      </c>
      <c r="C155" s="6">
        <v>0</v>
      </c>
      <c r="D155" s="6">
        <v>0</v>
      </c>
      <c r="E155" s="6">
        <v>0</v>
      </c>
      <c r="F155" s="6">
        <v>0</v>
      </c>
    </row>
    <row r="156" spans="1:6" ht="26">
      <c r="A156" s="63" t="s">
        <v>1024</v>
      </c>
      <c r="B156" s="63" t="s">
        <v>1025</v>
      </c>
      <c r="C156" s="6">
        <v>0</v>
      </c>
      <c r="D156" s="6">
        <v>0</v>
      </c>
      <c r="E156" s="6">
        <v>0</v>
      </c>
      <c r="F156" s="6">
        <v>0</v>
      </c>
    </row>
    <row r="157" spans="1:6">
      <c r="A157" s="63" t="s">
        <v>969</v>
      </c>
      <c r="B157" s="63" t="s">
        <v>970</v>
      </c>
      <c r="C157" s="6">
        <v>4</v>
      </c>
      <c r="D157" s="6">
        <v>2</v>
      </c>
      <c r="E157" s="6">
        <v>46</v>
      </c>
      <c r="F157" s="6">
        <v>4511</v>
      </c>
    </row>
    <row r="158" spans="1:6">
      <c r="A158" s="63" t="s">
        <v>1026</v>
      </c>
      <c r="B158" s="63" t="s">
        <v>1027</v>
      </c>
      <c r="C158" s="6">
        <v>0</v>
      </c>
      <c r="D158" s="6">
        <v>0</v>
      </c>
      <c r="E158" s="6">
        <v>0</v>
      </c>
      <c r="F158" s="6">
        <v>0</v>
      </c>
    </row>
    <row r="159" spans="1:6">
      <c r="A159" s="63" t="s">
        <v>200</v>
      </c>
      <c r="B159" s="63" t="s">
        <v>1028</v>
      </c>
      <c r="C159" s="6">
        <v>0</v>
      </c>
      <c r="D159" s="6">
        <v>0</v>
      </c>
      <c r="E159" s="6">
        <v>0</v>
      </c>
      <c r="F159" s="6">
        <v>0</v>
      </c>
    </row>
    <row r="160" spans="1:6">
      <c r="A160" s="63" t="s">
        <v>971</v>
      </c>
      <c r="B160" s="63" t="s">
        <v>786</v>
      </c>
      <c r="C160" s="6">
        <v>161</v>
      </c>
      <c r="D160" s="6">
        <v>424</v>
      </c>
      <c r="E160" s="6">
        <v>72</v>
      </c>
      <c r="F160" s="6">
        <v>195</v>
      </c>
    </row>
    <row r="161" spans="1:8">
      <c r="A161" s="63" t="s">
        <v>351</v>
      </c>
      <c r="B161" s="63" t="s">
        <v>341</v>
      </c>
      <c r="C161" s="6">
        <v>1</v>
      </c>
      <c r="D161" s="6">
        <v>14</v>
      </c>
      <c r="E161" s="6">
        <v>5</v>
      </c>
      <c r="F161" s="6">
        <v>112</v>
      </c>
    </row>
    <row r="162" spans="1:8">
      <c r="A162" s="63" t="s">
        <v>1029</v>
      </c>
      <c r="B162" s="63" t="s">
        <v>1030</v>
      </c>
      <c r="C162" s="6">
        <v>0</v>
      </c>
      <c r="D162" s="6">
        <v>0</v>
      </c>
      <c r="E162" s="6">
        <v>0</v>
      </c>
      <c r="F162" s="6">
        <v>1</v>
      </c>
    </row>
    <row r="163" spans="1:8">
      <c r="A163" s="347" t="s">
        <v>972</v>
      </c>
      <c r="B163" s="347" t="s">
        <v>973</v>
      </c>
      <c r="C163" s="5">
        <v>-161</v>
      </c>
      <c r="D163" s="5">
        <v>-347</v>
      </c>
      <c r="E163" s="5">
        <v>-118</v>
      </c>
      <c r="F163" s="5">
        <v>-4769</v>
      </c>
    </row>
    <row r="164" spans="1:8">
      <c r="A164" s="48" t="s">
        <v>974</v>
      </c>
      <c r="B164" s="48" t="s">
        <v>975</v>
      </c>
      <c r="C164" s="5">
        <v>-6126</v>
      </c>
      <c r="D164" s="5">
        <v>5366</v>
      </c>
      <c r="E164" s="5">
        <v>3646</v>
      </c>
      <c r="F164" s="5">
        <v>3291</v>
      </c>
    </row>
    <row r="165" spans="1:8">
      <c r="A165" s="48" t="s">
        <v>976</v>
      </c>
      <c r="B165" s="48" t="s">
        <v>977</v>
      </c>
      <c r="C165" s="5">
        <v>-6126</v>
      </c>
      <c r="D165" s="5">
        <v>5366</v>
      </c>
      <c r="E165" s="5">
        <v>3646</v>
      </c>
      <c r="F165" s="5">
        <v>3291</v>
      </c>
    </row>
    <row r="166" spans="1:8">
      <c r="A166" s="349" t="s">
        <v>978</v>
      </c>
      <c r="B166" s="349" t="s">
        <v>979</v>
      </c>
      <c r="C166" s="6">
        <v>0</v>
      </c>
      <c r="D166" s="6">
        <v>0</v>
      </c>
      <c r="E166" s="6">
        <v>0</v>
      </c>
      <c r="F166" s="6">
        <v>0</v>
      </c>
    </row>
    <row r="167" spans="1:8">
      <c r="A167" s="48" t="s">
        <v>980</v>
      </c>
      <c r="B167" s="48" t="s">
        <v>981</v>
      </c>
      <c r="C167" s="5">
        <v>51176</v>
      </c>
      <c r="D167" s="5">
        <v>39684</v>
      </c>
      <c r="E167" s="5">
        <v>26511</v>
      </c>
      <c r="F167" s="5">
        <v>26866</v>
      </c>
    </row>
    <row r="168" spans="1:8">
      <c r="A168" s="48" t="s">
        <v>982</v>
      </c>
      <c r="B168" s="48" t="s">
        <v>983</v>
      </c>
      <c r="C168" s="49">
        <v>45050</v>
      </c>
      <c r="D168" s="49">
        <v>45050</v>
      </c>
      <c r="E168" s="49">
        <v>30157</v>
      </c>
      <c r="F168" s="49">
        <v>30157</v>
      </c>
    </row>
    <row r="171" spans="1:8" ht="26">
      <c r="A171" s="13" t="s">
        <v>1092</v>
      </c>
      <c r="B171" s="13" t="s">
        <v>1093</v>
      </c>
    </row>
    <row r="172" spans="1:8" ht="52">
      <c r="A172" s="411" t="s">
        <v>126</v>
      </c>
      <c r="B172" s="411" t="s">
        <v>127</v>
      </c>
      <c r="C172" s="350" t="s">
        <v>1114</v>
      </c>
      <c r="D172" s="350" t="s">
        <v>1067</v>
      </c>
      <c r="E172" s="350" t="s">
        <v>1068</v>
      </c>
      <c r="F172" s="350" t="s">
        <v>1059</v>
      </c>
      <c r="G172" s="350" t="s">
        <v>478</v>
      </c>
      <c r="H172" s="351" t="s">
        <v>433</v>
      </c>
    </row>
    <row r="173" spans="1:8" ht="78">
      <c r="A173" s="411" t="s">
        <v>126</v>
      </c>
      <c r="B173" s="411"/>
      <c r="C173" s="350" t="s">
        <v>1115</v>
      </c>
      <c r="D173" s="350" t="s">
        <v>1069</v>
      </c>
      <c r="E173" s="350" t="s">
        <v>1070</v>
      </c>
      <c r="F173" s="350" t="s">
        <v>1060</v>
      </c>
      <c r="G173" s="350" t="s">
        <v>987</v>
      </c>
      <c r="H173" s="351" t="s">
        <v>435</v>
      </c>
    </row>
    <row r="174" spans="1:8">
      <c r="A174" s="347" t="s">
        <v>14</v>
      </c>
      <c r="B174" s="347" t="s">
        <v>15</v>
      </c>
      <c r="C174" s="352">
        <v>3348</v>
      </c>
      <c r="D174" s="352">
        <v>25162</v>
      </c>
      <c r="E174" s="352">
        <v>2846</v>
      </c>
      <c r="F174" s="352">
        <v>93229</v>
      </c>
      <c r="G174" s="352">
        <v>-30095</v>
      </c>
      <c r="H174" s="352">
        <v>94490</v>
      </c>
    </row>
    <row r="175" spans="1:8">
      <c r="A175" s="64" t="s">
        <v>566</v>
      </c>
      <c r="B175" s="64" t="s">
        <v>133</v>
      </c>
      <c r="C175" s="62">
        <v>925</v>
      </c>
      <c r="D175" s="62">
        <v>3161</v>
      </c>
      <c r="E175" s="62">
        <v>916</v>
      </c>
      <c r="F175" s="62">
        <v>1391</v>
      </c>
      <c r="G175" s="62">
        <v>0</v>
      </c>
      <c r="H175" s="62">
        <v>6393</v>
      </c>
    </row>
    <row r="176" spans="1:8">
      <c r="A176" s="64" t="s">
        <v>134</v>
      </c>
      <c r="B176" s="64" t="s">
        <v>907</v>
      </c>
      <c r="C176" s="62">
        <v>2119</v>
      </c>
      <c r="D176" s="62">
        <v>3811</v>
      </c>
      <c r="E176" s="62">
        <v>1929</v>
      </c>
      <c r="F176" s="62">
        <v>58345</v>
      </c>
      <c r="G176" s="62">
        <v>-25734</v>
      </c>
      <c r="H176" s="62">
        <v>40470</v>
      </c>
    </row>
    <row r="177" spans="1:8">
      <c r="A177" s="64" t="s">
        <v>138</v>
      </c>
      <c r="B177" s="64" t="s">
        <v>139</v>
      </c>
      <c r="C177" s="62">
        <v>0</v>
      </c>
      <c r="D177" s="62">
        <v>0</v>
      </c>
      <c r="E177" s="62">
        <v>0</v>
      </c>
      <c r="F177" s="62">
        <v>0</v>
      </c>
      <c r="G177" s="62">
        <v>46417</v>
      </c>
      <c r="H177" s="62">
        <v>46417</v>
      </c>
    </row>
    <row r="178" spans="1:8">
      <c r="A178" s="64" t="s">
        <v>909</v>
      </c>
      <c r="B178" s="64" t="s">
        <v>141</v>
      </c>
      <c r="C178" s="62">
        <v>0</v>
      </c>
      <c r="D178" s="62">
        <v>0</v>
      </c>
      <c r="E178" s="62">
        <v>0</v>
      </c>
      <c r="F178" s="62">
        <v>0</v>
      </c>
      <c r="G178" s="62">
        <v>0</v>
      </c>
      <c r="H178" s="62">
        <v>0</v>
      </c>
    </row>
    <row r="179" spans="1:8">
      <c r="A179" s="64" t="s">
        <v>536</v>
      </c>
      <c r="B179" s="64" t="s">
        <v>451</v>
      </c>
      <c r="C179" s="62">
        <v>0</v>
      </c>
      <c r="D179" s="62">
        <v>17867</v>
      </c>
      <c r="E179" s="62">
        <v>0</v>
      </c>
      <c r="F179" s="62">
        <v>32917</v>
      </c>
      <c r="G179" s="62">
        <v>-50784</v>
      </c>
      <c r="H179" s="62">
        <v>0</v>
      </c>
    </row>
    <row r="180" spans="1:8" ht="26">
      <c r="A180" s="64" t="s">
        <v>644</v>
      </c>
      <c r="B180" s="64" t="s">
        <v>865</v>
      </c>
      <c r="C180" s="62">
        <v>0</v>
      </c>
      <c r="D180" s="62">
        <v>0</v>
      </c>
      <c r="E180" s="62">
        <v>0</v>
      </c>
      <c r="F180" s="62">
        <v>0</v>
      </c>
      <c r="G180" s="62">
        <v>0</v>
      </c>
      <c r="H180" s="62">
        <v>0</v>
      </c>
    </row>
    <row r="181" spans="1:8">
      <c r="A181" s="64" t="s">
        <v>911</v>
      </c>
      <c r="B181" s="64" t="s">
        <v>912</v>
      </c>
      <c r="C181" s="62">
        <v>0</v>
      </c>
      <c r="D181" s="62">
        <v>0</v>
      </c>
      <c r="E181" s="62">
        <v>0</v>
      </c>
      <c r="F181" s="62">
        <v>0</v>
      </c>
      <c r="G181" s="62">
        <v>0</v>
      </c>
      <c r="H181" s="62">
        <v>0</v>
      </c>
    </row>
    <row r="182" spans="1:8">
      <c r="A182" s="64" t="s">
        <v>146</v>
      </c>
      <c r="B182" s="64" t="s">
        <v>147</v>
      </c>
      <c r="C182" s="62">
        <v>0</v>
      </c>
      <c r="D182" s="62">
        <v>0</v>
      </c>
      <c r="E182" s="62">
        <v>0</v>
      </c>
      <c r="F182" s="62">
        <v>0</v>
      </c>
      <c r="G182" s="62">
        <v>0</v>
      </c>
      <c r="H182" s="62">
        <v>0</v>
      </c>
    </row>
    <row r="183" spans="1:8">
      <c r="A183" s="64" t="s">
        <v>913</v>
      </c>
      <c r="B183" s="64" t="s">
        <v>151</v>
      </c>
      <c r="C183" s="62">
        <v>253</v>
      </c>
      <c r="D183" s="62">
        <v>253</v>
      </c>
      <c r="E183" s="62">
        <v>1</v>
      </c>
      <c r="F183" s="62">
        <v>331</v>
      </c>
      <c r="G183" s="62">
        <v>6</v>
      </c>
      <c r="H183" s="62">
        <v>844</v>
      </c>
    </row>
    <row r="184" spans="1:8">
      <c r="A184" s="64" t="s">
        <v>1005</v>
      </c>
      <c r="B184" s="64" t="s">
        <v>1006</v>
      </c>
      <c r="C184" s="62">
        <v>51</v>
      </c>
      <c r="D184" s="62">
        <v>70</v>
      </c>
      <c r="E184" s="62">
        <v>0</v>
      </c>
      <c r="F184" s="62">
        <v>245</v>
      </c>
      <c r="G184" s="62">
        <v>0</v>
      </c>
      <c r="H184" s="62">
        <v>366</v>
      </c>
    </row>
    <row r="185" spans="1:8">
      <c r="A185" s="347" t="s">
        <v>914</v>
      </c>
      <c r="B185" s="347" t="s">
        <v>17</v>
      </c>
      <c r="C185" s="352">
        <v>33285</v>
      </c>
      <c r="D185" s="352">
        <v>111221</v>
      </c>
      <c r="E185" s="352">
        <v>23394</v>
      </c>
      <c r="F185" s="352">
        <v>26763</v>
      </c>
      <c r="G185" s="352">
        <v>-23241</v>
      </c>
      <c r="H185" s="352">
        <v>171422</v>
      </c>
    </row>
    <row r="186" spans="1:8">
      <c r="A186" s="64" t="s">
        <v>156</v>
      </c>
      <c r="B186" s="64" t="s">
        <v>157</v>
      </c>
      <c r="C186" s="62">
        <v>6623</v>
      </c>
      <c r="D186" s="62">
        <v>74076</v>
      </c>
      <c r="E186" s="62">
        <v>0</v>
      </c>
      <c r="F186" s="62">
        <v>0</v>
      </c>
      <c r="G186" s="62">
        <v>0</v>
      </c>
      <c r="H186" s="62">
        <v>80699</v>
      </c>
    </row>
    <row r="187" spans="1:8">
      <c r="A187" s="64" t="s">
        <v>158</v>
      </c>
      <c r="B187" s="64" t="s">
        <v>159</v>
      </c>
      <c r="C187" s="62">
        <v>11820</v>
      </c>
      <c r="D187" s="62">
        <v>6626</v>
      </c>
      <c r="E187" s="62">
        <v>3169</v>
      </c>
      <c r="F187" s="62">
        <v>138</v>
      </c>
      <c r="G187" s="62">
        <v>-1146</v>
      </c>
      <c r="H187" s="62">
        <v>20607</v>
      </c>
    </row>
    <row r="188" spans="1:8">
      <c r="A188" s="64" t="s">
        <v>915</v>
      </c>
      <c r="B188" s="64" t="s">
        <v>161</v>
      </c>
      <c r="C188" s="62">
        <v>73</v>
      </c>
      <c r="D188" s="62">
        <v>28</v>
      </c>
      <c r="E188" s="62">
        <v>117</v>
      </c>
      <c r="F188" s="62">
        <v>0</v>
      </c>
      <c r="G188" s="62">
        <v>0</v>
      </c>
      <c r="H188" s="62">
        <v>218</v>
      </c>
    </row>
    <row r="189" spans="1:8">
      <c r="A189" s="64" t="s">
        <v>152</v>
      </c>
      <c r="B189" s="64" t="s">
        <v>163</v>
      </c>
      <c r="C189" s="62">
        <v>483</v>
      </c>
      <c r="D189" s="62">
        <v>7595</v>
      </c>
      <c r="E189" s="62">
        <v>3245</v>
      </c>
      <c r="F189" s="62">
        <v>19167</v>
      </c>
      <c r="G189" s="62">
        <v>-22095</v>
      </c>
      <c r="H189" s="62">
        <v>8395</v>
      </c>
    </row>
    <row r="190" spans="1:8">
      <c r="A190" s="64" t="s">
        <v>916</v>
      </c>
      <c r="B190" s="64" t="s">
        <v>917</v>
      </c>
      <c r="C190" s="62">
        <v>0</v>
      </c>
      <c r="D190" s="62">
        <v>0</v>
      </c>
      <c r="E190" s="62">
        <v>0</v>
      </c>
      <c r="F190" s="62">
        <v>0</v>
      </c>
      <c r="G190" s="62">
        <v>0</v>
      </c>
      <c r="H190" s="62">
        <v>0</v>
      </c>
    </row>
    <row r="191" spans="1:8" ht="26">
      <c r="A191" s="64" t="s">
        <v>918</v>
      </c>
      <c r="B191" s="64" t="s">
        <v>919</v>
      </c>
      <c r="C191" s="62">
        <v>0</v>
      </c>
      <c r="D191" s="62">
        <v>0</v>
      </c>
      <c r="E191" s="62">
        <v>0</v>
      </c>
      <c r="F191" s="62">
        <v>0</v>
      </c>
      <c r="G191" s="62">
        <v>0</v>
      </c>
      <c r="H191" s="62">
        <v>0</v>
      </c>
    </row>
    <row r="192" spans="1:8">
      <c r="A192" s="64" t="s">
        <v>146</v>
      </c>
      <c r="B192" s="64" t="s">
        <v>147</v>
      </c>
      <c r="C192" s="62">
        <v>0</v>
      </c>
      <c r="D192" s="62">
        <v>0</v>
      </c>
      <c r="E192" s="62">
        <v>0</v>
      </c>
      <c r="F192" s="62">
        <v>2730</v>
      </c>
      <c r="G192" s="62">
        <v>0</v>
      </c>
      <c r="H192" s="62">
        <v>2730</v>
      </c>
    </row>
    <row r="193" spans="1:8">
      <c r="A193" s="64" t="s">
        <v>499</v>
      </c>
      <c r="B193" s="64" t="s">
        <v>149</v>
      </c>
      <c r="C193" s="62">
        <v>11878</v>
      </c>
      <c r="D193" s="62">
        <v>508</v>
      </c>
      <c r="E193" s="62">
        <v>1281</v>
      </c>
      <c r="F193" s="62">
        <v>56</v>
      </c>
      <c r="G193" s="62">
        <v>0</v>
      </c>
      <c r="H193" s="62">
        <v>13723</v>
      </c>
    </row>
    <row r="194" spans="1:8">
      <c r="A194" s="64" t="s">
        <v>170</v>
      </c>
      <c r="B194" s="64" t="s">
        <v>920</v>
      </c>
      <c r="C194" s="62">
        <v>2408</v>
      </c>
      <c r="D194" s="62">
        <v>22388</v>
      </c>
      <c r="E194" s="62">
        <v>15582</v>
      </c>
      <c r="F194" s="62">
        <v>4672</v>
      </c>
      <c r="G194" s="62">
        <v>0</v>
      </c>
      <c r="H194" s="62">
        <v>45050</v>
      </c>
    </row>
    <row r="195" spans="1:8">
      <c r="A195" s="338" t="s">
        <v>923</v>
      </c>
      <c r="B195" s="338" t="s">
        <v>924</v>
      </c>
      <c r="C195" s="359">
        <v>0</v>
      </c>
      <c r="D195" s="359">
        <v>0</v>
      </c>
      <c r="E195" s="359">
        <v>0</v>
      </c>
      <c r="F195" s="359">
        <v>0</v>
      </c>
      <c r="G195" s="359">
        <v>0</v>
      </c>
      <c r="H195" s="359">
        <v>0</v>
      </c>
    </row>
    <row r="196" spans="1:8">
      <c r="A196" s="347" t="s">
        <v>20</v>
      </c>
      <c r="B196" s="347" t="s">
        <v>925</v>
      </c>
      <c r="C196" s="352">
        <v>36633</v>
      </c>
      <c r="D196" s="352">
        <v>136383</v>
      </c>
      <c r="E196" s="352">
        <v>26240</v>
      </c>
      <c r="F196" s="352">
        <v>119992</v>
      </c>
      <c r="G196" s="352">
        <v>-53336</v>
      </c>
      <c r="H196" s="352">
        <v>265912</v>
      </c>
    </row>
    <row r="197" spans="1:8">
      <c r="A197" s="19"/>
      <c r="B197" s="20"/>
      <c r="C197" s="35"/>
      <c r="D197" s="35"/>
      <c r="E197" s="2"/>
      <c r="F197" s="2"/>
      <c r="G197" s="2"/>
      <c r="H197" s="2"/>
    </row>
    <row r="198" spans="1:8" ht="52">
      <c r="A198" s="414" t="s">
        <v>452</v>
      </c>
      <c r="B198" s="416" t="s">
        <v>177</v>
      </c>
      <c r="C198" s="350" t="s">
        <v>1114</v>
      </c>
      <c r="D198" s="350" t="s">
        <v>1067</v>
      </c>
      <c r="E198" s="350" t="s">
        <v>1068</v>
      </c>
      <c r="F198" s="350" t="s">
        <v>1059</v>
      </c>
      <c r="G198" s="350" t="s">
        <v>478</v>
      </c>
      <c r="H198" s="351" t="s">
        <v>433</v>
      </c>
    </row>
    <row r="199" spans="1:8" ht="78">
      <c r="A199" s="415"/>
      <c r="B199" s="417"/>
      <c r="C199" s="350" t="s">
        <v>1115</v>
      </c>
      <c r="D199" s="350" t="s">
        <v>1069</v>
      </c>
      <c r="E199" s="350" t="s">
        <v>1070</v>
      </c>
      <c r="F199" s="350" t="s">
        <v>1060</v>
      </c>
      <c r="G199" s="350" t="s">
        <v>987</v>
      </c>
      <c r="H199" s="351" t="s">
        <v>435</v>
      </c>
    </row>
    <row r="200" spans="1:8">
      <c r="A200" s="21" t="s">
        <v>22</v>
      </c>
      <c r="B200" s="347" t="s">
        <v>23</v>
      </c>
      <c r="C200" s="352">
        <v>12357</v>
      </c>
      <c r="D200" s="352">
        <v>60908</v>
      </c>
      <c r="E200" s="352">
        <v>12427</v>
      </c>
      <c r="F200" s="352">
        <v>117062</v>
      </c>
      <c r="G200" s="352">
        <v>-32626</v>
      </c>
      <c r="H200" s="352">
        <v>170128</v>
      </c>
    </row>
    <row r="201" spans="1:8">
      <c r="A201" s="21" t="s">
        <v>926</v>
      </c>
      <c r="B201" s="347" t="s">
        <v>481</v>
      </c>
      <c r="C201" s="352">
        <v>12357</v>
      </c>
      <c r="D201" s="352">
        <v>60908</v>
      </c>
      <c r="E201" s="352">
        <v>12427</v>
      </c>
      <c r="F201" s="352">
        <v>117062</v>
      </c>
      <c r="G201" s="352">
        <v>-38780</v>
      </c>
      <c r="H201" s="352">
        <v>163974</v>
      </c>
    </row>
    <row r="202" spans="1:8">
      <c r="A202" s="22" t="s">
        <v>182</v>
      </c>
      <c r="B202" s="64" t="s">
        <v>183</v>
      </c>
      <c r="C202" s="62">
        <v>10076</v>
      </c>
      <c r="D202" s="62">
        <v>7412</v>
      </c>
      <c r="E202" s="62">
        <v>86</v>
      </c>
      <c r="F202" s="62">
        <v>94955</v>
      </c>
      <c r="G202" s="62">
        <v>-17579</v>
      </c>
      <c r="H202" s="62">
        <v>94950</v>
      </c>
    </row>
    <row r="203" spans="1:8">
      <c r="A203" s="22" t="s">
        <v>990</v>
      </c>
      <c r="B203" s="64" t="s">
        <v>1007</v>
      </c>
      <c r="C203" s="62">
        <v>5793</v>
      </c>
      <c r="D203" s="62">
        <v>17500</v>
      </c>
      <c r="E203" s="62">
        <v>1189</v>
      </c>
      <c r="F203" s="62">
        <v>110936</v>
      </c>
      <c r="G203" s="62">
        <v>-15688</v>
      </c>
      <c r="H203" s="62">
        <v>119730</v>
      </c>
    </row>
    <row r="204" spans="1:8">
      <c r="A204" s="22" t="s">
        <v>1008</v>
      </c>
      <c r="B204" s="64" t="s">
        <v>189</v>
      </c>
      <c r="C204" s="62">
        <v>0</v>
      </c>
      <c r="D204" s="62">
        <v>0</v>
      </c>
      <c r="E204" s="62">
        <v>0</v>
      </c>
      <c r="F204" s="62">
        <v>0</v>
      </c>
      <c r="G204" s="62">
        <v>0</v>
      </c>
      <c r="H204" s="62">
        <v>0</v>
      </c>
    </row>
    <row r="205" spans="1:8">
      <c r="A205" s="22" t="s">
        <v>573</v>
      </c>
      <c r="B205" s="64" t="s">
        <v>191</v>
      </c>
      <c r="C205" s="62">
        <v>0</v>
      </c>
      <c r="D205" s="62">
        <v>0</v>
      </c>
      <c r="E205" s="62">
        <v>0</v>
      </c>
      <c r="F205" s="62">
        <v>1624</v>
      </c>
      <c r="G205" s="62">
        <v>0</v>
      </c>
      <c r="H205" s="62">
        <v>1624</v>
      </c>
    </row>
    <row r="206" spans="1:8">
      <c r="A206" s="23" t="s">
        <v>574</v>
      </c>
      <c r="B206" s="353" t="s">
        <v>193</v>
      </c>
      <c r="C206" s="354">
        <v>0</v>
      </c>
      <c r="D206" s="354">
        <v>3</v>
      </c>
      <c r="E206" s="354">
        <v>675</v>
      </c>
      <c r="F206" s="354">
        <v>0</v>
      </c>
      <c r="G206" s="354">
        <v>-498</v>
      </c>
      <c r="H206" s="354">
        <v>180</v>
      </c>
    </row>
    <row r="207" spans="1:8">
      <c r="A207" s="22" t="s">
        <v>194</v>
      </c>
      <c r="B207" s="64" t="s">
        <v>195</v>
      </c>
      <c r="C207" s="62">
        <v>0</v>
      </c>
      <c r="D207" s="62">
        <v>37832</v>
      </c>
      <c r="E207" s="62">
        <v>4969</v>
      </c>
      <c r="F207" s="62">
        <v>-86820</v>
      </c>
      <c r="G207" s="62">
        <v>-10114</v>
      </c>
      <c r="H207" s="62">
        <v>-54133</v>
      </c>
    </row>
    <row r="208" spans="1:8">
      <c r="A208" s="22" t="s">
        <v>575</v>
      </c>
      <c r="B208" s="64" t="s">
        <v>197</v>
      </c>
      <c r="C208" s="62">
        <v>-3512</v>
      </c>
      <c r="D208" s="62">
        <v>-1839</v>
      </c>
      <c r="E208" s="62">
        <v>5508</v>
      </c>
      <c r="F208" s="62">
        <v>-3633</v>
      </c>
      <c r="G208" s="62">
        <v>5099</v>
      </c>
      <c r="H208" s="62">
        <v>1623</v>
      </c>
    </row>
    <row r="209" spans="1:8">
      <c r="A209" s="24" t="s">
        <v>927</v>
      </c>
      <c r="B209" s="355" t="s">
        <v>482</v>
      </c>
      <c r="C209" s="356">
        <v>0</v>
      </c>
      <c r="D209" s="356">
        <v>0</v>
      </c>
      <c r="E209" s="356">
        <v>0</v>
      </c>
      <c r="F209" s="356">
        <v>0</v>
      </c>
      <c r="G209" s="356">
        <v>6154</v>
      </c>
      <c r="H209" s="356">
        <v>6154</v>
      </c>
    </row>
    <row r="210" spans="1:8">
      <c r="A210" s="21" t="s">
        <v>24</v>
      </c>
      <c r="B210" s="347" t="s">
        <v>928</v>
      </c>
      <c r="C210" s="352">
        <v>509</v>
      </c>
      <c r="D210" s="352">
        <v>980</v>
      </c>
      <c r="E210" s="352">
        <v>17</v>
      </c>
      <c r="F210" s="352">
        <v>1676</v>
      </c>
      <c r="G210" s="352">
        <v>2607</v>
      </c>
      <c r="H210" s="352">
        <v>5789</v>
      </c>
    </row>
    <row r="211" spans="1:8">
      <c r="A211" s="22" t="s">
        <v>336</v>
      </c>
      <c r="B211" s="64" t="s">
        <v>337</v>
      </c>
      <c r="C211" s="62">
        <v>0</v>
      </c>
      <c r="D211" s="62">
        <v>0</v>
      </c>
      <c r="E211" s="62">
        <v>0</v>
      </c>
      <c r="F211" s="62">
        <v>0</v>
      </c>
      <c r="G211" s="62">
        <v>0</v>
      </c>
      <c r="H211" s="62">
        <v>0</v>
      </c>
    </row>
    <row r="212" spans="1:8">
      <c r="A212" s="22" t="s">
        <v>200</v>
      </c>
      <c r="B212" s="64" t="s">
        <v>201</v>
      </c>
      <c r="C212" s="62">
        <v>81</v>
      </c>
      <c r="D212" s="62">
        <v>55</v>
      </c>
      <c r="E212" s="62">
        <v>0</v>
      </c>
      <c r="F212" s="62">
        <v>321</v>
      </c>
      <c r="G212" s="62">
        <v>0</v>
      </c>
      <c r="H212" s="62">
        <v>457</v>
      </c>
    </row>
    <row r="213" spans="1:8">
      <c r="A213" s="22" t="s">
        <v>929</v>
      </c>
      <c r="B213" s="64" t="s">
        <v>531</v>
      </c>
      <c r="C213" s="62">
        <v>0</v>
      </c>
      <c r="D213" s="62">
        <v>0</v>
      </c>
      <c r="E213" s="62">
        <v>0</v>
      </c>
      <c r="F213" s="62">
        <v>0</v>
      </c>
      <c r="G213" s="62">
        <v>0</v>
      </c>
      <c r="H213" s="62">
        <v>0</v>
      </c>
    </row>
    <row r="214" spans="1:8">
      <c r="A214" s="22" t="s">
        <v>502</v>
      </c>
      <c r="B214" s="64" t="s">
        <v>205</v>
      </c>
      <c r="C214" s="62">
        <v>32</v>
      </c>
      <c r="D214" s="62">
        <v>442</v>
      </c>
      <c r="E214" s="62">
        <v>0</v>
      </c>
      <c r="F214" s="62">
        <v>847</v>
      </c>
      <c r="G214" s="62">
        <v>2607</v>
      </c>
      <c r="H214" s="62">
        <v>3928</v>
      </c>
    </row>
    <row r="215" spans="1:8">
      <c r="A215" s="22" t="s">
        <v>503</v>
      </c>
      <c r="B215" s="64" t="s">
        <v>207</v>
      </c>
      <c r="C215" s="62">
        <v>387</v>
      </c>
      <c r="D215" s="62">
        <v>477</v>
      </c>
      <c r="E215" s="62">
        <v>12</v>
      </c>
      <c r="F215" s="62">
        <v>491</v>
      </c>
      <c r="G215" s="62">
        <v>0</v>
      </c>
      <c r="H215" s="62">
        <v>1367</v>
      </c>
    </row>
    <row r="216" spans="1:8">
      <c r="A216" s="22" t="s">
        <v>483</v>
      </c>
      <c r="B216" s="64" t="s">
        <v>456</v>
      </c>
      <c r="C216" s="62">
        <v>9</v>
      </c>
      <c r="D216" s="62">
        <v>6</v>
      </c>
      <c r="E216" s="62">
        <v>5</v>
      </c>
      <c r="F216" s="62">
        <v>17</v>
      </c>
      <c r="G216" s="62">
        <v>0</v>
      </c>
      <c r="H216" s="62">
        <v>37</v>
      </c>
    </row>
    <row r="217" spans="1:8">
      <c r="A217" s="22" t="s">
        <v>930</v>
      </c>
      <c r="B217" s="64" t="s">
        <v>211</v>
      </c>
      <c r="C217" s="62">
        <v>0</v>
      </c>
      <c r="D217" s="62">
        <v>0</v>
      </c>
      <c r="E217" s="62">
        <v>0</v>
      </c>
      <c r="F217" s="62">
        <v>0</v>
      </c>
      <c r="G217" s="62">
        <v>0</v>
      </c>
      <c r="H217" s="62">
        <v>0</v>
      </c>
    </row>
    <row r="218" spans="1:8">
      <c r="A218" s="21" t="s">
        <v>931</v>
      </c>
      <c r="B218" s="347" t="s">
        <v>932</v>
      </c>
      <c r="C218" s="352">
        <v>23767</v>
      </c>
      <c r="D218" s="352">
        <v>74495</v>
      </c>
      <c r="E218" s="352">
        <v>13796</v>
      </c>
      <c r="F218" s="352">
        <v>1254</v>
      </c>
      <c r="G218" s="352">
        <v>-23317</v>
      </c>
      <c r="H218" s="352">
        <v>89995</v>
      </c>
    </row>
    <row r="219" spans="1:8">
      <c r="A219" s="22" t="s">
        <v>336</v>
      </c>
      <c r="B219" s="64" t="s">
        <v>337</v>
      </c>
      <c r="C219" s="62">
        <v>18</v>
      </c>
      <c r="D219" s="62">
        <v>7</v>
      </c>
      <c r="E219" s="62">
        <v>0</v>
      </c>
      <c r="F219" s="62">
        <v>2</v>
      </c>
      <c r="G219" s="62">
        <v>0</v>
      </c>
      <c r="H219" s="62">
        <v>27</v>
      </c>
    </row>
    <row r="220" spans="1:8">
      <c r="A220" s="22" t="s">
        <v>200</v>
      </c>
      <c r="B220" s="64" t="s">
        <v>201</v>
      </c>
      <c r="C220" s="62">
        <v>87</v>
      </c>
      <c r="D220" s="62">
        <v>51</v>
      </c>
      <c r="E220" s="62">
        <v>0</v>
      </c>
      <c r="F220" s="62">
        <v>328</v>
      </c>
      <c r="G220" s="62">
        <v>0</v>
      </c>
      <c r="H220" s="62">
        <v>466</v>
      </c>
    </row>
    <row r="221" spans="1:8">
      <c r="A221" s="22" t="s">
        <v>579</v>
      </c>
      <c r="B221" s="64" t="s">
        <v>217</v>
      </c>
      <c r="C221" s="62">
        <v>21966</v>
      </c>
      <c r="D221" s="62">
        <v>8467</v>
      </c>
      <c r="E221" s="62">
        <v>7520</v>
      </c>
      <c r="F221" s="62">
        <v>112</v>
      </c>
      <c r="G221" s="62">
        <v>-1222</v>
      </c>
      <c r="H221" s="62">
        <v>36843</v>
      </c>
    </row>
    <row r="222" spans="1:8">
      <c r="A222" s="22" t="s">
        <v>933</v>
      </c>
      <c r="B222" s="64" t="s">
        <v>219</v>
      </c>
      <c r="C222" s="62">
        <v>0</v>
      </c>
      <c r="D222" s="62">
        <v>5</v>
      </c>
      <c r="E222" s="62">
        <v>15</v>
      </c>
      <c r="F222" s="62">
        <v>0</v>
      </c>
      <c r="G222" s="62">
        <v>0</v>
      </c>
      <c r="H222" s="62">
        <v>20</v>
      </c>
    </row>
    <row r="223" spans="1:8">
      <c r="A223" s="22" t="s">
        <v>202</v>
      </c>
      <c r="B223" s="64" t="s">
        <v>203</v>
      </c>
      <c r="C223" s="62">
        <v>1625</v>
      </c>
      <c r="D223" s="62">
        <v>65878</v>
      </c>
      <c r="E223" s="62">
        <v>2271</v>
      </c>
      <c r="F223" s="62">
        <v>688</v>
      </c>
      <c r="G223" s="62">
        <v>-22095</v>
      </c>
      <c r="H223" s="62">
        <v>48367</v>
      </c>
    </row>
    <row r="224" spans="1:8">
      <c r="A224" s="22" t="s">
        <v>503</v>
      </c>
      <c r="B224" s="64" t="s">
        <v>207</v>
      </c>
      <c r="C224" s="62">
        <v>57</v>
      </c>
      <c r="D224" s="62">
        <v>39</v>
      </c>
      <c r="E224" s="62">
        <v>3990</v>
      </c>
      <c r="F224" s="62">
        <v>21</v>
      </c>
      <c r="G224" s="62">
        <v>0</v>
      </c>
      <c r="H224" s="62">
        <v>4107</v>
      </c>
    </row>
    <row r="225" spans="1:8">
      <c r="A225" s="22" t="s">
        <v>934</v>
      </c>
      <c r="B225" s="64" t="s">
        <v>456</v>
      </c>
      <c r="C225" s="62">
        <v>1</v>
      </c>
      <c r="D225" s="62">
        <v>20</v>
      </c>
      <c r="E225" s="62">
        <v>0</v>
      </c>
      <c r="F225" s="62">
        <v>102</v>
      </c>
      <c r="G225" s="62">
        <v>0</v>
      </c>
      <c r="H225" s="62">
        <v>123</v>
      </c>
    </row>
    <row r="226" spans="1:8">
      <c r="A226" s="22" t="s">
        <v>930</v>
      </c>
      <c r="B226" s="64" t="s">
        <v>211</v>
      </c>
      <c r="C226" s="62">
        <v>13</v>
      </c>
      <c r="D226" s="62">
        <v>28</v>
      </c>
      <c r="E226" s="62">
        <v>0</v>
      </c>
      <c r="F226" s="62">
        <v>1</v>
      </c>
      <c r="G226" s="62">
        <v>0</v>
      </c>
      <c r="H226" s="62">
        <v>42</v>
      </c>
    </row>
    <row r="227" spans="1:8" ht="26">
      <c r="A227" s="24" t="s">
        <v>935</v>
      </c>
      <c r="B227" s="355" t="s">
        <v>1035</v>
      </c>
      <c r="C227" s="356">
        <v>0</v>
      </c>
      <c r="D227" s="356">
        <v>0</v>
      </c>
      <c r="E227" s="356">
        <v>0</v>
      </c>
      <c r="F227" s="356">
        <v>0</v>
      </c>
      <c r="G227" s="356">
        <v>0</v>
      </c>
      <c r="H227" s="356">
        <v>0</v>
      </c>
    </row>
    <row r="228" spans="1:8">
      <c r="A228" s="21" t="s">
        <v>30</v>
      </c>
      <c r="B228" s="347" t="s">
        <v>937</v>
      </c>
      <c r="C228" s="352">
        <v>36633</v>
      </c>
      <c r="D228" s="352">
        <v>136383</v>
      </c>
      <c r="E228" s="352">
        <v>26240</v>
      </c>
      <c r="F228" s="352">
        <v>119992</v>
      </c>
      <c r="G228" s="352">
        <v>-53336</v>
      </c>
      <c r="H228" s="352">
        <v>265912</v>
      </c>
    </row>
    <row r="229" spans="1:8">
      <c r="A229" s="25"/>
      <c r="B229" s="25"/>
      <c r="C229" s="37"/>
      <c r="D229" s="37"/>
      <c r="E229" s="3"/>
      <c r="F229" s="3"/>
      <c r="G229" s="3"/>
      <c r="H229" s="3"/>
    </row>
    <row r="230" spans="1:8" ht="52">
      <c r="A230" s="410" t="s">
        <v>1116</v>
      </c>
      <c r="B230" s="411" t="s">
        <v>429</v>
      </c>
      <c r="C230" s="350" t="s">
        <v>1114</v>
      </c>
      <c r="D230" s="350" t="s">
        <v>1067</v>
      </c>
      <c r="E230" s="350" t="s">
        <v>1068</v>
      </c>
      <c r="F230" s="350" t="s">
        <v>1059</v>
      </c>
      <c r="G230" s="350" t="s">
        <v>478</v>
      </c>
      <c r="H230" s="351" t="s">
        <v>433</v>
      </c>
    </row>
    <row r="231" spans="1:8" ht="78">
      <c r="A231" s="410"/>
      <c r="B231" s="411"/>
      <c r="C231" s="350" t="s">
        <v>1115</v>
      </c>
      <c r="D231" s="350" t="s">
        <v>1069</v>
      </c>
      <c r="E231" s="350" t="s">
        <v>1070</v>
      </c>
      <c r="F231" s="350" t="s">
        <v>1060</v>
      </c>
      <c r="G231" s="350" t="s">
        <v>987</v>
      </c>
      <c r="H231" s="351" t="s">
        <v>435</v>
      </c>
    </row>
    <row r="232" spans="1:8">
      <c r="A232" s="21" t="s">
        <v>0</v>
      </c>
      <c r="B232" s="347" t="s">
        <v>1</v>
      </c>
      <c r="C232" s="49">
        <v>45385</v>
      </c>
      <c r="D232" s="49">
        <v>22885</v>
      </c>
      <c r="E232" s="49">
        <v>49703</v>
      </c>
      <c r="F232" s="49">
        <v>4711</v>
      </c>
      <c r="G232" s="49">
        <v>-11930</v>
      </c>
      <c r="H232" s="49">
        <v>110754</v>
      </c>
    </row>
    <row r="233" spans="1:8">
      <c r="A233" s="26" t="s">
        <v>622</v>
      </c>
      <c r="B233" s="349" t="s">
        <v>46</v>
      </c>
      <c r="C233" s="324">
        <v>0</v>
      </c>
      <c r="D233" s="324">
        <v>15839</v>
      </c>
      <c r="E233" s="324">
        <v>0</v>
      </c>
      <c r="F233" s="324">
        <v>0</v>
      </c>
      <c r="G233" s="324">
        <v>-698</v>
      </c>
      <c r="H233" s="324">
        <v>15141</v>
      </c>
    </row>
    <row r="234" spans="1:8">
      <c r="A234" s="26" t="s">
        <v>623</v>
      </c>
      <c r="B234" s="349" t="s">
        <v>369</v>
      </c>
      <c r="C234" s="324">
        <v>3474</v>
      </c>
      <c r="D234" s="324">
        <v>0</v>
      </c>
      <c r="E234" s="324">
        <v>49703</v>
      </c>
      <c r="F234" s="324">
        <v>4711</v>
      </c>
      <c r="G234" s="324">
        <v>-11188</v>
      </c>
      <c r="H234" s="324">
        <v>46700</v>
      </c>
    </row>
    <row r="235" spans="1:8">
      <c r="A235" s="26" t="s">
        <v>624</v>
      </c>
      <c r="B235" s="349" t="s">
        <v>436</v>
      </c>
      <c r="C235" s="324">
        <v>41911</v>
      </c>
      <c r="D235" s="324">
        <v>7046</v>
      </c>
      <c r="E235" s="324">
        <v>0</v>
      </c>
      <c r="F235" s="324">
        <v>0</v>
      </c>
      <c r="G235" s="324">
        <v>-44</v>
      </c>
      <c r="H235" s="324">
        <v>48913</v>
      </c>
    </row>
    <row r="236" spans="1:8">
      <c r="A236" s="21" t="s">
        <v>677</v>
      </c>
      <c r="B236" s="347" t="s">
        <v>867</v>
      </c>
      <c r="C236" s="49">
        <v>38631</v>
      </c>
      <c r="D236" s="49">
        <v>12541</v>
      </c>
      <c r="E236" s="49">
        <v>32385</v>
      </c>
      <c r="F236" s="49">
        <v>620</v>
      </c>
      <c r="G236" s="49">
        <v>-2042</v>
      </c>
      <c r="H236" s="49">
        <v>82135</v>
      </c>
    </row>
    <row r="237" spans="1:8">
      <c r="A237" s="26" t="s">
        <v>439</v>
      </c>
      <c r="B237" s="349" t="s">
        <v>440</v>
      </c>
      <c r="C237" s="324">
        <v>1948</v>
      </c>
      <c r="D237" s="324">
        <v>5971</v>
      </c>
      <c r="E237" s="324">
        <v>32385</v>
      </c>
      <c r="F237" s="324">
        <v>620</v>
      </c>
      <c r="G237" s="324">
        <v>-1998</v>
      </c>
      <c r="H237" s="324">
        <v>38926</v>
      </c>
    </row>
    <row r="238" spans="1:8">
      <c r="A238" s="26" t="s">
        <v>793</v>
      </c>
      <c r="B238" s="349" t="s">
        <v>442</v>
      </c>
      <c r="C238" s="324">
        <v>36683</v>
      </c>
      <c r="D238" s="324">
        <v>6570</v>
      </c>
      <c r="E238" s="324">
        <v>0</v>
      </c>
      <c r="F238" s="324">
        <v>0</v>
      </c>
      <c r="G238" s="324">
        <v>-44</v>
      </c>
      <c r="H238" s="324">
        <v>43209</v>
      </c>
    </row>
    <row r="239" spans="1:8">
      <c r="A239" s="56" t="s">
        <v>626</v>
      </c>
      <c r="B239" s="48" t="s">
        <v>993</v>
      </c>
      <c r="C239" s="49">
        <v>6754</v>
      </c>
      <c r="D239" s="49">
        <v>10344</v>
      </c>
      <c r="E239" s="49">
        <v>17318</v>
      </c>
      <c r="F239" s="49">
        <v>4091</v>
      </c>
      <c r="G239" s="49">
        <v>-9888</v>
      </c>
      <c r="H239" s="49">
        <v>28619</v>
      </c>
    </row>
    <row r="240" spans="1:8">
      <c r="A240" s="22" t="s">
        <v>629</v>
      </c>
      <c r="B240" s="64" t="s">
        <v>65</v>
      </c>
      <c r="C240" s="324">
        <v>184</v>
      </c>
      <c r="D240" s="324">
        <v>1841</v>
      </c>
      <c r="E240" s="324">
        <v>42</v>
      </c>
      <c r="F240" s="324">
        <v>2658</v>
      </c>
      <c r="G240" s="324">
        <v>-246</v>
      </c>
      <c r="H240" s="324">
        <v>4479</v>
      </c>
    </row>
    <row r="241" spans="1:8">
      <c r="A241" s="22" t="s">
        <v>627</v>
      </c>
      <c r="B241" s="64" t="s">
        <v>59</v>
      </c>
      <c r="C241" s="324">
        <v>7856</v>
      </c>
      <c r="D241" s="324">
        <v>8270</v>
      </c>
      <c r="E241" s="324">
        <v>9406</v>
      </c>
      <c r="F241" s="324">
        <v>1267</v>
      </c>
      <c r="G241" s="324">
        <v>-6360</v>
      </c>
      <c r="H241" s="324">
        <v>20439</v>
      </c>
    </row>
    <row r="242" spans="1:8">
      <c r="A242" s="22" t="s">
        <v>628</v>
      </c>
      <c r="B242" s="64" t="s">
        <v>520</v>
      </c>
      <c r="C242" s="324">
        <v>2895</v>
      </c>
      <c r="D242" s="324">
        <v>5184</v>
      </c>
      <c r="E242" s="324">
        <v>1442</v>
      </c>
      <c r="F242" s="324">
        <v>4410</v>
      </c>
      <c r="G242" s="324">
        <v>-3603</v>
      </c>
      <c r="H242" s="324">
        <v>10328</v>
      </c>
    </row>
    <row r="243" spans="1:8">
      <c r="A243" s="22" t="s">
        <v>66</v>
      </c>
      <c r="B243" s="64" t="s">
        <v>67</v>
      </c>
      <c r="C243" s="324">
        <v>643</v>
      </c>
      <c r="D243" s="324">
        <v>1178</v>
      </c>
      <c r="E243" s="324">
        <v>26</v>
      </c>
      <c r="F243" s="324">
        <v>167</v>
      </c>
      <c r="G243" s="324">
        <v>-247</v>
      </c>
      <c r="H243" s="324">
        <v>1767</v>
      </c>
    </row>
    <row r="244" spans="1:8">
      <c r="A244" s="56" t="s">
        <v>631</v>
      </c>
      <c r="B244" s="48" t="s">
        <v>883</v>
      </c>
      <c r="C244" s="49">
        <v>-4456</v>
      </c>
      <c r="D244" s="49">
        <v>-2447</v>
      </c>
      <c r="E244" s="49">
        <v>6486</v>
      </c>
      <c r="F244" s="49">
        <v>905</v>
      </c>
      <c r="G244" s="49">
        <v>76</v>
      </c>
      <c r="H244" s="49">
        <v>564</v>
      </c>
    </row>
    <row r="245" spans="1:8">
      <c r="A245" s="22" t="s">
        <v>632</v>
      </c>
      <c r="B245" s="64" t="s">
        <v>73</v>
      </c>
      <c r="C245" s="324">
        <v>949</v>
      </c>
      <c r="D245" s="324">
        <v>1261</v>
      </c>
      <c r="E245" s="324">
        <v>36</v>
      </c>
      <c r="F245" s="324">
        <v>9104</v>
      </c>
      <c r="G245" s="324">
        <v>-8692</v>
      </c>
      <c r="H245" s="324">
        <v>2658</v>
      </c>
    </row>
    <row r="246" spans="1:8">
      <c r="A246" s="22" t="s">
        <v>633</v>
      </c>
      <c r="B246" s="64" t="s">
        <v>75</v>
      </c>
      <c r="C246" s="324">
        <v>96</v>
      </c>
      <c r="D246" s="324">
        <v>531</v>
      </c>
      <c r="E246" s="324">
        <v>160</v>
      </c>
      <c r="F246" s="324">
        <v>13043</v>
      </c>
      <c r="G246" s="324">
        <v>-13233</v>
      </c>
      <c r="H246" s="324">
        <v>597</v>
      </c>
    </row>
    <row r="247" spans="1:8" ht="26">
      <c r="A247" s="22" t="s">
        <v>1000</v>
      </c>
      <c r="B247" s="64" t="s">
        <v>1061</v>
      </c>
      <c r="C247" s="324">
        <v>0</v>
      </c>
      <c r="D247" s="324">
        <v>0</v>
      </c>
      <c r="E247" s="324">
        <v>0</v>
      </c>
      <c r="F247" s="324">
        <v>0</v>
      </c>
      <c r="G247" s="324">
        <v>0</v>
      </c>
      <c r="H247" s="324">
        <v>0</v>
      </c>
    </row>
    <row r="248" spans="1:8">
      <c r="A248" s="56" t="s">
        <v>817</v>
      </c>
      <c r="B248" s="48" t="s">
        <v>884</v>
      </c>
      <c r="C248" s="49">
        <v>-3603</v>
      </c>
      <c r="D248" s="49">
        <v>-1717</v>
      </c>
      <c r="E248" s="49">
        <v>6362</v>
      </c>
      <c r="F248" s="49">
        <v>-3034</v>
      </c>
      <c r="G248" s="49">
        <v>4617</v>
      </c>
      <c r="H248" s="49">
        <v>2625</v>
      </c>
    </row>
    <row r="249" spans="1:8">
      <c r="A249" s="22" t="s">
        <v>78</v>
      </c>
      <c r="B249" s="64" t="s">
        <v>79</v>
      </c>
      <c r="C249" s="324">
        <v>-91</v>
      </c>
      <c r="D249" s="324">
        <v>122</v>
      </c>
      <c r="E249" s="324">
        <v>854</v>
      </c>
      <c r="F249" s="324">
        <v>599</v>
      </c>
      <c r="G249" s="324">
        <v>-16</v>
      </c>
      <c r="H249" s="324">
        <v>1468</v>
      </c>
    </row>
    <row r="250" spans="1:8">
      <c r="A250" s="22" t="s">
        <v>1002</v>
      </c>
      <c r="B250" s="64" t="s">
        <v>1003</v>
      </c>
      <c r="C250" s="324">
        <v>0</v>
      </c>
      <c r="D250" s="324">
        <v>0</v>
      </c>
      <c r="E250" s="324">
        <v>0</v>
      </c>
      <c r="F250" s="324">
        <v>0</v>
      </c>
      <c r="G250" s="324">
        <v>0</v>
      </c>
      <c r="H250" s="324">
        <v>0</v>
      </c>
    </row>
    <row r="251" spans="1:8">
      <c r="A251" s="56" t="s">
        <v>819</v>
      </c>
      <c r="B251" s="48" t="s">
        <v>885</v>
      </c>
      <c r="C251" s="49">
        <v>-3512</v>
      </c>
      <c r="D251" s="49">
        <v>-1839</v>
      </c>
      <c r="E251" s="49">
        <v>5508</v>
      </c>
      <c r="F251" s="49">
        <v>-3633</v>
      </c>
      <c r="G251" s="49">
        <v>4633</v>
      </c>
      <c r="H251" s="49">
        <v>1157</v>
      </c>
    </row>
    <row r="252" spans="1:8">
      <c r="A252" s="24" t="s">
        <v>821</v>
      </c>
      <c r="B252" s="355" t="s">
        <v>1004</v>
      </c>
      <c r="C252" s="327">
        <v>0</v>
      </c>
      <c r="D252" s="327">
        <v>0</v>
      </c>
      <c r="E252" s="327">
        <v>0</v>
      </c>
      <c r="F252" s="327">
        <v>0</v>
      </c>
      <c r="G252" s="327">
        <v>0</v>
      </c>
      <c r="H252" s="327">
        <v>0</v>
      </c>
    </row>
    <row r="253" spans="1:8">
      <c r="A253" s="56" t="s">
        <v>886</v>
      </c>
      <c r="B253" s="48" t="s">
        <v>887</v>
      </c>
      <c r="C253" s="49">
        <v>-3512</v>
      </c>
      <c r="D253" s="49">
        <v>-1839</v>
      </c>
      <c r="E253" s="49">
        <v>5508</v>
      </c>
      <c r="F253" s="49">
        <v>-3633</v>
      </c>
      <c r="G253" s="49">
        <v>4633</v>
      </c>
      <c r="H253" s="49">
        <v>1157</v>
      </c>
    </row>
    <row r="254" spans="1:8">
      <c r="A254" s="57"/>
      <c r="B254" s="371"/>
      <c r="C254" s="327"/>
      <c r="D254" s="327"/>
      <c r="E254" s="327"/>
      <c r="F254" s="327"/>
      <c r="G254" s="327"/>
      <c r="H254" s="327"/>
    </row>
    <row r="255" spans="1:8">
      <c r="A255" s="30" t="s">
        <v>857</v>
      </c>
      <c r="B255" s="360" t="s">
        <v>888</v>
      </c>
      <c r="C255" s="361">
        <v>0</v>
      </c>
      <c r="D255" s="361">
        <v>0</v>
      </c>
      <c r="E255" s="361">
        <v>0</v>
      </c>
      <c r="F255" s="361">
        <v>0</v>
      </c>
      <c r="G255" s="361">
        <v>-466</v>
      </c>
      <c r="H255" s="361">
        <v>-466</v>
      </c>
    </row>
    <row r="256" spans="1:8">
      <c r="A256" s="31" t="s">
        <v>889</v>
      </c>
      <c r="B256" s="357" t="s">
        <v>890</v>
      </c>
      <c r="C256" s="370">
        <v>-3512</v>
      </c>
      <c r="D256" s="370">
        <v>-1839</v>
      </c>
      <c r="E256" s="370">
        <v>5508</v>
      </c>
      <c r="F256" s="370">
        <v>-3633</v>
      </c>
      <c r="G256" s="370">
        <v>5099</v>
      </c>
      <c r="H256" s="370">
        <v>1623</v>
      </c>
    </row>
  </sheetData>
  <mergeCells count="6">
    <mergeCell ref="A172:A173"/>
    <mergeCell ref="B172:B173"/>
    <mergeCell ref="A198:A199"/>
    <mergeCell ref="B198:B199"/>
    <mergeCell ref="A230:A231"/>
    <mergeCell ref="B230:B23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84DE7-F94E-4DF8-9547-AA359518C76B}">
  <sheetPr>
    <tabColor theme="5" tint="0.39997558519241921"/>
  </sheetPr>
  <dimension ref="A1:V370"/>
  <sheetViews>
    <sheetView showGridLines="0" zoomScale="115" zoomScaleNormal="115" workbookViewId="0">
      <selection activeCell="B167" sqref="A167:B167"/>
    </sheetView>
  </sheetViews>
  <sheetFormatPr baseColWidth="10" defaultColWidth="8.33203125" defaultRowHeight="15"/>
  <cols>
    <col min="1" max="2" width="54.1640625" style="236" customWidth="1"/>
    <col min="3" max="6" width="12.1640625" style="235" customWidth="1"/>
    <col min="7" max="7" width="22.6640625" style="235" customWidth="1"/>
    <col min="8" max="8" width="12.33203125" style="235" customWidth="1"/>
    <col min="9" max="9" width="18.5" style="235" customWidth="1"/>
    <col min="10" max="13" width="12.33203125" style="235" customWidth="1"/>
    <col min="14" max="14" width="7.6640625" style="235" customWidth="1"/>
    <col min="15" max="18" width="12.33203125" style="235" customWidth="1"/>
    <col min="19" max="19" width="8.33203125" style="235"/>
    <col min="20" max="20" width="12.83203125" style="235" customWidth="1"/>
    <col min="21" max="21" width="8.33203125" style="235"/>
    <col min="22" max="22" width="20.1640625" style="235" customWidth="1"/>
    <col min="23" max="16384" width="8.33203125" style="235"/>
  </cols>
  <sheetData>
    <row r="1" spans="1:6">
      <c r="A1" s="209" t="s">
        <v>384</v>
      </c>
      <c r="B1" s="235"/>
    </row>
    <row r="2" spans="1:6">
      <c r="A2" s="211" t="s">
        <v>385</v>
      </c>
      <c r="B2" s="235"/>
    </row>
    <row r="3" spans="1:6">
      <c r="A3" s="234"/>
    </row>
    <row r="4" spans="1:6">
      <c r="A4" s="234"/>
    </row>
    <row r="5" spans="1:6" ht="26">
      <c r="A5" s="278" t="s">
        <v>38</v>
      </c>
      <c r="B5" s="238" t="s">
        <v>39</v>
      </c>
    </row>
    <row r="6" spans="1:6" ht="24">
      <c r="A6" s="277" t="s">
        <v>40</v>
      </c>
      <c r="B6" s="313" t="s">
        <v>41</v>
      </c>
      <c r="C6" s="113" t="s">
        <v>386</v>
      </c>
      <c r="D6" s="113" t="s">
        <v>387</v>
      </c>
      <c r="E6" s="113" t="s">
        <v>388</v>
      </c>
      <c r="F6" s="113" t="s">
        <v>389</v>
      </c>
    </row>
    <row r="7" spans="1:6">
      <c r="A7" s="114" t="s">
        <v>44</v>
      </c>
      <c r="B7" s="114" t="s">
        <v>1</v>
      </c>
      <c r="C7" s="115">
        <f>C8+C9+C10</f>
        <v>349072</v>
      </c>
      <c r="D7" s="115">
        <f>D8+D9+D10</f>
        <v>227449</v>
      </c>
      <c r="E7" s="115">
        <f t="shared" ref="E7" si="0">E8+E9+E10</f>
        <v>792112</v>
      </c>
      <c r="F7" s="115">
        <f t="shared" ref="F7" si="1">F8+F9+F10</f>
        <v>652140</v>
      </c>
    </row>
    <row r="8" spans="1:6">
      <c r="A8" s="116" t="s">
        <v>45</v>
      </c>
      <c r="B8" s="116" t="s">
        <v>46</v>
      </c>
      <c r="C8" s="88">
        <v>290990</v>
      </c>
      <c r="D8" s="88">
        <v>180158</v>
      </c>
      <c r="E8" s="88">
        <v>629998</v>
      </c>
      <c r="F8" s="88">
        <v>522987</v>
      </c>
    </row>
    <row r="9" spans="1:6">
      <c r="A9" s="116" t="s">
        <v>368</v>
      </c>
      <c r="B9" s="116" t="s">
        <v>369</v>
      </c>
      <c r="C9" s="88">
        <v>448</v>
      </c>
      <c r="D9" s="88">
        <v>906</v>
      </c>
      <c r="E9" s="88">
        <v>1617</v>
      </c>
      <c r="F9" s="88">
        <v>2486</v>
      </c>
    </row>
    <row r="10" spans="1:6">
      <c r="A10" s="116" t="s">
        <v>48</v>
      </c>
      <c r="B10" s="116" t="s">
        <v>49</v>
      </c>
      <c r="C10" s="88">
        <v>57634</v>
      </c>
      <c r="D10" s="88">
        <v>46385</v>
      </c>
      <c r="E10" s="88">
        <v>160497</v>
      </c>
      <c r="F10" s="88">
        <v>126667</v>
      </c>
    </row>
    <row r="11" spans="1:6">
      <c r="A11" s="114" t="s">
        <v>370</v>
      </c>
      <c r="B11" s="114" t="s">
        <v>371</v>
      </c>
      <c r="C11" s="115">
        <f>C12+C13</f>
        <v>54609</v>
      </c>
      <c r="D11" s="115">
        <f>D12+D13</f>
        <v>58979</v>
      </c>
      <c r="E11" s="115">
        <f t="shared" ref="E11" si="2">E12+E13</f>
        <v>153867</v>
      </c>
      <c r="F11" s="115">
        <f t="shared" ref="F11" si="3">F12+F13</f>
        <v>171813</v>
      </c>
    </row>
    <row r="12" spans="1:6">
      <c r="A12" s="116" t="s">
        <v>372</v>
      </c>
      <c r="B12" s="116" t="s">
        <v>373</v>
      </c>
      <c r="C12" s="88">
        <v>14479</v>
      </c>
      <c r="D12" s="88">
        <v>24768</v>
      </c>
      <c r="E12" s="88">
        <v>38619</v>
      </c>
      <c r="F12" s="88">
        <v>78449</v>
      </c>
    </row>
    <row r="13" spans="1:6">
      <c r="A13" s="116" t="s">
        <v>54</v>
      </c>
      <c r="B13" s="116" t="s">
        <v>55</v>
      </c>
      <c r="C13" s="88">
        <v>40130</v>
      </c>
      <c r="D13" s="88">
        <v>34211</v>
      </c>
      <c r="E13" s="88">
        <v>115248</v>
      </c>
      <c r="F13" s="88">
        <v>93364</v>
      </c>
    </row>
    <row r="14" spans="1:6">
      <c r="A14" s="117" t="s">
        <v>390</v>
      </c>
      <c r="B14" s="117" t="s">
        <v>391</v>
      </c>
      <c r="C14" s="115">
        <f>C7-C11</f>
        <v>294463</v>
      </c>
      <c r="D14" s="115">
        <f>D7-D11</f>
        <v>168470</v>
      </c>
      <c r="E14" s="115">
        <f>E7-E11</f>
        <v>638245</v>
      </c>
      <c r="F14" s="115">
        <f>F7-F11</f>
        <v>480327</v>
      </c>
    </row>
    <row r="15" spans="1:6">
      <c r="A15" s="77" t="s">
        <v>58</v>
      </c>
      <c r="B15" s="77" t="s">
        <v>59</v>
      </c>
      <c r="C15" s="88">
        <v>40381</v>
      </c>
      <c r="D15" s="88">
        <v>29195</v>
      </c>
      <c r="E15" s="88">
        <v>118172</v>
      </c>
      <c r="F15" s="88">
        <v>90073</v>
      </c>
    </row>
    <row r="16" spans="1:6">
      <c r="A16" s="77" t="s">
        <v>392</v>
      </c>
      <c r="B16" s="77" t="s">
        <v>61</v>
      </c>
      <c r="C16" s="88">
        <v>64309</v>
      </c>
      <c r="D16" s="88">
        <v>61285</v>
      </c>
      <c r="E16" s="88">
        <v>166640</v>
      </c>
      <c r="F16" s="88">
        <v>179094</v>
      </c>
    </row>
    <row r="17" spans="1:14">
      <c r="A17" s="77" t="s">
        <v>62</v>
      </c>
      <c r="B17" s="77" t="s">
        <v>63</v>
      </c>
      <c r="C17" s="88">
        <v>10174</v>
      </c>
      <c r="D17" s="88">
        <v>22578</v>
      </c>
      <c r="E17" s="88">
        <v>28051</v>
      </c>
      <c r="F17" s="88">
        <v>68496</v>
      </c>
    </row>
    <row r="18" spans="1:14">
      <c r="A18" s="77" t="s">
        <v>64</v>
      </c>
      <c r="B18" s="77" t="s">
        <v>65</v>
      </c>
      <c r="C18" s="88">
        <v>6947</v>
      </c>
      <c r="D18" s="88">
        <v>7066</v>
      </c>
      <c r="E18" s="88">
        <v>15185</v>
      </c>
      <c r="F18" s="88">
        <v>17592</v>
      </c>
    </row>
    <row r="19" spans="1:14">
      <c r="A19" s="77" t="s">
        <v>66</v>
      </c>
      <c r="B19" s="77" t="s">
        <v>67</v>
      </c>
      <c r="C19" s="88">
        <v>2034</v>
      </c>
      <c r="D19" s="88">
        <v>4450</v>
      </c>
      <c r="E19" s="88">
        <v>5740</v>
      </c>
      <c r="F19" s="88">
        <v>7880</v>
      </c>
    </row>
    <row r="20" spans="1:14">
      <c r="A20" s="77" t="s">
        <v>68</v>
      </c>
      <c r="B20" s="77" t="s">
        <v>69</v>
      </c>
      <c r="C20" s="88">
        <v>-56</v>
      </c>
      <c r="D20" s="88">
        <v>4</v>
      </c>
      <c r="E20" s="88">
        <v>-203</v>
      </c>
      <c r="F20" s="88">
        <v>2</v>
      </c>
    </row>
    <row r="21" spans="1:14">
      <c r="A21" s="117" t="s">
        <v>393</v>
      </c>
      <c r="B21" s="117" t="s">
        <v>394</v>
      </c>
      <c r="C21" s="115">
        <f>C14+C18-C15-C16-C19+C20</f>
        <v>194630</v>
      </c>
      <c r="D21" s="115">
        <f>D14+D18-D15-D16-D19+D20</f>
        <v>80610</v>
      </c>
      <c r="E21" s="115">
        <f>E14+E18-E15-E16-E19+E20</f>
        <v>362675</v>
      </c>
      <c r="F21" s="115">
        <f>F14+F18-F15-F16-F19+F20</f>
        <v>220874</v>
      </c>
      <c r="H21" s="272"/>
    </row>
    <row r="22" spans="1:14">
      <c r="A22" s="77" t="s">
        <v>72</v>
      </c>
      <c r="B22" s="77" t="s">
        <v>73</v>
      </c>
      <c r="C22" s="88">
        <v>27756</v>
      </c>
      <c r="D22" s="88">
        <v>30409</v>
      </c>
      <c r="E22" s="88">
        <v>92835</v>
      </c>
      <c r="F22" s="88">
        <v>63366</v>
      </c>
    </row>
    <row r="23" spans="1:14">
      <c r="A23" s="77" t="s">
        <v>74</v>
      </c>
      <c r="B23" s="77" t="s">
        <v>75</v>
      </c>
      <c r="C23" s="88">
        <v>9198</v>
      </c>
      <c r="D23" s="88">
        <v>18637</v>
      </c>
      <c r="E23" s="88">
        <v>41246</v>
      </c>
      <c r="F23" s="88">
        <v>16961</v>
      </c>
    </row>
    <row r="24" spans="1:14">
      <c r="A24" s="117" t="s">
        <v>395</v>
      </c>
      <c r="B24" s="117" t="s">
        <v>396</v>
      </c>
      <c r="C24" s="115">
        <f>C21+C22-C23</f>
        <v>213188</v>
      </c>
      <c r="D24" s="115">
        <f>D21+D22-D23</f>
        <v>92382</v>
      </c>
      <c r="E24" s="115">
        <f t="shared" ref="E24" si="4">E21+E22-E23</f>
        <v>414264</v>
      </c>
      <c r="F24" s="115">
        <f t="shared" ref="F24" si="5">F21+F22-F23</f>
        <v>267279</v>
      </c>
    </row>
    <row r="25" spans="1:14">
      <c r="A25" s="77" t="s">
        <v>78</v>
      </c>
      <c r="B25" s="77" t="s">
        <v>79</v>
      </c>
      <c r="C25" s="88">
        <v>19696</v>
      </c>
      <c r="D25" s="88">
        <v>14275</v>
      </c>
      <c r="E25" s="88">
        <v>65834</v>
      </c>
      <c r="F25" s="88">
        <v>19129</v>
      </c>
    </row>
    <row r="26" spans="1:14">
      <c r="A26" s="117" t="s">
        <v>397</v>
      </c>
      <c r="B26" s="117" t="s">
        <v>398</v>
      </c>
      <c r="C26" s="115">
        <f>C24-C25</f>
        <v>193492</v>
      </c>
      <c r="D26" s="115">
        <f>D24-D25</f>
        <v>78107</v>
      </c>
      <c r="E26" s="115">
        <f t="shared" ref="E26" si="6">E24-E25</f>
        <v>348430</v>
      </c>
      <c r="F26" s="115">
        <f t="shared" ref="F26" si="7">F24-F25</f>
        <v>248150</v>
      </c>
    </row>
    <row r="27" spans="1:14">
      <c r="A27" s="77"/>
      <c r="B27" s="77"/>
      <c r="C27" s="88"/>
      <c r="D27" s="88"/>
      <c r="E27" s="88"/>
      <c r="F27" s="88"/>
    </row>
    <row r="28" spans="1:14">
      <c r="A28" s="117" t="s">
        <v>399</v>
      </c>
      <c r="B28" s="117" t="s">
        <v>400</v>
      </c>
      <c r="C28" s="115">
        <f>C26</f>
        <v>193492</v>
      </c>
      <c r="D28" s="115">
        <f>D26</f>
        <v>78107</v>
      </c>
      <c r="E28" s="115">
        <f t="shared" ref="E28" si="8">E26</f>
        <v>348430</v>
      </c>
      <c r="F28" s="115">
        <f t="shared" ref="F28" si="9">F26</f>
        <v>248150</v>
      </c>
    </row>
    <row r="29" spans="1:14">
      <c r="A29" s="273" t="s">
        <v>96</v>
      </c>
      <c r="B29" s="69"/>
      <c r="C29" s="263"/>
      <c r="D29" s="263"/>
      <c r="E29" s="263"/>
      <c r="F29" s="263"/>
      <c r="L29" s="240"/>
      <c r="N29" s="240"/>
    </row>
    <row r="30" spans="1:14">
      <c r="B30" s="71"/>
      <c r="C30" s="264"/>
      <c r="D30" s="264"/>
      <c r="E30" s="264"/>
      <c r="F30" s="264"/>
    </row>
    <row r="31" spans="1:14">
      <c r="A31" s="241" t="s">
        <v>401</v>
      </c>
      <c r="B31" s="241" t="s">
        <v>402</v>
      </c>
      <c r="C31" s="265"/>
      <c r="D31" s="265"/>
      <c r="E31" s="265"/>
      <c r="F31" s="265"/>
    </row>
    <row r="32" spans="1:14">
      <c r="A32" s="243" t="s">
        <v>88</v>
      </c>
      <c r="B32" s="243" t="s">
        <v>89</v>
      </c>
      <c r="C32" s="244">
        <v>1.94</v>
      </c>
      <c r="D32" s="244">
        <v>0.78</v>
      </c>
      <c r="E32" s="244">
        <v>3.49</v>
      </c>
      <c r="F32" s="244">
        <v>2.48</v>
      </c>
    </row>
    <row r="33" spans="1:9">
      <c r="A33" s="245" t="s">
        <v>90</v>
      </c>
      <c r="B33" s="245" t="s">
        <v>91</v>
      </c>
      <c r="C33" s="244">
        <v>1.92</v>
      </c>
      <c r="D33" s="244">
        <v>0.78</v>
      </c>
      <c r="E33" s="244">
        <v>3.45</v>
      </c>
      <c r="F33" s="244">
        <v>2.4700000000000002</v>
      </c>
    </row>
    <row r="34" spans="1:9">
      <c r="A34" s="234"/>
      <c r="C34" s="266"/>
      <c r="D34" s="266"/>
      <c r="E34" s="266"/>
      <c r="F34" s="266"/>
    </row>
    <row r="35" spans="1:9">
      <c r="C35" s="266"/>
      <c r="D35" s="266"/>
      <c r="E35" s="266"/>
      <c r="F35" s="266"/>
    </row>
    <row r="36" spans="1:9">
      <c r="A36" s="241" t="s">
        <v>397</v>
      </c>
      <c r="B36" s="241" t="s">
        <v>398</v>
      </c>
      <c r="C36" s="115">
        <f>C26</f>
        <v>193492</v>
      </c>
      <c r="D36" s="115">
        <f t="shared" ref="D36:F36" si="10">D26</f>
        <v>78107</v>
      </c>
      <c r="E36" s="115">
        <f t="shared" si="10"/>
        <v>348430</v>
      </c>
      <c r="F36" s="115">
        <f t="shared" si="10"/>
        <v>248150</v>
      </c>
    </row>
    <row r="37" spans="1:9" ht="26">
      <c r="A37" s="259" t="s">
        <v>104</v>
      </c>
      <c r="B37" s="259" t="s">
        <v>105</v>
      </c>
      <c r="C37" s="115">
        <f>C38+C39+C40+C41</f>
        <v>1168</v>
      </c>
      <c r="D37" s="115">
        <f t="shared" ref="D37:F37" si="11">D38+D39+D40+D41</f>
        <v>1858</v>
      </c>
      <c r="E37" s="115">
        <f t="shared" si="11"/>
        <v>-2371</v>
      </c>
      <c r="F37" s="115">
        <f t="shared" si="11"/>
        <v>2297</v>
      </c>
    </row>
    <row r="38" spans="1:9">
      <c r="A38" s="246" t="s">
        <v>106</v>
      </c>
      <c r="B38" s="246" t="s">
        <v>107</v>
      </c>
      <c r="C38" s="88">
        <v>594</v>
      </c>
      <c r="D38" s="88">
        <v>-1806</v>
      </c>
      <c r="E38" s="88">
        <v>-4563</v>
      </c>
      <c r="F38" s="88">
        <v>-1042</v>
      </c>
    </row>
    <row r="39" spans="1:9" ht="26">
      <c r="A39" s="247" t="s">
        <v>374</v>
      </c>
      <c r="B39" s="258" t="s">
        <v>109</v>
      </c>
      <c r="C39" s="88">
        <v>574</v>
      </c>
      <c r="D39" s="88">
        <v>3664</v>
      </c>
      <c r="E39" s="88">
        <v>2192</v>
      </c>
      <c r="F39" s="88">
        <v>3339</v>
      </c>
      <c r="I39" s="240"/>
    </row>
    <row r="40" spans="1:9">
      <c r="A40" s="247" t="s">
        <v>403</v>
      </c>
      <c r="B40" s="246" t="s">
        <v>404</v>
      </c>
      <c r="C40" s="88"/>
      <c r="D40" s="88"/>
      <c r="E40" s="88"/>
      <c r="F40" s="88"/>
    </row>
    <row r="41" spans="1:9">
      <c r="A41" s="246" t="s">
        <v>110</v>
      </c>
      <c r="B41" s="246" t="s">
        <v>111</v>
      </c>
      <c r="C41" s="88"/>
      <c r="D41" s="88"/>
      <c r="E41" s="88"/>
      <c r="F41" s="88"/>
    </row>
    <row r="42" spans="1:9">
      <c r="A42" s="241" t="s">
        <v>405</v>
      </c>
      <c r="B42" s="241" t="s">
        <v>406</v>
      </c>
      <c r="C42" s="115">
        <f>C37+C36</f>
        <v>194660</v>
      </c>
      <c r="D42" s="115">
        <f t="shared" ref="D42:F42" si="12">D37+D36</f>
        <v>79965</v>
      </c>
      <c r="E42" s="115">
        <f t="shared" si="12"/>
        <v>346059</v>
      </c>
      <c r="F42" s="115">
        <f t="shared" si="12"/>
        <v>250447</v>
      </c>
    </row>
    <row r="43" spans="1:9">
      <c r="A43" s="246" t="s">
        <v>407</v>
      </c>
      <c r="B43" s="246" t="s">
        <v>408</v>
      </c>
      <c r="C43" s="88"/>
      <c r="D43" s="88"/>
      <c r="E43" s="88"/>
      <c r="F43" s="88"/>
    </row>
    <row r="44" spans="1:9" ht="26">
      <c r="A44" s="241" t="s">
        <v>409</v>
      </c>
      <c r="B44" s="241" t="s">
        <v>410</v>
      </c>
      <c r="C44" s="115">
        <f>C42</f>
        <v>194660</v>
      </c>
      <c r="D44" s="115">
        <f t="shared" ref="D44:F44" si="13">D42</f>
        <v>79965</v>
      </c>
      <c r="E44" s="115">
        <f t="shared" si="13"/>
        <v>346059</v>
      </c>
      <c r="F44" s="115">
        <f t="shared" si="13"/>
        <v>250447</v>
      </c>
    </row>
    <row r="45" spans="1:9">
      <c r="A45" s="273" t="s">
        <v>96</v>
      </c>
      <c r="E45" s="239"/>
      <c r="F45" s="239"/>
    </row>
    <row r="47" spans="1:9" ht="26">
      <c r="A47" s="237" t="s">
        <v>124</v>
      </c>
      <c r="B47" s="237" t="s">
        <v>125</v>
      </c>
    </row>
    <row r="48" spans="1:9">
      <c r="A48" s="313" t="s">
        <v>126</v>
      </c>
      <c r="B48" s="313" t="s">
        <v>127</v>
      </c>
      <c r="C48" s="119">
        <v>45930</v>
      </c>
      <c r="D48" s="119" t="s">
        <v>411</v>
      </c>
      <c r="E48" s="119" t="s">
        <v>375</v>
      </c>
      <c r="F48" s="239"/>
      <c r="G48" s="239"/>
    </row>
    <row r="49" spans="1:5">
      <c r="A49" s="248" t="s">
        <v>130</v>
      </c>
      <c r="B49" s="248" t="s">
        <v>131</v>
      </c>
      <c r="C49" s="249">
        <f>SUM(C50:C60)</f>
        <v>2095752</v>
      </c>
      <c r="D49" s="249">
        <f>SUM(D50:D60)</f>
        <v>1841892</v>
      </c>
      <c r="E49" s="249">
        <f>SUM(E50:E60)</f>
        <v>1574164</v>
      </c>
    </row>
    <row r="50" spans="1:5">
      <c r="A50" s="77" t="s">
        <v>132</v>
      </c>
      <c r="B50" s="77" t="s">
        <v>133</v>
      </c>
      <c r="C50" s="78">
        <v>322063</v>
      </c>
      <c r="D50" s="78">
        <v>303117</v>
      </c>
      <c r="E50" s="78">
        <v>262913</v>
      </c>
    </row>
    <row r="51" spans="1:5">
      <c r="A51" s="77" t="s">
        <v>134</v>
      </c>
      <c r="B51" s="77" t="s">
        <v>135</v>
      </c>
      <c r="C51" s="78">
        <v>67486</v>
      </c>
      <c r="D51" s="78">
        <v>68317</v>
      </c>
      <c r="E51" s="78">
        <v>69305</v>
      </c>
    </row>
    <row r="52" spans="1:5">
      <c r="A52" s="77" t="s">
        <v>136</v>
      </c>
      <c r="B52" s="77" t="s">
        <v>137</v>
      </c>
      <c r="C52" s="78">
        <v>1019742</v>
      </c>
      <c r="D52" s="78">
        <v>897726</v>
      </c>
      <c r="E52" s="78">
        <v>695421</v>
      </c>
    </row>
    <row r="53" spans="1:5">
      <c r="A53" s="77" t="s">
        <v>138</v>
      </c>
      <c r="B53" s="77" t="s">
        <v>139</v>
      </c>
      <c r="C53" s="78">
        <v>88899</v>
      </c>
      <c r="D53" s="78">
        <v>88899</v>
      </c>
      <c r="E53" s="78">
        <v>56438</v>
      </c>
    </row>
    <row r="54" spans="1:5">
      <c r="A54" s="77" t="s">
        <v>140</v>
      </c>
      <c r="B54" s="77" t="s">
        <v>141</v>
      </c>
      <c r="C54" s="78">
        <v>30741</v>
      </c>
      <c r="D54" s="78">
        <v>31004</v>
      </c>
      <c r="E54" s="78">
        <v>31670</v>
      </c>
    </row>
    <row r="55" spans="1:5">
      <c r="A55" s="77" t="s">
        <v>142</v>
      </c>
      <c r="B55" s="77" t="s">
        <v>143</v>
      </c>
      <c r="C55" s="78">
        <v>0</v>
      </c>
      <c r="D55" s="78">
        <v>0</v>
      </c>
      <c r="E55" s="78">
        <v>0</v>
      </c>
    </row>
    <row r="56" spans="1:5">
      <c r="A56" s="77" t="s">
        <v>144</v>
      </c>
      <c r="B56" s="77" t="s">
        <v>145</v>
      </c>
      <c r="C56" s="78">
        <v>10633</v>
      </c>
      <c r="D56" s="78">
        <v>10504</v>
      </c>
      <c r="E56" s="78">
        <v>39453</v>
      </c>
    </row>
    <row r="57" spans="1:5">
      <c r="A57" s="77" t="s">
        <v>146</v>
      </c>
      <c r="B57" s="77" t="s">
        <v>147</v>
      </c>
      <c r="C57" s="78">
        <v>443428</v>
      </c>
      <c r="D57" s="78">
        <v>321129</v>
      </c>
      <c r="E57" s="78">
        <v>292137</v>
      </c>
    </row>
    <row r="58" spans="1:5">
      <c r="A58" s="77" t="s">
        <v>148</v>
      </c>
      <c r="B58" s="77" t="s">
        <v>149</v>
      </c>
      <c r="C58" s="78">
        <v>21816</v>
      </c>
      <c r="D58" s="78">
        <v>23558</v>
      </c>
      <c r="E58" s="78">
        <v>24431</v>
      </c>
    </row>
    <row r="59" spans="1:5">
      <c r="A59" s="77" t="s">
        <v>150</v>
      </c>
      <c r="B59" s="77" t="s">
        <v>151</v>
      </c>
      <c r="C59" s="78">
        <v>90476</v>
      </c>
      <c r="D59" s="78">
        <v>97239</v>
      </c>
      <c r="E59" s="78">
        <v>101989</v>
      </c>
    </row>
    <row r="60" spans="1:5">
      <c r="A60" s="77" t="s">
        <v>152</v>
      </c>
      <c r="B60" s="77" t="s">
        <v>153</v>
      </c>
      <c r="C60" s="78">
        <v>468</v>
      </c>
      <c r="D60" s="78">
        <v>399</v>
      </c>
      <c r="E60" s="78">
        <v>407</v>
      </c>
    </row>
    <row r="61" spans="1:5">
      <c r="A61" s="248" t="s">
        <v>154</v>
      </c>
      <c r="B61" s="248" t="s">
        <v>155</v>
      </c>
      <c r="C61" s="249">
        <f>SUM(C62:C70)</f>
        <v>1203332</v>
      </c>
      <c r="D61" s="249">
        <f>SUM(D62:D70)</f>
        <v>1351491</v>
      </c>
      <c r="E61" s="249">
        <f>SUM(E62:E70)</f>
        <v>1467444</v>
      </c>
    </row>
    <row r="62" spans="1:5">
      <c r="A62" s="77" t="s">
        <v>156</v>
      </c>
      <c r="B62" s="77" t="s">
        <v>157</v>
      </c>
      <c r="C62" s="78">
        <v>2116</v>
      </c>
      <c r="D62" s="78">
        <v>4642</v>
      </c>
      <c r="E62" s="78">
        <v>1802</v>
      </c>
    </row>
    <row r="63" spans="1:5">
      <c r="A63" s="77" t="s">
        <v>158</v>
      </c>
      <c r="B63" s="77" t="s">
        <v>159</v>
      </c>
      <c r="C63" s="78">
        <v>76398</v>
      </c>
      <c r="D63" s="78">
        <v>90967</v>
      </c>
      <c r="E63" s="78">
        <v>167628</v>
      </c>
    </row>
    <row r="64" spans="1:5">
      <c r="A64" s="77" t="s">
        <v>160</v>
      </c>
      <c r="B64" s="77" t="s">
        <v>161</v>
      </c>
      <c r="C64" s="78">
        <v>12227</v>
      </c>
      <c r="D64" s="78">
        <v>0</v>
      </c>
      <c r="E64" s="78">
        <v>15211</v>
      </c>
    </row>
    <row r="65" spans="1:6">
      <c r="A65" s="77" t="s">
        <v>162</v>
      </c>
      <c r="B65" s="77" t="s">
        <v>163</v>
      </c>
      <c r="C65" s="78">
        <v>111861</v>
      </c>
      <c r="D65" s="78">
        <v>106527</v>
      </c>
      <c r="E65" s="78">
        <v>69721</v>
      </c>
    </row>
    <row r="66" spans="1:6">
      <c r="A66" s="77" t="s">
        <v>164</v>
      </c>
      <c r="B66" s="77" t="s">
        <v>165</v>
      </c>
      <c r="C66" s="78">
        <v>421903</v>
      </c>
      <c r="D66" s="78">
        <v>569271</v>
      </c>
      <c r="E66" s="78">
        <v>540620</v>
      </c>
    </row>
    <row r="67" spans="1:6">
      <c r="A67" s="77" t="s">
        <v>166</v>
      </c>
      <c r="B67" s="77" t="s">
        <v>167</v>
      </c>
      <c r="C67" s="78">
        <v>22780</v>
      </c>
      <c r="D67" s="78">
        <v>22281</v>
      </c>
      <c r="E67" s="78">
        <v>25052</v>
      </c>
    </row>
    <row r="68" spans="1:6">
      <c r="A68" s="77" t="s">
        <v>168</v>
      </c>
      <c r="B68" s="77" t="s">
        <v>169</v>
      </c>
      <c r="C68" s="78">
        <v>433241</v>
      </c>
      <c r="D68" s="78">
        <v>410829</v>
      </c>
      <c r="E68" s="78">
        <v>522524</v>
      </c>
    </row>
    <row r="69" spans="1:6">
      <c r="A69" s="250" t="s">
        <v>170</v>
      </c>
      <c r="B69" s="250" t="s">
        <v>171</v>
      </c>
      <c r="C69" s="78">
        <v>122806</v>
      </c>
      <c r="D69" s="78">
        <v>146974</v>
      </c>
      <c r="E69" s="78">
        <v>124886</v>
      </c>
    </row>
    <row r="70" spans="1:6">
      <c r="A70" s="250" t="s">
        <v>172</v>
      </c>
      <c r="B70" s="250" t="s">
        <v>173</v>
      </c>
      <c r="C70" s="78"/>
      <c r="D70" s="78">
        <v>0</v>
      </c>
      <c r="E70" s="78">
        <v>0</v>
      </c>
    </row>
    <row r="71" spans="1:6">
      <c r="A71" s="248" t="s">
        <v>174</v>
      </c>
      <c r="B71" s="248" t="s">
        <v>175</v>
      </c>
      <c r="C71" s="249">
        <f>C49+C61</f>
        <v>3299084</v>
      </c>
      <c r="D71" s="249">
        <f t="shared" ref="D71:E71" si="14">D49+D61</f>
        <v>3193383</v>
      </c>
      <c r="E71" s="249">
        <f t="shared" si="14"/>
        <v>3041608</v>
      </c>
    </row>
    <row r="72" spans="1:6">
      <c r="A72" s="273" t="s">
        <v>96</v>
      </c>
      <c r="C72" s="251"/>
      <c r="D72" s="251"/>
      <c r="E72" s="239"/>
      <c r="F72" s="251"/>
    </row>
    <row r="73" spans="1:6">
      <c r="A73" s="313" t="s">
        <v>176</v>
      </c>
      <c r="B73" s="313" t="s">
        <v>177</v>
      </c>
      <c r="C73" s="119">
        <v>45930</v>
      </c>
      <c r="D73" s="119" t="s">
        <v>411</v>
      </c>
      <c r="E73" s="119" t="s">
        <v>375</v>
      </c>
    </row>
    <row r="74" spans="1:6">
      <c r="A74" s="248" t="s">
        <v>178</v>
      </c>
      <c r="B74" s="248" t="s">
        <v>179</v>
      </c>
      <c r="C74" s="249">
        <f>C75</f>
        <v>3061479</v>
      </c>
      <c r="D74" s="249">
        <f t="shared" ref="D74:E74" si="15">D75</f>
        <v>2877060</v>
      </c>
      <c r="E74" s="249">
        <f t="shared" si="15"/>
        <v>2799851</v>
      </c>
    </row>
    <row r="75" spans="1:6">
      <c r="A75" s="248" t="s">
        <v>180</v>
      </c>
      <c r="B75" s="248" t="s">
        <v>181</v>
      </c>
      <c r="C75" s="249">
        <f>SUM(C76:C83)</f>
        <v>3061479</v>
      </c>
      <c r="D75" s="249">
        <f t="shared" ref="D75:E75" si="16">SUM(D76:D83)</f>
        <v>2877060</v>
      </c>
      <c r="E75" s="249">
        <f t="shared" si="16"/>
        <v>2799851</v>
      </c>
    </row>
    <row r="76" spans="1:6">
      <c r="A76" s="77" t="s">
        <v>182</v>
      </c>
      <c r="B76" s="77" t="s">
        <v>183</v>
      </c>
      <c r="C76" s="78">
        <v>99911</v>
      </c>
      <c r="D76" s="78">
        <v>99911</v>
      </c>
      <c r="E76" s="78">
        <v>99911</v>
      </c>
    </row>
    <row r="77" spans="1:6">
      <c r="A77" s="77" t="s">
        <v>184</v>
      </c>
      <c r="B77" s="77" t="s">
        <v>185</v>
      </c>
      <c r="C77" s="78">
        <v>2400607</v>
      </c>
      <c r="D77" s="78">
        <v>2400607</v>
      </c>
      <c r="E77" s="78">
        <v>2069034</v>
      </c>
    </row>
    <row r="78" spans="1:6">
      <c r="A78" s="77" t="s">
        <v>186</v>
      </c>
      <c r="B78" s="77" t="s">
        <v>187</v>
      </c>
      <c r="C78" s="78">
        <v>116700</v>
      </c>
      <c r="D78" s="78">
        <v>116700</v>
      </c>
      <c r="E78" s="78">
        <v>116700</v>
      </c>
    </row>
    <row r="79" spans="1:6">
      <c r="A79" s="77" t="s">
        <v>188</v>
      </c>
      <c r="B79" s="77" t="s">
        <v>189</v>
      </c>
      <c r="C79" s="78">
        <v>-22424</v>
      </c>
      <c r="D79" s="78">
        <v>0</v>
      </c>
      <c r="E79" s="78">
        <v>0</v>
      </c>
    </row>
    <row r="80" spans="1:6">
      <c r="A80" s="77" t="s">
        <v>190</v>
      </c>
      <c r="B80" s="77" t="s">
        <v>191</v>
      </c>
      <c r="C80" s="78">
        <v>123373</v>
      </c>
      <c r="D80" s="78">
        <v>110598</v>
      </c>
      <c r="E80" s="78">
        <v>49017</v>
      </c>
    </row>
    <row r="81" spans="1:5">
      <c r="A81" s="77" t="s">
        <v>192</v>
      </c>
      <c r="B81" s="77" t="s">
        <v>193</v>
      </c>
      <c r="C81" s="78">
        <v>-4132</v>
      </c>
      <c r="D81" s="78">
        <v>-4726</v>
      </c>
      <c r="E81" s="78">
        <v>431</v>
      </c>
    </row>
    <row r="82" spans="1:5">
      <c r="A82" s="96" t="s">
        <v>376</v>
      </c>
      <c r="B82" s="77" t="s">
        <v>195</v>
      </c>
      <c r="C82" s="78">
        <v>-986</v>
      </c>
      <c r="D82" s="78">
        <v>-986</v>
      </c>
      <c r="E82" s="78">
        <v>-5116</v>
      </c>
    </row>
    <row r="83" spans="1:5">
      <c r="A83" s="77" t="s">
        <v>377</v>
      </c>
      <c r="B83" s="77" t="s">
        <v>197</v>
      </c>
      <c r="C83" s="78">
        <v>348430</v>
      </c>
      <c r="D83" s="78">
        <v>154956</v>
      </c>
      <c r="E83" s="78">
        <v>469874</v>
      </c>
    </row>
    <row r="84" spans="1:5">
      <c r="A84" s="114" t="s">
        <v>412</v>
      </c>
      <c r="B84" s="114" t="s">
        <v>413</v>
      </c>
      <c r="C84" s="120">
        <v>0</v>
      </c>
      <c r="D84" s="120">
        <v>0</v>
      </c>
      <c r="E84" s="120">
        <v>0</v>
      </c>
    </row>
    <row r="85" spans="1:5">
      <c r="A85" s="248" t="s">
        <v>198</v>
      </c>
      <c r="B85" s="248" t="s">
        <v>199</v>
      </c>
      <c r="C85" s="249">
        <f>SUM(C86:C91)</f>
        <v>30798</v>
      </c>
      <c r="D85" s="249">
        <f t="shared" ref="D85:E85" si="17">SUM(D86:D91)</f>
        <v>26207</v>
      </c>
      <c r="E85" s="249">
        <f t="shared" si="17"/>
        <v>22574</v>
      </c>
    </row>
    <row r="86" spans="1:5">
      <c r="A86" s="77" t="s">
        <v>200</v>
      </c>
      <c r="B86" s="77" t="s">
        <v>201</v>
      </c>
      <c r="C86" s="78">
        <v>21123</v>
      </c>
      <c r="D86" s="78">
        <v>21414</v>
      </c>
      <c r="E86" s="78">
        <v>17706</v>
      </c>
    </row>
    <row r="87" spans="1:5">
      <c r="A87" s="77" t="s">
        <v>202</v>
      </c>
      <c r="B87" s="77" t="s">
        <v>203</v>
      </c>
      <c r="C87" s="78">
        <v>2080</v>
      </c>
      <c r="D87" s="78">
        <v>2154</v>
      </c>
      <c r="E87" s="78">
        <v>2274</v>
      </c>
    </row>
    <row r="88" spans="1:5">
      <c r="A88" s="77" t="s">
        <v>204</v>
      </c>
      <c r="B88" s="77" t="s">
        <v>205</v>
      </c>
      <c r="C88" s="78">
        <v>0</v>
      </c>
      <c r="D88" s="78">
        <v>0</v>
      </c>
      <c r="E88" s="78">
        <v>67</v>
      </c>
    </row>
    <row r="89" spans="1:5">
      <c r="A89" s="77" t="s">
        <v>206</v>
      </c>
      <c r="B89" s="77" t="s">
        <v>207</v>
      </c>
      <c r="C89" s="78">
        <v>6733</v>
      </c>
      <c r="D89" s="78">
        <v>1777</v>
      </c>
      <c r="E89" s="78">
        <v>1665</v>
      </c>
    </row>
    <row r="90" spans="1:5">
      <c r="A90" s="96" t="s">
        <v>208</v>
      </c>
      <c r="B90" s="77" t="s">
        <v>209</v>
      </c>
      <c r="C90" s="78">
        <v>862</v>
      </c>
      <c r="D90" s="78">
        <v>862</v>
      </c>
      <c r="E90" s="78">
        <v>862</v>
      </c>
    </row>
    <row r="91" spans="1:5">
      <c r="A91" s="77" t="s">
        <v>210</v>
      </c>
      <c r="B91" s="77" t="s">
        <v>211</v>
      </c>
      <c r="C91" s="78">
        <v>0</v>
      </c>
      <c r="D91" s="78">
        <v>0</v>
      </c>
      <c r="E91" s="78">
        <v>0</v>
      </c>
    </row>
    <row r="92" spans="1:5">
      <c r="A92" s="248" t="s">
        <v>212</v>
      </c>
      <c r="B92" s="248" t="s">
        <v>213</v>
      </c>
      <c r="C92" s="249">
        <f>SUM(C93:C100)</f>
        <v>206807</v>
      </c>
      <c r="D92" s="249">
        <f t="shared" ref="D92:E92" si="18">SUM(D93:D100)</f>
        <v>290116</v>
      </c>
      <c r="E92" s="249">
        <f t="shared" si="18"/>
        <v>219183</v>
      </c>
    </row>
    <row r="93" spans="1:5">
      <c r="A93" s="77" t="s">
        <v>336</v>
      </c>
      <c r="B93" s="77" t="s">
        <v>337</v>
      </c>
      <c r="C93" s="78">
        <v>0</v>
      </c>
      <c r="D93" s="78">
        <v>0</v>
      </c>
      <c r="E93" s="78">
        <v>0</v>
      </c>
    </row>
    <row r="94" spans="1:5">
      <c r="A94" s="77" t="s">
        <v>214</v>
      </c>
      <c r="B94" s="77" t="s">
        <v>215</v>
      </c>
      <c r="C94" s="78">
        <v>5775</v>
      </c>
      <c r="D94" s="78">
        <v>6729</v>
      </c>
      <c r="E94" s="78">
        <v>12408</v>
      </c>
    </row>
    <row r="95" spans="1:5">
      <c r="A95" s="77" t="s">
        <v>216</v>
      </c>
      <c r="B95" s="77" t="s">
        <v>217</v>
      </c>
      <c r="C95" s="78">
        <v>70021</v>
      </c>
      <c r="D95" s="78">
        <v>62122</v>
      </c>
      <c r="E95" s="78">
        <v>74733</v>
      </c>
    </row>
    <row r="96" spans="1:5">
      <c r="A96" s="77" t="s">
        <v>218</v>
      </c>
      <c r="B96" s="77" t="s">
        <v>219</v>
      </c>
      <c r="C96" s="78">
        <v>365</v>
      </c>
      <c r="D96" s="78">
        <v>6929</v>
      </c>
      <c r="E96" s="78">
        <v>782</v>
      </c>
    </row>
    <row r="97" spans="1:12">
      <c r="A97" s="77" t="s">
        <v>220</v>
      </c>
      <c r="B97" s="77" t="s">
        <v>221</v>
      </c>
      <c r="C97" s="78">
        <v>10629</v>
      </c>
      <c r="D97" s="78">
        <v>110514</v>
      </c>
      <c r="E97" s="78">
        <v>12924</v>
      </c>
    </row>
    <row r="98" spans="1:12">
      <c r="A98" s="77" t="s">
        <v>222</v>
      </c>
      <c r="B98" s="77" t="s">
        <v>223</v>
      </c>
      <c r="C98" s="78">
        <v>22881</v>
      </c>
      <c r="D98" s="78">
        <v>29776</v>
      </c>
      <c r="E98" s="78">
        <v>15175</v>
      </c>
    </row>
    <row r="99" spans="1:12">
      <c r="A99" s="96" t="s">
        <v>208</v>
      </c>
      <c r="B99" s="77" t="s">
        <v>224</v>
      </c>
      <c r="C99" s="78">
        <v>13052</v>
      </c>
      <c r="D99" s="78">
        <v>13319</v>
      </c>
      <c r="E99" s="78">
        <v>8740</v>
      </c>
    </row>
    <row r="100" spans="1:12">
      <c r="A100" s="77" t="s">
        <v>225</v>
      </c>
      <c r="B100" s="77" t="s">
        <v>226</v>
      </c>
      <c r="C100" s="78">
        <v>84084</v>
      </c>
      <c r="D100" s="78">
        <v>60727</v>
      </c>
      <c r="E100" s="78">
        <v>94421</v>
      </c>
    </row>
    <row r="101" spans="1:12">
      <c r="A101" s="274" t="s">
        <v>227</v>
      </c>
      <c r="B101" s="248" t="s">
        <v>228</v>
      </c>
      <c r="C101" s="249">
        <f>C92+C85+C75</f>
        <v>3299084</v>
      </c>
      <c r="D101" s="249">
        <f t="shared" ref="D101:E101" si="19">D92+D85+D75</f>
        <v>3193383</v>
      </c>
      <c r="E101" s="249">
        <f t="shared" si="19"/>
        <v>3041608</v>
      </c>
    </row>
    <row r="102" spans="1:12">
      <c r="A102" s="273" t="s">
        <v>96</v>
      </c>
      <c r="E102" s="239"/>
    </row>
    <row r="103" spans="1:12">
      <c r="E103" s="239"/>
    </row>
    <row r="104" spans="1:12" ht="26">
      <c r="A104" s="237" t="s">
        <v>229</v>
      </c>
      <c r="B104" s="237" t="s">
        <v>230</v>
      </c>
      <c r="E104" s="239"/>
      <c r="F104" s="239"/>
      <c r="G104" s="240"/>
    </row>
    <row r="105" spans="1:12" ht="24">
      <c r="A105" s="313" t="s">
        <v>231</v>
      </c>
      <c r="B105" s="313" t="s">
        <v>232</v>
      </c>
      <c r="C105" s="113" t="s">
        <v>386</v>
      </c>
      <c r="D105" s="113" t="s">
        <v>414</v>
      </c>
      <c r="E105" s="113" t="s">
        <v>388</v>
      </c>
      <c r="F105" s="113" t="s">
        <v>415</v>
      </c>
    </row>
    <row r="106" spans="1:12">
      <c r="A106" s="121" t="s">
        <v>233</v>
      </c>
      <c r="B106" s="121" t="s">
        <v>234</v>
      </c>
      <c r="C106" s="4"/>
      <c r="D106" s="4"/>
      <c r="E106" s="4"/>
      <c r="F106" s="4"/>
    </row>
    <row r="107" spans="1:12">
      <c r="A107" s="122" t="s">
        <v>397</v>
      </c>
      <c r="B107" s="122" t="s">
        <v>398</v>
      </c>
      <c r="C107" s="4">
        <f>C26</f>
        <v>193492</v>
      </c>
      <c r="D107" s="4">
        <f t="shared" ref="D107:F107" si="20">D26</f>
        <v>78107</v>
      </c>
      <c r="E107" s="4">
        <f t="shared" si="20"/>
        <v>348430</v>
      </c>
      <c r="F107" s="4">
        <f t="shared" si="20"/>
        <v>248150</v>
      </c>
      <c r="I107" s="239"/>
      <c r="J107" s="239"/>
      <c r="K107" s="239"/>
      <c r="L107" s="239"/>
    </row>
    <row r="108" spans="1:12">
      <c r="A108" s="122" t="s">
        <v>235</v>
      </c>
      <c r="B108" s="122" t="s">
        <v>236</v>
      </c>
      <c r="C108" s="4">
        <f>SUM(C109:C119)</f>
        <v>47089</v>
      </c>
      <c r="D108" s="4">
        <f t="shared" ref="D108:F108" si="21">SUM(D109:D119)</f>
        <v>26715</v>
      </c>
      <c r="E108" s="4">
        <f t="shared" si="21"/>
        <v>108726</v>
      </c>
      <c r="F108" s="4">
        <f t="shared" si="21"/>
        <v>128893</v>
      </c>
      <c r="I108" s="239"/>
      <c r="J108" s="239"/>
      <c r="K108" s="239"/>
      <c r="L108" s="239"/>
    </row>
    <row r="109" spans="1:12" ht="39">
      <c r="A109" s="178" t="s">
        <v>378</v>
      </c>
      <c r="B109" s="178" t="s">
        <v>379</v>
      </c>
      <c r="C109" s="80">
        <v>3333</v>
      </c>
      <c r="D109" s="80">
        <v>3883</v>
      </c>
      <c r="E109" s="80">
        <v>8897</v>
      </c>
      <c r="F109" s="80">
        <v>10966</v>
      </c>
      <c r="I109" s="239"/>
      <c r="J109" s="239"/>
      <c r="K109" s="239"/>
      <c r="L109" s="239"/>
    </row>
    <row r="110" spans="1:12">
      <c r="A110" s="81" t="s">
        <v>239</v>
      </c>
      <c r="B110" s="81" t="s">
        <v>240</v>
      </c>
      <c r="C110" s="80">
        <v>14424</v>
      </c>
      <c r="D110" s="80">
        <v>26372</v>
      </c>
      <c r="E110" s="80">
        <v>42097</v>
      </c>
      <c r="F110" s="80">
        <v>79107</v>
      </c>
      <c r="I110" s="239"/>
      <c r="J110" s="239"/>
      <c r="K110" s="239"/>
      <c r="L110" s="239"/>
    </row>
    <row r="111" spans="1:12">
      <c r="A111" s="81" t="s">
        <v>241</v>
      </c>
      <c r="B111" s="81" t="s">
        <v>416</v>
      </c>
      <c r="C111" s="80">
        <v>-8836</v>
      </c>
      <c r="D111" s="80">
        <v>13750</v>
      </c>
      <c r="E111" s="80">
        <v>20441</v>
      </c>
      <c r="F111" s="80">
        <v>5579</v>
      </c>
      <c r="I111" s="239"/>
      <c r="J111" s="239"/>
      <c r="K111" s="239"/>
      <c r="L111" s="239"/>
    </row>
    <row r="112" spans="1:12">
      <c r="A112" s="81" t="s">
        <v>243</v>
      </c>
      <c r="B112" s="81" t="s">
        <v>244</v>
      </c>
      <c r="C112" s="80">
        <v>-16336</v>
      </c>
      <c r="D112" s="80">
        <v>-16238</v>
      </c>
      <c r="E112" s="80">
        <v>-52328</v>
      </c>
      <c r="F112" s="80">
        <v>-50149</v>
      </c>
      <c r="I112" s="239"/>
      <c r="J112" s="239"/>
      <c r="K112" s="239"/>
      <c r="L112" s="239"/>
    </row>
    <row r="113" spans="1:12">
      <c r="A113" s="81" t="s">
        <v>417</v>
      </c>
      <c r="B113" s="81" t="s">
        <v>418</v>
      </c>
      <c r="C113" s="80">
        <v>8320</v>
      </c>
      <c r="D113" s="80">
        <v>-10923</v>
      </c>
      <c r="E113" s="80">
        <v>-22316</v>
      </c>
      <c r="F113" s="80">
        <v>-5073</v>
      </c>
      <c r="I113" s="239"/>
      <c r="J113" s="239"/>
      <c r="K113" s="239"/>
      <c r="L113" s="239"/>
    </row>
    <row r="114" spans="1:12">
      <c r="A114" s="81" t="s">
        <v>247</v>
      </c>
      <c r="B114" s="81" t="s">
        <v>248</v>
      </c>
      <c r="C114" s="80">
        <v>14405</v>
      </c>
      <c r="D114" s="80">
        <v>4318</v>
      </c>
      <c r="E114" s="80">
        <v>-14657</v>
      </c>
      <c r="F114" s="80">
        <v>-24438</v>
      </c>
      <c r="I114" s="239"/>
      <c r="J114" s="239"/>
      <c r="K114" s="239"/>
      <c r="L114" s="239"/>
    </row>
    <row r="115" spans="1:12">
      <c r="A115" s="81" t="s">
        <v>249</v>
      </c>
      <c r="B115" s="81" t="s">
        <v>250</v>
      </c>
      <c r="C115" s="80">
        <v>2527</v>
      </c>
      <c r="D115" s="80">
        <v>70</v>
      </c>
      <c r="E115" s="80">
        <v>-314</v>
      </c>
      <c r="F115" s="80">
        <v>328</v>
      </c>
      <c r="I115" s="239"/>
      <c r="J115" s="239"/>
      <c r="K115" s="239"/>
      <c r="L115" s="239"/>
    </row>
    <row r="116" spans="1:12">
      <c r="A116" s="81" t="s">
        <v>251</v>
      </c>
      <c r="B116" s="81" t="s">
        <v>252</v>
      </c>
      <c r="C116" s="80">
        <v>14020</v>
      </c>
      <c r="D116" s="80">
        <v>-13015</v>
      </c>
      <c r="E116" s="80">
        <v>70048</v>
      </c>
      <c r="F116" s="80">
        <v>93766</v>
      </c>
      <c r="I116" s="239"/>
      <c r="J116" s="239"/>
      <c r="K116" s="239"/>
      <c r="L116" s="239"/>
    </row>
    <row r="117" spans="1:12">
      <c r="A117" s="81" t="s">
        <v>253</v>
      </c>
      <c r="B117" s="81" t="s">
        <v>254</v>
      </c>
      <c r="C117" s="80">
        <v>2121</v>
      </c>
      <c r="D117" s="80">
        <v>2233</v>
      </c>
      <c r="E117" s="80">
        <v>4304</v>
      </c>
      <c r="F117" s="80">
        <v>-14774</v>
      </c>
      <c r="I117" s="239"/>
      <c r="J117" s="239"/>
      <c r="K117" s="239"/>
      <c r="L117" s="239"/>
    </row>
    <row r="118" spans="1:12">
      <c r="A118" s="81" t="s">
        <v>255</v>
      </c>
      <c r="B118" s="81" t="s">
        <v>256</v>
      </c>
      <c r="C118" s="80">
        <v>60</v>
      </c>
      <c r="D118" s="80">
        <v>9648</v>
      </c>
      <c r="E118" s="80">
        <v>18297</v>
      </c>
      <c r="F118" s="80">
        <v>14824</v>
      </c>
      <c r="I118" s="239"/>
      <c r="J118" s="239"/>
      <c r="K118" s="239"/>
      <c r="L118" s="239"/>
    </row>
    <row r="119" spans="1:12">
      <c r="A119" s="81" t="s">
        <v>259</v>
      </c>
      <c r="B119" s="81" t="s">
        <v>260</v>
      </c>
      <c r="C119" s="80">
        <v>13051</v>
      </c>
      <c r="D119" s="80">
        <v>6617</v>
      </c>
      <c r="E119" s="80">
        <v>34257</v>
      </c>
      <c r="F119" s="80">
        <v>18757</v>
      </c>
      <c r="I119" s="239"/>
      <c r="J119" s="239"/>
      <c r="K119" s="239"/>
      <c r="L119" s="239"/>
    </row>
    <row r="120" spans="1:12">
      <c r="A120" s="122" t="s">
        <v>261</v>
      </c>
      <c r="B120" s="122" t="s">
        <v>262</v>
      </c>
      <c r="C120" s="4">
        <f>SUM(C107:C108)</f>
        <v>240581</v>
      </c>
      <c r="D120" s="4">
        <f t="shared" ref="D120:F120" si="22">SUM(D107:D108)</f>
        <v>104822</v>
      </c>
      <c r="E120" s="4">
        <f t="shared" si="22"/>
        <v>457156</v>
      </c>
      <c r="F120" s="4">
        <f t="shared" si="22"/>
        <v>377043</v>
      </c>
      <c r="I120" s="239"/>
      <c r="J120" s="239"/>
      <c r="K120" s="239"/>
      <c r="L120" s="239"/>
    </row>
    <row r="121" spans="1:12">
      <c r="A121" s="81" t="s">
        <v>263</v>
      </c>
      <c r="B121" s="81" t="s">
        <v>380</v>
      </c>
      <c r="C121" s="80">
        <v>11112</v>
      </c>
      <c r="D121" s="80">
        <v>12410</v>
      </c>
      <c r="E121" s="80">
        <v>49874</v>
      </c>
      <c r="F121" s="80">
        <v>13379</v>
      </c>
      <c r="I121" s="239"/>
      <c r="J121" s="239"/>
      <c r="K121" s="239"/>
      <c r="L121" s="239"/>
    </row>
    <row r="122" spans="1:12">
      <c r="A122" s="81" t="s">
        <v>265</v>
      </c>
      <c r="B122" s="81" t="s">
        <v>266</v>
      </c>
      <c r="C122" s="80">
        <v>8584</v>
      </c>
      <c r="D122" s="80">
        <v>1865</v>
      </c>
      <c r="E122" s="80">
        <v>15960</v>
      </c>
      <c r="F122" s="80">
        <v>5750</v>
      </c>
      <c r="I122" s="239"/>
      <c r="J122" s="239"/>
      <c r="K122" s="239"/>
      <c r="L122" s="239"/>
    </row>
    <row r="123" spans="1:12">
      <c r="A123" s="81" t="s">
        <v>267</v>
      </c>
      <c r="B123" s="81" t="s">
        <v>268</v>
      </c>
      <c r="C123" s="80">
        <v>-23131</v>
      </c>
      <c r="D123" s="80">
        <v>-1851</v>
      </c>
      <c r="E123" s="80">
        <v>-35916</v>
      </c>
      <c r="F123" s="80">
        <v>-28027</v>
      </c>
      <c r="I123" s="239"/>
      <c r="J123" s="239"/>
      <c r="K123" s="239"/>
      <c r="L123" s="239"/>
    </row>
    <row r="124" spans="1:12">
      <c r="A124" s="121" t="s">
        <v>269</v>
      </c>
      <c r="B124" s="121" t="s">
        <v>270</v>
      </c>
      <c r="C124" s="4">
        <f>SUM(C120:C123)</f>
        <v>237146</v>
      </c>
      <c r="D124" s="4">
        <f t="shared" ref="D124:F124" si="23">SUM(D120:D123)</f>
        <v>117246</v>
      </c>
      <c r="E124" s="4">
        <f t="shared" si="23"/>
        <v>487074</v>
      </c>
      <c r="F124" s="4">
        <f t="shared" si="23"/>
        <v>368145</v>
      </c>
      <c r="I124" s="239"/>
      <c r="J124" s="239"/>
      <c r="K124" s="239"/>
      <c r="L124" s="239"/>
    </row>
    <row r="125" spans="1:12" ht="15" customHeight="1">
      <c r="A125" s="121" t="s">
        <v>271</v>
      </c>
      <c r="B125" s="121" t="s">
        <v>272</v>
      </c>
      <c r="C125" s="267"/>
      <c r="D125" s="267"/>
      <c r="E125" s="267"/>
      <c r="F125" s="267"/>
      <c r="I125" s="239"/>
      <c r="J125" s="239"/>
      <c r="K125" s="239"/>
      <c r="L125" s="239"/>
    </row>
    <row r="126" spans="1:12">
      <c r="A126" s="122" t="s">
        <v>273</v>
      </c>
      <c r="B126" s="122" t="s">
        <v>274</v>
      </c>
      <c r="C126" s="4">
        <f>SUM(C127:C138)</f>
        <v>441055</v>
      </c>
      <c r="D126" s="4">
        <f t="shared" ref="D126:F126" si="24">SUM(D127:D138)</f>
        <v>232549</v>
      </c>
      <c r="E126" s="4">
        <f t="shared" si="24"/>
        <v>1199014</v>
      </c>
      <c r="F126" s="4">
        <f t="shared" si="24"/>
        <v>724295</v>
      </c>
    </row>
    <row r="127" spans="1:12">
      <c r="A127" s="81" t="s">
        <v>275</v>
      </c>
      <c r="B127" s="81" t="s">
        <v>276</v>
      </c>
      <c r="C127" s="80">
        <v>17</v>
      </c>
      <c r="D127" s="80">
        <v>15</v>
      </c>
      <c r="E127" s="80">
        <v>218</v>
      </c>
      <c r="F127" s="80">
        <v>182</v>
      </c>
    </row>
    <row r="128" spans="1:12">
      <c r="A128" s="81" t="s">
        <v>277</v>
      </c>
      <c r="B128" s="81" t="s">
        <v>278</v>
      </c>
      <c r="C128" s="80">
        <v>0</v>
      </c>
      <c r="D128" s="80">
        <v>0</v>
      </c>
      <c r="E128" s="80">
        <v>0</v>
      </c>
      <c r="F128" s="80">
        <v>0</v>
      </c>
    </row>
    <row r="129" spans="1:9" ht="26">
      <c r="A129" s="178" t="s">
        <v>279</v>
      </c>
      <c r="B129" s="178" t="s">
        <v>280</v>
      </c>
      <c r="C129" s="80">
        <v>0</v>
      </c>
      <c r="D129" s="80">
        <v>0</v>
      </c>
      <c r="E129" s="80">
        <v>0</v>
      </c>
      <c r="F129" s="80">
        <v>0</v>
      </c>
    </row>
    <row r="130" spans="1:9">
      <c r="A130" s="81" t="s">
        <v>281</v>
      </c>
      <c r="B130" s="81" t="s">
        <v>282</v>
      </c>
      <c r="C130" s="80">
        <v>0</v>
      </c>
      <c r="D130" s="80">
        <v>0</v>
      </c>
      <c r="E130" s="80">
        <v>0</v>
      </c>
      <c r="F130" s="80">
        <v>0</v>
      </c>
    </row>
    <row r="131" spans="1:9">
      <c r="A131" s="81" t="s">
        <v>283</v>
      </c>
      <c r="B131" s="81" t="s">
        <v>284</v>
      </c>
      <c r="C131" s="80">
        <v>0</v>
      </c>
      <c r="D131" s="80">
        <v>0</v>
      </c>
      <c r="E131" s="80">
        <v>0</v>
      </c>
      <c r="F131" s="80">
        <v>0</v>
      </c>
    </row>
    <row r="132" spans="1:9">
      <c r="A132" s="81" t="s">
        <v>285</v>
      </c>
      <c r="B132" s="81" t="s">
        <v>286</v>
      </c>
      <c r="C132" s="80">
        <v>0</v>
      </c>
      <c r="D132" s="80">
        <v>325</v>
      </c>
      <c r="E132" s="80">
        <v>0</v>
      </c>
      <c r="F132" s="80">
        <v>617</v>
      </c>
    </row>
    <row r="133" spans="1:9">
      <c r="A133" s="81" t="s">
        <v>287</v>
      </c>
      <c r="B133" s="81" t="s">
        <v>288</v>
      </c>
      <c r="C133" s="80">
        <v>239001</v>
      </c>
      <c r="D133" s="80">
        <v>167391</v>
      </c>
      <c r="E133" s="80">
        <v>777385</v>
      </c>
      <c r="F133" s="80">
        <v>593005</v>
      </c>
    </row>
    <row r="134" spans="1:9">
      <c r="A134" s="81" t="s">
        <v>381</v>
      </c>
      <c r="B134" s="81" t="s">
        <v>382</v>
      </c>
      <c r="C134" s="80">
        <v>182605</v>
      </c>
      <c r="D134" s="80">
        <v>47487</v>
      </c>
      <c r="E134" s="80">
        <v>365677</v>
      </c>
      <c r="F134" s="80">
        <v>76840</v>
      </c>
    </row>
    <row r="135" spans="1:9">
      <c r="A135" s="81" t="s">
        <v>291</v>
      </c>
      <c r="B135" s="81" t="s">
        <v>292</v>
      </c>
      <c r="C135" s="80">
        <v>5498</v>
      </c>
      <c r="D135" s="80">
        <v>4391</v>
      </c>
      <c r="E135" s="80">
        <v>13584</v>
      </c>
      <c r="F135" s="80">
        <v>11927</v>
      </c>
    </row>
    <row r="136" spans="1:9">
      <c r="A136" s="81" t="s">
        <v>293</v>
      </c>
      <c r="B136" s="81" t="s">
        <v>294</v>
      </c>
      <c r="C136" s="80">
        <v>6898</v>
      </c>
      <c r="D136" s="80">
        <v>6750</v>
      </c>
      <c r="E136" s="80">
        <v>24297</v>
      </c>
      <c r="F136" s="80">
        <v>22615</v>
      </c>
    </row>
    <row r="137" spans="1:9">
      <c r="A137" s="81" t="s">
        <v>295</v>
      </c>
      <c r="B137" s="81" t="s">
        <v>296</v>
      </c>
      <c r="C137" s="80">
        <v>6567</v>
      </c>
      <c r="D137" s="80">
        <v>6128</v>
      </c>
      <c r="E137" s="80">
        <v>17384</v>
      </c>
      <c r="F137" s="80">
        <v>18911</v>
      </c>
    </row>
    <row r="138" spans="1:9">
      <c r="A138" s="81" t="s">
        <v>297</v>
      </c>
      <c r="B138" s="81" t="s">
        <v>298</v>
      </c>
      <c r="C138" s="80">
        <v>469</v>
      </c>
      <c r="D138" s="80">
        <v>62</v>
      </c>
      <c r="E138" s="80">
        <v>469</v>
      </c>
      <c r="F138" s="80">
        <v>198</v>
      </c>
      <c r="I138" s="239"/>
    </row>
    <row r="139" spans="1:9">
      <c r="A139" s="122" t="s">
        <v>299</v>
      </c>
      <c r="B139" s="122" t="s">
        <v>300</v>
      </c>
      <c r="C139" s="4">
        <f>SUM(C140:C155)</f>
        <v>578827</v>
      </c>
      <c r="D139" s="4">
        <f t="shared" ref="D139:F139" si="25">SUM(D140:D155)</f>
        <v>415597</v>
      </c>
      <c r="E139" s="4">
        <f t="shared" si="25"/>
        <v>1562058</v>
      </c>
      <c r="F139" s="4">
        <f t="shared" si="25"/>
        <v>1085341</v>
      </c>
      <c r="I139" s="239"/>
    </row>
    <row r="140" spans="1:9">
      <c r="A140" s="81" t="s">
        <v>301</v>
      </c>
      <c r="B140" s="81" t="s">
        <v>302</v>
      </c>
      <c r="C140" s="80">
        <v>18588</v>
      </c>
      <c r="D140" s="80">
        <v>26802</v>
      </c>
      <c r="E140" s="80">
        <v>78831</v>
      </c>
      <c r="F140" s="80">
        <v>63530</v>
      </c>
      <c r="I140" s="239"/>
    </row>
    <row r="141" spans="1:9">
      <c r="A141" s="81" t="s">
        <v>136</v>
      </c>
      <c r="B141" s="81" t="s">
        <v>137</v>
      </c>
      <c r="C141" s="80">
        <v>117878</v>
      </c>
      <c r="D141" s="80">
        <v>64429</v>
      </c>
      <c r="E141" s="80">
        <v>360086</v>
      </c>
      <c r="F141" s="80">
        <v>171568</v>
      </c>
      <c r="I141" s="239"/>
    </row>
    <row r="142" spans="1:9">
      <c r="A142" s="81" t="s">
        <v>303</v>
      </c>
      <c r="B142" s="81" t="s">
        <v>304</v>
      </c>
      <c r="C142" s="80">
        <v>0</v>
      </c>
      <c r="D142" s="80">
        <v>13</v>
      </c>
      <c r="E142" s="80">
        <v>0</v>
      </c>
      <c r="F142" s="80">
        <v>224</v>
      </c>
      <c r="I142" s="239"/>
    </row>
    <row r="143" spans="1:9">
      <c r="A143" s="81" t="s">
        <v>305</v>
      </c>
      <c r="B143" s="81" t="s">
        <v>306</v>
      </c>
      <c r="C143" s="80">
        <v>0</v>
      </c>
      <c r="D143" s="80">
        <v>0</v>
      </c>
      <c r="E143" s="80">
        <v>0</v>
      </c>
      <c r="F143" s="80">
        <v>0</v>
      </c>
      <c r="I143" s="239"/>
    </row>
    <row r="144" spans="1:9">
      <c r="A144" s="81" t="s">
        <v>307</v>
      </c>
      <c r="B144" s="81" t="s">
        <v>308</v>
      </c>
      <c r="C144" s="80">
        <v>21622</v>
      </c>
      <c r="D144" s="80">
        <v>11</v>
      </c>
      <c r="E144" s="80">
        <v>25191</v>
      </c>
      <c r="F144" s="80">
        <v>22</v>
      </c>
      <c r="I144" s="239"/>
    </row>
    <row r="145" spans="1:9">
      <c r="A145" s="81" t="s">
        <v>309</v>
      </c>
      <c r="B145" s="81" t="s">
        <v>310</v>
      </c>
      <c r="C145" s="80">
        <v>0</v>
      </c>
      <c r="D145" s="80">
        <v>0</v>
      </c>
      <c r="E145" s="80">
        <v>0</v>
      </c>
      <c r="F145" s="80">
        <v>0</v>
      </c>
      <c r="I145" s="239"/>
    </row>
    <row r="146" spans="1:9">
      <c r="A146" s="81" t="s">
        <v>311</v>
      </c>
      <c r="B146" s="81" t="s">
        <v>312</v>
      </c>
      <c r="C146" s="80">
        <v>0</v>
      </c>
      <c r="D146" s="80">
        <v>0</v>
      </c>
      <c r="E146" s="80">
        <v>0</v>
      </c>
      <c r="F146" s="80">
        <v>0</v>
      </c>
      <c r="I146" s="239"/>
    </row>
    <row r="147" spans="1:9" s="240" customFormat="1">
      <c r="A147" s="81" t="s">
        <v>313</v>
      </c>
      <c r="B147" s="81" t="s">
        <v>314</v>
      </c>
      <c r="C147" s="80">
        <v>0</v>
      </c>
      <c r="D147" s="80">
        <v>0</v>
      </c>
      <c r="E147" s="80">
        <v>0</v>
      </c>
      <c r="F147" s="80">
        <v>0</v>
      </c>
      <c r="G147" s="235"/>
      <c r="H147" s="235"/>
      <c r="I147" s="239"/>
    </row>
    <row r="148" spans="1:9" s="240" customFormat="1">
      <c r="A148" s="81" t="s">
        <v>315</v>
      </c>
      <c r="B148" s="81" t="s">
        <v>316</v>
      </c>
      <c r="C148" s="80">
        <v>0</v>
      </c>
      <c r="D148" s="80">
        <v>0</v>
      </c>
      <c r="E148" s="80">
        <v>0</v>
      </c>
      <c r="F148" s="80">
        <v>3141</v>
      </c>
      <c r="G148" s="235"/>
      <c r="H148" s="235"/>
      <c r="I148" s="239"/>
    </row>
    <row r="149" spans="1:9" s="240" customFormat="1">
      <c r="A149" s="81" t="s">
        <v>317</v>
      </c>
      <c r="B149" s="81" t="s">
        <v>318</v>
      </c>
      <c r="C149" s="80">
        <v>0</v>
      </c>
      <c r="D149" s="80">
        <v>0</v>
      </c>
      <c r="E149" s="80">
        <v>0</v>
      </c>
      <c r="F149" s="80">
        <v>0</v>
      </c>
      <c r="H149" s="235"/>
      <c r="I149" s="239"/>
    </row>
    <row r="150" spans="1:9">
      <c r="A150" s="81" t="s">
        <v>319</v>
      </c>
      <c r="B150" s="81" t="s">
        <v>320</v>
      </c>
      <c r="C150" s="80">
        <v>0</v>
      </c>
      <c r="D150" s="80">
        <v>0</v>
      </c>
      <c r="E150" s="80">
        <v>0</v>
      </c>
      <c r="F150" s="80">
        <v>0</v>
      </c>
      <c r="I150" s="239"/>
    </row>
    <row r="151" spans="1:9">
      <c r="A151" s="81" t="s">
        <v>321</v>
      </c>
      <c r="B151" s="81" t="s">
        <v>322</v>
      </c>
      <c r="C151" s="80">
        <v>261111</v>
      </c>
      <c r="D151" s="80">
        <v>292331</v>
      </c>
      <c r="E151" s="80">
        <v>697496</v>
      </c>
      <c r="F151" s="80">
        <v>718645</v>
      </c>
      <c r="I151" s="239"/>
    </row>
    <row r="152" spans="1:9">
      <c r="A152" s="81" t="s">
        <v>323</v>
      </c>
      <c r="B152" s="81" t="s">
        <v>324</v>
      </c>
      <c r="C152" s="80">
        <v>159628</v>
      </c>
      <c r="D152" s="80">
        <v>32011</v>
      </c>
      <c r="E152" s="80">
        <v>400454</v>
      </c>
      <c r="F152" s="80">
        <v>128211</v>
      </c>
      <c r="I152" s="239"/>
    </row>
    <row r="153" spans="1:9">
      <c r="A153" s="81" t="s">
        <v>419</v>
      </c>
      <c r="B153" s="81" t="s">
        <v>420</v>
      </c>
      <c r="C153" s="80">
        <v>0</v>
      </c>
      <c r="D153" s="80">
        <v>0</v>
      </c>
      <c r="E153" s="80">
        <v>0</v>
      </c>
      <c r="F153" s="80">
        <v>0</v>
      </c>
      <c r="I153" s="239"/>
    </row>
    <row r="154" spans="1:9">
      <c r="A154" s="81" t="s">
        <v>421</v>
      </c>
      <c r="B154" s="81" t="s">
        <v>422</v>
      </c>
      <c r="C154" s="80">
        <v>0</v>
      </c>
      <c r="D154" s="80">
        <v>0</v>
      </c>
      <c r="E154" s="80">
        <v>0</v>
      </c>
      <c r="F154" s="80">
        <v>0</v>
      </c>
      <c r="I154" s="239"/>
    </row>
    <row r="155" spans="1:9">
      <c r="A155" s="81" t="s">
        <v>423</v>
      </c>
      <c r="B155" s="81" t="s">
        <v>424</v>
      </c>
      <c r="C155" s="80">
        <v>0</v>
      </c>
      <c r="D155" s="80">
        <v>0</v>
      </c>
      <c r="E155" s="80">
        <v>0</v>
      </c>
      <c r="F155" s="80">
        <v>0</v>
      </c>
      <c r="I155" s="239"/>
    </row>
    <row r="156" spans="1:9">
      <c r="A156" s="121" t="s">
        <v>425</v>
      </c>
      <c r="B156" s="121" t="s">
        <v>331</v>
      </c>
      <c r="C156" s="4">
        <f>C126-C139</f>
        <v>-137772</v>
      </c>
      <c r="D156" s="4">
        <f t="shared" ref="D156:F156" si="26">D126-D139</f>
        <v>-183048</v>
      </c>
      <c r="E156" s="4">
        <f t="shared" si="26"/>
        <v>-363044</v>
      </c>
      <c r="F156" s="4">
        <f t="shared" si="26"/>
        <v>-361046</v>
      </c>
      <c r="I156" s="239"/>
    </row>
    <row r="157" spans="1:9">
      <c r="A157" s="121" t="s">
        <v>332</v>
      </c>
      <c r="B157" s="121" t="s">
        <v>333</v>
      </c>
      <c r="C157" s="4"/>
      <c r="D157" s="4"/>
      <c r="E157" s="4"/>
      <c r="F157" s="4"/>
    </row>
    <row r="158" spans="1:9">
      <c r="A158" s="122" t="s">
        <v>273</v>
      </c>
      <c r="B158" s="122" t="s">
        <v>274</v>
      </c>
      <c r="C158" s="4">
        <f>SUM(C159:C162)</f>
        <v>2</v>
      </c>
      <c r="D158" s="4">
        <f t="shared" ref="D158:F158" si="27">SUM(D159:D162)</f>
        <v>6</v>
      </c>
      <c r="E158" s="4">
        <f t="shared" si="27"/>
        <v>17</v>
      </c>
      <c r="F158" s="4">
        <f t="shared" si="27"/>
        <v>15</v>
      </c>
    </row>
    <row r="159" spans="1:9" ht="26">
      <c r="A159" s="178" t="s">
        <v>334</v>
      </c>
      <c r="B159" s="178" t="s">
        <v>335</v>
      </c>
      <c r="C159" s="80">
        <v>0</v>
      </c>
      <c r="D159" s="80">
        <v>0</v>
      </c>
      <c r="E159" s="80">
        <v>0</v>
      </c>
      <c r="F159" s="80">
        <v>0</v>
      </c>
    </row>
    <row r="160" spans="1:9">
      <c r="A160" s="81" t="s">
        <v>336</v>
      </c>
      <c r="B160" s="81" t="s">
        <v>337</v>
      </c>
      <c r="C160" s="80">
        <v>0</v>
      </c>
      <c r="D160" s="80">
        <v>0</v>
      </c>
      <c r="E160" s="80">
        <v>0</v>
      </c>
      <c r="F160" s="80">
        <v>0</v>
      </c>
    </row>
    <row r="161" spans="1:14">
      <c r="A161" s="81" t="s">
        <v>383</v>
      </c>
      <c r="B161" s="81" t="s">
        <v>339</v>
      </c>
      <c r="C161" s="80">
        <v>2</v>
      </c>
      <c r="D161" s="80">
        <v>5</v>
      </c>
      <c r="E161" s="80">
        <v>15</v>
      </c>
      <c r="F161" s="80">
        <v>12</v>
      </c>
    </row>
    <row r="162" spans="1:14">
      <c r="A162" s="81" t="s">
        <v>340</v>
      </c>
      <c r="B162" s="81" t="s">
        <v>341</v>
      </c>
      <c r="C162" s="80">
        <v>0</v>
      </c>
      <c r="D162" s="80">
        <v>1</v>
      </c>
      <c r="E162" s="80">
        <v>2</v>
      </c>
      <c r="F162" s="80">
        <v>3</v>
      </c>
    </row>
    <row r="163" spans="1:14">
      <c r="A163" s="122" t="s">
        <v>299</v>
      </c>
      <c r="B163" s="122" t="s">
        <v>300</v>
      </c>
      <c r="C163" s="4">
        <f>SUM(C164:C169)</f>
        <v>123544</v>
      </c>
      <c r="D163" s="4">
        <f t="shared" ref="D163:F163" si="28">SUM(D164:D169)</f>
        <v>903</v>
      </c>
      <c r="E163" s="4">
        <f t="shared" si="28"/>
        <v>126127</v>
      </c>
      <c r="F163" s="4">
        <f t="shared" si="28"/>
        <v>102887</v>
      </c>
    </row>
    <row r="164" spans="1:14">
      <c r="A164" s="81" t="s">
        <v>342</v>
      </c>
      <c r="B164" s="81" t="s">
        <v>312</v>
      </c>
      <c r="C164" s="80">
        <v>0</v>
      </c>
      <c r="D164" s="80">
        <v>0</v>
      </c>
      <c r="E164" s="80">
        <v>0</v>
      </c>
      <c r="F164" s="80">
        <v>0</v>
      </c>
      <c r="N164" s="236"/>
    </row>
    <row r="165" spans="1:14">
      <c r="A165" s="81" t="s">
        <v>343</v>
      </c>
      <c r="B165" s="81" t="s">
        <v>344</v>
      </c>
      <c r="C165" s="80">
        <v>22424</v>
      </c>
      <c r="D165" s="80">
        <v>0</v>
      </c>
      <c r="E165" s="80">
        <v>22424</v>
      </c>
      <c r="F165" s="80">
        <v>0</v>
      </c>
      <c r="N165" s="236"/>
    </row>
    <row r="166" spans="1:14">
      <c r="A166" s="81" t="s">
        <v>345</v>
      </c>
      <c r="B166" s="81" t="s">
        <v>346</v>
      </c>
      <c r="C166" s="80">
        <v>99911</v>
      </c>
      <c r="D166" s="80">
        <v>0</v>
      </c>
      <c r="E166" s="80">
        <v>99911</v>
      </c>
      <c r="F166" s="80">
        <v>99911</v>
      </c>
      <c r="N166" s="236"/>
    </row>
    <row r="167" spans="1:14" ht="26">
      <c r="A167" s="178" t="s">
        <v>347</v>
      </c>
      <c r="B167" s="178" t="s">
        <v>348</v>
      </c>
      <c r="C167" s="80">
        <v>0</v>
      </c>
      <c r="D167" s="80">
        <v>0</v>
      </c>
      <c r="E167" s="80">
        <v>0</v>
      </c>
      <c r="F167" s="80">
        <v>0</v>
      </c>
      <c r="N167" s="236"/>
    </row>
    <row r="168" spans="1:14" ht="15" customHeight="1">
      <c r="A168" s="81" t="s">
        <v>349</v>
      </c>
      <c r="B168" s="81" t="s">
        <v>350</v>
      </c>
      <c r="C168" s="80">
        <v>1057</v>
      </c>
      <c r="D168" s="80">
        <v>715</v>
      </c>
      <c r="E168" s="80">
        <v>3310</v>
      </c>
      <c r="F168" s="80">
        <v>2378</v>
      </c>
    </row>
    <row r="169" spans="1:14">
      <c r="A169" s="81" t="s">
        <v>351</v>
      </c>
      <c r="B169" s="81" t="s">
        <v>341</v>
      </c>
      <c r="C169" s="80">
        <v>152</v>
      </c>
      <c r="D169" s="80">
        <v>188</v>
      </c>
      <c r="E169" s="80">
        <v>482</v>
      </c>
      <c r="F169" s="80">
        <v>598</v>
      </c>
    </row>
    <row r="170" spans="1:14">
      <c r="A170" s="121" t="s">
        <v>352</v>
      </c>
      <c r="B170" s="121" t="s">
        <v>353</v>
      </c>
      <c r="C170" s="4">
        <f>C158-C163</f>
        <v>-123542</v>
      </c>
      <c r="D170" s="4">
        <f t="shared" ref="D170:F170" si="29">D158-D163</f>
        <v>-897</v>
      </c>
      <c r="E170" s="4">
        <f t="shared" si="29"/>
        <v>-126110</v>
      </c>
      <c r="F170" s="4">
        <f t="shared" si="29"/>
        <v>-102872</v>
      </c>
    </row>
    <row r="171" spans="1:14">
      <c r="A171" s="121" t="s">
        <v>354</v>
      </c>
      <c r="B171" s="121" t="s">
        <v>355</v>
      </c>
      <c r="C171" s="4">
        <f>C124+C156+C170</f>
        <v>-24168</v>
      </c>
      <c r="D171" s="4">
        <f t="shared" ref="D171:F171" si="30">D124+D156+D170</f>
        <v>-66699</v>
      </c>
      <c r="E171" s="4">
        <f t="shared" si="30"/>
        <v>-2080</v>
      </c>
      <c r="F171" s="4">
        <f t="shared" si="30"/>
        <v>-95773</v>
      </c>
    </row>
    <row r="172" spans="1:14">
      <c r="A172" s="121" t="s">
        <v>356</v>
      </c>
      <c r="B172" s="121" t="s">
        <v>357</v>
      </c>
      <c r="C172" s="4">
        <f>C171</f>
        <v>-24168</v>
      </c>
      <c r="D172" s="4">
        <f t="shared" ref="D172:F172" si="31">D171</f>
        <v>-66699</v>
      </c>
      <c r="E172" s="4">
        <f t="shared" si="31"/>
        <v>-2080</v>
      </c>
      <c r="F172" s="4">
        <f t="shared" si="31"/>
        <v>-95773</v>
      </c>
    </row>
    <row r="173" spans="1:14">
      <c r="A173" s="121" t="s">
        <v>358</v>
      </c>
      <c r="B173" s="121" t="s">
        <v>359</v>
      </c>
      <c r="C173" s="4">
        <v>146974</v>
      </c>
      <c r="D173" s="4">
        <v>148980</v>
      </c>
      <c r="E173" s="4">
        <v>124886</v>
      </c>
      <c r="F173" s="4">
        <v>178054</v>
      </c>
    </row>
    <row r="174" spans="1:14">
      <c r="A174" s="121" t="s">
        <v>360</v>
      </c>
      <c r="B174" s="121" t="s">
        <v>361</v>
      </c>
      <c r="C174" s="4">
        <f>C172+C173</f>
        <v>122806</v>
      </c>
      <c r="D174" s="4">
        <f t="shared" ref="D174:F174" si="32">D172+D173</f>
        <v>82281</v>
      </c>
      <c r="E174" s="4">
        <f t="shared" si="32"/>
        <v>122806</v>
      </c>
      <c r="F174" s="4">
        <f t="shared" si="32"/>
        <v>82281</v>
      </c>
    </row>
    <row r="175" spans="1:14">
      <c r="A175" s="252"/>
      <c r="C175" s="72"/>
      <c r="D175" s="72"/>
      <c r="E175" s="72"/>
      <c r="F175" s="72"/>
    </row>
    <row r="176" spans="1:14">
      <c r="A176" s="253"/>
      <c r="B176" s="71"/>
      <c r="C176" s="72"/>
      <c r="D176" s="72"/>
      <c r="E176" s="72"/>
      <c r="F176" s="72"/>
    </row>
    <row r="177" spans="1:21">
      <c r="A177" s="253"/>
      <c r="B177" s="71"/>
      <c r="C177" s="72"/>
      <c r="D177" s="72"/>
      <c r="E177" s="72"/>
      <c r="F177" s="72"/>
    </row>
    <row r="178" spans="1:21">
      <c r="A178" s="253"/>
      <c r="B178" s="71"/>
      <c r="C178" s="72"/>
      <c r="D178" s="72"/>
      <c r="E178" s="72"/>
      <c r="F178" s="72"/>
    </row>
    <row r="179" spans="1:21">
      <c r="A179" s="253"/>
      <c r="B179" s="71"/>
      <c r="C179" s="72"/>
      <c r="D179" s="72"/>
      <c r="E179" s="72"/>
      <c r="F179" s="72"/>
    </row>
    <row r="180" spans="1:21">
      <c r="A180" s="253"/>
      <c r="B180" s="71"/>
      <c r="C180" s="72"/>
      <c r="D180" s="72"/>
      <c r="E180" s="72"/>
      <c r="F180" s="72"/>
    </row>
    <row r="181" spans="1:21">
      <c r="A181" s="253"/>
      <c r="B181" s="71"/>
      <c r="C181" s="72"/>
      <c r="D181" s="72"/>
      <c r="E181" s="72"/>
      <c r="F181" s="72"/>
    </row>
    <row r="182" spans="1:21" s="240" customFormat="1">
      <c r="A182" s="254"/>
      <c r="B182" s="179"/>
      <c r="C182" s="180"/>
      <c r="D182" s="180"/>
      <c r="E182" s="180"/>
      <c r="F182" s="180"/>
    </row>
    <row r="183" spans="1:21">
      <c r="A183" s="253"/>
      <c r="B183" s="71"/>
      <c r="C183" s="72"/>
      <c r="D183" s="72"/>
      <c r="E183" s="72"/>
      <c r="F183" s="72"/>
    </row>
    <row r="184" spans="1:21" ht="60" customHeight="1">
      <c r="A184" s="279" t="s">
        <v>426</v>
      </c>
      <c r="B184" s="205" t="s">
        <v>427</v>
      </c>
      <c r="C184" s="383" t="str">
        <f>C6</f>
        <v>01.07.2025-30.09.2025</v>
      </c>
      <c r="D184" s="384"/>
      <c r="E184" s="384"/>
      <c r="F184" s="384"/>
      <c r="G184" s="239"/>
      <c r="H184" s="383" t="s">
        <v>387</v>
      </c>
      <c r="I184" s="384"/>
      <c r="J184" s="384"/>
      <c r="K184" s="385"/>
      <c r="M184" s="383" t="str">
        <f>E6</f>
        <v>01.01.2025-30.09.2025</v>
      </c>
      <c r="N184" s="384"/>
      <c r="O184" s="384"/>
      <c r="P184" s="385"/>
      <c r="Q184" s="239"/>
      <c r="R184" s="383" t="str">
        <f>F6</f>
        <v>01.01.2024-30.09.2024*</v>
      </c>
      <c r="S184" s="384"/>
      <c r="T184" s="384"/>
      <c r="U184" s="385"/>
    </row>
    <row r="185" spans="1:21" ht="26">
      <c r="A185" s="386" t="s">
        <v>428</v>
      </c>
      <c r="B185" s="387" t="s">
        <v>429</v>
      </c>
      <c r="C185" s="388" t="s">
        <v>430</v>
      </c>
      <c r="D185" s="388" t="s">
        <v>431</v>
      </c>
      <c r="E185" s="275" t="s">
        <v>432</v>
      </c>
      <c r="F185" s="255" t="s">
        <v>433</v>
      </c>
      <c r="H185" s="388" t="s">
        <v>430</v>
      </c>
      <c r="I185" s="388" t="s">
        <v>431</v>
      </c>
      <c r="J185" s="275" t="s">
        <v>432</v>
      </c>
      <c r="K185" s="255" t="s">
        <v>433</v>
      </c>
      <c r="M185" s="388" t="s">
        <v>430</v>
      </c>
      <c r="N185" s="388" t="s">
        <v>431</v>
      </c>
      <c r="O185" s="275" t="s">
        <v>432</v>
      </c>
      <c r="P185" s="255" t="s">
        <v>433</v>
      </c>
      <c r="Q185" s="239"/>
      <c r="R185" s="388" t="s">
        <v>430</v>
      </c>
      <c r="S185" s="388" t="s">
        <v>431</v>
      </c>
      <c r="T185" s="275" t="s">
        <v>432</v>
      </c>
      <c r="U185" s="255" t="s">
        <v>433</v>
      </c>
    </row>
    <row r="186" spans="1:21" ht="26">
      <c r="A186" s="386"/>
      <c r="B186" s="387"/>
      <c r="C186" s="389"/>
      <c r="D186" s="389"/>
      <c r="E186" s="275" t="s">
        <v>434</v>
      </c>
      <c r="F186" s="255" t="s">
        <v>435</v>
      </c>
      <c r="H186" s="389"/>
      <c r="I186" s="389"/>
      <c r="J186" s="275" t="s">
        <v>434</v>
      </c>
      <c r="K186" s="255" t="s">
        <v>435</v>
      </c>
      <c r="M186" s="389"/>
      <c r="N186" s="389"/>
      <c r="O186" s="275" t="s">
        <v>434</v>
      </c>
      <c r="P186" s="255" t="s">
        <v>435</v>
      </c>
      <c r="Q186" s="239"/>
      <c r="R186" s="389"/>
      <c r="S186" s="389"/>
      <c r="T186" s="275" t="s">
        <v>434</v>
      </c>
      <c r="U186" s="255" t="s">
        <v>435</v>
      </c>
    </row>
    <row r="187" spans="1:21">
      <c r="A187" s="274" t="s">
        <v>44</v>
      </c>
      <c r="B187" s="121" t="s">
        <v>1</v>
      </c>
      <c r="C187" s="123">
        <f>SUM(C188:C190)</f>
        <v>303133</v>
      </c>
      <c r="D187" s="123">
        <f t="shared" ref="D187:E187" si="33">SUM(D188:D190)</f>
        <v>48982</v>
      </c>
      <c r="E187" s="123">
        <f t="shared" si="33"/>
        <v>-3043</v>
      </c>
      <c r="F187" s="123">
        <f>SUM(C187:E187)</f>
        <v>349072</v>
      </c>
      <c r="H187" s="123">
        <f>SUM(H188:H190)</f>
        <v>181008</v>
      </c>
      <c r="I187" s="123">
        <f t="shared" ref="I187:J187" si="34">SUM(I188:I190)</f>
        <v>49341</v>
      </c>
      <c r="J187" s="123">
        <f t="shared" si="34"/>
        <v>-2900</v>
      </c>
      <c r="K187" s="123">
        <f>SUM(H187:J187)</f>
        <v>227449</v>
      </c>
      <c r="M187" s="123">
        <f>SUM(M188:M190)</f>
        <v>658575</v>
      </c>
      <c r="N187" s="123">
        <f t="shared" ref="N187:O187" si="35">SUM(N188:N190)</f>
        <v>143285</v>
      </c>
      <c r="O187" s="123">
        <f t="shared" si="35"/>
        <v>-9748</v>
      </c>
      <c r="P187" s="123">
        <f>SUM(M187:O187)</f>
        <v>792112</v>
      </c>
      <c r="Q187" s="240"/>
      <c r="R187" s="123">
        <f>SUM(R188:R190)</f>
        <v>525833</v>
      </c>
      <c r="S187" s="123">
        <f t="shared" ref="S187:T187" si="36">SUM(S188:S190)</f>
        <v>137011</v>
      </c>
      <c r="T187" s="123">
        <f t="shared" si="36"/>
        <v>-10704</v>
      </c>
      <c r="U187" s="123">
        <f>SUM(R187:T187)</f>
        <v>652140</v>
      </c>
    </row>
    <row r="188" spans="1:21">
      <c r="A188" s="84" t="s">
        <v>45</v>
      </c>
      <c r="B188" s="116" t="s">
        <v>46</v>
      </c>
      <c r="C188" s="78">
        <v>288476</v>
      </c>
      <c r="D188" s="78">
        <v>0</v>
      </c>
      <c r="E188" s="78">
        <v>2514</v>
      </c>
      <c r="F188" s="78">
        <f>SUM(C188:E188)</f>
        <v>290990</v>
      </c>
      <c r="H188" s="78">
        <v>178906</v>
      </c>
      <c r="I188" s="78">
        <v>0</v>
      </c>
      <c r="J188" s="78">
        <v>1252</v>
      </c>
      <c r="K188" s="78">
        <f>SUM(H188:J188)</f>
        <v>180158</v>
      </c>
      <c r="M188" s="78">
        <v>624552</v>
      </c>
      <c r="N188" s="78">
        <v>0</v>
      </c>
      <c r="O188" s="78">
        <v>5446</v>
      </c>
      <c r="P188" s="78">
        <f>SUM(M188:O188)</f>
        <v>629998</v>
      </c>
      <c r="Q188" s="240"/>
      <c r="R188" s="78">
        <v>518573</v>
      </c>
      <c r="S188" s="78">
        <v>0</v>
      </c>
      <c r="T188" s="78">
        <v>4414</v>
      </c>
      <c r="U188" s="78">
        <f>SUM(R188:T188)</f>
        <v>522987</v>
      </c>
    </row>
    <row r="189" spans="1:21">
      <c r="A189" s="84" t="s">
        <v>368</v>
      </c>
      <c r="B189" s="116" t="s">
        <v>369</v>
      </c>
      <c r="C189" s="78">
        <v>209</v>
      </c>
      <c r="D189" s="78">
        <v>252</v>
      </c>
      <c r="E189" s="78">
        <v>-13</v>
      </c>
      <c r="F189" s="78">
        <f t="shared" ref="F189:F208" si="37">SUM(C189:E189)</f>
        <v>448</v>
      </c>
      <c r="H189" s="78">
        <v>655</v>
      </c>
      <c r="I189" s="78">
        <v>278</v>
      </c>
      <c r="J189" s="78">
        <v>-27</v>
      </c>
      <c r="K189" s="78">
        <f t="shared" ref="K189:K206" si="38">SUM(H189:J189)</f>
        <v>906</v>
      </c>
      <c r="M189" s="78">
        <v>629</v>
      </c>
      <c r="N189" s="78">
        <v>1071</v>
      </c>
      <c r="O189" s="78">
        <v>-83</v>
      </c>
      <c r="P189" s="78">
        <f t="shared" ref="P189:P208" si="39">SUM(M189:O189)</f>
        <v>1617</v>
      </c>
      <c r="Q189" s="240"/>
      <c r="R189" s="78">
        <v>2021</v>
      </c>
      <c r="S189" s="78">
        <v>584</v>
      </c>
      <c r="T189" s="78">
        <v>-119</v>
      </c>
      <c r="U189" s="78">
        <f t="shared" ref="U189:U208" si="40">SUM(R189:T189)</f>
        <v>2486</v>
      </c>
    </row>
    <row r="190" spans="1:21">
      <c r="A190" s="84" t="s">
        <v>48</v>
      </c>
      <c r="B190" s="116" t="s">
        <v>436</v>
      </c>
      <c r="C190" s="78">
        <v>14448</v>
      </c>
      <c r="D190" s="78">
        <v>48730</v>
      </c>
      <c r="E190" s="78">
        <v>-5544</v>
      </c>
      <c r="F190" s="78">
        <f t="shared" si="37"/>
        <v>57634</v>
      </c>
      <c r="H190" s="78">
        <v>1447</v>
      </c>
      <c r="I190" s="78">
        <v>49063</v>
      </c>
      <c r="J190" s="78">
        <v>-4125</v>
      </c>
      <c r="K190" s="78">
        <f t="shared" si="38"/>
        <v>46385</v>
      </c>
      <c r="M190" s="78">
        <v>33394</v>
      </c>
      <c r="N190" s="78">
        <v>142214</v>
      </c>
      <c r="O190" s="78">
        <v>-15111</v>
      </c>
      <c r="P190" s="78">
        <f t="shared" si="39"/>
        <v>160497</v>
      </c>
      <c r="Q190" s="240"/>
      <c r="R190" s="78">
        <v>5239</v>
      </c>
      <c r="S190" s="78">
        <v>136427</v>
      </c>
      <c r="T190" s="78">
        <v>-14999</v>
      </c>
      <c r="U190" s="78">
        <f t="shared" si="40"/>
        <v>126667</v>
      </c>
    </row>
    <row r="191" spans="1:21">
      <c r="A191" s="82" t="s">
        <v>437</v>
      </c>
      <c r="B191" s="121" t="s">
        <v>438</v>
      </c>
      <c r="C191" s="123">
        <f>C192+C193</f>
        <v>23310</v>
      </c>
      <c r="D191" s="123">
        <f t="shared" ref="D191:E191" si="41">D192+D193</f>
        <v>35151</v>
      </c>
      <c r="E191" s="123">
        <f t="shared" si="41"/>
        <v>-3852</v>
      </c>
      <c r="F191" s="123">
        <f t="shared" si="37"/>
        <v>54609</v>
      </c>
      <c r="H191" s="123">
        <f>H192+H193</f>
        <v>25951</v>
      </c>
      <c r="I191" s="123">
        <f t="shared" ref="I191:J191" si="42">I192+I193</f>
        <v>35950</v>
      </c>
      <c r="J191" s="123">
        <f t="shared" si="42"/>
        <v>-2922</v>
      </c>
      <c r="K191" s="123">
        <f t="shared" si="38"/>
        <v>58979</v>
      </c>
      <c r="M191" s="123">
        <f>M192+M193</f>
        <v>61307</v>
      </c>
      <c r="N191" s="123">
        <f t="shared" ref="N191:O191" si="43">N192+N193</f>
        <v>103075</v>
      </c>
      <c r="O191" s="123">
        <f t="shared" si="43"/>
        <v>-10515</v>
      </c>
      <c r="P191" s="123">
        <f t="shared" si="39"/>
        <v>153867</v>
      </c>
      <c r="Q191" s="240"/>
      <c r="R191" s="123">
        <f>R192+R193</f>
        <v>82966</v>
      </c>
      <c r="S191" s="123">
        <f t="shared" ref="S191:T191" si="44">S192+S193</f>
        <v>99485</v>
      </c>
      <c r="T191" s="123">
        <f t="shared" si="44"/>
        <v>-10638</v>
      </c>
      <c r="U191" s="123">
        <f t="shared" si="40"/>
        <v>171813</v>
      </c>
    </row>
    <row r="192" spans="1:21">
      <c r="A192" s="84" t="s">
        <v>439</v>
      </c>
      <c r="B192" s="116" t="s">
        <v>440</v>
      </c>
      <c r="C192" s="78">
        <v>14485</v>
      </c>
      <c r="D192" s="78">
        <v>0</v>
      </c>
      <c r="E192" s="78">
        <v>-6</v>
      </c>
      <c r="F192" s="78">
        <f t="shared" si="37"/>
        <v>14479</v>
      </c>
      <c r="H192" s="78">
        <v>24818</v>
      </c>
      <c r="I192" s="78">
        <v>0</v>
      </c>
      <c r="J192" s="78">
        <v>-50</v>
      </c>
      <c r="K192" s="78">
        <f t="shared" si="38"/>
        <v>24768</v>
      </c>
      <c r="M192" s="78">
        <v>38654</v>
      </c>
      <c r="N192" s="78">
        <v>0</v>
      </c>
      <c r="O192" s="78">
        <v>-35</v>
      </c>
      <c r="P192" s="78">
        <f t="shared" si="39"/>
        <v>38619</v>
      </c>
      <c r="Q192" s="240"/>
      <c r="R192" s="78">
        <v>78504</v>
      </c>
      <c r="S192" s="78">
        <v>0</v>
      </c>
      <c r="T192" s="78">
        <v>-55</v>
      </c>
      <c r="U192" s="78">
        <f t="shared" si="40"/>
        <v>78449</v>
      </c>
    </row>
    <row r="193" spans="1:21">
      <c r="A193" s="84" t="s">
        <v>441</v>
      </c>
      <c r="B193" s="116" t="s">
        <v>442</v>
      </c>
      <c r="C193" s="78">
        <v>8825</v>
      </c>
      <c r="D193" s="78">
        <v>35151</v>
      </c>
      <c r="E193" s="78">
        <v>-3846</v>
      </c>
      <c r="F193" s="78">
        <f t="shared" si="37"/>
        <v>40130</v>
      </c>
      <c r="H193" s="78">
        <v>1133</v>
      </c>
      <c r="I193" s="78">
        <v>35950</v>
      </c>
      <c r="J193" s="78">
        <v>-2872</v>
      </c>
      <c r="K193" s="78">
        <f t="shared" si="38"/>
        <v>34211</v>
      </c>
      <c r="M193" s="78">
        <v>22653</v>
      </c>
      <c r="N193" s="78">
        <v>103075</v>
      </c>
      <c r="O193" s="78">
        <v>-10480</v>
      </c>
      <c r="P193" s="78">
        <f t="shared" si="39"/>
        <v>115248</v>
      </c>
      <c r="Q193" s="240"/>
      <c r="R193" s="78">
        <v>4462</v>
      </c>
      <c r="S193" s="78">
        <v>99485</v>
      </c>
      <c r="T193" s="78">
        <v>-10583</v>
      </c>
      <c r="U193" s="78">
        <f t="shared" si="40"/>
        <v>93364</v>
      </c>
    </row>
    <row r="194" spans="1:21">
      <c r="A194" s="85" t="s">
        <v>390</v>
      </c>
      <c r="B194" s="124" t="s">
        <v>391</v>
      </c>
      <c r="C194" s="123">
        <f>C187-C191</f>
        <v>279823</v>
      </c>
      <c r="D194" s="123">
        <f t="shared" ref="D194:E194" si="45">D187-D191</f>
        <v>13831</v>
      </c>
      <c r="E194" s="123">
        <f t="shared" si="45"/>
        <v>809</v>
      </c>
      <c r="F194" s="123">
        <f t="shared" si="37"/>
        <v>294463</v>
      </c>
      <c r="H194" s="123">
        <f>H187-H191</f>
        <v>155057</v>
      </c>
      <c r="I194" s="123">
        <f t="shared" ref="I194:J194" si="46">I187-I191</f>
        <v>13391</v>
      </c>
      <c r="J194" s="123">
        <f t="shared" si="46"/>
        <v>22</v>
      </c>
      <c r="K194" s="123">
        <f t="shared" si="38"/>
        <v>168470</v>
      </c>
      <c r="M194" s="123">
        <f>M187-M191</f>
        <v>597268</v>
      </c>
      <c r="N194" s="123">
        <f t="shared" ref="N194:O194" si="47">N187-N191</f>
        <v>40210</v>
      </c>
      <c r="O194" s="123">
        <f t="shared" si="47"/>
        <v>767</v>
      </c>
      <c r="P194" s="123">
        <f t="shared" si="39"/>
        <v>638245</v>
      </c>
      <c r="Q194" s="240"/>
      <c r="R194" s="123">
        <f>R187-R191</f>
        <v>442867</v>
      </c>
      <c r="S194" s="123">
        <f t="shared" ref="S194:T194" si="48">S187-S191</f>
        <v>37526</v>
      </c>
      <c r="T194" s="123">
        <f t="shared" si="48"/>
        <v>-66</v>
      </c>
      <c r="U194" s="123">
        <f t="shared" si="40"/>
        <v>480327</v>
      </c>
    </row>
    <row r="195" spans="1:21">
      <c r="A195" s="83" t="s">
        <v>58</v>
      </c>
      <c r="B195" s="77" t="s">
        <v>59</v>
      </c>
      <c r="C195" s="78">
        <v>31006</v>
      </c>
      <c r="D195" s="78">
        <v>9367</v>
      </c>
      <c r="E195" s="78">
        <v>8</v>
      </c>
      <c r="F195" s="78">
        <f t="shared" si="37"/>
        <v>40381</v>
      </c>
      <c r="H195" s="78">
        <v>17780</v>
      </c>
      <c r="I195" s="78">
        <v>11309</v>
      </c>
      <c r="J195" s="78">
        <v>106</v>
      </c>
      <c r="K195" s="78">
        <f t="shared" si="38"/>
        <v>29195</v>
      </c>
      <c r="M195" s="78">
        <v>89674</v>
      </c>
      <c r="N195" s="78">
        <v>28462</v>
      </c>
      <c r="O195" s="78">
        <v>36</v>
      </c>
      <c r="P195" s="78">
        <f t="shared" si="39"/>
        <v>118172</v>
      </c>
      <c r="Q195" s="240"/>
      <c r="R195" s="78">
        <v>58859</v>
      </c>
      <c r="S195" s="78">
        <v>31167</v>
      </c>
      <c r="T195" s="78">
        <v>47</v>
      </c>
      <c r="U195" s="78">
        <f t="shared" si="40"/>
        <v>90073</v>
      </c>
    </row>
    <row r="196" spans="1:21">
      <c r="A196" s="77" t="s">
        <v>392</v>
      </c>
      <c r="B196" s="77" t="s">
        <v>61</v>
      </c>
      <c r="C196" s="78">
        <v>61454</v>
      </c>
      <c r="D196" s="78">
        <v>2873</v>
      </c>
      <c r="E196" s="78">
        <v>-18</v>
      </c>
      <c r="F196" s="78">
        <f t="shared" si="37"/>
        <v>64309</v>
      </c>
      <c r="H196" s="78">
        <v>58637</v>
      </c>
      <c r="I196" s="78">
        <v>2853</v>
      </c>
      <c r="J196" s="78">
        <v>-205</v>
      </c>
      <c r="K196" s="78">
        <f t="shared" si="38"/>
        <v>61285</v>
      </c>
      <c r="M196" s="78">
        <v>157808</v>
      </c>
      <c r="N196" s="78">
        <v>8878</v>
      </c>
      <c r="O196" s="78">
        <v>-46</v>
      </c>
      <c r="P196" s="78">
        <f t="shared" si="39"/>
        <v>166640</v>
      </c>
      <c r="Q196" s="240"/>
      <c r="R196" s="78">
        <v>171627</v>
      </c>
      <c r="S196" s="78">
        <v>7717</v>
      </c>
      <c r="T196" s="78">
        <v>-250</v>
      </c>
      <c r="U196" s="78">
        <f t="shared" si="40"/>
        <v>179094</v>
      </c>
    </row>
    <row r="197" spans="1:21">
      <c r="A197" s="77" t="s">
        <v>62</v>
      </c>
      <c r="B197" s="77" t="s">
        <v>63</v>
      </c>
      <c r="C197" s="78">
        <v>10174</v>
      </c>
      <c r="D197" s="78">
        <v>0</v>
      </c>
      <c r="E197" s="78">
        <v>0</v>
      </c>
      <c r="F197" s="78">
        <f t="shared" si="37"/>
        <v>10174</v>
      </c>
      <c r="H197" s="78">
        <v>22578</v>
      </c>
      <c r="I197" s="78">
        <v>0</v>
      </c>
      <c r="J197" s="78">
        <v>0</v>
      </c>
      <c r="K197" s="78">
        <f t="shared" si="38"/>
        <v>22578</v>
      </c>
      <c r="M197" s="78">
        <v>28051</v>
      </c>
      <c r="N197" s="78">
        <v>0</v>
      </c>
      <c r="O197" s="78">
        <v>0</v>
      </c>
      <c r="P197" s="78">
        <f t="shared" si="39"/>
        <v>28051</v>
      </c>
      <c r="Q197" s="240"/>
      <c r="R197" s="78">
        <v>68496</v>
      </c>
      <c r="S197" s="78">
        <v>0</v>
      </c>
      <c r="T197" s="78">
        <v>0</v>
      </c>
      <c r="U197" s="78">
        <f t="shared" si="40"/>
        <v>68496</v>
      </c>
    </row>
    <row r="198" spans="1:21">
      <c r="A198" s="77" t="s">
        <v>64</v>
      </c>
      <c r="B198" s="77" t="s">
        <v>65</v>
      </c>
      <c r="C198" s="78">
        <v>7151</v>
      </c>
      <c r="D198" s="78">
        <v>74</v>
      </c>
      <c r="E198" s="78">
        <v>-278</v>
      </c>
      <c r="F198" s="78">
        <f t="shared" si="37"/>
        <v>6947</v>
      </c>
      <c r="H198" s="78">
        <v>7233</v>
      </c>
      <c r="I198" s="78">
        <v>188</v>
      </c>
      <c r="J198" s="78">
        <v>-355</v>
      </c>
      <c r="K198" s="78">
        <f t="shared" si="38"/>
        <v>7066</v>
      </c>
      <c r="M198" s="78">
        <v>15806</v>
      </c>
      <c r="N198" s="78">
        <v>251</v>
      </c>
      <c r="O198" s="78">
        <v>-872</v>
      </c>
      <c r="P198" s="78">
        <f t="shared" si="39"/>
        <v>15185</v>
      </c>
      <c r="Q198" s="240"/>
      <c r="R198" s="78">
        <v>16353</v>
      </c>
      <c r="S198" s="78">
        <v>2270</v>
      </c>
      <c r="T198" s="78">
        <v>-1031</v>
      </c>
      <c r="U198" s="78">
        <f t="shared" si="40"/>
        <v>17592</v>
      </c>
    </row>
    <row r="199" spans="1:21">
      <c r="A199" s="83" t="s">
        <v>66</v>
      </c>
      <c r="B199" s="77" t="s">
        <v>67</v>
      </c>
      <c r="C199" s="78">
        <v>2299</v>
      </c>
      <c r="D199" s="78">
        <v>40</v>
      </c>
      <c r="E199" s="78">
        <v>-305</v>
      </c>
      <c r="F199" s="78">
        <f t="shared" si="37"/>
        <v>2034</v>
      </c>
      <c r="H199" s="78">
        <v>4493</v>
      </c>
      <c r="I199" s="78">
        <v>128</v>
      </c>
      <c r="J199" s="78">
        <v>-171</v>
      </c>
      <c r="K199" s="78">
        <f t="shared" si="38"/>
        <v>4450</v>
      </c>
      <c r="M199" s="78">
        <v>6115</v>
      </c>
      <c r="N199" s="78">
        <v>488</v>
      </c>
      <c r="O199" s="78">
        <v>-863</v>
      </c>
      <c r="P199" s="78">
        <f t="shared" si="39"/>
        <v>5740</v>
      </c>
      <c r="Q199" s="240"/>
      <c r="R199" s="78">
        <v>8147</v>
      </c>
      <c r="S199" s="78">
        <v>649</v>
      </c>
      <c r="T199" s="78">
        <v>-916</v>
      </c>
      <c r="U199" s="78">
        <f t="shared" si="40"/>
        <v>7880</v>
      </c>
    </row>
    <row r="200" spans="1:21">
      <c r="A200" s="83" t="s">
        <v>68</v>
      </c>
      <c r="B200" s="77" t="s">
        <v>443</v>
      </c>
      <c r="C200" s="78">
        <v>-56</v>
      </c>
      <c r="D200" s="78">
        <v>0</v>
      </c>
      <c r="E200" s="78">
        <v>0</v>
      </c>
      <c r="F200" s="78">
        <f t="shared" si="37"/>
        <v>-56</v>
      </c>
      <c r="H200" s="78">
        <v>4</v>
      </c>
      <c r="I200" s="78">
        <v>0</v>
      </c>
      <c r="J200" s="78">
        <v>0</v>
      </c>
      <c r="K200" s="78">
        <f t="shared" si="38"/>
        <v>4</v>
      </c>
      <c r="M200" s="78">
        <v>-203</v>
      </c>
      <c r="N200" s="78">
        <v>0</v>
      </c>
      <c r="O200" s="78">
        <v>0</v>
      </c>
      <c r="P200" s="78">
        <f t="shared" si="39"/>
        <v>-203</v>
      </c>
      <c r="Q200" s="240"/>
      <c r="R200" s="78">
        <v>2</v>
      </c>
      <c r="S200" s="78">
        <v>0</v>
      </c>
      <c r="T200" s="78">
        <v>0</v>
      </c>
      <c r="U200" s="78">
        <f t="shared" si="40"/>
        <v>2</v>
      </c>
    </row>
    <row r="201" spans="1:21">
      <c r="A201" s="85" t="s">
        <v>393</v>
      </c>
      <c r="B201" s="124" t="s">
        <v>394</v>
      </c>
      <c r="C201" s="123">
        <f>C194-C195-C196+C198-C199+C200</f>
        <v>192159</v>
      </c>
      <c r="D201" s="123">
        <f>D194-D195-D196+D198-D199+D200</f>
        <v>1625</v>
      </c>
      <c r="E201" s="123">
        <f>E194-E195-E196+E198-E199+E200</f>
        <v>846</v>
      </c>
      <c r="F201" s="123">
        <f t="shared" si="37"/>
        <v>194630</v>
      </c>
      <c r="H201" s="123">
        <f>H194-H195-H196+H198-H199+H200</f>
        <v>81384</v>
      </c>
      <c r="I201" s="123">
        <f>I194-I195-I196+I198-I199+I200</f>
        <v>-711</v>
      </c>
      <c r="J201" s="123">
        <f>J194-J195-J196+J198-J199+J200</f>
        <v>-63</v>
      </c>
      <c r="K201" s="123">
        <f t="shared" si="38"/>
        <v>80610</v>
      </c>
      <c r="M201" s="123">
        <f>M194-M195-M196+M198-M199+M200</f>
        <v>359274</v>
      </c>
      <c r="N201" s="123">
        <f t="shared" ref="N201:O201" si="49">N194-N195-N196+N198-N199+N200</f>
        <v>2633</v>
      </c>
      <c r="O201" s="123">
        <f t="shared" si="49"/>
        <v>768</v>
      </c>
      <c r="P201" s="123">
        <f t="shared" si="39"/>
        <v>362675</v>
      </c>
      <c r="Q201" s="240"/>
      <c r="R201" s="123">
        <f>R194-R195-R196+R198-R199+R200</f>
        <v>220589</v>
      </c>
      <c r="S201" s="123">
        <f t="shared" ref="S201:T201" si="50">S194-S195-S196+S198-S199+S200</f>
        <v>263</v>
      </c>
      <c r="T201" s="123">
        <f t="shared" si="50"/>
        <v>22</v>
      </c>
      <c r="U201" s="123">
        <f t="shared" si="40"/>
        <v>220874</v>
      </c>
    </row>
    <row r="202" spans="1:21">
      <c r="A202" s="83" t="s">
        <v>72</v>
      </c>
      <c r="B202" s="77" t="s">
        <v>73</v>
      </c>
      <c r="C202" s="78">
        <v>26543</v>
      </c>
      <c r="D202" s="78">
        <v>1213</v>
      </c>
      <c r="E202" s="78">
        <v>0</v>
      </c>
      <c r="F202" s="78">
        <f t="shared" si="37"/>
        <v>27756</v>
      </c>
      <c r="H202" s="78">
        <v>29554</v>
      </c>
      <c r="I202" s="78">
        <v>855</v>
      </c>
      <c r="J202" s="78">
        <v>0</v>
      </c>
      <c r="K202" s="78">
        <f t="shared" si="38"/>
        <v>30409</v>
      </c>
      <c r="M202" s="78">
        <v>90460</v>
      </c>
      <c r="N202" s="78">
        <v>2375</v>
      </c>
      <c r="O202" s="78">
        <v>0</v>
      </c>
      <c r="P202" s="78">
        <f t="shared" si="39"/>
        <v>92835</v>
      </c>
      <c r="Q202" s="240"/>
      <c r="R202" s="78">
        <v>59089</v>
      </c>
      <c r="S202" s="78">
        <v>4277</v>
      </c>
      <c r="T202" s="78">
        <v>0</v>
      </c>
      <c r="U202" s="78">
        <f t="shared" si="40"/>
        <v>63366</v>
      </c>
    </row>
    <row r="203" spans="1:21">
      <c r="A203" s="83" t="s">
        <v>74</v>
      </c>
      <c r="B203" s="77" t="s">
        <v>75</v>
      </c>
      <c r="C203" s="78">
        <v>8494</v>
      </c>
      <c r="D203" s="78">
        <v>714</v>
      </c>
      <c r="E203" s="78">
        <v>-10</v>
      </c>
      <c r="F203" s="78">
        <f t="shared" si="37"/>
        <v>9198</v>
      </c>
      <c r="H203" s="78">
        <v>17316</v>
      </c>
      <c r="I203" s="78">
        <v>1347</v>
      </c>
      <c r="J203" s="78">
        <v>-26</v>
      </c>
      <c r="K203" s="78">
        <f t="shared" si="38"/>
        <v>18637</v>
      </c>
      <c r="M203" s="78">
        <v>37681</v>
      </c>
      <c r="N203" s="78">
        <v>3609</v>
      </c>
      <c r="O203" s="78">
        <v>-44</v>
      </c>
      <c r="P203" s="78">
        <f t="shared" si="39"/>
        <v>41246</v>
      </c>
      <c r="Q203" s="240"/>
      <c r="R203" s="78">
        <v>12587</v>
      </c>
      <c r="S203" s="78">
        <v>4460</v>
      </c>
      <c r="T203" s="78">
        <v>-86</v>
      </c>
      <c r="U203" s="78">
        <f t="shared" si="40"/>
        <v>16961</v>
      </c>
    </row>
    <row r="204" spans="1:21">
      <c r="A204" s="85" t="s">
        <v>444</v>
      </c>
      <c r="B204" s="124" t="s">
        <v>396</v>
      </c>
      <c r="C204" s="123">
        <f>C201+C202-C203</f>
        <v>210208</v>
      </c>
      <c r="D204" s="123">
        <f t="shared" ref="D204:E204" si="51">D201+D202-D203</f>
        <v>2124</v>
      </c>
      <c r="E204" s="123">
        <f t="shared" si="51"/>
        <v>856</v>
      </c>
      <c r="F204" s="123">
        <f t="shared" si="37"/>
        <v>213188</v>
      </c>
      <c r="H204" s="123">
        <f>H201+H202-H203</f>
        <v>93622</v>
      </c>
      <c r="I204" s="123">
        <f t="shared" ref="I204:J204" si="52">I201+I202-I203</f>
        <v>-1203</v>
      </c>
      <c r="J204" s="123">
        <f t="shared" si="52"/>
        <v>-37</v>
      </c>
      <c r="K204" s="123">
        <f t="shared" si="38"/>
        <v>92382</v>
      </c>
      <c r="M204" s="123">
        <f>M201+M202-M203</f>
        <v>412053</v>
      </c>
      <c r="N204" s="123">
        <f t="shared" ref="N204:O204" si="53">N201+N202-N203</f>
        <v>1399</v>
      </c>
      <c r="O204" s="123">
        <f t="shared" si="53"/>
        <v>812</v>
      </c>
      <c r="P204" s="123">
        <f t="shared" si="39"/>
        <v>414264</v>
      </c>
      <c r="Q204" s="240"/>
      <c r="R204" s="123">
        <f>R201+R202-R203</f>
        <v>267091</v>
      </c>
      <c r="S204" s="123">
        <f t="shared" ref="S204:T204" si="54">S201+S202-S203</f>
        <v>80</v>
      </c>
      <c r="T204" s="123">
        <f t="shared" si="54"/>
        <v>108</v>
      </c>
      <c r="U204" s="123">
        <f t="shared" si="40"/>
        <v>267279</v>
      </c>
    </row>
    <row r="205" spans="1:21">
      <c r="A205" s="96" t="s">
        <v>78</v>
      </c>
      <c r="B205" s="77" t="s">
        <v>79</v>
      </c>
      <c r="C205" s="78">
        <v>19310</v>
      </c>
      <c r="D205" s="78">
        <v>405</v>
      </c>
      <c r="E205" s="78">
        <v>-19</v>
      </c>
      <c r="F205" s="78">
        <f t="shared" si="37"/>
        <v>19696</v>
      </c>
      <c r="H205" s="78">
        <v>14496</v>
      </c>
      <c r="I205" s="78">
        <v>-203</v>
      </c>
      <c r="J205" s="78">
        <v>-18</v>
      </c>
      <c r="K205" s="78">
        <f t="shared" si="38"/>
        <v>14275</v>
      </c>
      <c r="M205" s="78">
        <v>65337</v>
      </c>
      <c r="N205" s="78">
        <v>489</v>
      </c>
      <c r="O205" s="78">
        <v>8</v>
      </c>
      <c r="P205" s="78">
        <f t="shared" si="39"/>
        <v>65834</v>
      </c>
      <c r="Q205" s="240"/>
      <c r="R205" s="78">
        <v>19095</v>
      </c>
      <c r="S205" s="78">
        <v>48</v>
      </c>
      <c r="T205" s="78">
        <v>-14</v>
      </c>
      <c r="U205" s="78">
        <f t="shared" si="40"/>
        <v>19129</v>
      </c>
    </row>
    <row r="206" spans="1:21">
      <c r="A206" s="85" t="s">
        <v>397</v>
      </c>
      <c r="B206" s="124" t="s">
        <v>398</v>
      </c>
      <c r="C206" s="123">
        <f>C204-C205</f>
        <v>190898</v>
      </c>
      <c r="D206" s="123">
        <f t="shared" ref="D206:E206" si="55">D204-D205</f>
        <v>1719</v>
      </c>
      <c r="E206" s="123">
        <f t="shared" si="55"/>
        <v>875</v>
      </c>
      <c r="F206" s="123">
        <f t="shared" si="37"/>
        <v>193492</v>
      </c>
      <c r="H206" s="123">
        <f>H204-H205</f>
        <v>79126</v>
      </c>
      <c r="I206" s="123">
        <f t="shared" ref="I206:J206" si="56">I204-I205</f>
        <v>-1000</v>
      </c>
      <c r="J206" s="123">
        <f t="shared" si="56"/>
        <v>-19</v>
      </c>
      <c r="K206" s="123">
        <f t="shared" si="38"/>
        <v>78107</v>
      </c>
      <c r="M206" s="123">
        <f>M204-M205</f>
        <v>346716</v>
      </c>
      <c r="N206" s="123">
        <f t="shared" ref="N206:O206" si="57">N204-N205</f>
        <v>910</v>
      </c>
      <c r="O206" s="123">
        <f t="shared" si="57"/>
        <v>804</v>
      </c>
      <c r="P206" s="123">
        <f t="shared" si="39"/>
        <v>348430</v>
      </c>
      <c r="Q206" s="240"/>
      <c r="R206" s="123">
        <f>R204-R205</f>
        <v>247996</v>
      </c>
      <c r="S206" s="123">
        <f t="shared" ref="S206:T206" si="58">S204-S205</f>
        <v>32</v>
      </c>
      <c r="T206" s="123">
        <f t="shared" si="58"/>
        <v>122</v>
      </c>
      <c r="U206" s="123">
        <f t="shared" si="40"/>
        <v>248150</v>
      </c>
    </row>
    <row r="207" spans="1:21">
      <c r="A207" s="83"/>
      <c r="B207" s="77"/>
      <c r="C207" s="78"/>
      <c r="D207" s="78"/>
      <c r="E207" s="78"/>
      <c r="F207" s="78">
        <f t="shared" si="37"/>
        <v>0</v>
      </c>
      <c r="H207" s="78"/>
      <c r="I207" s="78"/>
      <c r="J207" s="78"/>
      <c r="K207" s="78">
        <f t="shared" ref="K207:K208" si="59">SUM(H207:J207)</f>
        <v>0</v>
      </c>
      <c r="M207" s="78"/>
      <c r="N207" s="78"/>
      <c r="O207" s="78"/>
      <c r="P207" s="78">
        <f t="shared" si="39"/>
        <v>0</v>
      </c>
      <c r="Q207" s="240"/>
      <c r="R207" s="78"/>
      <c r="S207" s="78"/>
      <c r="T207" s="78"/>
      <c r="U207" s="78">
        <f t="shared" si="40"/>
        <v>0</v>
      </c>
    </row>
    <row r="208" spans="1:21">
      <c r="A208" s="85" t="s">
        <v>445</v>
      </c>
      <c r="B208" s="124" t="s">
        <v>446</v>
      </c>
      <c r="C208" s="123">
        <f>C206</f>
        <v>190898</v>
      </c>
      <c r="D208" s="123">
        <f t="shared" ref="D208:E208" si="60">D206</f>
        <v>1719</v>
      </c>
      <c r="E208" s="123">
        <f t="shared" si="60"/>
        <v>875</v>
      </c>
      <c r="F208" s="123">
        <f t="shared" si="37"/>
        <v>193492</v>
      </c>
      <c r="H208" s="123">
        <f>H206</f>
        <v>79126</v>
      </c>
      <c r="I208" s="123">
        <f t="shared" ref="I208:J208" si="61">I206</f>
        <v>-1000</v>
      </c>
      <c r="J208" s="123">
        <f t="shared" si="61"/>
        <v>-19</v>
      </c>
      <c r="K208" s="123">
        <f t="shared" si="59"/>
        <v>78107</v>
      </c>
      <c r="M208" s="123">
        <f>M206</f>
        <v>346716</v>
      </c>
      <c r="N208" s="123">
        <f t="shared" ref="N208:O208" si="62">N206</f>
        <v>910</v>
      </c>
      <c r="O208" s="123">
        <f t="shared" si="62"/>
        <v>804</v>
      </c>
      <c r="P208" s="123">
        <f t="shared" si="39"/>
        <v>348430</v>
      </c>
      <c r="Q208" s="240"/>
      <c r="R208" s="123">
        <f>R206</f>
        <v>247996</v>
      </c>
      <c r="S208" s="123">
        <f t="shared" ref="S208:T208" si="63">S206</f>
        <v>32</v>
      </c>
      <c r="T208" s="123">
        <f t="shared" si="63"/>
        <v>122</v>
      </c>
      <c r="U208" s="123">
        <f t="shared" si="40"/>
        <v>248150</v>
      </c>
    </row>
    <row r="209" spans="1:22" s="236" customFormat="1">
      <c r="H209" s="273" t="s">
        <v>96</v>
      </c>
      <c r="Q209" s="240"/>
      <c r="R209" s="273" t="s">
        <v>96</v>
      </c>
    </row>
    <row r="210" spans="1:22" s="236" customFormat="1">
      <c r="A210" s="256"/>
      <c r="R210" s="239"/>
      <c r="S210" s="239"/>
      <c r="T210" s="239"/>
      <c r="U210" s="239"/>
      <c r="V210" s="239"/>
    </row>
    <row r="211" spans="1:22" s="236" customFormat="1">
      <c r="A211" s="256"/>
      <c r="R211" s="239"/>
      <c r="S211" s="239"/>
      <c r="T211" s="239"/>
      <c r="U211" s="239"/>
      <c r="V211" s="239"/>
    </row>
    <row r="212" spans="1:22" ht="48" customHeight="1">
      <c r="A212" s="205" t="s">
        <v>447</v>
      </c>
      <c r="B212" s="205" t="s">
        <v>448</v>
      </c>
      <c r="C212" s="383">
        <f>C48</f>
        <v>45930</v>
      </c>
      <c r="D212" s="384"/>
      <c r="E212" s="384"/>
      <c r="F212" s="384"/>
      <c r="G212" s="239"/>
      <c r="H212" s="383" t="str">
        <f>D48</f>
        <v>30.06.2025*</v>
      </c>
      <c r="I212" s="384"/>
      <c r="J212" s="384"/>
      <c r="K212" s="384"/>
      <c r="M212" s="383" t="str">
        <f>E48</f>
        <v>31.12.2024*</v>
      </c>
      <c r="N212" s="384"/>
      <c r="O212" s="384"/>
      <c r="P212" s="384"/>
      <c r="R212" s="239"/>
      <c r="S212" s="239"/>
      <c r="T212" s="239"/>
      <c r="U212" s="239"/>
      <c r="V212" s="239"/>
    </row>
    <row r="213" spans="1:22" ht="26">
      <c r="A213" s="390" t="s">
        <v>126</v>
      </c>
      <c r="B213" s="390" t="s">
        <v>127</v>
      </c>
      <c r="C213" s="388" t="s">
        <v>430</v>
      </c>
      <c r="D213" s="388" t="s">
        <v>431</v>
      </c>
      <c r="E213" s="275" t="s">
        <v>432</v>
      </c>
      <c r="F213" s="255" t="s">
        <v>433</v>
      </c>
      <c r="H213" s="388" t="s">
        <v>430</v>
      </c>
      <c r="I213" s="388" t="s">
        <v>431</v>
      </c>
      <c r="J213" s="275" t="s">
        <v>432</v>
      </c>
      <c r="K213" s="255" t="s">
        <v>433</v>
      </c>
      <c r="M213" s="388" t="s">
        <v>430</v>
      </c>
      <c r="N213" s="388" t="s">
        <v>431</v>
      </c>
      <c r="O213" s="275" t="s">
        <v>432</v>
      </c>
      <c r="P213" s="255" t="s">
        <v>433</v>
      </c>
      <c r="R213" s="239"/>
      <c r="S213" s="239"/>
      <c r="T213" s="239"/>
      <c r="U213" s="239"/>
      <c r="V213" s="239"/>
    </row>
    <row r="214" spans="1:22" ht="26">
      <c r="A214" s="391"/>
      <c r="B214" s="391"/>
      <c r="C214" s="389"/>
      <c r="D214" s="389"/>
      <c r="E214" s="275" t="s">
        <v>434</v>
      </c>
      <c r="F214" s="255" t="s">
        <v>435</v>
      </c>
      <c r="H214" s="389"/>
      <c r="I214" s="389"/>
      <c r="J214" s="275" t="s">
        <v>434</v>
      </c>
      <c r="K214" s="255" t="s">
        <v>435</v>
      </c>
      <c r="M214" s="389"/>
      <c r="N214" s="389"/>
      <c r="O214" s="275" t="s">
        <v>434</v>
      </c>
      <c r="P214" s="255" t="s">
        <v>435</v>
      </c>
      <c r="R214" s="239"/>
      <c r="S214" s="239"/>
      <c r="T214" s="239"/>
      <c r="U214" s="239"/>
      <c r="V214" s="239"/>
    </row>
    <row r="215" spans="1:22">
      <c r="A215" s="121" t="s">
        <v>130</v>
      </c>
      <c r="B215" s="121" t="s">
        <v>131</v>
      </c>
      <c r="C215" s="125">
        <f>SUM(C216:C226)</f>
        <v>2084528</v>
      </c>
      <c r="D215" s="125">
        <f>SUM(D216:D226)</f>
        <v>28244</v>
      </c>
      <c r="E215" s="125">
        <f>SUM(E216:E226)</f>
        <v>-17020</v>
      </c>
      <c r="F215" s="125">
        <f>SUM(F216:F226)</f>
        <v>2095752</v>
      </c>
      <c r="G215" s="266"/>
      <c r="H215" s="125">
        <f>SUM(H216:H226)</f>
        <v>1828414</v>
      </c>
      <c r="I215" s="125">
        <f t="shared" ref="I215:J215" si="64">SUM(I216:I226)</f>
        <v>30371</v>
      </c>
      <c r="J215" s="125">
        <f t="shared" si="64"/>
        <v>-16893</v>
      </c>
      <c r="K215" s="125">
        <f>SUM(K216:K226)</f>
        <v>1841892</v>
      </c>
      <c r="L215" s="266"/>
      <c r="M215" s="125">
        <f>SUM(M216:M226)</f>
        <v>1559482</v>
      </c>
      <c r="N215" s="125">
        <f t="shared" ref="N215:O215" si="65">SUM(N216:N226)</f>
        <v>31452</v>
      </c>
      <c r="O215" s="125">
        <f t="shared" si="65"/>
        <v>-16770</v>
      </c>
      <c r="P215" s="268">
        <f>SUM(P216:P226)</f>
        <v>1574164</v>
      </c>
      <c r="R215" s="239"/>
      <c r="S215" s="239"/>
      <c r="T215" s="239"/>
      <c r="U215" s="239"/>
      <c r="V215" s="239"/>
    </row>
    <row r="216" spans="1:22">
      <c r="A216" s="77" t="s">
        <v>132</v>
      </c>
      <c r="B216" s="77" t="s">
        <v>133</v>
      </c>
      <c r="C216" s="78">
        <v>321209</v>
      </c>
      <c r="D216" s="78">
        <v>1275</v>
      </c>
      <c r="E216" s="78">
        <v>-421</v>
      </c>
      <c r="F216" s="78">
        <f>C216+D216+E216</f>
        <v>322063</v>
      </c>
      <c r="G216" s="266"/>
      <c r="H216" s="78">
        <v>302222</v>
      </c>
      <c r="I216" s="78">
        <v>1474</v>
      </c>
      <c r="J216" s="78">
        <v>-579</v>
      </c>
      <c r="K216" s="78">
        <f t="shared" ref="K216:K226" si="66">+SUM(H216:J216)</f>
        <v>303117</v>
      </c>
      <c r="L216" s="266"/>
      <c r="M216" s="78">
        <v>262030</v>
      </c>
      <c r="N216" s="78">
        <v>1772</v>
      </c>
      <c r="O216" s="78">
        <v>-889</v>
      </c>
      <c r="P216" s="78">
        <f t="shared" ref="P216:P226" si="67">+SUM(M216:O216)</f>
        <v>262913</v>
      </c>
      <c r="R216" s="239"/>
      <c r="S216" s="239"/>
      <c r="T216" s="239"/>
      <c r="U216" s="239"/>
      <c r="V216" s="239"/>
    </row>
    <row r="217" spans="1:22">
      <c r="A217" s="77" t="s">
        <v>134</v>
      </c>
      <c r="B217" s="77" t="s">
        <v>449</v>
      </c>
      <c r="C217" s="78">
        <v>64153</v>
      </c>
      <c r="D217" s="78">
        <v>3599</v>
      </c>
      <c r="E217" s="78">
        <v>-266</v>
      </c>
      <c r="F217" s="78">
        <f t="shared" ref="F217:F236" si="68">C217+D217+E217</f>
        <v>67486</v>
      </c>
      <c r="G217" s="266"/>
      <c r="H217" s="78">
        <v>64889</v>
      </c>
      <c r="I217" s="78">
        <v>3714</v>
      </c>
      <c r="J217" s="78">
        <v>-286</v>
      </c>
      <c r="K217" s="78">
        <f t="shared" si="66"/>
        <v>68317</v>
      </c>
      <c r="L217" s="266"/>
      <c r="M217" s="78">
        <v>65756</v>
      </c>
      <c r="N217" s="78">
        <v>3877</v>
      </c>
      <c r="O217" s="78">
        <v>-328</v>
      </c>
      <c r="P217" s="78">
        <f t="shared" si="67"/>
        <v>69305</v>
      </c>
      <c r="R217" s="239"/>
      <c r="S217" s="239"/>
      <c r="T217" s="239"/>
      <c r="U217" s="239"/>
      <c r="V217" s="239"/>
    </row>
    <row r="218" spans="1:22">
      <c r="A218" s="77" t="s">
        <v>136</v>
      </c>
      <c r="B218" s="77" t="s">
        <v>137</v>
      </c>
      <c r="C218" s="78">
        <v>1017281</v>
      </c>
      <c r="D218" s="78">
        <v>2215</v>
      </c>
      <c r="E218" s="78">
        <v>246</v>
      </c>
      <c r="F218" s="78">
        <f t="shared" si="68"/>
        <v>1019742</v>
      </c>
      <c r="G218" s="266"/>
      <c r="H218" s="78">
        <v>895109</v>
      </c>
      <c r="I218" s="78">
        <v>2372</v>
      </c>
      <c r="J218" s="78">
        <v>245</v>
      </c>
      <c r="K218" s="78">
        <f t="shared" si="66"/>
        <v>897726</v>
      </c>
      <c r="L218" s="266"/>
      <c r="M218" s="78">
        <v>692281</v>
      </c>
      <c r="N218" s="78">
        <v>2895</v>
      </c>
      <c r="O218" s="78">
        <v>245</v>
      </c>
      <c r="P218" s="78">
        <f t="shared" si="67"/>
        <v>695421</v>
      </c>
      <c r="R218" s="239"/>
      <c r="S218" s="239"/>
      <c r="T218" s="239"/>
      <c r="U218" s="239"/>
      <c r="V218" s="239"/>
    </row>
    <row r="219" spans="1:22">
      <c r="A219" s="77" t="s">
        <v>138</v>
      </c>
      <c r="B219" s="77" t="s">
        <v>139</v>
      </c>
      <c r="C219" s="78">
        <v>88899</v>
      </c>
      <c r="D219" s="78">
        <v>0</v>
      </c>
      <c r="E219" s="78">
        <v>0</v>
      </c>
      <c r="F219" s="78">
        <f t="shared" si="68"/>
        <v>88899</v>
      </c>
      <c r="G219" s="266"/>
      <c r="H219" s="78">
        <v>88899</v>
      </c>
      <c r="I219" s="78">
        <v>0</v>
      </c>
      <c r="J219" s="78">
        <v>0</v>
      </c>
      <c r="K219" s="78">
        <f t="shared" si="66"/>
        <v>88899</v>
      </c>
      <c r="L219" s="266"/>
      <c r="M219" s="78">
        <v>56438</v>
      </c>
      <c r="N219" s="78">
        <v>0</v>
      </c>
      <c r="O219" s="78">
        <v>0</v>
      </c>
      <c r="P219" s="78">
        <f t="shared" si="67"/>
        <v>56438</v>
      </c>
      <c r="R219" s="239"/>
      <c r="S219" s="239"/>
      <c r="T219" s="239"/>
      <c r="U219" s="239"/>
      <c r="V219" s="239"/>
    </row>
    <row r="220" spans="1:22">
      <c r="A220" s="77" t="s">
        <v>140</v>
      </c>
      <c r="B220" s="77" t="s">
        <v>141</v>
      </c>
      <c r="C220" s="78">
        <v>30741</v>
      </c>
      <c r="D220" s="78">
        <v>0</v>
      </c>
      <c r="E220" s="78">
        <v>0</v>
      </c>
      <c r="F220" s="78">
        <f t="shared" si="68"/>
        <v>30741</v>
      </c>
      <c r="G220" s="266"/>
      <c r="H220" s="78">
        <v>31004</v>
      </c>
      <c r="I220" s="78">
        <v>0</v>
      </c>
      <c r="J220" s="78">
        <v>0</v>
      </c>
      <c r="K220" s="78">
        <f t="shared" si="66"/>
        <v>31004</v>
      </c>
      <c r="L220" s="266"/>
      <c r="M220" s="78">
        <v>31670</v>
      </c>
      <c r="N220" s="78">
        <v>0</v>
      </c>
      <c r="O220" s="78">
        <v>0</v>
      </c>
      <c r="P220" s="78">
        <f t="shared" si="67"/>
        <v>31670</v>
      </c>
      <c r="R220" s="239"/>
      <c r="S220" s="239"/>
      <c r="T220" s="239"/>
      <c r="U220" s="239"/>
      <c r="V220" s="239"/>
    </row>
    <row r="221" spans="1:22">
      <c r="A221" s="77" t="s">
        <v>450</v>
      </c>
      <c r="B221" s="77" t="s">
        <v>451</v>
      </c>
      <c r="C221" s="78">
        <v>16570</v>
      </c>
      <c r="D221" s="78">
        <v>0</v>
      </c>
      <c r="E221" s="78">
        <v>-16570</v>
      </c>
      <c r="F221" s="78">
        <f t="shared" si="68"/>
        <v>0</v>
      </c>
      <c r="G221" s="266"/>
      <c r="H221" s="78">
        <v>16247</v>
      </c>
      <c r="I221" s="78">
        <v>0</v>
      </c>
      <c r="J221" s="78">
        <v>-16247</v>
      </c>
      <c r="K221" s="78">
        <f t="shared" si="66"/>
        <v>0</v>
      </c>
      <c r="L221" s="266"/>
      <c r="M221" s="78">
        <v>15798</v>
      </c>
      <c r="N221" s="78">
        <v>0</v>
      </c>
      <c r="O221" s="78">
        <v>-15798</v>
      </c>
      <c r="P221" s="78">
        <f t="shared" si="67"/>
        <v>0</v>
      </c>
      <c r="R221" s="239"/>
      <c r="S221" s="239"/>
      <c r="T221" s="239"/>
      <c r="U221" s="239"/>
      <c r="V221" s="239"/>
    </row>
    <row r="222" spans="1:22" s="240" customFormat="1">
      <c r="A222" s="77" t="s">
        <v>144</v>
      </c>
      <c r="B222" s="77" t="s">
        <v>145</v>
      </c>
      <c r="C222" s="78">
        <v>10633</v>
      </c>
      <c r="D222" s="78">
        <v>0</v>
      </c>
      <c r="E222" s="78">
        <v>0</v>
      </c>
      <c r="F222" s="78">
        <f t="shared" si="68"/>
        <v>10633</v>
      </c>
      <c r="G222" s="269"/>
      <c r="H222" s="78">
        <v>10504</v>
      </c>
      <c r="I222" s="78">
        <v>0</v>
      </c>
      <c r="J222" s="78">
        <v>0</v>
      </c>
      <c r="K222" s="78">
        <f t="shared" si="66"/>
        <v>10504</v>
      </c>
      <c r="L222" s="269"/>
      <c r="M222" s="78">
        <v>39453</v>
      </c>
      <c r="N222" s="78">
        <v>0</v>
      </c>
      <c r="O222" s="78">
        <v>0</v>
      </c>
      <c r="P222" s="78">
        <f t="shared" si="67"/>
        <v>39453</v>
      </c>
      <c r="R222" s="239"/>
      <c r="S222" s="239"/>
      <c r="T222" s="239"/>
      <c r="U222" s="239"/>
      <c r="V222" s="239"/>
    </row>
    <row r="223" spans="1:22" s="240" customFormat="1">
      <c r="A223" s="77" t="s">
        <v>146</v>
      </c>
      <c r="B223" s="77" t="s">
        <v>147</v>
      </c>
      <c r="C223" s="78">
        <v>443428</v>
      </c>
      <c r="D223" s="78">
        <v>0</v>
      </c>
      <c r="E223" s="78">
        <v>0</v>
      </c>
      <c r="F223" s="78">
        <f>C223+D223+E223</f>
        <v>443428</v>
      </c>
      <c r="G223" s="269"/>
      <c r="H223" s="78">
        <v>321129</v>
      </c>
      <c r="I223" s="78">
        <v>0</v>
      </c>
      <c r="J223" s="78">
        <v>0</v>
      </c>
      <c r="K223" s="78">
        <f t="shared" si="66"/>
        <v>321129</v>
      </c>
      <c r="L223" s="269"/>
      <c r="M223" s="78">
        <v>292137</v>
      </c>
      <c r="N223" s="78">
        <v>0</v>
      </c>
      <c r="O223" s="78">
        <v>0</v>
      </c>
      <c r="P223" s="78">
        <f t="shared" si="67"/>
        <v>292137</v>
      </c>
      <c r="R223" s="239"/>
      <c r="S223" s="239"/>
      <c r="T223" s="239"/>
      <c r="U223" s="239"/>
      <c r="V223" s="239"/>
    </row>
    <row r="224" spans="1:22" s="257" customFormat="1">
      <c r="A224" s="89" t="s">
        <v>148</v>
      </c>
      <c r="B224" s="77" t="s">
        <v>149</v>
      </c>
      <c r="C224" s="78">
        <v>3374</v>
      </c>
      <c r="D224" s="78">
        <v>18442</v>
      </c>
      <c r="E224" s="78">
        <v>0</v>
      </c>
      <c r="F224" s="78">
        <f>C224+D224+E224</f>
        <v>21816</v>
      </c>
      <c r="G224" s="270"/>
      <c r="H224" s="78">
        <v>3465</v>
      </c>
      <c r="I224" s="78">
        <v>20093</v>
      </c>
      <c r="J224" s="78">
        <v>0</v>
      </c>
      <c r="K224" s="78">
        <f t="shared" si="66"/>
        <v>23558</v>
      </c>
      <c r="L224" s="269"/>
      <c r="M224" s="78">
        <v>3771</v>
      </c>
      <c r="N224" s="78">
        <v>20660</v>
      </c>
      <c r="O224" s="78">
        <v>0</v>
      </c>
      <c r="P224" s="78">
        <f t="shared" si="67"/>
        <v>24431</v>
      </c>
      <c r="R224" s="239"/>
      <c r="S224" s="239"/>
      <c r="T224" s="239"/>
      <c r="U224" s="239"/>
      <c r="V224" s="239"/>
    </row>
    <row r="225" spans="1:22" s="240" customFormat="1">
      <c r="A225" s="89" t="s">
        <v>150</v>
      </c>
      <c r="B225" s="77" t="s">
        <v>151</v>
      </c>
      <c r="C225" s="78">
        <v>87772</v>
      </c>
      <c r="D225" s="78">
        <v>2713</v>
      </c>
      <c r="E225" s="78">
        <v>-9</v>
      </c>
      <c r="F225" s="78">
        <f>C225+D225+E225</f>
        <v>90476</v>
      </c>
      <c r="G225" s="269"/>
      <c r="H225" s="78">
        <v>94547</v>
      </c>
      <c r="I225" s="78">
        <v>2718</v>
      </c>
      <c r="J225" s="78">
        <v>-26</v>
      </c>
      <c r="K225" s="78">
        <f t="shared" si="66"/>
        <v>97239</v>
      </c>
      <c r="L225" s="269"/>
      <c r="M225" s="78">
        <v>99741</v>
      </c>
      <c r="N225" s="78">
        <v>2248</v>
      </c>
      <c r="O225" s="78">
        <v>0</v>
      </c>
      <c r="P225" s="78">
        <f t="shared" si="67"/>
        <v>101989</v>
      </c>
      <c r="R225" s="239"/>
      <c r="S225" s="239"/>
      <c r="T225" s="239"/>
      <c r="U225" s="239"/>
      <c r="V225" s="239"/>
    </row>
    <row r="226" spans="1:22" s="240" customFormat="1">
      <c r="A226" s="77" t="s">
        <v>152</v>
      </c>
      <c r="B226" s="77" t="s">
        <v>153</v>
      </c>
      <c r="C226" s="78">
        <v>468</v>
      </c>
      <c r="D226" s="78">
        <v>0</v>
      </c>
      <c r="E226" s="78">
        <v>0</v>
      </c>
      <c r="F226" s="78">
        <f>C226+D226+E226</f>
        <v>468</v>
      </c>
      <c r="G226" s="269"/>
      <c r="H226" s="78">
        <v>399</v>
      </c>
      <c r="I226" s="78">
        <v>0</v>
      </c>
      <c r="J226" s="78">
        <v>0</v>
      </c>
      <c r="K226" s="78">
        <f t="shared" si="66"/>
        <v>399</v>
      </c>
      <c r="L226" s="269"/>
      <c r="M226" s="78">
        <v>407</v>
      </c>
      <c r="N226" s="78">
        <v>0</v>
      </c>
      <c r="O226" s="78">
        <v>0</v>
      </c>
      <c r="P226" s="78">
        <f t="shared" si="67"/>
        <v>407</v>
      </c>
      <c r="R226" s="239"/>
      <c r="S226" s="239"/>
      <c r="T226" s="239"/>
      <c r="U226" s="239"/>
      <c r="V226" s="239"/>
    </row>
    <row r="227" spans="1:22">
      <c r="A227" s="121" t="s">
        <v>154</v>
      </c>
      <c r="B227" s="121" t="s">
        <v>155</v>
      </c>
      <c r="C227" s="125">
        <f>SUM(C228:C236)</f>
        <v>1138091</v>
      </c>
      <c r="D227" s="125">
        <f>SUM(D228:D236)</f>
        <v>68455</v>
      </c>
      <c r="E227" s="125">
        <f>SUM(E228:E236)</f>
        <v>-3214</v>
      </c>
      <c r="F227" s="125">
        <f>F228+F229+F230+F231+F232+F233+F234+F235+F236</f>
        <v>1203332</v>
      </c>
      <c r="G227" s="266"/>
      <c r="H227" s="125">
        <f>SUM(H228:H236)</f>
        <v>1295104</v>
      </c>
      <c r="I227" s="125">
        <f>SUM(I228:I236)</f>
        <v>60356</v>
      </c>
      <c r="J227" s="125">
        <f>SUM(J228:J236)</f>
        <v>-3969</v>
      </c>
      <c r="K227" s="125">
        <f>+SUM(H227:J227)</f>
        <v>1351491</v>
      </c>
      <c r="L227" s="266"/>
      <c r="M227" s="125">
        <f>SUM(M228:M236)</f>
        <v>1396146</v>
      </c>
      <c r="N227" s="125">
        <f>SUM(N228:N236)</f>
        <v>77519</v>
      </c>
      <c r="O227" s="125">
        <f>SUM(O228:O236)</f>
        <v>-6221</v>
      </c>
      <c r="P227" s="125">
        <f>SUM(P228:P236)</f>
        <v>1467444</v>
      </c>
      <c r="R227" s="239"/>
      <c r="S227" s="239"/>
      <c r="T227" s="239"/>
      <c r="U227" s="239"/>
      <c r="V227" s="239"/>
    </row>
    <row r="228" spans="1:22" s="240" customFormat="1">
      <c r="A228" s="77" t="s">
        <v>156</v>
      </c>
      <c r="B228" s="77" t="s">
        <v>157</v>
      </c>
      <c r="C228" s="78">
        <v>2116</v>
      </c>
      <c r="D228" s="78">
        <v>0</v>
      </c>
      <c r="E228" s="78">
        <v>0</v>
      </c>
      <c r="F228" s="78">
        <f t="shared" si="68"/>
        <v>2116</v>
      </c>
      <c r="G228" s="269"/>
      <c r="H228" s="78">
        <v>4642</v>
      </c>
      <c r="I228" s="78">
        <v>0</v>
      </c>
      <c r="J228" s="78">
        <v>0</v>
      </c>
      <c r="K228" s="78">
        <f>+SUM(H228:J228)</f>
        <v>4642</v>
      </c>
      <c r="L228" s="269"/>
      <c r="M228" s="78">
        <v>1802</v>
      </c>
      <c r="N228" s="78">
        <v>0</v>
      </c>
      <c r="O228" s="78">
        <v>0</v>
      </c>
      <c r="P228" s="78">
        <f>+SUM(M228:O228)</f>
        <v>1802</v>
      </c>
      <c r="R228" s="239"/>
      <c r="S228" s="239"/>
      <c r="T228" s="239"/>
      <c r="U228" s="239"/>
      <c r="V228" s="239"/>
    </row>
    <row r="229" spans="1:22" s="240" customFormat="1">
      <c r="A229" s="77" t="s">
        <v>158</v>
      </c>
      <c r="B229" s="77" t="s">
        <v>159</v>
      </c>
      <c r="C229" s="78">
        <v>74182</v>
      </c>
      <c r="D229" s="78">
        <v>4616</v>
      </c>
      <c r="E229" s="78">
        <v>-2400</v>
      </c>
      <c r="F229" s="78">
        <f t="shared" si="68"/>
        <v>76398</v>
      </c>
      <c r="G229" s="269"/>
      <c r="H229" s="78">
        <v>89117</v>
      </c>
      <c r="I229" s="78">
        <v>5003</v>
      </c>
      <c r="J229" s="78">
        <v>-3153</v>
      </c>
      <c r="K229" s="78">
        <f t="shared" ref="K229:K236" si="69">+SUM(H229:J229)</f>
        <v>90967</v>
      </c>
      <c r="L229" s="269"/>
      <c r="M229" s="78">
        <v>167754</v>
      </c>
      <c r="N229" s="78">
        <v>5279</v>
      </c>
      <c r="O229" s="78">
        <v>-5405</v>
      </c>
      <c r="P229" s="78">
        <f t="shared" ref="P229:P236" si="70">+SUM(M229:O229)</f>
        <v>167628</v>
      </c>
      <c r="R229" s="239"/>
      <c r="S229" s="239"/>
      <c r="T229" s="239"/>
      <c r="U229" s="239"/>
      <c r="V229" s="239"/>
    </row>
    <row r="230" spans="1:22" s="240" customFormat="1">
      <c r="A230" s="77" t="s">
        <v>160</v>
      </c>
      <c r="B230" s="77" t="s">
        <v>161</v>
      </c>
      <c r="C230" s="78">
        <v>12227</v>
      </c>
      <c r="D230" s="78">
        <v>0</v>
      </c>
      <c r="E230" s="78">
        <v>0</v>
      </c>
      <c r="F230" s="78">
        <f t="shared" si="68"/>
        <v>12227</v>
      </c>
      <c r="G230" s="269"/>
      <c r="H230" s="78">
        <v>0</v>
      </c>
      <c r="I230" s="78">
        <v>0</v>
      </c>
      <c r="J230" s="78">
        <v>0</v>
      </c>
      <c r="K230" s="78">
        <f t="shared" si="69"/>
        <v>0</v>
      </c>
      <c r="L230" s="269"/>
      <c r="M230" s="78">
        <v>15211</v>
      </c>
      <c r="N230" s="78">
        <v>0</v>
      </c>
      <c r="O230" s="78">
        <v>0</v>
      </c>
      <c r="P230" s="78">
        <f t="shared" si="70"/>
        <v>15211</v>
      </c>
      <c r="R230" s="239"/>
      <c r="S230" s="239"/>
      <c r="T230" s="239"/>
      <c r="U230" s="239"/>
      <c r="V230" s="239"/>
    </row>
    <row r="231" spans="1:22" s="240" customFormat="1">
      <c r="A231" s="77" t="s">
        <v>152</v>
      </c>
      <c r="B231" s="77" t="s">
        <v>163</v>
      </c>
      <c r="C231" s="78">
        <v>111859</v>
      </c>
      <c r="D231" s="78">
        <v>2</v>
      </c>
      <c r="E231" s="78">
        <v>0</v>
      </c>
      <c r="F231" s="78">
        <f t="shared" si="68"/>
        <v>111861</v>
      </c>
      <c r="G231" s="269"/>
      <c r="H231" s="78">
        <v>106474</v>
      </c>
      <c r="I231" s="78">
        <v>53</v>
      </c>
      <c r="J231" s="78">
        <v>0</v>
      </c>
      <c r="K231" s="78">
        <f t="shared" si="69"/>
        <v>106527</v>
      </c>
      <c r="L231" s="269"/>
      <c r="M231" s="78">
        <v>69355</v>
      </c>
      <c r="N231" s="78">
        <v>366</v>
      </c>
      <c r="O231" s="78">
        <v>0</v>
      </c>
      <c r="P231" s="78">
        <f t="shared" si="70"/>
        <v>69721</v>
      </c>
      <c r="R231" s="239"/>
      <c r="S231" s="239"/>
      <c r="T231" s="239"/>
      <c r="U231" s="239"/>
      <c r="V231" s="239"/>
    </row>
    <row r="232" spans="1:22" s="240" customFormat="1">
      <c r="A232" s="77" t="s">
        <v>146</v>
      </c>
      <c r="B232" s="77" t="s">
        <v>165</v>
      </c>
      <c r="C232" s="78">
        <v>421887</v>
      </c>
      <c r="D232" s="78">
        <v>16</v>
      </c>
      <c r="E232" s="78">
        <v>0</v>
      </c>
      <c r="F232" s="78">
        <f t="shared" si="68"/>
        <v>421903</v>
      </c>
      <c r="G232" s="269"/>
      <c r="H232" s="78">
        <v>569271</v>
      </c>
      <c r="I232" s="78">
        <v>0</v>
      </c>
      <c r="J232" s="78">
        <v>0</v>
      </c>
      <c r="K232" s="78">
        <f t="shared" si="69"/>
        <v>569271</v>
      </c>
      <c r="L232" s="269"/>
      <c r="M232" s="78">
        <v>540486</v>
      </c>
      <c r="N232" s="78">
        <v>134</v>
      </c>
      <c r="O232" s="78">
        <v>0</v>
      </c>
      <c r="P232" s="78">
        <f t="shared" si="70"/>
        <v>540620</v>
      </c>
      <c r="R232" s="239"/>
      <c r="S232" s="239"/>
      <c r="T232" s="239"/>
      <c r="U232" s="239"/>
      <c r="V232" s="239"/>
    </row>
    <row r="233" spans="1:22" s="240" customFormat="1">
      <c r="A233" s="77" t="s">
        <v>148</v>
      </c>
      <c r="B233" s="77" t="s">
        <v>167</v>
      </c>
      <c r="C233" s="78">
        <v>13409</v>
      </c>
      <c r="D233" s="78">
        <v>10185</v>
      </c>
      <c r="E233" s="78">
        <v>-814</v>
      </c>
      <c r="F233" s="78">
        <f>C233+D233+E233</f>
        <v>22780</v>
      </c>
      <c r="G233" s="269"/>
      <c r="H233" s="78">
        <v>13260</v>
      </c>
      <c r="I233" s="78">
        <v>9837</v>
      </c>
      <c r="J233" s="78">
        <v>-816</v>
      </c>
      <c r="K233" s="78">
        <f t="shared" si="69"/>
        <v>22281</v>
      </c>
      <c r="L233" s="269"/>
      <c r="M233" s="78">
        <v>10830</v>
      </c>
      <c r="N233" s="78">
        <v>15038</v>
      </c>
      <c r="O233" s="78">
        <v>-816</v>
      </c>
      <c r="P233" s="78">
        <f t="shared" si="70"/>
        <v>25052</v>
      </c>
      <c r="T233" s="239"/>
      <c r="U233" s="239"/>
      <c r="V233" s="239"/>
    </row>
    <row r="234" spans="1:22" s="240" customFormat="1">
      <c r="A234" s="77" t="s">
        <v>170</v>
      </c>
      <c r="B234" s="77" t="s">
        <v>171</v>
      </c>
      <c r="C234" s="78">
        <v>69170</v>
      </c>
      <c r="D234" s="78">
        <v>53636</v>
      </c>
      <c r="E234" s="78">
        <v>0</v>
      </c>
      <c r="F234" s="78">
        <f>C234+D234+E234</f>
        <v>122806</v>
      </c>
      <c r="G234" s="269"/>
      <c r="H234" s="78">
        <v>101511</v>
      </c>
      <c r="I234" s="78">
        <v>45463</v>
      </c>
      <c r="J234" s="78">
        <v>0</v>
      </c>
      <c r="K234" s="78">
        <f t="shared" si="69"/>
        <v>146974</v>
      </c>
      <c r="L234" s="269"/>
      <c r="M234" s="78">
        <v>68184</v>
      </c>
      <c r="N234" s="78">
        <v>56702</v>
      </c>
      <c r="O234" s="78">
        <v>0</v>
      </c>
      <c r="P234" s="78">
        <f t="shared" si="70"/>
        <v>124886</v>
      </c>
      <c r="R234" s="239"/>
      <c r="S234" s="239"/>
      <c r="T234" s="239"/>
      <c r="U234" s="239"/>
      <c r="V234" s="239"/>
    </row>
    <row r="235" spans="1:22">
      <c r="A235" s="77" t="s">
        <v>168</v>
      </c>
      <c r="B235" s="77" t="s">
        <v>169</v>
      </c>
      <c r="C235" s="78">
        <v>433241</v>
      </c>
      <c r="D235" s="78">
        <v>0</v>
      </c>
      <c r="E235" s="78">
        <v>0</v>
      </c>
      <c r="F235" s="78">
        <f>C235+D235+E235</f>
        <v>433241</v>
      </c>
      <c r="G235" s="266"/>
      <c r="H235" s="78">
        <v>410829</v>
      </c>
      <c r="I235" s="78">
        <v>0</v>
      </c>
      <c r="J235" s="78">
        <v>0</v>
      </c>
      <c r="K235" s="78">
        <f t="shared" si="69"/>
        <v>410829</v>
      </c>
      <c r="L235" s="266"/>
      <c r="M235" s="78">
        <v>522524</v>
      </c>
      <c r="N235" s="78">
        <v>0</v>
      </c>
      <c r="O235" s="78">
        <v>0</v>
      </c>
      <c r="P235" s="78">
        <f t="shared" si="70"/>
        <v>522524</v>
      </c>
      <c r="R235" s="239"/>
      <c r="S235" s="239"/>
      <c r="T235" s="239"/>
      <c r="U235" s="239"/>
      <c r="V235" s="239"/>
    </row>
    <row r="236" spans="1:22">
      <c r="A236" s="77" t="s">
        <v>172</v>
      </c>
      <c r="B236" s="77" t="s">
        <v>173</v>
      </c>
      <c r="C236" s="78">
        <v>0</v>
      </c>
      <c r="D236" s="78">
        <v>0</v>
      </c>
      <c r="E236" s="78">
        <v>0</v>
      </c>
      <c r="F236" s="78">
        <f t="shared" si="68"/>
        <v>0</v>
      </c>
      <c r="G236" s="266"/>
      <c r="H236" s="78">
        <v>0</v>
      </c>
      <c r="I236" s="78">
        <v>0</v>
      </c>
      <c r="J236" s="78">
        <v>0</v>
      </c>
      <c r="K236" s="78">
        <f t="shared" si="69"/>
        <v>0</v>
      </c>
      <c r="L236" s="266"/>
      <c r="M236" s="78">
        <v>0</v>
      </c>
      <c r="N236" s="78">
        <v>0</v>
      </c>
      <c r="O236" s="78">
        <v>0</v>
      </c>
      <c r="P236" s="78">
        <f t="shared" si="70"/>
        <v>0</v>
      </c>
      <c r="R236" s="239"/>
      <c r="S236" s="239"/>
      <c r="T236" s="239"/>
      <c r="U236" s="239"/>
      <c r="V236" s="239"/>
    </row>
    <row r="237" spans="1:22">
      <c r="A237" s="121" t="s">
        <v>174</v>
      </c>
      <c r="B237" s="121" t="s">
        <v>175</v>
      </c>
      <c r="C237" s="125">
        <f>C215+C227</f>
        <v>3222619</v>
      </c>
      <c r="D237" s="125">
        <f>D215+D227</f>
        <v>96699</v>
      </c>
      <c r="E237" s="125">
        <f>E215+E227</f>
        <v>-20234</v>
      </c>
      <c r="F237" s="125">
        <f>F215+F227</f>
        <v>3299084</v>
      </c>
      <c r="G237" s="266"/>
      <c r="H237" s="125">
        <f>H215+H227</f>
        <v>3123518</v>
      </c>
      <c r="I237" s="125">
        <f t="shared" ref="I237:J237" si="71">I215+I227</f>
        <v>90727</v>
      </c>
      <c r="J237" s="125">
        <f t="shared" si="71"/>
        <v>-20862</v>
      </c>
      <c r="K237" s="125">
        <f>K215+K227</f>
        <v>3193383</v>
      </c>
      <c r="L237" s="266"/>
      <c r="M237" s="125">
        <f>M215+M227</f>
        <v>2955628</v>
      </c>
      <c r="N237" s="125">
        <f t="shared" ref="N237:O237" si="72">N215+N227</f>
        <v>108971</v>
      </c>
      <c r="O237" s="125">
        <f t="shared" si="72"/>
        <v>-22991</v>
      </c>
      <c r="P237" s="125">
        <f>P215+P227</f>
        <v>3041608</v>
      </c>
      <c r="R237" s="239"/>
      <c r="S237" s="239"/>
      <c r="T237" s="239"/>
      <c r="U237" s="239"/>
      <c r="V237" s="239"/>
    </row>
    <row r="238" spans="1:22">
      <c r="A238" s="253"/>
      <c r="H238" s="273" t="s">
        <v>96</v>
      </c>
      <c r="M238" s="273" t="s">
        <v>96</v>
      </c>
      <c r="R238" s="239"/>
      <c r="S238" s="239"/>
      <c r="T238" s="239"/>
      <c r="U238" s="239"/>
      <c r="V238" s="239"/>
    </row>
    <row r="239" spans="1:22">
      <c r="A239" s="237"/>
      <c r="B239" s="237"/>
      <c r="C239" s="383">
        <f>C212</f>
        <v>45930</v>
      </c>
      <c r="D239" s="384"/>
      <c r="E239" s="384"/>
      <c r="F239" s="384"/>
      <c r="G239" s="239"/>
      <c r="H239" s="383" t="str">
        <f>H212</f>
        <v>30.06.2025*</v>
      </c>
      <c r="I239" s="384"/>
      <c r="J239" s="384"/>
      <c r="K239" s="384"/>
      <c r="M239" s="383" t="str">
        <f>M212</f>
        <v>31.12.2024*</v>
      </c>
      <c r="N239" s="384"/>
      <c r="O239" s="384"/>
      <c r="P239" s="384"/>
      <c r="R239" s="239"/>
      <c r="S239" s="239"/>
      <c r="T239" s="239"/>
      <c r="U239" s="239"/>
      <c r="V239" s="239"/>
    </row>
    <row r="240" spans="1:22" ht="26">
      <c r="A240" s="390" t="s">
        <v>452</v>
      </c>
      <c r="B240" s="390" t="s">
        <v>177</v>
      </c>
      <c r="C240" s="388" t="s">
        <v>430</v>
      </c>
      <c r="D240" s="388" t="s">
        <v>431</v>
      </c>
      <c r="E240" s="275" t="s">
        <v>432</v>
      </c>
      <c r="F240" s="255" t="s">
        <v>433</v>
      </c>
      <c r="G240" s="239"/>
      <c r="H240" s="388" t="s">
        <v>430</v>
      </c>
      <c r="I240" s="388" t="s">
        <v>431</v>
      </c>
      <c r="J240" s="275" t="s">
        <v>432</v>
      </c>
      <c r="K240" s="255" t="s">
        <v>433</v>
      </c>
      <c r="M240" s="388" t="s">
        <v>430</v>
      </c>
      <c r="N240" s="388" t="s">
        <v>431</v>
      </c>
      <c r="O240" s="275" t="s">
        <v>432</v>
      </c>
      <c r="P240" s="255" t="s">
        <v>433</v>
      </c>
      <c r="R240" s="239"/>
      <c r="S240" s="239"/>
      <c r="T240" s="239"/>
      <c r="U240" s="239"/>
      <c r="V240" s="239"/>
    </row>
    <row r="241" spans="1:22" ht="26">
      <c r="A241" s="391"/>
      <c r="B241" s="391"/>
      <c r="C241" s="389"/>
      <c r="D241" s="389"/>
      <c r="E241" s="275" t="s">
        <v>434</v>
      </c>
      <c r="F241" s="255" t="s">
        <v>435</v>
      </c>
      <c r="H241" s="389"/>
      <c r="I241" s="389"/>
      <c r="J241" s="275" t="s">
        <v>434</v>
      </c>
      <c r="K241" s="255" t="s">
        <v>435</v>
      </c>
      <c r="M241" s="389"/>
      <c r="N241" s="389"/>
      <c r="O241" s="275" t="s">
        <v>434</v>
      </c>
      <c r="P241" s="255" t="s">
        <v>435</v>
      </c>
      <c r="R241" s="239"/>
      <c r="S241" s="239"/>
      <c r="T241" s="239"/>
      <c r="U241" s="239"/>
      <c r="V241" s="239"/>
    </row>
    <row r="242" spans="1:22">
      <c r="A242" s="82" t="s">
        <v>178</v>
      </c>
      <c r="B242" s="121" t="s">
        <v>179</v>
      </c>
      <c r="C242" s="125">
        <f>C243</f>
        <v>3025847</v>
      </c>
      <c r="D242" s="125">
        <f>D243</f>
        <v>52205</v>
      </c>
      <c r="E242" s="125">
        <f>E243</f>
        <v>-16573</v>
      </c>
      <c r="F242" s="125">
        <f>F243</f>
        <v>3061479</v>
      </c>
      <c r="G242" s="266"/>
      <c r="H242" s="125">
        <f>H243</f>
        <v>2844022</v>
      </c>
      <c r="I242" s="125">
        <f t="shared" ref="I242:K242" si="73">I243</f>
        <v>50167</v>
      </c>
      <c r="J242" s="125">
        <f t="shared" si="73"/>
        <v>-17129</v>
      </c>
      <c r="K242" s="125">
        <f t="shared" si="73"/>
        <v>2877060</v>
      </c>
      <c r="L242" s="266"/>
      <c r="M242" s="125">
        <f>M243</f>
        <v>2765931</v>
      </c>
      <c r="N242" s="125">
        <f t="shared" ref="N242:P242" si="74">N243</f>
        <v>50526</v>
      </c>
      <c r="O242" s="125">
        <f t="shared" si="74"/>
        <v>-16606</v>
      </c>
      <c r="P242" s="125">
        <f t="shared" si="74"/>
        <v>2799851</v>
      </c>
      <c r="R242" s="239"/>
      <c r="S242" s="239"/>
      <c r="T242" s="239"/>
      <c r="U242" s="239"/>
      <c r="V242" s="239"/>
    </row>
    <row r="243" spans="1:22">
      <c r="A243" s="280" t="s">
        <v>180</v>
      </c>
      <c r="B243" s="276" t="s">
        <v>181</v>
      </c>
      <c r="C243" s="125">
        <f>SUM(C244:C251)</f>
        <v>3025847</v>
      </c>
      <c r="D243" s="125">
        <f>SUM(D244:D251)</f>
        <v>52205</v>
      </c>
      <c r="E243" s="125">
        <f>SUM(E244:E251)</f>
        <v>-16573</v>
      </c>
      <c r="F243" s="125">
        <f>SUM(F244:F251)</f>
        <v>3061479</v>
      </c>
      <c r="G243" s="271"/>
      <c r="H243" s="125">
        <f>SUM(H244:H251)</f>
        <v>2844022</v>
      </c>
      <c r="I243" s="125">
        <f>SUM(I244:I251)</f>
        <v>50167</v>
      </c>
      <c r="J243" s="125">
        <f>SUM(J244:J251)</f>
        <v>-17129</v>
      </c>
      <c r="K243" s="125">
        <f>SUM(K244:K251)</f>
        <v>2877060</v>
      </c>
      <c r="L243" s="266"/>
      <c r="M243" s="125">
        <f>SUM(M244:M251)</f>
        <v>2765931</v>
      </c>
      <c r="N243" s="125">
        <f>SUM(N244:N251)</f>
        <v>50526</v>
      </c>
      <c r="O243" s="125">
        <f>SUM(O244:O251)</f>
        <v>-16606</v>
      </c>
      <c r="P243" s="125">
        <f>SUM(P244:P251)</f>
        <v>2799851</v>
      </c>
      <c r="R243" s="239"/>
      <c r="S243" s="239"/>
      <c r="T243" s="239"/>
      <c r="U243" s="239"/>
      <c r="V243" s="239"/>
    </row>
    <row r="244" spans="1:22">
      <c r="A244" s="83" t="s">
        <v>182</v>
      </c>
      <c r="B244" s="77" t="s">
        <v>183</v>
      </c>
      <c r="C244" s="78">
        <v>99911</v>
      </c>
      <c r="D244" s="78">
        <v>136</v>
      </c>
      <c r="E244" s="78">
        <v>-136</v>
      </c>
      <c r="F244" s="78">
        <f t="shared" ref="F244:F251" si="75">C244+D244+E244</f>
        <v>99911</v>
      </c>
      <c r="G244" s="271"/>
      <c r="H244" s="78">
        <v>99911</v>
      </c>
      <c r="I244" s="78">
        <v>136</v>
      </c>
      <c r="J244" s="78">
        <v>-136</v>
      </c>
      <c r="K244" s="78">
        <f t="shared" ref="K244:K260" si="76">+SUM(H244:J244)</f>
        <v>99911</v>
      </c>
      <c r="L244" s="266"/>
      <c r="M244" s="78">
        <v>99911</v>
      </c>
      <c r="N244" s="78">
        <v>136</v>
      </c>
      <c r="O244" s="78">
        <v>-136</v>
      </c>
      <c r="P244" s="78">
        <f t="shared" ref="P244:P251" si="77">+SUM(M244:O244)</f>
        <v>99911</v>
      </c>
      <c r="R244" s="239"/>
      <c r="S244" s="239"/>
      <c r="T244" s="239"/>
      <c r="U244" s="239"/>
      <c r="V244" s="239"/>
    </row>
    <row r="245" spans="1:22">
      <c r="A245" s="83" t="s">
        <v>453</v>
      </c>
      <c r="B245" s="77" t="s">
        <v>185</v>
      </c>
      <c r="C245" s="78">
        <v>2356486</v>
      </c>
      <c r="D245" s="78">
        <v>49635</v>
      </c>
      <c r="E245" s="78">
        <v>-5514</v>
      </c>
      <c r="F245" s="78">
        <f t="shared" si="75"/>
        <v>2400607</v>
      </c>
      <c r="G245" s="271"/>
      <c r="H245" s="78">
        <v>2356487</v>
      </c>
      <c r="I245" s="78">
        <v>49635</v>
      </c>
      <c r="J245" s="78">
        <v>-5515</v>
      </c>
      <c r="K245" s="78">
        <f t="shared" si="76"/>
        <v>2400607</v>
      </c>
      <c r="L245" s="266"/>
      <c r="M245" s="78">
        <v>2026045</v>
      </c>
      <c r="N245" s="78">
        <v>48503</v>
      </c>
      <c r="O245" s="78">
        <v>-5514</v>
      </c>
      <c r="P245" s="78">
        <f t="shared" si="77"/>
        <v>2069034</v>
      </c>
      <c r="R245" s="239"/>
      <c r="S245" s="239"/>
      <c r="T245" s="239"/>
      <c r="U245" s="239"/>
      <c r="V245" s="239"/>
    </row>
    <row r="246" spans="1:22">
      <c r="A246" s="83" t="s">
        <v>186</v>
      </c>
      <c r="B246" s="77" t="s">
        <v>187</v>
      </c>
      <c r="C246" s="78">
        <v>116700</v>
      </c>
      <c r="D246" s="78">
        <v>0</v>
      </c>
      <c r="E246" s="78">
        <v>0</v>
      </c>
      <c r="F246" s="78">
        <f t="shared" si="75"/>
        <v>116700</v>
      </c>
      <c r="G246" s="271"/>
      <c r="H246" s="78">
        <v>116700</v>
      </c>
      <c r="I246" s="78">
        <v>0</v>
      </c>
      <c r="J246" s="78">
        <v>0</v>
      </c>
      <c r="K246" s="78">
        <f t="shared" si="76"/>
        <v>116700</v>
      </c>
      <c r="L246" s="266"/>
      <c r="M246" s="78">
        <v>116700</v>
      </c>
      <c r="N246" s="78">
        <v>0</v>
      </c>
      <c r="O246" s="78">
        <v>0</v>
      </c>
      <c r="P246" s="78">
        <f t="shared" si="77"/>
        <v>116700</v>
      </c>
      <c r="R246" s="239"/>
      <c r="S246" s="239"/>
      <c r="T246" s="239"/>
      <c r="U246" s="239"/>
      <c r="V246" s="239"/>
    </row>
    <row r="247" spans="1:22">
      <c r="A247" s="83" t="s">
        <v>188</v>
      </c>
      <c r="B247" s="77" t="s">
        <v>189</v>
      </c>
      <c r="C247" s="78">
        <v>-22424</v>
      </c>
      <c r="D247" s="78">
        <v>0</v>
      </c>
      <c r="E247" s="78">
        <v>0</v>
      </c>
      <c r="F247" s="78">
        <f t="shared" si="75"/>
        <v>-22424</v>
      </c>
      <c r="G247" s="271"/>
      <c r="H247" s="78">
        <v>0</v>
      </c>
      <c r="I247" s="78">
        <v>0</v>
      </c>
      <c r="J247" s="78">
        <v>0</v>
      </c>
      <c r="K247" s="78">
        <f t="shared" si="76"/>
        <v>0</v>
      </c>
      <c r="L247" s="266"/>
      <c r="M247" s="78">
        <v>0</v>
      </c>
      <c r="N247" s="78">
        <v>0</v>
      </c>
      <c r="O247" s="78">
        <v>0</v>
      </c>
      <c r="P247" s="78">
        <f t="shared" si="77"/>
        <v>0</v>
      </c>
      <c r="R247" s="239"/>
      <c r="S247" s="239"/>
      <c r="T247" s="239"/>
      <c r="U247" s="239"/>
      <c r="V247" s="239"/>
    </row>
    <row r="248" spans="1:22">
      <c r="A248" s="83" t="s">
        <v>190</v>
      </c>
      <c r="B248" s="77" t="s">
        <v>191</v>
      </c>
      <c r="C248" s="78">
        <v>124386</v>
      </c>
      <c r="D248" s="78">
        <v>1868</v>
      </c>
      <c r="E248" s="78">
        <v>-2881</v>
      </c>
      <c r="F248" s="78">
        <f t="shared" si="75"/>
        <v>123373</v>
      </c>
      <c r="G248" s="271"/>
      <c r="H248" s="78">
        <v>111611</v>
      </c>
      <c r="I248" s="78">
        <v>1546</v>
      </c>
      <c r="J248" s="78">
        <v>-2559</v>
      </c>
      <c r="K248" s="78">
        <f t="shared" si="76"/>
        <v>110598</v>
      </c>
      <c r="L248" s="266"/>
      <c r="M248" s="78">
        <v>50030</v>
      </c>
      <c r="N248" s="78">
        <v>1097</v>
      </c>
      <c r="O248" s="78">
        <v>-2110</v>
      </c>
      <c r="P248" s="78">
        <f t="shared" si="77"/>
        <v>49017</v>
      </c>
      <c r="R248" s="239"/>
      <c r="S248" s="239"/>
      <c r="T248" s="239"/>
      <c r="U248" s="239"/>
      <c r="V248" s="239"/>
    </row>
    <row r="249" spans="1:22">
      <c r="A249" s="83" t="s">
        <v>192</v>
      </c>
      <c r="B249" s="77" t="s">
        <v>193</v>
      </c>
      <c r="C249" s="78">
        <v>-5083</v>
      </c>
      <c r="D249" s="78">
        <v>-65</v>
      </c>
      <c r="E249" s="78">
        <v>1016</v>
      </c>
      <c r="F249" s="78">
        <f t="shared" si="75"/>
        <v>-4132</v>
      </c>
      <c r="G249" s="271"/>
      <c r="H249" s="78">
        <v>-5675</v>
      </c>
      <c r="I249" s="78">
        <v>-65</v>
      </c>
      <c r="J249" s="78">
        <v>1014</v>
      </c>
      <c r="K249" s="78">
        <f t="shared" si="76"/>
        <v>-4726</v>
      </c>
      <c r="L249" s="266"/>
      <c r="M249" s="78">
        <v>-520</v>
      </c>
      <c r="N249" s="78">
        <v>-65</v>
      </c>
      <c r="O249" s="78">
        <v>1016</v>
      </c>
      <c r="P249" s="78">
        <f t="shared" si="77"/>
        <v>431</v>
      </c>
      <c r="R249" s="239"/>
      <c r="S249" s="239"/>
      <c r="T249" s="239"/>
      <c r="U249" s="239"/>
      <c r="V249" s="239"/>
    </row>
    <row r="250" spans="1:22">
      <c r="A250" s="96" t="s">
        <v>376</v>
      </c>
      <c r="B250" s="77" t="s">
        <v>195</v>
      </c>
      <c r="C250" s="78">
        <v>9155</v>
      </c>
      <c r="D250" s="78">
        <v>-279</v>
      </c>
      <c r="E250" s="78">
        <v>-9862</v>
      </c>
      <c r="F250" s="78">
        <f t="shared" si="75"/>
        <v>-986</v>
      </c>
      <c r="G250" s="271"/>
      <c r="H250" s="78">
        <v>9153</v>
      </c>
      <c r="I250" s="78">
        <v>-279</v>
      </c>
      <c r="J250" s="78">
        <v>-9860</v>
      </c>
      <c r="K250" s="78">
        <f t="shared" si="76"/>
        <v>-986</v>
      </c>
      <c r="L250" s="266"/>
      <c r="M250" s="78">
        <v>5153</v>
      </c>
      <c r="N250" s="78">
        <v>-279</v>
      </c>
      <c r="O250" s="78">
        <v>-9990</v>
      </c>
      <c r="P250" s="78">
        <f t="shared" si="77"/>
        <v>-5116</v>
      </c>
      <c r="R250" s="239"/>
      <c r="S250" s="239"/>
      <c r="T250" s="239"/>
      <c r="U250" s="239"/>
      <c r="V250" s="239"/>
    </row>
    <row r="251" spans="1:22">
      <c r="A251" s="83" t="s">
        <v>377</v>
      </c>
      <c r="B251" s="77" t="s">
        <v>197</v>
      </c>
      <c r="C251" s="78">
        <v>346716</v>
      </c>
      <c r="D251" s="78">
        <v>910</v>
      </c>
      <c r="E251" s="78">
        <v>804</v>
      </c>
      <c r="F251" s="78">
        <f t="shared" si="75"/>
        <v>348430</v>
      </c>
      <c r="G251" s="271"/>
      <c r="H251" s="78">
        <v>155835</v>
      </c>
      <c r="I251" s="78">
        <v>-806</v>
      </c>
      <c r="J251" s="78">
        <v>-73</v>
      </c>
      <c r="K251" s="78">
        <f t="shared" si="76"/>
        <v>154956</v>
      </c>
      <c r="L251" s="266"/>
      <c r="M251" s="78">
        <v>468612</v>
      </c>
      <c r="N251" s="78">
        <v>1134</v>
      </c>
      <c r="O251" s="78">
        <v>128</v>
      </c>
      <c r="P251" s="78">
        <f t="shared" si="77"/>
        <v>469874</v>
      </c>
      <c r="R251" s="239"/>
      <c r="S251" s="239"/>
      <c r="T251" s="239"/>
      <c r="U251" s="239"/>
      <c r="V251" s="239"/>
    </row>
    <row r="252" spans="1:22">
      <c r="A252" s="121" t="s">
        <v>454</v>
      </c>
      <c r="B252" s="276" t="s">
        <v>455</v>
      </c>
      <c r="C252" s="125">
        <v>0</v>
      </c>
      <c r="D252" s="125">
        <v>0</v>
      </c>
      <c r="E252" s="125">
        <v>0</v>
      </c>
      <c r="F252" s="125">
        <v>0</v>
      </c>
      <c r="G252" s="271"/>
      <c r="H252" s="125">
        <v>0</v>
      </c>
      <c r="I252" s="125">
        <v>0</v>
      </c>
      <c r="J252" s="125">
        <v>0</v>
      </c>
      <c r="K252" s="125">
        <f t="shared" si="76"/>
        <v>0</v>
      </c>
      <c r="L252" s="266"/>
      <c r="M252" s="125">
        <v>0</v>
      </c>
      <c r="N252" s="125">
        <v>0</v>
      </c>
      <c r="O252" s="125">
        <v>0</v>
      </c>
      <c r="P252" s="125">
        <v>0</v>
      </c>
      <c r="R252" s="239"/>
      <c r="S252" s="239"/>
      <c r="T252" s="239"/>
      <c r="U252" s="239"/>
      <c r="V252" s="239"/>
    </row>
    <row r="253" spans="1:22">
      <c r="A253" s="82" t="s">
        <v>198</v>
      </c>
      <c r="B253" s="121" t="s">
        <v>199</v>
      </c>
      <c r="C253" s="125">
        <f>SUM(C254:C260)</f>
        <v>30763</v>
      </c>
      <c r="D253" s="125">
        <f>SUM(D254:D260)</f>
        <v>35</v>
      </c>
      <c r="E253" s="125">
        <f>SUM(E254:E260)</f>
        <v>0</v>
      </c>
      <c r="F253" s="125">
        <f t="shared" ref="F253" si="78">SUM(F254:F260)</f>
        <v>30798</v>
      </c>
      <c r="G253" s="271"/>
      <c r="H253" s="125">
        <f>SUM(H254:H260)</f>
        <v>26172</v>
      </c>
      <c r="I253" s="125">
        <f>SUM(I254:I260)</f>
        <v>35</v>
      </c>
      <c r="J253" s="125">
        <f t="shared" ref="J253" si="79">SUM(J254:J260)</f>
        <v>0</v>
      </c>
      <c r="K253" s="125">
        <f t="shared" si="76"/>
        <v>26207</v>
      </c>
      <c r="L253" s="266"/>
      <c r="M253" s="125">
        <f>SUM(M254:M260)</f>
        <v>22541</v>
      </c>
      <c r="N253" s="125">
        <f>SUM(N254:N260)</f>
        <v>335</v>
      </c>
      <c r="O253" s="125">
        <f t="shared" ref="O253:P253" si="80">SUM(O254:O260)</f>
        <v>-302</v>
      </c>
      <c r="P253" s="125">
        <f t="shared" si="80"/>
        <v>22574</v>
      </c>
      <c r="R253" s="239"/>
      <c r="S253" s="239"/>
      <c r="T253" s="239"/>
      <c r="U253" s="239"/>
      <c r="V253" s="239"/>
    </row>
    <row r="254" spans="1:22">
      <c r="A254" s="83" t="s">
        <v>336</v>
      </c>
      <c r="B254" s="77" t="s">
        <v>337</v>
      </c>
      <c r="C254" s="78">
        <v>0</v>
      </c>
      <c r="D254" s="78">
        <v>0</v>
      </c>
      <c r="E254" s="78">
        <v>0</v>
      </c>
      <c r="F254" s="78">
        <f t="shared" ref="F254:F260" si="81">C254+D254+E254</f>
        <v>0</v>
      </c>
      <c r="G254" s="271"/>
      <c r="H254" s="78">
        <v>0</v>
      </c>
      <c r="I254" s="78">
        <v>0</v>
      </c>
      <c r="J254" s="78">
        <v>0</v>
      </c>
      <c r="K254" s="78">
        <f t="shared" si="76"/>
        <v>0</v>
      </c>
      <c r="L254" s="266"/>
      <c r="M254" s="78">
        <v>0</v>
      </c>
      <c r="N254" s="78">
        <v>0</v>
      </c>
      <c r="O254" s="78">
        <v>0</v>
      </c>
      <c r="P254" s="78">
        <f t="shared" ref="P254:P260" si="82">+SUM(M254:O254)</f>
        <v>0</v>
      </c>
      <c r="R254" s="239"/>
      <c r="S254" s="239"/>
      <c r="T254" s="239"/>
      <c r="U254" s="239"/>
      <c r="V254" s="239"/>
    </row>
    <row r="255" spans="1:22" s="257" customFormat="1">
      <c r="A255" s="77" t="s">
        <v>200</v>
      </c>
      <c r="B255" s="77" t="s">
        <v>201</v>
      </c>
      <c r="C255" s="78">
        <v>21123</v>
      </c>
      <c r="D255" s="78">
        <v>0</v>
      </c>
      <c r="E255" s="78">
        <v>0</v>
      </c>
      <c r="F255" s="78">
        <f t="shared" si="81"/>
        <v>21123</v>
      </c>
      <c r="G255" s="271"/>
      <c r="H255" s="78">
        <v>21414</v>
      </c>
      <c r="I255" s="78">
        <v>0</v>
      </c>
      <c r="J255" s="78">
        <v>0</v>
      </c>
      <c r="K255" s="78">
        <f t="shared" si="76"/>
        <v>21414</v>
      </c>
      <c r="L255" s="270"/>
      <c r="M255" s="78">
        <v>17708</v>
      </c>
      <c r="N255" s="78">
        <v>300</v>
      </c>
      <c r="O255" s="78">
        <v>-302</v>
      </c>
      <c r="P255" s="78">
        <f t="shared" si="82"/>
        <v>17706</v>
      </c>
      <c r="R255" s="239"/>
      <c r="S255" s="239"/>
      <c r="T255" s="239"/>
      <c r="U255" s="239"/>
      <c r="V255" s="239"/>
    </row>
    <row r="256" spans="1:22" s="257" customFormat="1">
      <c r="A256" s="96" t="s">
        <v>202</v>
      </c>
      <c r="B256" s="77" t="s">
        <v>203</v>
      </c>
      <c r="C256" s="78">
        <v>2080</v>
      </c>
      <c r="D256" s="78">
        <v>0</v>
      </c>
      <c r="E256" s="78">
        <v>0</v>
      </c>
      <c r="F256" s="78">
        <f t="shared" si="81"/>
        <v>2080</v>
      </c>
      <c r="G256" s="271"/>
      <c r="H256" s="78">
        <v>2154</v>
      </c>
      <c r="I256" s="78">
        <v>0</v>
      </c>
      <c r="J256" s="78">
        <v>0</v>
      </c>
      <c r="K256" s="78">
        <f t="shared" si="76"/>
        <v>2154</v>
      </c>
      <c r="L256" s="270"/>
      <c r="M256" s="78">
        <v>2274</v>
      </c>
      <c r="N256" s="78">
        <v>0</v>
      </c>
      <c r="O256" s="78">
        <v>0</v>
      </c>
      <c r="P256" s="78">
        <f t="shared" si="82"/>
        <v>2274</v>
      </c>
      <c r="R256" s="239"/>
      <c r="S256" s="239"/>
      <c r="T256" s="239"/>
      <c r="U256" s="239"/>
      <c r="V256" s="239"/>
    </row>
    <row r="257" spans="1:22" s="257" customFormat="1">
      <c r="A257" s="96" t="s">
        <v>204</v>
      </c>
      <c r="B257" s="77" t="s">
        <v>205</v>
      </c>
      <c r="C257" s="78">
        <v>0</v>
      </c>
      <c r="D257" s="78">
        <v>0</v>
      </c>
      <c r="E257" s="78">
        <v>0</v>
      </c>
      <c r="F257" s="78">
        <f t="shared" si="81"/>
        <v>0</v>
      </c>
      <c r="G257" s="271"/>
      <c r="H257" s="78">
        <v>0</v>
      </c>
      <c r="I257" s="78">
        <v>0</v>
      </c>
      <c r="J257" s="78">
        <v>0</v>
      </c>
      <c r="K257" s="78">
        <f t="shared" si="76"/>
        <v>0</v>
      </c>
      <c r="L257" s="270"/>
      <c r="M257" s="78">
        <v>67</v>
      </c>
      <c r="N257" s="78">
        <v>0</v>
      </c>
      <c r="O257" s="78">
        <v>0</v>
      </c>
      <c r="P257" s="78">
        <f t="shared" si="82"/>
        <v>67</v>
      </c>
      <c r="R257" s="239"/>
      <c r="S257" s="239"/>
      <c r="T257" s="239"/>
      <c r="U257" s="239"/>
      <c r="V257" s="239"/>
    </row>
    <row r="258" spans="1:22" s="257" customFormat="1">
      <c r="A258" s="96" t="s">
        <v>206</v>
      </c>
      <c r="B258" s="77" t="s">
        <v>207</v>
      </c>
      <c r="C258" s="78">
        <v>6733</v>
      </c>
      <c r="D258" s="78">
        <v>0</v>
      </c>
      <c r="E258" s="78">
        <v>0</v>
      </c>
      <c r="F258" s="78">
        <f t="shared" si="81"/>
        <v>6733</v>
      </c>
      <c r="G258" s="271"/>
      <c r="H258" s="78">
        <v>1777</v>
      </c>
      <c r="I258" s="78">
        <v>0</v>
      </c>
      <c r="J258" s="78">
        <v>0</v>
      </c>
      <c r="K258" s="78">
        <f t="shared" si="76"/>
        <v>1777</v>
      </c>
      <c r="L258" s="270"/>
      <c r="M258" s="78">
        <v>1665</v>
      </c>
      <c r="N258" s="78">
        <v>0</v>
      </c>
      <c r="O258" s="78">
        <v>0</v>
      </c>
      <c r="P258" s="78">
        <f t="shared" si="82"/>
        <v>1665</v>
      </c>
      <c r="R258" s="239"/>
      <c r="S258" s="239"/>
      <c r="T258" s="239"/>
      <c r="U258" s="239"/>
      <c r="V258" s="239"/>
    </row>
    <row r="259" spans="1:22" s="257" customFormat="1">
      <c r="A259" s="96" t="s">
        <v>208</v>
      </c>
      <c r="B259" s="77" t="s">
        <v>456</v>
      </c>
      <c r="C259" s="78">
        <v>827</v>
      </c>
      <c r="D259" s="78">
        <v>35</v>
      </c>
      <c r="E259" s="78">
        <v>0</v>
      </c>
      <c r="F259" s="78">
        <f t="shared" si="81"/>
        <v>862</v>
      </c>
      <c r="G259" s="271"/>
      <c r="H259" s="78">
        <v>827</v>
      </c>
      <c r="I259" s="78">
        <v>35</v>
      </c>
      <c r="J259" s="78">
        <v>0</v>
      </c>
      <c r="K259" s="78">
        <f t="shared" si="76"/>
        <v>862</v>
      </c>
      <c r="L259" s="270"/>
      <c r="M259" s="78">
        <v>827</v>
      </c>
      <c r="N259" s="78">
        <v>35</v>
      </c>
      <c r="O259" s="78">
        <v>0</v>
      </c>
      <c r="P259" s="78">
        <f t="shared" si="82"/>
        <v>862</v>
      </c>
      <c r="R259" s="239"/>
      <c r="S259" s="239"/>
      <c r="T259" s="239"/>
      <c r="U259" s="239"/>
      <c r="V259" s="239"/>
    </row>
    <row r="260" spans="1:22" s="257" customFormat="1">
      <c r="A260" s="83" t="s">
        <v>210</v>
      </c>
      <c r="B260" s="77" t="s">
        <v>211</v>
      </c>
      <c r="C260" s="78">
        <v>0</v>
      </c>
      <c r="D260" s="78">
        <v>0</v>
      </c>
      <c r="E260" s="78">
        <v>0</v>
      </c>
      <c r="F260" s="78">
        <f t="shared" si="81"/>
        <v>0</v>
      </c>
      <c r="G260" s="271"/>
      <c r="H260" s="78">
        <v>0</v>
      </c>
      <c r="I260" s="78">
        <v>0</v>
      </c>
      <c r="J260" s="78">
        <v>0</v>
      </c>
      <c r="K260" s="78">
        <f t="shared" si="76"/>
        <v>0</v>
      </c>
      <c r="L260" s="270"/>
      <c r="M260" s="78">
        <v>0</v>
      </c>
      <c r="N260" s="78">
        <v>0</v>
      </c>
      <c r="O260" s="78">
        <v>0</v>
      </c>
      <c r="P260" s="78">
        <f t="shared" si="82"/>
        <v>0</v>
      </c>
      <c r="R260" s="239"/>
      <c r="S260" s="239"/>
      <c r="T260" s="239"/>
      <c r="U260" s="239"/>
      <c r="V260" s="239"/>
    </row>
    <row r="261" spans="1:22">
      <c r="A261" s="82" t="s">
        <v>212</v>
      </c>
      <c r="B261" s="121" t="s">
        <v>213</v>
      </c>
      <c r="C261" s="125">
        <f>SUM(C262:C269)</f>
        <v>166009</v>
      </c>
      <c r="D261" s="125">
        <f>SUM(D262:D269)</f>
        <v>44459</v>
      </c>
      <c r="E261" s="125">
        <f>SUM(E262:E269)</f>
        <v>-3661</v>
      </c>
      <c r="F261" s="125">
        <f t="shared" ref="F261" si="83">SUM(F262:F269)</f>
        <v>206807</v>
      </c>
      <c r="G261" s="271"/>
      <c r="H261" s="125">
        <f>SUM(H262:H269)</f>
        <v>253324</v>
      </c>
      <c r="I261" s="125">
        <f t="shared" ref="I261:J261" si="84">SUM(I262:I269)</f>
        <v>40525</v>
      </c>
      <c r="J261" s="125">
        <f t="shared" si="84"/>
        <v>-3733</v>
      </c>
      <c r="K261" s="125">
        <f>SUM(K262:K269)</f>
        <v>290116</v>
      </c>
      <c r="L261" s="266"/>
      <c r="M261" s="125">
        <f>SUM(M262:M269)</f>
        <v>167156</v>
      </c>
      <c r="N261" s="125">
        <f t="shared" ref="N261:O261" si="85">SUM(N262:N269)</f>
        <v>58110</v>
      </c>
      <c r="O261" s="125">
        <f t="shared" si="85"/>
        <v>-6083</v>
      </c>
      <c r="P261" s="125">
        <f>SUM(P262:P269)</f>
        <v>219183</v>
      </c>
      <c r="R261" s="239"/>
      <c r="S261" s="239"/>
      <c r="T261" s="239"/>
      <c r="U261" s="239"/>
      <c r="V261" s="239"/>
    </row>
    <row r="262" spans="1:22" s="240" customFormat="1">
      <c r="A262" s="83" t="s">
        <v>336</v>
      </c>
      <c r="B262" s="77" t="s">
        <v>457</v>
      </c>
      <c r="C262" s="78">
        <v>0</v>
      </c>
      <c r="D262" s="78">
        <v>0</v>
      </c>
      <c r="E262" s="78">
        <v>0</v>
      </c>
      <c r="F262" s="78">
        <f t="shared" ref="F262:F269" si="86">C262+D262+E262</f>
        <v>0</v>
      </c>
      <c r="G262" s="271"/>
      <c r="H262" s="78">
        <v>0</v>
      </c>
      <c r="I262" s="78">
        <v>0</v>
      </c>
      <c r="J262" s="78">
        <v>0</v>
      </c>
      <c r="K262" s="78">
        <f t="shared" ref="K262:K269" si="87">+SUM(H262:J262)</f>
        <v>0</v>
      </c>
      <c r="L262" s="269"/>
      <c r="M262" s="78">
        <v>0</v>
      </c>
      <c r="N262" s="78">
        <v>0</v>
      </c>
      <c r="O262" s="78">
        <v>0</v>
      </c>
      <c r="P262" s="78">
        <f t="shared" ref="P262:P269" si="88">+SUM(M262:O262)</f>
        <v>0</v>
      </c>
      <c r="R262" s="239"/>
      <c r="S262" s="239"/>
      <c r="T262" s="239"/>
      <c r="U262" s="239"/>
      <c r="V262" s="239"/>
    </row>
    <row r="263" spans="1:22" s="240" customFormat="1">
      <c r="A263" s="83" t="s">
        <v>200</v>
      </c>
      <c r="B263" s="77" t="s">
        <v>215</v>
      </c>
      <c r="C263" s="78">
        <v>5768</v>
      </c>
      <c r="D263" s="78">
        <v>500</v>
      </c>
      <c r="E263" s="78">
        <v>-493</v>
      </c>
      <c r="F263" s="78">
        <f t="shared" si="86"/>
        <v>5775</v>
      </c>
      <c r="G263" s="271"/>
      <c r="H263" s="78">
        <v>6425</v>
      </c>
      <c r="I263" s="78">
        <v>974</v>
      </c>
      <c r="J263" s="78">
        <v>-670</v>
      </c>
      <c r="K263" s="78">
        <f t="shared" si="87"/>
        <v>6729</v>
      </c>
      <c r="L263" s="269"/>
      <c r="M263" s="78">
        <v>12370</v>
      </c>
      <c r="N263" s="78">
        <v>716</v>
      </c>
      <c r="O263" s="78">
        <v>-678</v>
      </c>
      <c r="P263" s="78">
        <f t="shared" si="88"/>
        <v>12408</v>
      </c>
      <c r="R263" s="239"/>
      <c r="S263" s="239"/>
      <c r="T263" s="239"/>
      <c r="U263" s="239"/>
      <c r="V263" s="239"/>
    </row>
    <row r="264" spans="1:22" s="240" customFormat="1">
      <c r="A264" s="83" t="s">
        <v>216</v>
      </c>
      <c r="B264" s="77" t="s">
        <v>217</v>
      </c>
      <c r="C264" s="78">
        <v>41391</v>
      </c>
      <c r="D264" s="78">
        <v>31785</v>
      </c>
      <c r="E264" s="78">
        <v>-3155</v>
      </c>
      <c r="F264" s="78">
        <f t="shared" si="86"/>
        <v>70021</v>
      </c>
      <c r="G264" s="271"/>
      <c r="H264" s="78">
        <v>37463</v>
      </c>
      <c r="I264" s="78">
        <v>27703</v>
      </c>
      <c r="J264" s="78">
        <v>-3044</v>
      </c>
      <c r="K264" s="78">
        <f t="shared" si="87"/>
        <v>62122</v>
      </c>
      <c r="L264" s="269"/>
      <c r="M264" s="78">
        <v>41104</v>
      </c>
      <c r="N264" s="78">
        <v>38902</v>
      </c>
      <c r="O264" s="78">
        <v>-5273</v>
      </c>
      <c r="P264" s="78">
        <f t="shared" si="88"/>
        <v>74733</v>
      </c>
      <c r="R264" s="239"/>
      <c r="S264" s="239"/>
      <c r="T264" s="239"/>
      <c r="U264" s="239"/>
      <c r="V264" s="239"/>
    </row>
    <row r="265" spans="1:22" s="240" customFormat="1">
      <c r="A265" s="83" t="s">
        <v>218</v>
      </c>
      <c r="B265" s="77" t="s">
        <v>219</v>
      </c>
      <c r="C265" s="78">
        <v>0</v>
      </c>
      <c r="D265" s="78">
        <v>365</v>
      </c>
      <c r="E265" s="78">
        <v>0</v>
      </c>
      <c r="F265" s="78">
        <f t="shared" si="86"/>
        <v>365</v>
      </c>
      <c r="G265" s="271"/>
      <c r="H265" s="78">
        <v>6743</v>
      </c>
      <c r="I265" s="78">
        <v>186</v>
      </c>
      <c r="J265" s="78">
        <v>0</v>
      </c>
      <c r="K265" s="78">
        <f t="shared" si="87"/>
        <v>6929</v>
      </c>
      <c r="L265" s="269"/>
      <c r="M265" s="78">
        <v>0</v>
      </c>
      <c r="N265" s="78">
        <v>782</v>
      </c>
      <c r="O265" s="78">
        <v>0</v>
      </c>
      <c r="P265" s="78">
        <f t="shared" si="88"/>
        <v>782</v>
      </c>
      <c r="R265" s="239"/>
      <c r="S265" s="239"/>
      <c r="T265" s="239"/>
      <c r="U265" s="239"/>
      <c r="V265" s="239"/>
    </row>
    <row r="266" spans="1:22" s="240" customFormat="1">
      <c r="A266" s="83" t="s">
        <v>202</v>
      </c>
      <c r="B266" s="77" t="s">
        <v>221</v>
      </c>
      <c r="C266" s="78">
        <v>6995</v>
      </c>
      <c r="D266" s="78">
        <v>3634</v>
      </c>
      <c r="E266" s="78">
        <v>0</v>
      </c>
      <c r="F266" s="78">
        <f t="shared" si="86"/>
        <v>10629</v>
      </c>
      <c r="G266" s="271"/>
      <c r="H266" s="78">
        <v>106807</v>
      </c>
      <c r="I266" s="78">
        <v>3707</v>
      </c>
      <c r="J266" s="78">
        <v>0</v>
      </c>
      <c r="K266" s="78">
        <f t="shared" si="87"/>
        <v>110514</v>
      </c>
      <c r="L266" s="269"/>
      <c r="M266" s="78">
        <v>5807</v>
      </c>
      <c r="N266" s="78">
        <v>7117</v>
      </c>
      <c r="O266" s="78">
        <v>0</v>
      </c>
      <c r="P266" s="78">
        <f t="shared" si="88"/>
        <v>12924</v>
      </c>
      <c r="R266" s="239"/>
      <c r="S266" s="239"/>
      <c r="T266" s="239"/>
      <c r="U266" s="239"/>
      <c r="V266" s="239"/>
    </row>
    <row r="267" spans="1:22" s="240" customFormat="1">
      <c r="A267" s="83" t="s">
        <v>206</v>
      </c>
      <c r="B267" s="77" t="s">
        <v>223</v>
      </c>
      <c r="C267" s="78">
        <v>15938</v>
      </c>
      <c r="D267" s="78">
        <v>6943</v>
      </c>
      <c r="E267" s="78">
        <v>0</v>
      </c>
      <c r="F267" s="78">
        <f t="shared" si="86"/>
        <v>22881</v>
      </c>
      <c r="G267" s="271"/>
      <c r="H267" s="78">
        <v>23239</v>
      </c>
      <c r="I267" s="78">
        <v>6537</v>
      </c>
      <c r="J267" s="78">
        <v>0</v>
      </c>
      <c r="K267" s="78">
        <f t="shared" si="87"/>
        <v>29776</v>
      </c>
      <c r="L267" s="269"/>
      <c r="M267" s="78">
        <v>8738</v>
      </c>
      <c r="N267" s="78">
        <v>6437</v>
      </c>
      <c r="O267" s="78">
        <v>0</v>
      </c>
      <c r="P267" s="78">
        <f t="shared" si="88"/>
        <v>15175</v>
      </c>
      <c r="R267" s="239"/>
      <c r="S267" s="239"/>
      <c r="T267" s="239"/>
      <c r="U267" s="239"/>
      <c r="V267" s="239"/>
    </row>
    <row r="268" spans="1:22" s="240" customFormat="1">
      <c r="A268" s="83" t="s">
        <v>208</v>
      </c>
      <c r="B268" s="77" t="s">
        <v>458</v>
      </c>
      <c r="C268" s="78">
        <v>12691</v>
      </c>
      <c r="D268" s="78">
        <v>361</v>
      </c>
      <c r="E268" s="78">
        <v>0</v>
      </c>
      <c r="F268" s="78">
        <f t="shared" si="86"/>
        <v>13052</v>
      </c>
      <c r="G268" s="271"/>
      <c r="H268" s="78">
        <v>12815</v>
      </c>
      <c r="I268" s="78">
        <v>504</v>
      </c>
      <c r="J268" s="78">
        <v>0</v>
      </c>
      <c r="K268" s="78">
        <f t="shared" si="87"/>
        <v>13319</v>
      </c>
      <c r="L268" s="269"/>
      <c r="M268" s="78">
        <v>8429</v>
      </c>
      <c r="N268" s="78">
        <v>311</v>
      </c>
      <c r="O268" s="78">
        <v>0</v>
      </c>
      <c r="P268" s="78">
        <f t="shared" si="88"/>
        <v>8740</v>
      </c>
      <c r="R268" s="239"/>
      <c r="S268" s="239"/>
      <c r="T268" s="239"/>
      <c r="U268" s="239"/>
      <c r="V268" s="239"/>
    </row>
    <row r="269" spans="1:22">
      <c r="A269" s="83" t="s">
        <v>210</v>
      </c>
      <c r="B269" s="77" t="s">
        <v>226</v>
      </c>
      <c r="C269" s="78">
        <v>83226</v>
      </c>
      <c r="D269" s="78">
        <v>871</v>
      </c>
      <c r="E269" s="78">
        <v>-13</v>
      </c>
      <c r="F269" s="78">
        <f t="shared" si="86"/>
        <v>84084</v>
      </c>
      <c r="G269" s="271"/>
      <c r="H269" s="78">
        <v>59832</v>
      </c>
      <c r="I269" s="78">
        <v>914</v>
      </c>
      <c r="J269" s="78">
        <v>-19</v>
      </c>
      <c r="K269" s="78">
        <f t="shared" si="87"/>
        <v>60727</v>
      </c>
      <c r="L269" s="266"/>
      <c r="M269" s="78">
        <v>90708</v>
      </c>
      <c r="N269" s="78">
        <v>3845</v>
      </c>
      <c r="O269" s="78">
        <v>-132</v>
      </c>
      <c r="P269" s="78">
        <f t="shared" si="88"/>
        <v>94421</v>
      </c>
      <c r="R269" s="239"/>
      <c r="S269" s="239"/>
      <c r="T269" s="239"/>
      <c r="U269" s="239"/>
      <c r="V269" s="239"/>
    </row>
    <row r="270" spans="1:22">
      <c r="A270" s="82" t="s">
        <v>227</v>
      </c>
      <c r="B270" s="121" t="s">
        <v>228</v>
      </c>
      <c r="C270" s="125">
        <f>C261+C253+C242</f>
        <v>3222619</v>
      </c>
      <c r="D270" s="125">
        <f>D261+D253+D242</f>
        <v>96699</v>
      </c>
      <c r="E270" s="125">
        <f>E261+E253+E242</f>
        <v>-20234</v>
      </c>
      <c r="F270" s="125">
        <f>F261+F253+F242</f>
        <v>3299084</v>
      </c>
      <c r="G270" s="271"/>
      <c r="H270" s="125">
        <f>H261+H253+H242</f>
        <v>3123518</v>
      </c>
      <c r="I270" s="125">
        <f>I261+I253+I242</f>
        <v>90727</v>
      </c>
      <c r="J270" s="125">
        <f>J261+J253+J242</f>
        <v>-20862</v>
      </c>
      <c r="K270" s="125">
        <f>K261+K253+K242</f>
        <v>3193383</v>
      </c>
      <c r="L270" s="266"/>
      <c r="M270" s="125">
        <f>M261+M253+M242</f>
        <v>2955628</v>
      </c>
      <c r="N270" s="125">
        <f>N261+N253+N242</f>
        <v>108971</v>
      </c>
      <c r="O270" s="125">
        <f>O261+O253+O242</f>
        <v>-22991</v>
      </c>
      <c r="P270" s="125">
        <f>P261+P253+P242</f>
        <v>3041608</v>
      </c>
      <c r="R270" s="239"/>
      <c r="S270" s="239"/>
      <c r="T270" s="239"/>
      <c r="U270" s="239"/>
      <c r="V270" s="239"/>
    </row>
    <row r="271" spans="1:22">
      <c r="H271" s="273" t="s">
        <v>96</v>
      </c>
      <c r="M271" s="273" t="s">
        <v>96</v>
      </c>
      <c r="Q271" s="239"/>
      <c r="R271" s="239"/>
      <c r="S271" s="239"/>
      <c r="T271" s="239"/>
      <c r="U271" s="239"/>
      <c r="V271" s="239"/>
    </row>
    <row r="272" spans="1:22">
      <c r="Q272" s="239"/>
      <c r="R272" s="239"/>
    </row>
    <row r="273" spans="1:18">
      <c r="O273" s="239"/>
      <c r="P273" s="239"/>
      <c r="Q273" s="239"/>
      <c r="R273" s="239"/>
    </row>
    <row r="274" spans="1:18" ht="24">
      <c r="A274" s="313" t="s">
        <v>40</v>
      </c>
      <c r="B274" s="313" t="s">
        <v>41</v>
      </c>
      <c r="C274" s="113" t="s">
        <v>386</v>
      </c>
      <c r="D274" s="113" t="s">
        <v>387</v>
      </c>
      <c r="E274" s="113" t="s">
        <v>388</v>
      </c>
      <c r="F274" s="113" t="s">
        <v>389</v>
      </c>
      <c r="O274" s="239"/>
      <c r="P274" s="239"/>
      <c r="Q274" s="239"/>
      <c r="R274" s="239"/>
    </row>
    <row r="275" spans="1:18">
      <c r="A275" s="114" t="s">
        <v>97</v>
      </c>
      <c r="B275" s="114" t="s">
        <v>97</v>
      </c>
      <c r="C275" s="115">
        <f>3333+C21</f>
        <v>197963</v>
      </c>
      <c r="D275" s="115">
        <f>3883+D21</f>
        <v>84493</v>
      </c>
      <c r="E275" s="115">
        <f>+E21+8897</f>
        <v>371572</v>
      </c>
      <c r="F275" s="115">
        <f>+F21+10966</f>
        <v>231840</v>
      </c>
      <c r="O275" s="239"/>
      <c r="P275" s="239"/>
      <c r="Q275" s="239"/>
      <c r="R275" s="239"/>
    </row>
    <row r="276" spans="1:18">
      <c r="O276" s="239"/>
      <c r="P276" s="239"/>
      <c r="Q276" s="239"/>
      <c r="R276" s="239"/>
    </row>
    <row r="277" spans="1:18">
      <c r="A277" s="235"/>
      <c r="B277" s="235"/>
      <c r="O277" s="239"/>
      <c r="P277" s="239"/>
      <c r="Q277" s="239"/>
      <c r="R277" s="239"/>
    </row>
    <row r="278" spans="1:18">
      <c r="A278" s="235"/>
      <c r="B278" s="235"/>
      <c r="O278" s="239"/>
      <c r="P278" s="239"/>
      <c r="Q278" s="239"/>
      <c r="R278" s="239"/>
    </row>
    <row r="279" spans="1:18">
      <c r="A279" s="235"/>
      <c r="B279" s="235"/>
      <c r="O279" s="239"/>
      <c r="P279" s="239"/>
      <c r="Q279" s="239"/>
      <c r="R279" s="239"/>
    </row>
    <row r="280" spans="1:18">
      <c r="A280" s="235"/>
      <c r="B280" s="235"/>
      <c r="O280" s="239"/>
      <c r="P280" s="239"/>
      <c r="Q280" s="239"/>
      <c r="R280" s="239"/>
    </row>
    <row r="281" spans="1:18">
      <c r="A281" s="235"/>
      <c r="B281" s="235"/>
      <c r="O281" s="239"/>
      <c r="P281" s="239"/>
      <c r="Q281" s="239"/>
      <c r="R281" s="239"/>
    </row>
    <row r="282" spans="1:18">
      <c r="A282" s="235"/>
      <c r="B282" s="235"/>
      <c r="O282" s="239"/>
      <c r="P282" s="239"/>
      <c r="Q282" s="239"/>
      <c r="R282" s="239"/>
    </row>
    <row r="283" spans="1:18">
      <c r="A283" s="235"/>
      <c r="B283" s="235"/>
      <c r="O283" s="239"/>
      <c r="P283" s="239"/>
      <c r="Q283" s="239"/>
      <c r="R283" s="239"/>
    </row>
    <row r="284" spans="1:18">
      <c r="A284" s="235"/>
      <c r="B284" s="235"/>
      <c r="O284" s="239"/>
      <c r="P284" s="239"/>
      <c r="Q284" s="239"/>
      <c r="R284" s="239"/>
    </row>
    <row r="285" spans="1:18">
      <c r="A285" s="235"/>
      <c r="B285" s="235"/>
      <c r="O285" s="239"/>
      <c r="P285" s="239"/>
      <c r="Q285" s="239"/>
      <c r="R285" s="239"/>
    </row>
    <row r="286" spans="1:18">
      <c r="A286" s="235"/>
      <c r="B286" s="235"/>
      <c r="O286" s="239"/>
      <c r="P286" s="239"/>
      <c r="Q286" s="239"/>
      <c r="R286" s="239"/>
    </row>
    <row r="287" spans="1:18">
      <c r="A287" s="235"/>
      <c r="B287" s="235"/>
      <c r="O287" s="239"/>
      <c r="P287" s="239"/>
      <c r="Q287" s="239"/>
      <c r="R287" s="239"/>
    </row>
    <row r="288" spans="1:18">
      <c r="A288" s="235"/>
      <c r="B288" s="235"/>
      <c r="O288" s="239"/>
      <c r="P288" s="239"/>
      <c r="Q288" s="239"/>
      <c r="R288" s="239"/>
    </row>
    <row r="289" spans="1:18">
      <c r="A289" s="235"/>
      <c r="B289" s="235"/>
      <c r="O289" s="239"/>
      <c r="P289" s="239"/>
      <c r="Q289" s="239"/>
      <c r="R289" s="239"/>
    </row>
    <row r="290" spans="1:18">
      <c r="A290" s="235"/>
      <c r="B290" s="235"/>
      <c r="O290" s="239"/>
      <c r="P290" s="239"/>
      <c r="Q290" s="239"/>
      <c r="R290" s="239"/>
    </row>
    <row r="291" spans="1:18">
      <c r="A291" s="235"/>
      <c r="B291" s="235"/>
      <c r="O291" s="239"/>
      <c r="P291" s="239"/>
      <c r="Q291" s="239"/>
      <c r="R291" s="239"/>
    </row>
    <row r="292" spans="1:18">
      <c r="A292" s="235"/>
      <c r="B292" s="235"/>
      <c r="O292" s="239"/>
      <c r="P292" s="239"/>
      <c r="Q292" s="239"/>
      <c r="R292" s="239"/>
    </row>
    <row r="293" spans="1:18">
      <c r="A293" s="235"/>
      <c r="B293" s="235"/>
      <c r="O293" s="239"/>
      <c r="P293" s="239"/>
      <c r="Q293" s="239"/>
      <c r="R293" s="239"/>
    </row>
    <row r="294" spans="1:18">
      <c r="A294" s="235"/>
      <c r="B294" s="235"/>
      <c r="O294" s="239"/>
      <c r="P294" s="239"/>
      <c r="Q294" s="239"/>
      <c r="R294" s="239"/>
    </row>
    <row r="295" spans="1:18">
      <c r="A295" s="235"/>
      <c r="B295" s="235"/>
      <c r="O295" s="239"/>
      <c r="P295" s="239"/>
      <c r="Q295" s="239"/>
      <c r="R295" s="239"/>
    </row>
    <row r="296" spans="1:18">
      <c r="A296" s="235"/>
      <c r="B296" s="235"/>
      <c r="O296" s="239"/>
      <c r="P296" s="239"/>
      <c r="Q296" s="239"/>
      <c r="R296" s="239"/>
    </row>
    <row r="297" spans="1:18">
      <c r="A297" s="235"/>
      <c r="B297" s="235"/>
      <c r="O297" s="239"/>
      <c r="P297" s="239"/>
      <c r="Q297" s="239"/>
      <c r="R297" s="239"/>
    </row>
    <row r="298" spans="1:18">
      <c r="A298" s="235"/>
      <c r="B298" s="235"/>
      <c r="O298" s="239"/>
      <c r="P298" s="239"/>
      <c r="Q298" s="239"/>
      <c r="R298" s="239"/>
    </row>
    <row r="299" spans="1:18">
      <c r="A299" s="235"/>
      <c r="B299" s="235"/>
      <c r="O299" s="239"/>
      <c r="P299" s="239"/>
      <c r="Q299" s="239"/>
      <c r="R299" s="239"/>
    </row>
    <row r="300" spans="1:18">
      <c r="A300" s="235"/>
      <c r="B300" s="235"/>
      <c r="O300" s="239"/>
      <c r="P300" s="239"/>
      <c r="Q300" s="239"/>
      <c r="R300" s="239"/>
    </row>
    <row r="301" spans="1:18">
      <c r="A301" s="235"/>
      <c r="B301" s="235"/>
      <c r="O301" s="239"/>
      <c r="P301" s="239"/>
      <c r="Q301" s="239"/>
      <c r="R301" s="239"/>
    </row>
    <row r="302" spans="1:18">
      <c r="A302" s="235"/>
      <c r="B302" s="235"/>
      <c r="O302" s="239"/>
      <c r="P302" s="239"/>
      <c r="Q302" s="239"/>
      <c r="R302" s="239"/>
    </row>
    <row r="303" spans="1:18">
      <c r="A303" s="235"/>
      <c r="B303" s="235"/>
      <c r="O303" s="239"/>
      <c r="P303" s="239"/>
      <c r="Q303" s="239"/>
      <c r="R303" s="239"/>
    </row>
    <row r="304" spans="1:18">
      <c r="A304" s="235"/>
      <c r="B304" s="235"/>
      <c r="O304" s="239"/>
      <c r="P304" s="239"/>
      <c r="Q304" s="239"/>
      <c r="R304" s="239"/>
    </row>
    <row r="305" spans="1:18">
      <c r="O305" s="239"/>
      <c r="P305" s="239"/>
      <c r="Q305" s="239"/>
      <c r="R305" s="239"/>
    </row>
    <row r="306" spans="1:18">
      <c r="O306" s="239"/>
      <c r="P306" s="239"/>
      <c r="Q306" s="239"/>
      <c r="R306" s="239"/>
    </row>
    <row r="307" spans="1:18">
      <c r="O307" s="239"/>
      <c r="P307" s="239"/>
      <c r="Q307" s="239"/>
      <c r="R307" s="239"/>
    </row>
    <row r="308" spans="1:18">
      <c r="O308" s="239"/>
      <c r="P308" s="239"/>
      <c r="Q308" s="239"/>
      <c r="R308" s="239"/>
    </row>
    <row r="309" spans="1:18">
      <c r="A309" s="235"/>
      <c r="B309" s="235"/>
      <c r="O309" s="239"/>
      <c r="P309" s="239"/>
      <c r="Q309" s="239"/>
      <c r="R309" s="239"/>
    </row>
    <row r="310" spans="1:18">
      <c r="A310" s="235"/>
      <c r="B310" s="235"/>
      <c r="O310" s="239"/>
      <c r="P310" s="239"/>
      <c r="Q310" s="239"/>
      <c r="R310" s="239"/>
    </row>
    <row r="311" spans="1:18">
      <c r="A311" s="235"/>
      <c r="B311" s="235"/>
      <c r="O311" s="239"/>
      <c r="P311" s="239"/>
      <c r="Q311" s="239"/>
      <c r="R311" s="239"/>
    </row>
    <row r="312" spans="1:18">
      <c r="A312" s="235"/>
      <c r="B312" s="235"/>
      <c r="O312" s="239"/>
      <c r="P312" s="239"/>
      <c r="Q312" s="239"/>
      <c r="R312" s="239"/>
    </row>
    <row r="313" spans="1:18">
      <c r="A313" s="235"/>
      <c r="B313" s="235"/>
      <c r="O313" s="239"/>
      <c r="P313" s="239"/>
      <c r="Q313" s="239"/>
      <c r="R313" s="239"/>
    </row>
    <row r="314" spans="1:18">
      <c r="A314" s="235"/>
      <c r="B314" s="235"/>
      <c r="O314" s="239"/>
      <c r="P314" s="239"/>
      <c r="Q314" s="239"/>
      <c r="R314" s="239"/>
    </row>
    <row r="315" spans="1:18">
      <c r="O315" s="239"/>
      <c r="P315" s="239"/>
      <c r="Q315" s="239"/>
      <c r="R315" s="239"/>
    </row>
    <row r="316" spans="1:18">
      <c r="O316" s="239"/>
      <c r="P316" s="239"/>
      <c r="Q316" s="239"/>
      <c r="R316" s="239"/>
    </row>
    <row r="317" spans="1:18">
      <c r="O317" s="239"/>
      <c r="P317" s="239"/>
      <c r="Q317" s="239"/>
      <c r="R317" s="239"/>
    </row>
    <row r="318" spans="1:18">
      <c r="O318" s="239"/>
      <c r="P318" s="239"/>
      <c r="Q318" s="239"/>
      <c r="R318" s="239"/>
    </row>
    <row r="319" spans="1:18">
      <c r="O319" s="239"/>
      <c r="P319" s="239"/>
      <c r="Q319" s="239"/>
      <c r="R319" s="239"/>
    </row>
    <row r="320" spans="1:18">
      <c r="O320" s="239"/>
      <c r="P320" s="239"/>
      <c r="Q320" s="239"/>
      <c r="R320" s="239"/>
    </row>
    <row r="321" spans="15:18">
      <c r="O321" s="239"/>
      <c r="P321" s="239"/>
      <c r="Q321" s="239"/>
      <c r="R321" s="239"/>
    </row>
    <row r="322" spans="15:18">
      <c r="O322" s="239"/>
      <c r="P322" s="239"/>
      <c r="Q322" s="239"/>
      <c r="R322" s="239"/>
    </row>
    <row r="323" spans="15:18">
      <c r="O323" s="239"/>
      <c r="P323" s="239"/>
      <c r="Q323" s="239"/>
      <c r="R323" s="239"/>
    </row>
    <row r="324" spans="15:18">
      <c r="O324" s="239"/>
      <c r="P324" s="239"/>
      <c r="Q324" s="239"/>
      <c r="R324" s="239"/>
    </row>
    <row r="325" spans="15:18">
      <c r="O325" s="239"/>
      <c r="P325" s="239"/>
      <c r="Q325" s="239"/>
      <c r="R325" s="239"/>
    </row>
    <row r="326" spans="15:18">
      <c r="O326" s="239"/>
      <c r="P326" s="239"/>
      <c r="Q326" s="239"/>
      <c r="R326" s="239"/>
    </row>
    <row r="327" spans="15:18">
      <c r="O327" s="239"/>
      <c r="P327" s="239"/>
      <c r="Q327" s="239"/>
      <c r="R327" s="239"/>
    </row>
    <row r="328" spans="15:18">
      <c r="O328" s="239"/>
      <c r="P328" s="239"/>
      <c r="Q328" s="239"/>
      <c r="R328" s="239"/>
    </row>
    <row r="329" spans="15:18">
      <c r="O329" s="239"/>
      <c r="P329" s="239"/>
      <c r="Q329" s="239"/>
      <c r="R329" s="239"/>
    </row>
    <row r="330" spans="15:18">
      <c r="O330" s="239"/>
      <c r="P330" s="239"/>
      <c r="Q330" s="239"/>
      <c r="R330" s="239"/>
    </row>
    <row r="331" spans="15:18">
      <c r="O331" s="239"/>
      <c r="P331" s="239"/>
      <c r="Q331" s="239"/>
      <c r="R331" s="239"/>
    </row>
    <row r="332" spans="15:18">
      <c r="O332" s="239"/>
      <c r="P332" s="239"/>
      <c r="Q332" s="239"/>
      <c r="R332" s="239"/>
    </row>
    <row r="333" spans="15:18">
      <c r="O333" s="239"/>
      <c r="P333" s="239"/>
      <c r="Q333" s="239"/>
      <c r="R333" s="239"/>
    </row>
    <row r="334" spans="15:18">
      <c r="O334" s="239"/>
      <c r="P334" s="239"/>
      <c r="Q334" s="239"/>
      <c r="R334" s="239"/>
    </row>
    <row r="335" spans="15:18">
      <c r="O335" s="239"/>
      <c r="P335" s="239"/>
      <c r="Q335" s="239"/>
      <c r="R335" s="239"/>
    </row>
    <row r="370" spans="15:15">
      <c r="O370" s="235">
        <v>1.42</v>
      </c>
    </row>
  </sheetData>
  <mergeCells count="36">
    <mergeCell ref="C239:F239"/>
    <mergeCell ref="H239:K239"/>
    <mergeCell ref="M239:P239"/>
    <mergeCell ref="A240:A241"/>
    <mergeCell ref="B240:B241"/>
    <mergeCell ref="C240:C241"/>
    <mergeCell ref="D240:D241"/>
    <mergeCell ref="H240:H241"/>
    <mergeCell ref="I240:I241"/>
    <mergeCell ref="M240:M241"/>
    <mergeCell ref="N240:N241"/>
    <mergeCell ref="C212:F212"/>
    <mergeCell ref="H212:K212"/>
    <mergeCell ref="M212:P212"/>
    <mergeCell ref="A213:A214"/>
    <mergeCell ref="B213:B214"/>
    <mergeCell ref="C213:C214"/>
    <mergeCell ref="D213:D214"/>
    <mergeCell ref="H213:H214"/>
    <mergeCell ref="M213:M214"/>
    <mergeCell ref="N213:N214"/>
    <mergeCell ref="I213:I214"/>
    <mergeCell ref="C184:F184"/>
    <mergeCell ref="H184:K184"/>
    <mergeCell ref="M184:P184"/>
    <mergeCell ref="R184:U184"/>
    <mergeCell ref="A185:A186"/>
    <mergeCell ref="B185:B186"/>
    <mergeCell ref="C185:C186"/>
    <mergeCell ref="D185:D186"/>
    <mergeCell ref="H185:H186"/>
    <mergeCell ref="I185:I186"/>
    <mergeCell ref="M185:M186"/>
    <mergeCell ref="N185:N186"/>
    <mergeCell ref="R185:R186"/>
    <mergeCell ref="S185:S186"/>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39997558519241921"/>
  </sheetPr>
  <dimension ref="A1:H256"/>
  <sheetViews>
    <sheetView workbookViewId="0"/>
  </sheetViews>
  <sheetFormatPr baseColWidth="10" defaultColWidth="8.1640625" defaultRowHeight="14"/>
  <cols>
    <col min="1" max="2" width="50.1640625" style="12" customWidth="1"/>
    <col min="3" max="8" width="12.1640625" style="11" customWidth="1"/>
    <col min="9" max="16384" width="8.1640625" style="11"/>
  </cols>
  <sheetData>
    <row r="1" spans="1:4">
      <c r="A1" s="10" t="s">
        <v>1117</v>
      </c>
    </row>
    <row r="2" spans="1:4">
      <c r="A2" s="10" t="s">
        <v>1118</v>
      </c>
    </row>
    <row r="3" spans="1:4">
      <c r="A3" s="10"/>
    </row>
    <row r="4" spans="1:4">
      <c r="A4" s="10"/>
    </row>
    <row r="5" spans="1:4" ht="26">
      <c r="A5" s="13" t="s">
        <v>1083</v>
      </c>
      <c r="B5" s="14" t="s">
        <v>1084</v>
      </c>
    </row>
    <row r="6" spans="1:4" ht="31.25" customHeight="1">
      <c r="A6" s="319" t="s">
        <v>462</v>
      </c>
      <c r="B6" s="319" t="s">
        <v>41</v>
      </c>
      <c r="C6" s="320" t="s">
        <v>1086</v>
      </c>
      <c r="D6" s="320" t="s">
        <v>1119</v>
      </c>
    </row>
    <row r="7" spans="1:4">
      <c r="A7" s="321" t="s">
        <v>0</v>
      </c>
      <c r="B7" s="321" t="s">
        <v>1</v>
      </c>
      <c r="C7" s="322">
        <v>74588</v>
      </c>
      <c r="D7" s="322">
        <v>63058</v>
      </c>
    </row>
    <row r="8" spans="1:4">
      <c r="A8" s="323" t="s">
        <v>622</v>
      </c>
      <c r="B8" s="323" t="s">
        <v>46</v>
      </c>
      <c r="C8" s="324">
        <v>12366</v>
      </c>
      <c r="D8" s="324">
        <v>9838</v>
      </c>
    </row>
    <row r="9" spans="1:4">
      <c r="A9" s="323" t="s">
        <v>623</v>
      </c>
      <c r="B9" s="323" t="s">
        <v>369</v>
      </c>
      <c r="C9" s="324">
        <v>34317</v>
      </c>
      <c r="D9" s="324">
        <v>32477</v>
      </c>
    </row>
    <row r="10" spans="1:4">
      <c r="A10" s="323" t="s">
        <v>624</v>
      </c>
      <c r="B10" s="323" t="s">
        <v>436</v>
      </c>
      <c r="C10" s="324">
        <v>27905</v>
      </c>
      <c r="D10" s="324">
        <v>20743</v>
      </c>
    </row>
    <row r="11" spans="1:4">
      <c r="A11" s="321" t="s">
        <v>677</v>
      </c>
      <c r="B11" s="321" t="s">
        <v>867</v>
      </c>
      <c r="C11" s="322">
        <v>53483</v>
      </c>
      <c r="D11" s="322">
        <v>40057</v>
      </c>
    </row>
    <row r="12" spans="1:4">
      <c r="A12" s="323" t="s">
        <v>439</v>
      </c>
      <c r="B12" s="323" t="s">
        <v>440</v>
      </c>
      <c r="C12" s="324">
        <v>28419</v>
      </c>
      <c r="D12" s="324">
        <v>23002</v>
      </c>
    </row>
    <row r="13" spans="1:4">
      <c r="A13" s="323" t="s">
        <v>793</v>
      </c>
      <c r="B13" s="323" t="s">
        <v>442</v>
      </c>
      <c r="C13" s="324">
        <v>25064</v>
      </c>
      <c r="D13" s="324">
        <v>17055</v>
      </c>
    </row>
    <row r="14" spans="1:4">
      <c r="A14" s="325" t="s">
        <v>626</v>
      </c>
      <c r="B14" s="325" t="s">
        <v>993</v>
      </c>
      <c r="C14" s="322">
        <v>21105</v>
      </c>
      <c r="D14" s="322">
        <v>23001</v>
      </c>
    </row>
    <row r="15" spans="1:4">
      <c r="A15" s="61" t="s">
        <v>629</v>
      </c>
      <c r="B15" s="61" t="s">
        <v>65</v>
      </c>
      <c r="C15" s="324">
        <v>3857</v>
      </c>
      <c r="D15" s="324">
        <v>1657</v>
      </c>
    </row>
    <row r="16" spans="1:4">
      <c r="A16" s="61" t="s">
        <v>627</v>
      </c>
      <c r="B16" s="61" t="s">
        <v>59</v>
      </c>
      <c r="C16" s="324">
        <v>13113</v>
      </c>
      <c r="D16" s="324">
        <v>10497</v>
      </c>
    </row>
    <row r="17" spans="1:4">
      <c r="A17" s="61" t="s">
        <v>628</v>
      </c>
      <c r="B17" s="61" t="s">
        <v>520</v>
      </c>
      <c r="C17" s="324">
        <v>6983</v>
      </c>
      <c r="D17" s="324">
        <v>6098</v>
      </c>
    </row>
    <row r="18" spans="1:4">
      <c r="A18" s="61" t="s">
        <v>66</v>
      </c>
      <c r="B18" s="61" t="s">
        <v>67</v>
      </c>
      <c r="C18" s="324">
        <v>870</v>
      </c>
      <c r="D18" s="324">
        <v>1083</v>
      </c>
    </row>
    <row r="19" spans="1:4">
      <c r="A19" s="325" t="s">
        <v>631</v>
      </c>
      <c r="B19" s="325" t="s">
        <v>883</v>
      </c>
      <c r="C19" s="322">
        <v>3996</v>
      </c>
      <c r="D19" s="322">
        <v>6980</v>
      </c>
    </row>
    <row r="20" spans="1:4">
      <c r="A20" s="61" t="s">
        <v>632</v>
      </c>
      <c r="B20" s="61" t="s">
        <v>73</v>
      </c>
      <c r="C20" s="324">
        <v>2396</v>
      </c>
      <c r="D20" s="324">
        <v>1089</v>
      </c>
    </row>
    <row r="21" spans="1:4">
      <c r="A21" s="61" t="s">
        <v>633</v>
      </c>
      <c r="B21" s="61" t="s">
        <v>75</v>
      </c>
      <c r="C21" s="324">
        <v>78</v>
      </c>
      <c r="D21" s="324">
        <v>450</v>
      </c>
    </row>
    <row r="22" spans="1:4" ht="26">
      <c r="A22" s="61" t="s">
        <v>1000</v>
      </c>
      <c r="B22" s="61" t="s">
        <v>1061</v>
      </c>
      <c r="C22" s="324">
        <v>0</v>
      </c>
      <c r="D22" s="324"/>
    </row>
    <row r="23" spans="1:4">
      <c r="A23" s="325" t="s">
        <v>817</v>
      </c>
      <c r="B23" s="325" t="s">
        <v>884</v>
      </c>
      <c r="C23" s="322">
        <v>6314</v>
      </c>
      <c r="D23" s="322">
        <v>7619</v>
      </c>
    </row>
    <row r="24" spans="1:4">
      <c r="A24" s="61" t="s">
        <v>78</v>
      </c>
      <c r="B24" s="61" t="s">
        <v>79</v>
      </c>
      <c r="C24" s="324">
        <v>1694</v>
      </c>
      <c r="D24" s="324">
        <v>-92</v>
      </c>
    </row>
    <row r="25" spans="1:4">
      <c r="A25" s="61" t="s">
        <v>1002</v>
      </c>
      <c r="B25" s="61" t="s">
        <v>1003</v>
      </c>
      <c r="C25" s="324">
        <v>0</v>
      </c>
      <c r="D25" s="324">
        <v>0</v>
      </c>
    </row>
    <row r="26" spans="1:4">
      <c r="A26" s="325" t="s">
        <v>819</v>
      </c>
      <c r="B26" s="325" t="s">
        <v>885</v>
      </c>
      <c r="C26" s="322">
        <v>4620</v>
      </c>
      <c r="D26" s="322">
        <v>7711</v>
      </c>
    </row>
    <row r="27" spans="1:4">
      <c r="A27" s="321" t="s">
        <v>821</v>
      </c>
      <c r="B27" s="321" t="s">
        <v>1004</v>
      </c>
      <c r="C27" s="322">
        <v>0</v>
      </c>
      <c r="D27" s="322">
        <v>0</v>
      </c>
    </row>
    <row r="28" spans="1:4">
      <c r="A28" s="326"/>
      <c r="B28" s="326"/>
      <c r="C28" s="327"/>
      <c r="D28" s="327"/>
    </row>
    <row r="29" spans="1:4">
      <c r="A29" s="328" t="s">
        <v>886</v>
      </c>
      <c r="B29" s="328" t="s">
        <v>887</v>
      </c>
      <c r="C29" s="329">
        <v>4620</v>
      </c>
      <c r="D29" s="329">
        <v>7711</v>
      </c>
    </row>
    <row r="30" spans="1:4">
      <c r="A30" s="326"/>
      <c r="B30" s="326"/>
      <c r="C30" s="327"/>
      <c r="D30" s="327"/>
    </row>
    <row r="31" spans="1:4">
      <c r="A31" s="325" t="s">
        <v>857</v>
      </c>
      <c r="B31" s="325" t="s">
        <v>888</v>
      </c>
      <c r="C31" s="322">
        <v>79</v>
      </c>
      <c r="D31" s="322">
        <v>0</v>
      </c>
    </row>
    <row r="32" spans="1:4">
      <c r="A32" s="325" t="s">
        <v>889</v>
      </c>
      <c r="B32" s="325" t="s">
        <v>890</v>
      </c>
      <c r="C32" s="322">
        <v>4541</v>
      </c>
      <c r="D32" s="322">
        <v>7711</v>
      </c>
    </row>
    <row r="33" spans="1:4">
      <c r="A33" s="15"/>
      <c r="B33" s="16"/>
      <c r="C33" s="32"/>
      <c r="D33" s="32"/>
    </row>
    <row r="34" spans="1:4">
      <c r="A34" s="15"/>
      <c r="B34" s="17"/>
      <c r="C34" s="33"/>
      <c r="D34" s="33"/>
    </row>
    <row r="35" spans="1:4">
      <c r="A35" s="330" t="s">
        <v>86</v>
      </c>
      <c r="B35" s="330" t="s">
        <v>891</v>
      </c>
      <c r="C35" s="331"/>
      <c r="D35" s="331"/>
    </row>
    <row r="36" spans="1:4">
      <c r="A36" s="18" t="s">
        <v>88</v>
      </c>
      <c r="B36" s="18" t="s">
        <v>89</v>
      </c>
      <c r="C36" s="332">
        <v>0.05</v>
      </c>
      <c r="D36" s="332">
        <v>0.08</v>
      </c>
    </row>
    <row r="37" spans="1:4">
      <c r="A37" s="333" t="s">
        <v>90</v>
      </c>
      <c r="B37" s="333" t="s">
        <v>91</v>
      </c>
      <c r="C37" s="332">
        <v>0.05</v>
      </c>
      <c r="D37" s="332">
        <v>0.08</v>
      </c>
    </row>
    <row r="38" spans="1:4" ht="26">
      <c r="A38" s="325" t="s">
        <v>858</v>
      </c>
      <c r="B38" s="325" t="s">
        <v>892</v>
      </c>
      <c r="C38" s="334"/>
      <c r="D38" s="334"/>
    </row>
    <row r="39" spans="1:4">
      <c r="A39" s="333" t="s">
        <v>88</v>
      </c>
      <c r="B39" s="333" t="s">
        <v>89</v>
      </c>
      <c r="C39" s="332">
        <v>0.05</v>
      </c>
      <c r="D39" s="332">
        <v>0.08</v>
      </c>
    </row>
    <row r="40" spans="1:4">
      <c r="A40" s="333" t="s">
        <v>90</v>
      </c>
      <c r="B40" s="333" t="s">
        <v>91</v>
      </c>
      <c r="C40" s="332">
        <v>0.05</v>
      </c>
      <c r="D40" s="332">
        <v>0.08</v>
      </c>
    </row>
    <row r="41" spans="1:4">
      <c r="A41" s="325" t="s">
        <v>893</v>
      </c>
      <c r="B41" s="325" t="s">
        <v>894</v>
      </c>
      <c r="C41" s="334"/>
      <c r="D41" s="334"/>
    </row>
    <row r="42" spans="1:4">
      <c r="A42" s="333" t="s">
        <v>88</v>
      </c>
      <c r="B42" s="333" t="s">
        <v>89</v>
      </c>
      <c r="C42" s="332">
        <v>0</v>
      </c>
      <c r="D42" s="332">
        <v>0</v>
      </c>
    </row>
    <row r="43" spans="1:4">
      <c r="A43" s="333" t="s">
        <v>90</v>
      </c>
      <c r="B43" s="333" t="s">
        <v>91</v>
      </c>
      <c r="C43" s="332">
        <v>0</v>
      </c>
      <c r="D43" s="332">
        <v>0</v>
      </c>
    </row>
    <row r="46" spans="1:4">
      <c r="A46" s="330" t="s">
        <v>886</v>
      </c>
      <c r="B46" s="330" t="s">
        <v>887</v>
      </c>
      <c r="C46" s="322">
        <v>4620</v>
      </c>
      <c r="D46" s="322">
        <v>7711</v>
      </c>
    </row>
    <row r="47" spans="1:4" ht="26">
      <c r="A47" s="38" t="s">
        <v>896</v>
      </c>
      <c r="B47" s="38" t="s">
        <v>897</v>
      </c>
      <c r="C47" s="324"/>
      <c r="D47" s="324"/>
    </row>
    <row r="48" spans="1:4">
      <c r="A48" s="38" t="s">
        <v>637</v>
      </c>
      <c r="B48" s="38" t="s">
        <v>898</v>
      </c>
      <c r="C48" s="324">
        <v>166</v>
      </c>
      <c r="D48" s="324">
        <v>526</v>
      </c>
    </row>
    <row r="49" spans="1:4">
      <c r="A49" s="38" t="s">
        <v>403</v>
      </c>
      <c r="B49" s="38" t="s">
        <v>404</v>
      </c>
      <c r="C49" s="324"/>
      <c r="D49" s="324">
        <v>-1</v>
      </c>
    </row>
    <row r="50" spans="1:4" ht="26">
      <c r="A50" s="38" t="s">
        <v>899</v>
      </c>
      <c r="B50" s="38" t="s">
        <v>900</v>
      </c>
      <c r="C50" s="324"/>
      <c r="D50" s="324"/>
    </row>
    <row r="51" spans="1:4">
      <c r="A51" s="330" t="s">
        <v>405</v>
      </c>
      <c r="B51" s="330" t="s">
        <v>901</v>
      </c>
      <c r="C51" s="322">
        <v>4786</v>
      </c>
      <c r="D51" s="322">
        <v>8236</v>
      </c>
    </row>
    <row r="52" spans="1:4" ht="26">
      <c r="A52" s="18" t="s">
        <v>795</v>
      </c>
      <c r="B52" s="18" t="s">
        <v>902</v>
      </c>
      <c r="C52" s="324">
        <v>79</v>
      </c>
      <c r="D52" s="324">
        <v>0</v>
      </c>
    </row>
    <row r="53" spans="1:4" ht="26">
      <c r="A53" s="330" t="s">
        <v>903</v>
      </c>
      <c r="B53" s="330" t="s">
        <v>904</v>
      </c>
      <c r="C53" s="322">
        <v>4707</v>
      </c>
      <c r="D53" s="322">
        <v>8236</v>
      </c>
    </row>
    <row r="56" spans="1:4" ht="26">
      <c r="A56" s="13" t="s">
        <v>1087</v>
      </c>
      <c r="B56" s="13" t="s">
        <v>1088</v>
      </c>
    </row>
    <row r="57" spans="1:4" ht="31.25" customHeight="1">
      <c r="A57" s="319" t="s">
        <v>126</v>
      </c>
      <c r="B57" s="319" t="s">
        <v>127</v>
      </c>
      <c r="C57" s="320" t="s">
        <v>1089</v>
      </c>
      <c r="D57" s="320" t="s">
        <v>1120</v>
      </c>
    </row>
    <row r="58" spans="1:4">
      <c r="A58" s="340" t="s">
        <v>14</v>
      </c>
      <c r="B58" s="340" t="s">
        <v>15</v>
      </c>
      <c r="C58" s="336">
        <v>91910</v>
      </c>
      <c r="D58" s="336">
        <v>94679</v>
      </c>
    </row>
    <row r="59" spans="1:4">
      <c r="A59" s="61" t="s">
        <v>566</v>
      </c>
      <c r="B59" s="61" t="s">
        <v>133</v>
      </c>
      <c r="C59" s="62">
        <v>6134</v>
      </c>
      <c r="D59" s="62">
        <v>10906</v>
      </c>
    </row>
    <row r="60" spans="1:4">
      <c r="A60" s="61" t="s">
        <v>134</v>
      </c>
      <c r="B60" s="61" t="s">
        <v>907</v>
      </c>
      <c r="C60" s="62">
        <v>38459</v>
      </c>
      <c r="D60" s="62">
        <v>35115</v>
      </c>
    </row>
    <row r="61" spans="1:4">
      <c r="A61" s="61" t="s">
        <v>138</v>
      </c>
      <c r="B61" s="61" t="s">
        <v>139</v>
      </c>
      <c r="C61" s="62">
        <v>46417</v>
      </c>
      <c r="D61" s="62">
        <v>46417</v>
      </c>
    </row>
    <row r="62" spans="1:4">
      <c r="A62" s="61" t="s">
        <v>909</v>
      </c>
      <c r="B62" s="61" t="s">
        <v>141</v>
      </c>
      <c r="C62" s="62">
        <v>0</v>
      </c>
      <c r="D62" s="62">
        <v>0</v>
      </c>
    </row>
    <row r="63" spans="1:4">
      <c r="A63" s="61" t="s">
        <v>536</v>
      </c>
      <c r="B63" s="61" t="s">
        <v>451</v>
      </c>
      <c r="C63" s="62">
        <v>0</v>
      </c>
      <c r="D63" s="62">
        <v>0</v>
      </c>
    </row>
    <row r="64" spans="1:4" ht="26">
      <c r="A64" s="61" t="s">
        <v>644</v>
      </c>
      <c r="B64" s="61" t="s">
        <v>865</v>
      </c>
      <c r="C64" s="62">
        <v>0</v>
      </c>
      <c r="D64" s="62">
        <v>0</v>
      </c>
    </row>
    <row r="65" spans="1:4">
      <c r="A65" s="61" t="s">
        <v>911</v>
      </c>
      <c r="B65" s="61" t="s">
        <v>912</v>
      </c>
      <c r="C65" s="62">
        <v>0</v>
      </c>
      <c r="D65" s="62">
        <v>0</v>
      </c>
    </row>
    <row r="66" spans="1:4">
      <c r="A66" s="61" t="s">
        <v>146</v>
      </c>
      <c r="B66" s="61" t="s">
        <v>147</v>
      </c>
      <c r="C66" s="62">
        <v>0</v>
      </c>
      <c r="D66" s="62">
        <v>0</v>
      </c>
    </row>
    <row r="67" spans="1:4">
      <c r="A67" s="61" t="s">
        <v>913</v>
      </c>
      <c r="B67" s="61" t="s">
        <v>151</v>
      </c>
      <c r="C67" s="62">
        <v>561</v>
      </c>
      <c r="D67" s="62">
        <v>1999</v>
      </c>
    </row>
    <row r="68" spans="1:4">
      <c r="A68" s="61" t="s">
        <v>1005</v>
      </c>
      <c r="B68" s="61" t="s">
        <v>1006</v>
      </c>
      <c r="C68" s="62">
        <v>339</v>
      </c>
      <c r="D68" s="62">
        <v>242</v>
      </c>
    </row>
    <row r="69" spans="1:4">
      <c r="A69" s="340" t="s">
        <v>914</v>
      </c>
      <c r="B69" s="340" t="s">
        <v>17</v>
      </c>
      <c r="C69" s="336">
        <v>170989</v>
      </c>
      <c r="D69" s="336">
        <v>106140</v>
      </c>
    </row>
    <row r="70" spans="1:4">
      <c r="A70" s="61" t="s">
        <v>156</v>
      </c>
      <c r="B70" s="61" t="s">
        <v>157</v>
      </c>
      <c r="C70" s="62">
        <v>67197</v>
      </c>
      <c r="D70" s="62">
        <v>41166</v>
      </c>
    </row>
    <row r="71" spans="1:4">
      <c r="A71" s="61" t="s">
        <v>158</v>
      </c>
      <c r="B71" s="61" t="s">
        <v>159</v>
      </c>
      <c r="C71" s="62">
        <v>27875</v>
      </c>
      <c r="D71" s="62">
        <v>20043</v>
      </c>
    </row>
    <row r="72" spans="1:4">
      <c r="A72" s="364" t="s">
        <v>915</v>
      </c>
      <c r="B72" s="364" t="s">
        <v>161</v>
      </c>
      <c r="C72" s="337">
        <v>2098</v>
      </c>
      <c r="D72" s="337">
        <v>452</v>
      </c>
    </row>
    <row r="73" spans="1:4">
      <c r="A73" s="61" t="s">
        <v>152</v>
      </c>
      <c r="B73" s="61" t="s">
        <v>163</v>
      </c>
      <c r="C73" s="62">
        <v>7948</v>
      </c>
      <c r="D73" s="62">
        <v>3646</v>
      </c>
    </row>
    <row r="74" spans="1:4">
      <c r="A74" s="61" t="s">
        <v>916</v>
      </c>
      <c r="B74" s="61" t="s">
        <v>917</v>
      </c>
      <c r="C74" s="62">
        <v>0</v>
      </c>
      <c r="D74" s="62">
        <v>0</v>
      </c>
    </row>
    <row r="75" spans="1:4" ht="26">
      <c r="A75" s="61" t="s">
        <v>918</v>
      </c>
      <c r="B75" s="61" t="s">
        <v>919</v>
      </c>
      <c r="C75" s="62">
        <v>0</v>
      </c>
      <c r="D75" s="62">
        <v>0</v>
      </c>
    </row>
    <row r="76" spans="1:4">
      <c r="A76" s="61" t="s">
        <v>146</v>
      </c>
      <c r="B76" s="61" t="s">
        <v>147</v>
      </c>
      <c r="C76" s="62">
        <v>834</v>
      </c>
      <c r="D76" s="62">
        <v>817</v>
      </c>
    </row>
    <row r="77" spans="1:4">
      <c r="A77" s="61" t="s">
        <v>499</v>
      </c>
      <c r="B77" s="61" t="s">
        <v>149</v>
      </c>
      <c r="C77" s="62">
        <v>13861</v>
      </c>
      <c r="D77" s="62">
        <v>13505</v>
      </c>
    </row>
    <row r="78" spans="1:4">
      <c r="A78" s="61" t="s">
        <v>170</v>
      </c>
      <c r="B78" s="61" t="s">
        <v>920</v>
      </c>
      <c r="C78" s="62">
        <v>51176</v>
      </c>
      <c r="D78" s="62">
        <v>26511</v>
      </c>
    </row>
    <row r="79" spans="1:4">
      <c r="A79" s="61" t="s">
        <v>923</v>
      </c>
      <c r="B79" s="61" t="s">
        <v>924</v>
      </c>
      <c r="C79" s="62">
        <v>0</v>
      </c>
      <c r="D79" s="62">
        <v>0</v>
      </c>
    </row>
    <row r="80" spans="1:4">
      <c r="A80" s="340" t="s">
        <v>20</v>
      </c>
      <c r="B80" s="340" t="s">
        <v>925</v>
      </c>
      <c r="C80" s="336">
        <v>262899</v>
      </c>
      <c r="D80" s="336">
        <v>200819</v>
      </c>
    </row>
    <row r="81" spans="1:4">
      <c r="A81" s="15"/>
      <c r="B81" s="15"/>
      <c r="C81" s="1"/>
    </row>
    <row r="82" spans="1:4" ht="31.25" customHeight="1">
      <c r="A82" s="319" t="s">
        <v>452</v>
      </c>
      <c r="B82" s="319" t="s">
        <v>177</v>
      </c>
      <c r="C82" s="320" t="s">
        <v>1089</v>
      </c>
      <c r="D82" s="320" t="s">
        <v>1120</v>
      </c>
    </row>
    <row r="83" spans="1:4">
      <c r="A83" s="340" t="s">
        <v>22</v>
      </c>
      <c r="B83" s="340" t="s">
        <v>23</v>
      </c>
      <c r="C83" s="336">
        <v>172559</v>
      </c>
      <c r="D83" s="336">
        <v>160114</v>
      </c>
    </row>
    <row r="84" spans="1:4">
      <c r="A84" s="340" t="s">
        <v>926</v>
      </c>
      <c r="B84" s="340" t="s">
        <v>481</v>
      </c>
      <c r="C84" s="336">
        <v>165860</v>
      </c>
      <c r="D84" s="336">
        <v>160114</v>
      </c>
    </row>
    <row r="85" spans="1:4">
      <c r="A85" s="61" t="s">
        <v>182</v>
      </c>
      <c r="B85" s="61" t="s">
        <v>183</v>
      </c>
      <c r="C85" s="62">
        <v>94950</v>
      </c>
      <c r="D85" s="62">
        <v>94950</v>
      </c>
    </row>
    <row r="86" spans="1:4">
      <c r="A86" s="61" t="s">
        <v>990</v>
      </c>
      <c r="B86" s="61" t="s">
        <v>1007</v>
      </c>
      <c r="C86" s="62">
        <v>119730</v>
      </c>
      <c r="D86" s="62">
        <v>112438</v>
      </c>
    </row>
    <row r="87" spans="1:4">
      <c r="A87" s="61" t="s">
        <v>1008</v>
      </c>
      <c r="B87" s="61" t="s">
        <v>189</v>
      </c>
      <c r="C87" s="62">
        <v>0</v>
      </c>
      <c r="D87" s="62">
        <v>0</v>
      </c>
    </row>
    <row r="88" spans="1:4">
      <c r="A88" s="61" t="s">
        <v>573</v>
      </c>
      <c r="B88" s="61" t="s">
        <v>191</v>
      </c>
      <c r="C88" s="62">
        <v>1396</v>
      </c>
      <c r="D88" s="62">
        <v>899</v>
      </c>
    </row>
    <row r="89" spans="1:4">
      <c r="A89" s="61" t="s">
        <v>574</v>
      </c>
      <c r="B89" s="61" t="s">
        <v>193</v>
      </c>
      <c r="C89" s="62">
        <v>-624</v>
      </c>
      <c r="D89" s="62">
        <v>-311</v>
      </c>
    </row>
    <row r="90" spans="1:4">
      <c r="A90" s="61" t="s">
        <v>194</v>
      </c>
      <c r="B90" s="61" t="s">
        <v>195</v>
      </c>
      <c r="C90" s="62">
        <v>-54133</v>
      </c>
      <c r="D90" s="62">
        <v>-55573</v>
      </c>
    </row>
    <row r="91" spans="1:4">
      <c r="A91" s="61" t="s">
        <v>575</v>
      </c>
      <c r="B91" s="61" t="s">
        <v>197</v>
      </c>
      <c r="C91" s="62">
        <v>4541</v>
      </c>
      <c r="D91" s="62">
        <v>7711</v>
      </c>
    </row>
    <row r="92" spans="1:4">
      <c r="A92" s="321" t="s">
        <v>927</v>
      </c>
      <c r="B92" s="321" t="s">
        <v>482</v>
      </c>
      <c r="C92" s="341">
        <v>6699</v>
      </c>
      <c r="D92" s="341">
        <v>0</v>
      </c>
    </row>
    <row r="93" spans="1:4">
      <c r="A93" s="340" t="s">
        <v>24</v>
      </c>
      <c r="B93" s="340" t="s">
        <v>928</v>
      </c>
      <c r="C93" s="336">
        <v>6188</v>
      </c>
      <c r="D93" s="336">
        <v>6071</v>
      </c>
    </row>
    <row r="94" spans="1:4">
      <c r="A94" s="61" t="s">
        <v>336</v>
      </c>
      <c r="B94" s="61" t="s">
        <v>337</v>
      </c>
      <c r="C94" s="62">
        <v>0</v>
      </c>
      <c r="D94" s="62">
        <v>250</v>
      </c>
    </row>
    <row r="95" spans="1:4">
      <c r="A95" s="61" t="s">
        <v>200</v>
      </c>
      <c r="B95" s="61" t="s">
        <v>201</v>
      </c>
      <c r="C95" s="62">
        <v>350</v>
      </c>
      <c r="D95" s="62">
        <v>110</v>
      </c>
    </row>
    <row r="96" spans="1:4">
      <c r="A96" s="61" t="s">
        <v>929</v>
      </c>
      <c r="B96" s="61" t="s">
        <v>531</v>
      </c>
      <c r="C96" s="62">
        <v>0</v>
      </c>
      <c r="D96" s="62">
        <v>0</v>
      </c>
    </row>
    <row r="97" spans="1:4">
      <c r="A97" s="61" t="s">
        <v>502</v>
      </c>
      <c r="B97" s="61" t="s">
        <v>205</v>
      </c>
      <c r="C97" s="62">
        <v>4415</v>
      </c>
      <c r="D97" s="62">
        <v>5095</v>
      </c>
    </row>
    <row r="98" spans="1:4">
      <c r="A98" s="61" t="s">
        <v>503</v>
      </c>
      <c r="B98" s="61" t="s">
        <v>207</v>
      </c>
      <c r="C98" s="62">
        <v>1386</v>
      </c>
      <c r="D98" s="62">
        <v>590</v>
      </c>
    </row>
    <row r="99" spans="1:4">
      <c r="A99" s="61" t="s">
        <v>483</v>
      </c>
      <c r="B99" s="61" t="s">
        <v>456</v>
      </c>
      <c r="C99" s="62">
        <v>37</v>
      </c>
      <c r="D99" s="62">
        <v>26</v>
      </c>
    </row>
    <row r="100" spans="1:4">
      <c r="A100" s="61" t="s">
        <v>930</v>
      </c>
      <c r="B100" s="61" t="s">
        <v>211</v>
      </c>
      <c r="C100" s="62">
        <v>0</v>
      </c>
      <c r="D100" s="62">
        <v>0</v>
      </c>
    </row>
    <row r="101" spans="1:4">
      <c r="A101" s="340" t="s">
        <v>931</v>
      </c>
      <c r="B101" s="340" t="s">
        <v>932</v>
      </c>
      <c r="C101" s="336">
        <v>84152</v>
      </c>
      <c r="D101" s="336">
        <v>34634</v>
      </c>
    </row>
    <row r="102" spans="1:4">
      <c r="A102" s="61" t="s">
        <v>336</v>
      </c>
      <c r="B102" s="61" t="s">
        <v>337</v>
      </c>
      <c r="C102" s="62">
        <v>25</v>
      </c>
      <c r="D102" s="62">
        <v>59</v>
      </c>
    </row>
    <row r="103" spans="1:4">
      <c r="A103" s="61" t="s">
        <v>200</v>
      </c>
      <c r="B103" s="61" t="s">
        <v>201</v>
      </c>
      <c r="C103" s="62">
        <v>327</v>
      </c>
      <c r="D103" s="62">
        <v>239</v>
      </c>
    </row>
    <row r="104" spans="1:4">
      <c r="A104" s="61" t="s">
        <v>579</v>
      </c>
      <c r="B104" s="61" t="s">
        <v>217</v>
      </c>
      <c r="C104" s="62">
        <v>35943</v>
      </c>
      <c r="D104" s="62">
        <v>28870</v>
      </c>
    </row>
    <row r="105" spans="1:4">
      <c r="A105" s="61" t="s">
        <v>933</v>
      </c>
      <c r="B105" s="61" t="s">
        <v>219</v>
      </c>
      <c r="C105" s="62">
        <v>829</v>
      </c>
      <c r="D105" s="62">
        <v>1079</v>
      </c>
    </row>
    <row r="106" spans="1:4">
      <c r="A106" s="61" t="s">
        <v>202</v>
      </c>
      <c r="B106" s="61" t="s">
        <v>203</v>
      </c>
      <c r="C106" s="62">
        <v>43938</v>
      </c>
      <c r="D106" s="62">
        <v>2978</v>
      </c>
    </row>
    <row r="107" spans="1:4">
      <c r="A107" s="61" t="s">
        <v>503</v>
      </c>
      <c r="B107" s="61" t="s">
        <v>207</v>
      </c>
      <c r="C107" s="62">
        <v>2858</v>
      </c>
      <c r="D107" s="62">
        <v>271</v>
      </c>
    </row>
    <row r="108" spans="1:4">
      <c r="A108" s="61" t="s">
        <v>934</v>
      </c>
      <c r="B108" s="61" t="s">
        <v>456</v>
      </c>
      <c r="C108" s="62">
        <v>185</v>
      </c>
      <c r="D108" s="62">
        <v>317</v>
      </c>
    </row>
    <row r="109" spans="1:4">
      <c r="A109" s="61" t="s">
        <v>930</v>
      </c>
      <c r="B109" s="61" t="s">
        <v>211</v>
      </c>
      <c r="C109" s="62">
        <v>47</v>
      </c>
      <c r="D109" s="62">
        <v>821</v>
      </c>
    </row>
    <row r="110" spans="1:4" ht="26">
      <c r="A110" s="342" t="s">
        <v>935</v>
      </c>
      <c r="B110" s="342" t="s">
        <v>936</v>
      </c>
      <c r="C110" s="343">
        <v>0</v>
      </c>
      <c r="D110" s="343">
        <v>0</v>
      </c>
    </row>
    <row r="111" spans="1:4">
      <c r="A111" s="340" t="s">
        <v>30</v>
      </c>
      <c r="B111" s="340" t="s">
        <v>937</v>
      </c>
      <c r="C111" s="336">
        <v>262899</v>
      </c>
      <c r="D111" s="336">
        <v>200819</v>
      </c>
    </row>
    <row r="114" spans="1:4" ht="26">
      <c r="A114" s="13" t="s">
        <v>1090</v>
      </c>
      <c r="B114" s="13" t="s">
        <v>1091</v>
      </c>
    </row>
    <row r="115" spans="1:4" ht="31.25" customHeight="1">
      <c r="A115" s="319" t="s">
        <v>231</v>
      </c>
      <c r="B115" s="319" t="s">
        <v>232</v>
      </c>
      <c r="C115" s="113" t="s">
        <v>1086</v>
      </c>
      <c r="D115" s="113" t="s">
        <v>1119</v>
      </c>
    </row>
    <row r="116" spans="1:4">
      <c r="A116" s="344" t="s">
        <v>938</v>
      </c>
      <c r="B116" s="344" t="s">
        <v>234</v>
      </c>
      <c r="C116" s="4"/>
      <c r="D116" s="4"/>
    </row>
    <row r="117" spans="1:4">
      <c r="A117" s="345" t="s">
        <v>522</v>
      </c>
      <c r="B117" s="345" t="s">
        <v>939</v>
      </c>
      <c r="C117" s="5">
        <v>4620</v>
      </c>
      <c r="D117" s="5">
        <v>7711</v>
      </c>
    </row>
    <row r="118" spans="1:4">
      <c r="A118" s="345" t="s">
        <v>235</v>
      </c>
      <c r="B118" s="345" t="s">
        <v>236</v>
      </c>
      <c r="C118" s="5">
        <v>2616</v>
      </c>
      <c r="D118" s="5">
        <v>-474</v>
      </c>
    </row>
    <row r="119" spans="1:4" ht="26">
      <c r="A119" s="358" t="s">
        <v>1055</v>
      </c>
      <c r="B119" s="358" t="s">
        <v>1056</v>
      </c>
      <c r="C119" s="6"/>
      <c r="D119" s="6"/>
    </row>
    <row r="120" spans="1:4">
      <c r="A120" s="63" t="s">
        <v>1057</v>
      </c>
      <c r="B120" s="63" t="s">
        <v>1058</v>
      </c>
      <c r="C120" s="6">
        <v>1658</v>
      </c>
      <c r="D120" s="6">
        <v>1534</v>
      </c>
    </row>
    <row r="121" spans="1:4">
      <c r="A121" s="63" t="s">
        <v>804</v>
      </c>
      <c r="B121" s="63" t="s">
        <v>1011</v>
      </c>
      <c r="C121" s="6">
        <v>0</v>
      </c>
      <c r="D121" s="6">
        <v>0</v>
      </c>
    </row>
    <row r="122" spans="1:4">
      <c r="A122" s="63" t="s">
        <v>943</v>
      </c>
      <c r="B122" s="63" t="s">
        <v>605</v>
      </c>
      <c r="C122" s="6">
        <v>-307</v>
      </c>
      <c r="D122" s="6">
        <v>165</v>
      </c>
    </row>
    <row r="123" spans="1:4">
      <c r="A123" s="63" t="s">
        <v>652</v>
      </c>
      <c r="B123" s="63" t="s">
        <v>944</v>
      </c>
      <c r="C123" s="6">
        <v>-2079</v>
      </c>
      <c r="D123" s="6">
        <v>-25</v>
      </c>
    </row>
    <row r="124" spans="1:4">
      <c r="A124" s="63" t="s">
        <v>653</v>
      </c>
      <c r="B124" s="63" t="s">
        <v>248</v>
      </c>
      <c r="C124" s="6">
        <v>-41</v>
      </c>
      <c r="D124" s="6">
        <v>727</v>
      </c>
    </row>
    <row r="125" spans="1:4">
      <c r="A125" s="63" t="s">
        <v>654</v>
      </c>
      <c r="B125" s="63" t="s">
        <v>250</v>
      </c>
      <c r="C125" s="6">
        <v>-15231</v>
      </c>
      <c r="D125" s="6">
        <v>-7799</v>
      </c>
    </row>
    <row r="126" spans="1:4">
      <c r="A126" s="63" t="s">
        <v>655</v>
      </c>
      <c r="B126" s="63" t="s">
        <v>252</v>
      </c>
      <c r="C126" s="6">
        <v>-15904</v>
      </c>
      <c r="D126" s="6">
        <v>11977</v>
      </c>
    </row>
    <row r="127" spans="1:4">
      <c r="A127" s="63" t="s">
        <v>255</v>
      </c>
      <c r="B127" s="63" t="s">
        <v>945</v>
      </c>
      <c r="C127" s="6">
        <v>36925</v>
      </c>
      <c r="D127" s="6">
        <v>-6119</v>
      </c>
    </row>
    <row r="128" spans="1:4">
      <c r="A128" s="63" t="s">
        <v>259</v>
      </c>
      <c r="B128" s="63" t="s">
        <v>256</v>
      </c>
      <c r="C128" s="6">
        <v>-2978</v>
      </c>
      <c r="D128" s="6">
        <v>-1842</v>
      </c>
    </row>
    <row r="129" spans="1:4">
      <c r="A129" s="63" t="s">
        <v>946</v>
      </c>
      <c r="B129" s="63" t="s">
        <v>260</v>
      </c>
      <c r="C129" s="6">
        <v>573</v>
      </c>
      <c r="D129" s="6">
        <v>908</v>
      </c>
    </row>
    <row r="130" spans="1:4">
      <c r="A130" s="345" t="s">
        <v>805</v>
      </c>
      <c r="B130" s="345" t="s">
        <v>262</v>
      </c>
      <c r="C130" s="5">
        <v>7236</v>
      </c>
      <c r="D130" s="5">
        <v>7237</v>
      </c>
    </row>
    <row r="131" spans="1:4">
      <c r="A131" s="346" t="s">
        <v>947</v>
      </c>
      <c r="B131" s="346" t="s">
        <v>948</v>
      </c>
      <c r="C131" s="7">
        <v>1694</v>
      </c>
      <c r="D131" s="7">
        <v>-92</v>
      </c>
    </row>
    <row r="132" spans="1:4">
      <c r="A132" s="63" t="s">
        <v>766</v>
      </c>
      <c r="B132" s="63" t="s">
        <v>767</v>
      </c>
      <c r="C132" s="6">
        <v>-1464</v>
      </c>
      <c r="D132" s="6">
        <v>-859</v>
      </c>
    </row>
    <row r="133" spans="1:4">
      <c r="A133" s="347" t="s">
        <v>949</v>
      </c>
      <c r="B133" s="347" t="s">
        <v>950</v>
      </c>
      <c r="C133" s="5">
        <v>7466</v>
      </c>
      <c r="D133" s="5">
        <v>6286</v>
      </c>
    </row>
    <row r="134" spans="1:4">
      <c r="A134" s="344" t="s">
        <v>660</v>
      </c>
      <c r="B134" s="344" t="s">
        <v>272</v>
      </c>
      <c r="C134" s="4"/>
      <c r="D134" s="4"/>
    </row>
    <row r="135" spans="1:4">
      <c r="A135" s="348" t="s">
        <v>549</v>
      </c>
      <c r="B135" s="348" t="s">
        <v>274</v>
      </c>
      <c r="C135" s="4">
        <v>7690</v>
      </c>
      <c r="D135" s="4">
        <v>186</v>
      </c>
    </row>
    <row r="136" spans="1:4">
      <c r="A136" s="63" t="s">
        <v>951</v>
      </c>
      <c r="B136" s="63" t="s">
        <v>952</v>
      </c>
      <c r="C136" s="6">
        <v>6664</v>
      </c>
      <c r="D136" s="6">
        <v>24</v>
      </c>
    </row>
    <row r="137" spans="1:4">
      <c r="A137" s="63" t="s">
        <v>1012</v>
      </c>
      <c r="B137" s="63" t="s">
        <v>1013</v>
      </c>
      <c r="C137" s="6">
        <v>0</v>
      </c>
      <c r="D137" s="6">
        <v>0</v>
      </c>
    </row>
    <row r="138" spans="1:4">
      <c r="A138" s="63" t="s">
        <v>281</v>
      </c>
      <c r="B138" s="63" t="s">
        <v>282</v>
      </c>
      <c r="C138" s="6">
        <v>0</v>
      </c>
      <c r="D138" s="6">
        <v>46</v>
      </c>
    </row>
    <row r="139" spans="1:4">
      <c r="A139" s="63" t="s">
        <v>953</v>
      </c>
      <c r="B139" s="63" t="s">
        <v>954</v>
      </c>
      <c r="C139" s="6">
        <v>1026</v>
      </c>
      <c r="D139" s="6">
        <v>116</v>
      </c>
    </row>
    <row r="140" spans="1:4">
      <c r="A140" s="63" t="s">
        <v>1014</v>
      </c>
      <c r="B140" s="63" t="s">
        <v>1015</v>
      </c>
      <c r="C140" s="6">
        <v>0</v>
      </c>
      <c r="D140" s="6">
        <v>0</v>
      </c>
    </row>
    <row r="141" spans="1:4">
      <c r="A141" s="345" t="s">
        <v>553</v>
      </c>
      <c r="B141" s="345" t="s">
        <v>300</v>
      </c>
      <c r="C141" s="5">
        <v>3477</v>
      </c>
      <c r="D141" s="5">
        <v>2028</v>
      </c>
    </row>
    <row r="142" spans="1:4" ht="26">
      <c r="A142" s="63" t="s">
        <v>957</v>
      </c>
      <c r="B142" s="63" t="s">
        <v>958</v>
      </c>
      <c r="C142" s="6">
        <v>2444</v>
      </c>
      <c r="D142" s="6">
        <v>1639</v>
      </c>
    </row>
    <row r="143" spans="1:4">
      <c r="A143" s="63" t="s">
        <v>1016</v>
      </c>
      <c r="B143" s="63" t="s">
        <v>1017</v>
      </c>
      <c r="C143" s="6">
        <v>0</v>
      </c>
      <c r="D143" s="6">
        <v>0</v>
      </c>
    </row>
    <row r="144" spans="1:4">
      <c r="A144" s="63" t="s">
        <v>962</v>
      </c>
      <c r="B144" s="63" t="s">
        <v>963</v>
      </c>
      <c r="C144" s="6">
        <v>2</v>
      </c>
      <c r="D144" s="6">
        <v>0</v>
      </c>
    </row>
    <row r="145" spans="1:4">
      <c r="A145" s="63" t="s">
        <v>557</v>
      </c>
      <c r="B145" s="63" t="s">
        <v>424</v>
      </c>
      <c r="C145" s="6">
        <v>1031</v>
      </c>
      <c r="D145" s="6">
        <v>389</v>
      </c>
    </row>
    <row r="146" spans="1:4">
      <c r="A146" s="347" t="s">
        <v>964</v>
      </c>
      <c r="B146" s="347" t="s">
        <v>965</v>
      </c>
      <c r="C146" s="5">
        <v>4213</v>
      </c>
      <c r="D146" s="5">
        <v>-1842</v>
      </c>
    </row>
    <row r="147" spans="1:4">
      <c r="A147" s="344" t="s">
        <v>669</v>
      </c>
      <c r="B147" s="344" t="s">
        <v>966</v>
      </c>
      <c r="C147" s="4"/>
      <c r="D147" s="4"/>
    </row>
    <row r="148" spans="1:4">
      <c r="A148" s="348" t="s">
        <v>549</v>
      </c>
      <c r="B148" s="348" t="s">
        <v>274</v>
      </c>
      <c r="C148" s="4">
        <v>90</v>
      </c>
      <c r="D148" s="4">
        <v>71</v>
      </c>
    </row>
    <row r="149" spans="1:4" ht="26">
      <c r="A149" s="63" t="s">
        <v>967</v>
      </c>
      <c r="B149" s="63" t="s">
        <v>968</v>
      </c>
      <c r="C149" s="6">
        <v>0</v>
      </c>
      <c r="D149" s="6">
        <v>0</v>
      </c>
    </row>
    <row r="150" spans="1:4">
      <c r="A150" s="63" t="s">
        <v>336</v>
      </c>
      <c r="B150" s="63" t="s">
        <v>337</v>
      </c>
      <c r="C150" s="6">
        <v>5</v>
      </c>
      <c r="D150" s="6">
        <v>29</v>
      </c>
    </row>
    <row r="151" spans="1:4">
      <c r="A151" s="63" t="s">
        <v>1018</v>
      </c>
      <c r="B151" s="63" t="s">
        <v>1019</v>
      </c>
      <c r="C151" s="6">
        <v>0</v>
      </c>
      <c r="D151" s="6">
        <v>0</v>
      </c>
    </row>
    <row r="152" spans="1:4">
      <c r="A152" s="63" t="s">
        <v>1020</v>
      </c>
      <c r="B152" s="63" t="s">
        <v>1021</v>
      </c>
      <c r="C152" s="6">
        <v>85</v>
      </c>
      <c r="D152" s="6">
        <v>42</v>
      </c>
    </row>
    <row r="153" spans="1:4">
      <c r="A153" s="345" t="s">
        <v>553</v>
      </c>
      <c r="B153" s="345" t="s">
        <v>300</v>
      </c>
      <c r="C153" s="5">
        <v>277</v>
      </c>
      <c r="D153" s="5">
        <v>4870</v>
      </c>
    </row>
    <row r="154" spans="1:4">
      <c r="A154" s="63" t="s">
        <v>1022</v>
      </c>
      <c r="B154" s="63" t="s">
        <v>1023</v>
      </c>
      <c r="C154" s="6">
        <v>0</v>
      </c>
      <c r="D154" s="6">
        <v>0</v>
      </c>
    </row>
    <row r="155" spans="1:4">
      <c r="A155" s="63" t="s">
        <v>811</v>
      </c>
      <c r="B155" s="63" t="s">
        <v>346</v>
      </c>
      <c r="C155" s="6">
        <v>0</v>
      </c>
      <c r="D155" s="6">
        <v>0</v>
      </c>
    </row>
    <row r="156" spans="1:4" ht="26">
      <c r="A156" s="63" t="s">
        <v>1024</v>
      </c>
      <c r="B156" s="63" t="s">
        <v>1025</v>
      </c>
      <c r="C156" s="6">
        <v>0</v>
      </c>
      <c r="D156" s="6">
        <v>0</v>
      </c>
    </row>
    <row r="157" spans="1:4">
      <c r="A157" s="63" t="s">
        <v>969</v>
      </c>
      <c r="B157" s="63" t="s">
        <v>970</v>
      </c>
      <c r="C157" s="6">
        <v>1</v>
      </c>
      <c r="D157" s="6">
        <v>4465</v>
      </c>
    </row>
    <row r="158" spans="1:4">
      <c r="A158" s="63" t="s">
        <v>1026</v>
      </c>
      <c r="B158" s="63" t="s">
        <v>1027</v>
      </c>
      <c r="C158" s="6">
        <v>0</v>
      </c>
      <c r="D158" s="6">
        <v>0</v>
      </c>
    </row>
    <row r="159" spans="1:4">
      <c r="A159" s="63" t="s">
        <v>200</v>
      </c>
      <c r="B159" s="63" t="s">
        <v>1028</v>
      </c>
      <c r="C159" s="6">
        <v>0</v>
      </c>
      <c r="D159" s="6">
        <v>0</v>
      </c>
    </row>
    <row r="160" spans="1:4">
      <c r="A160" s="63" t="s">
        <v>971</v>
      </c>
      <c r="B160" s="63" t="s">
        <v>786</v>
      </c>
      <c r="C160" s="6">
        <v>263</v>
      </c>
      <c r="D160" s="6">
        <v>123</v>
      </c>
    </row>
    <row r="161" spans="1:8">
      <c r="A161" s="63" t="s">
        <v>351</v>
      </c>
      <c r="B161" s="63" t="s">
        <v>341</v>
      </c>
      <c r="C161" s="6">
        <v>13</v>
      </c>
      <c r="D161" s="6">
        <v>282</v>
      </c>
    </row>
    <row r="162" spans="1:8">
      <c r="A162" s="63" t="s">
        <v>1029</v>
      </c>
      <c r="B162" s="63" t="s">
        <v>1030</v>
      </c>
      <c r="C162" s="6">
        <v>0</v>
      </c>
      <c r="D162" s="6">
        <v>0</v>
      </c>
    </row>
    <row r="163" spans="1:8">
      <c r="A163" s="347" t="s">
        <v>972</v>
      </c>
      <c r="B163" s="347" t="s">
        <v>973</v>
      </c>
      <c r="C163" s="5">
        <v>-187</v>
      </c>
      <c r="D163" s="5">
        <v>-4799</v>
      </c>
    </row>
    <row r="164" spans="1:8">
      <c r="A164" s="48" t="s">
        <v>974</v>
      </c>
      <c r="B164" s="48" t="s">
        <v>975</v>
      </c>
      <c r="C164" s="5">
        <v>11492</v>
      </c>
      <c r="D164" s="5">
        <v>-355</v>
      </c>
    </row>
    <row r="165" spans="1:8">
      <c r="A165" s="48" t="s">
        <v>976</v>
      </c>
      <c r="B165" s="48" t="s">
        <v>977</v>
      </c>
      <c r="C165" s="5">
        <v>11492</v>
      </c>
      <c r="D165" s="5">
        <v>-355</v>
      </c>
    </row>
    <row r="166" spans="1:8">
      <c r="A166" s="349" t="s">
        <v>978</v>
      </c>
      <c r="B166" s="349" t="s">
        <v>979</v>
      </c>
      <c r="C166" s="6">
        <v>0</v>
      </c>
      <c r="D166" s="6">
        <v>0</v>
      </c>
    </row>
    <row r="167" spans="1:8">
      <c r="A167" s="48" t="s">
        <v>980</v>
      </c>
      <c r="B167" s="48" t="s">
        <v>981</v>
      </c>
      <c r="C167" s="5">
        <v>39684</v>
      </c>
      <c r="D167" s="5">
        <v>26866</v>
      </c>
    </row>
    <row r="168" spans="1:8">
      <c r="A168" s="48" t="s">
        <v>982</v>
      </c>
      <c r="B168" s="48" t="s">
        <v>983</v>
      </c>
      <c r="C168" s="49">
        <v>51176</v>
      </c>
      <c r="D168" s="49">
        <v>26511</v>
      </c>
    </row>
    <row r="171" spans="1:8" ht="26">
      <c r="A171" s="13" t="s">
        <v>1092</v>
      </c>
      <c r="B171" s="13" t="s">
        <v>1093</v>
      </c>
    </row>
    <row r="172" spans="1:8" ht="52">
      <c r="A172" s="411" t="s">
        <v>126</v>
      </c>
      <c r="B172" s="411" t="s">
        <v>127</v>
      </c>
      <c r="C172" s="350" t="s">
        <v>1114</v>
      </c>
      <c r="D172" s="350" t="s">
        <v>1067</v>
      </c>
      <c r="E172" s="350" t="s">
        <v>1068</v>
      </c>
      <c r="F172" s="350" t="s">
        <v>1059</v>
      </c>
      <c r="G172" s="350" t="s">
        <v>478</v>
      </c>
      <c r="H172" s="351" t="s">
        <v>433</v>
      </c>
    </row>
    <row r="173" spans="1:8" ht="78">
      <c r="A173" s="411" t="s">
        <v>126</v>
      </c>
      <c r="B173" s="411"/>
      <c r="C173" s="350" t="s">
        <v>1115</v>
      </c>
      <c r="D173" s="350" t="s">
        <v>1069</v>
      </c>
      <c r="E173" s="350" t="s">
        <v>1070</v>
      </c>
      <c r="F173" s="350" t="s">
        <v>1060</v>
      </c>
      <c r="G173" s="350" t="s">
        <v>987</v>
      </c>
      <c r="H173" s="351" t="s">
        <v>435</v>
      </c>
    </row>
    <row r="174" spans="1:8">
      <c r="A174" s="347" t="s">
        <v>14</v>
      </c>
      <c r="B174" s="347" t="s">
        <v>15</v>
      </c>
      <c r="C174" s="352">
        <v>2869</v>
      </c>
      <c r="D174" s="352">
        <v>6615</v>
      </c>
      <c r="E174" s="352">
        <v>2169</v>
      </c>
      <c r="F174" s="352">
        <v>92492</v>
      </c>
      <c r="G174" s="352">
        <v>-12235</v>
      </c>
      <c r="H174" s="352">
        <v>91910</v>
      </c>
    </row>
    <row r="175" spans="1:8">
      <c r="A175" s="64" t="s">
        <v>566</v>
      </c>
      <c r="B175" s="64" t="s">
        <v>133</v>
      </c>
      <c r="C175" s="62">
        <v>979</v>
      </c>
      <c r="D175" s="62">
        <v>3177</v>
      </c>
      <c r="E175" s="62">
        <v>900</v>
      </c>
      <c r="F175" s="62">
        <v>1078</v>
      </c>
      <c r="G175" s="62">
        <v>0</v>
      </c>
      <c r="H175" s="62">
        <v>6134</v>
      </c>
    </row>
    <row r="176" spans="1:8">
      <c r="A176" s="64" t="s">
        <v>134</v>
      </c>
      <c r="B176" s="64" t="s">
        <v>907</v>
      </c>
      <c r="C176" s="62">
        <v>1642</v>
      </c>
      <c r="D176" s="62">
        <v>3347</v>
      </c>
      <c r="E176" s="62">
        <v>1246</v>
      </c>
      <c r="F176" s="62">
        <v>57959</v>
      </c>
      <c r="G176" s="62">
        <v>-25735</v>
      </c>
      <c r="H176" s="62">
        <v>38459</v>
      </c>
    </row>
    <row r="177" spans="1:8">
      <c r="A177" s="64" t="s">
        <v>138</v>
      </c>
      <c r="B177" s="64" t="s">
        <v>139</v>
      </c>
      <c r="C177" s="62">
        <v>0</v>
      </c>
      <c r="D177" s="62">
        <v>0</v>
      </c>
      <c r="E177" s="62">
        <v>0</v>
      </c>
      <c r="F177" s="62">
        <v>0</v>
      </c>
      <c r="G177" s="62">
        <v>46417</v>
      </c>
      <c r="H177" s="62">
        <v>46417</v>
      </c>
    </row>
    <row r="178" spans="1:8">
      <c r="A178" s="64" t="s">
        <v>909</v>
      </c>
      <c r="B178" s="64" t="s">
        <v>141</v>
      </c>
      <c r="C178" s="62">
        <v>0</v>
      </c>
      <c r="D178" s="62">
        <v>0</v>
      </c>
      <c r="E178" s="62">
        <v>0</v>
      </c>
      <c r="F178" s="62">
        <v>0</v>
      </c>
      <c r="G178" s="62">
        <v>0</v>
      </c>
      <c r="H178" s="62">
        <v>0</v>
      </c>
    </row>
    <row r="179" spans="1:8">
      <c r="A179" s="64" t="s">
        <v>536</v>
      </c>
      <c r="B179" s="64" t="s">
        <v>451</v>
      </c>
      <c r="C179" s="62">
        <v>0</v>
      </c>
      <c r="D179" s="62">
        <v>0</v>
      </c>
      <c r="E179" s="62">
        <v>0</v>
      </c>
      <c r="F179" s="62">
        <v>32917</v>
      </c>
      <c r="G179" s="62">
        <v>-32917</v>
      </c>
      <c r="H179" s="62">
        <v>0</v>
      </c>
    </row>
    <row r="180" spans="1:8" ht="26">
      <c r="A180" s="64" t="s">
        <v>644</v>
      </c>
      <c r="B180" s="64" t="s">
        <v>865</v>
      </c>
      <c r="C180" s="62">
        <v>0</v>
      </c>
      <c r="D180" s="62">
        <v>0</v>
      </c>
      <c r="E180" s="62">
        <v>0</v>
      </c>
      <c r="F180" s="62">
        <v>0</v>
      </c>
      <c r="G180" s="62">
        <v>0</v>
      </c>
      <c r="H180" s="62">
        <v>0</v>
      </c>
    </row>
    <row r="181" spans="1:8">
      <c r="A181" s="64" t="s">
        <v>911</v>
      </c>
      <c r="B181" s="64" t="s">
        <v>912</v>
      </c>
      <c r="C181" s="62">
        <v>0</v>
      </c>
      <c r="D181" s="62">
        <v>0</v>
      </c>
      <c r="E181" s="62">
        <v>0</v>
      </c>
      <c r="F181" s="62">
        <v>0</v>
      </c>
      <c r="G181" s="62">
        <v>0</v>
      </c>
      <c r="H181" s="62">
        <v>0</v>
      </c>
    </row>
    <row r="182" spans="1:8">
      <c r="A182" s="64" t="s">
        <v>146</v>
      </c>
      <c r="B182" s="64" t="s">
        <v>147</v>
      </c>
      <c r="C182" s="62">
        <v>0</v>
      </c>
      <c r="D182" s="62">
        <v>0</v>
      </c>
      <c r="E182" s="62">
        <v>0</v>
      </c>
      <c r="F182" s="62">
        <v>0</v>
      </c>
      <c r="G182" s="62">
        <v>0</v>
      </c>
      <c r="H182" s="62">
        <v>0</v>
      </c>
    </row>
    <row r="183" spans="1:8">
      <c r="A183" s="64" t="s">
        <v>913</v>
      </c>
      <c r="B183" s="64" t="s">
        <v>151</v>
      </c>
      <c r="C183" s="62">
        <v>221</v>
      </c>
      <c r="D183" s="62">
        <v>24</v>
      </c>
      <c r="E183" s="62">
        <v>23</v>
      </c>
      <c r="F183" s="62">
        <v>293</v>
      </c>
      <c r="G183" s="62">
        <v>0</v>
      </c>
      <c r="H183" s="62">
        <v>561</v>
      </c>
    </row>
    <row r="184" spans="1:8">
      <c r="A184" s="64" t="s">
        <v>1005</v>
      </c>
      <c r="B184" s="64" t="s">
        <v>1006</v>
      </c>
      <c r="C184" s="62">
        <v>27</v>
      </c>
      <c r="D184" s="62">
        <v>67</v>
      </c>
      <c r="E184" s="62">
        <v>0</v>
      </c>
      <c r="F184" s="62">
        <v>245</v>
      </c>
      <c r="G184" s="62">
        <v>0</v>
      </c>
      <c r="H184" s="62">
        <v>339</v>
      </c>
    </row>
    <row r="185" spans="1:8">
      <c r="A185" s="347" t="s">
        <v>914</v>
      </c>
      <c r="B185" s="347" t="s">
        <v>17</v>
      </c>
      <c r="C185" s="352">
        <v>34824</v>
      </c>
      <c r="D185" s="352">
        <v>84903</v>
      </c>
      <c r="E185" s="352">
        <v>36348</v>
      </c>
      <c r="F185" s="352">
        <v>20234</v>
      </c>
      <c r="G185" s="352">
        <v>-5320</v>
      </c>
      <c r="H185" s="352">
        <v>170989</v>
      </c>
    </row>
    <row r="186" spans="1:8">
      <c r="A186" s="64" t="s">
        <v>156</v>
      </c>
      <c r="B186" s="64" t="s">
        <v>157</v>
      </c>
      <c r="C186" s="62">
        <v>6089</v>
      </c>
      <c r="D186" s="62">
        <v>61108</v>
      </c>
      <c r="E186" s="62">
        <v>0</v>
      </c>
      <c r="F186" s="62">
        <v>0</v>
      </c>
      <c r="G186" s="62">
        <v>0</v>
      </c>
      <c r="H186" s="62">
        <v>67197</v>
      </c>
    </row>
    <row r="187" spans="1:8">
      <c r="A187" s="64" t="s">
        <v>158</v>
      </c>
      <c r="B187" s="64" t="s">
        <v>159</v>
      </c>
      <c r="C187" s="62">
        <v>12876</v>
      </c>
      <c r="D187" s="62">
        <v>8532</v>
      </c>
      <c r="E187" s="62">
        <v>7731</v>
      </c>
      <c r="F187" s="62">
        <v>44</v>
      </c>
      <c r="G187" s="62">
        <v>-1308</v>
      </c>
      <c r="H187" s="62">
        <v>27875</v>
      </c>
    </row>
    <row r="188" spans="1:8">
      <c r="A188" s="64" t="s">
        <v>915</v>
      </c>
      <c r="B188" s="64" t="s">
        <v>161</v>
      </c>
      <c r="C188" s="62">
        <v>68</v>
      </c>
      <c r="D188" s="62">
        <v>2030</v>
      </c>
      <c r="E188" s="62">
        <v>0</v>
      </c>
      <c r="F188" s="62">
        <v>0</v>
      </c>
      <c r="G188" s="62">
        <v>0</v>
      </c>
      <c r="H188" s="62">
        <v>2098</v>
      </c>
    </row>
    <row r="189" spans="1:8">
      <c r="A189" s="64" t="s">
        <v>152</v>
      </c>
      <c r="B189" s="64" t="s">
        <v>163</v>
      </c>
      <c r="C189" s="62">
        <v>195</v>
      </c>
      <c r="D189" s="62">
        <v>8723</v>
      </c>
      <c r="E189" s="62">
        <v>2431</v>
      </c>
      <c r="F189" s="62">
        <v>611</v>
      </c>
      <c r="G189" s="62">
        <v>-4012</v>
      </c>
      <c r="H189" s="62">
        <v>7948</v>
      </c>
    </row>
    <row r="190" spans="1:8">
      <c r="A190" s="64" t="s">
        <v>916</v>
      </c>
      <c r="B190" s="64" t="s">
        <v>917</v>
      </c>
      <c r="C190" s="62">
        <v>0</v>
      </c>
      <c r="D190" s="62">
        <v>0</v>
      </c>
      <c r="E190" s="62">
        <v>0</v>
      </c>
      <c r="F190" s="62">
        <v>0</v>
      </c>
      <c r="G190" s="62">
        <v>0</v>
      </c>
      <c r="H190" s="62">
        <v>0</v>
      </c>
    </row>
    <row r="191" spans="1:8" ht="26">
      <c r="A191" s="64" t="s">
        <v>918</v>
      </c>
      <c r="B191" s="64" t="s">
        <v>919</v>
      </c>
      <c r="C191" s="62">
        <v>0</v>
      </c>
      <c r="D191" s="62">
        <v>0</v>
      </c>
      <c r="E191" s="62">
        <v>0</v>
      </c>
      <c r="F191" s="62">
        <v>0</v>
      </c>
      <c r="G191" s="62">
        <v>0</v>
      </c>
      <c r="H191" s="62">
        <v>0</v>
      </c>
    </row>
    <row r="192" spans="1:8">
      <c r="A192" s="64" t="s">
        <v>146</v>
      </c>
      <c r="B192" s="64" t="s">
        <v>147</v>
      </c>
      <c r="C192" s="62">
        <v>12</v>
      </c>
      <c r="D192" s="62">
        <v>5</v>
      </c>
      <c r="E192" s="62">
        <v>0</v>
      </c>
      <c r="F192" s="62">
        <v>817</v>
      </c>
      <c r="G192" s="62">
        <v>0</v>
      </c>
      <c r="H192" s="62">
        <v>834</v>
      </c>
    </row>
    <row r="193" spans="1:8">
      <c r="A193" s="64" t="s">
        <v>499</v>
      </c>
      <c r="B193" s="64" t="s">
        <v>149</v>
      </c>
      <c r="C193" s="62">
        <v>12138</v>
      </c>
      <c r="D193" s="62">
        <v>222</v>
      </c>
      <c r="E193" s="62">
        <v>1410</v>
      </c>
      <c r="F193" s="62">
        <v>91</v>
      </c>
      <c r="G193" s="62">
        <v>0</v>
      </c>
      <c r="H193" s="62">
        <v>13861</v>
      </c>
    </row>
    <row r="194" spans="1:8">
      <c r="A194" s="64" t="s">
        <v>170</v>
      </c>
      <c r="B194" s="64" t="s">
        <v>920</v>
      </c>
      <c r="C194" s="62">
        <v>3446</v>
      </c>
      <c r="D194" s="62">
        <v>4283</v>
      </c>
      <c r="E194" s="62">
        <v>24776</v>
      </c>
      <c r="F194" s="62">
        <v>18671</v>
      </c>
      <c r="G194" s="62">
        <v>0</v>
      </c>
      <c r="H194" s="62">
        <v>51176</v>
      </c>
    </row>
    <row r="195" spans="1:8">
      <c r="A195" s="338" t="s">
        <v>923</v>
      </c>
      <c r="B195" s="338" t="s">
        <v>924</v>
      </c>
      <c r="C195" s="359">
        <v>0</v>
      </c>
      <c r="D195" s="359">
        <v>0</v>
      </c>
      <c r="E195" s="359">
        <v>0</v>
      </c>
      <c r="F195" s="359">
        <v>0</v>
      </c>
      <c r="G195" s="359">
        <v>0</v>
      </c>
      <c r="H195" s="359">
        <v>0</v>
      </c>
    </row>
    <row r="196" spans="1:8">
      <c r="A196" s="347" t="s">
        <v>20</v>
      </c>
      <c r="B196" s="347" t="s">
        <v>925</v>
      </c>
      <c r="C196" s="352">
        <v>37693</v>
      </c>
      <c r="D196" s="352">
        <v>91518</v>
      </c>
      <c r="E196" s="352">
        <v>38517</v>
      </c>
      <c r="F196" s="352">
        <v>112726</v>
      </c>
      <c r="G196" s="352">
        <v>-17555</v>
      </c>
      <c r="H196" s="352">
        <v>262899</v>
      </c>
    </row>
    <row r="197" spans="1:8">
      <c r="A197" s="19"/>
      <c r="B197" s="20"/>
      <c r="C197" s="35"/>
      <c r="D197" s="35"/>
      <c r="E197" s="2"/>
      <c r="F197" s="2"/>
      <c r="G197" s="2"/>
      <c r="H197" s="2"/>
    </row>
    <row r="198" spans="1:8" ht="52">
      <c r="A198" s="414" t="s">
        <v>452</v>
      </c>
      <c r="B198" s="416" t="s">
        <v>177</v>
      </c>
      <c r="C198" s="350" t="s">
        <v>1114</v>
      </c>
      <c r="D198" s="350" t="s">
        <v>1067</v>
      </c>
      <c r="E198" s="350" t="s">
        <v>1068</v>
      </c>
      <c r="F198" s="350" t="s">
        <v>1059</v>
      </c>
      <c r="G198" s="350" t="s">
        <v>478</v>
      </c>
      <c r="H198" s="351" t="s">
        <v>433</v>
      </c>
    </row>
    <row r="199" spans="1:8" ht="78">
      <c r="A199" s="415"/>
      <c r="B199" s="417"/>
      <c r="C199" s="350" t="s">
        <v>1115</v>
      </c>
      <c r="D199" s="350" t="s">
        <v>1069</v>
      </c>
      <c r="E199" s="350" t="s">
        <v>1070</v>
      </c>
      <c r="F199" s="350" t="s">
        <v>1060</v>
      </c>
      <c r="G199" s="350" t="s">
        <v>987</v>
      </c>
      <c r="H199" s="351" t="s">
        <v>435</v>
      </c>
    </row>
    <row r="200" spans="1:8">
      <c r="A200" s="21" t="s">
        <v>22</v>
      </c>
      <c r="B200" s="347" t="s">
        <v>23</v>
      </c>
      <c r="C200" s="352">
        <v>13454</v>
      </c>
      <c r="D200" s="352">
        <v>45820</v>
      </c>
      <c r="E200" s="352">
        <v>18931</v>
      </c>
      <c r="F200" s="352">
        <v>109166</v>
      </c>
      <c r="G200" s="352">
        <v>-14812</v>
      </c>
      <c r="H200" s="352">
        <v>172559</v>
      </c>
    </row>
    <row r="201" spans="1:8">
      <c r="A201" s="21" t="s">
        <v>926</v>
      </c>
      <c r="B201" s="347" t="s">
        <v>481</v>
      </c>
      <c r="C201" s="352">
        <v>13454</v>
      </c>
      <c r="D201" s="352">
        <v>45820</v>
      </c>
      <c r="E201" s="352">
        <v>18931</v>
      </c>
      <c r="F201" s="352">
        <v>109166</v>
      </c>
      <c r="G201" s="352">
        <v>-21511</v>
      </c>
      <c r="H201" s="352">
        <v>165860</v>
      </c>
    </row>
    <row r="202" spans="1:8">
      <c r="A202" s="22" t="s">
        <v>182</v>
      </c>
      <c r="B202" s="64" t="s">
        <v>183</v>
      </c>
      <c r="C202" s="62">
        <v>10076</v>
      </c>
      <c r="D202" s="62">
        <v>7050</v>
      </c>
      <c r="E202" s="62">
        <v>86</v>
      </c>
      <c r="F202" s="62">
        <v>94955</v>
      </c>
      <c r="G202" s="62">
        <v>-17217</v>
      </c>
      <c r="H202" s="62">
        <v>94950</v>
      </c>
    </row>
    <row r="203" spans="1:8">
      <c r="A203" s="22" t="s">
        <v>990</v>
      </c>
      <c r="B203" s="64" t="s">
        <v>1007</v>
      </c>
      <c r="C203" s="62">
        <v>5794</v>
      </c>
      <c r="D203" s="62">
        <v>0</v>
      </c>
      <c r="E203" s="62">
        <v>1188</v>
      </c>
      <c r="F203" s="62">
        <v>110936</v>
      </c>
      <c r="G203" s="62">
        <v>1812</v>
      </c>
      <c r="H203" s="62">
        <v>119730</v>
      </c>
    </row>
    <row r="204" spans="1:8">
      <c r="A204" s="22" t="s">
        <v>1008</v>
      </c>
      <c r="B204" s="64" t="s">
        <v>189</v>
      </c>
      <c r="C204" s="62">
        <v>0</v>
      </c>
      <c r="D204" s="62">
        <v>0</v>
      </c>
      <c r="E204" s="62">
        <v>0</v>
      </c>
      <c r="F204" s="62">
        <v>0</v>
      </c>
      <c r="G204" s="62">
        <v>0</v>
      </c>
      <c r="H204" s="62">
        <v>0</v>
      </c>
    </row>
    <row r="205" spans="1:8">
      <c r="A205" s="22" t="s">
        <v>573</v>
      </c>
      <c r="B205" s="64" t="s">
        <v>191</v>
      </c>
      <c r="C205" s="62">
        <v>0</v>
      </c>
      <c r="D205" s="62">
        <v>0</v>
      </c>
      <c r="E205" s="62">
        <v>0</v>
      </c>
      <c r="F205" s="62">
        <v>1396</v>
      </c>
      <c r="G205" s="62">
        <v>0</v>
      </c>
      <c r="H205" s="62">
        <v>1396</v>
      </c>
    </row>
    <row r="206" spans="1:8">
      <c r="A206" s="23" t="s">
        <v>574</v>
      </c>
      <c r="B206" s="353" t="s">
        <v>193</v>
      </c>
      <c r="C206" s="354">
        <v>0</v>
      </c>
      <c r="D206" s="354">
        <v>0</v>
      </c>
      <c r="E206" s="354">
        <v>-163</v>
      </c>
      <c r="F206" s="354">
        <v>0</v>
      </c>
      <c r="G206" s="354">
        <v>-461</v>
      </c>
      <c r="H206" s="354">
        <v>-624</v>
      </c>
    </row>
    <row r="207" spans="1:8">
      <c r="A207" s="22" t="s">
        <v>194</v>
      </c>
      <c r="B207" s="64" t="s">
        <v>195</v>
      </c>
      <c r="C207" s="62">
        <v>0</v>
      </c>
      <c r="D207" s="62">
        <v>37832</v>
      </c>
      <c r="E207" s="62">
        <v>13297</v>
      </c>
      <c r="F207" s="62">
        <v>-86820</v>
      </c>
      <c r="G207" s="62">
        <v>-18442</v>
      </c>
      <c r="H207" s="62">
        <v>-54133</v>
      </c>
    </row>
    <row r="208" spans="1:8">
      <c r="A208" s="22" t="s">
        <v>575</v>
      </c>
      <c r="B208" s="64" t="s">
        <v>197</v>
      </c>
      <c r="C208" s="62">
        <v>-2416</v>
      </c>
      <c r="D208" s="62">
        <v>938</v>
      </c>
      <c r="E208" s="62">
        <v>4523</v>
      </c>
      <c r="F208" s="62">
        <v>-11301</v>
      </c>
      <c r="G208" s="62">
        <v>12797</v>
      </c>
      <c r="H208" s="62">
        <v>4541</v>
      </c>
    </row>
    <row r="209" spans="1:8">
      <c r="A209" s="24" t="s">
        <v>927</v>
      </c>
      <c r="B209" s="355" t="s">
        <v>482</v>
      </c>
      <c r="C209" s="356">
        <v>0</v>
      </c>
      <c r="D209" s="356">
        <v>0</v>
      </c>
      <c r="E209" s="356">
        <v>0</v>
      </c>
      <c r="F209" s="356">
        <v>0</v>
      </c>
      <c r="G209" s="356">
        <v>6699</v>
      </c>
      <c r="H209" s="356">
        <v>6699</v>
      </c>
    </row>
    <row r="210" spans="1:8">
      <c r="A210" s="21" t="s">
        <v>24</v>
      </c>
      <c r="B210" s="347" t="s">
        <v>928</v>
      </c>
      <c r="C210" s="352">
        <v>540</v>
      </c>
      <c r="D210" s="352">
        <v>1672</v>
      </c>
      <c r="E210" s="352">
        <v>18</v>
      </c>
      <c r="F210" s="352">
        <v>1369</v>
      </c>
      <c r="G210" s="352">
        <v>2589</v>
      </c>
      <c r="H210" s="352">
        <v>6188</v>
      </c>
    </row>
    <row r="211" spans="1:8">
      <c r="A211" s="22" t="s">
        <v>336</v>
      </c>
      <c r="B211" s="64" t="s">
        <v>337</v>
      </c>
      <c r="C211" s="62">
        <v>0</v>
      </c>
      <c r="D211" s="62">
        <v>0</v>
      </c>
      <c r="E211" s="62">
        <v>0</v>
      </c>
      <c r="F211" s="62">
        <v>0</v>
      </c>
      <c r="G211" s="62">
        <v>0</v>
      </c>
      <c r="H211" s="62">
        <v>0</v>
      </c>
    </row>
    <row r="212" spans="1:8">
      <c r="A212" s="22" t="s">
        <v>200</v>
      </c>
      <c r="B212" s="64" t="s">
        <v>201</v>
      </c>
      <c r="C212" s="62">
        <v>99</v>
      </c>
      <c r="D212" s="62">
        <v>61</v>
      </c>
      <c r="E212" s="62">
        <v>0</v>
      </c>
      <c r="F212" s="62">
        <v>190</v>
      </c>
      <c r="G212" s="62">
        <v>0</v>
      </c>
      <c r="H212" s="62">
        <v>350</v>
      </c>
    </row>
    <row r="213" spans="1:8">
      <c r="A213" s="22" t="s">
        <v>929</v>
      </c>
      <c r="B213" s="64" t="s">
        <v>531</v>
      </c>
      <c r="C213" s="62">
        <v>0</v>
      </c>
      <c r="D213" s="62">
        <v>0</v>
      </c>
      <c r="E213" s="62">
        <v>0</v>
      </c>
      <c r="F213" s="62">
        <v>0</v>
      </c>
      <c r="G213" s="62">
        <v>0</v>
      </c>
      <c r="H213" s="62">
        <v>0</v>
      </c>
    </row>
    <row r="214" spans="1:8">
      <c r="A214" s="22" t="s">
        <v>502</v>
      </c>
      <c r="B214" s="64" t="s">
        <v>205</v>
      </c>
      <c r="C214" s="62">
        <v>32</v>
      </c>
      <c r="D214" s="62">
        <v>1124</v>
      </c>
      <c r="E214" s="62">
        <v>0</v>
      </c>
      <c r="F214" s="62">
        <v>670</v>
      </c>
      <c r="G214" s="62">
        <v>2589</v>
      </c>
      <c r="H214" s="62">
        <v>4415</v>
      </c>
    </row>
    <row r="215" spans="1:8">
      <c r="A215" s="22" t="s">
        <v>503</v>
      </c>
      <c r="B215" s="64" t="s">
        <v>207</v>
      </c>
      <c r="C215" s="62">
        <v>400</v>
      </c>
      <c r="D215" s="62">
        <v>481</v>
      </c>
      <c r="E215" s="62">
        <v>13</v>
      </c>
      <c r="F215" s="62">
        <v>492</v>
      </c>
      <c r="G215" s="62">
        <v>0</v>
      </c>
      <c r="H215" s="62">
        <v>1386</v>
      </c>
    </row>
    <row r="216" spans="1:8">
      <c r="A216" s="22" t="s">
        <v>483</v>
      </c>
      <c r="B216" s="64" t="s">
        <v>456</v>
      </c>
      <c r="C216" s="62">
        <v>9</v>
      </c>
      <c r="D216" s="62">
        <v>6</v>
      </c>
      <c r="E216" s="62">
        <v>5</v>
      </c>
      <c r="F216" s="62">
        <v>17</v>
      </c>
      <c r="G216" s="62">
        <v>0</v>
      </c>
      <c r="H216" s="62">
        <v>37</v>
      </c>
    </row>
    <row r="217" spans="1:8">
      <c r="A217" s="22" t="s">
        <v>930</v>
      </c>
      <c r="B217" s="64" t="s">
        <v>211</v>
      </c>
      <c r="C217" s="62">
        <v>0</v>
      </c>
      <c r="D217" s="62">
        <v>0</v>
      </c>
      <c r="E217" s="62">
        <v>0</v>
      </c>
      <c r="F217" s="62">
        <v>0</v>
      </c>
      <c r="G217" s="62">
        <v>0</v>
      </c>
      <c r="H217" s="62">
        <v>0</v>
      </c>
    </row>
    <row r="218" spans="1:8">
      <c r="A218" s="21" t="s">
        <v>931</v>
      </c>
      <c r="B218" s="347" t="s">
        <v>932</v>
      </c>
      <c r="C218" s="352">
        <v>23699</v>
      </c>
      <c r="D218" s="352">
        <v>44026</v>
      </c>
      <c r="E218" s="352">
        <v>19568</v>
      </c>
      <c r="F218" s="352">
        <v>2191</v>
      </c>
      <c r="G218" s="352">
        <v>-5332</v>
      </c>
      <c r="H218" s="352">
        <v>84152</v>
      </c>
    </row>
    <row r="219" spans="1:8">
      <c r="A219" s="22" t="s">
        <v>336</v>
      </c>
      <c r="B219" s="64" t="s">
        <v>337</v>
      </c>
      <c r="C219" s="62">
        <v>21</v>
      </c>
      <c r="D219" s="62">
        <v>2</v>
      </c>
      <c r="E219" s="62">
        <v>0</v>
      </c>
      <c r="F219" s="62">
        <v>2</v>
      </c>
      <c r="G219" s="62">
        <v>0</v>
      </c>
      <c r="H219" s="62">
        <v>25</v>
      </c>
    </row>
    <row r="220" spans="1:8">
      <c r="A220" s="22" t="s">
        <v>200</v>
      </c>
      <c r="B220" s="64" t="s">
        <v>201</v>
      </c>
      <c r="C220" s="62">
        <v>100</v>
      </c>
      <c r="D220" s="62">
        <v>41</v>
      </c>
      <c r="E220" s="62">
        <v>0</v>
      </c>
      <c r="F220" s="62">
        <v>186</v>
      </c>
      <c r="G220" s="62">
        <v>0</v>
      </c>
      <c r="H220" s="62">
        <v>327</v>
      </c>
    </row>
    <row r="221" spans="1:8">
      <c r="A221" s="22" t="s">
        <v>579</v>
      </c>
      <c r="B221" s="64" t="s">
        <v>217</v>
      </c>
      <c r="C221" s="62">
        <v>21880</v>
      </c>
      <c r="D221" s="62">
        <v>2978</v>
      </c>
      <c r="E221" s="62">
        <v>12140</v>
      </c>
      <c r="F221" s="62">
        <v>265</v>
      </c>
      <c r="G221" s="62">
        <v>-1320</v>
      </c>
      <c r="H221" s="62">
        <v>35943</v>
      </c>
    </row>
    <row r="222" spans="1:8">
      <c r="A222" s="22" t="s">
        <v>933</v>
      </c>
      <c r="B222" s="64" t="s">
        <v>219</v>
      </c>
      <c r="C222" s="62">
        <v>0</v>
      </c>
      <c r="D222" s="62">
        <v>0</v>
      </c>
      <c r="E222" s="62">
        <v>829</v>
      </c>
      <c r="F222" s="62">
        <v>0</v>
      </c>
      <c r="G222" s="62">
        <v>0</v>
      </c>
      <c r="H222" s="62">
        <v>829</v>
      </c>
    </row>
    <row r="223" spans="1:8">
      <c r="A223" s="22" t="s">
        <v>202</v>
      </c>
      <c r="B223" s="64" t="s">
        <v>203</v>
      </c>
      <c r="C223" s="62">
        <v>1638</v>
      </c>
      <c r="D223" s="62">
        <v>40920</v>
      </c>
      <c r="E223" s="62">
        <v>3800</v>
      </c>
      <c r="F223" s="62">
        <v>1592</v>
      </c>
      <c r="G223" s="62">
        <v>-4012</v>
      </c>
      <c r="H223" s="62">
        <v>43938</v>
      </c>
    </row>
    <row r="224" spans="1:8">
      <c r="A224" s="22" t="s">
        <v>503</v>
      </c>
      <c r="B224" s="64" t="s">
        <v>207</v>
      </c>
      <c r="C224" s="62">
        <v>59</v>
      </c>
      <c r="D224" s="62">
        <v>54</v>
      </c>
      <c r="E224" s="62">
        <v>2716</v>
      </c>
      <c r="F224" s="62">
        <v>29</v>
      </c>
      <c r="G224" s="62">
        <v>0</v>
      </c>
      <c r="H224" s="62">
        <v>2858</v>
      </c>
    </row>
    <row r="225" spans="1:8">
      <c r="A225" s="22" t="s">
        <v>934</v>
      </c>
      <c r="B225" s="64" t="s">
        <v>456</v>
      </c>
      <c r="C225" s="62">
        <v>1</v>
      </c>
      <c r="D225" s="62">
        <v>20</v>
      </c>
      <c r="E225" s="62">
        <v>79</v>
      </c>
      <c r="F225" s="62">
        <v>85</v>
      </c>
      <c r="G225" s="62">
        <v>0</v>
      </c>
      <c r="H225" s="62">
        <v>185</v>
      </c>
    </row>
    <row r="226" spans="1:8">
      <c r="A226" s="22" t="s">
        <v>930</v>
      </c>
      <c r="B226" s="64" t="s">
        <v>211</v>
      </c>
      <c r="C226" s="62">
        <v>0</v>
      </c>
      <c r="D226" s="62">
        <v>11</v>
      </c>
      <c r="E226" s="62">
        <v>4</v>
      </c>
      <c r="F226" s="62">
        <v>32</v>
      </c>
      <c r="G226" s="62">
        <v>0</v>
      </c>
      <c r="H226" s="62">
        <v>47</v>
      </c>
    </row>
    <row r="227" spans="1:8" ht="26">
      <c r="A227" s="24" t="s">
        <v>935</v>
      </c>
      <c r="B227" s="355" t="s">
        <v>1035</v>
      </c>
      <c r="C227" s="356">
        <v>0</v>
      </c>
      <c r="D227" s="356">
        <v>0</v>
      </c>
      <c r="E227" s="356">
        <v>0</v>
      </c>
      <c r="F227" s="356">
        <v>0</v>
      </c>
      <c r="G227" s="356">
        <v>0</v>
      </c>
      <c r="H227" s="356">
        <v>0</v>
      </c>
    </row>
    <row r="228" spans="1:8">
      <c r="A228" s="21" t="s">
        <v>30</v>
      </c>
      <c r="B228" s="347" t="s">
        <v>937</v>
      </c>
      <c r="C228" s="352">
        <v>37693</v>
      </c>
      <c r="D228" s="352">
        <v>91518</v>
      </c>
      <c r="E228" s="352">
        <v>38517</v>
      </c>
      <c r="F228" s="352">
        <v>112726</v>
      </c>
      <c r="G228" s="352">
        <v>-17555</v>
      </c>
      <c r="H228" s="352">
        <v>262899</v>
      </c>
    </row>
    <row r="229" spans="1:8">
      <c r="A229" s="25"/>
      <c r="B229" s="25"/>
      <c r="C229" s="37"/>
      <c r="D229" s="37"/>
      <c r="E229" s="3"/>
      <c r="F229" s="3"/>
      <c r="G229" s="3"/>
      <c r="H229" s="3"/>
    </row>
    <row r="230" spans="1:8" ht="52">
      <c r="A230" s="410" t="s">
        <v>1116</v>
      </c>
      <c r="B230" s="411" t="s">
        <v>429</v>
      </c>
      <c r="C230" s="350" t="s">
        <v>1114</v>
      </c>
      <c r="D230" s="350" t="s">
        <v>1067</v>
      </c>
      <c r="E230" s="350" t="s">
        <v>1068</v>
      </c>
      <c r="F230" s="350" t="s">
        <v>1059</v>
      </c>
      <c r="G230" s="350" t="s">
        <v>478</v>
      </c>
      <c r="H230" s="351" t="s">
        <v>433</v>
      </c>
    </row>
    <row r="231" spans="1:8" ht="78">
      <c r="A231" s="410"/>
      <c r="B231" s="411"/>
      <c r="C231" s="350" t="s">
        <v>1115</v>
      </c>
      <c r="D231" s="350" t="s">
        <v>1069</v>
      </c>
      <c r="E231" s="350" t="s">
        <v>1070</v>
      </c>
      <c r="F231" s="350" t="s">
        <v>1060</v>
      </c>
      <c r="G231" s="350" t="s">
        <v>987</v>
      </c>
      <c r="H231" s="351" t="s">
        <v>435</v>
      </c>
    </row>
    <row r="232" spans="1:8">
      <c r="A232" s="21" t="s">
        <v>0</v>
      </c>
      <c r="B232" s="347" t="s">
        <v>1</v>
      </c>
      <c r="C232" s="49">
        <v>30748</v>
      </c>
      <c r="D232" s="49">
        <v>12911</v>
      </c>
      <c r="E232" s="49">
        <v>35390</v>
      </c>
      <c r="F232" s="49">
        <v>3317</v>
      </c>
      <c r="G232" s="49">
        <v>-7778</v>
      </c>
      <c r="H232" s="49">
        <v>74588</v>
      </c>
    </row>
    <row r="233" spans="1:8">
      <c r="A233" s="26" t="s">
        <v>622</v>
      </c>
      <c r="B233" s="349" t="s">
        <v>46</v>
      </c>
      <c r="C233" s="324">
        <v>0</v>
      </c>
      <c r="D233" s="324">
        <v>12828</v>
      </c>
      <c r="E233" s="324">
        <v>0</v>
      </c>
      <c r="F233" s="324">
        <v>0</v>
      </c>
      <c r="G233" s="324">
        <v>-462</v>
      </c>
      <c r="H233" s="324">
        <v>12366</v>
      </c>
    </row>
    <row r="234" spans="1:8">
      <c r="A234" s="26" t="s">
        <v>623</v>
      </c>
      <c r="B234" s="349" t="s">
        <v>369</v>
      </c>
      <c r="C234" s="324">
        <v>2882</v>
      </c>
      <c r="D234" s="324">
        <v>0</v>
      </c>
      <c r="E234" s="324">
        <v>35390</v>
      </c>
      <c r="F234" s="324">
        <v>3317</v>
      </c>
      <c r="G234" s="324">
        <v>-7272</v>
      </c>
      <c r="H234" s="324">
        <v>34317</v>
      </c>
    </row>
    <row r="235" spans="1:8">
      <c r="A235" s="26" t="s">
        <v>624</v>
      </c>
      <c r="B235" s="349" t="s">
        <v>436</v>
      </c>
      <c r="C235" s="324">
        <v>27866</v>
      </c>
      <c r="D235" s="324">
        <v>83</v>
      </c>
      <c r="E235" s="324">
        <v>0</v>
      </c>
      <c r="F235" s="324">
        <v>0</v>
      </c>
      <c r="G235" s="324">
        <v>-44</v>
      </c>
      <c r="H235" s="324">
        <v>27905</v>
      </c>
    </row>
    <row r="236" spans="1:8">
      <c r="A236" s="21" t="s">
        <v>677</v>
      </c>
      <c r="B236" s="347" t="s">
        <v>867</v>
      </c>
      <c r="C236" s="49">
        <v>26565</v>
      </c>
      <c r="D236" s="49">
        <v>4500</v>
      </c>
      <c r="E236" s="49">
        <v>23237</v>
      </c>
      <c r="F236" s="49">
        <v>424</v>
      </c>
      <c r="G236" s="49">
        <v>-1243</v>
      </c>
      <c r="H236" s="49">
        <v>53483</v>
      </c>
    </row>
    <row r="237" spans="1:8">
      <c r="A237" s="26" t="s">
        <v>439</v>
      </c>
      <c r="B237" s="349" t="s">
        <v>440</v>
      </c>
      <c r="C237" s="324">
        <v>1507</v>
      </c>
      <c r="D237" s="324">
        <v>4449</v>
      </c>
      <c r="E237" s="324">
        <v>23237</v>
      </c>
      <c r="F237" s="324">
        <v>424</v>
      </c>
      <c r="G237" s="324">
        <v>-1198</v>
      </c>
      <c r="H237" s="324">
        <v>28419</v>
      </c>
    </row>
    <row r="238" spans="1:8">
      <c r="A238" s="26" t="s">
        <v>793</v>
      </c>
      <c r="B238" s="349" t="s">
        <v>442</v>
      </c>
      <c r="C238" s="324">
        <v>25058</v>
      </c>
      <c r="D238" s="324">
        <v>51</v>
      </c>
      <c r="E238" s="324">
        <v>0</v>
      </c>
      <c r="F238" s="324">
        <v>0</v>
      </c>
      <c r="G238" s="324">
        <v>-45</v>
      </c>
      <c r="H238" s="324">
        <v>25064</v>
      </c>
    </row>
    <row r="239" spans="1:8">
      <c r="A239" s="56" t="s">
        <v>626</v>
      </c>
      <c r="B239" s="48" t="s">
        <v>993</v>
      </c>
      <c r="C239" s="49">
        <v>4183</v>
      </c>
      <c r="D239" s="49">
        <v>8411</v>
      </c>
      <c r="E239" s="49">
        <v>12153</v>
      </c>
      <c r="F239" s="49">
        <v>2893</v>
      </c>
      <c r="G239" s="49">
        <v>-6535</v>
      </c>
      <c r="H239" s="49">
        <v>21105</v>
      </c>
    </row>
    <row r="240" spans="1:8">
      <c r="A240" s="22" t="s">
        <v>629</v>
      </c>
      <c r="B240" s="64" t="s">
        <v>65</v>
      </c>
      <c r="C240" s="324">
        <v>126</v>
      </c>
      <c r="D240" s="324">
        <v>1323</v>
      </c>
      <c r="E240" s="324">
        <v>26</v>
      </c>
      <c r="F240" s="324">
        <v>2574</v>
      </c>
      <c r="G240" s="324">
        <v>-192</v>
      </c>
      <c r="H240" s="324">
        <v>3857</v>
      </c>
    </row>
    <row r="241" spans="1:8">
      <c r="A241" s="22" t="s">
        <v>627</v>
      </c>
      <c r="B241" s="64" t="s">
        <v>59</v>
      </c>
      <c r="C241" s="324">
        <v>5476</v>
      </c>
      <c r="D241" s="324">
        <v>4734</v>
      </c>
      <c r="E241" s="324">
        <v>6262</v>
      </c>
      <c r="F241" s="324">
        <v>938</v>
      </c>
      <c r="G241" s="324">
        <v>-4297</v>
      </c>
      <c r="H241" s="324">
        <v>13113</v>
      </c>
    </row>
    <row r="242" spans="1:8">
      <c r="A242" s="22" t="s">
        <v>628</v>
      </c>
      <c r="B242" s="64" t="s">
        <v>520</v>
      </c>
      <c r="C242" s="324">
        <v>1939</v>
      </c>
      <c r="D242" s="324">
        <v>3523</v>
      </c>
      <c r="E242" s="324">
        <v>804</v>
      </c>
      <c r="F242" s="324">
        <v>2968</v>
      </c>
      <c r="G242" s="324">
        <v>-2251</v>
      </c>
      <c r="H242" s="324">
        <v>6983</v>
      </c>
    </row>
    <row r="243" spans="1:8">
      <c r="A243" s="22" t="s">
        <v>66</v>
      </c>
      <c r="B243" s="64" t="s">
        <v>67</v>
      </c>
      <c r="C243" s="324">
        <v>175</v>
      </c>
      <c r="D243" s="324">
        <v>725</v>
      </c>
      <c r="E243" s="324">
        <v>17</v>
      </c>
      <c r="F243" s="324">
        <v>145</v>
      </c>
      <c r="G243" s="324">
        <v>-192</v>
      </c>
      <c r="H243" s="324">
        <v>870</v>
      </c>
    </row>
    <row r="244" spans="1:8">
      <c r="A244" s="56" t="s">
        <v>631</v>
      </c>
      <c r="B244" s="48" t="s">
        <v>883</v>
      </c>
      <c r="C244" s="49">
        <v>-3281</v>
      </c>
      <c r="D244" s="49">
        <v>752</v>
      </c>
      <c r="E244" s="49">
        <v>5096</v>
      </c>
      <c r="F244" s="49">
        <v>1416</v>
      </c>
      <c r="G244" s="49">
        <v>13</v>
      </c>
      <c r="H244" s="49">
        <v>3996</v>
      </c>
    </row>
    <row r="245" spans="1:8">
      <c r="A245" s="22" t="s">
        <v>632</v>
      </c>
      <c r="B245" s="64" t="s">
        <v>73</v>
      </c>
      <c r="C245" s="324">
        <v>663</v>
      </c>
      <c r="D245" s="324">
        <v>839</v>
      </c>
      <c r="E245" s="324">
        <v>118</v>
      </c>
      <c r="F245" s="324">
        <v>444</v>
      </c>
      <c r="G245" s="324">
        <v>332</v>
      </c>
      <c r="H245" s="324">
        <v>2396</v>
      </c>
    </row>
    <row r="246" spans="1:8">
      <c r="A246" s="22" t="s">
        <v>633</v>
      </c>
      <c r="B246" s="64" t="s">
        <v>75</v>
      </c>
      <c r="C246" s="324">
        <v>86</v>
      </c>
      <c r="D246" s="324">
        <v>-354</v>
      </c>
      <c r="E246" s="324">
        <v>15</v>
      </c>
      <c r="F246" s="324">
        <v>12835</v>
      </c>
      <c r="G246" s="324">
        <v>-12504</v>
      </c>
      <c r="H246" s="324">
        <v>78</v>
      </c>
    </row>
    <row r="247" spans="1:8" ht="26">
      <c r="A247" s="22" t="s">
        <v>1000</v>
      </c>
      <c r="B247" s="64" t="s">
        <v>1061</v>
      </c>
      <c r="C247" s="324">
        <v>0</v>
      </c>
      <c r="D247" s="324">
        <v>0</v>
      </c>
      <c r="E247" s="324">
        <v>0</v>
      </c>
      <c r="F247" s="324">
        <v>0</v>
      </c>
      <c r="G247" s="324">
        <v>0</v>
      </c>
      <c r="H247" s="324">
        <v>0</v>
      </c>
    </row>
    <row r="248" spans="1:8">
      <c r="A248" s="56" t="s">
        <v>817</v>
      </c>
      <c r="B248" s="48" t="s">
        <v>884</v>
      </c>
      <c r="C248" s="49">
        <v>-2704</v>
      </c>
      <c r="D248" s="49">
        <v>1945</v>
      </c>
      <c r="E248" s="49">
        <v>5199</v>
      </c>
      <c r="F248" s="49">
        <v>-10975</v>
      </c>
      <c r="G248" s="49">
        <v>12849</v>
      </c>
      <c r="H248" s="49">
        <v>6314</v>
      </c>
    </row>
    <row r="249" spans="1:8">
      <c r="A249" s="22" t="s">
        <v>78</v>
      </c>
      <c r="B249" s="64" t="s">
        <v>79</v>
      </c>
      <c r="C249" s="324">
        <v>-288</v>
      </c>
      <c r="D249" s="324">
        <v>1007</v>
      </c>
      <c r="E249" s="324">
        <v>676</v>
      </c>
      <c r="F249" s="324">
        <v>326</v>
      </c>
      <c r="G249" s="324">
        <v>-27</v>
      </c>
      <c r="H249" s="324">
        <v>1694</v>
      </c>
    </row>
    <row r="250" spans="1:8">
      <c r="A250" s="22" t="s">
        <v>1002</v>
      </c>
      <c r="B250" s="64" t="s">
        <v>1003</v>
      </c>
      <c r="C250" s="324">
        <v>0</v>
      </c>
      <c r="D250" s="324">
        <v>0</v>
      </c>
      <c r="E250" s="324">
        <v>0</v>
      </c>
      <c r="F250" s="324">
        <v>0</v>
      </c>
      <c r="G250" s="324">
        <v>0</v>
      </c>
      <c r="H250" s="324">
        <v>0</v>
      </c>
    </row>
    <row r="251" spans="1:8">
      <c r="A251" s="56" t="s">
        <v>819</v>
      </c>
      <c r="B251" s="48" t="s">
        <v>885</v>
      </c>
      <c r="C251" s="49">
        <v>-2416</v>
      </c>
      <c r="D251" s="49">
        <v>938</v>
      </c>
      <c r="E251" s="49">
        <v>4523</v>
      </c>
      <c r="F251" s="49">
        <v>-11301</v>
      </c>
      <c r="G251" s="49">
        <v>12876</v>
      </c>
      <c r="H251" s="49">
        <v>4620</v>
      </c>
    </row>
    <row r="252" spans="1:8">
      <c r="A252" s="24" t="s">
        <v>821</v>
      </c>
      <c r="B252" s="355" t="s">
        <v>1004</v>
      </c>
      <c r="C252" s="327">
        <v>0</v>
      </c>
      <c r="D252" s="327">
        <v>0</v>
      </c>
      <c r="E252" s="327">
        <v>0</v>
      </c>
      <c r="F252" s="327">
        <v>0</v>
      </c>
      <c r="G252" s="327">
        <v>0</v>
      </c>
      <c r="H252" s="327">
        <v>0</v>
      </c>
    </row>
    <row r="253" spans="1:8">
      <c r="A253" s="56" t="s">
        <v>886</v>
      </c>
      <c r="B253" s="48" t="s">
        <v>887</v>
      </c>
      <c r="C253" s="49">
        <v>-2416</v>
      </c>
      <c r="D253" s="49">
        <v>938</v>
      </c>
      <c r="E253" s="49">
        <v>4523</v>
      </c>
      <c r="F253" s="49">
        <v>-11301</v>
      </c>
      <c r="G253" s="49">
        <v>12876</v>
      </c>
      <c r="H253" s="49">
        <v>4620</v>
      </c>
    </row>
    <row r="254" spans="1:8">
      <c r="A254" s="57"/>
      <c r="B254" s="371"/>
      <c r="C254" s="327"/>
      <c r="D254" s="327"/>
      <c r="E254" s="327"/>
      <c r="F254" s="327"/>
      <c r="G254" s="327"/>
      <c r="H254" s="327"/>
    </row>
    <row r="255" spans="1:8">
      <c r="A255" s="30" t="s">
        <v>857</v>
      </c>
      <c r="B255" s="360" t="s">
        <v>888</v>
      </c>
      <c r="C255" s="361">
        <v>0</v>
      </c>
      <c r="D255" s="361">
        <v>0</v>
      </c>
      <c r="E255" s="361">
        <v>0</v>
      </c>
      <c r="F255" s="361">
        <v>0</v>
      </c>
      <c r="G255" s="361">
        <v>79</v>
      </c>
      <c r="H255" s="361">
        <v>79</v>
      </c>
    </row>
    <row r="256" spans="1:8">
      <c r="A256" s="31" t="s">
        <v>889</v>
      </c>
      <c r="B256" s="357" t="s">
        <v>890</v>
      </c>
      <c r="C256" s="370">
        <v>-2416</v>
      </c>
      <c r="D256" s="370">
        <v>938</v>
      </c>
      <c r="E256" s="370">
        <v>4523</v>
      </c>
      <c r="F256" s="370">
        <v>-11301</v>
      </c>
      <c r="G256" s="370">
        <v>12797</v>
      </c>
      <c r="H256" s="370">
        <v>4541</v>
      </c>
    </row>
  </sheetData>
  <mergeCells count="6">
    <mergeCell ref="A172:A173"/>
    <mergeCell ref="B172:B173"/>
    <mergeCell ref="A198:A199"/>
    <mergeCell ref="B198:B199"/>
    <mergeCell ref="A230:A231"/>
    <mergeCell ref="B230:B231"/>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39997558519241921"/>
  </sheetPr>
  <dimension ref="A1:H256"/>
  <sheetViews>
    <sheetView workbookViewId="0"/>
  </sheetViews>
  <sheetFormatPr baseColWidth="10" defaultColWidth="12.6640625" defaultRowHeight="14"/>
  <cols>
    <col min="1" max="2" width="50.1640625" style="12" customWidth="1"/>
    <col min="3" max="8" width="12.1640625" style="11" customWidth="1"/>
    <col min="9" max="16384" width="12.6640625" style="11"/>
  </cols>
  <sheetData>
    <row r="1" spans="1:4">
      <c r="A1" s="10" t="s">
        <v>1121</v>
      </c>
    </row>
    <row r="2" spans="1:4">
      <c r="A2" s="10" t="s">
        <v>1122</v>
      </c>
    </row>
    <row r="3" spans="1:4">
      <c r="A3" s="10"/>
    </row>
    <row r="4" spans="1:4">
      <c r="A4" s="10"/>
    </row>
    <row r="5" spans="1:4" ht="26">
      <c r="A5" s="13" t="s">
        <v>1083</v>
      </c>
      <c r="B5" s="14" t="s">
        <v>1084</v>
      </c>
    </row>
    <row r="6" spans="1:4" ht="31.25" customHeight="1">
      <c r="A6" s="319" t="s">
        <v>462</v>
      </c>
      <c r="B6" s="319" t="s">
        <v>41</v>
      </c>
      <c r="C6" s="320" t="s">
        <v>1097</v>
      </c>
      <c r="D6" s="320" t="s">
        <v>1123</v>
      </c>
    </row>
    <row r="7" spans="1:4">
      <c r="A7" s="321" t="s">
        <v>0</v>
      </c>
      <c r="B7" s="321" t="s">
        <v>1</v>
      </c>
      <c r="C7" s="322">
        <v>30804</v>
      </c>
      <c r="D7" s="322">
        <v>27814</v>
      </c>
    </row>
    <row r="8" spans="1:4">
      <c r="A8" s="323" t="s">
        <v>622</v>
      </c>
      <c r="B8" s="323" t="s">
        <v>46</v>
      </c>
      <c r="C8" s="324">
        <v>4801</v>
      </c>
      <c r="D8" s="324">
        <v>4060</v>
      </c>
    </row>
    <row r="9" spans="1:4">
      <c r="A9" s="323" t="s">
        <v>623</v>
      </c>
      <c r="B9" s="323" t="s">
        <v>369</v>
      </c>
      <c r="C9" s="324">
        <v>13426</v>
      </c>
      <c r="D9" s="324">
        <v>12863</v>
      </c>
    </row>
    <row r="10" spans="1:4">
      <c r="A10" s="323" t="s">
        <v>624</v>
      </c>
      <c r="B10" s="323" t="s">
        <v>436</v>
      </c>
      <c r="C10" s="324">
        <v>12577</v>
      </c>
      <c r="D10" s="324">
        <v>10891</v>
      </c>
    </row>
    <row r="11" spans="1:4">
      <c r="A11" s="321" t="s">
        <v>677</v>
      </c>
      <c r="B11" s="321" t="s">
        <v>867</v>
      </c>
      <c r="C11" s="322">
        <v>23075</v>
      </c>
      <c r="D11" s="322">
        <v>18049</v>
      </c>
    </row>
    <row r="12" spans="1:4">
      <c r="A12" s="323" t="s">
        <v>439</v>
      </c>
      <c r="B12" s="323" t="s">
        <v>440</v>
      </c>
      <c r="C12" s="324">
        <v>11241</v>
      </c>
      <c r="D12" s="324">
        <v>9212</v>
      </c>
    </row>
    <row r="13" spans="1:4">
      <c r="A13" s="323" t="s">
        <v>793</v>
      </c>
      <c r="B13" s="323" t="s">
        <v>442</v>
      </c>
      <c r="C13" s="324">
        <v>11834</v>
      </c>
      <c r="D13" s="324">
        <v>8837</v>
      </c>
    </row>
    <row r="14" spans="1:4">
      <c r="A14" s="325" t="s">
        <v>626</v>
      </c>
      <c r="B14" s="325" t="s">
        <v>993</v>
      </c>
      <c r="C14" s="322">
        <v>7729</v>
      </c>
      <c r="D14" s="322">
        <v>9765</v>
      </c>
    </row>
    <row r="15" spans="1:4">
      <c r="A15" s="61" t="s">
        <v>629</v>
      </c>
      <c r="B15" s="61" t="s">
        <v>65</v>
      </c>
      <c r="C15" s="324">
        <v>1867</v>
      </c>
      <c r="D15" s="324">
        <v>647</v>
      </c>
    </row>
    <row r="16" spans="1:4">
      <c r="A16" s="61" t="s">
        <v>627</v>
      </c>
      <c r="B16" s="61" t="s">
        <v>59</v>
      </c>
      <c r="C16" s="324">
        <v>5204</v>
      </c>
      <c r="D16" s="324">
        <v>4633</v>
      </c>
    </row>
    <row r="17" spans="1:4">
      <c r="A17" s="61" t="s">
        <v>628</v>
      </c>
      <c r="B17" s="61" t="s">
        <v>520</v>
      </c>
      <c r="C17" s="324">
        <v>3101</v>
      </c>
      <c r="D17" s="324">
        <v>2692</v>
      </c>
    </row>
    <row r="18" spans="1:4">
      <c r="A18" s="61" t="s">
        <v>66</v>
      </c>
      <c r="B18" s="61" t="s">
        <v>67</v>
      </c>
      <c r="C18" s="324">
        <v>682</v>
      </c>
      <c r="D18" s="324">
        <v>485</v>
      </c>
    </row>
    <row r="19" spans="1:4">
      <c r="A19" s="325" t="s">
        <v>631</v>
      </c>
      <c r="B19" s="325" t="s">
        <v>883</v>
      </c>
      <c r="C19" s="322">
        <v>609</v>
      </c>
      <c r="D19" s="322">
        <v>2602</v>
      </c>
    </row>
    <row r="20" spans="1:4">
      <c r="A20" s="61" t="s">
        <v>632</v>
      </c>
      <c r="B20" s="61" t="s">
        <v>73</v>
      </c>
      <c r="C20" s="324">
        <v>1281</v>
      </c>
      <c r="D20" s="324">
        <v>897</v>
      </c>
    </row>
    <row r="21" spans="1:4">
      <c r="A21" s="61" t="s">
        <v>633</v>
      </c>
      <c r="B21" s="61" t="s">
        <v>75</v>
      </c>
      <c r="C21" s="324">
        <v>59</v>
      </c>
      <c r="D21" s="324">
        <v>193</v>
      </c>
    </row>
    <row r="22" spans="1:4" ht="26">
      <c r="A22" s="61" t="s">
        <v>1000</v>
      </c>
      <c r="B22" s="61" t="s">
        <v>1061</v>
      </c>
      <c r="C22" s="324">
        <v>0</v>
      </c>
      <c r="D22" s="324"/>
    </row>
    <row r="23" spans="1:4">
      <c r="A23" s="325" t="s">
        <v>817</v>
      </c>
      <c r="B23" s="325" t="s">
        <v>884</v>
      </c>
      <c r="C23" s="322">
        <v>1831</v>
      </c>
      <c r="D23" s="322">
        <v>3306</v>
      </c>
    </row>
    <row r="24" spans="1:4">
      <c r="A24" s="61" t="s">
        <v>78</v>
      </c>
      <c r="B24" s="61" t="s">
        <v>79</v>
      </c>
      <c r="C24" s="324">
        <v>445</v>
      </c>
      <c r="D24" s="324">
        <v>-765</v>
      </c>
    </row>
    <row r="25" spans="1:4">
      <c r="A25" s="61" t="s">
        <v>1002</v>
      </c>
      <c r="B25" s="61" t="s">
        <v>1003</v>
      </c>
      <c r="C25" s="324">
        <v>0</v>
      </c>
      <c r="D25" s="324">
        <v>0</v>
      </c>
    </row>
    <row r="26" spans="1:4">
      <c r="A26" s="325" t="s">
        <v>819</v>
      </c>
      <c r="B26" s="325" t="s">
        <v>885</v>
      </c>
      <c r="C26" s="322">
        <v>1386</v>
      </c>
      <c r="D26" s="322">
        <v>4071</v>
      </c>
    </row>
    <row r="27" spans="1:4">
      <c r="A27" s="321" t="s">
        <v>821</v>
      </c>
      <c r="B27" s="321" t="s">
        <v>1004</v>
      </c>
      <c r="C27" s="322">
        <v>0</v>
      </c>
      <c r="D27" s="322">
        <v>0</v>
      </c>
    </row>
    <row r="28" spans="1:4">
      <c r="A28" s="326"/>
      <c r="B28" s="326"/>
      <c r="C28" s="327"/>
      <c r="D28" s="327"/>
    </row>
    <row r="29" spans="1:4">
      <c r="A29" s="328" t="s">
        <v>886</v>
      </c>
      <c r="B29" s="328" t="s">
        <v>887</v>
      </c>
      <c r="C29" s="329">
        <v>1386</v>
      </c>
      <c r="D29" s="329">
        <v>4071</v>
      </c>
    </row>
    <row r="30" spans="1:4">
      <c r="A30" s="326"/>
      <c r="B30" s="326"/>
      <c r="C30" s="327"/>
      <c r="D30" s="327"/>
    </row>
    <row r="31" spans="1:4">
      <c r="A31" s="325" t="s">
        <v>857</v>
      </c>
      <c r="B31" s="325" t="s">
        <v>888</v>
      </c>
      <c r="C31" s="322">
        <v>-112</v>
      </c>
      <c r="D31" s="322">
        <v>0</v>
      </c>
    </row>
    <row r="32" spans="1:4">
      <c r="A32" s="325" t="s">
        <v>889</v>
      </c>
      <c r="B32" s="325" t="s">
        <v>890</v>
      </c>
      <c r="C32" s="322">
        <v>1498</v>
      </c>
      <c r="D32" s="322">
        <v>4071</v>
      </c>
    </row>
    <row r="33" spans="1:4">
      <c r="A33" s="15"/>
      <c r="B33" s="16"/>
      <c r="C33" s="32"/>
      <c r="D33" s="32"/>
    </row>
    <row r="34" spans="1:4">
      <c r="A34" s="15"/>
      <c r="B34" s="17"/>
      <c r="C34" s="33"/>
      <c r="D34" s="33"/>
    </row>
    <row r="35" spans="1:4">
      <c r="A35" s="330" t="s">
        <v>86</v>
      </c>
      <c r="B35" s="330" t="s">
        <v>891</v>
      </c>
      <c r="C35" s="331"/>
      <c r="D35" s="331"/>
    </row>
    <row r="36" spans="1:4">
      <c r="A36" s="18" t="s">
        <v>88</v>
      </c>
      <c r="B36" s="18" t="s">
        <v>89</v>
      </c>
      <c r="C36" s="372">
        <v>1.6E-2</v>
      </c>
      <c r="D36" s="372">
        <v>4.2999999999999997E-2</v>
      </c>
    </row>
    <row r="37" spans="1:4">
      <c r="A37" s="333" t="s">
        <v>90</v>
      </c>
      <c r="B37" s="333" t="s">
        <v>91</v>
      </c>
      <c r="C37" s="372">
        <v>1.6E-2</v>
      </c>
      <c r="D37" s="372">
        <v>4.2999999999999997E-2</v>
      </c>
    </row>
    <row r="38" spans="1:4" ht="26">
      <c r="A38" s="325" t="s">
        <v>858</v>
      </c>
      <c r="B38" s="325" t="s">
        <v>892</v>
      </c>
      <c r="C38" s="334"/>
      <c r="D38" s="334"/>
    </row>
    <row r="39" spans="1:4">
      <c r="A39" s="333" t="s">
        <v>88</v>
      </c>
      <c r="B39" s="333" t="s">
        <v>89</v>
      </c>
      <c r="C39" s="372">
        <v>1.6E-2</v>
      </c>
      <c r="D39" s="372">
        <v>4.2999999999999997E-2</v>
      </c>
    </row>
    <row r="40" spans="1:4">
      <c r="A40" s="333" t="s">
        <v>90</v>
      </c>
      <c r="B40" s="333" t="s">
        <v>91</v>
      </c>
      <c r="C40" s="372">
        <v>1.6E-2</v>
      </c>
      <c r="D40" s="372">
        <v>4.2999999999999997E-2</v>
      </c>
    </row>
    <row r="41" spans="1:4">
      <c r="A41" s="325" t="s">
        <v>893</v>
      </c>
      <c r="B41" s="325" t="s">
        <v>894</v>
      </c>
      <c r="C41" s="334"/>
      <c r="D41" s="334"/>
    </row>
    <row r="42" spans="1:4">
      <c r="A42" s="333" t="s">
        <v>88</v>
      </c>
      <c r="B42" s="333" t="s">
        <v>89</v>
      </c>
      <c r="C42" s="372">
        <v>0</v>
      </c>
      <c r="D42" s="372">
        <v>0</v>
      </c>
    </row>
    <row r="43" spans="1:4">
      <c r="A43" s="333" t="s">
        <v>90</v>
      </c>
      <c r="B43" s="333" t="s">
        <v>91</v>
      </c>
      <c r="C43" s="372">
        <v>0</v>
      </c>
      <c r="D43" s="372">
        <v>0</v>
      </c>
    </row>
    <row r="46" spans="1:4">
      <c r="A46" s="330" t="s">
        <v>886</v>
      </c>
      <c r="B46" s="330" t="s">
        <v>887</v>
      </c>
      <c r="C46" s="322">
        <v>1386</v>
      </c>
      <c r="D46" s="322">
        <v>4071</v>
      </c>
    </row>
    <row r="47" spans="1:4" ht="26">
      <c r="A47" s="38" t="s">
        <v>896</v>
      </c>
      <c r="B47" s="38" t="s">
        <v>897</v>
      </c>
      <c r="C47" s="324"/>
      <c r="D47" s="324"/>
    </row>
    <row r="48" spans="1:4">
      <c r="A48" s="38" t="s">
        <v>637</v>
      </c>
      <c r="B48" s="38" t="s">
        <v>898</v>
      </c>
      <c r="C48" s="324">
        <v>102</v>
      </c>
      <c r="D48" s="324">
        <v>219</v>
      </c>
    </row>
    <row r="49" spans="1:4">
      <c r="A49" s="38" t="s">
        <v>403</v>
      </c>
      <c r="B49" s="38" t="s">
        <v>404</v>
      </c>
      <c r="C49" s="324"/>
      <c r="D49" s="324">
        <v>-1</v>
      </c>
    </row>
    <row r="50" spans="1:4" ht="26">
      <c r="A50" s="38" t="s">
        <v>899</v>
      </c>
      <c r="B50" s="38" t="s">
        <v>900</v>
      </c>
      <c r="C50" s="324"/>
      <c r="D50" s="324"/>
    </row>
    <row r="51" spans="1:4">
      <c r="A51" s="330" t="s">
        <v>405</v>
      </c>
      <c r="B51" s="330" t="s">
        <v>901</v>
      </c>
      <c r="C51" s="322">
        <v>1488</v>
      </c>
      <c r="D51" s="322">
        <v>4289</v>
      </c>
    </row>
    <row r="52" spans="1:4" ht="26">
      <c r="A52" s="18" t="s">
        <v>795</v>
      </c>
      <c r="B52" s="18" t="s">
        <v>902</v>
      </c>
      <c r="C52" s="324">
        <v>-112</v>
      </c>
      <c r="D52" s="324"/>
    </row>
    <row r="53" spans="1:4" ht="26">
      <c r="A53" s="330" t="s">
        <v>903</v>
      </c>
      <c r="B53" s="330" t="s">
        <v>904</v>
      </c>
      <c r="C53" s="322">
        <v>1600</v>
      </c>
      <c r="D53" s="322">
        <v>4289</v>
      </c>
    </row>
    <row r="56" spans="1:4" ht="26">
      <c r="A56" s="13" t="s">
        <v>1087</v>
      </c>
      <c r="B56" s="13" t="s">
        <v>1088</v>
      </c>
    </row>
    <row r="57" spans="1:4" ht="31.25" customHeight="1">
      <c r="A57" s="319" t="s">
        <v>126</v>
      </c>
      <c r="B57" s="319" t="s">
        <v>127</v>
      </c>
      <c r="C57" s="320" t="s">
        <v>1099</v>
      </c>
      <c r="D57" s="320" t="s">
        <v>1124</v>
      </c>
    </row>
    <row r="58" spans="1:4">
      <c r="A58" s="340" t="s">
        <v>14</v>
      </c>
      <c r="B58" s="340" t="s">
        <v>15</v>
      </c>
      <c r="C58" s="336">
        <v>95586</v>
      </c>
      <c r="D58" s="336">
        <v>94448</v>
      </c>
    </row>
    <row r="59" spans="1:4">
      <c r="A59" s="61" t="s">
        <v>566</v>
      </c>
      <c r="B59" s="61" t="s">
        <v>133</v>
      </c>
      <c r="C59" s="62">
        <v>10971</v>
      </c>
      <c r="D59" s="62">
        <v>10849</v>
      </c>
    </row>
    <row r="60" spans="1:4">
      <c r="A60" s="61" t="s">
        <v>134</v>
      </c>
      <c r="B60" s="61" t="s">
        <v>907</v>
      </c>
      <c r="C60" s="62">
        <v>37297</v>
      </c>
      <c r="D60" s="62">
        <v>34980</v>
      </c>
    </row>
    <row r="61" spans="1:4">
      <c r="A61" s="61" t="s">
        <v>138</v>
      </c>
      <c r="B61" s="61" t="s">
        <v>139</v>
      </c>
      <c r="C61" s="62">
        <v>46417</v>
      </c>
      <c r="D61" s="62">
        <v>46417</v>
      </c>
    </row>
    <row r="62" spans="1:4">
      <c r="A62" s="61" t="s">
        <v>909</v>
      </c>
      <c r="B62" s="61" t="s">
        <v>141</v>
      </c>
      <c r="C62" s="62">
        <v>0</v>
      </c>
      <c r="D62" s="62">
        <v>0</v>
      </c>
    </row>
    <row r="63" spans="1:4">
      <c r="A63" s="61" t="s">
        <v>536</v>
      </c>
      <c r="B63" s="61" t="s">
        <v>451</v>
      </c>
      <c r="C63" s="62">
        <v>0</v>
      </c>
      <c r="D63" s="62">
        <v>0</v>
      </c>
    </row>
    <row r="64" spans="1:4" ht="26">
      <c r="A64" s="61" t="s">
        <v>644</v>
      </c>
      <c r="B64" s="61" t="s">
        <v>865</v>
      </c>
      <c r="C64" s="62">
        <v>0</v>
      </c>
      <c r="D64" s="62">
        <v>0</v>
      </c>
    </row>
    <row r="65" spans="1:4">
      <c r="A65" s="61" t="s">
        <v>911</v>
      </c>
      <c r="B65" s="61" t="s">
        <v>912</v>
      </c>
      <c r="C65" s="62">
        <v>0</v>
      </c>
      <c r="D65" s="62">
        <v>0</v>
      </c>
    </row>
    <row r="66" spans="1:4">
      <c r="A66" s="61" t="s">
        <v>146</v>
      </c>
      <c r="B66" s="61" t="s">
        <v>147</v>
      </c>
      <c r="C66" s="62">
        <v>0</v>
      </c>
      <c r="D66" s="62">
        <v>0</v>
      </c>
    </row>
    <row r="67" spans="1:4">
      <c r="A67" s="61" t="s">
        <v>913</v>
      </c>
      <c r="B67" s="61" t="s">
        <v>151</v>
      </c>
      <c r="C67" s="62">
        <v>578</v>
      </c>
      <c r="D67" s="62">
        <v>1953</v>
      </c>
    </row>
    <row r="68" spans="1:4">
      <c r="A68" s="61" t="s">
        <v>1005</v>
      </c>
      <c r="B68" s="61" t="s">
        <v>1006</v>
      </c>
      <c r="C68" s="62">
        <v>323</v>
      </c>
      <c r="D68" s="62">
        <v>249</v>
      </c>
    </row>
    <row r="69" spans="1:4">
      <c r="A69" s="340" t="s">
        <v>914</v>
      </c>
      <c r="B69" s="340" t="s">
        <v>17</v>
      </c>
      <c r="C69" s="336">
        <v>144324</v>
      </c>
      <c r="D69" s="336">
        <v>98567</v>
      </c>
    </row>
    <row r="70" spans="1:4">
      <c r="A70" s="61" t="s">
        <v>156</v>
      </c>
      <c r="B70" s="61" t="s">
        <v>157</v>
      </c>
      <c r="C70" s="62">
        <v>58170</v>
      </c>
      <c r="D70" s="62">
        <v>36411</v>
      </c>
    </row>
    <row r="71" spans="1:4">
      <c r="A71" s="61" t="s">
        <v>158</v>
      </c>
      <c r="B71" s="61" t="s">
        <v>159</v>
      </c>
      <c r="C71" s="62">
        <v>25047</v>
      </c>
      <c r="D71" s="62">
        <v>18223</v>
      </c>
    </row>
    <row r="72" spans="1:4">
      <c r="A72" s="364" t="s">
        <v>915</v>
      </c>
      <c r="B72" s="364" t="s">
        <v>161</v>
      </c>
      <c r="C72" s="337">
        <v>1851</v>
      </c>
      <c r="D72" s="337">
        <v>651</v>
      </c>
    </row>
    <row r="73" spans="1:4">
      <c r="A73" s="61" t="s">
        <v>152</v>
      </c>
      <c r="B73" s="61" t="s">
        <v>163</v>
      </c>
      <c r="C73" s="62">
        <v>8109</v>
      </c>
      <c r="D73" s="62">
        <v>2784</v>
      </c>
    </row>
    <row r="74" spans="1:4">
      <c r="A74" s="61" t="s">
        <v>916</v>
      </c>
      <c r="B74" s="61" t="s">
        <v>917</v>
      </c>
      <c r="C74" s="62">
        <v>0</v>
      </c>
      <c r="D74" s="62">
        <v>0</v>
      </c>
    </row>
    <row r="75" spans="1:4" ht="26">
      <c r="A75" s="61" t="s">
        <v>918</v>
      </c>
      <c r="B75" s="61" t="s">
        <v>919</v>
      </c>
      <c r="C75" s="62">
        <v>0</v>
      </c>
      <c r="D75" s="62">
        <v>0</v>
      </c>
    </row>
    <row r="76" spans="1:4">
      <c r="A76" s="61" t="s">
        <v>146</v>
      </c>
      <c r="B76" s="61" t="s">
        <v>147</v>
      </c>
      <c r="C76" s="62">
        <v>908</v>
      </c>
      <c r="D76" s="62">
        <v>859</v>
      </c>
    </row>
    <row r="77" spans="1:4">
      <c r="A77" s="61" t="s">
        <v>499</v>
      </c>
      <c r="B77" s="61" t="s">
        <v>149</v>
      </c>
      <c r="C77" s="62">
        <v>8390</v>
      </c>
      <c r="D77" s="62">
        <v>12768</v>
      </c>
    </row>
    <row r="78" spans="1:4">
      <c r="A78" s="61" t="s">
        <v>170</v>
      </c>
      <c r="B78" s="61" t="s">
        <v>920</v>
      </c>
      <c r="C78" s="62">
        <v>41849</v>
      </c>
      <c r="D78" s="62">
        <v>26871</v>
      </c>
    </row>
    <row r="79" spans="1:4">
      <c r="A79" s="61" t="s">
        <v>923</v>
      </c>
      <c r="B79" s="61" t="s">
        <v>924</v>
      </c>
      <c r="C79" s="62">
        <v>0</v>
      </c>
      <c r="D79" s="62">
        <v>0</v>
      </c>
    </row>
    <row r="80" spans="1:4">
      <c r="A80" s="340" t="s">
        <v>20</v>
      </c>
      <c r="B80" s="340" t="s">
        <v>925</v>
      </c>
      <c r="C80" s="336">
        <v>239910</v>
      </c>
      <c r="D80" s="336">
        <v>193015</v>
      </c>
    </row>
    <row r="81" spans="1:4">
      <c r="A81" s="15"/>
      <c r="B81" s="15"/>
      <c r="C81" s="1"/>
    </row>
    <row r="82" spans="1:4" ht="31.25" customHeight="1">
      <c r="A82" s="319" t="s">
        <v>452</v>
      </c>
      <c r="B82" s="319" t="s">
        <v>177</v>
      </c>
      <c r="C82" s="320" t="s">
        <v>1099</v>
      </c>
      <c r="D82" s="320" t="s">
        <v>1124</v>
      </c>
    </row>
    <row r="83" spans="1:4">
      <c r="A83" s="340" t="s">
        <v>22</v>
      </c>
      <c r="B83" s="340" t="s">
        <v>23</v>
      </c>
      <c r="C83" s="336">
        <v>169006</v>
      </c>
      <c r="D83" s="336">
        <v>155992</v>
      </c>
    </row>
    <row r="84" spans="1:4">
      <c r="A84" s="340" t="s">
        <v>926</v>
      </c>
      <c r="B84" s="340" t="s">
        <v>481</v>
      </c>
      <c r="C84" s="336">
        <v>168250</v>
      </c>
      <c r="D84" s="336">
        <v>155992</v>
      </c>
    </row>
    <row r="85" spans="1:4">
      <c r="A85" s="61" t="s">
        <v>182</v>
      </c>
      <c r="B85" s="61" t="s">
        <v>183</v>
      </c>
      <c r="C85" s="62">
        <v>94950</v>
      </c>
      <c r="D85" s="62">
        <v>94950</v>
      </c>
    </row>
    <row r="86" spans="1:4">
      <c r="A86" s="61" t="s">
        <v>990</v>
      </c>
      <c r="B86" s="61" t="s">
        <v>1007</v>
      </c>
      <c r="C86" s="62">
        <v>119730</v>
      </c>
      <c r="D86" s="62">
        <v>112438</v>
      </c>
    </row>
    <row r="87" spans="1:4">
      <c r="A87" s="61" t="s">
        <v>1008</v>
      </c>
      <c r="B87" s="61" t="s">
        <v>189</v>
      </c>
      <c r="C87" s="62">
        <v>0</v>
      </c>
      <c r="D87" s="62">
        <v>0</v>
      </c>
    </row>
    <row r="88" spans="1:4">
      <c r="A88" s="61" t="s">
        <v>573</v>
      </c>
      <c r="B88" s="61" t="s">
        <v>191</v>
      </c>
      <c r="C88" s="62">
        <v>1139</v>
      </c>
      <c r="D88" s="62">
        <v>724</v>
      </c>
    </row>
    <row r="89" spans="1:4">
      <c r="A89" s="61" t="s">
        <v>574</v>
      </c>
      <c r="B89" s="61" t="s">
        <v>193</v>
      </c>
      <c r="C89" s="62">
        <v>-688</v>
      </c>
      <c r="D89" s="62">
        <v>-618</v>
      </c>
    </row>
    <row r="90" spans="1:4">
      <c r="A90" s="61" t="s">
        <v>194</v>
      </c>
      <c r="B90" s="61" t="s">
        <v>195</v>
      </c>
      <c r="C90" s="62">
        <v>-48379</v>
      </c>
      <c r="D90" s="62">
        <v>-55573</v>
      </c>
    </row>
    <row r="91" spans="1:4">
      <c r="A91" s="61" t="s">
        <v>575</v>
      </c>
      <c r="B91" s="61" t="s">
        <v>197</v>
      </c>
      <c r="C91" s="62">
        <v>1498</v>
      </c>
      <c r="D91" s="62">
        <v>4071</v>
      </c>
    </row>
    <row r="92" spans="1:4">
      <c r="A92" s="321" t="s">
        <v>927</v>
      </c>
      <c r="B92" s="321" t="s">
        <v>482</v>
      </c>
      <c r="C92" s="341">
        <v>756</v>
      </c>
      <c r="D92" s="341">
        <v>0</v>
      </c>
    </row>
    <row r="93" spans="1:4">
      <c r="A93" s="340" t="s">
        <v>24</v>
      </c>
      <c r="B93" s="340" t="s">
        <v>928</v>
      </c>
      <c r="C93" s="336">
        <v>4868</v>
      </c>
      <c r="D93" s="336">
        <v>5430</v>
      </c>
    </row>
    <row r="94" spans="1:4">
      <c r="A94" s="61" t="s">
        <v>336</v>
      </c>
      <c r="B94" s="61" t="s">
        <v>337</v>
      </c>
      <c r="C94" s="62">
        <v>0</v>
      </c>
      <c r="D94" s="62">
        <v>0</v>
      </c>
    </row>
    <row r="95" spans="1:4">
      <c r="A95" s="61" t="s">
        <v>200</v>
      </c>
      <c r="B95" s="61" t="s">
        <v>201</v>
      </c>
      <c r="C95" s="62">
        <v>203</v>
      </c>
      <c r="D95" s="62">
        <v>164</v>
      </c>
    </row>
    <row r="96" spans="1:4">
      <c r="A96" s="61" t="s">
        <v>929</v>
      </c>
      <c r="B96" s="61" t="s">
        <v>531</v>
      </c>
      <c r="C96" s="62">
        <v>0</v>
      </c>
      <c r="D96" s="62">
        <v>0</v>
      </c>
    </row>
    <row r="97" spans="1:4">
      <c r="A97" s="61" t="s">
        <v>502</v>
      </c>
      <c r="B97" s="61" t="s">
        <v>205</v>
      </c>
      <c r="C97" s="62">
        <v>3351</v>
      </c>
      <c r="D97" s="62">
        <v>4653</v>
      </c>
    </row>
    <row r="98" spans="1:4">
      <c r="A98" s="61" t="s">
        <v>503</v>
      </c>
      <c r="B98" s="61" t="s">
        <v>207</v>
      </c>
      <c r="C98" s="62">
        <v>1277</v>
      </c>
      <c r="D98" s="62">
        <v>587</v>
      </c>
    </row>
    <row r="99" spans="1:4">
      <c r="A99" s="61" t="s">
        <v>483</v>
      </c>
      <c r="B99" s="61" t="s">
        <v>456</v>
      </c>
      <c r="C99" s="62">
        <v>37</v>
      </c>
      <c r="D99" s="62">
        <v>26</v>
      </c>
    </row>
    <row r="100" spans="1:4">
      <c r="A100" s="61" t="s">
        <v>930</v>
      </c>
      <c r="B100" s="61" t="s">
        <v>211</v>
      </c>
      <c r="C100" s="62">
        <v>0</v>
      </c>
      <c r="D100" s="62">
        <v>0</v>
      </c>
    </row>
    <row r="101" spans="1:4">
      <c r="A101" s="340" t="s">
        <v>931</v>
      </c>
      <c r="B101" s="340" t="s">
        <v>932</v>
      </c>
      <c r="C101" s="336">
        <v>66036</v>
      </c>
      <c r="D101" s="336">
        <v>31593</v>
      </c>
    </row>
    <row r="102" spans="1:4">
      <c r="A102" s="61" t="s">
        <v>336</v>
      </c>
      <c r="B102" s="61" t="s">
        <v>337</v>
      </c>
      <c r="C102" s="62">
        <v>24</v>
      </c>
      <c r="D102" s="62">
        <v>888</v>
      </c>
    </row>
    <row r="103" spans="1:4">
      <c r="A103" s="61" t="s">
        <v>200</v>
      </c>
      <c r="B103" s="61" t="s">
        <v>201</v>
      </c>
      <c r="C103" s="62">
        <v>220</v>
      </c>
      <c r="D103" s="62">
        <v>254</v>
      </c>
    </row>
    <row r="104" spans="1:4">
      <c r="A104" s="61" t="s">
        <v>579</v>
      </c>
      <c r="B104" s="61" t="s">
        <v>217</v>
      </c>
      <c r="C104" s="62">
        <v>24248</v>
      </c>
      <c r="D104" s="62">
        <v>25187</v>
      </c>
    </row>
    <row r="105" spans="1:4">
      <c r="A105" s="61" t="s">
        <v>933</v>
      </c>
      <c r="B105" s="61" t="s">
        <v>219</v>
      </c>
      <c r="C105" s="62">
        <v>433</v>
      </c>
      <c r="D105" s="62">
        <v>2096</v>
      </c>
    </row>
    <row r="106" spans="1:4">
      <c r="A106" s="61" t="s">
        <v>202</v>
      </c>
      <c r="B106" s="61" t="s">
        <v>203</v>
      </c>
      <c r="C106" s="62">
        <v>40746</v>
      </c>
      <c r="D106" s="62">
        <v>2633</v>
      </c>
    </row>
    <row r="107" spans="1:4">
      <c r="A107" s="61" t="s">
        <v>503</v>
      </c>
      <c r="B107" s="61" t="s">
        <v>207</v>
      </c>
      <c r="C107" s="62">
        <v>202</v>
      </c>
      <c r="D107" s="62">
        <v>300</v>
      </c>
    </row>
    <row r="108" spans="1:4">
      <c r="A108" s="61" t="s">
        <v>934</v>
      </c>
      <c r="B108" s="61" t="s">
        <v>456</v>
      </c>
      <c r="C108" s="62">
        <v>97</v>
      </c>
      <c r="D108" s="62">
        <v>91</v>
      </c>
    </row>
    <row r="109" spans="1:4">
      <c r="A109" s="61" t="s">
        <v>930</v>
      </c>
      <c r="B109" s="61" t="s">
        <v>211</v>
      </c>
      <c r="C109" s="62">
        <v>66</v>
      </c>
      <c r="D109" s="62">
        <v>144</v>
      </c>
    </row>
    <row r="110" spans="1:4" ht="26">
      <c r="A110" s="342" t="s">
        <v>935</v>
      </c>
      <c r="B110" s="342" t="s">
        <v>936</v>
      </c>
      <c r="C110" s="343">
        <v>0</v>
      </c>
      <c r="D110" s="343">
        <v>0</v>
      </c>
    </row>
    <row r="111" spans="1:4">
      <c r="A111" s="340" t="s">
        <v>30</v>
      </c>
      <c r="B111" s="340" t="s">
        <v>937</v>
      </c>
      <c r="C111" s="336">
        <v>239910</v>
      </c>
      <c r="D111" s="336">
        <v>193015</v>
      </c>
    </row>
    <row r="114" spans="1:4" ht="26">
      <c r="A114" s="13" t="s">
        <v>1090</v>
      </c>
      <c r="B114" s="13" t="s">
        <v>1091</v>
      </c>
    </row>
    <row r="115" spans="1:4" ht="31.25" customHeight="1">
      <c r="A115" s="319" t="s">
        <v>231</v>
      </c>
      <c r="B115" s="319" t="s">
        <v>232</v>
      </c>
      <c r="C115" s="113" t="s">
        <v>1097</v>
      </c>
      <c r="D115" s="113" t="s">
        <v>1123</v>
      </c>
    </row>
    <row r="116" spans="1:4">
      <c r="A116" s="344" t="s">
        <v>938</v>
      </c>
      <c r="B116" s="344" t="s">
        <v>234</v>
      </c>
      <c r="C116" s="4"/>
      <c r="D116" s="4"/>
    </row>
    <row r="117" spans="1:4">
      <c r="A117" s="345" t="s">
        <v>522</v>
      </c>
      <c r="B117" s="345" t="s">
        <v>939</v>
      </c>
      <c r="C117" s="5">
        <v>1386</v>
      </c>
      <c r="D117" s="5">
        <v>4071</v>
      </c>
    </row>
    <row r="118" spans="1:4">
      <c r="A118" s="345" t="s">
        <v>235</v>
      </c>
      <c r="B118" s="345" t="s">
        <v>236</v>
      </c>
      <c r="C118" s="5">
        <v>2963</v>
      </c>
      <c r="D118" s="5">
        <v>1700</v>
      </c>
    </row>
    <row r="119" spans="1:4" ht="26">
      <c r="A119" s="358" t="s">
        <v>1055</v>
      </c>
      <c r="B119" s="358" t="s">
        <v>1056</v>
      </c>
      <c r="C119" s="6"/>
      <c r="D119" s="6"/>
    </row>
    <row r="120" spans="1:4">
      <c r="A120" s="63" t="s">
        <v>1057</v>
      </c>
      <c r="B120" s="63" t="s">
        <v>1058</v>
      </c>
      <c r="C120" s="6">
        <v>826</v>
      </c>
      <c r="D120" s="6">
        <v>740</v>
      </c>
    </row>
    <row r="121" spans="1:4">
      <c r="A121" s="63" t="s">
        <v>804</v>
      </c>
      <c r="B121" s="63" t="s">
        <v>1011</v>
      </c>
      <c r="C121" s="6">
        <v>0</v>
      </c>
      <c r="D121" s="6">
        <v>0</v>
      </c>
    </row>
    <row r="122" spans="1:4">
      <c r="A122" s="63" t="s">
        <v>943</v>
      </c>
      <c r="B122" s="63" t="s">
        <v>605</v>
      </c>
      <c r="C122" s="6">
        <v>-166</v>
      </c>
      <c r="D122" s="6">
        <v>63</v>
      </c>
    </row>
    <row r="123" spans="1:4">
      <c r="A123" s="63" t="s">
        <v>652</v>
      </c>
      <c r="B123" s="63" t="s">
        <v>944</v>
      </c>
      <c r="C123" s="6">
        <v>-269</v>
      </c>
      <c r="D123" s="6">
        <v>-50</v>
      </c>
    </row>
    <row r="124" spans="1:4">
      <c r="A124" s="63" t="s">
        <v>653</v>
      </c>
      <c r="B124" s="63" t="s">
        <v>248</v>
      </c>
      <c r="C124" s="6">
        <v>-110</v>
      </c>
      <c r="D124" s="6">
        <v>-175</v>
      </c>
    </row>
    <row r="125" spans="1:4">
      <c r="A125" s="63" t="s">
        <v>654</v>
      </c>
      <c r="B125" s="63" t="s">
        <v>250</v>
      </c>
      <c r="C125" s="6">
        <v>-6204</v>
      </c>
      <c r="D125" s="6">
        <v>-3044</v>
      </c>
    </row>
    <row r="126" spans="1:4">
      <c r="A126" s="63" t="s">
        <v>655</v>
      </c>
      <c r="B126" s="63" t="s">
        <v>252</v>
      </c>
      <c r="C126" s="6">
        <v>-13221</v>
      </c>
      <c r="D126" s="6">
        <v>14954</v>
      </c>
    </row>
    <row r="127" spans="1:4">
      <c r="A127" s="63" t="s">
        <v>255</v>
      </c>
      <c r="B127" s="63" t="s">
        <v>945</v>
      </c>
      <c r="C127" s="6">
        <v>22038</v>
      </c>
      <c r="D127" s="6">
        <v>-10145</v>
      </c>
    </row>
    <row r="128" spans="1:4">
      <c r="A128" s="63" t="s">
        <v>259</v>
      </c>
      <c r="B128" s="63" t="s">
        <v>256</v>
      </c>
      <c r="C128" s="6">
        <v>-185</v>
      </c>
      <c r="D128" s="6">
        <v>-1038</v>
      </c>
    </row>
    <row r="129" spans="1:4">
      <c r="A129" s="63" t="s">
        <v>946</v>
      </c>
      <c r="B129" s="63" t="s">
        <v>260</v>
      </c>
      <c r="C129" s="6">
        <v>254</v>
      </c>
      <c r="D129" s="6">
        <v>395</v>
      </c>
    </row>
    <row r="130" spans="1:4">
      <c r="A130" s="345" t="s">
        <v>805</v>
      </c>
      <c r="B130" s="345" t="s">
        <v>262</v>
      </c>
      <c r="C130" s="5">
        <v>4349</v>
      </c>
      <c r="D130" s="5">
        <v>5771</v>
      </c>
    </row>
    <row r="131" spans="1:4">
      <c r="A131" s="346" t="s">
        <v>947</v>
      </c>
      <c r="B131" s="346" t="s">
        <v>948</v>
      </c>
      <c r="C131" s="7">
        <v>445</v>
      </c>
      <c r="D131" s="7">
        <v>-765</v>
      </c>
    </row>
    <row r="132" spans="1:4">
      <c r="A132" s="63" t="s">
        <v>766</v>
      </c>
      <c r="B132" s="63" t="s">
        <v>767</v>
      </c>
      <c r="C132" s="6">
        <v>-1443</v>
      </c>
      <c r="D132" s="6">
        <v>-29</v>
      </c>
    </row>
    <row r="133" spans="1:4">
      <c r="A133" s="347" t="s">
        <v>949</v>
      </c>
      <c r="B133" s="347" t="s">
        <v>950</v>
      </c>
      <c r="C133" s="5">
        <v>3351</v>
      </c>
      <c r="D133" s="5">
        <v>4977</v>
      </c>
    </row>
    <row r="134" spans="1:4">
      <c r="A134" s="344" t="s">
        <v>660</v>
      </c>
      <c r="B134" s="344" t="s">
        <v>272</v>
      </c>
      <c r="C134" s="4"/>
      <c r="D134" s="4"/>
    </row>
    <row r="135" spans="1:4">
      <c r="A135" s="348" t="s">
        <v>549</v>
      </c>
      <c r="B135" s="348" t="s">
        <v>274</v>
      </c>
      <c r="C135" s="4">
        <v>405</v>
      </c>
      <c r="D135" s="4">
        <v>107</v>
      </c>
    </row>
    <row r="136" spans="1:4">
      <c r="A136" s="63" t="s">
        <v>951</v>
      </c>
      <c r="B136" s="63" t="s">
        <v>952</v>
      </c>
      <c r="C136" s="6">
        <v>91</v>
      </c>
      <c r="D136" s="6">
        <v>6</v>
      </c>
    </row>
    <row r="137" spans="1:4">
      <c r="A137" s="63" t="s">
        <v>1012</v>
      </c>
      <c r="B137" s="63" t="s">
        <v>1013</v>
      </c>
      <c r="C137" s="6">
        <v>0</v>
      </c>
      <c r="D137" s="6">
        <v>0</v>
      </c>
    </row>
    <row r="138" spans="1:4">
      <c r="A138" s="63" t="s">
        <v>281</v>
      </c>
      <c r="B138" s="63" t="s">
        <v>282</v>
      </c>
      <c r="C138" s="6">
        <v>29</v>
      </c>
      <c r="D138" s="6">
        <v>46</v>
      </c>
    </row>
    <row r="139" spans="1:4">
      <c r="A139" s="63" t="s">
        <v>953</v>
      </c>
      <c r="B139" s="63" t="s">
        <v>954</v>
      </c>
      <c r="C139" s="6">
        <v>285</v>
      </c>
      <c r="D139" s="6">
        <v>55</v>
      </c>
    </row>
    <row r="140" spans="1:4">
      <c r="A140" s="63" t="s">
        <v>1014</v>
      </c>
      <c r="B140" s="63" t="s">
        <v>1015</v>
      </c>
      <c r="C140" s="6">
        <v>0</v>
      </c>
      <c r="D140" s="6">
        <v>0</v>
      </c>
    </row>
    <row r="141" spans="1:4">
      <c r="A141" s="345" t="s">
        <v>553</v>
      </c>
      <c r="B141" s="345" t="s">
        <v>300</v>
      </c>
      <c r="C141" s="5">
        <v>1475</v>
      </c>
      <c r="D141" s="5">
        <v>1041</v>
      </c>
    </row>
    <row r="142" spans="1:4" ht="26">
      <c r="A142" s="63" t="s">
        <v>957</v>
      </c>
      <c r="B142" s="63" t="s">
        <v>958</v>
      </c>
      <c r="C142" s="6">
        <v>1475</v>
      </c>
      <c r="D142" s="6">
        <v>803</v>
      </c>
    </row>
    <row r="143" spans="1:4">
      <c r="A143" s="63" t="s">
        <v>1016</v>
      </c>
      <c r="B143" s="63" t="s">
        <v>1017</v>
      </c>
      <c r="C143" s="6">
        <v>0</v>
      </c>
      <c r="D143" s="6">
        <v>0</v>
      </c>
    </row>
    <row r="144" spans="1:4">
      <c r="A144" s="63" t="s">
        <v>962</v>
      </c>
      <c r="B144" s="63" t="s">
        <v>963</v>
      </c>
      <c r="C144" s="6">
        <v>0</v>
      </c>
      <c r="D144" s="6">
        <v>0</v>
      </c>
    </row>
    <row r="145" spans="1:4">
      <c r="A145" s="63" t="s">
        <v>557</v>
      </c>
      <c r="B145" s="63" t="s">
        <v>424</v>
      </c>
      <c r="C145" s="6">
        <v>0</v>
      </c>
      <c r="D145" s="6">
        <v>238</v>
      </c>
    </row>
    <row r="146" spans="1:4">
      <c r="A146" s="347" t="s">
        <v>964</v>
      </c>
      <c r="B146" s="347" t="s">
        <v>965</v>
      </c>
      <c r="C146" s="5">
        <v>-1070</v>
      </c>
      <c r="D146" s="5">
        <v>-934</v>
      </c>
    </row>
    <row r="147" spans="1:4">
      <c r="A147" s="344" t="s">
        <v>669</v>
      </c>
      <c r="B147" s="344" t="s">
        <v>966</v>
      </c>
      <c r="C147" s="4"/>
      <c r="D147" s="4"/>
    </row>
    <row r="148" spans="1:4">
      <c r="A148" s="348" t="s">
        <v>549</v>
      </c>
      <c r="B148" s="348" t="s">
        <v>274</v>
      </c>
      <c r="C148" s="4">
        <v>4</v>
      </c>
      <c r="D148" s="4">
        <v>125</v>
      </c>
    </row>
    <row r="149" spans="1:4" ht="26">
      <c r="A149" s="63" t="s">
        <v>967</v>
      </c>
      <c r="B149" s="63" t="s">
        <v>968</v>
      </c>
      <c r="C149" s="6">
        <v>0</v>
      </c>
      <c r="D149" s="6">
        <v>0</v>
      </c>
    </row>
    <row r="150" spans="1:4">
      <c r="A150" s="63" t="s">
        <v>336</v>
      </c>
      <c r="B150" s="63" t="s">
        <v>337</v>
      </c>
      <c r="C150" s="6">
        <v>4</v>
      </c>
      <c r="D150" s="6">
        <v>125</v>
      </c>
    </row>
    <row r="151" spans="1:4">
      <c r="A151" s="63" t="s">
        <v>1018</v>
      </c>
      <c r="B151" s="63" t="s">
        <v>1019</v>
      </c>
      <c r="C151" s="6">
        <v>0</v>
      </c>
      <c r="D151" s="6">
        <v>0</v>
      </c>
    </row>
    <row r="152" spans="1:4">
      <c r="A152" s="63" t="s">
        <v>1020</v>
      </c>
      <c r="B152" s="63" t="s">
        <v>1021</v>
      </c>
      <c r="C152" s="6">
        <v>0</v>
      </c>
      <c r="D152" s="6">
        <v>0</v>
      </c>
    </row>
    <row r="153" spans="1:4">
      <c r="A153" s="345" t="s">
        <v>553</v>
      </c>
      <c r="B153" s="345" t="s">
        <v>300</v>
      </c>
      <c r="C153" s="5">
        <v>120</v>
      </c>
      <c r="D153" s="5">
        <v>4163</v>
      </c>
    </row>
    <row r="154" spans="1:4">
      <c r="A154" s="63" t="s">
        <v>1022</v>
      </c>
      <c r="B154" s="63" t="s">
        <v>1023</v>
      </c>
      <c r="C154" s="6">
        <v>0</v>
      </c>
      <c r="D154" s="6">
        <v>0</v>
      </c>
    </row>
    <row r="155" spans="1:4">
      <c r="A155" s="63" t="s">
        <v>811</v>
      </c>
      <c r="B155" s="63" t="s">
        <v>346</v>
      </c>
      <c r="C155" s="6">
        <v>0</v>
      </c>
      <c r="D155" s="6">
        <v>0</v>
      </c>
    </row>
    <row r="156" spans="1:4" ht="26">
      <c r="A156" s="63" t="s">
        <v>1024</v>
      </c>
      <c r="B156" s="63" t="s">
        <v>1025</v>
      </c>
      <c r="C156" s="6">
        <v>0</v>
      </c>
      <c r="D156" s="6">
        <v>0</v>
      </c>
    </row>
    <row r="157" spans="1:4">
      <c r="A157" s="63" t="s">
        <v>969</v>
      </c>
      <c r="B157" s="63" t="s">
        <v>970</v>
      </c>
      <c r="C157" s="6">
        <v>1</v>
      </c>
      <c r="D157" s="6">
        <v>3982</v>
      </c>
    </row>
    <row r="158" spans="1:4">
      <c r="A158" s="63" t="s">
        <v>1026</v>
      </c>
      <c r="B158" s="63" t="s">
        <v>1027</v>
      </c>
      <c r="C158" s="6">
        <v>0</v>
      </c>
      <c r="D158" s="6">
        <v>0</v>
      </c>
    </row>
    <row r="159" spans="1:4">
      <c r="A159" s="63" t="s">
        <v>200</v>
      </c>
      <c r="B159" s="63" t="s">
        <v>1028</v>
      </c>
      <c r="C159" s="6">
        <v>0</v>
      </c>
      <c r="D159" s="6">
        <v>0</v>
      </c>
    </row>
    <row r="160" spans="1:4">
      <c r="A160" s="63" t="s">
        <v>971</v>
      </c>
      <c r="B160" s="63" t="s">
        <v>786</v>
      </c>
      <c r="C160" s="6">
        <v>107</v>
      </c>
      <c r="D160" s="6">
        <v>62</v>
      </c>
    </row>
    <row r="161" spans="1:8">
      <c r="A161" s="63" t="s">
        <v>351</v>
      </c>
      <c r="B161" s="63" t="s">
        <v>341</v>
      </c>
      <c r="C161" s="6">
        <v>12</v>
      </c>
      <c r="D161" s="6">
        <v>48</v>
      </c>
    </row>
    <row r="162" spans="1:8">
      <c r="A162" s="63" t="s">
        <v>1029</v>
      </c>
      <c r="B162" s="63" t="s">
        <v>1030</v>
      </c>
      <c r="C162" s="6">
        <v>0</v>
      </c>
      <c r="D162" s="6">
        <v>71</v>
      </c>
    </row>
    <row r="163" spans="1:8">
      <c r="A163" s="347" t="s">
        <v>972</v>
      </c>
      <c r="B163" s="347" t="s">
        <v>973</v>
      </c>
      <c r="C163" s="5">
        <v>-116</v>
      </c>
      <c r="D163" s="5">
        <v>-4038</v>
      </c>
    </row>
    <row r="164" spans="1:8">
      <c r="A164" s="48" t="s">
        <v>974</v>
      </c>
      <c r="B164" s="48" t="s">
        <v>975</v>
      </c>
      <c r="C164" s="5">
        <v>2165</v>
      </c>
      <c r="D164" s="5">
        <v>5</v>
      </c>
    </row>
    <row r="165" spans="1:8">
      <c r="A165" s="48" t="s">
        <v>976</v>
      </c>
      <c r="B165" s="48" t="s">
        <v>977</v>
      </c>
      <c r="C165" s="5">
        <v>2165</v>
      </c>
      <c r="D165" s="5">
        <v>5</v>
      </c>
    </row>
    <row r="166" spans="1:8">
      <c r="A166" s="349" t="s">
        <v>978</v>
      </c>
      <c r="B166" s="349" t="s">
        <v>979</v>
      </c>
      <c r="C166" s="6"/>
      <c r="D166" s="6"/>
    </row>
    <row r="167" spans="1:8">
      <c r="A167" s="48" t="s">
        <v>980</v>
      </c>
      <c r="B167" s="48" t="s">
        <v>981</v>
      </c>
      <c r="C167" s="5">
        <v>39684</v>
      </c>
      <c r="D167" s="5">
        <v>26866</v>
      </c>
    </row>
    <row r="168" spans="1:8">
      <c r="A168" s="48" t="s">
        <v>982</v>
      </c>
      <c r="B168" s="48" t="s">
        <v>983</v>
      </c>
      <c r="C168" s="49">
        <v>41849</v>
      </c>
      <c r="D168" s="49">
        <v>26871</v>
      </c>
    </row>
    <row r="171" spans="1:8" ht="26">
      <c r="A171" s="13" t="s">
        <v>1092</v>
      </c>
      <c r="B171" s="13" t="s">
        <v>1093</v>
      </c>
    </row>
    <row r="172" spans="1:8" ht="52">
      <c r="A172" s="411" t="s">
        <v>126</v>
      </c>
      <c r="B172" s="411" t="s">
        <v>127</v>
      </c>
      <c r="C172" s="350" t="s">
        <v>1114</v>
      </c>
      <c r="D172" s="350" t="s">
        <v>1067</v>
      </c>
      <c r="E172" s="350" t="s">
        <v>1068</v>
      </c>
      <c r="F172" s="350" t="s">
        <v>1059</v>
      </c>
      <c r="G172" s="350" t="s">
        <v>478</v>
      </c>
      <c r="H172" s="351" t="s">
        <v>433</v>
      </c>
    </row>
    <row r="173" spans="1:8" ht="78">
      <c r="A173" s="411" t="s">
        <v>126</v>
      </c>
      <c r="B173" s="411"/>
      <c r="C173" s="350" t="s">
        <v>1115</v>
      </c>
      <c r="D173" s="350" t="s">
        <v>1069</v>
      </c>
      <c r="E173" s="350" t="s">
        <v>1070</v>
      </c>
      <c r="F173" s="350" t="s">
        <v>1060</v>
      </c>
      <c r="G173" s="350" t="s">
        <v>987</v>
      </c>
      <c r="H173" s="351" t="s">
        <v>435</v>
      </c>
    </row>
    <row r="174" spans="1:8">
      <c r="A174" s="347" t="s">
        <v>14</v>
      </c>
      <c r="B174" s="347" t="s">
        <v>15</v>
      </c>
      <c r="C174" s="352">
        <v>2401</v>
      </c>
      <c r="D174" s="352">
        <v>6369</v>
      </c>
      <c r="E174" s="352">
        <v>1707</v>
      </c>
      <c r="F174" s="352">
        <v>111678</v>
      </c>
      <c r="G174" s="352">
        <v>-26569</v>
      </c>
      <c r="H174" s="352">
        <v>95586</v>
      </c>
    </row>
    <row r="175" spans="1:8">
      <c r="A175" s="64" t="s">
        <v>566</v>
      </c>
      <c r="B175" s="64" t="s">
        <v>133</v>
      </c>
      <c r="C175" s="62">
        <v>1033</v>
      </c>
      <c r="D175" s="62">
        <v>3068</v>
      </c>
      <c r="E175" s="62">
        <v>897</v>
      </c>
      <c r="F175" s="62">
        <v>5973</v>
      </c>
      <c r="G175" s="62">
        <v>0</v>
      </c>
      <c r="H175" s="62">
        <v>10971</v>
      </c>
    </row>
    <row r="176" spans="1:8">
      <c r="A176" s="64" t="s">
        <v>134</v>
      </c>
      <c r="B176" s="64" t="s">
        <v>907</v>
      </c>
      <c r="C176" s="62">
        <v>1060</v>
      </c>
      <c r="D176" s="62">
        <v>3208</v>
      </c>
      <c r="E176" s="62">
        <v>809</v>
      </c>
      <c r="F176" s="62">
        <v>57955</v>
      </c>
      <c r="G176" s="62">
        <v>-25735</v>
      </c>
      <c r="H176" s="62">
        <v>37297</v>
      </c>
    </row>
    <row r="177" spans="1:8">
      <c r="A177" s="64" t="s">
        <v>138</v>
      </c>
      <c r="B177" s="64" t="s">
        <v>139</v>
      </c>
      <c r="C177" s="62">
        <v>0</v>
      </c>
      <c r="D177" s="62">
        <v>0</v>
      </c>
      <c r="E177" s="62">
        <v>0</v>
      </c>
      <c r="F177" s="62">
        <v>0</v>
      </c>
      <c r="G177" s="62">
        <v>46417</v>
      </c>
      <c r="H177" s="62">
        <v>46417</v>
      </c>
    </row>
    <row r="178" spans="1:8">
      <c r="A178" s="64" t="s">
        <v>909</v>
      </c>
      <c r="B178" s="64" t="s">
        <v>141</v>
      </c>
      <c r="C178" s="62">
        <v>0</v>
      </c>
      <c r="D178" s="62">
        <v>0</v>
      </c>
      <c r="E178" s="62">
        <v>0</v>
      </c>
      <c r="F178" s="62">
        <v>0</v>
      </c>
      <c r="G178" s="62">
        <v>0</v>
      </c>
      <c r="H178" s="62">
        <v>0</v>
      </c>
    </row>
    <row r="179" spans="1:8">
      <c r="A179" s="64" t="s">
        <v>536</v>
      </c>
      <c r="B179" s="64" t="s">
        <v>451</v>
      </c>
      <c r="C179" s="62">
        <v>0</v>
      </c>
      <c r="D179" s="62">
        <v>0</v>
      </c>
      <c r="E179" s="62">
        <v>0</v>
      </c>
      <c r="F179" s="62">
        <v>47251</v>
      </c>
      <c r="G179" s="62">
        <v>-47251</v>
      </c>
      <c r="H179" s="62">
        <v>0</v>
      </c>
    </row>
    <row r="180" spans="1:8" ht="26">
      <c r="A180" s="64" t="s">
        <v>644</v>
      </c>
      <c r="B180" s="64" t="s">
        <v>865</v>
      </c>
      <c r="C180" s="62">
        <v>0</v>
      </c>
      <c r="D180" s="62">
        <v>0</v>
      </c>
      <c r="E180" s="62">
        <v>0</v>
      </c>
      <c r="F180" s="62">
        <v>0</v>
      </c>
      <c r="G180" s="62">
        <v>0</v>
      </c>
      <c r="H180" s="62">
        <v>0</v>
      </c>
    </row>
    <row r="181" spans="1:8">
      <c r="A181" s="64" t="s">
        <v>911</v>
      </c>
      <c r="B181" s="64" t="s">
        <v>912</v>
      </c>
      <c r="C181" s="62">
        <v>0</v>
      </c>
      <c r="D181" s="62">
        <v>0</v>
      </c>
      <c r="E181" s="62">
        <v>0</v>
      </c>
      <c r="F181" s="62">
        <v>0</v>
      </c>
      <c r="G181" s="62">
        <v>0</v>
      </c>
      <c r="H181" s="62">
        <v>0</v>
      </c>
    </row>
    <row r="182" spans="1:8">
      <c r="A182" s="64" t="s">
        <v>146</v>
      </c>
      <c r="B182" s="64" t="s">
        <v>147</v>
      </c>
      <c r="C182" s="62">
        <v>0</v>
      </c>
      <c r="D182" s="62">
        <v>0</v>
      </c>
      <c r="E182" s="62">
        <v>0</v>
      </c>
      <c r="F182" s="62">
        <v>0</v>
      </c>
      <c r="G182" s="62">
        <v>0</v>
      </c>
      <c r="H182" s="62">
        <v>0</v>
      </c>
    </row>
    <row r="183" spans="1:8">
      <c r="A183" s="64" t="s">
        <v>913</v>
      </c>
      <c r="B183" s="64" t="s">
        <v>151</v>
      </c>
      <c r="C183" s="62">
        <v>281</v>
      </c>
      <c r="D183" s="62">
        <v>38</v>
      </c>
      <c r="E183" s="62">
        <v>1</v>
      </c>
      <c r="F183" s="62">
        <v>258</v>
      </c>
      <c r="G183" s="62">
        <v>0</v>
      </c>
      <c r="H183" s="62">
        <v>578</v>
      </c>
    </row>
    <row r="184" spans="1:8">
      <c r="A184" s="64" t="s">
        <v>1005</v>
      </c>
      <c r="B184" s="64" t="s">
        <v>1006</v>
      </c>
      <c r="C184" s="62">
        <v>27</v>
      </c>
      <c r="D184" s="62">
        <v>55</v>
      </c>
      <c r="E184" s="62">
        <v>0</v>
      </c>
      <c r="F184" s="62">
        <v>241</v>
      </c>
      <c r="G184" s="62">
        <v>0</v>
      </c>
      <c r="H184" s="62">
        <v>323</v>
      </c>
    </row>
    <row r="185" spans="1:8">
      <c r="A185" s="347" t="s">
        <v>914</v>
      </c>
      <c r="B185" s="347" t="s">
        <v>17</v>
      </c>
      <c r="C185" s="352">
        <v>33585</v>
      </c>
      <c r="D185" s="352">
        <v>77795</v>
      </c>
      <c r="E185" s="352">
        <v>23466</v>
      </c>
      <c r="F185" s="352">
        <v>11278</v>
      </c>
      <c r="G185" s="352">
        <v>-1800</v>
      </c>
      <c r="H185" s="352">
        <v>144324</v>
      </c>
    </row>
    <row r="186" spans="1:8">
      <c r="A186" s="64" t="s">
        <v>156</v>
      </c>
      <c r="B186" s="64" t="s">
        <v>157</v>
      </c>
      <c r="C186" s="62">
        <v>5929</v>
      </c>
      <c r="D186" s="62">
        <v>52241</v>
      </c>
      <c r="E186" s="62">
        <v>0</v>
      </c>
      <c r="F186" s="62">
        <v>0</v>
      </c>
      <c r="G186" s="62">
        <v>0</v>
      </c>
      <c r="H186" s="62">
        <v>58170</v>
      </c>
    </row>
    <row r="187" spans="1:8">
      <c r="A187" s="64" t="s">
        <v>158</v>
      </c>
      <c r="B187" s="64" t="s">
        <v>159</v>
      </c>
      <c r="C187" s="62">
        <v>13956</v>
      </c>
      <c r="D187" s="62">
        <v>9452</v>
      </c>
      <c r="E187" s="62">
        <v>2454</v>
      </c>
      <c r="F187" s="62">
        <v>58</v>
      </c>
      <c r="G187" s="62">
        <v>-873</v>
      </c>
      <c r="H187" s="62">
        <v>25047</v>
      </c>
    </row>
    <row r="188" spans="1:8">
      <c r="A188" s="64" t="s">
        <v>915</v>
      </c>
      <c r="B188" s="64" t="s">
        <v>161</v>
      </c>
      <c r="C188" s="62">
        <v>821</v>
      </c>
      <c r="D188" s="62">
        <v>1029</v>
      </c>
      <c r="E188" s="62">
        <v>0</v>
      </c>
      <c r="F188" s="62">
        <v>1</v>
      </c>
      <c r="G188" s="62">
        <v>0</v>
      </c>
      <c r="H188" s="62">
        <v>1851</v>
      </c>
    </row>
    <row r="189" spans="1:8">
      <c r="A189" s="64" t="s">
        <v>152</v>
      </c>
      <c r="B189" s="64" t="s">
        <v>163</v>
      </c>
      <c r="C189" s="62">
        <v>344</v>
      </c>
      <c r="D189" s="62">
        <v>6264</v>
      </c>
      <c r="E189" s="62">
        <v>610</v>
      </c>
      <c r="F189" s="62">
        <v>1818</v>
      </c>
      <c r="G189" s="62">
        <v>-927</v>
      </c>
      <c r="H189" s="62">
        <v>8109</v>
      </c>
    </row>
    <row r="190" spans="1:8">
      <c r="A190" s="64" t="s">
        <v>916</v>
      </c>
      <c r="B190" s="64" t="s">
        <v>917</v>
      </c>
      <c r="C190" s="62">
        <v>0</v>
      </c>
      <c r="D190" s="62">
        <v>0</v>
      </c>
      <c r="E190" s="62">
        <v>0</v>
      </c>
      <c r="F190" s="62">
        <v>0</v>
      </c>
      <c r="G190" s="62">
        <v>0</v>
      </c>
      <c r="H190" s="62">
        <v>0</v>
      </c>
    </row>
    <row r="191" spans="1:8" ht="26">
      <c r="A191" s="64" t="s">
        <v>918</v>
      </c>
      <c r="B191" s="64" t="s">
        <v>919</v>
      </c>
      <c r="C191" s="62">
        <v>0</v>
      </c>
      <c r="D191" s="62">
        <v>0</v>
      </c>
      <c r="E191" s="62">
        <v>0</v>
      </c>
      <c r="F191" s="62">
        <v>0</v>
      </c>
      <c r="G191" s="62">
        <v>0</v>
      </c>
      <c r="H191" s="62">
        <v>0</v>
      </c>
    </row>
    <row r="192" spans="1:8">
      <c r="A192" s="64" t="s">
        <v>146</v>
      </c>
      <c r="B192" s="64" t="s">
        <v>147</v>
      </c>
      <c r="C192" s="62">
        <v>0</v>
      </c>
      <c r="D192" s="62">
        <v>100</v>
      </c>
      <c r="E192" s="62">
        <v>0</v>
      </c>
      <c r="F192" s="62">
        <v>808</v>
      </c>
      <c r="G192" s="62">
        <v>0</v>
      </c>
      <c r="H192" s="62">
        <v>908</v>
      </c>
    </row>
    <row r="193" spans="1:8">
      <c r="A193" s="64" t="s">
        <v>499</v>
      </c>
      <c r="B193" s="64" t="s">
        <v>149</v>
      </c>
      <c r="C193" s="62">
        <v>5509</v>
      </c>
      <c r="D193" s="62">
        <v>411</v>
      </c>
      <c r="E193" s="62">
        <v>2379</v>
      </c>
      <c r="F193" s="62">
        <v>91</v>
      </c>
      <c r="G193" s="62">
        <v>0</v>
      </c>
      <c r="H193" s="62">
        <v>8390</v>
      </c>
    </row>
    <row r="194" spans="1:8">
      <c r="A194" s="64" t="s">
        <v>170</v>
      </c>
      <c r="B194" s="64" t="s">
        <v>920</v>
      </c>
      <c r="C194" s="62">
        <v>7026</v>
      </c>
      <c r="D194" s="62">
        <v>8298</v>
      </c>
      <c r="E194" s="62">
        <v>18023</v>
      </c>
      <c r="F194" s="62">
        <v>8502</v>
      </c>
      <c r="G194" s="62">
        <v>0</v>
      </c>
      <c r="H194" s="62">
        <v>41849</v>
      </c>
    </row>
    <row r="195" spans="1:8">
      <c r="A195" s="338" t="s">
        <v>923</v>
      </c>
      <c r="B195" s="338" t="s">
        <v>924</v>
      </c>
      <c r="C195" s="359">
        <v>0</v>
      </c>
      <c r="D195" s="359">
        <v>0</v>
      </c>
      <c r="E195" s="359">
        <v>0</v>
      </c>
      <c r="F195" s="359">
        <v>0</v>
      </c>
      <c r="G195" s="359">
        <v>0</v>
      </c>
      <c r="H195" s="359">
        <v>0</v>
      </c>
    </row>
    <row r="196" spans="1:8">
      <c r="A196" s="347" t="s">
        <v>20</v>
      </c>
      <c r="B196" s="347" t="s">
        <v>925</v>
      </c>
      <c r="C196" s="352">
        <v>35986</v>
      </c>
      <c r="D196" s="352">
        <v>84164</v>
      </c>
      <c r="E196" s="352">
        <v>25173</v>
      </c>
      <c r="F196" s="352">
        <v>122956</v>
      </c>
      <c r="G196" s="352">
        <v>-28369</v>
      </c>
      <c r="H196" s="352">
        <v>239910</v>
      </c>
    </row>
    <row r="197" spans="1:8">
      <c r="A197" s="19"/>
      <c r="B197" s="20"/>
      <c r="C197" s="35"/>
      <c r="D197" s="35"/>
      <c r="E197" s="2"/>
      <c r="F197" s="2"/>
      <c r="G197" s="2"/>
      <c r="H197" s="2"/>
    </row>
    <row r="198" spans="1:8" ht="52">
      <c r="A198" s="414" t="s">
        <v>452</v>
      </c>
      <c r="B198" s="416" t="s">
        <v>177</v>
      </c>
      <c r="C198" s="350" t="s">
        <v>1114</v>
      </c>
      <c r="D198" s="350" t="s">
        <v>1067</v>
      </c>
      <c r="E198" s="350" t="s">
        <v>1068</v>
      </c>
      <c r="F198" s="350" t="s">
        <v>1059</v>
      </c>
      <c r="G198" s="350" t="s">
        <v>478</v>
      </c>
      <c r="H198" s="351" t="s">
        <v>433</v>
      </c>
    </row>
    <row r="199" spans="1:8" ht="78">
      <c r="A199" s="415"/>
      <c r="B199" s="417"/>
      <c r="C199" s="350" t="s">
        <v>1115</v>
      </c>
      <c r="D199" s="350" t="s">
        <v>1069</v>
      </c>
      <c r="E199" s="350" t="s">
        <v>1070</v>
      </c>
      <c r="F199" s="350" t="s">
        <v>1060</v>
      </c>
      <c r="G199" s="350" t="s">
        <v>987</v>
      </c>
      <c r="H199" s="351" t="s">
        <v>435</v>
      </c>
    </row>
    <row r="200" spans="1:8">
      <c r="A200" s="21" t="s">
        <v>22</v>
      </c>
      <c r="B200" s="347" t="s">
        <v>23</v>
      </c>
      <c r="C200" s="352">
        <v>15113</v>
      </c>
      <c r="D200" s="352">
        <v>45656</v>
      </c>
      <c r="E200" s="352">
        <v>16223</v>
      </c>
      <c r="F200" s="352">
        <v>121232</v>
      </c>
      <c r="G200" s="352">
        <v>-29218</v>
      </c>
      <c r="H200" s="352">
        <v>169006</v>
      </c>
    </row>
    <row r="201" spans="1:8">
      <c r="A201" s="21" t="s">
        <v>926</v>
      </c>
      <c r="B201" s="347" t="s">
        <v>481</v>
      </c>
      <c r="C201" s="352">
        <v>15113</v>
      </c>
      <c r="D201" s="352">
        <v>45656</v>
      </c>
      <c r="E201" s="352">
        <v>16223</v>
      </c>
      <c r="F201" s="352">
        <v>121232</v>
      </c>
      <c r="G201" s="352">
        <v>-29974</v>
      </c>
      <c r="H201" s="352">
        <v>168250</v>
      </c>
    </row>
    <row r="202" spans="1:8">
      <c r="A202" s="22" t="s">
        <v>182</v>
      </c>
      <c r="B202" s="64" t="s">
        <v>183</v>
      </c>
      <c r="C202" s="62">
        <v>10076</v>
      </c>
      <c r="D202" s="62">
        <v>7050</v>
      </c>
      <c r="E202" s="62">
        <v>86</v>
      </c>
      <c r="F202" s="62">
        <v>94955</v>
      </c>
      <c r="G202" s="62">
        <v>-17217</v>
      </c>
      <c r="H202" s="62">
        <v>94950</v>
      </c>
    </row>
    <row r="203" spans="1:8">
      <c r="A203" s="22" t="s">
        <v>990</v>
      </c>
      <c r="B203" s="64" t="s">
        <v>1007</v>
      </c>
      <c r="C203" s="62">
        <v>7294</v>
      </c>
      <c r="D203" s="62">
        <v>0</v>
      </c>
      <c r="E203" s="62">
        <v>1188</v>
      </c>
      <c r="F203" s="62">
        <v>110936</v>
      </c>
      <c r="G203" s="62">
        <v>312</v>
      </c>
      <c r="H203" s="62">
        <v>119730</v>
      </c>
    </row>
    <row r="204" spans="1:8">
      <c r="A204" s="22" t="s">
        <v>1008</v>
      </c>
      <c r="B204" s="64" t="s">
        <v>189</v>
      </c>
      <c r="C204" s="62">
        <v>0</v>
      </c>
      <c r="D204" s="62">
        <v>0</v>
      </c>
      <c r="E204" s="62">
        <v>0</v>
      </c>
      <c r="F204" s="62">
        <v>0</v>
      </c>
      <c r="G204" s="62">
        <v>0</v>
      </c>
      <c r="H204" s="62">
        <v>0</v>
      </c>
    </row>
    <row r="205" spans="1:8">
      <c r="A205" s="22" t="s">
        <v>573</v>
      </c>
      <c r="B205" s="64" t="s">
        <v>191</v>
      </c>
      <c r="C205" s="62">
        <v>0</v>
      </c>
      <c r="D205" s="62">
        <v>0</v>
      </c>
      <c r="E205" s="62">
        <v>0</v>
      </c>
      <c r="F205" s="62">
        <v>1139</v>
      </c>
      <c r="G205" s="62">
        <v>0</v>
      </c>
      <c r="H205" s="62">
        <v>1139</v>
      </c>
    </row>
    <row r="206" spans="1:8">
      <c r="A206" s="23" t="s">
        <v>574</v>
      </c>
      <c r="B206" s="353" t="s">
        <v>193</v>
      </c>
      <c r="C206" s="354">
        <v>0</v>
      </c>
      <c r="D206" s="354">
        <v>0</v>
      </c>
      <c r="E206" s="354">
        <v>-227</v>
      </c>
      <c r="F206" s="354">
        <v>0</v>
      </c>
      <c r="G206" s="354">
        <v>-461</v>
      </c>
      <c r="H206" s="354">
        <v>-688</v>
      </c>
    </row>
    <row r="207" spans="1:8">
      <c r="A207" s="22" t="s">
        <v>194</v>
      </c>
      <c r="B207" s="64" t="s">
        <v>195</v>
      </c>
      <c r="C207" s="62">
        <v>0</v>
      </c>
      <c r="D207" s="62">
        <v>37832</v>
      </c>
      <c r="E207" s="62">
        <v>13296</v>
      </c>
      <c r="F207" s="62">
        <v>-86820</v>
      </c>
      <c r="G207" s="62">
        <v>-12687</v>
      </c>
      <c r="H207" s="62">
        <v>-48379</v>
      </c>
    </row>
    <row r="208" spans="1:8">
      <c r="A208" s="22" t="s">
        <v>575</v>
      </c>
      <c r="B208" s="64" t="s">
        <v>197</v>
      </c>
      <c r="C208" s="62">
        <v>-2257</v>
      </c>
      <c r="D208" s="62">
        <v>774</v>
      </c>
      <c r="E208" s="62">
        <v>1880</v>
      </c>
      <c r="F208" s="62">
        <v>1022</v>
      </c>
      <c r="G208" s="62">
        <v>79</v>
      </c>
      <c r="H208" s="62">
        <v>1498</v>
      </c>
    </row>
    <row r="209" spans="1:8">
      <c r="A209" s="24" t="s">
        <v>927</v>
      </c>
      <c r="B209" s="355" t="s">
        <v>482</v>
      </c>
      <c r="C209" s="356">
        <v>0</v>
      </c>
      <c r="D209" s="356">
        <v>0</v>
      </c>
      <c r="E209" s="356">
        <v>0</v>
      </c>
      <c r="F209" s="356">
        <v>0</v>
      </c>
      <c r="G209" s="356">
        <v>756</v>
      </c>
      <c r="H209" s="356">
        <v>756</v>
      </c>
    </row>
    <row r="210" spans="1:8">
      <c r="A210" s="21" t="s">
        <v>24</v>
      </c>
      <c r="B210" s="347" t="s">
        <v>928</v>
      </c>
      <c r="C210" s="352">
        <v>501</v>
      </c>
      <c r="D210" s="352">
        <v>778</v>
      </c>
      <c r="E210" s="352">
        <v>21</v>
      </c>
      <c r="F210" s="352">
        <v>954</v>
      </c>
      <c r="G210" s="352">
        <v>2614</v>
      </c>
      <c r="H210" s="352">
        <v>4868</v>
      </c>
    </row>
    <row r="211" spans="1:8">
      <c r="A211" s="22" t="s">
        <v>336</v>
      </c>
      <c r="B211" s="64" t="s">
        <v>337</v>
      </c>
      <c r="C211" s="62">
        <v>0</v>
      </c>
      <c r="D211" s="62">
        <v>0</v>
      </c>
      <c r="E211" s="62">
        <v>0</v>
      </c>
      <c r="F211" s="62">
        <v>0</v>
      </c>
      <c r="G211" s="62">
        <v>0</v>
      </c>
      <c r="H211" s="62">
        <v>0</v>
      </c>
    </row>
    <row r="212" spans="1:8">
      <c r="A212" s="22" t="s">
        <v>200</v>
      </c>
      <c r="B212" s="64" t="s">
        <v>201</v>
      </c>
      <c r="C212" s="62">
        <v>117</v>
      </c>
      <c r="D212" s="62">
        <v>69</v>
      </c>
      <c r="E212" s="62">
        <v>0</v>
      </c>
      <c r="F212" s="62">
        <v>17</v>
      </c>
      <c r="G212" s="62">
        <v>0</v>
      </c>
      <c r="H212" s="62">
        <v>203</v>
      </c>
    </row>
    <row r="213" spans="1:8">
      <c r="A213" s="22" t="s">
        <v>929</v>
      </c>
      <c r="B213" s="64" t="s">
        <v>531</v>
      </c>
      <c r="C213" s="62">
        <v>0</v>
      </c>
      <c r="D213" s="62">
        <v>0</v>
      </c>
      <c r="E213" s="62">
        <v>0</v>
      </c>
      <c r="F213" s="62">
        <v>0</v>
      </c>
      <c r="G213" s="62">
        <v>0</v>
      </c>
      <c r="H213" s="62">
        <v>0</v>
      </c>
    </row>
    <row r="214" spans="1:8">
      <c r="A214" s="22" t="s">
        <v>502</v>
      </c>
      <c r="B214" s="64" t="s">
        <v>205</v>
      </c>
      <c r="C214" s="62">
        <v>30</v>
      </c>
      <c r="D214" s="62">
        <v>213</v>
      </c>
      <c r="E214" s="62">
        <v>0</v>
      </c>
      <c r="F214" s="62">
        <v>494</v>
      </c>
      <c r="G214" s="62">
        <v>2614</v>
      </c>
      <c r="H214" s="62">
        <v>3351</v>
      </c>
    </row>
    <row r="215" spans="1:8">
      <c r="A215" s="22" t="s">
        <v>503</v>
      </c>
      <c r="B215" s="64" t="s">
        <v>207</v>
      </c>
      <c r="C215" s="62">
        <v>345</v>
      </c>
      <c r="D215" s="62">
        <v>490</v>
      </c>
      <c r="E215" s="62">
        <v>16</v>
      </c>
      <c r="F215" s="62">
        <v>426</v>
      </c>
      <c r="G215" s="62">
        <v>0</v>
      </c>
      <c r="H215" s="62">
        <v>1277</v>
      </c>
    </row>
    <row r="216" spans="1:8">
      <c r="A216" s="22" t="s">
        <v>483</v>
      </c>
      <c r="B216" s="64" t="s">
        <v>456</v>
      </c>
      <c r="C216" s="62">
        <v>9</v>
      </c>
      <c r="D216" s="62">
        <v>6</v>
      </c>
      <c r="E216" s="62">
        <v>5</v>
      </c>
      <c r="F216" s="62">
        <v>17</v>
      </c>
      <c r="G216" s="62">
        <v>0</v>
      </c>
      <c r="H216" s="62">
        <v>37</v>
      </c>
    </row>
    <row r="217" spans="1:8">
      <c r="A217" s="22" t="s">
        <v>930</v>
      </c>
      <c r="B217" s="64" t="s">
        <v>211</v>
      </c>
      <c r="C217" s="62">
        <v>0</v>
      </c>
      <c r="D217" s="62">
        <v>0</v>
      </c>
      <c r="E217" s="62">
        <v>0</v>
      </c>
      <c r="F217" s="62">
        <v>0</v>
      </c>
      <c r="G217" s="62">
        <v>0</v>
      </c>
      <c r="H217" s="62">
        <v>0</v>
      </c>
    </row>
    <row r="218" spans="1:8">
      <c r="A218" s="21" t="s">
        <v>931</v>
      </c>
      <c r="B218" s="347" t="s">
        <v>932</v>
      </c>
      <c r="C218" s="352">
        <v>20372</v>
      </c>
      <c r="D218" s="352">
        <v>37730</v>
      </c>
      <c r="E218" s="352">
        <v>8929</v>
      </c>
      <c r="F218" s="352">
        <v>770</v>
      </c>
      <c r="G218" s="352">
        <v>-1765</v>
      </c>
      <c r="H218" s="352">
        <v>66036</v>
      </c>
    </row>
    <row r="219" spans="1:8">
      <c r="A219" s="22" t="s">
        <v>336</v>
      </c>
      <c r="B219" s="64" t="s">
        <v>337</v>
      </c>
      <c r="C219" s="62">
        <v>20</v>
      </c>
      <c r="D219" s="62">
        <v>0</v>
      </c>
      <c r="E219" s="62">
        <v>0</v>
      </c>
      <c r="F219" s="62">
        <v>4</v>
      </c>
      <c r="G219" s="62">
        <v>0</v>
      </c>
      <c r="H219" s="62">
        <v>24</v>
      </c>
    </row>
    <row r="220" spans="1:8">
      <c r="A220" s="22" t="s">
        <v>200</v>
      </c>
      <c r="B220" s="64" t="s">
        <v>201</v>
      </c>
      <c r="C220" s="62">
        <v>117</v>
      </c>
      <c r="D220" s="62">
        <v>50</v>
      </c>
      <c r="E220" s="62">
        <v>0</v>
      </c>
      <c r="F220" s="62">
        <v>53</v>
      </c>
      <c r="G220" s="62">
        <v>0</v>
      </c>
      <c r="H220" s="62">
        <v>220</v>
      </c>
    </row>
    <row r="221" spans="1:8">
      <c r="A221" s="22" t="s">
        <v>579</v>
      </c>
      <c r="B221" s="64" t="s">
        <v>217</v>
      </c>
      <c r="C221" s="62">
        <v>16089</v>
      </c>
      <c r="D221" s="62">
        <v>2152</v>
      </c>
      <c r="E221" s="62">
        <v>6699</v>
      </c>
      <c r="F221" s="62">
        <v>146</v>
      </c>
      <c r="G221" s="62">
        <v>-838</v>
      </c>
      <c r="H221" s="62">
        <v>24248</v>
      </c>
    </row>
    <row r="222" spans="1:8">
      <c r="A222" s="22" t="s">
        <v>933</v>
      </c>
      <c r="B222" s="64" t="s">
        <v>219</v>
      </c>
      <c r="C222" s="62">
        <v>0</v>
      </c>
      <c r="D222" s="62">
        <v>0</v>
      </c>
      <c r="E222" s="62">
        <v>433</v>
      </c>
      <c r="F222" s="62">
        <v>0</v>
      </c>
      <c r="G222" s="62">
        <v>0</v>
      </c>
      <c r="H222" s="62">
        <v>433</v>
      </c>
    </row>
    <row r="223" spans="1:8">
      <c r="A223" s="22" t="s">
        <v>202</v>
      </c>
      <c r="B223" s="64" t="s">
        <v>203</v>
      </c>
      <c r="C223" s="62">
        <v>4066</v>
      </c>
      <c r="D223" s="62">
        <v>35422</v>
      </c>
      <c r="E223" s="62">
        <v>1769</v>
      </c>
      <c r="F223" s="62">
        <v>416</v>
      </c>
      <c r="G223" s="62">
        <v>-927</v>
      </c>
      <c r="H223" s="62">
        <v>40746</v>
      </c>
    </row>
    <row r="224" spans="1:8">
      <c r="A224" s="22" t="s">
        <v>503</v>
      </c>
      <c r="B224" s="64" t="s">
        <v>207</v>
      </c>
      <c r="C224" s="62">
        <v>76</v>
      </c>
      <c r="D224" s="62">
        <v>64</v>
      </c>
      <c r="E224" s="62">
        <v>28</v>
      </c>
      <c r="F224" s="62">
        <v>34</v>
      </c>
      <c r="G224" s="62">
        <v>0</v>
      </c>
      <c r="H224" s="62">
        <v>202</v>
      </c>
    </row>
    <row r="225" spans="1:8">
      <c r="A225" s="22" t="s">
        <v>934</v>
      </c>
      <c r="B225" s="64" t="s">
        <v>456</v>
      </c>
      <c r="C225" s="62">
        <v>1</v>
      </c>
      <c r="D225" s="62">
        <v>20</v>
      </c>
      <c r="E225" s="62">
        <v>0</v>
      </c>
      <c r="F225" s="62">
        <v>76</v>
      </c>
      <c r="G225" s="62">
        <v>0</v>
      </c>
      <c r="H225" s="62">
        <v>97</v>
      </c>
    </row>
    <row r="226" spans="1:8">
      <c r="A226" s="22" t="s">
        <v>930</v>
      </c>
      <c r="B226" s="64" t="s">
        <v>211</v>
      </c>
      <c r="C226" s="62">
        <v>3</v>
      </c>
      <c r="D226" s="62">
        <v>22</v>
      </c>
      <c r="E226" s="62">
        <v>0</v>
      </c>
      <c r="F226" s="62">
        <v>41</v>
      </c>
      <c r="G226" s="62">
        <v>0</v>
      </c>
      <c r="H226" s="62">
        <v>66</v>
      </c>
    </row>
    <row r="227" spans="1:8" ht="26">
      <c r="A227" s="24" t="s">
        <v>935</v>
      </c>
      <c r="B227" s="355" t="s">
        <v>1035</v>
      </c>
      <c r="C227" s="356">
        <v>0</v>
      </c>
      <c r="D227" s="356">
        <v>0</v>
      </c>
      <c r="E227" s="356">
        <v>0</v>
      </c>
      <c r="F227" s="356">
        <v>0</v>
      </c>
      <c r="G227" s="356">
        <v>0</v>
      </c>
      <c r="H227" s="356">
        <v>0</v>
      </c>
    </row>
    <row r="228" spans="1:8">
      <c r="A228" s="21" t="s">
        <v>30</v>
      </c>
      <c r="B228" s="347" t="s">
        <v>937</v>
      </c>
      <c r="C228" s="352">
        <v>35986</v>
      </c>
      <c r="D228" s="352">
        <v>84164</v>
      </c>
      <c r="E228" s="352">
        <v>25173</v>
      </c>
      <c r="F228" s="352">
        <v>122956</v>
      </c>
      <c r="G228" s="352">
        <v>-28369</v>
      </c>
      <c r="H228" s="352">
        <v>239910</v>
      </c>
    </row>
    <row r="229" spans="1:8">
      <c r="A229" s="25"/>
      <c r="B229" s="25"/>
      <c r="C229" s="37"/>
      <c r="D229" s="37"/>
      <c r="E229" s="3"/>
      <c r="F229" s="3"/>
      <c r="G229" s="3"/>
      <c r="H229" s="3"/>
    </row>
    <row r="230" spans="1:8" ht="52">
      <c r="A230" s="410" t="s">
        <v>1116</v>
      </c>
      <c r="B230" s="411" t="s">
        <v>429</v>
      </c>
      <c r="C230" s="350" t="s">
        <v>1114</v>
      </c>
      <c r="D230" s="350" t="s">
        <v>1067</v>
      </c>
      <c r="E230" s="350" t="s">
        <v>1068</v>
      </c>
      <c r="F230" s="350" t="s">
        <v>1059</v>
      </c>
      <c r="G230" s="350" t="s">
        <v>478</v>
      </c>
      <c r="H230" s="351" t="s">
        <v>433</v>
      </c>
    </row>
    <row r="231" spans="1:8" ht="78">
      <c r="A231" s="410"/>
      <c r="B231" s="411"/>
      <c r="C231" s="350" t="s">
        <v>1115</v>
      </c>
      <c r="D231" s="350" t="s">
        <v>1069</v>
      </c>
      <c r="E231" s="350" t="s">
        <v>1070</v>
      </c>
      <c r="F231" s="350" t="s">
        <v>1060</v>
      </c>
      <c r="G231" s="350" t="s">
        <v>987</v>
      </c>
      <c r="H231" s="351" t="s">
        <v>435</v>
      </c>
    </row>
    <row r="232" spans="1:8">
      <c r="A232" s="21" t="s">
        <v>0</v>
      </c>
      <c r="B232" s="347" t="s">
        <v>1</v>
      </c>
      <c r="C232" s="49">
        <v>13471</v>
      </c>
      <c r="D232" s="49">
        <v>5005</v>
      </c>
      <c r="E232" s="49">
        <v>14172</v>
      </c>
      <c r="F232" s="49">
        <v>1720</v>
      </c>
      <c r="G232" s="49">
        <v>-3564</v>
      </c>
      <c r="H232" s="49">
        <v>30804</v>
      </c>
    </row>
    <row r="233" spans="1:8">
      <c r="A233" s="26" t="s">
        <v>622</v>
      </c>
      <c r="B233" s="349" t="s">
        <v>46</v>
      </c>
      <c r="C233" s="324">
        <v>0</v>
      </c>
      <c r="D233" s="324">
        <v>4946</v>
      </c>
      <c r="E233" s="324">
        <v>0</v>
      </c>
      <c r="F233" s="324">
        <v>0</v>
      </c>
      <c r="G233" s="324">
        <v>-145</v>
      </c>
      <c r="H233" s="324">
        <v>4801</v>
      </c>
    </row>
    <row r="234" spans="1:8">
      <c r="A234" s="26" t="s">
        <v>623</v>
      </c>
      <c r="B234" s="349" t="s">
        <v>369</v>
      </c>
      <c r="C234" s="324">
        <v>935</v>
      </c>
      <c r="D234" s="324">
        <v>0</v>
      </c>
      <c r="E234" s="324">
        <v>14172</v>
      </c>
      <c r="F234" s="324">
        <v>1720</v>
      </c>
      <c r="G234" s="324">
        <v>-3401</v>
      </c>
      <c r="H234" s="324">
        <v>13426</v>
      </c>
    </row>
    <row r="235" spans="1:8">
      <c r="A235" s="26" t="s">
        <v>624</v>
      </c>
      <c r="B235" s="349" t="s">
        <v>436</v>
      </c>
      <c r="C235" s="324">
        <v>12536</v>
      </c>
      <c r="D235" s="324">
        <v>59</v>
      </c>
      <c r="E235" s="324">
        <v>0</v>
      </c>
      <c r="F235" s="324">
        <v>0</v>
      </c>
      <c r="G235" s="324">
        <v>-18</v>
      </c>
      <c r="H235" s="324">
        <v>12577</v>
      </c>
    </row>
    <row r="236" spans="1:8">
      <c r="A236" s="21" t="s">
        <v>677</v>
      </c>
      <c r="B236" s="347" t="s">
        <v>867</v>
      </c>
      <c r="C236" s="49">
        <v>12519</v>
      </c>
      <c r="D236" s="49">
        <v>1675</v>
      </c>
      <c r="E236" s="49">
        <v>9124</v>
      </c>
      <c r="F236" s="49">
        <v>207</v>
      </c>
      <c r="G236" s="49">
        <v>-450</v>
      </c>
      <c r="H236" s="49">
        <v>23075</v>
      </c>
    </row>
    <row r="237" spans="1:8">
      <c r="A237" s="26" t="s">
        <v>439</v>
      </c>
      <c r="B237" s="349" t="s">
        <v>440</v>
      </c>
      <c r="C237" s="324">
        <v>699</v>
      </c>
      <c r="D237" s="324">
        <v>1643</v>
      </c>
      <c r="E237" s="324">
        <v>9124</v>
      </c>
      <c r="F237" s="324">
        <v>207</v>
      </c>
      <c r="G237" s="324">
        <v>-432</v>
      </c>
      <c r="H237" s="324">
        <v>11241</v>
      </c>
    </row>
    <row r="238" spans="1:8">
      <c r="A238" s="26" t="s">
        <v>793</v>
      </c>
      <c r="B238" s="349" t="s">
        <v>442</v>
      </c>
      <c r="C238" s="324">
        <v>11820</v>
      </c>
      <c r="D238" s="324">
        <v>32</v>
      </c>
      <c r="E238" s="324">
        <v>0</v>
      </c>
      <c r="F238" s="324">
        <v>0</v>
      </c>
      <c r="G238" s="324">
        <v>-18</v>
      </c>
      <c r="H238" s="324">
        <v>11834</v>
      </c>
    </row>
    <row r="239" spans="1:8">
      <c r="A239" s="56" t="s">
        <v>626</v>
      </c>
      <c r="B239" s="48" t="s">
        <v>993</v>
      </c>
      <c r="C239" s="49">
        <v>952</v>
      </c>
      <c r="D239" s="49">
        <v>3330</v>
      </c>
      <c r="E239" s="49">
        <v>5048</v>
      </c>
      <c r="F239" s="49">
        <v>1513</v>
      </c>
      <c r="G239" s="49">
        <v>-3114</v>
      </c>
      <c r="H239" s="49">
        <v>7729</v>
      </c>
    </row>
    <row r="240" spans="1:8">
      <c r="A240" s="22" t="s">
        <v>629</v>
      </c>
      <c r="B240" s="64" t="s">
        <v>65</v>
      </c>
      <c r="C240" s="324">
        <v>60</v>
      </c>
      <c r="D240" s="324">
        <v>621</v>
      </c>
      <c r="E240" s="324">
        <v>12</v>
      </c>
      <c r="F240" s="324">
        <v>1195</v>
      </c>
      <c r="G240" s="324">
        <v>-21</v>
      </c>
      <c r="H240" s="324">
        <v>1867</v>
      </c>
    </row>
    <row r="241" spans="1:8">
      <c r="A241" s="22" t="s">
        <v>627</v>
      </c>
      <c r="B241" s="64" t="s">
        <v>59</v>
      </c>
      <c r="C241" s="324">
        <v>2607</v>
      </c>
      <c r="D241" s="324">
        <v>1419</v>
      </c>
      <c r="E241" s="324">
        <v>2668</v>
      </c>
      <c r="F241" s="324">
        <v>452</v>
      </c>
      <c r="G241" s="324">
        <v>-1942</v>
      </c>
      <c r="H241" s="324">
        <v>5204</v>
      </c>
    </row>
    <row r="242" spans="1:8">
      <c r="A242" s="22" t="s">
        <v>628</v>
      </c>
      <c r="B242" s="64" t="s">
        <v>520</v>
      </c>
      <c r="C242" s="324">
        <v>986</v>
      </c>
      <c r="D242" s="324">
        <v>1553</v>
      </c>
      <c r="E242" s="324">
        <v>331</v>
      </c>
      <c r="F242" s="324">
        <v>1368</v>
      </c>
      <c r="G242" s="324">
        <v>-1137</v>
      </c>
      <c r="H242" s="324">
        <v>3101</v>
      </c>
    </row>
    <row r="243" spans="1:8">
      <c r="A243" s="22" t="s">
        <v>66</v>
      </c>
      <c r="B243" s="64" t="s">
        <v>67</v>
      </c>
      <c r="C243" s="324">
        <v>100</v>
      </c>
      <c r="D243" s="324">
        <v>556</v>
      </c>
      <c r="E243" s="324">
        <v>7</v>
      </c>
      <c r="F243" s="324">
        <v>40</v>
      </c>
      <c r="G243" s="324">
        <v>-21</v>
      </c>
      <c r="H243" s="324">
        <v>682</v>
      </c>
    </row>
    <row r="244" spans="1:8">
      <c r="A244" s="56" t="s">
        <v>631</v>
      </c>
      <c r="B244" s="48" t="s">
        <v>883</v>
      </c>
      <c r="C244" s="49">
        <v>-2681</v>
      </c>
      <c r="D244" s="49">
        <v>423</v>
      </c>
      <c r="E244" s="49">
        <v>2054</v>
      </c>
      <c r="F244" s="49">
        <v>848</v>
      </c>
      <c r="G244" s="49">
        <v>-35</v>
      </c>
      <c r="H244" s="49">
        <v>609</v>
      </c>
    </row>
    <row r="245" spans="1:8">
      <c r="A245" s="22" t="s">
        <v>632</v>
      </c>
      <c r="B245" s="64" t="s">
        <v>73</v>
      </c>
      <c r="C245" s="324">
        <v>216</v>
      </c>
      <c r="D245" s="324">
        <v>622</v>
      </c>
      <c r="E245" s="324">
        <v>108</v>
      </c>
      <c r="F245" s="324">
        <v>365</v>
      </c>
      <c r="G245" s="324">
        <v>-30</v>
      </c>
      <c r="H245" s="324">
        <v>1281</v>
      </c>
    </row>
    <row r="246" spans="1:8">
      <c r="A246" s="22" t="s">
        <v>633</v>
      </c>
      <c r="B246" s="64" t="s">
        <v>75</v>
      </c>
      <c r="C246" s="324">
        <v>74</v>
      </c>
      <c r="D246" s="324">
        <v>7</v>
      </c>
      <c r="E246" s="324">
        <v>3</v>
      </c>
      <c r="F246" s="324">
        <v>5</v>
      </c>
      <c r="G246" s="324">
        <v>-30</v>
      </c>
      <c r="H246" s="324">
        <v>59</v>
      </c>
    </row>
    <row r="247" spans="1:8" ht="26">
      <c r="A247" s="22" t="s">
        <v>1000</v>
      </c>
      <c r="B247" s="64" t="s">
        <v>1061</v>
      </c>
      <c r="C247" s="324">
        <v>0</v>
      </c>
      <c r="D247" s="324">
        <v>0</v>
      </c>
      <c r="E247" s="324">
        <v>0</v>
      </c>
      <c r="F247" s="324">
        <v>0</v>
      </c>
      <c r="G247" s="324">
        <v>0</v>
      </c>
      <c r="H247" s="324">
        <v>0</v>
      </c>
    </row>
    <row r="248" spans="1:8">
      <c r="A248" s="56" t="s">
        <v>817</v>
      </c>
      <c r="B248" s="48" t="s">
        <v>884</v>
      </c>
      <c r="C248" s="49">
        <v>-2539</v>
      </c>
      <c r="D248" s="49">
        <v>1038</v>
      </c>
      <c r="E248" s="49">
        <v>2159</v>
      </c>
      <c r="F248" s="49">
        <v>1208</v>
      </c>
      <c r="G248" s="49">
        <v>-35</v>
      </c>
      <c r="H248" s="49">
        <v>1831</v>
      </c>
    </row>
    <row r="249" spans="1:8">
      <c r="A249" s="22" t="s">
        <v>78</v>
      </c>
      <c r="B249" s="64" t="s">
        <v>79</v>
      </c>
      <c r="C249" s="324">
        <v>-282</v>
      </c>
      <c r="D249" s="324">
        <v>264</v>
      </c>
      <c r="E249" s="324">
        <v>279</v>
      </c>
      <c r="F249" s="324">
        <v>186</v>
      </c>
      <c r="G249" s="324">
        <v>-2</v>
      </c>
      <c r="H249" s="324">
        <v>445</v>
      </c>
    </row>
    <row r="250" spans="1:8">
      <c r="A250" s="22" t="s">
        <v>1002</v>
      </c>
      <c r="B250" s="64" t="s">
        <v>1003</v>
      </c>
      <c r="C250" s="324">
        <v>0</v>
      </c>
      <c r="D250" s="324">
        <v>0</v>
      </c>
      <c r="E250" s="324">
        <v>0</v>
      </c>
      <c r="F250" s="324">
        <v>0</v>
      </c>
      <c r="G250" s="324">
        <v>0</v>
      </c>
      <c r="H250" s="324">
        <v>0</v>
      </c>
    </row>
    <row r="251" spans="1:8">
      <c r="A251" s="56" t="s">
        <v>819</v>
      </c>
      <c r="B251" s="48" t="s">
        <v>885</v>
      </c>
      <c r="C251" s="49">
        <v>-2257</v>
      </c>
      <c r="D251" s="49">
        <v>774</v>
      </c>
      <c r="E251" s="49">
        <v>1880</v>
      </c>
      <c r="F251" s="49">
        <v>1022</v>
      </c>
      <c r="G251" s="49">
        <v>-33</v>
      </c>
      <c r="H251" s="49">
        <v>1386</v>
      </c>
    </row>
    <row r="252" spans="1:8">
      <c r="A252" s="24" t="s">
        <v>821</v>
      </c>
      <c r="B252" s="355" t="s">
        <v>1004</v>
      </c>
      <c r="C252" s="327">
        <v>0</v>
      </c>
      <c r="D252" s="327">
        <v>0</v>
      </c>
      <c r="E252" s="327">
        <v>0</v>
      </c>
      <c r="F252" s="327">
        <v>0</v>
      </c>
      <c r="G252" s="327">
        <v>0</v>
      </c>
      <c r="H252" s="327">
        <v>0</v>
      </c>
    </row>
    <row r="253" spans="1:8">
      <c r="A253" s="56" t="s">
        <v>886</v>
      </c>
      <c r="B253" s="48" t="s">
        <v>887</v>
      </c>
      <c r="C253" s="49">
        <v>-2257</v>
      </c>
      <c r="D253" s="49">
        <v>774</v>
      </c>
      <c r="E253" s="49">
        <v>1880</v>
      </c>
      <c r="F253" s="49">
        <v>1022</v>
      </c>
      <c r="G253" s="49">
        <v>-33</v>
      </c>
      <c r="H253" s="49">
        <v>1386</v>
      </c>
    </row>
    <row r="254" spans="1:8">
      <c r="A254" s="57"/>
      <c r="B254" s="371"/>
      <c r="C254" s="327"/>
      <c r="D254" s="327"/>
      <c r="E254" s="327"/>
      <c r="F254" s="327"/>
      <c r="G254" s="327"/>
      <c r="H254" s="327"/>
    </row>
    <row r="255" spans="1:8">
      <c r="A255" s="30" t="s">
        <v>857</v>
      </c>
      <c r="B255" s="360" t="s">
        <v>888</v>
      </c>
      <c r="C255" s="361">
        <v>0</v>
      </c>
      <c r="D255" s="361">
        <v>0</v>
      </c>
      <c r="E255" s="361">
        <v>0</v>
      </c>
      <c r="F255" s="361">
        <v>0</v>
      </c>
      <c r="G255" s="361">
        <v>-112</v>
      </c>
      <c r="H255" s="361">
        <v>-112</v>
      </c>
    </row>
    <row r="256" spans="1:8">
      <c r="A256" s="31" t="s">
        <v>889</v>
      </c>
      <c r="B256" s="357" t="s">
        <v>890</v>
      </c>
      <c r="C256" s="370">
        <v>-2257</v>
      </c>
      <c r="D256" s="370">
        <v>774</v>
      </c>
      <c r="E256" s="370">
        <v>1880</v>
      </c>
      <c r="F256" s="370">
        <v>1022</v>
      </c>
      <c r="G256" s="370">
        <v>79</v>
      </c>
      <c r="H256" s="370">
        <v>1498</v>
      </c>
    </row>
  </sheetData>
  <mergeCells count="6">
    <mergeCell ref="A172:A173"/>
    <mergeCell ref="B172:B173"/>
    <mergeCell ref="A198:A199"/>
    <mergeCell ref="B198:B199"/>
    <mergeCell ref="A230:A231"/>
    <mergeCell ref="B230:B23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8" tint="0.39997558519241921"/>
  </sheetPr>
  <dimension ref="A1:H256"/>
  <sheetViews>
    <sheetView workbookViewId="0"/>
  </sheetViews>
  <sheetFormatPr baseColWidth="10" defaultColWidth="35.1640625" defaultRowHeight="14"/>
  <cols>
    <col min="1" max="2" width="50.1640625" style="12" customWidth="1"/>
    <col min="3" max="8" width="12.1640625" style="11" customWidth="1"/>
    <col min="9" max="16384" width="35.1640625" style="11"/>
  </cols>
  <sheetData>
    <row r="1" spans="1:4">
      <c r="A1" s="10" t="s">
        <v>1125</v>
      </c>
    </row>
    <row r="2" spans="1:4">
      <c r="A2" s="10" t="s">
        <v>1126</v>
      </c>
    </row>
    <row r="3" spans="1:4">
      <c r="A3" s="10"/>
    </row>
    <row r="4" spans="1:4">
      <c r="A4" s="10"/>
    </row>
    <row r="5" spans="1:4" ht="26">
      <c r="A5" s="13" t="s">
        <v>1083</v>
      </c>
      <c r="B5" s="14" t="s">
        <v>1084</v>
      </c>
    </row>
    <row r="6" spans="1:4" ht="31.25" customHeight="1">
      <c r="A6" s="319" t="s">
        <v>462</v>
      </c>
      <c r="B6" s="319" t="s">
        <v>41</v>
      </c>
      <c r="C6" s="320" t="s">
        <v>1103</v>
      </c>
      <c r="D6" s="320" t="s">
        <v>1127</v>
      </c>
    </row>
    <row r="7" spans="1:4">
      <c r="A7" s="321" t="s">
        <v>0</v>
      </c>
      <c r="B7" s="321" t="s">
        <v>1</v>
      </c>
      <c r="C7" s="322">
        <v>142172</v>
      </c>
      <c r="D7" s="322">
        <v>164040</v>
      </c>
    </row>
    <row r="8" spans="1:4">
      <c r="A8" s="323" t="s">
        <v>622</v>
      </c>
      <c r="B8" s="323" t="s">
        <v>46</v>
      </c>
      <c r="C8" s="324">
        <v>21989</v>
      </c>
      <c r="D8" s="324">
        <v>41641</v>
      </c>
    </row>
    <row r="9" spans="1:4">
      <c r="A9" s="323" t="s">
        <v>623</v>
      </c>
      <c r="B9" s="323" t="s">
        <v>369</v>
      </c>
      <c r="C9" s="324">
        <v>62220</v>
      </c>
      <c r="D9" s="324">
        <v>46756</v>
      </c>
    </row>
    <row r="10" spans="1:4">
      <c r="A10" s="323" t="s">
        <v>624</v>
      </c>
      <c r="B10" s="323" t="s">
        <v>436</v>
      </c>
      <c r="C10" s="324">
        <v>57963</v>
      </c>
      <c r="D10" s="324">
        <v>75643</v>
      </c>
    </row>
    <row r="11" spans="1:4">
      <c r="A11" s="321" t="s">
        <v>677</v>
      </c>
      <c r="B11" s="321" t="s">
        <v>867</v>
      </c>
      <c r="C11" s="322">
        <v>88827</v>
      </c>
      <c r="D11" s="322">
        <v>93264</v>
      </c>
    </row>
    <row r="12" spans="1:4">
      <c r="A12" s="323" t="s">
        <v>439</v>
      </c>
      <c r="B12" s="323" t="s">
        <v>440</v>
      </c>
      <c r="C12" s="324">
        <v>46029</v>
      </c>
      <c r="D12" s="324">
        <v>40954</v>
      </c>
    </row>
    <row r="13" spans="1:4">
      <c r="A13" s="323" t="s">
        <v>793</v>
      </c>
      <c r="B13" s="323" t="s">
        <v>442</v>
      </c>
      <c r="C13" s="324">
        <v>42798</v>
      </c>
      <c r="D13" s="324">
        <v>52310</v>
      </c>
    </row>
    <row r="14" spans="1:4">
      <c r="A14" s="325" t="s">
        <v>626</v>
      </c>
      <c r="B14" s="325" t="s">
        <v>993</v>
      </c>
      <c r="C14" s="322">
        <v>53345</v>
      </c>
      <c r="D14" s="322">
        <v>70776</v>
      </c>
    </row>
    <row r="15" spans="1:4">
      <c r="A15" s="61" t="s">
        <v>629</v>
      </c>
      <c r="B15" s="61" t="s">
        <v>65</v>
      </c>
      <c r="C15" s="324">
        <v>3420</v>
      </c>
      <c r="D15" s="324">
        <v>3056</v>
      </c>
    </row>
    <row r="16" spans="1:4">
      <c r="A16" s="61" t="s">
        <v>627</v>
      </c>
      <c r="B16" s="61" t="s">
        <v>59</v>
      </c>
      <c r="C16" s="324">
        <v>22377</v>
      </c>
      <c r="D16" s="324">
        <v>21597</v>
      </c>
    </row>
    <row r="17" spans="1:4">
      <c r="A17" s="61" t="s">
        <v>628</v>
      </c>
      <c r="B17" s="61" t="s">
        <v>520</v>
      </c>
      <c r="C17" s="324">
        <v>12856</v>
      </c>
      <c r="D17" s="324">
        <v>13063</v>
      </c>
    </row>
    <row r="18" spans="1:4">
      <c r="A18" s="61" t="s">
        <v>66</v>
      </c>
      <c r="B18" s="61" t="s">
        <v>67</v>
      </c>
      <c r="C18" s="324">
        <v>6658</v>
      </c>
      <c r="D18" s="324">
        <v>10805</v>
      </c>
    </row>
    <row r="19" spans="1:4">
      <c r="A19" s="325" t="s">
        <v>631</v>
      </c>
      <c r="B19" s="325" t="s">
        <v>883</v>
      </c>
      <c r="C19" s="322">
        <v>14874</v>
      </c>
      <c r="D19" s="322">
        <v>28367</v>
      </c>
    </row>
    <row r="20" spans="1:4">
      <c r="A20" s="61" t="s">
        <v>632</v>
      </c>
      <c r="B20" s="61" t="s">
        <v>73</v>
      </c>
      <c r="C20" s="324">
        <v>2995</v>
      </c>
      <c r="D20" s="324">
        <v>1887</v>
      </c>
    </row>
    <row r="21" spans="1:4">
      <c r="A21" s="61" t="s">
        <v>633</v>
      </c>
      <c r="B21" s="61" t="s">
        <v>75</v>
      </c>
      <c r="C21" s="324">
        <v>679</v>
      </c>
      <c r="D21" s="324">
        <v>1967</v>
      </c>
    </row>
    <row r="22" spans="1:4" ht="26">
      <c r="A22" s="61" t="s">
        <v>1000</v>
      </c>
      <c r="B22" s="61" t="s">
        <v>1061</v>
      </c>
      <c r="C22" s="324">
        <v>0</v>
      </c>
      <c r="D22" s="324">
        <v>0</v>
      </c>
    </row>
    <row r="23" spans="1:4">
      <c r="A23" s="325" t="s">
        <v>817</v>
      </c>
      <c r="B23" s="325" t="s">
        <v>884</v>
      </c>
      <c r="C23" s="322">
        <v>17190</v>
      </c>
      <c r="D23" s="322">
        <v>28287</v>
      </c>
    </row>
    <row r="24" spans="1:4">
      <c r="A24" s="61" t="s">
        <v>78</v>
      </c>
      <c r="B24" s="61" t="s">
        <v>79</v>
      </c>
      <c r="C24" s="324">
        <v>2339</v>
      </c>
      <c r="D24" s="324">
        <v>162</v>
      </c>
    </row>
    <row r="25" spans="1:4">
      <c r="A25" s="61" t="s">
        <v>1002</v>
      </c>
      <c r="B25" s="61" t="s">
        <v>1003</v>
      </c>
      <c r="C25" s="324">
        <v>0</v>
      </c>
      <c r="D25" s="324">
        <v>0</v>
      </c>
    </row>
    <row r="26" spans="1:4">
      <c r="A26" s="325" t="s">
        <v>819</v>
      </c>
      <c r="B26" s="325" t="s">
        <v>885</v>
      </c>
      <c r="C26" s="322">
        <v>14851</v>
      </c>
      <c r="D26" s="322">
        <v>28125</v>
      </c>
    </row>
    <row r="27" spans="1:4">
      <c r="A27" s="321" t="s">
        <v>821</v>
      </c>
      <c r="B27" s="321" t="s">
        <v>1004</v>
      </c>
      <c r="C27" s="322">
        <v>0</v>
      </c>
      <c r="D27" s="322">
        <v>0</v>
      </c>
    </row>
    <row r="28" spans="1:4">
      <c r="A28" s="326"/>
      <c r="B28" s="326"/>
      <c r="C28" s="327"/>
      <c r="D28" s="327"/>
    </row>
    <row r="29" spans="1:4">
      <c r="A29" s="328" t="s">
        <v>886</v>
      </c>
      <c r="B29" s="328" t="s">
        <v>887</v>
      </c>
      <c r="C29" s="329">
        <v>14851</v>
      </c>
      <c r="D29" s="329">
        <v>28125</v>
      </c>
    </row>
    <row r="30" spans="1:4">
      <c r="A30" s="326"/>
      <c r="B30" s="326"/>
      <c r="C30" s="327"/>
      <c r="D30" s="327"/>
    </row>
    <row r="31" spans="1:4">
      <c r="A31" s="325" t="s">
        <v>857</v>
      </c>
      <c r="B31" s="325" t="s">
        <v>888</v>
      </c>
      <c r="C31" s="322">
        <v>-49</v>
      </c>
      <c r="D31" s="322">
        <v>0</v>
      </c>
    </row>
    <row r="32" spans="1:4">
      <c r="A32" s="325" t="s">
        <v>889</v>
      </c>
      <c r="B32" s="325" t="s">
        <v>890</v>
      </c>
      <c r="C32" s="322">
        <v>14900</v>
      </c>
      <c r="D32" s="322">
        <v>28125</v>
      </c>
    </row>
    <row r="33" spans="1:4">
      <c r="A33" s="15"/>
      <c r="B33" s="16"/>
      <c r="C33" s="32"/>
      <c r="D33" s="32"/>
    </row>
    <row r="34" spans="1:4">
      <c r="A34" s="15"/>
      <c r="B34" s="17"/>
      <c r="C34" s="33"/>
      <c r="D34" s="33"/>
    </row>
    <row r="35" spans="1:4">
      <c r="A35" s="330" t="s">
        <v>86</v>
      </c>
      <c r="B35" s="330" t="s">
        <v>891</v>
      </c>
      <c r="C35" s="331"/>
      <c r="D35" s="331"/>
    </row>
    <row r="36" spans="1:4">
      <c r="A36" s="18" t="s">
        <v>88</v>
      </c>
      <c r="B36" s="18" t="s">
        <v>89</v>
      </c>
      <c r="C36" s="332">
        <v>0.16</v>
      </c>
      <c r="D36" s="332">
        <v>0.3</v>
      </c>
    </row>
    <row r="37" spans="1:4">
      <c r="A37" s="333" t="s">
        <v>90</v>
      </c>
      <c r="B37" s="333" t="s">
        <v>91</v>
      </c>
      <c r="C37" s="332">
        <v>0.16</v>
      </c>
      <c r="D37" s="332">
        <v>0.3</v>
      </c>
    </row>
    <row r="38" spans="1:4" ht="26">
      <c r="A38" s="325" t="s">
        <v>858</v>
      </c>
      <c r="B38" s="325" t="s">
        <v>892</v>
      </c>
      <c r="C38" s="334"/>
      <c r="D38" s="334"/>
    </row>
    <row r="39" spans="1:4">
      <c r="A39" s="333" t="s">
        <v>88</v>
      </c>
      <c r="B39" s="333" t="s">
        <v>89</v>
      </c>
      <c r="C39" s="332">
        <v>0.16</v>
      </c>
      <c r="D39" s="332">
        <v>0.3</v>
      </c>
    </row>
    <row r="40" spans="1:4">
      <c r="A40" s="333" t="s">
        <v>90</v>
      </c>
      <c r="B40" s="333" t="s">
        <v>91</v>
      </c>
      <c r="C40" s="332">
        <v>0.16</v>
      </c>
      <c r="D40" s="332">
        <v>0.3</v>
      </c>
    </row>
    <row r="41" spans="1:4">
      <c r="A41" s="325" t="s">
        <v>893</v>
      </c>
      <c r="B41" s="325" t="s">
        <v>894</v>
      </c>
      <c r="C41" s="334"/>
      <c r="D41" s="334"/>
    </row>
    <row r="42" spans="1:4">
      <c r="A42" s="333" t="s">
        <v>88</v>
      </c>
      <c r="B42" s="333" t="s">
        <v>89</v>
      </c>
      <c r="C42" s="332">
        <v>0</v>
      </c>
      <c r="D42" s="332">
        <v>0</v>
      </c>
    </row>
    <row r="43" spans="1:4">
      <c r="A43" s="333" t="s">
        <v>90</v>
      </c>
      <c r="B43" s="333" t="s">
        <v>91</v>
      </c>
      <c r="C43" s="332">
        <v>0</v>
      </c>
      <c r="D43" s="332">
        <v>0</v>
      </c>
    </row>
    <row r="46" spans="1:4">
      <c r="A46" s="330" t="s">
        <v>886</v>
      </c>
      <c r="B46" s="330" t="s">
        <v>887</v>
      </c>
      <c r="C46" s="322">
        <v>14851</v>
      </c>
      <c r="D46" s="322">
        <v>28125</v>
      </c>
    </row>
    <row r="47" spans="1:4" ht="26">
      <c r="A47" s="38" t="s">
        <v>896</v>
      </c>
      <c r="B47" s="38" t="s">
        <v>897</v>
      </c>
      <c r="C47" s="324"/>
      <c r="D47" s="324"/>
    </row>
    <row r="48" spans="1:4">
      <c r="A48" s="38" t="s">
        <v>637</v>
      </c>
      <c r="B48" s="38" t="s">
        <v>898</v>
      </c>
      <c r="C48" s="324">
        <v>47</v>
      </c>
      <c r="D48" s="324">
        <v>-559</v>
      </c>
    </row>
    <row r="49" spans="1:4">
      <c r="A49" s="38" t="s">
        <v>403</v>
      </c>
      <c r="B49" s="38" t="s">
        <v>404</v>
      </c>
      <c r="C49" s="324">
        <v>-1</v>
      </c>
      <c r="D49" s="324">
        <v>1</v>
      </c>
    </row>
    <row r="50" spans="1:4" ht="26">
      <c r="A50" s="38" t="s">
        <v>899</v>
      </c>
      <c r="B50" s="38" t="s">
        <v>900</v>
      </c>
      <c r="C50" s="324"/>
      <c r="D50" s="324"/>
    </row>
    <row r="51" spans="1:4">
      <c r="A51" s="330" t="s">
        <v>405</v>
      </c>
      <c r="B51" s="330" t="s">
        <v>901</v>
      </c>
      <c r="C51" s="322">
        <v>14897</v>
      </c>
      <c r="D51" s="322">
        <v>27567</v>
      </c>
    </row>
    <row r="52" spans="1:4" ht="26">
      <c r="A52" s="18" t="s">
        <v>795</v>
      </c>
      <c r="B52" s="18" t="s">
        <v>902</v>
      </c>
      <c r="C52" s="324">
        <v>-49</v>
      </c>
      <c r="D52" s="324">
        <v>0</v>
      </c>
    </row>
    <row r="53" spans="1:4" ht="26">
      <c r="A53" s="330" t="s">
        <v>903</v>
      </c>
      <c r="B53" s="330" t="s">
        <v>904</v>
      </c>
      <c r="C53" s="322">
        <v>14946</v>
      </c>
      <c r="D53" s="322">
        <v>27567</v>
      </c>
    </row>
    <row r="56" spans="1:4" ht="26">
      <c r="A56" s="13" t="s">
        <v>1087</v>
      </c>
      <c r="B56" s="13" t="s">
        <v>1088</v>
      </c>
    </row>
    <row r="57" spans="1:4" ht="31.25" customHeight="1">
      <c r="A57" s="319" t="s">
        <v>126</v>
      </c>
      <c r="B57" s="319" t="s">
        <v>127</v>
      </c>
      <c r="C57" s="320" t="s">
        <v>1104</v>
      </c>
      <c r="D57" s="320" t="s">
        <v>1128</v>
      </c>
    </row>
    <row r="58" spans="1:4">
      <c r="A58" s="340" t="s">
        <v>14</v>
      </c>
      <c r="B58" s="340" t="s">
        <v>15</v>
      </c>
      <c r="C58" s="336">
        <v>95047</v>
      </c>
      <c r="D58" s="336">
        <v>94202</v>
      </c>
    </row>
    <row r="59" spans="1:4">
      <c r="A59" s="61" t="s">
        <v>566</v>
      </c>
      <c r="B59" s="61" t="s">
        <v>133</v>
      </c>
      <c r="C59" s="62">
        <v>11187</v>
      </c>
      <c r="D59" s="62">
        <v>10755</v>
      </c>
    </row>
    <row r="60" spans="1:4">
      <c r="A60" s="61" t="s">
        <v>134</v>
      </c>
      <c r="B60" s="61" t="s">
        <v>907</v>
      </c>
      <c r="C60" s="62">
        <v>36403</v>
      </c>
      <c r="D60" s="62">
        <v>34801</v>
      </c>
    </row>
    <row r="61" spans="1:4">
      <c r="A61" s="61" t="s">
        <v>138</v>
      </c>
      <c r="B61" s="61" t="s">
        <v>139</v>
      </c>
      <c r="C61" s="62">
        <v>46417</v>
      </c>
      <c r="D61" s="62">
        <v>46417</v>
      </c>
    </row>
    <row r="62" spans="1:4">
      <c r="A62" s="61" t="s">
        <v>909</v>
      </c>
      <c r="B62" s="61" t="s">
        <v>141</v>
      </c>
      <c r="C62" s="62">
        <v>0</v>
      </c>
      <c r="D62" s="62">
        <v>0</v>
      </c>
    </row>
    <row r="63" spans="1:4">
      <c r="A63" s="61" t="s">
        <v>536</v>
      </c>
      <c r="B63" s="61" t="s">
        <v>451</v>
      </c>
      <c r="C63" s="62">
        <v>0</v>
      </c>
      <c r="D63" s="62">
        <v>0</v>
      </c>
    </row>
    <row r="64" spans="1:4" ht="26">
      <c r="A64" s="61" t="s">
        <v>644</v>
      </c>
      <c r="B64" s="61" t="s">
        <v>865</v>
      </c>
      <c r="C64" s="62">
        <v>0</v>
      </c>
      <c r="D64" s="62">
        <v>0</v>
      </c>
    </row>
    <row r="65" spans="1:4">
      <c r="A65" s="61" t="s">
        <v>911</v>
      </c>
      <c r="B65" s="61" t="s">
        <v>912</v>
      </c>
      <c r="C65" s="62">
        <v>0</v>
      </c>
      <c r="D65" s="62">
        <v>0</v>
      </c>
    </row>
    <row r="66" spans="1:4">
      <c r="A66" s="61" t="s">
        <v>146</v>
      </c>
      <c r="B66" s="61" t="s">
        <v>147</v>
      </c>
      <c r="C66" s="62">
        <v>0</v>
      </c>
      <c r="D66" s="62">
        <v>0</v>
      </c>
    </row>
    <row r="67" spans="1:4">
      <c r="A67" s="61" t="s">
        <v>913</v>
      </c>
      <c r="B67" s="61" t="s">
        <v>151</v>
      </c>
      <c r="C67" s="62">
        <v>755</v>
      </c>
      <c r="D67" s="62">
        <v>1980</v>
      </c>
    </row>
    <row r="68" spans="1:4">
      <c r="A68" s="61" t="s">
        <v>1005</v>
      </c>
      <c r="B68" s="61" t="s">
        <v>1006</v>
      </c>
      <c r="C68" s="62">
        <v>285</v>
      </c>
      <c r="D68" s="62">
        <v>249</v>
      </c>
    </row>
    <row r="69" spans="1:4">
      <c r="A69" s="340" t="s">
        <v>914</v>
      </c>
      <c r="B69" s="340" t="s">
        <v>17</v>
      </c>
      <c r="C69" s="336">
        <v>122588</v>
      </c>
      <c r="D69" s="336">
        <v>108690</v>
      </c>
    </row>
    <row r="70" spans="1:4">
      <c r="A70" s="61" t="s">
        <v>156</v>
      </c>
      <c r="B70" s="61" t="s">
        <v>157</v>
      </c>
      <c r="C70" s="62">
        <v>51966</v>
      </c>
      <c r="D70" s="62">
        <v>33367</v>
      </c>
    </row>
    <row r="71" spans="1:4">
      <c r="A71" s="61" t="s">
        <v>158</v>
      </c>
      <c r="B71" s="61" t="s">
        <v>159</v>
      </c>
      <c r="C71" s="62">
        <v>17064</v>
      </c>
      <c r="D71" s="62">
        <v>31247</v>
      </c>
    </row>
    <row r="72" spans="1:4">
      <c r="A72" s="364" t="s">
        <v>915</v>
      </c>
      <c r="B72" s="364" t="s">
        <v>161</v>
      </c>
      <c r="C72" s="337">
        <v>901</v>
      </c>
      <c r="D72" s="337">
        <v>0</v>
      </c>
    </row>
    <row r="73" spans="1:4">
      <c r="A73" s="61" t="s">
        <v>152</v>
      </c>
      <c r="B73" s="61" t="s">
        <v>163</v>
      </c>
      <c r="C73" s="62">
        <v>3856</v>
      </c>
      <c r="D73" s="62">
        <v>4635</v>
      </c>
    </row>
    <row r="74" spans="1:4">
      <c r="A74" s="61" t="s">
        <v>916</v>
      </c>
      <c r="B74" s="61" t="s">
        <v>917</v>
      </c>
      <c r="C74" s="62">
        <v>0</v>
      </c>
      <c r="D74" s="62">
        <v>0</v>
      </c>
    </row>
    <row r="75" spans="1:4" ht="26">
      <c r="A75" s="61" t="s">
        <v>918</v>
      </c>
      <c r="B75" s="61" t="s">
        <v>919</v>
      </c>
      <c r="C75" s="62">
        <v>0</v>
      </c>
      <c r="D75" s="62">
        <v>0</v>
      </c>
    </row>
    <row r="76" spans="1:4">
      <c r="A76" s="61" t="s">
        <v>146</v>
      </c>
      <c r="B76" s="61" t="s">
        <v>147</v>
      </c>
      <c r="C76" s="62">
        <v>805</v>
      </c>
      <c r="D76" s="62">
        <v>855</v>
      </c>
    </row>
    <row r="77" spans="1:4">
      <c r="A77" s="61" t="s">
        <v>499</v>
      </c>
      <c r="B77" s="61" t="s">
        <v>149</v>
      </c>
      <c r="C77" s="62">
        <v>8312</v>
      </c>
      <c r="D77" s="62">
        <v>11720</v>
      </c>
    </row>
    <row r="78" spans="1:4">
      <c r="A78" s="61" t="s">
        <v>170</v>
      </c>
      <c r="B78" s="61" t="s">
        <v>920</v>
      </c>
      <c r="C78" s="62">
        <v>39684</v>
      </c>
      <c r="D78" s="62">
        <v>26866</v>
      </c>
    </row>
    <row r="79" spans="1:4">
      <c r="A79" s="61" t="s">
        <v>923</v>
      </c>
      <c r="B79" s="61" t="s">
        <v>924</v>
      </c>
      <c r="C79" s="62">
        <v>0</v>
      </c>
      <c r="D79" s="62">
        <v>0</v>
      </c>
    </row>
    <row r="80" spans="1:4">
      <c r="A80" s="340" t="s">
        <v>20</v>
      </c>
      <c r="B80" s="340" t="s">
        <v>925</v>
      </c>
      <c r="C80" s="336">
        <v>217635</v>
      </c>
      <c r="D80" s="336">
        <v>202892</v>
      </c>
    </row>
    <row r="81" spans="1:4">
      <c r="A81" s="15"/>
      <c r="B81" s="15"/>
      <c r="C81" s="1"/>
    </row>
    <row r="82" spans="1:4" ht="31.25" customHeight="1">
      <c r="A82" s="319" t="s">
        <v>452</v>
      </c>
      <c r="B82" s="319" t="s">
        <v>177</v>
      </c>
      <c r="C82" s="320" t="s">
        <v>1104</v>
      </c>
      <c r="D82" s="320" t="s">
        <v>1128</v>
      </c>
    </row>
    <row r="83" spans="1:4">
      <c r="A83" s="340" t="s">
        <v>22</v>
      </c>
      <c r="B83" s="340" t="s">
        <v>23</v>
      </c>
      <c r="C83" s="336">
        <v>167368</v>
      </c>
      <c r="D83" s="336">
        <v>151530</v>
      </c>
    </row>
    <row r="84" spans="1:4">
      <c r="A84" s="340" t="s">
        <v>926</v>
      </c>
      <c r="B84" s="340" t="s">
        <v>481</v>
      </c>
      <c r="C84" s="336">
        <v>166500</v>
      </c>
      <c r="D84" s="336">
        <v>151530</v>
      </c>
    </row>
    <row r="85" spans="1:4">
      <c r="A85" s="61" t="s">
        <v>182</v>
      </c>
      <c r="B85" s="61" t="s">
        <v>183</v>
      </c>
      <c r="C85" s="62">
        <v>94950</v>
      </c>
      <c r="D85" s="62">
        <v>94950</v>
      </c>
    </row>
    <row r="86" spans="1:4">
      <c r="A86" s="61" t="s">
        <v>990</v>
      </c>
      <c r="B86" s="61" t="s">
        <v>1007</v>
      </c>
      <c r="C86" s="62">
        <v>112438</v>
      </c>
      <c r="D86" s="62">
        <v>105200</v>
      </c>
    </row>
    <row r="87" spans="1:4">
      <c r="A87" s="61" t="s">
        <v>1008</v>
      </c>
      <c r="B87" s="61" t="s">
        <v>189</v>
      </c>
      <c r="C87" s="62">
        <v>0</v>
      </c>
      <c r="D87" s="62">
        <v>0</v>
      </c>
    </row>
    <row r="88" spans="1:4">
      <c r="A88" s="61" t="s">
        <v>573</v>
      </c>
      <c r="B88" s="61" t="s">
        <v>191</v>
      </c>
      <c r="C88" s="62">
        <v>989</v>
      </c>
      <c r="D88" s="62">
        <v>551</v>
      </c>
    </row>
    <row r="89" spans="1:4">
      <c r="A89" s="61" t="s">
        <v>574</v>
      </c>
      <c r="B89" s="61" t="s">
        <v>193</v>
      </c>
      <c r="C89" s="62">
        <v>-790</v>
      </c>
      <c r="D89" s="62">
        <v>-837</v>
      </c>
    </row>
    <row r="90" spans="1:4">
      <c r="A90" s="61" t="s">
        <v>194</v>
      </c>
      <c r="B90" s="61" t="s">
        <v>195</v>
      </c>
      <c r="C90" s="62">
        <v>-55987</v>
      </c>
      <c r="D90" s="62">
        <v>-76459</v>
      </c>
    </row>
    <row r="91" spans="1:4">
      <c r="A91" s="61" t="s">
        <v>575</v>
      </c>
      <c r="B91" s="61" t="s">
        <v>197</v>
      </c>
      <c r="C91" s="62">
        <v>14900</v>
      </c>
      <c r="D91" s="62">
        <v>28125</v>
      </c>
    </row>
    <row r="92" spans="1:4">
      <c r="A92" s="321" t="s">
        <v>927</v>
      </c>
      <c r="B92" s="321" t="s">
        <v>482</v>
      </c>
      <c r="C92" s="341">
        <v>868</v>
      </c>
      <c r="D92" s="341">
        <v>0</v>
      </c>
    </row>
    <row r="93" spans="1:4">
      <c r="A93" s="340" t="s">
        <v>24</v>
      </c>
      <c r="B93" s="340" t="s">
        <v>928</v>
      </c>
      <c r="C93" s="336">
        <v>5276</v>
      </c>
      <c r="D93" s="336">
        <v>7604</v>
      </c>
    </row>
    <row r="94" spans="1:4">
      <c r="A94" s="61" t="s">
        <v>336</v>
      </c>
      <c r="B94" s="61" t="s">
        <v>337</v>
      </c>
      <c r="C94" s="62">
        <v>0</v>
      </c>
      <c r="D94" s="62">
        <v>0</v>
      </c>
    </row>
    <row r="95" spans="1:4">
      <c r="A95" s="61" t="s">
        <v>200</v>
      </c>
      <c r="B95" s="61" t="s">
        <v>201</v>
      </c>
      <c r="C95" s="62">
        <v>177</v>
      </c>
      <c r="D95" s="62">
        <v>235</v>
      </c>
    </row>
    <row r="96" spans="1:4">
      <c r="A96" s="61" t="s">
        <v>929</v>
      </c>
      <c r="B96" s="61" t="s">
        <v>531</v>
      </c>
      <c r="C96" s="62">
        <v>0</v>
      </c>
      <c r="D96" s="62">
        <v>0</v>
      </c>
    </row>
    <row r="97" spans="1:4">
      <c r="A97" s="61" t="s">
        <v>502</v>
      </c>
      <c r="B97" s="61" t="s">
        <v>205</v>
      </c>
      <c r="C97" s="62">
        <v>3686</v>
      </c>
      <c r="D97" s="62">
        <v>6658</v>
      </c>
    </row>
    <row r="98" spans="1:4">
      <c r="A98" s="61" t="s">
        <v>503</v>
      </c>
      <c r="B98" s="61" t="s">
        <v>207</v>
      </c>
      <c r="C98" s="62">
        <v>1376</v>
      </c>
      <c r="D98" s="62">
        <v>679</v>
      </c>
    </row>
    <row r="99" spans="1:4">
      <c r="A99" s="61" t="s">
        <v>483</v>
      </c>
      <c r="B99" s="61" t="s">
        <v>456</v>
      </c>
      <c r="C99" s="62">
        <v>37</v>
      </c>
      <c r="D99" s="62">
        <v>26</v>
      </c>
    </row>
    <row r="100" spans="1:4">
      <c r="A100" s="61" t="s">
        <v>930</v>
      </c>
      <c r="B100" s="61" t="s">
        <v>211</v>
      </c>
      <c r="C100" s="62">
        <v>0</v>
      </c>
      <c r="D100" s="62">
        <v>6</v>
      </c>
    </row>
    <row r="101" spans="1:4">
      <c r="A101" s="340" t="s">
        <v>931</v>
      </c>
      <c r="B101" s="340" t="s">
        <v>932</v>
      </c>
      <c r="C101" s="336">
        <v>44991</v>
      </c>
      <c r="D101" s="336">
        <v>43758</v>
      </c>
    </row>
    <row r="102" spans="1:4">
      <c r="A102" s="61" t="s">
        <v>336</v>
      </c>
      <c r="B102" s="61" t="s">
        <v>337</v>
      </c>
      <c r="C102" s="62">
        <v>21</v>
      </c>
      <c r="D102" s="62">
        <v>4745</v>
      </c>
    </row>
    <row r="103" spans="1:4">
      <c r="A103" s="61" t="s">
        <v>200</v>
      </c>
      <c r="B103" s="61" t="s">
        <v>201</v>
      </c>
      <c r="C103" s="62">
        <v>260</v>
      </c>
      <c r="D103" s="62">
        <v>277</v>
      </c>
    </row>
    <row r="104" spans="1:4">
      <c r="A104" s="61" t="s">
        <v>579</v>
      </c>
      <c r="B104" s="61" t="s">
        <v>217</v>
      </c>
      <c r="C104" s="62">
        <v>24738</v>
      </c>
      <c r="D104" s="62">
        <v>33930</v>
      </c>
    </row>
    <row r="105" spans="1:4">
      <c r="A105" s="61" t="s">
        <v>933</v>
      </c>
      <c r="B105" s="61" t="s">
        <v>219</v>
      </c>
      <c r="C105" s="62">
        <v>1270</v>
      </c>
      <c r="D105" s="62">
        <v>184</v>
      </c>
    </row>
    <row r="106" spans="1:4">
      <c r="A106" s="61" t="s">
        <v>202</v>
      </c>
      <c r="B106" s="61" t="s">
        <v>203</v>
      </c>
      <c r="C106" s="62">
        <v>18218</v>
      </c>
      <c r="D106" s="62">
        <v>4020</v>
      </c>
    </row>
    <row r="107" spans="1:4">
      <c r="A107" s="61" t="s">
        <v>503</v>
      </c>
      <c r="B107" s="61" t="s">
        <v>207</v>
      </c>
      <c r="C107" s="62">
        <v>211</v>
      </c>
      <c r="D107" s="62">
        <v>197</v>
      </c>
    </row>
    <row r="108" spans="1:4">
      <c r="A108" s="61" t="s">
        <v>934</v>
      </c>
      <c r="B108" s="61" t="s">
        <v>456</v>
      </c>
      <c r="C108" s="62">
        <v>145</v>
      </c>
      <c r="D108" s="62">
        <v>238</v>
      </c>
    </row>
    <row r="109" spans="1:4">
      <c r="A109" s="61" t="s">
        <v>930</v>
      </c>
      <c r="B109" s="61" t="s">
        <v>211</v>
      </c>
      <c r="C109" s="62">
        <v>128</v>
      </c>
      <c r="D109" s="62">
        <v>167</v>
      </c>
    </row>
    <row r="110" spans="1:4" ht="26">
      <c r="A110" s="342" t="s">
        <v>935</v>
      </c>
      <c r="B110" s="342" t="s">
        <v>936</v>
      </c>
      <c r="C110" s="343">
        <v>0</v>
      </c>
      <c r="D110" s="343">
        <v>0</v>
      </c>
    </row>
    <row r="111" spans="1:4">
      <c r="A111" s="340" t="s">
        <v>30</v>
      </c>
      <c r="B111" s="340" t="s">
        <v>937</v>
      </c>
      <c r="C111" s="336">
        <v>217635</v>
      </c>
      <c r="D111" s="336">
        <v>202892</v>
      </c>
    </row>
    <row r="114" spans="1:4" ht="26">
      <c r="A114" s="13" t="s">
        <v>1090</v>
      </c>
      <c r="B114" s="13" t="s">
        <v>1091</v>
      </c>
    </row>
    <row r="115" spans="1:4" ht="31.25" customHeight="1">
      <c r="A115" s="319" t="s">
        <v>231</v>
      </c>
      <c r="B115" s="319" t="s">
        <v>232</v>
      </c>
      <c r="C115" s="113" t="s">
        <v>1103</v>
      </c>
      <c r="D115" s="113" t="s">
        <v>1127</v>
      </c>
    </row>
    <row r="116" spans="1:4">
      <c r="A116" s="344" t="s">
        <v>938</v>
      </c>
      <c r="B116" s="344" t="s">
        <v>234</v>
      </c>
      <c r="C116" s="4"/>
      <c r="D116" s="4"/>
    </row>
    <row r="117" spans="1:4">
      <c r="A117" s="345" t="s">
        <v>522</v>
      </c>
      <c r="B117" s="345" t="s">
        <v>939</v>
      </c>
      <c r="C117" s="5">
        <v>14851</v>
      </c>
      <c r="D117" s="5">
        <v>28125</v>
      </c>
    </row>
    <row r="118" spans="1:4">
      <c r="A118" s="345" t="s">
        <v>235</v>
      </c>
      <c r="B118" s="345" t="s">
        <v>236</v>
      </c>
      <c r="C118" s="5">
        <v>8096</v>
      </c>
      <c r="D118" s="5">
        <v>-2170</v>
      </c>
    </row>
    <row r="119" spans="1:4" ht="26">
      <c r="A119" s="358" t="s">
        <v>1055</v>
      </c>
      <c r="B119" s="358" t="s">
        <v>1056</v>
      </c>
      <c r="C119" s="6"/>
      <c r="D119" s="6"/>
    </row>
    <row r="120" spans="1:4">
      <c r="A120" s="63" t="s">
        <v>1057</v>
      </c>
      <c r="B120" s="63" t="s">
        <v>1058</v>
      </c>
      <c r="C120" s="6">
        <v>3139</v>
      </c>
      <c r="D120" s="6">
        <v>2617</v>
      </c>
    </row>
    <row r="121" spans="1:4">
      <c r="A121" s="63" t="s">
        <v>804</v>
      </c>
      <c r="B121" s="63" t="s">
        <v>1011</v>
      </c>
      <c r="C121" s="6">
        <v>0</v>
      </c>
      <c r="D121" s="6">
        <v>0</v>
      </c>
    </row>
    <row r="122" spans="1:4">
      <c r="A122" s="63" t="s">
        <v>943</v>
      </c>
      <c r="B122" s="63" t="s">
        <v>605</v>
      </c>
      <c r="C122" s="6">
        <v>-262</v>
      </c>
      <c r="D122" s="6">
        <v>602</v>
      </c>
    </row>
    <row r="123" spans="1:4">
      <c r="A123" s="63" t="s">
        <v>652</v>
      </c>
      <c r="B123" s="63" t="s">
        <v>944</v>
      </c>
      <c r="C123" s="6">
        <v>-43</v>
      </c>
      <c r="D123" s="6">
        <v>-570</v>
      </c>
    </row>
    <row r="124" spans="1:4">
      <c r="A124" s="63" t="s">
        <v>653</v>
      </c>
      <c r="B124" s="63" t="s">
        <v>248</v>
      </c>
      <c r="C124" s="6">
        <v>-127</v>
      </c>
      <c r="D124" s="6">
        <v>-509</v>
      </c>
    </row>
    <row r="125" spans="1:4">
      <c r="A125" s="63" t="s">
        <v>654</v>
      </c>
      <c r="B125" s="63" t="s">
        <v>250</v>
      </c>
      <c r="C125" s="6">
        <v>-18600</v>
      </c>
      <c r="D125" s="6">
        <v>-2255</v>
      </c>
    </row>
    <row r="126" spans="1:4">
      <c r="A126" s="63" t="s">
        <v>655</v>
      </c>
      <c r="B126" s="63" t="s">
        <v>252</v>
      </c>
      <c r="C126" s="6">
        <v>14264</v>
      </c>
      <c r="D126" s="6">
        <v>-2586</v>
      </c>
    </row>
    <row r="127" spans="1:4">
      <c r="A127" s="63" t="s">
        <v>255</v>
      </c>
      <c r="B127" s="63" t="s">
        <v>945</v>
      </c>
      <c r="C127" s="6">
        <v>4990</v>
      </c>
      <c r="D127" s="6">
        <v>-2436</v>
      </c>
    </row>
    <row r="128" spans="1:4">
      <c r="A128" s="63" t="s">
        <v>259</v>
      </c>
      <c r="B128" s="63" t="s">
        <v>256</v>
      </c>
      <c r="C128" s="6">
        <v>4047</v>
      </c>
      <c r="D128" s="6">
        <v>2985</v>
      </c>
    </row>
    <row r="129" spans="1:4">
      <c r="A129" s="63" t="s">
        <v>946</v>
      </c>
      <c r="B129" s="63" t="s">
        <v>260</v>
      </c>
      <c r="C129" s="6">
        <v>688</v>
      </c>
      <c r="D129" s="6">
        <v>-18</v>
      </c>
    </row>
    <row r="130" spans="1:4">
      <c r="A130" s="345" t="s">
        <v>805</v>
      </c>
      <c r="B130" s="345" t="s">
        <v>262</v>
      </c>
      <c r="C130" s="5">
        <v>22947</v>
      </c>
      <c r="D130" s="5">
        <v>25955</v>
      </c>
    </row>
    <row r="131" spans="1:4">
      <c r="A131" s="346" t="s">
        <v>947</v>
      </c>
      <c r="B131" s="346" t="s">
        <v>948</v>
      </c>
      <c r="C131" s="7">
        <v>2339</v>
      </c>
      <c r="D131" s="7">
        <v>162</v>
      </c>
    </row>
    <row r="132" spans="1:4">
      <c r="A132" s="63" t="s">
        <v>766</v>
      </c>
      <c r="B132" s="63" t="s">
        <v>767</v>
      </c>
      <c r="C132" s="6">
        <v>-3232</v>
      </c>
      <c r="D132" s="6">
        <v>578</v>
      </c>
    </row>
    <row r="133" spans="1:4">
      <c r="A133" s="347" t="s">
        <v>949</v>
      </c>
      <c r="B133" s="347" t="s">
        <v>950</v>
      </c>
      <c r="C133" s="5">
        <v>22054</v>
      </c>
      <c r="D133" s="5">
        <v>26695</v>
      </c>
    </row>
    <row r="134" spans="1:4">
      <c r="A134" s="344" t="s">
        <v>660</v>
      </c>
      <c r="B134" s="344" t="s">
        <v>272</v>
      </c>
      <c r="C134" s="4"/>
      <c r="D134" s="4"/>
    </row>
    <row r="135" spans="1:4">
      <c r="A135" s="348" t="s">
        <v>549</v>
      </c>
      <c r="B135" s="348" t="s">
        <v>274</v>
      </c>
      <c r="C135" s="4">
        <v>880</v>
      </c>
      <c r="D135" s="4">
        <v>4418</v>
      </c>
    </row>
    <row r="136" spans="1:4">
      <c r="A136" s="63" t="s">
        <v>951</v>
      </c>
      <c r="B136" s="63" t="s">
        <v>952</v>
      </c>
      <c r="C136" s="6">
        <v>67</v>
      </c>
      <c r="D136" s="6">
        <v>206</v>
      </c>
    </row>
    <row r="137" spans="1:4">
      <c r="A137" s="63" t="s">
        <v>1012</v>
      </c>
      <c r="B137" s="63" t="s">
        <v>1013</v>
      </c>
      <c r="C137" s="6">
        <v>0</v>
      </c>
      <c r="D137" s="6">
        <v>0</v>
      </c>
    </row>
    <row r="138" spans="1:4">
      <c r="A138" s="63" t="s">
        <v>281</v>
      </c>
      <c r="B138" s="63" t="s">
        <v>282</v>
      </c>
      <c r="C138" s="6">
        <v>143</v>
      </c>
      <c r="D138" s="6">
        <v>3512</v>
      </c>
    </row>
    <row r="139" spans="1:4">
      <c r="A139" s="63" t="s">
        <v>953</v>
      </c>
      <c r="B139" s="63" t="s">
        <v>954</v>
      </c>
      <c r="C139" s="6">
        <v>670</v>
      </c>
      <c r="D139" s="6">
        <v>700</v>
      </c>
    </row>
    <row r="140" spans="1:4">
      <c r="A140" s="63" t="s">
        <v>1014</v>
      </c>
      <c r="B140" s="63" t="s">
        <v>1015</v>
      </c>
      <c r="C140" s="6">
        <v>0</v>
      </c>
      <c r="D140" s="6">
        <v>0</v>
      </c>
    </row>
    <row r="141" spans="1:4">
      <c r="A141" s="345" t="s">
        <v>553</v>
      </c>
      <c r="B141" s="345" t="s">
        <v>300</v>
      </c>
      <c r="C141" s="5">
        <v>5007</v>
      </c>
      <c r="D141" s="5">
        <v>4543</v>
      </c>
    </row>
    <row r="142" spans="1:4" ht="26">
      <c r="A142" s="63" t="s">
        <v>957</v>
      </c>
      <c r="B142" s="63" t="s">
        <v>958</v>
      </c>
      <c r="C142" s="6">
        <v>4175</v>
      </c>
      <c r="D142" s="6">
        <v>4145</v>
      </c>
    </row>
    <row r="143" spans="1:4">
      <c r="A143" s="63" t="s">
        <v>1016</v>
      </c>
      <c r="B143" s="63" t="s">
        <v>1017</v>
      </c>
      <c r="C143" s="6">
        <v>0</v>
      </c>
      <c r="D143" s="6">
        <v>0</v>
      </c>
    </row>
    <row r="144" spans="1:4">
      <c r="A144" s="63" t="s">
        <v>962</v>
      </c>
      <c r="B144" s="63" t="s">
        <v>963</v>
      </c>
      <c r="C144" s="6">
        <v>0</v>
      </c>
      <c r="D144" s="6">
        <v>0</v>
      </c>
    </row>
    <row r="145" spans="1:4">
      <c r="A145" s="63" t="s">
        <v>557</v>
      </c>
      <c r="B145" s="63" t="s">
        <v>424</v>
      </c>
      <c r="C145" s="6">
        <v>832</v>
      </c>
      <c r="D145" s="6">
        <v>398</v>
      </c>
    </row>
    <row r="146" spans="1:4">
      <c r="A146" s="347" t="s">
        <v>964</v>
      </c>
      <c r="B146" s="347" t="s">
        <v>965</v>
      </c>
      <c r="C146" s="5">
        <v>-4127</v>
      </c>
      <c r="D146" s="5">
        <v>-125</v>
      </c>
    </row>
    <row r="147" spans="1:4">
      <c r="A147" s="344" t="s">
        <v>669</v>
      </c>
      <c r="B147" s="344" t="s">
        <v>966</v>
      </c>
      <c r="C147" s="4"/>
      <c r="D147" s="4"/>
    </row>
    <row r="148" spans="1:4">
      <c r="A148" s="348" t="s">
        <v>549</v>
      </c>
      <c r="B148" s="348" t="s">
        <v>274</v>
      </c>
      <c r="C148" s="4">
        <v>71</v>
      </c>
      <c r="D148" s="4">
        <v>1674</v>
      </c>
    </row>
    <row r="149" spans="1:4" ht="26">
      <c r="A149" s="63" t="s">
        <v>967</v>
      </c>
      <c r="B149" s="63" t="s">
        <v>968</v>
      </c>
      <c r="C149" s="6">
        <v>0</v>
      </c>
      <c r="D149" s="6">
        <v>0</v>
      </c>
    </row>
    <row r="150" spans="1:4">
      <c r="A150" s="63" t="s">
        <v>336</v>
      </c>
      <c r="B150" s="63" t="s">
        <v>337</v>
      </c>
      <c r="C150" s="6">
        <v>1</v>
      </c>
      <c r="D150" s="6">
        <v>1250</v>
      </c>
    </row>
    <row r="151" spans="1:4">
      <c r="A151" s="63" t="s">
        <v>1018</v>
      </c>
      <c r="B151" s="63" t="s">
        <v>1019</v>
      </c>
      <c r="C151" s="6">
        <v>0</v>
      </c>
      <c r="D151" s="6">
        <v>0</v>
      </c>
    </row>
    <row r="152" spans="1:4">
      <c r="A152" s="63" t="s">
        <v>1020</v>
      </c>
      <c r="B152" s="63" t="s">
        <v>1021</v>
      </c>
      <c r="C152" s="6">
        <v>70</v>
      </c>
      <c r="D152" s="6">
        <v>424</v>
      </c>
    </row>
    <row r="153" spans="1:4">
      <c r="A153" s="345" t="s">
        <v>553</v>
      </c>
      <c r="B153" s="345" t="s">
        <v>300</v>
      </c>
      <c r="C153" s="5">
        <v>5180</v>
      </c>
      <c r="D153" s="5">
        <v>11197</v>
      </c>
    </row>
    <row r="154" spans="1:4">
      <c r="A154" s="63" t="s">
        <v>1022</v>
      </c>
      <c r="B154" s="63" t="s">
        <v>1023</v>
      </c>
      <c r="C154" s="6">
        <v>0</v>
      </c>
      <c r="D154" s="6">
        <v>0</v>
      </c>
    </row>
    <row r="155" spans="1:4">
      <c r="A155" s="63" t="s">
        <v>811</v>
      </c>
      <c r="B155" s="63" t="s">
        <v>346</v>
      </c>
      <c r="C155" s="6">
        <v>0</v>
      </c>
      <c r="D155" s="6">
        <v>0</v>
      </c>
    </row>
    <row r="156" spans="1:4" ht="26">
      <c r="A156" s="63" t="s">
        <v>1024</v>
      </c>
      <c r="B156" s="63" t="s">
        <v>1025</v>
      </c>
      <c r="C156" s="6">
        <v>0</v>
      </c>
      <c r="D156" s="6">
        <v>0</v>
      </c>
    </row>
    <row r="157" spans="1:4">
      <c r="A157" s="63" t="s">
        <v>969</v>
      </c>
      <c r="B157" s="63" t="s">
        <v>970</v>
      </c>
      <c r="C157" s="6">
        <v>4725</v>
      </c>
      <c r="D157" s="6">
        <v>9909</v>
      </c>
    </row>
    <row r="158" spans="1:4">
      <c r="A158" s="63" t="s">
        <v>1026</v>
      </c>
      <c r="B158" s="63" t="s">
        <v>1027</v>
      </c>
      <c r="C158" s="6">
        <v>0</v>
      </c>
      <c r="D158" s="6">
        <v>0</v>
      </c>
    </row>
    <row r="159" spans="1:4">
      <c r="A159" s="63" t="s">
        <v>200</v>
      </c>
      <c r="B159" s="63" t="s">
        <v>1028</v>
      </c>
      <c r="C159" s="6">
        <v>0</v>
      </c>
      <c r="D159" s="6">
        <v>0</v>
      </c>
    </row>
    <row r="160" spans="1:4">
      <c r="A160" s="63" t="s">
        <v>971</v>
      </c>
      <c r="B160" s="63" t="s">
        <v>786</v>
      </c>
      <c r="C160" s="6">
        <v>299</v>
      </c>
      <c r="D160" s="6">
        <v>289</v>
      </c>
    </row>
    <row r="161" spans="1:8">
      <c r="A161" s="63" t="s">
        <v>351</v>
      </c>
      <c r="B161" s="63" t="s">
        <v>341</v>
      </c>
      <c r="C161" s="6">
        <v>156</v>
      </c>
      <c r="D161" s="6">
        <v>999</v>
      </c>
    </row>
    <row r="162" spans="1:8">
      <c r="A162" s="63" t="s">
        <v>1029</v>
      </c>
      <c r="B162" s="63" t="s">
        <v>1030</v>
      </c>
      <c r="C162" s="6">
        <v>0</v>
      </c>
      <c r="D162" s="6">
        <v>0</v>
      </c>
    </row>
    <row r="163" spans="1:8">
      <c r="A163" s="347" t="s">
        <v>972</v>
      </c>
      <c r="B163" s="347" t="s">
        <v>973</v>
      </c>
      <c r="C163" s="5">
        <v>-5109</v>
      </c>
      <c r="D163" s="5">
        <v>-9523</v>
      </c>
    </row>
    <row r="164" spans="1:8">
      <c r="A164" s="48" t="s">
        <v>974</v>
      </c>
      <c r="B164" s="48" t="s">
        <v>975</v>
      </c>
      <c r="C164" s="5">
        <v>12818</v>
      </c>
      <c r="D164" s="5">
        <v>17047</v>
      </c>
    </row>
    <row r="165" spans="1:8">
      <c r="A165" s="48" t="s">
        <v>976</v>
      </c>
      <c r="B165" s="48" t="s">
        <v>977</v>
      </c>
      <c r="C165" s="5">
        <v>12818</v>
      </c>
      <c r="D165" s="5">
        <v>17047</v>
      </c>
    </row>
    <row r="166" spans="1:8">
      <c r="A166" s="349" t="s">
        <v>978</v>
      </c>
      <c r="B166" s="349" t="s">
        <v>979</v>
      </c>
      <c r="C166" s="6">
        <v>0</v>
      </c>
      <c r="D166" s="6">
        <v>0</v>
      </c>
    </row>
    <row r="167" spans="1:8">
      <c r="A167" s="48" t="s">
        <v>980</v>
      </c>
      <c r="B167" s="48" t="s">
        <v>981</v>
      </c>
      <c r="C167" s="5">
        <v>26866</v>
      </c>
      <c r="D167" s="5">
        <v>9819</v>
      </c>
    </row>
    <row r="168" spans="1:8">
      <c r="A168" s="48" t="s">
        <v>982</v>
      </c>
      <c r="B168" s="48" t="s">
        <v>983</v>
      </c>
      <c r="C168" s="49">
        <v>39684</v>
      </c>
      <c r="D168" s="49">
        <v>26866</v>
      </c>
    </row>
    <row r="171" spans="1:8" ht="26">
      <c r="A171" s="13" t="s">
        <v>1092</v>
      </c>
      <c r="B171" s="13" t="s">
        <v>1093</v>
      </c>
    </row>
    <row r="172" spans="1:8" ht="52">
      <c r="A172" s="411" t="s">
        <v>126</v>
      </c>
      <c r="B172" s="411" t="s">
        <v>127</v>
      </c>
      <c r="C172" s="350" t="s">
        <v>1114</v>
      </c>
      <c r="D172" s="350" t="s">
        <v>1067</v>
      </c>
      <c r="E172" s="350" t="s">
        <v>1068</v>
      </c>
      <c r="F172" s="350" t="s">
        <v>1059</v>
      </c>
      <c r="G172" s="350" t="s">
        <v>478</v>
      </c>
      <c r="H172" s="351" t="s">
        <v>433</v>
      </c>
    </row>
    <row r="173" spans="1:8" ht="78">
      <c r="A173" s="411" t="s">
        <v>126</v>
      </c>
      <c r="B173" s="411"/>
      <c r="C173" s="350" t="s">
        <v>1115</v>
      </c>
      <c r="D173" s="350" t="s">
        <v>1069</v>
      </c>
      <c r="E173" s="350" t="s">
        <v>1070</v>
      </c>
      <c r="F173" s="350" t="s">
        <v>1060</v>
      </c>
      <c r="G173" s="350" t="s">
        <v>987</v>
      </c>
      <c r="H173" s="351" t="s">
        <v>435</v>
      </c>
    </row>
    <row r="174" spans="1:8">
      <c r="A174" s="347" t="s">
        <v>14</v>
      </c>
      <c r="B174" s="347" t="s">
        <v>15</v>
      </c>
      <c r="C174" s="352">
        <v>2451</v>
      </c>
      <c r="D174" s="352">
        <v>6161</v>
      </c>
      <c r="E174" s="352">
        <v>1237</v>
      </c>
      <c r="F174" s="352">
        <v>111767</v>
      </c>
      <c r="G174" s="352">
        <v>-26569</v>
      </c>
      <c r="H174" s="352">
        <v>95047</v>
      </c>
    </row>
    <row r="175" spans="1:8">
      <c r="A175" s="64" t="s">
        <v>566</v>
      </c>
      <c r="B175" s="64" t="s">
        <v>133</v>
      </c>
      <c r="C175" s="62">
        <v>1059</v>
      </c>
      <c r="D175" s="62">
        <v>3114</v>
      </c>
      <c r="E175" s="62">
        <v>924</v>
      </c>
      <c r="F175" s="62">
        <v>6090</v>
      </c>
      <c r="G175" s="62">
        <v>0</v>
      </c>
      <c r="H175" s="62">
        <v>11187</v>
      </c>
    </row>
    <row r="176" spans="1:8">
      <c r="A176" s="64" t="s">
        <v>134</v>
      </c>
      <c r="B176" s="64" t="s">
        <v>907</v>
      </c>
      <c r="C176" s="62">
        <v>872</v>
      </c>
      <c r="D176" s="62">
        <v>3017</v>
      </c>
      <c r="E176" s="62">
        <v>300</v>
      </c>
      <c r="F176" s="62">
        <v>57949</v>
      </c>
      <c r="G176" s="62">
        <v>-25735</v>
      </c>
      <c r="H176" s="62">
        <v>36403</v>
      </c>
    </row>
    <row r="177" spans="1:8">
      <c r="A177" s="64" t="s">
        <v>138</v>
      </c>
      <c r="B177" s="64" t="s">
        <v>139</v>
      </c>
      <c r="C177" s="62">
        <v>0</v>
      </c>
      <c r="D177" s="62">
        <v>0</v>
      </c>
      <c r="E177" s="62">
        <v>0</v>
      </c>
      <c r="F177" s="62">
        <v>0</v>
      </c>
      <c r="G177" s="62">
        <v>46417</v>
      </c>
      <c r="H177" s="62">
        <v>46417</v>
      </c>
    </row>
    <row r="178" spans="1:8">
      <c r="A178" s="64" t="s">
        <v>909</v>
      </c>
      <c r="B178" s="64" t="s">
        <v>141</v>
      </c>
      <c r="C178" s="62">
        <v>0</v>
      </c>
      <c r="D178" s="62">
        <v>0</v>
      </c>
      <c r="E178" s="62">
        <v>0</v>
      </c>
      <c r="F178" s="62">
        <v>0</v>
      </c>
      <c r="G178" s="62">
        <v>0</v>
      </c>
      <c r="H178" s="62">
        <v>0</v>
      </c>
    </row>
    <row r="179" spans="1:8">
      <c r="A179" s="64" t="s">
        <v>536</v>
      </c>
      <c r="B179" s="64" t="s">
        <v>451</v>
      </c>
      <c r="C179" s="62">
        <v>0</v>
      </c>
      <c r="D179" s="62">
        <v>0</v>
      </c>
      <c r="E179" s="62">
        <v>0</v>
      </c>
      <c r="F179" s="62">
        <v>47251</v>
      </c>
      <c r="G179" s="62">
        <v>-47251</v>
      </c>
      <c r="H179" s="62">
        <v>0</v>
      </c>
    </row>
    <row r="180" spans="1:8" ht="26">
      <c r="A180" s="64" t="s">
        <v>644</v>
      </c>
      <c r="B180" s="64" t="s">
        <v>865</v>
      </c>
      <c r="C180" s="62">
        <v>0</v>
      </c>
      <c r="D180" s="62">
        <v>0</v>
      </c>
      <c r="E180" s="62">
        <v>0</v>
      </c>
      <c r="F180" s="62">
        <v>0</v>
      </c>
      <c r="G180" s="62">
        <v>0</v>
      </c>
      <c r="H180" s="62">
        <v>0</v>
      </c>
    </row>
    <row r="181" spans="1:8">
      <c r="A181" s="64" t="s">
        <v>911</v>
      </c>
      <c r="B181" s="64" t="s">
        <v>912</v>
      </c>
      <c r="C181" s="62">
        <v>0</v>
      </c>
      <c r="D181" s="62">
        <v>0</v>
      </c>
      <c r="E181" s="62">
        <v>0</v>
      </c>
      <c r="F181" s="62">
        <v>0</v>
      </c>
      <c r="G181" s="62">
        <v>0</v>
      </c>
      <c r="H181" s="62">
        <v>0</v>
      </c>
    </row>
    <row r="182" spans="1:8">
      <c r="A182" s="64" t="s">
        <v>146</v>
      </c>
      <c r="B182" s="64" t="s">
        <v>147</v>
      </c>
      <c r="C182" s="62">
        <v>0</v>
      </c>
      <c r="D182" s="62">
        <v>0</v>
      </c>
      <c r="E182" s="62">
        <v>0</v>
      </c>
      <c r="F182" s="62">
        <v>0</v>
      </c>
      <c r="G182" s="62">
        <v>0</v>
      </c>
      <c r="H182" s="62">
        <v>0</v>
      </c>
    </row>
    <row r="183" spans="1:8">
      <c r="A183" s="64" t="s">
        <v>913</v>
      </c>
      <c r="B183" s="64" t="s">
        <v>151</v>
      </c>
      <c r="C183" s="62">
        <v>493</v>
      </c>
      <c r="D183" s="62">
        <v>13</v>
      </c>
      <c r="E183" s="62">
        <v>13</v>
      </c>
      <c r="F183" s="62">
        <v>236</v>
      </c>
      <c r="G183" s="62">
        <v>0</v>
      </c>
      <c r="H183" s="62">
        <v>755</v>
      </c>
    </row>
    <row r="184" spans="1:8">
      <c r="A184" s="64" t="s">
        <v>1005</v>
      </c>
      <c r="B184" s="64" t="s">
        <v>1006</v>
      </c>
      <c r="C184" s="62">
        <v>27</v>
      </c>
      <c r="D184" s="62">
        <v>17</v>
      </c>
      <c r="E184" s="62">
        <v>0</v>
      </c>
      <c r="F184" s="62">
        <v>241</v>
      </c>
      <c r="G184" s="62">
        <v>0</v>
      </c>
      <c r="H184" s="62">
        <v>285</v>
      </c>
    </row>
    <row r="185" spans="1:8">
      <c r="A185" s="347" t="s">
        <v>914</v>
      </c>
      <c r="B185" s="347" t="s">
        <v>17</v>
      </c>
      <c r="C185" s="352">
        <v>35454</v>
      </c>
      <c r="D185" s="352">
        <v>57312</v>
      </c>
      <c r="E185" s="352">
        <v>23876</v>
      </c>
      <c r="F185" s="352">
        <v>18805</v>
      </c>
      <c r="G185" s="352">
        <v>-12859</v>
      </c>
      <c r="H185" s="352">
        <v>122588</v>
      </c>
    </row>
    <row r="186" spans="1:8">
      <c r="A186" s="64" t="s">
        <v>156</v>
      </c>
      <c r="B186" s="64" t="s">
        <v>157</v>
      </c>
      <c r="C186" s="62">
        <v>7452</v>
      </c>
      <c r="D186" s="62">
        <v>44514</v>
      </c>
      <c r="E186" s="62">
        <v>0</v>
      </c>
      <c r="F186" s="62">
        <v>0</v>
      </c>
      <c r="G186" s="62">
        <v>0</v>
      </c>
      <c r="H186" s="62">
        <v>51966</v>
      </c>
    </row>
    <row r="187" spans="1:8">
      <c r="A187" s="64" t="s">
        <v>158</v>
      </c>
      <c r="B187" s="64" t="s">
        <v>159</v>
      </c>
      <c r="C187" s="62">
        <v>19117</v>
      </c>
      <c r="D187" s="62">
        <v>3487</v>
      </c>
      <c r="E187" s="62">
        <v>4547</v>
      </c>
      <c r="F187" s="62">
        <v>69</v>
      </c>
      <c r="G187" s="62">
        <v>-10156</v>
      </c>
      <c r="H187" s="62">
        <v>17064</v>
      </c>
    </row>
    <row r="188" spans="1:8">
      <c r="A188" s="64" t="s">
        <v>915</v>
      </c>
      <c r="B188" s="64" t="s">
        <v>161</v>
      </c>
      <c r="C188" s="62">
        <v>0</v>
      </c>
      <c r="D188" s="62">
        <v>900</v>
      </c>
      <c r="E188" s="62">
        <v>0</v>
      </c>
      <c r="F188" s="62">
        <v>1</v>
      </c>
      <c r="G188" s="62">
        <v>0</v>
      </c>
      <c r="H188" s="62">
        <v>901</v>
      </c>
    </row>
    <row r="189" spans="1:8">
      <c r="A189" s="64" t="s">
        <v>152</v>
      </c>
      <c r="B189" s="64" t="s">
        <v>163</v>
      </c>
      <c r="C189" s="62">
        <v>432</v>
      </c>
      <c r="D189" s="62">
        <v>3035</v>
      </c>
      <c r="E189" s="62">
        <v>174</v>
      </c>
      <c r="F189" s="62">
        <v>2918</v>
      </c>
      <c r="G189" s="62">
        <v>-2703</v>
      </c>
      <c r="H189" s="62">
        <v>3856</v>
      </c>
    </row>
    <row r="190" spans="1:8">
      <c r="A190" s="64" t="s">
        <v>916</v>
      </c>
      <c r="B190" s="64" t="s">
        <v>917</v>
      </c>
      <c r="C190" s="62">
        <v>0</v>
      </c>
      <c r="D190" s="62">
        <v>0</v>
      </c>
      <c r="E190" s="62">
        <v>0</v>
      </c>
      <c r="F190" s="62">
        <v>0</v>
      </c>
      <c r="G190" s="62">
        <v>0</v>
      </c>
      <c r="H190" s="62">
        <v>0</v>
      </c>
    </row>
    <row r="191" spans="1:8" ht="26">
      <c r="A191" s="64" t="s">
        <v>918</v>
      </c>
      <c r="B191" s="64" t="s">
        <v>919</v>
      </c>
      <c r="C191" s="62">
        <v>0</v>
      </c>
      <c r="D191" s="62">
        <v>0</v>
      </c>
      <c r="E191" s="62">
        <v>0</v>
      </c>
      <c r="F191" s="62">
        <v>0</v>
      </c>
      <c r="G191" s="62">
        <v>0</v>
      </c>
      <c r="H191" s="62">
        <v>0</v>
      </c>
    </row>
    <row r="192" spans="1:8">
      <c r="A192" s="64" t="s">
        <v>146</v>
      </c>
      <c r="B192" s="64" t="s">
        <v>147</v>
      </c>
      <c r="C192" s="62">
        <v>0</v>
      </c>
      <c r="D192" s="62">
        <v>0</v>
      </c>
      <c r="E192" s="62">
        <v>0</v>
      </c>
      <c r="F192" s="62">
        <v>805</v>
      </c>
      <c r="G192" s="62">
        <v>0</v>
      </c>
      <c r="H192" s="62">
        <v>805</v>
      </c>
    </row>
    <row r="193" spans="1:8">
      <c r="A193" s="64" t="s">
        <v>499</v>
      </c>
      <c r="B193" s="64" t="s">
        <v>149</v>
      </c>
      <c r="C193" s="62">
        <v>5261</v>
      </c>
      <c r="D193" s="62">
        <v>346</v>
      </c>
      <c r="E193" s="62">
        <v>2668</v>
      </c>
      <c r="F193" s="62">
        <v>37</v>
      </c>
      <c r="G193" s="62">
        <v>0</v>
      </c>
      <c r="H193" s="62">
        <v>8312</v>
      </c>
    </row>
    <row r="194" spans="1:8">
      <c r="A194" s="64" t="s">
        <v>170</v>
      </c>
      <c r="B194" s="64" t="s">
        <v>920</v>
      </c>
      <c r="C194" s="62">
        <v>3192</v>
      </c>
      <c r="D194" s="62">
        <v>5030</v>
      </c>
      <c r="E194" s="62">
        <v>16487</v>
      </c>
      <c r="F194" s="62">
        <v>14975</v>
      </c>
      <c r="G194" s="62">
        <v>0</v>
      </c>
      <c r="H194" s="62">
        <v>39684</v>
      </c>
    </row>
    <row r="195" spans="1:8">
      <c r="A195" s="338" t="s">
        <v>923</v>
      </c>
      <c r="B195" s="338" t="s">
        <v>924</v>
      </c>
      <c r="C195" s="359">
        <v>0</v>
      </c>
      <c r="D195" s="359">
        <v>0</v>
      </c>
      <c r="E195" s="359">
        <v>0</v>
      </c>
      <c r="F195" s="359">
        <v>0</v>
      </c>
      <c r="G195" s="359">
        <v>0</v>
      </c>
      <c r="H195" s="359">
        <v>0</v>
      </c>
    </row>
    <row r="196" spans="1:8">
      <c r="A196" s="347" t="s">
        <v>20</v>
      </c>
      <c r="B196" s="347" t="s">
        <v>925</v>
      </c>
      <c r="C196" s="352">
        <v>37905</v>
      </c>
      <c r="D196" s="352">
        <v>63473</v>
      </c>
      <c r="E196" s="352">
        <v>25113</v>
      </c>
      <c r="F196" s="352">
        <v>130572</v>
      </c>
      <c r="G196" s="352">
        <v>-39428</v>
      </c>
      <c r="H196" s="352">
        <v>217635</v>
      </c>
    </row>
    <row r="197" spans="1:8">
      <c r="A197" s="19"/>
      <c r="B197" s="20"/>
      <c r="C197" s="35"/>
      <c r="D197" s="35"/>
      <c r="E197" s="2"/>
      <c r="F197" s="2"/>
      <c r="G197" s="2"/>
      <c r="H197" s="2"/>
    </row>
    <row r="198" spans="1:8" ht="52">
      <c r="A198" s="414" t="s">
        <v>452</v>
      </c>
      <c r="B198" s="416" t="s">
        <v>177</v>
      </c>
      <c r="C198" s="350" t="s">
        <v>1114</v>
      </c>
      <c r="D198" s="350" t="s">
        <v>1067</v>
      </c>
      <c r="E198" s="350" t="s">
        <v>1068</v>
      </c>
      <c r="F198" s="350" t="s">
        <v>1059</v>
      </c>
      <c r="G198" s="350" t="s">
        <v>478</v>
      </c>
      <c r="H198" s="351" t="s">
        <v>433</v>
      </c>
    </row>
    <row r="199" spans="1:8" ht="78">
      <c r="A199" s="415"/>
      <c r="B199" s="417"/>
      <c r="C199" s="350" t="s">
        <v>1115</v>
      </c>
      <c r="D199" s="350" t="s">
        <v>1069</v>
      </c>
      <c r="E199" s="350" t="s">
        <v>1070</v>
      </c>
      <c r="F199" s="350" t="s">
        <v>1060</v>
      </c>
      <c r="G199" s="350" t="s">
        <v>987</v>
      </c>
      <c r="H199" s="351" t="s">
        <v>435</v>
      </c>
    </row>
    <row r="200" spans="1:8">
      <c r="A200" s="21" t="s">
        <v>22</v>
      </c>
      <c r="B200" s="347" t="s">
        <v>23</v>
      </c>
      <c r="C200" s="352">
        <v>17369</v>
      </c>
      <c r="D200" s="352">
        <v>44883</v>
      </c>
      <c r="E200" s="352">
        <v>14243</v>
      </c>
      <c r="F200" s="352">
        <v>120060</v>
      </c>
      <c r="G200" s="352">
        <v>-29187</v>
      </c>
      <c r="H200" s="352">
        <v>167368</v>
      </c>
    </row>
    <row r="201" spans="1:8">
      <c r="A201" s="21" t="s">
        <v>926</v>
      </c>
      <c r="B201" s="347" t="s">
        <v>481</v>
      </c>
      <c r="C201" s="352">
        <v>17369</v>
      </c>
      <c r="D201" s="352">
        <v>44883</v>
      </c>
      <c r="E201" s="352">
        <v>14243</v>
      </c>
      <c r="F201" s="352">
        <v>120060</v>
      </c>
      <c r="G201" s="352">
        <v>-30055</v>
      </c>
      <c r="H201" s="352">
        <v>166500</v>
      </c>
    </row>
    <row r="202" spans="1:8">
      <c r="A202" s="22" t="s">
        <v>182</v>
      </c>
      <c r="B202" s="64" t="s">
        <v>183</v>
      </c>
      <c r="C202" s="62">
        <v>10076</v>
      </c>
      <c r="D202" s="62">
        <v>7050</v>
      </c>
      <c r="E202" s="62">
        <v>86</v>
      </c>
      <c r="F202" s="62">
        <v>94955</v>
      </c>
      <c r="G202" s="62">
        <v>-17217</v>
      </c>
      <c r="H202" s="62">
        <v>94950</v>
      </c>
    </row>
    <row r="203" spans="1:8">
      <c r="A203" s="22" t="s">
        <v>990</v>
      </c>
      <c r="B203" s="64" t="s">
        <v>1007</v>
      </c>
      <c r="C203" s="62">
        <v>38</v>
      </c>
      <c r="D203" s="62">
        <v>0</v>
      </c>
      <c r="E203" s="62">
        <v>1152</v>
      </c>
      <c r="F203" s="62">
        <v>110936</v>
      </c>
      <c r="G203" s="62">
        <v>312</v>
      </c>
      <c r="H203" s="62">
        <v>112438</v>
      </c>
    </row>
    <row r="204" spans="1:8">
      <c r="A204" s="22" t="s">
        <v>1008</v>
      </c>
      <c r="B204" s="64" t="s">
        <v>189</v>
      </c>
      <c r="C204" s="62">
        <v>0</v>
      </c>
      <c r="D204" s="62">
        <v>0</v>
      </c>
      <c r="E204" s="62">
        <v>0</v>
      </c>
      <c r="F204" s="62">
        <v>0</v>
      </c>
      <c r="G204" s="62">
        <v>0</v>
      </c>
      <c r="H204" s="62">
        <v>0</v>
      </c>
    </row>
    <row r="205" spans="1:8">
      <c r="A205" s="22" t="s">
        <v>573</v>
      </c>
      <c r="B205" s="64" t="s">
        <v>191</v>
      </c>
      <c r="C205" s="62">
        <v>0</v>
      </c>
      <c r="D205" s="62">
        <v>0</v>
      </c>
      <c r="E205" s="62">
        <v>0</v>
      </c>
      <c r="F205" s="62">
        <v>989</v>
      </c>
      <c r="G205" s="62">
        <v>0</v>
      </c>
      <c r="H205" s="62">
        <v>989</v>
      </c>
    </row>
    <row r="206" spans="1:8">
      <c r="A206" s="23" t="s">
        <v>574</v>
      </c>
      <c r="B206" s="353" t="s">
        <v>193</v>
      </c>
      <c r="C206" s="354">
        <v>0</v>
      </c>
      <c r="D206" s="354">
        <v>0</v>
      </c>
      <c r="E206" s="354">
        <v>-329</v>
      </c>
      <c r="F206" s="354">
        <v>0</v>
      </c>
      <c r="G206" s="354">
        <v>-461</v>
      </c>
      <c r="H206" s="354">
        <v>-790</v>
      </c>
    </row>
    <row r="207" spans="1:8">
      <c r="A207" s="22" t="s">
        <v>194</v>
      </c>
      <c r="B207" s="64" t="s">
        <v>195</v>
      </c>
      <c r="C207" s="62">
        <v>0</v>
      </c>
      <c r="D207" s="62">
        <v>32737</v>
      </c>
      <c r="E207" s="62">
        <v>3819</v>
      </c>
      <c r="F207" s="62">
        <v>-100402</v>
      </c>
      <c r="G207" s="62">
        <v>7859</v>
      </c>
      <c r="H207" s="62">
        <v>-55987</v>
      </c>
    </row>
    <row r="208" spans="1:8">
      <c r="A208" s="22" t="s">
        <v>575</v>
      </c>
      <c r="B208" s="64" t="s">
        <v>197</v>
      </c>
      <c r="C208" s="62">
        <v>7255</v>
      </c>
      <c r="D208" s="62">
        <v>5096</v>
      </c>
      <c r="E208" s="62">
        <v>9515</v>
      </c>
      <c r="F208" s="62">
        <v>13582</v>
      </c>
      <c r="G208" s="62">
        <v>-20548</v>
      </c>
      <c r="H208" s="62">
        <v>14900</v>
      </c>
    </row>
    <row r="209" spans="1:8">
      <c r="A209" s="24" t="s">
        <v>927</v>
      </c>
      <c r="B209" s="355" t="s">
        <v>482</v>
      </c>
      <c r="C209" s="356">
        <v>0</v>
      </c>
      <c r="D209" s="356">
        <v>0</v>
      </c>
      <c r="E209" s="356">
        <v>0</v>
      </c>
      <c r="F209" s="356">
        <v>0</v>
      </c>
      <c r="G209" s="356">
        <v>868</v>
      </c>
      <c r="H209" s="356">
        <v>868</v>
      </c>
    </row>
    <row r="210" spans="1:8">
      <c r="A210" s="21" t="s">
        <v>24</v>
      </c>
      <c r="B210" s="347" t="s">
        <v>928</v>
      </c>
      <c r="C210" s="352">
        <v>480</v>
      </c>
      <c r="D210" s="352">
        <v>1280</v>
      </c>
      <c r="E210" s="352">
        <v>24</v>
      </c>
      <c r="F210" s="352">
        <v>874</v>
      </c>
      <c r="G210" s="352">
        <v>2618</v>
      </c>
      <c r="H210" s="352">
        <v>5276</v>
      </c>
    </row>
    <row r="211" spans="1:8">
      <c r="A211" s="22" t="s">
        <v>336</v>
      </c>
      <c r="B211" s="64" t="s">
        <v>337</v>
      </c>
      <c r="C211" s="62">
        <v>0</v>
      </c>
      <c r="D211" s="62">
        <v>0</v>
      </c>
      <c r="E211" s="62">
        <v>0</v>
      </c>
      <c r="F211" s="62">
        <v>0</v>
      </c>
      <c r="G211" s="62">
        <v>0</v>
      </c>
      <c r="H211" s="62">
        <v>0</v>
      </c>
    </row>
    <row r="212" spans="1:8">
      <c r="A212" s="22" t="s">
        <v>200</v>
      </c>
      <c r="B212" s="64" t="s">
        <v>201</v>
      </c>
      <c r="C212" s="62">
        <v>77</v>
      </c>
      <c r="D212" s="62">
        <v>65</v>
      </c>
      <c r="E212" s="62">
        <v>0</v>
      </c>
      <c r="F212" s="62">
        <v>35</v>
      </c>
      <c r="G212" s="62">
        <v>0</v>
      </c>
      <c r="H212" s="62">
        <v>177</v>
      </c>
    </row>
    <row r="213" spans="1:8">
      <c r="A213" s="22" t="s">
        <v>929</v>
      </c>
      <c r="B213" s="64" t="s">
        <v>531</v>
      </c>
      <c r="C213" s="62">
        <v>0</v>
      </c>
      <c r="D213" s="62">
        <v>0</v>
      </c>
      <c r="E213" s="62">
        <v>0</v>
      </c>
      <c r="F213" s="62">
        <v>0</v>
      </c>
      <c r="G213" s="62">
        <v>0</v>
      </c>
      <c r="H213" s="62">
        <v>0</v>
      </c>
    </row>
    <row r="214" spans="1:8">
      <c r="A214" s="22" t="s">
        <v>502</v>
      </c>
      <c r="B214" s="64" t="s">
        <v>205</v>
      </c>
      <c r="C214" s="62">
        <v>41</v>
      </c>
      <c r="D214" s="62">
        <v>708</v>
      </c>
      <c r="E214" s="62">
        <v>0</v>
      </c>
      <c r="F214" s="62">
        <v>319</v>
      </c>
      <c r="G214" s="62">
        <v>2618</v>
      </c>
      <c r="H214" s="62">
        <v>3686</v>
      </c>
    </row>
    <row r="215" spans="1:8">
      <c r="A215" s="22" t="s">
        <v>503</v>
      </c>
      <c r="B215" s="64" t="s">
        <v>207</v>
      </c>
      <c r="C215" s="62">
        <v>353</v>
      </c>
      <c r="D215" s="62">
        <v>501</v>
      </c>
      <c r="E215" s="62">
        <v>19</v>
      </c>
      <c r="F215" s="62">
        <v>503</v>
      </c>
      <c r="G215" s="62">
        <v>0</v>
      </c>
      <c r="H215" s="62">
        <v>1376</v>
      </c>
    </row>
    <row r="216" spans="1:8">
      <c r="A216" s="22" t="s">
        <v>483</v>
      </c>
      <c r="B216" s="64" t="s">
        <v>456</v>
      </c>
      <c r="C216" s="62">
        <v>9</v>
      </c>
      <c r="D216" s="62">
        <v>6</v>
      </c>
      <c r="E216" s="62">
        <v>5</v>
      </c>
      <c r="F216" s="62">
        <v>17</v>
      </c>
      <c r="G216" s="62">
        <v>0</v>
      </c>
      <c r="H216" s="62">
        <v>37</v>
      </c>
    </row>
    <row r="217" spans="1:8">
      <c r="A217" s="22" t="s">
        <v>930</v>
      </c>
      <c r="B217" s="64" t="s">
        <v>211</v>
      </c>
      <c r="C217" s="62">
        <v>0</v>
      </c>
      <c r="D217" s="62">
        <v>0</v>
      </c>
      <c r="E217" s="62">
        <v>0</v>
      </c>
      <c r="F217" s="62">
        <v>0</v>
      </c>
      <c r="G217" s="62">
        <v>0</v>
      </c>
      <c r="H217" s="62">
        <v>0</v>
      </c>
    </row>
    <row r="218" spans="1:8">
      <c r="A218" s="21" t="s">
        <v>931</v>
      </c>
      <c r="B218" s="347" t="s">
        <v>932</v>
      </c>
      <c r="C218" s="352">
        <v>20056</v>
      </c>
      <c r="D218" s="352">
        <v>17310</v>
      </c>
      <c r="E218" s="352">
        <v>10846</v>
      </c>
      <c r="F218" s="352">
        <v>9638</v>
      </c>
      <c r="G218" s="352">
        <v>-12859</v>
      </c>
      <c r="H218" s="352">
        <v>44991</v>
      </c>
    </row>
    <row r="219" spans="1:8">
      <c r="A219" s="22" t="s">
        <v>336</v>
      </c>
      <c r="B219" s="64" t="s">
        <v>337</v>
      </c>
      <c r="C219" s="62">
        <v>19</v>
      </c>
      <c r="D219" s="62">
        <v>0</v>
      </c>
      <c r="E219" s="62">
        <v>1</v>
      </c>
      <c r="F219" s="62">
        <v>1</v>
      </c>
      <c r="G219" s="62">
        <v>0</v>
      </c>
      <c r="H219" s="62">
        <v>21</v>
      </c>
    </row>
    <row r="220" spans="1:8">
      <c r="A220" s="22" t="s">
        <v>200</v>
      </c>
      <c r="B220" s="64" t="s">
        <v>201</v>
      </c>
      <c r="C220" s="62">
        <v>132</v>
      </c>
      <c r="D220" s="62">
        <v>69</v>
      </c>
      <c r="E220" s="62">
        <v>0</v>
      </c>
      <c r="F220" s="62">
        <v>59</v>
      </c>
      <c r="G220" s="62">
        <v>0</v>
      </c>
      <c r="H220" s="62">
        <v>260</v>
      </c>
    </row>
    <row r="221" spans="1:8">
      <c r="A221" s="22" t="s">
        <v>579</v>
      </c>
      <c r="B221" s="64" t="s">
        <v>217</v>
      </c>
      <c r="C221" s="62">
        <v>16124</v>
      </c>
      <c r="D221" s="62">
        <v>963</v>
      </c>
      <c r="E221" s="62">
        <v>8512</v>
      </c>
      <c r="F221" s="62">
        <v>9295</v>
      </c>
      <c r="G221" s="62">
        <v>-10156</v>
      </c>
      <c r="H221" s="62">
        <v>24738</v>
      </c>
    </row>
    <row r="222" spans="1:8">
      <c r="A222" s="22" t="s">
        <v>933</v>
      </c>
      <c r="B222" s="64" t="s">
        <v>219</v>
      </c>
      <c r="C222" s="62">
        <v>1074</v>
      </c>
      <c r="D222" s="62">
        <v>0</v>
      </c>
      <c r="E222" s="62">
        <v>196</v>
      </c>
      <c r="F222" s="62">
        <v>0</v>
      </c>
      <c r="G222" s="62">
        <v>0</v>
      </c>
      <c r="H222" s="62">
        <v>1270</v>
      </c>
    </row>
    <row r="223" spans="1:8">
      <c r="A223" s="22" t="s">
        <v>202</v>
      </c>
      <c r="B223" s="64" t="s">
        <v>203</v>
      </c>
      <c r="C223" s="62">
        <v>2597</v>
      </c>
      <c r="D223" s="62">
        <v>16180</v>
      </c>
      <c r="E223" s="62">
        <v>2063</v>
      </c>
      <c r="F223" s="62">
        <v>81</v>
      </c>
      <c r="G223" s="62">
        <v>-2703</v>
      </c>
      <c r="H223" s="62">
        <v>18218</v>
      </c>
    </row>
    <row r="224" spans="1:8">
      <c r="A224" s="22" t="s">
        <v>503</v>
      </c>
      <c r="B224" s="64" t="s">
        <v>207</v>
      </c>
      <c r="C224" s="62">
        <v>87</v>
      </c>
      <c r="D224" s="62">
        <v>71</v>
      </c>
      <c r="E224" s="62">
        <v>17</v>
      </c>
      <c r="F224" s="62">
        <v>36</v>
      </c>
      <c r="G224" s="62">
        <v>0</v>
      </c>
      <c r="H224" s="62">
        <v>211</v>
      </c>
    </row>
    <row r="225" spans="1:8">
      <c r="A225" s="22" t="s">
        <v>934</v>
      </c>
      <c r="B225" s="64" t="s">
        <v>456</v>
      </c>
      <c r="C225" s="62">
        <v>1</v>
      </c>
      <c r="D225" s="62">
        <v>20</v>
      </c>
      <c r="E225" s="62">
        <v>57</v>
      </c>
      <c r="F225" s="62">
        <v>67</v>
      </c>
      <c r="G225" s="62">
        <v>0</v>
      </c>
      <c r="H225" s="62">
        <v>145</v>
      </c>
    </row>
    <row r="226" spans="1:8">
      <c r="A226" s="22" t="s">
        <v>930</v>
      </c>
      <c r="B226" s="64" t="s">
        <v>211</v>
      </c>
      <c r="C226" s="62">
        <v>22</v>
      </c>
      <c r="D226" s="62">
        <v>7</v>
      </c>
      <c r="E226" s="62">
        <v>0</v>
      </c>
      <c r="F226" s="62">
        <v>99</v>
      </c>
      <c r="G226" s="62">
        <v>0</v>
      </c>
      <c r="H226" s="62">
        <v>128</v>
      </c>
    </row>
    <row r="227" spans="1:8" ht="26">
      <c r="A227" s="24" t="s">
        <v>935</v>
      </c>
      <c r="B227" s="355" t="s">
        <v>1035</v>
      </c>
      <c r="C227" s="356">
        <v>0</v>
      </c>
      <c r="D227" s="356">
        <v>0</v>
      </c>
      <c r="E227" s="356">
        <v>0</v>
      </c>
      <c r="F227" s="356">
        <v>0</v>
      </c>
      <c r="G227" s="356">
        <v>0</v>
      </c>
      <c r="H227" s="356">
        <v>0</v>
      </c>
    </row>
    <row r="228" spans="1:8">
      <c r="A228" s="21" t="s">
        <v>30</v>
      </c>
      <c r="B228" s="347" t="s">
        <v>937</v>
      </c>
      <c r="C228" s="352">
        <v>37905</v>
      </c>
      <c r="D228" s="352">
        <v>63473</v>
      </c>
      <c r="E228" s="352">
        <v>25113</v>
      </c>
      <c r="F228" s="352">
        <v>130572</v>
      </c>
      <c r="G228" s="352">
        <v>-39428</v>
      </c>
      <c r="H228" s="352">
        <v>217635</v>
      </c>
    </row>
    <row r="229" spans="1:8">
      <c r="A229" s="25"/>
      <c r="B229" s="25"/>
      <c r="C229" s="37"/>
      <c r="D229" s="37"/>
      <c r="E229" s="3"/>
      <c r="F229" s="3"/>
      <c r="G229" s="3"/>
      <c r="H229" s="3"/>
    </row>
    <row r="230" spans="1:8" ht="52">
      <c r="A230" s="410" t="s">
        <v>1116</v>
      </c>
      <c r="B230" s="411" t="s">
        <v>429</v>
      </c>
      <c r="C230" s="350" t="s">
        <v>1114</v>
      </c>
      <c r="D230" s="350" t="s">
        <v>1067</v>
      </c>
      <c r="E230" s="350" t="s">
        <v>1068</v>
      </c>
      <c r="F230" s="350" t="s">
        <v>1059</v>
      </c>
      <c r="G230" s="350" t="s">
        <v>478</v>
      </c>
      <c r="H230" s="351" t="s">
        <v>433</v>
      </c>
    </row>
    <row r="231" spans="1:8" ht="78">
      <c r="A231" s="410"/>
      <c r="B231" s="411"/>
      <c r="C231" s="350" t="s">
        <v>1115</v>
      </c>
      <c r="D231" s="350" t="s">
        <v>1069</v>
      </c>
      <c r="E231" s="350" t="s">
        <v>1070</v>
      </c>
      <c r="F231" s="350" t="s">
        <v>1060</v>
      </c>
      <c r="G231" s="350" t="s">
        <v>987</v>
      </c>
      <c r="H231" s="351" t="s">
        <v>435</v>
      </c>
    </row>
    <row r="232" spans="1:8">
      <c r="A232" s="21" t="s">
        <v>0</v>
      </c>
      <c r="B232" s="347" t="s">
        <v>1</v>
      </c>
      <c r="C232" s="49">
        <v>61255</v>
      </c>
      <c r="D232" s="49">
        <v>23579</v>
      </c>
      <c r="E232" s="49">
        <v>63806</v>
      </c>
      <c r="F232" s="49">
        <v>6473</v>
      </c>
      <c r="G232" s="49">
        <v>-12941</v>
      </c>
      <c r="H232" s="49">
        <v>142172</v>
      </c>
    </row>
    <row r="233" spans="1:8">
      <c r="A233" s="26" t="s">
        <v>622</v>
      </c>
      <c r="B233" s="349" t="s">
        <v>46</v>
      </c>
      <c r="C233" s="324">
        <v>0</v>
      </c>
      <c r="D233" s="324">
        <v>23208</v>
      </c>
      <c r="E233" s="324">
        <v>0</v>
      </c>
      <c r="F233" s="324">
        <v>0</v>
      </c>
      <c r="G233" s="324">
        <v>-1219</v>
      </c>
      <c r="H233" s="324">
        <v>21989</v>
      </c>
    </row>
    <row r="234" spans="1:8">
      <c r="A234" s="26" t="s">
        <v>623</v>
      </c>
      <c r="B234" s="349" t="s">
        <v>369</v>
      </c>
      <c r="C234" s="324">
        <v>3571</v>
      </c>
      <c r="D234" s="324">
        <v>0</v>
      </c>
      <c r="E234" s="324">
        <v>63806</v>
      </c>
      <c r="F234" s="324">
        <v>6471</v>
      </c>
      <c r="G234" s="324">
        <v>-11628</v>
      </c>
      <c r="H234" s="324">
        <v>62220</v>
      </c>
    </row>
    <row r="235" spans="1:8">
      <c r="A235" s="26" t="s">
        <v>624</v>
      </c>
      <c r="B235" s="349" t="s">
        <v>436</v>
      </c>
      <c r="C235" s="324">
        <v>57684</v>
      </c>
      <c r="D235" s="324">
        <v>371</v>
      </c>
      <c r="E235" s="324">
        <v>0</v>
      </c>
      <c r="F235" s="324">
        <v>2</v>
      </c>
      <c r="G235" s="324">
        <v>-94</v>
      </c>
      <c r="H235" s="324">
        <v>57963</v>
      </c>
    </row>
    <row r="236" spans="1:8">
      <c r="A236" s="21" t="s">
        <v>677</v>
      </c>
      <c r="B236" s="347" t="s">
        <v>867</v>
      </c>
      <c r="C236" s="49">
        <v>43690</v>
      </c>
      <c r="D236" s="49">
        <v>6337</v>
      </c>
      <c r="E236" s="49">
        <v>45501</v>
      </c>
      <c r="F236" s="49">
        <v>654</v>
      </c>
      <c r="G236" s="49">
        <v>-7355</v>
      </c>
      <c r="H236" s="49">
        <v>88827</v>
      </c>
    </row>
    <row r="237" spans="1:8">
      <c r="A237" s="26" t="s">
        <v>439</v>
      </c>
      <c r="B237" s="349" t="s">
        <v>440</v>
      </c>
      <c r="C237" s="324">
        <v>940</v>
      </c>
      <c r="D237" s="324">
        <v>6133</v>
      </c>
      <c r="E237" s="324">
        <v>45501</v>
      </c>
      <c r="F237" s="324">
        <v>651</v>
      </c>
      <c r="G237" s="324">
        <v>-7196</v>
      </c>
      <c r="H237" s="324">
        <v>46029</v>
      </c>
    </row>
    <row r="238" spans="1:8">
      <c r="A238" s="26" t="s">
        <v>793</v>
      </c>
      <c r="B238" s="349" t="s">
        <v>442</v>
      </c>
      <c r="C238" s="324">
        <v>42750</v>
      </c>
      <c r="D238" s="324">
        <v>204</v>
      </c>
      <c r="E238" s="324">
        <v>0</v>
      </c>
      <c r="F238" s="324">
        <v>3</v>
      </c>
      <c r="G238" s="324">
        <v>-159</v>
      </c>
      <c r="H238" s="324">
        <v>42798</v>
      </c>
    </row>
    <row r="239" spans="1:8">
      <c r="A239" s="56" t="s">
        <v>626</v>
      </c>
      <c r="B239" s="48" t="s">
        <v>993</v>
      </c>
      <c r="C239" s="49">
        <v>17565</v>
      </c>
      <c r="D239" s="49">
        <v>17242</v>
      </c>
      <c r="E239" s="49">
        <v>18305</v>
      </c>
      <c r="F239" s="49">
        <v>5819</v>
      </c>
      <c r="G239" s="49">
        <v>-5586</v>
      </c>
      <c r="H239" s="49">
        <v>53345</v>
      </c>
    </row>
    <row r="240" spans="1:8">
      <c r="A240" s="22" t="s">
        <v>629</v>
      </c>
      <c r="B240" s="64" t="s">
        <v>65</v>
      </c>
      <c r="C240" s="324">
        <v>11156</v>
      </c>
      <c r="D240" s="324">
        <v>525</v>
      </c>
      <c r="E240" s="324">
        <v>64</v>
      </c>
      <c r="F240" s="324">
        <v>1085</v>
      </c>
      <c r="G240" s="324">
        <v>-9410</v>
      </c>
      <c r="H240" s="324">
        <v>3420</v>
      </c>
    </row>
    <row r="241" spans="1:8">
      <c r="A241" s="22" t="s">
        <v>627</v>
      </c>
      <c r="B241" s="64" t="s">
        <v>59</v>
      </c>
      <c r="C241" s="324">
        <v>11161</v>
      </c>
      <c r="D241" s="324">
        <v>6419</v>
      </c>
      <c r="E241" s="324">
        <v>4594</v>
      </c>
      <c r="F241" s="324">
        <v>1356</v>
      </c>
      <c r="G241" s="324">
        <v>-1153</v>
      </c>
      <c r="H241" s="324">
        <v>22377</v>
      </c>
    </row>
    <row r="242" spans="1:8">
      <c r="A242" s="22" t="s">
        <v>628</v>
      </c>
      <c r="B242" s="64" t="s">
        <v>520</v>
      </c>
      <c r="C242" s="324">
        <v>3943</v>
      </c>
      <c r="D242" s="324">
        <v>6779</v>
      </c>
      <c r="E242" s="324">
        <v>1966</v>
      </c>
      <c r="F242" s="324">
        <v>4601</v>
      </c>
      <c r="G242" s="324">
        <v>-4433</v>
      </c>
      <c r="H242" s="324">
        <v>12856</v>
      </c>
    </row>
    <row r="243" spans="1:8">
      <c r="A243" s="22" t="s">
        <v>66</v>
      </c>
      <c r="B243" s="64" t="s">
        <v>67</v>
      </c>
      <c r="C243" s="324">
        <v>5748</v>
      </c>
      <c r="D243" s="324">
        <v>133</v>
      </c>
      <c r="E243" s="324">
        <v>370</v>
      </c>
      <c r="F243" s="324">
        <v>635</v>
      </c>
      <c r="G243" s="324">
        <v>-228</v>
      </c>
      <c r="H243" s="324">
        <v>6658</v>
      </c>
    </row>
    <row r="244" spans="1:8">
      <c r="A244" s="56" t="s">
        <v>631</v>
      </c>
      <c r="B244" s="48" t="s">
        <v>883</v>
      </c>
      <c r="C244" s="49">
        <v>7869</v>
      </c>
      <c r="D244" s="49">
        <v>4436</v>
      </c>
      <c r="E244" s="49">
        <v>11439</v>
      </c>
      <c r="F244" s="49">
        <v>312</v>
      </c>
      <c r="G244" s="49">
        <v>-9182</v>
      </c>
      <c r="H244" s="49">
        <v>14874</v>
      </c>
    </row>
    <row r="245" spans="1:8">
      <c r="A245" s="22" t="s">
        <v>632</v>
      </c>
      <c r="B245" s="64" t="s">
        <v>73</v>
      </c>
      <c r="C245" s="324">
        <v>1271</v>
      </c>
      <c r="D245" s="324">
        <v>2017</v>
      </c>
      <c r="E245" s="324">
        <v>156</v>
      </c>
      <c r="F245" s="324">
        <v>13868</v>
      </c>
      <c r="G245" s="324">
        <v>-14317</v>
      </c>
      <c r="H245" s="324">
        <v>2995</v>
      </c>
    </row>
    <row r="246" spans="1:8">
      <c r="A246" s="22" t="s">
        <v>633</v>
      </c>
      <c r="B246" s="64" t="s">
        <v>75</v>
      </c>
      <c r="C246" s="324">
        <v>471</v>
      </c>
      <c r="D246" s="324">
        <v>385</v>
      </c>
      <c r="E246" s="324">
        <v>623</v>
      </c>
      <c r="F246" s="324">
        <v>345</v>
      </c>
      <c r="G246" s="324">
        <v>-1145</v>
      </c>
      <c r="H246" s="324">
        <v>679</v>
      </c>
    </row>
    <row r="247" spans="1:8" ht="26">
      <c r="A247" s="22" t="s">
        <v>1000</v>
      </c>
      <c r="B247" s="64" t="s">
        <v>1061</v>
      </c>
      <c r="C247" s="324">
        <v>0</v>
      </c>
      <c r="D247" s="324">
        <v>0</v>
      </c>
      <c r="E247" s="324">
        <v>0</v>
      </c>
      <c r="F247" s="324">
        <v>0</v>
      </c>
      <c r="G247" s="324">
        <v>0</v>
      </c>
      <c r="H247" s="324">
        <v>0</v>
      </c>
    </row>
    <row r="248" spans="1:8">
      <c r="A248" s="56" t="s">
        <v>817</v>
      </c>
      <c r="B248" s="48" t="s">
        <v>884</v>
      </c>
      <c r="C248" s="49">
        <v>8669</v>
      </c>
      <c r="D248" s="49">
        <v>6068</v>
      </c>
      <c r="E248" s="49">
        <v>10972</v>
      </c>
      <c r="F248" s="49">
        <v>13835</v>
      </c>
      <c r="G248" s="49">
        <v>-22354</v>
      </c>
      <c r="H248" s="49">
        <v>17190</v>
      </c>
    </row>
    <row r="249" spans="1:8">
      <c r="A249" s="22" t="s">
        <v>78</v>
      </c>
      <c r="B249" s="64" t="s">
        <v>79</v>
      </c>
      <c r="C249" s="324">
        <v>1414</v>
      </c>
      <c r="D249" s="324">
        <v>972</v>
      </c>
      <c r="E249" s="324">
        <v>1457</v>
      </c>
      <c r="F249" s="324">
        <v>253</v>
      </c>
      <c r="G249" s="324">
        <v>-1757</v>
      </c>
      <c r="H249" s="324">
        <v>2339</v>
      </c>
    </row>
    <row r="250" spans="1:8">
      <c r="A250" s="22" t="s">
        <v>1002</v>
      </c>
      <c r="B250" s="64" t="s">
        <v>1003</v>
      </c>
      <c r="C250" s="324">
        <v>0</v>
      </c>
      <c r="D250" s="324">
        <v>0</v>
      </c>
      <c r="E250" s="324">
        <v>0</v>
      </c>
      <c r="F250" s="324">
        <v>0</v>
      </c>
      <c r="G250" s="324">
        <v>0</v>
      </c>
      <c r="H250" s="324">
        <v>0</v>
      </c>
    </row>
    <row r="251" spans="1:8">
      <c r="A251" s="56" t="s">
        <v>819</v>
      </c>
      <c r="B251" s="48" t="s">
        <v>885</v>
      </c>
      <c r="C251" s="49">
        <v>7255</v>
      </c>
      <c r="D251" s="49">
        <v>5096</v>
      </c>
      <c r="E251" s="49">
        <v>9515</v>
      </c>
      <c r="F251" s="49">
        <v>13582</v>
      </c>
      <c r="G251" s="49">
        <v>-20597</v>
      </c>
      <c r="H251" s="49">
        <v>14851</v>
      </c>
    </row>
    <row r="252" spans="1:8">
      <c r="A252" s="24" t="s">
        <v>821</v>
      </c>
      <c r="B252" s="355" t="s">
        <v>1004</v>
      </c>
      <c r="C252" s="327">
        <v>0</v>
      </c>
      <c r="D252" s="327">
        <v>0</v>
      </c>
      <c r="E252" s="327">
        <v>0</v>
      </c>
      <c r="F252" s="327">
        <v>0</v>
      </c>
      <c r="G252" s="327">
        <v>0</v>
      </c>
      <c r="H252" s="327">
        <v>0</v>
      </c>
    </row>
    <row r="253" spans="1:8">
      <c r="A253" s="56" t="s">
        <v>886</v>
      </c>
      <c r="B253" s="48" t="s">
        <v>887</v>
      </c>
      <c r="C253" s="49">
        <v>7255</v>
      </c>
      <c r="D253" s="49">
        <v>5096</v>
      </c>
      <c r="E253" s="49">
        <v>9515</v>
      </c>
      <c r="F253" s="49">
        <v>13582</v>
      </c>
      <c r="G253" s="49">
        <v>-20597</v>
      </c>
      <c r="H253" s="49">
        <v>14851</v>
      </c>
    </row>
    <row r="254" spans="1:8">
      <c r="A254" s="57"/>
      <c r="B254" s="371"/>
      <c r="C254" s="327"/>
      <c r="D254" s="327"/>
      <c r="E254" s="327"/>
      <c r="F254" s="327"/>
      <c r="G254" s="327"/>
      <c r="H254" s="327"/>
    </row>
    <row r="255" spans="1:8">
      <c r="A255" s="30" t="s">
        <v>857</v>
      </c>
      <c r="B255" s="360" t="s">
        <v>888</v>
      </c>
      <c r="C255" s="361"/>
      <c r="D255" s="361"/>
      <c r="E255" s="361"/>
      <c r="F255" s="361"/>
      <c r="G255" s="361">
        <v>-49</v>
      </c>
      <c r="H255" s="361">
        <v>-49</v>
      </c>
    </row>
    <row r="256" spans="1:8">
      <c r="A256" s="31" t="s">
        <v>889</v>
      </c>
      <c r="B256" s="357" t="s">
        <v>890</v>
      </c>
      <c r="C256" s="370">
        <v>7255</v>
      </c>
      <c r="D256" s="370">
        <v>5096</v>
      </c>
      <c r="E256" s="370">
        <v>9515</v>
      </c>
      <c r="F256" s="370">
        <v>13582</v>
      </c>
      <c r="G256" s="370">
        <v>-20548</v>
      </c>
      <c r="H256" s="370">
        <v>14900</v>
      </c>
    </row>
  </sheetData>
  <mergeCells count="6">
    <mergeCell ref="A172:A173"/>
    <mergeCell ref="B172:B173"/>
    <mergeCell ref="A198:A199"/>
    <mergeCell ref="B198:B199"/>
    <mergeCell ref="A230:A231"/>
    <mergeCell ref="B230:B23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8" tint="0.39997558519241921"/>
  </sheetPr>
  <dimension ref="A1:H256"/>
  <sheetViews>
    <sheetView workbookViewId="0"/>
  </sheetViews>
  <sheetFormatPr baseColWidth="10" defaultColWidth="8.1640625" defaultRowHeight="14"/>
  <cols>
    <col min="1" max="2" width="50.1640625" style="12" customWidth="1"/>
    <col min="3" max="8" width="12.1640625" style="11" customWidth="1"/>
    <col min="9" max="16384" width="8.1640625" style="11"/>
  </cols>
  <sheetData>
    <row r="1" spans="1:6">
      <c r="A1" s="10" t="s">
        <v>1129</v>
      </c>
    </row>
    <row r="2" spans="1:6">
      <c r="A2" s="10" t="s">
        <v>1130</v>
      </c>
    </row>
    <row r="3" spans="1:6">
      <c r="A3" s="10"/>
    </row>
    <row r="4" spans="1:6">
      <c r="A4" s="10"/>
    </row>
    <row r="5" spans="1:6" ht="26">
      <c r="A5" s="13" t="s">
        <v>1083</v>
      </c>
      <c r="B5" s="14" t="s">
        <v>1084</v>
      </c>
    </row>
    <row r="6" spans="1:6" ht="31.25" customHeight="1">
      <c r="A6" s="319" t="s">
        <v>462</v>
      </c>
      <c r="B6" s="319" t="s">
        <v>41</v>
      </c>
      <c r="C6" s="320" t="s">
        <v>1111</v>
      </c>
      <c r="D6" s="320" t="s">
        <v>1112</v>
      </c>
      <c r="E6" s="320" t="s">
        <v>1131</v>
      </c>
      <c r="F6" s="320" t="s">
        <v>1132</v>
      </c>
    </row>
    <row r="7" spans="1:6">
      <c r="A7" s="321" t="s">
        <v>0</v>
      </c>
      <c r="B7" s="321" t="s">
        <v>1</v>
      </c>
      <c r="C7" s="322">
        <v>40222</v>
      </c>
      <c r="D7" s="322">
        <v>103211</v>
      </c>
      <c r="E7" s="322">
        <v>42081</v>
      </c>
      <c r="F7" s="322">
        <v>113108</v>
      </c>
    </row>
    <row r="8" spans="1:6">
      <c r="A8" s="323" t="s">
        <v>622</v>
      </c>
      <c r="B8" s="323" t="s">
        <v>46</v>
      </c>
      <c r="C8" s="324">
        <v>7346</v>
      </c>
      <c r="D8" s="324">
        <v>17110</v>
      </c>
      <c r="E8" s="324">
        <v>6682</v>
      </c>
      <c r="F8" s="324">
        <v>26790</v>
      </c>
    </row>
    <row r="9" spans="1:6">
      <c r="A9" s="323" t="s">
        <v>623</v>
      </c>
      <c r="B9" s="323" t="s">
        <v>369</v>
      </c>
      <c r="C9" s="324">
        <v>12569</v>
      </c>
      <c r="D9" s="324">
        <v>45051</v>
      </c>
      <c r="E9" s="324">
        <v>10358</v>
      </c>
      <c r="F9" s="324">
        <v>27810</v>
      </c>
    </row>
    <row r="10" spans="1:6">
      <c r="A10" s="323" t="s">
        <v>624</v>
      </c>
      <c r="B10" s="323" t="s">
        <v>436</v>
      </c>
      <c r="C10" s="324">
        <v>20307</v>
      </c>
      <c r="D10" s="324">
        <v>41050</v>
      </c>
      <c r="E10" s="324">
        <v>25041</v>
      </c>
      <c r="F10" s="324">
        <v>58508</v>
      </c>
    </row>
    <row r="11" spans="1:6">
      <c r="A11" s="321" t="s">
        <v>677</v>
      </c>
      <c r="B11" s="321" t="s">
        <v>867</v>
      </c>
      <c r="C11" s="322">
        <v>25220</v>
      </c>
      <c r="D11" s="322">
        <v>63828</v>
      </c>
      <c r="E11" s="322">
        <v>26011</v>
      </c>
      <c r="F11" s="322">
        <v>65419</v>
      </c>
    </row>
    <row r="12" spans="1:6">
      <c r="A12" s="323" t="s">
        <v>439</v>
      </c>
      <c r="B12" s="323" t="s">
        <v>440</v>
      </c>
      <c r="C12" s="324">
        <v>10297</v>
      </c>
      <c r="D12" s="324">
        <v>33203</v>
      </c>
      <c r="E12" s="324">
        <v>9158</v>
      </c>
      <c r="F12" s="324">
        <v>24997</v>
      </c>
    </row>
    <row r="13" spans="1:6">
      <c r="A13" s="323" t="s">
        <v>793</v>
      </c>
      <c r="B13" s="323" t="s">
        <v>442</v>
      </c>
      <c r="C13" s="324">
        <v>14923</v>
      </c>
      <c r="D13" s="324">
        <v>30625</v>
      </c>
      <c r="E13" s="324">
        <v>16853</v>
      </c>
      <c r="F13" s="324">
        <v>40422</v>
      </c>
    </row>
    <row r="14" spans="1:6">
      <c r="A14" s="325" t="s">
        <v>626</v>
      </c>
      <c r="B14" s="325" t="s">
        <v>993</v>
      </c>
      <c r="C14" s="322">
        <v>15002</v>
      </c>
      <c r="D14" s="322">
        <v>39383</v>
      </c>
      <c r="E14" s="322">
        <v>16070</v>
      </c>
      <c r="F14" s="322">
        <v>47689</v>
      </c>
    </row>
    <row r="15" spans="1:6">
      <c r="A15" s="61" t="s">
        <v>629</v>
      </c>
      <c r="B15" s="61" t="s">
        <v>65</v>
      </c>
      <c r="C15" s="324">
        <v>336</v>
      </c>
      <c r="D15" s="324">
        <v>1993</v>
      </c>
      <c r="E15" s="324">
        <v>145</v>
      </c>
      <c r="F15" s="324">
        <v>1221</v>
      </c>
    </row>
    <row r="16" spans="1:6">
      <c r="A16" s="61" t="s">
        <v>627</v>
      </c>
      <c r="B16" s="61" t="s">
        <v>59</v>
      </c>
      <c r="C16" s="324">
        <v>5581</v>
      </c>
      <c r="D16" s="324">
        <v>16098</v>
      </c>
      <c r="E16" s="324">
        <v>5404</v>
      </c>
      <c r="F16" s="324">
        <v>14758</v>
      </c>
    </row>
    <row r="17" spans="1:6">
      <c r="A17" s="61" t="s">
        <v>628</v>
      </c>
      <c r="B17" s="61" t="s">
        <v>520</v>
      </c>
      <c r="C17" s="324">
        <v>3915</v>
      </c>
      <c r="D17" s="324">
        <v>10043</v>
      </c>
      <c r="E17" s="324">
        <v>2540</v>
      </c>
      <c r="F17" s="324">
        <v>10027</v>
      </c>
    </row>
    <row r="18" spans="1:6">
      <c r="A18" s="61" t="s">
        <v>66</v>
      </c>
      <c r="B18" s="61" t="s">
        <v>67</v>
      </c>
      <c r="C18" s="324">
        <v>896</v>
      </c>
      <c r="D18" s="324">
        <v>3332</v>
      </c>
      <c r="E18" s="324">
        <v>2494</v>
      </c>
      <c r="F18" s="324">
        <v>4548</v>
      </c>
    </row>
    <row r="19" spans="1:6">
      <c r="A19" s="325" t="s">
        <v>631</v>
      </c>
      <c r="B19" s="325" t="s">
        <v>883</v>
      </c>
      <c r="C19" s="322">
        <v>4946</v>
      </c>
      <c r="D19" s="322">
        <v>11903</v>
      </c>
      <c r="E19" s="322">
        <v>5777</v>
      </c>
      <c r="F19" s="322">
        <v>19577</v>
      </c>
    </row>
    <row r="20" spans="1:6">
      <c r="A20" s="61" t="s">
        <v>632</v>
      </c>
      <c r="B20" s="61" t="s">
        <v>73</v>
      </c>
      <c r="C20" s="324">
        <v>481</v>
      </c>
      <c r="D20" s="324">
        <v>1558</v>
      </c>
      <c r="E20" s="324">
        <v>685</v>
      </c>
      <c r="F20" s="324">
        <v>1766</v>
      </c>
    </row>
    <row r="21" spans="1:6">
      <c r="A21" s="61" t="s">
        <v>633</v>
      </c>
      <c r="B21" s="61" t="s">
        <v>75</v>
      </c>
      <c r="C21" s="324">
        <v>183</v>
      </c>
      <c r="D21" s="324">
        <v>597</v>
      </c>
      <c r="E21" s="324">
        <v>850</v>
      </c>
      <c r="F21" s="324">
        <v>1549</v>
      </c>
    </row>
    <row r="22" spans="1:6" ht="26">
      <c r="A22" s="61" t="s">
        <v>1000</v>
      </c>
      <c r="B22" s="61" t="s">
        <v>1061</v>
      </c>
      <c r="C22" s="324">
        <v>0</v>
      </c>
      <c r="D22" s="324">
        <v>0</v>
      </c>
      <c r="E22" s="324">
        <v>0</v>
      </c>
      <c r="F22" s="324">
        <v>0</v>
      </c>
    </row>
    <row r="23" spans="1:6">
      <c r="A23" s="325" t="s">
        <v>817</v>
      </c>
      <c r="B23" s="325" t="s">
        <v>884</v>
      </c>
      <c r="C23" s="322">
        <v>5244</v>
      </c>
      <c r="D23" s="322">
        <v>12864</v>
      </c>
      <c r="E23" s="322">
        <v>5612</v>
      </c>
      <c r="F23" s="322">
        <v>19794</v>
      </c>
    </row>
    <row r="24" spans="1:6">
      <c r="A24" s="61" t="s">
        <v>78</v>
      </c>
      <c r="B24" s="61" t="s">
        <v>79</v>
      </c>
      <c r="C24" s="324">
        <v>817</v>
      </c>
      <c r="D24" s="324">
        <v>726</v>
      </c>
      <c r="E24" s="324">
        <v>-164</v>
      </c>
      <c r="F24" s="324">
        <v>208</v>
      </c>
    </row>
    <row r="25" spans="1:6">
      <c r="A25" s="61" t="s">
        <v>1002</v>
      </c>
      <c r="B25" s="61" t="s">
        <v>1003</v>
      </c>
      <c r="C25" s="324">
        <v>0</v>
      </c>
      <c r="D25" s="324">
        <v>0</v>
      </c>
      <c r="E25" s="324">
        <v>0</v>
      </c>
      <c r="F25" s="324">
        <v>0</v>
      </c>
    </row>
    <row r="26" spans="1:6">
      <c r="A26" s="325" t="s">
        <v>819</v>
      </c>
      <c r="B26" s="325" t="s">
        <v>885</v>
      </c>
      <c r="C26" s="322">
        <v>4427</v>
      </c>
      <c r="D26" s="322">
        <v>12138</v>
      </c>
      <c r="E26" s="322">
        <v>5776</v>
      </c>
      <c r="F26" s="322">
        <v>19586</v>
      </c>
    </row>
    <row r="27" spans="1:6">
      <c r="A27" s="321" t="s">
        <v>821</v>
      </c>
      <c r="B27" s="321" t="s">
        <v>1004</v>
      </c>
      <c r="C27" s="322">
        <v>0</v>
      </c>
      <c r="D27" s="322">
        <v>0</v>
      </c>
      <c r="E27" s="322">
        <v>0</v>
      </c>
      <c r="F27" s="322">
        <v>0</v>
      </c>
    </row>
    <row r="28" spans="1:6">
      <c r="A28" s="326"/>
      <c r="B28" s="326"/>
      <c r="C28" s="327"/>
      <c r="D28" s="327"/>
      <c r="E28" s="327"/>
      <c r="F28" s="327"/>
    </row>
    <row r="29" spans="1:6">
      <c r="A29" s="328" t="s">
        <v>886</v>
      </c>
      <c r="B29" s="328" t="s">
        <v>887</v>
      </c>
      <c r="C29" s="329">
        <v>4427</v>
      </c>
      <c r="D29" s="329">
        <v>12138</v>
      </c>
      <c r="E29" s="329">
        <v>5776</v>
      </c>
      <c r="F29" s="329">
        <v>19586</v>
      </c>
    </row>
    <row r="30" spans="1:6">
      <c r="A30" s="326"/>
      <c r="B30" s="326"/>
      <c r="C30" s="327"/>
      <c r="D30" s="327"/>
      <c r="E30" s="327"/>
      <c r="F30" s="327"/>
    </row>
    <row r="31" spans="1:6">
      <c r="A31" s="325" t="s">
        <v>857</v>
      </c>
      <c r="B31" s="325" t="s">
        <v>888</v>
      </c>
      <c r="C31" s="322">
        <v>0</v>
      </c>
      <c r="D31" s="322">
        <v>0</v>
      </c>
      <c r="E31" s="322">
        <v>0</v>
      </c>
      <c r="F31" s="322">
        <v>0</v>
      </c>
    </row>
    <row r="32" spans="1:6">
      <c r="A32" s="325" t="s">
        <v>889</v>
      </c>
      <c r="B32" s="325" t="s">
        <v>890</v>
      </c>
      <c r="C32" s="322">
        <v>4427</v>
      </c>
      <c r="D32" s="322">
        <v>12138</v>
      </c>
      <c r="E32" s="322">
        <v>5776</v>
      </c>
      <c r="F32" s="322">
        <v>19586</v>
      </c>
    </row>
    <row r="33" spans="1:6">
      <c r="A33" s="15"/>
      <c r="B33" s="16"/>
      <c r="C33" s="32"/>
      <c r="D33" s="32"/>
      <c r="E33" s="32"/>
      <c r="F33" s="32"/>
    </row>
    <row r="34" spans="1:6">
      <c r="A34" s="15"/>
      <c r="B34" s="17"/>
      <c r="C34" s="33"/>
      <c r="D34" s="33"/>
      <c r="E34" s="33"/>
      <c r="F34" s="33"/>
    </row>
    <row r="35" spans="1:6">
      <c r="A35" s="330" t="s">
        <v>86</v>
      </c>
      <c r="B35" s="330" t="s">
        <v>891</v>
      </c>
      <c r="C35" s="331"/>
      <c r="D35" s="331"/>
      <c r="E35" s="331"/>
      <c r="F35" s="331"/>
    </row>
    <row r="36" spans="1:6">
      <c r="A36" s="18" t="s">
        <v>88</v>
      </c>
      <c r="B36" s="18" t="s">
        <v>89</v>
      </c>
      <c r="C36" s="332">
        <v>0.05</v>
      </c>
      <c r="D36" s="332">
        <v>0.13</v>
      </c>
      <c r="E36" s="332">
        <v>0.06</v>
      </c>
      <c r="F36" s="332">
        <v>0.21</v>
      </c>
    </row>
    <row r="37" spans="1:6">
      <c r="A37" s="333" t="s">
        <v>90</v>
      </c>
      <c r="B37" s="333" t="s">
        <v>91</v>
      </c>
      <c r="C37" s="332">
        <v>0.05</v>
      </c>
      <c r="D37" s="332">
        <v>0.13</v>
      </c>
      <c r="E37" s="332">
        <v>0.06</v>
      </c>
      <c r="F37" s="332">
        <v>0.21</v>
      </c>
    </row>
    <row r="38" spans="1:6" ht="26">
      <c r="A38" s="325" t="s">
        <v>858</v>
      </c>
      <c r="B38" s="325" t="s">
        <v>892</v>
      </c>
      <c r="C38" s="334"/>
      <c r="D38" s="334"/>
      <c r="E38" s="334"/>
      <c r="F38" s="334"/>
    </row>
    <row r="39" spans="1:6">
      <c r="A39" s="333" t="s">
        <v>88</v>
      </c>
      <c r="B39" s="333" t="s">
        <v>89</v>
      </c>
      <c r="C39" s="332">
        <v>0.05</v>
      </c>
      <c r="D39" s="332">
        <v>0.13</v>
      </c>
      <c r="E39" s="332">
        <v>0.06</v>
      </c>
      <c r="F39" s="332">
        <v>0.21</v>
      </c>
    </row>
    <row r="40" spans="1:6">
      <c r="A40" s="333" t="s">
        <v>90</v>
      </c>
      <c r="B40" s="333" t="s">
        <v>91</v>
      </c>
      <c r="C40" s="332">
        <v>0.05</v>
      </c>
      <c r="D40" s="332">
        <v>0.13</v>
      </c>
      <c r="E40" s="332">
        <v>0.06</v>
      </c>
      <c r="F40" s="332">
        <v>0.21</v>
      </c>
    </row>
    <row r="41" spans="1:6">
      <c r="A41" s="325" t="s">
        <v>893</v>
      </c>
      <c r="B41" s="325" t="s">
        <v>894</v>
      </c>
      <c r="C41" s="334"/>
      <c r="D41" s="334"/>
      <c r="E41" s="334"/>
      <c r="F41" s="334"/>
    </row>
    <row r="42" spans="1:6">
      <c r="A42" s="333" t="s">
        <v>88</v>
      </c>
      <c r="B42" s="333" t="s">
        <v>89</v>
      </c>
      <c r="C42" s="332">
        <v>0</v>
      </c>
      <c r="D42" s="332">
        <v>0</v>
      </c>
      <c r="E42" s="332">
        <v>0</v>
      </c>
      <c r="F42" s="332">
        <v>0</v>
      </c>
    </row>
    <row r="43" spans="1:6">
      <c r="A43" s="333" t="s">
        <v>90</v>
      </c>
      <c r="B43" s="333" t="s">
        <v>91</v>
      </c>
      <c r="C43" s="332">
        <v>0</v>
      </c>
      <c r="D43" s="332">
        <v>0</v>
      </c>
      <c r="E43" s="332">
        <v>0</v>
      </c>
      <c r="F43" s="332">
        <v>0</v>
      </c>
    </row>
    <row r="46" spans="1:6">
      <c r="A46" s="330" t="s">
        <v>886</v>
      </c>
      <c r="B46" s="330" t="s">
        <v>887</v>
      </c>
      <c r="C46" s="322">
        <v>4427</v>
      </c>
      <c r="D46" s="322">
        <v>12138</v>
      </c>
      <c r="E46" s="322">
        <v>5776</v>
      </c>
      <c r="F46" s="322">
        <v>19586</v>
      </c>
    </row>
    <row r="47" spans="1:6" ht="26">
      <c r="A47" s="38" t="s">
        <v>896</v>
      </c>
      <c r="B47" s="38" t="s">
        <v>897</v>
      </c>
      <c r="C47" s="324"/>
      <c r="D47" s="324"/>
      <c r="E47" s="324"/>
      <c r="F47" s="324"/>
    </row>
    <row r="48" spans="1:6">
      <c r="A48" s="38" t="s">
        <v>637</v>
      </c>
      <c r="B48" s="38" t="s">
        <v>898</v>
      </c>
      <c r="C48" s="324">
        <v>-287</v>
      </c>
      <c r="D48" s="324">
        <v>239</v>
      </c>
      <c r="E48" s="324">
        <v>-188</v>
      </c>
      <c r="F48" s="324">
        <v>-477</v>
      </c>
    </row>
    <row r="49" spans="1:6">
      <c r="A49" s="38" t="s">
        <v>403</v>
      </c>
      <c r="B49" s="38" t="s">
        <v>404</v>
      </c>
      <c r="C49" s="324"/>
      <c r="D49" s="324">
        <v>-1</v>
      </c>
      <c r="E49" s="324"/>
      <c r="F49" s="324">
        <v>1</v>
      </c>
    </row>
    <row r="50" spans="1:6" ht="26">
      <c r="A50" s="38" t="s">
        <v>899</v>
      </c>
      <c r="B50" s="38" t="s">
        <v>900</v>
      </c>
      <c r="C50" s="324"/>
      <c r="D50" s="324"/>
      <c r="E50" s="324"/>
      <c r="F50" s="324"/>
    </row>
    <row r="51" spans="1:6">
      <c r="A51" s="330" t="s">
        <v>405</v>
      </c>
      <c r="B51" s="330" t="s">
        <v>901</v>
      </c>
      <c r="C51" s="322">
        <v>4140</v>
      </c>
      <c r="D51" s="322">
        <v>12376</v>
      </c>
      <c r="E51" s="322">
        <v>5588</v>
      </c>
      <c r="F51" s="322">
        <v>19110</v>
      </c>
    </row>
    <row r="52" spans="1:6" ht="26">
      <c r="A52" s="18" t="s">
        <v>795</v>
      </c>
      <c r="B52" s="18" t="s">
        <v>902</v>
      </c>
      <c r="C52" s="324"/>
      <c r="D52" s="324"/>
      <c r="E52" s="324"/>
      <c r="F52" s="324"/>
    </row>
    <row r="53" spans="1:6" ht="26">
      <c r="A53" s="330" t="s">
        <v>903</v>
      </c>
      <c r="B53" s="330" t="s">
        <v>904</v>
      </c>
      <c r="C53" s="322">
        <v>4140</v>
      </c>
      <c r="D53" s="322">
        <v>12376</v>
      </c>
      <c r="E53" s="322">
        <v>5588</v>
      </c>
      <c r="F53" s="322">
        <v>19110</v>
      </c>
    </row>
    <row r="56" spans="1:6" ht="26">
      <c r="A56" s="13" t="s">
        <v>1087</v>
      </c>
      <c r="B56" s="13" t="s">
        <v>1088</v>
      </c>
    </row>
    <row r="57" spans="1:6" ht="31.25" customHeight="1">
      <c r="A57" s="319" t="s">
        <v>126</v>
      </c>
      <c r="B57" s="319" t="s">
        <v>127</v>
      </c>
      <c r="C57" s="320" t="s">
        <v>1113</v>
      </c>
      <c r="D57" s="320" t="s">
        <v>1133</v>
      </c>
    </row>
    <row r="58" spans="1:6">
      <c r="A58" s="340" t="s">
        <v>14</v>
      </c>
      <c r="B58" s="340" t="s">
        <v>15</v>
      </c>
      <c r="C58" s="336">
        <v>95412</v>
      </c>
      <c r="D58" s="336">
        <v>92224</v>
      </c>
    </row>
    <row r="59" spans="1:6">
      <c r="A59" s="61" t="s">
        <v>566</v>
      </c>
      <c r="B59" s="61" t="s">
        <v>133</v>
      </c>
      <c r="C59" s="62">
        <v>11301</v>
      </c>
      <c r="D59" s="62">
        <v>10615</v>
      </c>
    </row>
    <row r="60" spans="1:6">
      <c r="A60" s="61" t="s">
        <v>134</v>
      </c>
      <c r="B60" s="61" t="s">
        <v>907</v>
      </c>
      <c r="C60" s="62">
        <v>35245</v>
      </c>
      <c r="D60" s="62">
        <v>34592</v>
      </c>
    </row>
    <row r="61" spans="1:6">
      <c r="A61" s="61" t="s">
        <v>138</v>
      </c>
      <c r="B61" s="61" t="s">
        <v>139</v>
      </c>
      <c r="C61" s="62">
        <v>46417</v>
      </c>
      <c r="D61" s="62">
        <v>46417</v>
      </c>
    </row>
    <row r="62" spans="1:6">
      <c r="A62" s="61" t="s">
        <v>909</v>
      </c>
      <c r="B62" s="61" t="s">
        <v>141</v>
      </c>
      <c r="C62" s="62">
        <v>0</v>
      </c>
      <c r="D62" s="62">
        <v>0</v>
      </c>
    </row>
    <row r="63" spans="1:6">
      <c r="A63" s="61" t="s">
        <v>536</v>
      </c>
      <c r="B63" s="61" t="s">
        <v>451</v>
      </c>
      <c r="C63" s="62">
        <v>0</v>
      </c>
      <c r="D63" s="62">
        <v>0</v>
      </c>
    </row>
    <row r="64" spans="1:6" ht="26">
      <c r="A64" s="61" t="s">
        <v>644</v>
      </c>
      <c r="B64" s="61" t="s">
        <v>865</v>
      </c>
      <c r="C64" s="62">
        <v>0</v>
      </c>
      <c r="D64" s="62">
        <v>0</v>
      </c>
    </row>
    <row r="65" spans="1:4">
      <c r="A65" s="61" t="s">
        <v>911</v>
      </c>
      <c r="B65" s="61" t="s">
        <v>912</v>
      </c>
      <c r="C65" s="62">
        <v>0</v>
      </c>
      <c r="D65" s="62">
        <v>0</v>
      </c>
    </row>
    <row r="66" spans="1:4">
      <c r="A66" s="61" t="s">
        <v>146</v>
      </c>
      <c r="B66" s="61" t="s">
        <v>147</v>
      </c>
      <c r="C66" s="62">
        <v>0</v>
      </c>
      <c r="D66" s="62">
        <v>0</v>
      </c>
    </row>
    <row r="67" spans="1:4">
      <c r="A67" s="61" t="s">
        <v>913</v>
      </c>
      <c r="B67" s="61" t="s">
        <v>151</v>
      </c>
      <c r="C67" s="62">
        <v>2203</v>
      </c>
      <c r="D67" s="62">
        <v>290</v>
      </c>
    </row>
    <row r="68" spans="1:4">
      <c r="A68" s="61" t="s">
        <v>1005</v>
      </c>
      <c r="B68" s="61" t="s">
        <v>1006</v>
      </c>
      <c r="C68" s="62">
        <v>246</v>
      </c>
      <c r="D68" s="62">
        <v>310</v>
      </c>
    </row>
    <row r="69" spans="1:4">
      <c r="A69" s="340" t="s">
        <v>914</v>
      </c>
      <c r="B69" s="340" t="s">
        <v>17</v>
      </c>
      <c r="C69" s="336">
        <v>116716</v>
      </c>
      <c r="D69" s="336">
        <v>107312</v>
      </c>
    </row>
    <row r="70" spans="1:4">
      <c r="A70" s="61" t="s">
        <v>156</v>
      </c>
      <c r="B70" s="61" t="s">
        <v>157</v>
      </c>
      <c r="C70" s="62">
        <v>47102</v>
      </c>
      <c r="D70" s="62">
        <v>33591</v>
      </c>
    </row>
    <row r="71" spans="1:4">
      <c r="A71" s="61" t="s">
        <v>158</v>
      </c>
      <c r="B71" s="61" t="s">
        <v>159</v>
      </c>
      <c r="C71" s="62">
        <v>22503</v>
      </c>
      <c r="D71" s="62">
        <v>30715</v>
      </c>
    </row>
    <row r="72" spans="1:4">
      <c r="A72" s="364" t="s">
        <v>915</v>
      </c>
      <c r="B72" s="364" t="s">
        <v>161</v>
      </c>
      <c r="C72" s="337">
        <v>1</v>
      </c>
      <c r="D72" s="337">
        <v>7</v>
      </c>
    </row>
    <row r="73" spans="1:4">
      <c r="A73" s="61" t="s">
        <v>152</v>
      </c>
      <c r="B73" s="61" t="s">
        <v>163</v>
      </c>
      <c r="C73" s="62">
        <v>4741</v>
      </c>
      <c r="D73" s="62">
        <v>3200</v>
      </c>
    </row>
    <row r="74" spans="1:4">
      <c r="A74" s="61" t="s">
        <v>916</v>
      </c>
      <c r="B74" s="61" t="s">
        <v>917</v>
      </c>
      <c r="C74" s="62">
        <v>0</v>
      </c>
      <c r="D74" s="62">
        <v>0</v>
      </c>
    </row>
    <row r="75" spans="1:4" ht="26">
      <c r="A75" s="61" t="s">
        <v>918</v>
      </c>
      <c r="B75" s="61" t="s">
        <v>919</v>
      </c>
      <c r="C75" s="62">
        <v>0</v>
      </c>
      <c r="D75" s="62">
        <v>0</v>
      </c>
    </row>
    <row r="76" spans="1:4">
      <c r="A76" s="61" t="s">
        <v>146</v>
      </c>
      <c r="B76" s="61" t="s">
        <v>147</v>
      </c>
      <c r="C76" s="62">
        <v>843</v>
      </c>
      <c r="D76" s="62">
        <v>836</v>
      </c>
    </row>
    <row r="77" spans="1:4">
      <c r="A77" s="61" t="s">
        <v>499</v>
      </c>
      <c r="B77" s="61" t="s">
        <v>149</v>
      </c>
      <c r="C77" s="62">
        <v>11369</v>
      </c>
      <c r="D77" s="62">
        <v>16808</v>
      </c>
    </row>
    <row r="78" spans="1:4">
      <c r="A78" s="61" t="s">
        <v>170</v>
      </c>
      <c r="B78" s="61" t="s">
        <v>920</v>
      </c>
      <c r="C78" s="62">
        <v>30157</v>
      </c>
      <c r="D78" s="62">
        <v>22155</v>
      </c>
    </row>
    <row r="79" spans="1:4">
      <c r="A79" s="61" t="s">
        <v>923</v>
      </c>
      <c r="B79" s="61" t="s">
        <v>924</v>
      </c>
      <c r="C79" s="62">
        <v>0</v>
      </c>
      <c r="D79" s="62">
        <v>0</v>
      </c>
    </row>
    <row r="80" spans="1:4">
      <c r="A80" s="340" t="s">
        <v>20</v>
      </c>
      <c r="B80" s="340" t="s">
        <v>925</v>
      </c>
      <c r="C80" s="336">
        <v>212128</v>
      </c>
      <c r="D80" s="336">
        <v>199536</v>
      </c>
    </row>
    <row r="81" spans="1:4">
      <c r="A81" s="15"/>
      <c r="B81" s="15"/>
      <c r="C81" s="1"/>
    </row>
    <row r="82" spans="1:4" ht="31.25" customHeight="1">
      <c r="A82" s="319" t="s">
        <v>452</v>
      </c>
      <c r="B82" s="319" t="s">
        <v>177</v>
      </c>
      <c r="C82" s="320" t="s">
        <v>1113</v>
      </c>
      <c r="D82" s="320" t="s">
        <v>1133</v>
      </c>
    </row>
    <row r="83" spans="1:4">
      <c r="A83" s="340" t="s">
        <v>22</v>
      </c>
      <c r="B83" s="340" t="s">
        <v>23</v>
      </c>
      <c r="C83" s="336">
        <v>164431</v>
      </c>
      <c r="D83" s="336">
        <v>142896</v>
      </c>
    </row>
    <row r="84" spans="1:4">
      <c r="A84" s="340" t="s">
        <v>926</v>
      </c>
      <c r="B84" s="340" t="s">
        <v>481</v>
      </c>
      <c r="C84" s="336">
        <v>164431</v>
      </c>
      <c r="D84" s="336">
        <v>142896</v>
      </c>
    </row>
    <row r="85" spans="1:4">
      <c r="A85" s="61" t="s">
        <v>182</v>
      </c>
      <c r="B85" s="61" t="s">
        <v>183</v>
      </c>
      <c r="C85" s="62">
        <v>94950</v>
      </c>
      <c r="D85" s="62">
        <v>94950</v>
      </c>
    </row>
    <row r="86" spans="1:4">
      <c r="A86" s="61" t="s">
        <v>990</v>
      </c>
      <c r="B86" s="61" t="s">
        <v>1007</v>
      </c>
      <c r="C86" s="62">
        <v>112438</v>
      </c>
      <c r="D86" s="62">
        <v>105200</v>
      </c>
    </row>
    <row r="87" spans="1:4">
      <c r="A87" s="61" t="s">
        <v>1008</v>
      </c>
      <c r="B87" s="61" t="s">
        <v>189</v>
      </c>
      <c r="C87" s="62">
        <v>0</v>
      </c>
      <c r="D87" s="62">
        <v>0</v>
      </c>
    </row>
    <row r="88" spans="1:4">
      <c r="A88" s="61" t="s">
        <v>573</v>
      </c>
      <c r="B88" s="61" t="s">
        <v>191</v>
      </c>
      <c r="C88" s="62">
        <v>1076</v>
      </c>
      <c r="D88" s="62">
        <v>374</v>
      </c>
    </row>
    <row r="89" spans="1:4">
      <c r="A89" s="61" t="s">
        <v>574</v>
      </c>
      <c r="B89" s="61" t="s">
        <v>193</v>
      </c>
      <c r="C89" s="62">
        <v>-598</v>
      </c>
      <c r="D89" s="62">
        <v>-755</v>
      </c>
    </row>
    <row r="90" spans="1:4">
      <c r="A90" s="61" t="s">
        <v>194</v>
      </c>
      <c r="B90" s="61" t="s">
        <v>195</v>
      </c>
      <c r="C90" s="62">
        <v>-55573</v>
      </c>
      <c r="D90" s="62">
        <v>-76459</v>
      </c>
    </row>
    <row r="91" spans="1:4">
      <c r="A91" s="61" t="s">
        <v>575</v>
      </c>
      <c r="B91" s="61" t="s">
        <v>197</v>
      </c>
      <c r="C91" s="62">
        <v>12138</v>
      </c>
      <c r="D91" s="62">
        <v>19586</v>
      </c>
    </row>
    <row r="92" spans="1:4">
      <c r="A92" s="321" t="s">
        <v>927</v>
      </c>
      <c r="B92" s="321" t="s">
        <v>482</v>
      </c>
      <c r="C92" s="341">
        <v>0</v>
      </c>
      <c r="D92" s="341">
        <v>0</v>
      </c>
    </row>
    <row r="93" spans="1:4">
      <c r="A93" s="340" t="s">
        <v>24</v>
      </c>
      <c r="B93" s="340" t="s">
        <v>928</v>
      </c>
      <c r="C93" s="336">
        <v>5696</v>
      </c>
      <c r="D93" s="336">
        <v>7099</v>
      </c>
    </row>
    <row r="94" spans="1:4">
      <c r="A94" s="61" t="s">
        <v>336</v>
      </c>
      <c r="B94" s="61" t="s">
        <v>337</v>
      </c>
      <c r="C94" s="62">
        <v>250</v>
      </c>
      <c r="D94" s="62">
        <v>0</v>
      </c>
    </row>
    <row r="95" spans="1:4">
      <c r="A95" s="61" t="s">
        <v>200</v>
      </c>
      <c r="B95" s="61" t="s">
        <v>201</v>
      </c>
      <c r="C95" s="62">
        <v>151</v>
      </c>
      <c r="D95" s="62">
        <v>320</v>
      </c>
    </row>
    <row r="96" spans="1:4">
      <c r="A96" s="61" t="s">
        <v>929</v>
      </c>
      <c r="B96" s="61" t="s">
        <v>531</v>
      </c>
      <c r="C96" s="62">
        <v>0</v>
      </c>
      <c r="D96" s="62">
        <v>0</v>
      </c>
    </row>
    <row r="97" spans="1:4">
      <c r="A97" s="61" t="s">
        <v>502</v>
      </c>
      <c r="B97" s="61" t="s">
        <v>205</v>
      </c>
      <c r="C97" s="62">
        <v>4703</v>
      </c>
      <c r="D97" s="62">
        <v>6134</v>
      </c>
    </row>
    <row r="98" spans="1:4">
      <c r="A98" s="61" t="s">
        <v>503</v>
      </c>
      <c r="B98" s="61" t="s">
        <v>207</v>
      </c>
      <c r="C98" s="62">
        <v>566</v>
      </c>
      <c r="D98" s="62">
        <v>608</v>
      </c>
    </row>
    <row r="99" spans="1:4">
      <c r="A99" s="61" t="s">
        <v>483</v>
      </c>
      <c r="B99" s="61" t="s">
        <v>456</v>
      </c>
      <c r="C99" s="62">
        <v>26</v>
      </c>
      <c r="D99" s="62">
        <v>30</v>
      </c>
    </row>
    <row r="100" spans="1:4">
      <c r="A100" s="61" t="s">
        <v>930</v>
      </c>
      <c r="B100" s="61" t="s">
        <v>211</v>
      </c>
      <c r="C100" s="62">
        <v>0</v>
      </c>
      <c r="D100" s="62">
        <v>7</v>
      </c>
    </row>
    <row r="101" spans="1:4">
      <c r="A101" s="340" t="s">
        <v>931</v>
      </c>
      <c r="B101" s="340" t="s">
        <v>932</v>
      </c>
      <c r="C101" s="336">
        <v>42001</v>
      </c>
      <c r="D101" s="336">
        <v>49541</v>
      </c>
    </row>
    <row r="102" spans="1:4">
      <c r="A102" s="61" t="s">
        <v>336</v>
      </c>
      <c r="B102" s="61" t="s">
        <v>337</v>
      </c>
      <c r="C102" s="62">
        <v>16</v>
      </c>
      <c r="D102" s="62">
        <v>7154</v>
      </c>
    </row>
    <row r="103" spans="1:4">
      <c r="A103" s="61" t="s">
        <v>200</v>
      </c>
      <c r="B103" s="61" t="s">
        <v>201</v>
      </c>
      <c r="C103" s="62">
        <v>259</v>
      </c>
      <c r="D103" s="62">
        <v>284</v>
      </c>
    </row>
    <row r="104" spans="1:4">
      <c r="A104" s="61" t="s">
        <v>579</v>
      </c>
      <c r="B104" s="61" t="s">
        <v>217</v>
      </c>
      <c r="C104" s="62">
        <v>28489</v>
      </c>
      <c r="D104" s="62">
        <v>38126</v>
      </c>
    </row>
    <row r="105" spans="1:4">
      <c r="A105" s="61" t="s">
        <v>933</v>
      </c>
      <c r="B105" s="61" t="s">
        <v>219</v>
      </c>
      <c r="C105" s="62">
        <v>536</v>
      </c>
      <c r="D105" s="62">
        <v>66</v>
      </c>
    </row>
    <row r="106" spans="1:4">
      <c r="A106" s="61" t="s">
        <v>202</v>
      </c>
      <c r="B106" s="61" t="s">
        <v>203</v>
      </c>
      <c r="C106" s="62">
        <v>10840</v>
      </c>
      <c r="D106" s="62">
        <v>3301</v>
      </c>
    </row>
    <row r="107" spans="1:4">
      <c r="A107" s="61" t="s">
        <v>503</v>
      </c>
      <c r="B107" s="61" t="s">
        <v>207</v>
      </c>
      <c r="C107" s="62">
        <v>618</v>
      </c>
      <c r="D107" s="62">
        <v>200</v>
      </c>
    </row>
    <row r="108" spans="1:4">
      <c r="A108" s="61" t="s">
        <v>934</v>
      </c>
      <c r="B108" s="61" t="s">
        <v>456</v>
      </c>
      <c r="C108" s="62">
        <v>1034</v>
      </c>
      <c r="D108" s="62">
        <v>91</v>
      </c>
    </row>
    <row r="109" spans="1:4">
      <c r="A109" s="61" t="s">
        <v>930</v>
      </c>
      <c r="B109" s="61" t="s">
        <v>211</v>
      </c>
      <c r="C109" s="62">
        <v>209</v>
      </c>
      <c r="D109" s="62">
        <v>319</v>
      </c>
    </row>
    <row r="110" spans="1:4" ht="26">
      <c r="A110" s="342" t="s">
        <v>935</v>
      </c>
      <c r="B110" s="342" t="s">
        <v>936</v>
      </c>
      <c r="C110" s="343">
        <v>0</v>
      </c>
      <c r="D110" s="343">
        <v>0</v>
      </c>
    </row>
    <row r="111" spans="1:4">
      <c r="A111" s="340" t="s">
        <v>30</v>
      </c>
      <c r="B111" s="340" t="s">
        <v>937</v>
      </c>
      <c r="C111" s="336">
        <v>212128</v>
      </c>
      <c r="D111" s="336">
        <v>199536</v>
      </c>
    </row>
    <row r="114" spans="1:6" ht="26">
      <c r="A114" s="13" t="s">
        <v>1090</v>
      </c>
      <c r="B114" s="13" t="s">
        <v>1091</v>
      </c>
    </row>
    <row r="115" spans="1:6" ht="31.25" customHeight="1">
      <c r="A115" s="319" t="s">
        <v>231</v>
      </c>
      <c r="B115" s="319" t="s">
        <v>232</v>
      </c>
      <c r="C115" s="113" t="s">
        <v>1111</v>
      </c>
      <c r="D115" s="113" t="s">
        <v>1112</v>
      </c>
      <c r="E115" s="113" t="s">
        <v>1131</v>
      </c>
      <c r="F115" s="113" t="s">
        <v>1132</v>
      </c>
    </row>
    <row r="116" spans="1:6">
      <c r="A116" s="344" t="s">
        <v>938</v>
      </c>
      <c r="B116" s="344" t="s">
        <v>234</v>
      </c>
      <c r="C116" s="4"/>
      <c r="D116" s="4"/>
      <c r="E116" s="4"/>
      <c r="F116" s="4"/>
    </row>
    <row r="117" spans="1:6">
      <c r="A117" s="345" t="s">
        <v>522</v>
      </c>
      <c r="B117" s="345" t="s">
        <v>939</v>
      </c>
      <c r="C117" s="5">
        <v>4427</v>
      </c>
      <c r="D117" s="5">
        <v>12138</v>
      </c>
      <c r="E117" s="5">
        <v>5776</v>
      </c>
      <c r="F117" s="5">
        <v>19586</v>
      </c>
    </row>
    <row r="118" spans="1:6">
      <c r="A118" s="345" t="s">
        <v>235</v>
      </c>
      <c r="B118" s="345" t="s">
        <v>236</v>
      </c>
      <c r="C118" s="5">
        <v>1154</v>
      </c>
      <c r="D118" s="5">
        <v>690</v>
      </c>
      <c r="E118" s="5">
        <v>8920</v>
      </c>
      <c r="F118" s="5">
        <v>-2317</v>
      </c>
    </row>
    <row r="119" spans="1:6" ht="26">
      <c r="A119" s="358" t="s">
        <v>1055</v>
      </c>
      <c r="B119" s="358" t="s">
        <v>1056</v>
      </c>
      <c r="C119" s="6"/>
      <c r="D119" s="6"/>
      <c r="E119" s="6"/>
      <c r="F119" s="6"/>
    </row>
    <row r="120" spans="1:6">
      <c r="A120" s="63" t="s">
        <v>1057</v>
      </c>
      <c r="B120" s="63" t="s">
        <v>1058</v>
      </c>
      <c r="C120" s="6">
        <v>804</v>
      </c>
      <c r="D120" s="6">
        <v>2338</v>
      </c>
      <c r="E120" s="6">
        <v>687</v>
      </c>
      <c r="F120" s="6">
        <v>1835</v>
      </c>
    </row>
    <row r="121" spans="1:6">
      <c r="A121" s="63" t="s">
        <v>804</v>
      </c>
      <c r="B121" s="63" t="s">
        <v>1011</v>
      </c>
      <c r="C121" s="6">
        <v>0</v>
      </c>
      <c r="D121" s="6">
        <v>0</v>
      </c>
      <c r="E121" s="6">
        <v>0</v>
      </c>
      <c r="F121" s="6">
        <v>0</v>
      </c>
    </row>
    <row r="122" spans="1:6">
      <c r="A122" s="63" t="s">
        <v>943</v>
      </c>
      <c r="B122" s="63" t="s">
        <v>605</v>
      </c>
      <c r="C122" s="6">
        <v>-215</v>
      </c>
      <c r="D122" s="6">
        <v>-49</v>
      </c>
      <c r="E122" s="6">
        <v>181</v>
      </c>
      <c r="F122" s="6">
        <v>469</v>
      </c>
    </row>
    <row r="123" spans="1:6">
      <c r="A123" s="63" t="s">
        <v>652</v>
      </c>
      <c r="B123" s="63" t="s">
        <v>944</v>
      </c>
      <c r="C123" s="6">
        <v>-75</v>
      </c>
      <c r="D123" s="6">
        <v>-100</v>
      </c>
      <c r="E123" s="6">
        <v>-295</v>
      </c>
      <c r="F123" s="6">
        <v>-542</v>
      </c>
    </row>
    <row r="124" spans="1:6">
      <c r="A124" s="63" t="s">
        <v>653</v>
      </c>
      <c r="B124" s="63" t="s">
        <v>248</v>
      </c>
      <c r="C124" s="6">
        <v>105</v>
      </c>
      <c r="D124" s="6">
        <v>832</v>
      </c>
      <c r="E124" s="6">
        <v>-2335</v>
      </c>
      <c r="F124" s="6">
        <v>-548</v>
      </c>
    </row>
    <row r="125" spans="1:6">
      <c r="A125" s="63" t="s">
        <v>654</v>
      </c>
      <c r="B125" s="63" t="s">
        <v>250</v>
      </c>
      <c r="C125" s="6">
        <v>-5936</v>
      </c>
      <c r="D125" s="6">
        <v>-13734</v>
      </c>
      <c r="E125" s="6">
        <v>-1923</v>
      </c>
      <c r="F125" s="6">
        <v>-2479</v>
      </c>
    </row>
    <row r="126" spans="1:6">
      <c r="A126" s="63" t="s">
        <v>655</v>
      </c>
      <c r="B126" s="63" t="s">
        <v>252</v>
      </c>
      <c r="C126" s="6">
        <v>-3337</v>
      </c>
      <c r="D126" s="6">
        <v>8640</v>
      </c>
      <c r="E126" s="6">
        <v>1434</v>
      </c>
      <c r="F126" s="6">
        <v>-2070</v>
      </c>
    </row>
    <row r="127" spans="1:6">
      <c r="A127" s="63" t="s">
        <v>255</v>
      </c>
      <c r="B127" s="63" t="s">
        <v>945</v>
      </c>
      <c r="C127" s="6">
        <v>7483</v>
      </c>
      <c r="D127" s="6">
        <v>1364</v>
      </c>
      <c r="E127" s="6">
        <v>11575</v>
      </c>
      <c r="F127" s="6">
        <v>1814</v>
      </c>
    </row>
    <row r="128" spans="1:6">
      <c r="A128" s="63" t="s">
        <v>259</v>
      </c>
      <c r="B128" s="63" t="s">
        <v>256</v>
      </c>
      <c r="C128" s="6">
        <v>2459</v>
      </c>
      <c r="D128" s="6">
        <v>617</v>
      </c>
      <c r="E128" s="6">
        <v>-574</v>
      </c>
      <c r="F128" s="6">
        <v>-686</v>
      </c>
    </row>
    <row r="129" spans="1:6">
      <c r="A129" s="63" t="s">
        <v>946</v>
      </c>
      <c r="B129" s="63" t="s">
        <v>260</v>
      </c>
      <c r="C129" s="6">
        <v>-134</v>
      </c>
      <c r="D129" s="6">
        <v>782</v>
      </c>
      <c r="E129" s="6">
        <v>170</v>
      </c>
      <c r="F129" s="6">
        <v>-110</v>
      </c>
    </row>
    <row r="130" spans="1:6">
      <c r="A130" s="345" t="s">
        <v>805</v>
      </c>
      <c r="B130" s="345" t="s">
        <v>262</v>
      </c>
      <c r="C130" s="5">
        <v>5581</v>
      </c>
      <c r="D130" s="5">
        <v>12828</v>
      </c>
      <c r="E130" s="5">
        <v>14696</v>
      </c>
      <c r="F130" s="5">
        <v>17269</v>
      </c>
    </row>
    <row r="131" spans="1:6">
      <c r="A131" s="346" t="s">
        <v>947</v>
      </c>
      <c r="B131" s="346" t="s">
        <v>948</v>
      </c>
      <c r="C131" s="7">
        <v>817</v>
      </c>
      <c r="D131" s="7">
        <v>726</v>
      </c>
      <c r="E131" s="7">
        <v>-164</v>
      </c>
      <c r="F131" s="7">
        <v>208</v>
      </c>
    </row>
    <row r="132" spans="1:6">
      <c r="A132" s="63" t="s">
        <v>766</v>
      </c>
      <c r="B132" s="63" t="s">
        <v>767</v>
      </c>
      <c r="C132" s="6">
        <v>-1704</v>
      </c>
      <c r="D132" s="6">
        <v>-2550</v>
      </c>
      <c r="E132" s="6">
        <v>-701</v>
      </c>
      <c r="F132" s="6">
        <v>825</v>
      </c>
    </row>
    <row r="133" spans="1:6">
      <c r="A133" s="347" t="s">
        <v>949</v>
      </c>
      <c r="B133" s="347" t="s">
        <v>950</v>
      </c>
      <c r="C133" s="5">
        <v>4694</v>
      </c>
      <c r="D133" s="5">
        <v>11004</v>
      </c>
      <c r="E133" s="5">
        <v>13831</v>
      </c>
      <c r="F133" s="5">
        <v>18302</v>
      </c>
    </row>
    <row r="134" spans="1:6">
      <c r="A134" s="344" t="s">
        <v>660</v>
      </c>
      <c r="B134" s="344" t="s">
        <v>272</v>
      </c>
      <c r="C134" s="4"/>
      <c r="D134" s="4"/>
      <c r="E134" s="4"/>
      <c r="F134" s="4"/>
    </row>
    <row r="135" spans="1:6">
      <c r="A135" s="348" t="s">
        <v>549</v>
      </c>
      <c r="B135" s="348" t="s">
        <v>274</v>
      </c>
      <c r="C135" s="4">
        <v>291</v>
      </c>
      <c r="D135" s="4">
        <v>303</v>
      </c>
      <c r="E135" s="4">
        <v>1326</v>
      </c>
      <c r="F135" s="4">
        <v>4084</v>
      </c>
    </row>
    <row r="136" spans="1:6">
      <c r="A136" s="63" t="s">
        <v>951</v>
      </c>
      <c r="B136" s="63" t="s">
        <v>952</v>
      </c>
      <c r="C136" s="6">
        <v>39</v>
      </c>
      <c r="D136" s="6">
        <v>63</v>
      </c>
      <c r="E136" s="6">
        <v>1</v>
      </c>
      <c r="F136" s="6">
        <v>206</v>
      </c>
    </row>
    <row r="137" spans="1:6">
      <c r="A137" s="63" t="s">
        <v>1012</v>
      </c>
      <c r="B137" s="63" t="s">
        <v>1013</v>
      </c>
      <c r="C137" s="6">
        <v>0</v>
      </c>
      <c r="D137" s="6">
        <v>0</v>
      </c>
      <c r="E137" s="6">
        <v>0</v>
      </c>
      <c r="F137" s="6">
        <v>0</v>
      </c>
    </row>
    <row r="138" spans="1:6">
      <c r="A138" s="63" t="s">
        <v>281</v>
      </c>
      <c r="B138" s="63" t="s">
        <v>282</v>
      </c>
      <c r="C138" s="6">
        <v>31</v>
      </c>
      <c r="D138" s="6">
        <v>78</v>
      </c>
      <c r="E138" s="6">
        <v>1000</v>
      </c>
      <c r="F138" s="6">
        <v>3500</v>
      </c>
    </row>
    <row r="139" spans="1:6">
      <c r="A139" s="63" t="s">
        <v>953</v>
      </c>
      <c r="B139" s="63" t="s">
        <v>954</v>
      </c>
      <c r="C139" s="6">
        <v>221</v>
      </c>
      <c r="D139" s="6">
        <v>162</v>
      </c>
      <c r="E139" s="6">
        <v>325</v>
      </c>
      <c r="F139" s="6">
        <v>378</v>
      </c>
    </row>
    <row r="140" spans="1:6">
      <c r="A140" s="63" t="s">
        <v>1014</v>
      </c>
      <c r="B140" s="63" t="s">
        <v>1015</v>
      </c>
      <c r="C140" s="6">
        <v>0</v>
      </c>
      <c r="D140" s="6">
        <v>0</v>
      </c>
      <c r="E140" s="6">
        <v>0</v>
      </c>
      <c r="F140" s="6">
        <v>0</v>
      </c>
    </row>
    <row r="141" spans="1:6">
      <c r="A141" s="345" t="s">
        <v>553</v>
      </c>
      <c r="B141" s="345" t="s">
        <v>300</v>
      </c>
      <c r="C141" s="5">
        <v>1221</v>
      </c>
      <c r="D141" s="5">
        <v>3247</v>
      </c>
      <c r="E141" s="5">
        <v>1321</v>
      </c>
      <c r="F141" s="5">
        <v>3387</v>
      </c>
    </row>
    <row r="142" spans="1:6" ht="26">
      <c r="A142" s="63" t="s">
        <v>957</v>
      </c>
      <c r="B142" s="63" t="s">
        <v>958</v>
      </c>
      <c r="C142" s="6">
        <v>1121</v>
      </c>
      <c r="D142" s="6">
        <v>2759</v>
      </c>
      <c r="E142" s="6">
        <v>944</v>
      </c>
      <c r="F142" s="6">
        <v>2994</v>
      </c>
    </row>
    <row r="143" spans="1:6">
      <c r="A143" s="63" t="s">
        <v>1016</v>
      </c>
      <c r="B143" s="63" t="s">
        <v>1017</v>
      </c>
      <c r="C143" s="6">
        <v>0</v>
      </c>
      <c r="D143" s="6">
        <v>0</v>
      </c>
      <c r="E143" s="6">
        <v>0</v>
      </c>
      <c r="F143" s="6">
        <v>0</v>
      </c>
    </row>
    <row r="144" spans="1:6">
      <c r="A144" s="63" t="s">
        <v>962</v>
      </c>
      <c r="B144" s="63" t="s">
        <v>963</v>
      </c>
      <c r="C144" s="6">
        <v>0</v>
      </c>
      <c r="D144" s="6">
        <v>0</v>
      </c>
      <c r="E144" s="6">
        <v>0</v>
      </c>
      <c r="F144" s="6">
        <v>0</v>
      </c>
    </row>
    <row r="145" spans="1:6">
      <c r="A145" s="63" t="s">
        <v>557</v>
      </c>
      <c r="B145" s="63" t="s">
        <v>424</v>
      </c>
      <c r="C145" s="6">
        <v>100</v>
      </c>
      <c r="D145" s="6">
        <v>488</v>
      </c>
      <c r="E145" s="6">
        <v>377</v>
      </c>
      <c r="F145" s="6">
        <v>393</v>
      </c>
    </row>
    <row r="146" spans="1:6">
      <c r="A146" s="347" t="s">
        <v>964</v>
      </c>
      <c r="B146" s="347" t="s">
        <v>965</v>
      </c>
      <c r="C146" s="5">
        <v>-930</v>
      </c>
      <c r="D146" s="5">
        <v>-2944</v>
      </c>
      <c r="E146" s="5">
        <v>5</v>
      </c>
      <c r="F146" s="5">
        <v>697</v>
      </c>
    </row>
    <row r="147" spans="1:6">
      <c r="A147" s="344" t="s">
        <v>669</v>
      </c>
      <c r="B147" s="344" t="s">
        <v>966</v>
      </c>
      <c r="C147" s="4"/>
      <c r="D147" s="4"/>
      <c r="E147" s="4"/>
      <c r="F147" s="4"/>
    </row>
    <row r="148" spans="1:6">
      <c r="A148" s="348" t="s">
        <v>549</v>
      </c>
      <c r="B148" s="348" t="s">
        <v>274</v>
      </c>
      <c r="C148" s="4">
        <v>5</v>
      </c>
      <c r="D148" s="4">
        <v>50</v>
      </c>
      <c r="E148" s="4">
        <v>6326</v>
      </c>
      <c r="F148" s="4">
        <v>6597</v>
      </c>
    </row>
    <row r="149" spans="1:6" ht="26">
      <c r="A149" s="63" t="s">
        <v>967</v>
      </c>
      <c r="B149" s="63" t="s">
        <v>968</v>
      </c>
      <c r="C149" s="6">
        <v>0</v>
      </c>
      <c r="D149" s="6">
        <v>0</v>
      </c>
      <c r="E149" s="6">
        <v>0</v>
      </c>
      <c r="F149" s="6">
        <v>0</v>
      </c>
    </row>
    <row r="150" spans="1:6">
      <c r="A150" s="63" t="s">
        <v>336</v>
      </c>
      <c r="B150" s="63" t="s">
        <v>337</v>
      </c>
      <c r="C150" s="6">
        <v>5</v>
      </c>
      <c r="D150" s="6">
        <v>9</v>
      </c>
      <c r="E150" s="6">
        <v>6240</v>
      </c>
      <c r="F150" s="6">
        <v>6242</v>
      </c>
    </row>
    <row r="151" spans="1:6">
      <c r="A151" s="63" t="s">
        <v>1018</v>
      </c>
      <c r="B151" s="63" t="s">
        <v>1019</v>
      </c>
      <c r="C151" s="6">
        <v>0</v>
      </c>
      <c r="D151" s="6">
        <v>0</v>
      </c>
      <c r="E151" s="6">
        <v>0</v>
      </c>
      <c r="F151" s="6">
        <v>0</v>
      </c>
    </row>
    <row r="152" spans="1:6">
      <c r="A152" s="63" t="s">
        <v>1020</v>
      </c>
      <c r="B152" s="63" t="s">
        <v>1021</v>
      </c>
      <c r="C152" s="6">
        <v>0</v>
      </c>
      <c r="D152" s="6">
        <v>41</v>
      </c>
      <c r="E152" s="6">
        <v>86</v>
      </c>
      <c r="F152" s="6">
        <v>355</v>
      </c>
    </row>
    <row r="153" spans="1:6">
      <c r="A153" s="345" t="s">
        <v>553</v>
      </c>
      <c r="B153" s="345" t="s">
        <v>300</v>
      </c>
      <c r="C153" s="5">
        <v>123</v>
      </c>
      <c r="D153" s="5">
        <v>4819</v>
      </c>
      <c r="E153" s="5">
        <v>6347</v>
      </c>
      <c r="F153" s="5">
        <v>13260</v>
      </c>
    </row>
    <row r="154" spans="1:6">
      <c r="A154" s="63" t="s">
        <v>1022</v>
      </c>
      <c r="B154" s="63" t="s">
        <v>1023</v>
      </c>
      <c r="C154" s="6">
        <v>0</v>
      </c>
      <c r="D154" s="6">
        <v>0</v>
      </c>
      <c r="E154" s="6">
        <v>0</v>
      </c>
      <c r="F154" s="6">
        <v>0</v>
      </c>
    </row>
    <row r="155" spans="1:6">
      <c r="A155" s="63" t="s">
        <v>811</v>
      </c>
      <c r="B155" s="63" t="s">
        <v>346</v>
      </c>
      <c r="C155" s="6">
        <v>0</v>
      </c>
      <c r="D155" s="6">
        <v>0</v>
      </c>
      <c r="E155" s="6">
        <v>0</v>
      </c>
      <c r="F155" s="6">
        <v>0</v>
      </c>
    </row>
    <row r="156" spans="1:6" ht="26">
      <c r="A156" s="63" t="s">
        <v>1024</v>
      </c>
      <c r="B156" s="63" t="s">
        <v>1025</v>
      </c>
      <c r="C156" s="6">
        <v>0</v>
      </c>
      <c r="D156" s="6">
        <v>0</v>
      </c>
      <c r="E156" s="6">
        <v>0</v>
      </c>
      <c r="F156" s="6">
        <v>0</v>
      </c>
    </row>
    <row r="157" spans="1:6">
      <c r="A157" s="63" t="s">
        <v>969</v>
      </c>
      <c r="B157" s="63" t="s">
        <v>970</v>
      </c>
      <c r="C157" s="6">
        <v>46</v>
      </c>
      <c r="D157" s="6">
        <v>4511</v>
      </c>
      <c r="E157" s="6">
        <v>6044</v>
      </c>
      <c r="F157" s="6">
        <v>12491</v>
      </c>
    </row>
    <row r="158" spans="1:6">
      <c r="A158" s="63" t="s">
        <v>1026</v>
      </c>
      <c r="B158" s="63" t="s">
        <v>1027</v>
      </c>
      <c r="C158" s="6">
        <v>0</v>
      </c>
      <c r="D158" s="6">
        <v>0</v>
      </c>
      <c r="E158" s="6">
        <v>0</v>
      </c>
      <c r="F158" s="6">
        <v>0</v>
      </c>
    </row>
    <row r="159" spans="1:6">
      <c r="A159" s="63" t="s">
        <v>200</v>
      </c>
      <c r="B159" s="63" t="s">
        <v>1028</v>
      </c>
      <c r="C159" s="6">
        <v>0</v>
      </c>
      <c r="D159" s="6">
        <v>0</v>
      </c>
      <c r="E159" s="6">
        <v>0</v>
      </c>
      <c r="F159" s="6">
        <v>0</v>
      </c>
    </row>
    <row r="160" spans="1:6">
      <c r="A160" s="63" t="s">
        <v>971</v>
      </c>
      <c r="B160" s="63" t="s">
        <v>786</v>
      </c>
      <c r="C160" s="6">
        <v>72</v>
      </c>
      <c r="D160" s="6">
        <v>195</v>
      </c>
      <c r="E160" s="6">
        <v>104</v>
      </c>
      <c r="F160" s="6">
        <v>229</v>
      </c>
    </row>
    <row r="161" spans="1:8">
      <c r="A161" s="63" t="s">
        <v>351</v>
      </c>
      <c r="B161" s="63" t="s">
        <v>341</v>
      </c>
      <c r="C161" s="6">
        <v>5</v>
      </c>
      <c r="D161" s="6">
        <v>112</v>
      </c>
      <c r="E161" s="6">
        <v>199</v>
      </c>
      <c r="F161" s="6">
        <v>540</v>
      </c>
    </row>
    <row r="162" spans="1:8">
      <c r="A162" s="63" t="s">
        <v>1029</v>
      </c>
      <c r="B162" s="63" t="s">
        <v>1030</v>
      </c>
      <c r="C162" s="6">
        <v>0</v>
      </c>
      <c r="D162" s="6">
        <v>1</v>
      </c>
      <c r="E162" s="6">
        <v>0</v>
      </c>
      <c r="F162" s="6">
        <v>0</v>
      </c>
    </row>
    <row r="163" spans="1:8">
      <c r="A163" s="347" t="s">
        <v>972</v>
      </c>
      <c r="B163" s="347" t="s">
        <v>973</v>
      </c>
      <c r="C163" s="5">
        <v>-118</v>
      </c>
      <c r="D163" s="5">
        <v>-4769</v>
      </c>
      <c r="E163" s="5">
        <v>-21</v>
      </c>
      <c r="F163" s="5">
        <v>-6663</v>
      </c>
    </row>
    <row r="164" spans="1:8">
      <c r="A164" s="48" t="s">
        <v>974</v>
      </c>
      <c r="B164" s="48" t="s">
        <v>975</v>
      </c>
      <c r="C164" s="5">
        <v>3646</v>
      </c>
      <c r="D164" s="5">
        <v>3291</v>
      </c>
      <c r="E164" s="5">
        <v>13815</v>
      </c>
      <c r="F164" s="5">
        <v>12336</v>
      </c>
    </row>
    <row r="165" spans="1:8">
      <c r="A165" s="48" t="s">
        <v>976</v>
      </c>
      <c r="B165" s="48" t="s">
        <v>977</v>
      </c>
      <c r="C165" s="5">
        <v>3646</v>
      </c>
      <c r="D165" s="5">
        <v>3291</v>
      </c>
      <c r="E165" s="5">
        <v>13815</v>
      </c>
      <c r="F165" s="5">
        <v>12336</v>
      </c>
    </row>
    <row r="166" spans="1:8">
      <c r="A166" s="349" t="s">
        <v>978</v>
      </c>
      <c r="B166" s="349" t="s">
        <v>979</v>
      </c>
      <c r="C166" s="6">
        <v>0</v>
      </c>
      <c r="D166" s="6">
        <v>0</v>
      </c>
      <c r="E166" s="6">
        <v>0</v>
      </c>
      <c r="F166" s="6">
        <v>0</v>
      </c>
    </row>
    <row r="167" spans="1:8">
      <c r="A167" s="48" t="s">
        <v>980</v>
      </c>
      <c r="B167" s="48" t="s">
        <v>981</v>
      </c>
      <c r="C167" s="5">
        <v>26511</v>
      </c>
      <c r="D167" s="5">
        <v>26866</v>
      </c>
      <c r="E167" s="5">
        <v>8340</v>
      </c>
      <c r="F167" s="5">
        <v>9819</v>
      </c>
    </row>
    <row r="168" spans="1:8">
      <c r="A168" s="48" t="s">
        <v>982</v>
      </c>
      <c r="B168" s="48" t="s">
        <v>983</v>
      </c>
      <c r="C168" s="49">
        <v>30157</v>
      </c>
      <c r="D168" s="49">
        <v>30157</v>
      </c>
      <c r="E168" s="49">
        <v>22155</v>
      </c>
      <c r="F168" s="49">
        <v>22155</v>
      </c>
    </row>
    <row r="171" spans="1:8" ht="26">
      <c r="A171" s="13" t="s">
        <v>1092</v>
      </c>
      <c r="B171" s="13" t="s">
        <v>1093</v>
      </c>
    </row>
    <row r="172" spans="1:8" ht="52">
      <c r="A172" s="411" t="s">
        <v>126</v>
      </c>
      <c r="B172" s="411" t="s">
        <v>127</v>
      </c>
      <c r="C172" s="350" t="s">
        <v>1114</v>
      </c>
      <c r="D172" s="350" t="s">
        <v>1067</v>
      </c>
      <c r="E172" s="350" t="s">
        <v>1068</v>
      </c>
      <c r="F172" s="350" t="s">
        <v>1059</v>
      </c>
      <c r="G172" s="350" t="s">
        <v>478</v>
      </c>
      <c r="H172" s="351" t="s">
        <v>433</v>
      </c>
    </row>
    <row r="173" spans="1:8" ht="78">
      <c r="A173" s="411" t="s">
        <v>126</v>
      </c>
      <c r="B173" s="411"/>
      <c r="C173" s="350" t="s">
        <v>1115</v>
      </c>
      <c r="D173" s="350" t="s">
        <v>1069</v>
      </c>
      <c r="E173" s="350" t="s">
        <v>1070</v>
      </c>
      <c r="F173" s="350" t="s">
        <v>1060</v>
      </c>
      <c r="G173" s="350" t="s">
        <v>987</v>
      </c>
      <c r="H173" s="351" t="s">
        <v>435</v>
      </c>
    </row>
    <row r="174" spans="1:8">
      <c r="A174" s="347" t="s">
        <v>14</v>
      </c>
      <c r="B174" s="347" t="s">
        <v>15</v>
      </c>
      <c r="C174" s="352">
        <v>3801</v>
      </c>
      <c r="D174" s="352">
        <v>5212</v>
      </c>
      <c r="E174" s="352">
        <v>1047</v>
      </c>
      <c r="F174" s="352">
        <v>103536</v>
      </c>
      <c r="G174" s="352">
        <v>-18184</v>
      </c>
      <c r="H174" s="352">
        <v>95412</v>
      </c>
    </row>
    <row r="175" spans="1:8">
      <c r="A175" s="64" t="s">
        <v>566</v>
      </c>
      <c r="B175" s="64" t="s">
        <v>133</v>
      </c>
      <c r="C175" s="62">
        <v>1198</v>
      </c>
      <c r="D175" s="62">
        <v>2936</v>
      </c>
      <c r="E175" s="62">
        <v>904</v>
      </c>
      <c r="F175" s="62">
        <v>6263</v>
      </c>
      <c r="G175" s="62">
        <v>0</v>
      </c>
      <c r="H175" s="62">
        <v>11301</v>
      </c>
    </row>
    <row r="176" spans="1:8">
      <c r="A176" s="64" t="s">
        <v>134</v>
      </c>
      <c r="B176" s="64" t="s">
        <v>907</v>
      </c>
      <c r="C176" s="62">
        <v>825</v>
      </c>
      <c r="D176" s="62">
        <v>2066</v>
      </c>
      <c r="E176" s="62">
        <v>142</v>
      </c>
      <c r="F176" s="62">
        <v>48765</v>
      </c>
      <c r="G176" s="62">
        <v>-16553</v>
      </c>
      <c r="H176" s="62">
        <v>35245</v>
      </c>
    </row>
    <row r="177" spans="1:8">
      <c r="A177" s="64" t="s">
        <v>138</v>
      </c>
      <c r="B177" s="64" t="s">
        <v>139</v>
      </c>
      <c r="C177" s="62">
        <v>0</v>
      </c>
      <c r="D177" s="62">
        <v>0</v>
      </c>
      <c r="E177" s="62">
        <v>0</v>
      </c>
      <c r="F177" s="62">
        <v>0</v>
      </c>
      <c r="G177" s="62">
        <v>46417</v>
      </c>
      <c r="H177" s="62">
        <v>46417</v>
      </c>
    </row>
    <row r="178" spans="1:8">
      <c r="A178" s="64" t="s">
        <v>909</v>
      </c>
      <c r="B178" s="64" t="s">
        <v>141</v>
      </c>
      <c r="C178" s="62">
        <v>0</v>
      </c>
      <c r="D178" s="62">
        <v>0</v>
      </c>
      <c r="E178" s="62">
        <v>0</v>
      </c>
      <c r="F178" s="62">
        <v>0</v>
      </c>
      <c r="G178" s="62">
        <v>0</v>
      </c>
      <c r="H178" s="62">
        <v>0</v>
      </c>
    </row>
    <row r="179" spans="1:8">
      <c r="A179" s="64" t="s">
        <v>536</v>
      </c>
      <c r="B179" s="64" t="s">
        <v>451</v>
      </c>
      <c r="C179" s="62">
        <v>0</v>
      </c>
      <c r="D179" s="62">
        <v>0</v>
      </c>
      <c r="E179" s="62">
        <v>0</v>
      </c>
      <c r="F179" s="62">
        <v>48048</v>
      </c>
      <c r="G179" s="62">
        <v>-48048</v>
      </c>
      <c r="H179" s="62">
        <v>0</v>
      </c>
    </row>
    <row r="180" spans="1:8" ht="26">
      <c r="A180" s="64" t="s">
        <v>644</v>
      </c>
      <c r="B180" s="64" t="s">
        <v>865</v>
      </c>
      <c r="C180" s="62">
        <v>0</v>
      </c>
      <c r="D180" s="62">
        <v>0</v>
      </c>
      <c r="E180" s="62">
        <v>0</v>
      </c>
      <c r="F180" s="62">
        <v>0</v>
      </c>
      <c r="G180" s="62">
        <v>0</v>
      </c>
      <c r="H180" s="62">
        <v>0</v>
      </c>
    </row>
    <row r="181" spans="1:8">
      <c r="A181" s="64" t="s">
        <v>911</v>
      </c>
      <c r="B181" s="64" t="s">
        <v>912</v>
      </c>
      <c r="C181" s="62">
        <v>0</v>
      </c>
      <c r="D181" s="62">
        <v>0</v>
      </c>
      <c r="E181" s="62">
        <v>0</v>
      </c>
      <c r="F181" s="62">
        <v>0</v>
      </c>
      <c r="G181" s="62">
        <v>0</v>
      </c>
      <c r="H181" s="62">
        <v>0</v>
      </c>
    </row>
    <row r="182" spans="1:8">
      <c r="A182" s="64" t="s">
        <v>146</v>
      </c>
      <c r="B182" s="64" t="s">
        <v>147</v>
      </c>
      <c r="C182" s="62">
        <v>0</v>
      </c>
      <c r="D182" s="62">
        <v>0</v>
      </c>
      <c r="E182" s="62">
        <v>0</v>
      </c>
      <c r="F182" s="62">
        <v>0</v>
      </c>
      <c r="G182" s="62">
        <v>0</v>
      </c>
      <c r="H182" s="62">
        <v>0</v>
      </c>
    </row>
    <row r="183" spans="1:8">
      <c r="A183" s="64" t="s">
        <v>913</v>
      </c>
      <c r="B183" s="64" t="s">
        <v>151</v>
      </c>
      <c r="C183" s="62">
        <v>1751</v>
      </c>
      <c r="D183" s="62">
        <v>194</v>
      </c>
      <c r="E183" s="62">
        <v>1</v>
      </c>
      <c r="F183" s="62">
        <v>257</v>
      </c>
      <c r="G183" s="62">
        <v>0</v>
      </c>
      <c r="H183" s="62">
        <v>2203</v>
      </c>
    </row>
    <row r="184" spans="1:8">
      <c r="A184" s="64" t="s">
        <v>1005</v>
      </c>
      <c r="B184" s="64" t="s">
        <v>1006</v>
      </c>
      <c r="C184" s="62">
        <v>27</v>
      </c>
      <c r="D184" s="62">
        <v>16</v>
      </c>
      <c r="E184" s="62">
        <v>0</v>
      </c>
      <c r="F184" s="62">
        <v>203</v>
      </c>
      <c r="G184" s="62">
        <v>0</v>
      </c>
      <c r="H184" s="62">
        <v>246</v>
      </c>
    </row>
    <row r="185" spans="1:8">
      <c r="A185" s="347" t="s">
        <v>914</v>
      </c>
      <c r="B185" s="347" t="s">
        <v>17</v>
      </c>
      <c r="C185" s="352">
        <v>37942</v>
      </c>
      <c r="D185" s="352">
        <v>49927</v>
      </c>
      <c r="E185" s="352">
        <v>19592</v>
      </c>
      <c r="F185" s="352">
        <v>17573</v>
      </c>
      <c r="G185" s="352">
        <v>-8318</v>
      </c>
      <c r="H185" s="352">
        <v>116716</v>
      </c>
    </row>
    <row r="186" spans="1:8">
      <c r="A186" s="64" t="s">
        <v>156</v>
      </c>
      <c r="B186" s="64" t="s">
        <v>157</v>
      </c>
      <c r="C186" s="62">
        <v>8393</v>
      </c>
      <c r="D186" s="62">
        <v>38644</v>
      </c>
      <c r="E186" s="62">
        <v>0</v>
      </c>
      <c r="F186" s="62">
        <v>65</v>
      </c>
      <c r="G186" s="62">
        <v>0</v>
      </c>
      <c r="H186" s="62">
        <v>47102</v>
      </c>
    </row>
    <row r="187" spans="1:8">
      <c r="A187" s="64" t="s">
        <v>158</v>
      </c>
      <c r="B187" s="64" t="s">
        <v>159</v>
      </c>
      <c r="C187" s="62">
        <v>19451</v>
      </c>
      <c r="D187" s="62">
        <v>1727</v>
      </c>
      <c r="E187" s="62">
        <v>1952</v>
      </c>
      <c r="F187" s="62">
        <v>78</v>
      </c>
      <c r="G187" s="62">
        <v>-705</v>
      </c>
      <c r="H187" s="62">
        <v>22503</v>
      </c>
    </row>
    <row r="188" spans="1:8">
      <c r="A188" s="64" t="s">
        <v>915</v>
      </c>
      <c r="B188" s="64" t="s">
        <v>161</v>
      </c>
      <c r="C188" s="62">
        <v>0</v>
      </c>
      <c r="D188" s="62">
        <v>0</v>
      </c>
      <c r="E188" s="62">
        <v>1</v>
      </c>
      <c r="F188" s="62">
        <v>0</v>
      </c>
      <c r="G188" s="62">
        <v>0</v>
      </c>
      <c r="H188" s="62">
        <v>1</v>
      </c>
    </row>
    <row r="189" spans="1:8">
      <c r="A189" s="64" t="s">
        <v>152</v>
      </c>
      <c r="B189" s="64" t="s">
        <v>163</v>
      </c>
      <c r="C189" s="62">
        <v>1169</v>
      </c>
      <c r="D189" s="62">
        <v>3617</v>
      </c>
      <c r="E189" s="62">
        <v>180</v>
      </c>
      <c r="F189" s="62">
        <v>7388</v>
      </c>
      <c r="G189" s="62">
        <v>-7613</v>
      </c>
      <c r="H189" s="62">
        <v>4741</v>
      </c>
    </row>
    <row r="190" spans="1:8">
      <c r="A190" s="64" t="s">
        <v>916</v>
      </c>
      <c r="B190" s="64" t="s">
        <v>917</v>
      </c>
      <c r="C190" s="62">
        <v>0</v>
      </c>
      <c r="D190" s="62">
        <v>0</v>
      </c>
      <c r="E190" s="62">
        <v>0</v>
      </c>
      <c r="F190" s="62">
        <v>0</v>
      </c>
      <c r="G190" s="62">
        <v>0</v>
      </c>
      <c r="H190" s="62">
        <v>0</v>
      </c>
    </row>
    <row r="191" spans="1:8" ht="26">
      <c r="A191" s="64" t="s">
        <v>918</v>
      </c>
      <c r="B191" s="64" t="s">
        <v>919</v>
      </c>
      <c r="C191" s="62">
        <v>0</v>
      </c>
      <c r="D191" s="62">
        <v>0</v>
      </c>
      <c r="E191" s="62">
        <v>0</v>
      </c>
      <c r="F191" s="62">
        <v>0</v>
      </c>
      <c r="G191" s="62">
        <v>0</v>
      </c>
      <c r="H191" s="62">
        <v>0</v>
      </c>
    </row>
    <row r="192" spans="1:8">
      <c r="A192" s="64" t="s">
        <v>146</v>
      </c>
      <c r="B192" s="64" t="s">
        <v>147</v>
      </c>
      <c r="C192" s="62">
        <v>25</v>
      </c>
      <c r="D192" s="62">
        <v>0</v>
      </c>
      <c r="E192" s="62">
        <v>0</v>
      </c>
      <c r="F192" s="62">
        <v>818</v>
      </c>
      <c r="G192" s="62">
        <v>0</v>
      </c>
      <c r="H192" s="62">
        <v>843</v>
      </c>
    </row>
    <row r="193" spans="1:8">
      <c r="A193" s="64" t="s">
        <v>499</v>
      </c>
      <c r="B193" s="64" t="s">
        <v>149</v>
      </c>
      <c r="C193" s="62">
        <v>8019</v>
      </c>
      <c r="D193" s="62">
        <v>250</v>
      </c>
      <c r="E193" s="62">
        <v>3036</v>
      </c>
      <c r="F193" s="62">
        <v>64</v>
      </c>
      <c r="G193" s="62">
        <v>0</v>
      </c>
      <c r="H193" s="62">
        <v>11369</v>
      </c>
    </row>
    <row r="194" spans="1:8">
      <c r="A194" s="64" t="s">
        <v>170</v>
      </c>
      <c r="B194" s="64" t="s">
        <v>920</v>
      </c>
      <c r="C194" s="62">
        <v>885</v>
      </c>
      <c r="D194" s="62">
        <v>5689</v>
      </c>
      <c r="E194" s="62">
        <v>14423</v>
      </c>
      <c r="F194" s="62">
        <v>9160</v>
      </c>
      <c r="G194" s="62">
        <v>0</v>
      </c>
      <c r="H194" s="62">
        <v>30157</v>
      </c>
    </row>
    <row r="195" spans="1:8">
      <c r="A195" s="338" t="s">
        <v>923</v>
      </c>
      <c r="B195" s="338" t="s">
        <v>924</v>
      </c>
      <c r="C195" s="359">
        <v>0</v>
      </c>
      <c r="D195" s="359">
        <v>0</v>
      </c>
      <c r="E195" s="359">
        <v>0</v>
      </c>
      <c r="F195" s="359">
        <v>0</v>
      </c>
      <c r="G195" s="359">
        <v>0</v>
      </c>
      <c r="H195" s="359">
        <v>0</v>
      </c>
    </row>
    <row r="196" spans="1:8">
      <c r="A196" s="347" t="s">
        <v>20</v>
      </c>
      <c r="B196" s="347" t="s">
        <v>925</v>
      </c>
      <c r="C196" s="352">
        <v>41743</v>
      </c>
      <c r="D196" s="352">
        <v>55139</v>
      </c>
      <c r="E196" s="352">
        <v>20639</v>
      </c>
      <c r="F196" s="352">
        <v>121109</v>
      </c>
      <c r="G196" s="352">
        <v>-26502</v>
      </c>
      <c r="H196" s="352">
        <v>212128</v>
      </c>
    </row>
    <row r="197" spans="1:8">
      <c r="A197" s="19"/>
      <c r="B197" s="20"/>
      <c r="C197" s="35"/>
      <c r="D197" s="35"/>
      <c r="E197" s="2"/>
      <c r="F197" s="2"/>
      <c r="G197" s="2"/>
      <c r="H197" s="2"/>
    </row>
    <row r="198" spans="1:8" ht="52">
      <c r="A198" s="414" t="s">
        <v>452</v>
      </c>
      <c r="B198" s="416" t="s">
        <v>177</v>
      </c>
      <c r="C198" s="350" t="s">
        <v>1114</v>
      </c>
      <c r="D198" s="350" t="s">
        <v>1067</v>
      </c>
      <c r="E198" s="350" t="s">
        <v>1068</v>
      </c>
      <c r="F198" s="350" t="s">
        <v>1059</v>
      </c>
      <c r="G198" s="350" t="s">
        <v>478</v>
      </c>
      <c r="H198" s="351" t="s">
        <v>433</v>
      </c>
    </row>
    <row r="199" spans="1:8" ht="78">
      <c r="A199" s="415"/>
      <c r="B199" s="417"/>
      <c r="C199" s="350" t="s">
        <v>1115</v>
      </c>
      <c r="D199" s="350" t="s">
        <v>1069</v>
      </c>
      <c r="E199" s="350" t="s">
        <v>1070</v>
      </c>
      <c r="F199" s="350" t="s">
        <v>1060</v>
      </c>
      <c r="G199" s="350" t="s">
        <v>987</v>
      </c>
      <c r="H199" s="351" t="s">
        <v>435</v>
      </c>
    </row>
    <row r="200" spans="1:8">
      <c r="A200" s="21" t="s">
        <v>22</v>
      </c>
      <c r="B200" s="347" t="s">
        <v>23</v>
      </c>
      <c r="C200" s="352">
        <v>10287</v>
      </c>
      <c r="D200" s="352">
        <v>43513</v>
      </c>
      <c r="E200" s="352">
        <v>12702</v>
      </c>
      <c r="F200" s="352">
        <v>120476</v>
      </c>
      <c r="G200" s="352">
        <v>-22547</v>
      </c>
      <c r="H200" s="352">
        <v>164431</v>
      </c>
    </row>
    <row r="201" spans="1:8">
      <c r="A201" s="21" t="s">
        <v>926</v>
      </c>
      <c r="B201" s="347" t="s">
        <v>481</v>
      </c>
      <c r="C201" s="352">
        <v>10287</v>
      </c>
      <c r="D201" s="352">
        <v>43513</v>
      </c>
      <c r="E201" s="352">
        <v>12702</v>
      </c>
      <c r="F201" s="352">
        <v>120476</v>
      </c>
      <c r="G201" s="352">
        <v>-22547</v>
      </c>
      <c r="H201" s="352">
        <v>164431</v>
      </c>
    </row>
    <row r="202" spans="1:8">
      <c r="A202" s="22" t="s">
        <v>182</v>
      </c>
      <c r="B202" s="64" t="s">
        <v>183</v>
      </c>
      <c r="C202" s="62">
        <v>10076</v>
      </c>
      <c r="D202" s="62">
        <v>7050</v>
      </c>
      <c r="E202" s="62">
        <v>86</v>
      </c>
      <c r="F202" s="62">
        <v>94955</v>
      </c>
      <c r="G202" s="62">
        <v>-17217</v>
      </c>
      <c r="H202" s="62">
        <v>94950</v>
      </c>
    </row>
    <row r="203" spans="1:8">
      <c r="A203" s="22" t="s">
        <v>990</v>
      </c>
      <c r="B203" s="64" t="s">
        <v>1007</v>
      </c>
      <c r="C203" s="62">
        <v>38</v>
      </c>
      <c r="D203" s="62">
        <v>0</v>
      </c>
      <c r="E203" s="62">
        <v>1152</v>
      </c>
      <c r="F203" s="62">
        <v>110936</v>
      </c>
      <c r="G203" s="62">
        <v>312</v>
      </c>
      <c r="H203" s="62">
        <v>112438</v>
      </c>
    </row>
    <row r="204" spans="1:8">
      <c r="A204" s="22" t="s">
        <v>1008</v>
      </c>
      <c r="B204" s="64" t="s">
        <v>189</v>
      </c>
      <c r="C204" s="62">
        <v>0</v>
      </c>
      <c r="D204" s="62">
        <v>0</v>
      </c>
      <c r="E204" s="62">
        <v>0</v>
      </c>
      <c r="F204" s="62">
        <v>0</v>
      </c>
      <c r="G204" s="62">
        <v>0</v>
      </c>
      <c r="H204" s="62">
        <v>0</v>
      </c>
    </row>
    <row r="205" spans="1:8">
      <c r="A205" s="22" t="s">
        <v>573</v>
      </c>
      <c r="B205" s="64" t="s">
        <v>191</v>
      </c>
      <c r="C205" s="62">
        <v>0</v>
      </c>
      <c r="D205" s="62">
        <v>0</v>
      </c>
      <c r="E205" s="62">
        <v>0</v>
      </c>
      <c r="F205" s="62">
        <v>1076</v>
      </c>
      <c r="G205" s="62">
        <v>0</v>
      </c>
      <c r="H205" s="62">
        <v>1076</v>
      </c>
    </row>
    <row r="206" spans="1:8">
      <c r="A206" s="23" t="s">
        <v>574</v>
      </c>
      <c r="B206" s="353" t="s">
        <v>193</v>
      </c>
      <c r="C206" s="354">
        <v>0</v>
      </c>
      <c r="D206" s="354">
        <v>0</v>
      </c>
      <c r="E206" s="354">
        <v>-137</v>
      </c>
      <c r="F206" s="354">
        <v>0</v>
      </c>
      <c r="G206" s="354">
        <v>-461</v>
      </c>
      <c r="H206" s="354">
        <v>-598</v>
      </c>
    </row>
    <row r="207" spans="1:8">
      <c r="A207" s="22" t="s">
        <v>194</v>
      </c>
      <c r="B207" s="64" t="s">
        <v>195</v>
      </c>
      <c r="C207" s="62">
        <v>0</v>
      </c>
      <c r="D207" s="62">
        <v>32737</v>
      </c>
      <c r="E207" s="62">
        <v>3819</v>
      </c>
      <c r="F207" s="62">
        <v>-100402</v>
      </c>
      <c r="G207" s="62">
        <v>8273</v>
      </c>
      <c r="H207" s="62">
        <v>-55573</v>
      </c>
    </row>
    <row r="208" spans="1:8">
      <c r="A208" s="22" t="s">
        <v>575</v>
      </c>
      <c r="B208" s="64" t="s">
        <v>197</v>
      </c>
      <c r="C208" s="62">
        <v>173</v>
      </c>
      <c r="D208" s="62">
        <v>3726</v>
      </c>
      <c r="E208" s="62">
        <v>7782</v>
      </c>
      <c r="F208" s="62">
        <v>13911</v>
      </c>
      <c r="G208" s="62">
        <v>-13454</v>
      </c>
      <c r="H208" s="62">
        <v>12138</v>
      </c>
    </row>
    <row r="209" spans="1:8">
      <c r="A209" s="24" t="s">
        <v>927</v>
      </c>
      <c r="B209" s="355" t="s">
        <v>482</v>
      </c>
      <c r="C209" s="356">
        <v>0</v>
      </c>
      <c r="D209" s="356">
        <v>0</v>
      </c>
      <c r="E209" s="356">
        <v>0</v>
      </c>
      <c r="F209" s="356">
        <v>0</v>
      </c>
      <c r="G209" s="356">
        <v>0</v>
      </c>
      <c r="H209" s="356">
        <v>0</v>
      </c>
    </row>
    <row r="210" spans="1:8">
      <c r="A210" s="21" t="s">
        <v>24</v>
      </c>
      <c r="B210" s="347" t="s">
        <v>928</v>
      </c>
      <c r="C210" s="352">
        <v>515</v>
      </c>
      <c r="D210" s="352">
        <v>672</v>
      </c>
      <c r="E210" s="352">
        <v>44</v>
      </c>
      <c r="F210" s="352">
        <v>102</v>
      </c>
      <c r="G210" s="352">
        <v>4363</v>
      </c>
      <c r="H210" s="352">
        <v>5696</v>
      </c>
    </row>
    <row r="211" spans="1:8">
      <c r="A211" s="22" t="s">
        <v>336</v>
      </c>
      <c r="B211" s="64" t="s">
        <v>337</v>
      </c>
      <c r="C211" s="62">
        <v>0</v>
      </c>
      <c r="D211" s="62">
        <v>250</v>
      </c>
      <c r="E211" s="62">
        <v>0</v>
      </c>
      <c r="F211" s="62">
        <v>0</v>
      </c>
      <c r="G211" s="62">
        <v>0</v>
      </c>
      <c r="H211" s="62">
        <v>250</v>
      </c>
    </row>
    <row r="212" spans="1:8">
      <c r="A212" s="22" t="s">
        <v>200</v>
      </c>
      <c r="B212" s="64" t="s">
        <v>201</v>
      </c>
      <c r="C212" s="62">
        <v>102</v>
      </c>
      <c r="D212" s="62">
        <v>5</v>
      </c>
      <c r="E212" s="62">
        <v>0</v>
      </c>
      <c r="F212" s="62">
        <v>44</v>
      </c>
      <c r="G212" s="62">
        <v>0</v>
      </c>
      <c r="H212" s="62">
        <v>151</v>
      </c>
    </row>
    <row r="213" spans="1:8">
      <c r="A213" s="22" t="s">
        <v>929</v>
      </c>
      <c r="B213" s="64" t="s">
        <v>531</v>
      </c>
      <c r="C213" s="62">
        <v>0</v>
      </c>
      <c r="D213" s="62">
        <v>0</v>
      </c>
      <c r="E213" s="62">
        <v>0</v>
      </c>
      <c r="F213" s="62">
        <v>0</v>
      </c>
      <c r="G213" s="62">
        <v>0</v>
      </c>
      <c r="H213" s="62">
        <v>0</v>
      </c>
    </row>
    <row r="214" spans="1:8">
      <c r="A214" s="22" t="s">
        <v>502</v>
      </c>
      <c r="B214" s="64" t="s">
        <v>205</v>
      </c>
      <c r="C214" s="62">
        <v>7</v>
      </c>
      <c r="D214" s="62">
        <v>312</v>
      </c>
      <c r="E214" s="62">
        <v>19</v>
      </c>
      <c r="F214" s="62">
        <v>2</v>
      </c>
      <c r="G214" s="62">
        <v>4363</v>
      </c>
      <c r="H214" s="62">
        <v>4703</v>
      </c>
    </row>
    <row r="215" spans="1:8">
      <c r="A215" s="22" t="s">
        <v>503</v>
      </c>
      <c r="B215" s="64" t="s">
        <v>207</v>
      </c>
      <c r="C215" s="62">
        <v>400</v>
      </c>
      <c r="D215" s="62">
        <v>101</v>
      </c>
      <c r="E215" s="62">
        <v>23</v>
      </c>
      <c r="F215" s="62">
        <v>42</v>
      </c>
      <c r="G215" s="62">
        <v>0</v>
      </c>
      <c r="H215" s="62">
        <v>566</v>
      </c>
    </row>
    <row r="216" spans="1:8">
      <c r="A216" s="22" t="s">
        <v>483</v>
      </c>
      <c r="B216" s="64" t="s">
        <v>456</v>
      </c>
      <c r="C216" s="62">
        <v>6</v>
      </c>
      <c r="D216" s="62">
        <v>4</v>
      </c>
      <c r="E216" s="62">
        <v>2</v>
      </c>
      <c r="F216" s="62">
        <v>14</v>
      </c>
      <c r="G216" s="62">
        <v>0</v>
      </c>
      <c r="H216" s="62">
        <v>26</v>
      </c>
    </row>
    <row r="217" spans="1:8">
      <c r="A217" s="22" t="s">
        <v>930</v>
      </c>
      <c r="B217" s="64" t="s">
        <v>211</v>
      </c>
      <c r="C217" s="62">
        <v>0</v>
      </c>
      <c r="D217" s="62">
        <v>0</v>
      </c>
      <c r="E217" s="62">
        <v>0</v>
      </c>
      <c r="F217" s="62">
        <v>0</v>
      </c>
      <c r="G217" s="62">
        <v>0</v>
      </c>
      <c r="H217" s="62">
        <v>0</v>
      </c>
    </row>
    <row r="218" spans="1:8">
      <c r="A218" s="21" t="s">
        <v>931</v>
      </c>
      <c r="B218" s="347" t="s">
        <v>932</v>
      </c>
      <c r="C218" s="352">
        <v>30941</v>
      </c>
      <c r="D218" s="352">
        <v>10954</v>
      </c>
      <c r="E218" s="352">
        <v>7893</v>
      </c>
      <c r="F218" s="352">
        <v>531</v>
      </c>
      <c r="G218" s="352">
        <v>-8318</v>
      </c>
      <c r="H218" s="352">
        <v>42001</v>
      </c>
    </row>
    <row r="219" spans="1:8">
      <c r="A219" s="22" t="s">
        <v>336</v>
      </c>
      <c r="B219" s="64" t="s">
        <v>337</v>
      </c>
      <c r="C219" s="62">
        <v>7</v>
      </c>
      <c r="D219" s="62">
        <v>0</v>
      </c>
      <c r="E219" s="62">
        <v>0</v>
      </c>
      <c r="F219" s="62">
        <v>9</v>
      </c>
      <c r="G219" s="62">
        <v>0</v>
      </c>
      <c r="H219" s="62">
        <v>16</v>
      </c>
    </row>
    <row r="220" spans="1:8">
      <c r="A220" s="22" t="s">
        <v>200</v>
      </c>
      <c r="B220" s="64" t="s">
        <v>201</v>
      </c>
      <c r="C220" s="62">
        <v>147</v>
      </c>
      <c r="D220" s="62">
        <v>39</v>
      </c>
      <c r="E220" s="62">
        <v>0</v>
      </c>
      <c r="F220" s="62">
        <v>73</v>
      </c>
      <c r="G220" s="62">
        <v>0</v>
      </c>
      <c r="H220" s="62">
        <v>259</v>
      </c>
    </row>
    <row r="221" spans="1:8">
      <c r="A221" s="22" t="s">
        <v>579</v>
      </c>
      <c r="B221" s="64" t="s">
        <v>217</v>
      </c>
      <c r="C221" s="62">
        <v>21988</v>
      </c>
      <c r="D221" s="62">
        <v>1068</v>
      </c>
      <c r="E221" s="62">
        <v>5998</v>
      </c>
      <c r="F221" s="62">
        <v>140</v>
      </c>
      <c r="G221" s="62">
        <v>-705</v>
      </c>
      <c r="H221" s="62">
        <v>28489</v>
      </c>
    </row>
    <row r="222" spans="1:8">
      <c r="A222" s="22" t="s">
        <v>933</v>
      </c>
      <c r="B222" s="64" t="s">
        <v>219</v>
      </c>
      <c r="C222" s="62">
        <v>0</v>
      </c>
      <c r="D222" s="62">
        <v>280</v>
      </c>
      <c r="E222" s="62">
        <v>255</v>
      </c>
      <c r="F222" s="62">
        <v>1</v>
      </c>
      <c r="G222" s="62">
        <v>0</v>
      </c>
      <c r="H222" s="62">
        <v>536</v>
      </c>
    </row>
    <row r="223" spans="1:8">
      <c r="A223" s="22" t="s">
        <v>202</v>
      </c>
      <c r="B223" s="64" t="s">
        <v>203</v>
      </c>
      <c r="C223" s="62">
        <v>8720</v>
      </c>
      <c r="D223" s="62">
        <v>8084</v>
      </c>
      <c r="E223" s="62">
        <v>1542</v>
      </c>
      <c r="F223" s="62">
        <v>107</v>
      </c>
      <c r="G223" s="62">
        <v>-7613</v>
      </c>
      <c r="H223" s="62">
        <v>10840</v>
      </c>
    </row>
    <row r="224" spans="1:8">
      <c r="A224" s="22" t="s">
        <v>503</v>
      </c>
      <c r="B224" s="64" t="s">
        <v>207</v>
      </c>
      <c r="C224" s="62">
        <v>74</v>
      </c>
      <c r="D224" s="62">
        <v>491</v>
      </c>
      <c r="E224" s="62">
        <v>17</v>
      </c>
      <c r="F224" s="62">
        <v>36</v>
      </c>
      <c r="G224" s="62">
        <v>0</v>
      </c>
      <c r="H224" s="62">
        <v>618</v>
      </c>
    </row>
    <row r="225" spans="1:8">
      <c r="A225" s="22" t="s">
        <v>934</v>
      </c>
      <c r="B225" s="64" t="s">
        <v>456</v>
      </c>
      <c r="C225" s="62">
        <v>0</v>
      </c>
      <c r="D225" s="62">
        <v>970</v>
      </c>
      <c r="E225" s="62">
        <v>0</v>
      </c>
      <c r="F225" s="62">
        <v>64</v>
      </c>
      <c r="G225" s="62">
        <v>0</v>
      </c>
      <c r="H225" s="62">
        <v>1034</v>
      </c>
    </row>
    <row r="226" spans="1:8">
      <c r="A226" s="22" t="s">
        <v>930</v>
      </c>
      <c r="B226" s="64" t="s">
        <v>211</v>
      </c>
      <c r="C226" s="62">
        <v>5</v>
      </c>
      <c r="D226" s="62">
        <v>22</v>
      </c>
      <c r="E226" s="62">
        <v>81</v>
      </c>
      <c r="F226" s="62">
        <v>101</v>
      </c>
      <c r="G226" s="62">
        <v>0</v>
      </c>
      <c r="H226" s="62">
        <v>209</v>
      </c>
    </row>
    <row r="227" spans="1:8" ht="26">
      <c r="A227" s="24" t="s">
        <v>935</v>
      </c>
      <c r="B227" s="355" t="s">
        <v>1035</v>
      </c>
      <c r="C227" s="356">
        <v>0</v>
      </c>
      <c r="D227" s="356">
        <v>0</v>
      </c>
      <c r="E227" s="356">
        <v>0</v>
      </c>
      <c r="F227" s="356">
        <v>0</v>
      </c>
      <c r="G227" s="356">
        <v>0</v>
      </c>
      <c r="H227" s="356">
        <v>0</v>
      </c>
    </row>
    <row r="228" spans="1:8">
      <c r="A228" s="21" t="s">
        <v>30</v>
      </c>
      <c r="B228" s="347" t="s">
        <v>937</v>
      </c>
      <c r="C228" s="352">
        <v>41743</v>
      </c>
      <c r="D228" s="352">
        <v>55139</v>
      </c>
      <c r="E228" s="352">
        <v>20639</v>
      </c>
      <c r="F228" s="352">
        <v>121109</v>
      </c>
      <c r="G228" s="352">
        <v>-26502</v>
      </c>
      <c r="H228" s="352">
        <v>212128</v>
      </c>
    </row>
    <row r="229" spans="1:8">
      <c r="A229" s="25"/>
      <c r="B229" s="25"/>
      <c r="C229" s="37"/>
      <c r="D229" s="37"/>
      <c r="E229" s="3"/>
      <c r="F229" s="3"/>
      <c r="G229" s="3"/>
      <c r="H229" s="3"/>
    </row>
    <row r="230" spans="1:8" ht="52">
      <c r="A230" s="410" t="s">
        <v>1116</v>
      </c>
      <c r="B230" s="411" t="s">
        <v>429</v>
      </c>
      <c r="C230" s="350" t="s">
        <v>1114</v>
      </c>
      <c r="D230" s="350" t="s">
        <v>1067</v>
      </c>
      <c r="E230" s="350" t="s">
        <v>1068</v>
      </c>
      <c r="F230" s="350" t="s">
        <v>1059</v>
      </c>
      <c r="G230" s="350" t="s">
        <v>478</v>
      </c>
      <c r="H230" s="351" t="s">
        <v>433</v>
      </c>
    </row>
    <row r="231" spans="1:8" ht="78">
      <c r="A231" s="410"/>
      <c r="B231" s="411"/>
      <c r="C231" s="350" t="s">
        <v>1115</v>
      </c>
      <c r="D231" s="350" t="s">
        <v>1069</v>
      </c>
      <c r="E231" s="350" t="s">
        <v>1070</v>
      </c>
      <c r="F231" s="350" t="s">
        <v>1060</v>
      </c>
      <c r="G231" s="350" t="s">
        <v>987</v>
      </c>
      <c r="H231" s="351" t="s">
        <v>435</v>
      </c>
    </row>
    <row r="232" spans="1:8">
      <c r="A232" s="21" t="s">
        <v>0</v>
      </c>
      <c r="B232" s="347" t="s">
        <v>1</v>
      </c>
      <c r="C232" s="49">
        <v>42877</v>
      </c>
      <c r="D232" s="49">
        <v>18231</v>
      </c>
      <c r="E232" s="49">
        <v>46630</v>
      </c>
      <c r="F232" s="49">
        <v>4817</v>
      </c>
      <c r="G232" s="49">
        <v>-9344</v>
      </c>
      <c r="H232" s="49">
        <v>103211</v>
      </c>
    </row>
    <row r="233" spans="1:8">
      <c r="A233" s="26" t="s">
        <v>622</v>
      </c>
      <c r="B233" s="349" t="s">
        <v>46</v>
      </c>
      <c r="C233" s="324">
        <v>0</v>
      </c>
      <c r="D233" s="324">
        <v>18055</v>
      </c>
      <c r="E233" s="324">
        <v>0</v>
      </c>
      <c r="F233" s="324">
        <v>0</v>
      </c>
      <c r="G233" s="324">
        <v>-945</v>
      </c>
      <c r="H233" s="324">
        <v>17110</v>
      </c>
    </row>
    <row r="234" spans="1:8">
      <c r="A234" s="26" t="s">
        <v>623</v>
      </c>
      <c r="B234" s="349" t="s">
        <v>369</v>
      </c>
      <c r="C234" s="324">
        <v>1985</v>
      </c>
      <c r="D234" s="324">
        <v>0</v>
      </c>
      <c r="E234" s="324">
        <v>46630</v>
      </c>
      <c r="F234" s="324">
        <v>4816</v>
      </c>
      <c r="G234" s="324">
        <v>-8380</v>
      </c>
      <c r="H234" s="324">
        <v>45051</v>
      </c>
    </row>
    <row r="235" spans="1:8">
      <c r="A235" s="26" t="s">
        <v>624</v>
      </c>
      <c r="B235" s="349" t="s">
        <v>436</v>
      </c>
      <c r="C235" s="324">
        <v>40892</v>
      </c>
      <c r="D235" s="324">
        <v>176</v>
      </c>
      <c r="E235" s="324">
        <v>0</v>
      </c>
      <c r="F235" s="324">
        <v>1</v>
      </c>
      <c r="G235" s="324">
        <v>-19</v>
      </c>
      <c r="H235" s="324">
        <v>41050</v>
      </c>
    </row>
    <row r="236" spans="1:8">
      <c r="A236" s="21" t="s">
        <v>677</v>
      </c>
      <c r="B236" s="347" t="s">
        <v>867</v>
      </c>
      <c r="C236" s="49">
        <v>31513</v>
      </c>
      <c r="D236" s="49">
        <v>5003</v>
      </c>
      <c r="E236" s="49">
        <v>32073</v>
      </c>
      <c r="F236" s="49">
        <v>469</v>
      </c>
      <c r="G236" s="49">
        <v>-5230</v>
      </c>
      <c r="H236" s="49">
        <v>63828</v>
      </c>
    </row>
    <row r="237" spans="1:8">
      <c r="A237" s="26" t="s">
        <v>439</v>
      </c>
      <c r="B237" s="349" t="s">
        <v>440</v>
      </c>
      <c r="C237" s="324">
        <v>897</v>
      </c>
      <c r="D237" s="324">
        <v>4912</v>
      </c>
      <c r="E237" s="324">
        <v>32073</v>
      </c>
      <c r="F237" s="324">
        <v>469</v>
      </c>
      <c r="G237" s="324">
        <v>-5148</v>
      </c>
      <c r="H237" s="324">
        <v>33203</v>
      </c>
    </row>
    <row r="238" spans="1:8">
      <c r="A238" s="26" t="s">
        <v>793</v>
      </c>
      <c r="B238" s="349" t="s">
        <v>442</v>
      </c>
      <c r="C238" s="324">
        <v>30616</v>
      </c>
      <c r="D238" s="324">
        <v>91</v>
      </c>
      <c r="E238" s="324">
        <v>0</v>
      </c>
      <c r="F238" s="324">
        <v>0</v>
      </c>
      <c r="G238" s="324">
        <v>-82</v>
      </c>
      <c r="H238" s="324">
        <v>30625</v>
      </c>
    </row>
    <row r="239" spans="1:8">
      <c r="A239" s="27" t="s">
        <v>626</v>
      </c>
      <c r="B239" s="373" t="s">
        <v>993</v>
      </c>
      <c r="C239" s="374">
        <v>11364</v>
      </c>
      <c r="D239" s="374">
        <v>13228</v>
      </c>
      <c r="E239" s="374">
        <v>14557</v>
      </c>
      <c r="F239" s="374">
        <v>4348</v>
      </c>
      <c r="G239" s="374">
        <v>-4114</v>
      </c>
      <c r="H239" s="374">
        <v>39383</v>
      </c>
    </row>
    <row r="240" spans="1:8">
      <c r="A240" s="22" t="s">
        <v>629</v>
      </c>
      <c r="B240" s="64" t="s">
        <v>65</v>
      </c>
      <c r="C240" s="324">
        <v>813</v>
      </c>
      <c r="D240" s="324">
        <v>432</v>
      </c>
      <c r="E240" s="324">
        <v>37</v>
      </c>
      <c r="F240" s="324">
        <v>796</v>
      </c>
      <c r="G240" s="324">
        <v>-85</v>
      </c>
      <c r="H240" s="324">
        <v>1993</v>
      </c>
    </row>
    <row r="241" spans="1:8">
      <c r="A241" s="22" t="s">
        <v>627</v>
      </c>
      <c r="B241" s="64" t="s">
        <v>59</v>
      </c>
      <c r="C241" s="324">
        <v>7604</v>
      </c>
      <c r="D241" s="324">
        <v>4939</v>
      </c>
      <c r="E241" s="324">
        <v>3385</v>
      </c>
      <c r="F241" s="324">
        <v>997</v>
      </c>
      <c r="G241" s="324">
        <v>-827</v>
      </c>
      <c r="H241" s="324">
        <v>16098</v>
      </c>
    </row>
    <row r="242" spans="1:8">
      <c r="A242" s="22" t="s">
        <v>628</v>
      </c>
      <c r="B242" s="64" t="s">
        <v>520</v>
      </c>
      <c r="C242" s="324">
        <v>2916</v>
      </c>
      <c r="D242" s="324">
        <v>5287</v>
      </c>
      <c r="E242" s="324">
        <v>1546</v>
      </c>
      <c r="F242" s="324">
        <v>3581</v>
      </c>
      <c r="G242" s="324">
        <v>-3287</v>
      </c>
      <c r="H242" s="324">
        <v>10043</v>
      </c>
    </row>
    <row r="243" spans="1:8">
      <c r="A243" s="22" t="s">
        <v>66</v>
      </c>
      <c r="B243" s="64" t="s">
        <v>67</v>
      </c>
      <c r="C243" s="324">
        <v>2907</v>
      </c>
      <c r="D243" s="324">
        <v>88</v>
      </c>
      <c r="E243" s="324">
        <v>17</v>
      </c>
      <c r="F243" s="324">
        <v>405</v>
      </c>
      <c r="G243" s="324">
        <v>-85</v>
      </c>
      <c r="H243" s="324">
        <v>3332</v>
      </c>
    </row>
    <row r="244" spans="1:8">
      <c r="A244" s="27" t="s">
        <v>631</v>
      </c>
      <c r="B244" s="373" t="s">
        <v>883</v>
      </c>
      <c r="C244" s="374">
        <v>-1250</v>
      </c>
      <c r="D244" s="374">
        <v>3346</v>
      </c>
      <c r="E244" s="374">
        <v>9646</v>
      </c>
      <c r="F244" s="374">
        <v>161</v>
      </c>
      <c r="G244" s="374">
        <v>0</v>
      </c>
      <c r="H244" s="374">
        <v>11903</v>
      </c>
    </row>
    <row r="245" spans="1:8">
      <c r="A245" s="22" t="s">
        <v>632</v>
      </c>
      <c r="B245" s="64" t="s">
        <v>73</v>
      </c>
      <c r="C245" s="324">
        <v>876</v>
      </c>
      <c r="D245" s="324">
        <v>1331</v>
      </c>
      <c r="E245" s="324">
        <v>155</v>
      </c>
      <c r="F245" s="324">
        <v>13787</v>
      </c>
      <c r="G245" s="324">
        <v>-14591</v>
      </c>
      <c r="H245" s="324">
        <v>1558</v>
      </c>
    </row>
    <row r="246" spans="1:8">
      <c r="A246" s="22" t="s">
        <v>633</v>
      </c>
      <c r="B246" s="64" t="s">
        <v>75</v>
      </c>
      <c r="C246" s="324">
        <v>406</v>
      </c>
      <c r="D246" s="324">
        <v>318</v>
      </c>
      <c r="E246" s="324">
        <v>877</v>
      </c>
      <c r="F246" s="324">
        <v>121</v>
      </c>
      <c r="G246" s="324">
        <v>-1125</v>
      </c>
      <c r="H246" s="324">
        <v>597</v>
      </c>
    </row>
    <row r="247" spans="1:8" ht="26">
      <c r="A247" s="22" t="s">
        <v>1000</v>
      </c>
      <c r="B247" s="64" t="s">
        <v>1061</v>
      </c>
      <c r="C247" s="324">
        <v>0</v>
      </c>
      <c r="D247" s="324">
        <v>0</v>
      </c>
      <c r="E247" s="324">
        <v>0</v>
      </c>
      <c r="F247" s="324">
        <v>0</v>
      </c>
      <c r="G247" s="324">
        <v>0</v>
      </c>
      <c r="H247" s="324">
        <v>0</v>
      </c>
    </row>
    <row r="248" spans="1:8">
      <c r="A248" s="27" t="s">
        <v>817</v>
      </c>
      <c r="B248" s="373" t="s">
        <v>884</v>
      </c>
      <c r="C248" s="374">
        <v>-780</v>
      </c>
      <c r="D248" s="374">
        <v>4359</v>
      </c>
      <c r="E248" s="374">
        <v>8924</v>
      </c>
      <c r="F248" s="374">
        <v>13827</v>
      </c>
      <c r="G248" s="374">
        <v>-13466</v>
      </c>
      <c r="H248" s="374">
        <v>12864</v>
      </c>
    </row>
    <row r="249" spans="1:8">
      <c r="A249" s="22" t="s">
        <v>78</v>
      </c>
      <c r="B249" s="64" t="s">
        <v>79</v>
      </c>
      <c r="C249" s="324">
        <v>-953</v>
      </c>
      <c r="D249" s="324">
        <v>633</v>
      </c>
      <c r="E249" s="324">
        <v>1142</v>
      </c>
      <c r="F249" s="324">
        <v>-84</v>
      </c>
      <c r="G249" s="324">
        <v>-12</v>
      </c>
      <c r="H249" s="324">
        <v>726</v>
      </c>
    </row>
    <row r="250" spans="1:8">
      <c r="A250" s="22" t="s">
        <v>1002</v>
      </c>
      <c r="B250" s="64" t="s">
        <v>1003</v>
      </c>
      <c r="C250" s="324">
        <v>0</v>
      </c>
      <c r="D250" s="324">
        <v>0</v>
      </c>
      <c r="E250" s="324">
        <v>0</v>
      </c>
      <c r="F250" s="324">
        <v>0</v>
      </c>
      <c r="G250" s="324">
        <v>0</v>
      </c>
      <c r="H250" s="324">
        <v>0</v>
      </c>
    </row>
    <row r="251" spans="1:8">
      <c r="A251" s="27" t="s">
        <v>819</v>
      </c>
      <c r="B251" s="373" t="s">
        <v>885</v>
      </c>
      <c r="C251" s="374">
        <v>173</v>
      </c>
      <c r="D251" s="374">
        <v>3726</v>
      </c>
      <c r="E251" s="374">
        <v>7782</v>
      </c>
      <c r="F251" s="374">
        <v>13911</v>
      </c>
      <c r="G251" s="374">
        <v>-13454</v>
      </c>
      <c r="H251" s="374">
        <v>12138</v>
      </c>
    </row>
    <row r="252" spans="1:8">
      <c r="A252" s="28" t="s">
        <v>821</v>
      </c>
      <c r="B252" s="375" t="s">
        <v>1004</v>
      </c>
      <c r="C252" s="376">
        <v>0</v>
      </c>
      <c r="D252" s="376">
        <v>0</v>
      </c>
      <c r="E252" s="376">
        <v>0</v>
      </c>
      <c r="F252" s="376">
        <v>0</v>
      </c>
      <c r="G252" s="376">
        <v>0</v>
      </c>
      <c r="H252" s="376">
        <v>0</v>
      </c>
    </row>
    <row r="253" spans="1:8">
      <c r="A253" s="27" t="s">
        <v>886</v>
      </c>
      <c r="B253" s="373" t="s">
        <v>887</v>
      </c>
      <c r="C253" s="374">
        <v>173</v>
      </c>
      <c r="D253" s="374">
        <v>3726</v>
      </c>
      <c r="E253" s="374">
        <v>7782</v>
      </c>
      <c r="F253" s="374">
        <v>13911</v>
      </c>
      <c r="G253" s="374">
        <v>-13454</v>
      </c>
      <c r="H253" s="374">
        <v>12138</v>
      </c>
    </row>
    <row r="254" spans="1:8">
      <c r="A254" s="29"/>
      <c r="B254" s="377"/>
      <c r="C254" s="376"/>
      <c r="D254" s="376"/>
      <c r="E254" s="376"/>
      <c r="F254" s="376"/>
      <c r="G254" s="376"/>
      <c r="H254" s="376"/>
    </row>
    <row r="255" spans="1:8">
      <c r="A255" s="30" t="s">
        <v>857</v>
      </c>
      <c r="B255" s="360" t="s">
        <v>888</v>
      </c>
      <c r="C255" s="361">
        <v>0</v>
      </c>
      <c r="D255" s="361">
        <v>0</v>
      </c>
      <c r="E255" s="361">
        <v>0</v>
      </c>
      <c r="F255" s="361">
        <v>0</v>
      </c>
      <c r="G255" s="361">
        <v>0</v>
      </c>
      <c r="H255" s="361">
        <v>0</v>
      </c>
    </row>
    <row r="256" spans="1:8">
      <c r="A256" s="31" t="s">
        <v>889</v>
      </c>
      <c r="B256" s="357" t="s">
        <v>890</v>
      </c>
      <c r="C256" s="370">
        <v>173</v>
      </c>
      <c r="D256" s="370">
        <v>3726</v>
      </c>
      <c r="E256" s="370">
        <v>7782</v>
      </c>
      <c r="F256" s="370">
        <v>13911</v>
      </c>
      <c r="G256" s="370">
        <v>-13454</v>
      </c>
      <c r="H256" s="370">
        <v>12138</v>
      </c>
    </row>
  </sheetData>
  <mergeCells count="6">
    <mergeCell ref="A172:A173"/>
    <mergeCell ref="B172:B173"/>
    <mergeCell ref="A198:A199"/>
    <mergeCell ref="B198:B199"/>
    <mergeCell ref="A230:A231"/>
    <mergeCell ref="B230:B23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39997558519241921"/>
  </sheetPr>
  <dimension ref="A1:H256"/>
  <sheetViews>
    <sheetView workbookViewId="0"/>
  </sheetViews>
  <sheetFormatPr baseColWidth="10" defaultColWidth="8.1640625" defaultRowHeight="14"/>
  <cols>
    <col min="1" max="2" width="50.1640625" style="12" customWidth="1"/>
    <col min="3" max="8" width="12.1640625" style="11" customWidth="1"/>
    <col min="9" max="16384" width="8.1640625" style="11"/>
  </cols>
  <sheetData>
    <row r="1" spans="1:4">
      <c r="A1" s="10" t="s">
        <v>1134</v>
      </c>
    </row>
    <row r="2" spans="1:4">
      <c r="A2" s="10" t="s">
        <v>1135</v>
      </c>
    </row>
    <row r="3" spans="1:4">
      <c r="A3" s="10"/>
    </row>
    <row r="4" spans="1:4">
      <c r="A4" s="10"/>
    </row>
    <row r="5" spans="1:4" ht="26">
      <c r="A5" s="13" t="s">
        <v>1083</v>
      </c>
      <c r="B5" s="14" t="s">
        <v>1084</v>
      </c>
    </row>
    <row r="6" spans="1:4" ht="31.25" customHeight="1">
      <c r="A6" s="319" t="s">
        <v>462</v>
      </c>
      <c r="B6" s="319" t="s">
        <v>41</v>
      </c>
      <c r="C6" s="320" t="s">
        <v>1119</v>
      </c>
      <c r="D6" s="320" t="s">
        <v>1136</v>
      </c>
    </row>
    <row r="7" spans="1:4">
      <c r="A7" s="321" t="s">
        <v>0</v>
      </c>
      <c r="B7" s="321" t="s">
        <v>1</v>
      </c>
      <c r="C7" s="322">
        <v>63058</v>
      </c>
      <c r="D7" s="322">
        <v>71442</v>
      </c>
    </row>
    <row r="8" spans="1:4">
      <c r="A8" s="323" t="s">
        <v>622</v>
      </c>
      <c r="B8" s="323" t="s">
        <v>46</v>
      </c>
      <c r="C8" s="324">
        <v>40605</v>
      </c>
      <c r="D8" s="324">
        <v>36109</v>
      </c>
    </row>
    <row r="9" spans="1:4">
      <c r="A9" s="323" t="s">
        <v>623</v>
      </c>
      <c r="B9" s="323" t="s">
        <v>369</v>
      </c>
      <c r="C9" s="324">
        <v>1710</v>
      </c>
      <c r="D9" s="324">
        <v>1867</v>
      </c>
    </row>
    <row r="10" spans="1:4">
      <c r="A10" s="323" t="s">
        <v>624</v>
      </c>
      <c r="B10" s="323" t="s">
        <v>436</v>
      </c>
      <c r="C10" s="324">
        <v>20743</v>
      </c>
      <c r="D10" s="324">
        <v>33466</v>
      </c>
    </row>
    <row r="11" spans="1:4">
      <c r="A11" s="321" t="s">
        <v>677</v>
      </c>
      <c r="B11" s="321" t="s">
        <v>867</v>
      </c>
      <c r="C11" s="322">
        <v>38704</v>
      </c>
      <c r="D11" s="322">
        <v>39636</v>
      </c>
    </row>
    <row r="12" spans="1:4">
      <c r="A12" s="323" t="s">
        <v>439</v>
      </c>
      <c r="B12" s="323" t="s">
        <v>440</v>
      </c>
      <c r="C12" s="324">
        <v>23002</v>
      </c>
      <c r="D12" s="324">
        <v>16067</v>
      </c>
    </row>
    <row r="13" spans="1:4">
      <c r="A13" s="323" t="s">
        <v>793</v>
      </c>
      <c r="B13" s="323" t="s">
        <v>442</v>
      </c>
      <c r="C13" s="324">
        <v>15702</v>
      </c>
      <c r="D13" s="324">
        <v>23569</v>
      </c>
    </row>
    <row r="14" spans="1:4">
      <c r="A14" s="325" t="s">
        <v>626</v>
      </c>
      <c r="B14" s="325" t="s">
        <v>993</v>
      </c>
      <c r="C14" s="322">
        <v>24354</v>
      </c>
      <c r="D14" s="322">
        <v>31806</v>
      </c>
    </row>
    <row r="15" spans="1:4">
      <c r="A15" s="61" t="s">
        <v>629</v>
      </c>
      <c r="B15" s="61" t="s">
        <v>65</v>
      </c>
      <c r="C15" s="324">
        <v>1657</v>
      </c>
      <c r="D15" s="324">
        <v>1083</v>
      </c>
    </row>
    <row r="16" spans="1:4">
      <c r="A16" s="61" t="s">
        <v>627</v>
      </c>
      <c r="B16" s="61" t="s">
        <v>59</v>
      </c>
      <c r="C16" s="324">
        <v>10497</v>
      </c>
      <c r="D16" s="324">
        <v>9380</v>
      </c>
    </row>
    <row r="17" spans="1:4">
      <c r="A17" s="61" t="s">
        <v>628</v>
      </c>
      <c r="B17" s="61" t="s">
        <v>520</v>
      </c>
      <c r="C17" s="324">
        <v>6098</v>
      </c>
      <c r="D17" s="324">
        <v>7466</v>
      </c>
    </row>
    <row r="18" spans="1:4">
      <c r="A18" s="61" t="s">
        <v>66</v>
      </c>
      <c r="B18" s="61" t="s">
        <v>67</v>
      </c>
      <c r="C18" s="324">
        <v>2436</v>
      </c>
      <c r="D18" s="324">
        <v>2181</v>
      </c>
    </row>
    <row r="19" spans="1:4">
      <c r="A19" s="325" t="s">
        <v>631</v>
      </c>
      <c r="B19" s="325" t="s">
        <v>883</v>
      </c>
      <c r="C19" s="322">
        <v>6980</v>
      </c>
      <c r="D19" s="322">
        <v>13862</v>
      </c>
    </row>
    <row r="20" spans="1:4">
      <c r="A20" s="61" t="s">
        <v>632</v>
      </c>
      <c r="B20" s="61" t="s">
        <v>73</v>
      </c>
      <c r="C20" s="324">
        <v>1089</v>
      </c>
      <c r="D20" s="324">
        <v>1282</v>
      </c>
    </row>
    <row r="21" spans="1:4">
      <c r="A21" s="61" t="s">
        <v>633</v>
      </c>
      <c r="B21" s="61" t="s">
        <v>75</v>
      </c>
      <c r="C21" s="324">
        <v>450</v>
      </c>
      <c r="D21" s="324">
        <v>963</v>
      </c>
    </row>
    <row r="22" spans="1:4" ht="26">
      <c r="A22" s="61" t="s">
        <v>1000</v>
      </c>
      <c r="B22" s="61" t="s">
        <v>1061</v>
      </c>
      <c r="C22" s="324">
        <v>0</v>
      </c>
      <c r="D22" s="324">
        <v>0</v>
      </c>
    </row>
    <row r="23" spans="1:4">
      <c r="A23" s="325" t="s">
        <v>817</v>
      </c>
      <c r="B23" s="325" t="s">
        <v>884</v>
      </c>
      <c r="C23" s="322">
        <v>7619</v>
      </c>
      <c r="D23" s="322">
        <v>14181</v>
      </c>
    </row>
    <row r="24" spans="1:4">
      <c r="A24" s="61" t="s">
        <v>78</v>
      </c>
      <c r="B24" s="61" t="s">
        <v>79</v>
      </c>
      <c r="C24" s="324">
        <v>-92</v>
      </c>
      <c r="D24" s="324">
        <v>371</v>
      </c>
    </row>
    <row r="25" spans="1:4">
      <c r="A25" s="61" t="s">
        <v>1002</v>
      </c>
      <c r="B25" s="61" t="s">
        <v>1003</v>
      </c>
      <c r="C25" s="324">
        <v>0</v>
      </c>
      <c r="D25" s="324">
        <v>0</v>
      </c>
    </row>
    <row r="26" spans="1:4">
      <c r="A26" s="325" t="s">
        <v>819</v>
      </c>
      <c r="B26" s="325" t="s">
        <v>885</v>
      </c>
      <c r="C26" s="322">
        <v>7711</v>
      </c>
      <c r="D26" s="322">
        <v>13810</v>
      </c>
    </row>
    <row r="27" spans="1:4">
      <c r="A27" s="321" t="s">
        <v>821</v>
      </c>
      <c r="B27" s="321" t="s">
        <v>1004</v>
      </c>
      <c r="C27" s="322">
        <v>0</v>
      </c>
      <c r="D27" s="322">
        <v>0</v>
      </c>
    </row>
    <row r="28" spans="1:4">
      <c r="A28" s="326"/>
      <c r="B28" s="326"/>
      <c r="C28" s="327"/>
      <c r="D28" s="327"/>
    </row>
    <row r="29" spans="1:4">
      <c r="A29" s="328" t="s">
        <v>886</v>
      </c>
      <c r="B29" s="328" t="s">
        <v>887</v>
      </c>
      <c r="C29" s="329">
        <v>7711</v>
      </c>
      <c r="D29" s="329">
        <v>13810</v>
      </c>
    </row>
    <row r="30" spans="1:4">
      <c r="A30" s="326"/>
      <c r="B30" s="326"/>
      <c r="C30" s="327"/>
      <c r="D30" s="327"/>
    </row>
    <row r="31" spans="1:4">
      <c r="A31" s="325" t="s">
        <v>857</v>
      </c>
      <c r="B31" s="325" t="s">
        <v>888</v>
      </c>
      <c r="C31" s="322">
        <v>0</v>
      </c>
      <c r="D31" s="322">
        <v>0</v>
      </c>
    </row>
    <row r="32" spans="1:4">
      <c r="A32" s="325" t="s">
        <v>889</v>
      </c>
      <c r="B32" s="325" t="s">
        <v>890</v>
      </c>
      <c r="C32" s="322">
        <v>7711</v>
      </c>
      <c r="D32" s="322">
        <v>13810</v>
      </c>
    </row>
    <row r="33" spans="1:4">
      <c r="A33" s="15"/>
      <c r="B33" s="16"/>
      <c r="C33" s="32"/>
      <c r="D33" s="32"/>
    </row>
    <row r="34" spans="1:4">
      <c r="A34" s="15"/>
      <c r="B34" s="17"/>
      <c r="C34" s="33"/>
      <c r="D34" s="33"/>
    </row>
    <row r="35" spans="1:4">
      <c r="A35" s="330" t="s">
        <v>86</v>
      </c>
      <c r="B35" s="330" t="s">
        <v>891</v>
      </c>
      <c r="C35" s="331"/>
      <c r="D35" s="331"/>
    </row>
    <row r="36" spans="1:4">
      <c r="A36" s="18" t="s">
        <v>88</v>
      </c>
      <c r="B36" s="18" t="s">
        <v>89</v>
      </c>
      <c r="C36" s="332">
        <v>0.08</v>
      </c>
      <c r="D36" s="332">
        <v>0.15</v>
      </c>
    </row>
    <row r="37" spans="1:4">
      <c r="A37" s="333" t="s">
        <v>90</v>
      </c>
      <c r="B37" s="333" t="s">
        <v>91</v>
      </c>
      <c r="C37" s="332">
        <v>0.08</v>
      </c>
      <c r="D37" s="332">
        <v>0.15</v>
      </c>
    </row>
    <row r="38" spans="1:4" ht="26">
      <c r="A38" s="325" t="s">
        <v>858</v>
      </c>
      <c r="B38" s="325" t="s">
        <v>892</v>
      </c>
      <c r="C38" s="334"/>
      <c r="D38" s="334"/>
    </row>
    <row r="39" spans="1:4">
      <c r="A39" s="333" t="s">
        <v>88</v>
      </c>
      <c r="B39" s="333" t="s">
        <v>89</v>
      </c>
      <c r="C39" s="332">
        <v>0.08</v>
      </c>
      <c r="D39" s="332">
        <v>0.15</v>
      </c>
    </row>
    <row r="40" spans="1:4">
      <c r="A40" s="333" t="s">
        <v>90</v>
      </c>
      <c r="B40" s="333" t="s">
        <v>91</v>
      </c>
      <c r="C40" s="332">
        <v>0.08</v>
      </c>
      <c r="D40" s="332">
        <v>0.15</v>
      </c>
    </row>
    <row r="41" spans="1:4">
      <c r="A41" s="325" t="s">
        <v>893</v>
      </c>
      <c r="B41" s="325" t="s">
        <v>894</v>
      </c>
      <c r="C41" s="334"/>
      <c r="D41" s="334"/>
    </row>
    <row r="42" spans="1:4">
      <c r="A42" s="333" t="s">
        <v>88</v>
      </c>
      <c r="B42" s="333" t="s">
        <v>89</v>
      </c>
      <c r="C42" s="332">
        <v>0</v>
      </c>
      <c r="D42" s="332">
        <v>0</v>
      </c>
    </row>
    <row r="43" spans="1:4">
      <c r="A43" s="333" t="s">
        <v>90</v>
      </c>
      <c r="B43" s="333" t="s">
        <v>91</v>
      </c>
      <c r="C43" s="332">
        <v>0</v>
      </c>
      <c r="D43" s="332">
        <v>0</v>
      </c>
    </row>
    <row r="46" spans="1:4">
      <c r="A46" s="330" t="s">
        <v>886</v>
      </c>
      <c r="B46" s="330" t="s">
        <v>887</v>
      </c>
      <c r="C46" s="322">
        <v>7711</v>
      </c>
      <c r="D46" s="322">
        <v>13810</v>
      </c>
    </row>
    <row r="47" spans="1:4" ht="26">
      <c r="A47" s="38" t="s">
        <v>896</v>
      </c>
      <c r="B47" s="38" t="s">
        <v>897</v>
      </c>
      <c r="C47" s="324"/>
      <c r="D47" s="324"/>
    </row>
    <row r="48" spans="1:4">
      <c r="A48" s="38" t="s">
        <v>637</v>
      </c>
      <c r="B48" s="38" t="s">
        <v>898</v>
      </c>
      <c r="C48" s="324">
        <v>526</v>
      </c>
      <c r="D48" s="324">
        <v>-289</v>
      </c>
    </row>
    <row r="49" spans="1:4">
      <c r="A49" s="38" t="s">
        <v>403</v>
      </c>
      <c r="B49" s="38" t="s">
        <v>404</v>
      </c>
      <c r="C49" s="324">
        <v>-1</v>
      </c>
      <c r="D49" s="324">
        <v>1</v>
      </c>
    </row>
    <row r="50" spans="1:4" ht="26">
      <c r="A50" s="38" t="s">
        <v>899</v>
      </c>
      <c r="B50" s="38" t="s">
        <v>900</v>
      </c>
      <c r="C50" s="324"/>
      <c r="D50" s="324"/>
    </row>
    <row r="51" spans="1:4">
      <c r="A51" s="330" t="s">
        <v>405</v>
      </c>
      <c r="B51" s="330" t="s">
        <v>901</v>
      </c>
      <c r="C51" s="322">
        <v>8236</v>
      </c>
      <c r="D51" s="322">
        <v>13522</v>
      </c>
    </row>
    <row r="52" spans="1:4" ht="26">
      <c r="A52" s="18" t="s">
        <v>795</v>
      </c>
      <c r="B52" s="18" t="s">
        <v>902</v>
      </c>
      <c r="C52" s="324"/>
      <c r="D52" s="324"/>
    </row>
    <row r="53" spans="1:4" ht="26">
      <c r="A53" s="330" t="s">
        <v>903</v>
      </c>
      <c r="B53" s="330" t="s">
        <v>904</v>
      </c>
      <c r="C53" s="322">
        <v>8236</v>
      </c>
      <c r="D53" s="322">
        <v>13522</v>
      </c>
    </row>
    <row r="56" spans="1:4" ht="26">
      <c r="A56" s="13" t="s">
        <v>1087</v>
      </c>
      <c r="B56" s="13" t="s">
        <v>1088</v>
      </c>
    </row>
    <row r="57" spans="1:4" ht="31.25" customHeight="1">
      <c r="A57" s="319" t="s">
        <v>126</v>
      </c>
      <c r="B57" s="319" t="s">
        <v>127</v>
      </c>
      <c r="C57" s="320" t="s">
        <v>1120</v>
      </c>
      <c r="D57" s="320" t="s">
        <v>1137</v>
      </c>
    </row>
    <row r="58" spans="1:4">
      <c r="A58" s="340" t="s">
        <v>14</v>
      </c>
      <c r="B58" s="340" t="s">
        <v>15</v>
      </c>
      <c r="C58" s="336">
        <v>94679</v>
      </c>
      <c r="D58" s="336">
        <v>93229</v>
      </c>
    </row>
    <row r="59" spans="1:4">
      <c r="A59" s="61" t="s">
        <v>566</v>
      </c>
      <c r="B59" s="61" t="s">
        <v>133</v>
      </c>
      <c r="C59" s="62">
        <v>11006</v>
      </c>
      <c r="D59" s="62">
        <v>10048</v>
      </c>
    </row>
    <row r="60" spans="1:4">
      <c r="A60" s="61" t="s">
        <v>134</v>
      </c>
      <c r="B60" s="61" t="s">
        <v>907</v>
      </c>
      <c r="C60" s="62">
        <v>35015</v>
      </c>
      <c r="D60" s="62">
        <v>34558</v>
      </c>
    </row>
    <row r="61" spans="1:4">
      <c r="A61" s="61" t="s">
        <v>138</v>
      </c>
      <c r="B61" s="61" t="s">
        <v>139</v>
      </c>
      <c r="C61" s="62">
        <v>46417</v>
      </c>
      <c r="D61" s="62">
        <v>46417</v>
      </c>
    </row>
    <row r="62" spans="1:4">
      <c r="A62" s="61" t="s">
        <v>909</v>
      </c>
      <c r="B62" s="61" t="s">
        <v>141</v>
      </c>
      <c r="C62" s="62">
        <v>0</v>
      </c>
      <c r="D62" s="62">
        <v>0</v>
      </c>
    </row>
    <row r="63" spans="1:4">
      <c r="A63" s="61" t="s">
        <v>536</v>
      </c>
      <c r="B63" s="61" t="s">
        <v>451</v>
      </c>
      <c r="C63" s="62">
        <v>0</v>
      </c>
      <c r="D63" s="62">
        <v>0</v>
      </c>
    </row>
    <row r="64" spans="1:4" ht="26">
      <c r="A64" s="61" t="s">
        <v>644</v>
      </c>
      <c r="B64" s="61" t="s">
        <v>865</v>
      </c>
      <c r="C64" s="62">
        <v>0</v>
      </c>
      <c r="D64" s="62">
        <v>0</v>
      </c>
    </row>
    <row r="65" spans="1:4">
      <c r="A65" s="61" t="s">
        <v>911</v>
      </c>
      <c r="B65" s="61" t="s">
        <v>912</v>
      </c>
      <c r="C65" s="62">
        <v>0</v>
      </c>
      <c r="D65" s="62">
        <v>0</v>
      </c>
    </row>
    <row r="66" spans="1:4">
      <c r="A66" s="61" t="s">
        <v>146</v>
      </c>
      <c r="B66" s="61" t="s">
        <v>147</v>
      </c>
      <c r="C66" s="62">
        <v>0</v>
      </c>
      <c r="D66" s="62">
        <v>0</v>
      </c>
    </row>
    <row r="67" spans="1:4">
      <c r="A67" s="61" t="s">
        <v>913</v>
      </c>
      <c r="B67" s="61" t="s">
        <v>151</v>
      </c>
      <c r="C67" s="62">
        <v>1999</v>
      </c>
      <c r="D67" s="62">
        <v>1896</v>
      </c>
    </row>
    <row r="68" spans="1:4">
      <c r="A68" s="61" t="s">
        <v>1005</v>
      </c>
      <c r="B68" s="61" t="s">
        <v>1006</v>
      </c>
      <c r="C68" s="62">
        <v>242</v>
      </c>
      <c r="D68" s="62">
        <v>310</v>
      </c>
    </row>
    <row r="69" spans="1:4">
      <c r="A69" s="340" t="s">
        <v>914</v>
      </c>
      <c r="B69" s="340" t="s">
        <v>17</v>
      </c>
      <c r="C69" s="336">
        <v>106140</v>
      </c>
      <c r="D69" s="336">
        <v>96096</v>
      </c>
    </row>
    <row r="70" spans="1:4">
      <c r="A70" s="61" t="s">
        <v>156</v>
      </c>
      <c r="B70" s="61" t="s">
        <v>157</v>
      </c>
      <c r="C70" s="62">
        <v>41166</v>
      </c>
      <c r="D70" s="62">
        <v>31668</v>
      </c>
    </row>
    <row r="71" spans="1:4">
      <c r="A71" s="61" t="s">
        <v>158</v>
      </c>
      <c r="B71" s="61" t="s">
        <v>159</v>
      </c>
      <c r="C71" s="62">
        <v>20043</v>
      </c>
      <c r="D71" s="62">
        <v>34377</v>
      </c>
    </row>
    <row r="72" spans="1:4">
      <c r="A72" s="364" t="s">
        <v>915</v>
      </c>
      <c r="B72" s="364" t="s">
        <v>161</v>
      </c>
      <c r="C72" s="337">
        <v>452</v>
      </c>
      <c r="D72" s="337">
        <v>7</v>
      </c>
    </row>
    <row r="73" spans="1:4">
      <c r="A73" s="61" t="s">
        <v>152</v>
      </c>
      <c r="B73" s="61" t="s">
        <v>163</v>
      </c>
      <c r="C73" s="62">
        <v>3646</v>
      </c>
      <c r="D73" s="62">
        <v>2071</v>
      </c>
    </row>
    <row r="74" spans="1:4">
      <c r="A74" s="61" t="s">
        <v>916</v>
      </c>
      <c r="B74" s="61" t="s">
        <v>917</v>
      </c>
      <c r="C74" s="62">
        <v>0</v>
      </c>
      <c r="D74" s="62">
        <v>0</v>
      </c>
    </row>
    <row r="75" spans="1:4" ht="26">
      <c r="A75" s="61" t="s">
        <v>918</v>
      </c>
      <c r="B75" s="61" t="s">
        <v>919</v>
      </c>
      <c r="C75" s="62">
        <v>0</v>
      </c>
      <c r="D75" s="62">
        <v>0</v>
      </c>
    </row>
    <row r="76" spans="1:4">
      <c r="A76" s="61" t="s">
        <v>146</v>
      </c>
      <c r="B76" s="61" t="s">
        <v>147</v>
      </c>
      <c r="C76" s="62">
        <v>817</v>
      </c>
      <c r="D76" s="62">
        <v>4608</v>
      </c>
    </row>
    <row r="77" spans="1:4">
      <c r="A77" s="61" t="s">
        <v>499</v>
      </c>
      <c r="B77" s="61" t="s">
        <v>149</v>
      </c>
      <c r="C77" s="62">
        <v>13505</v>
      </c>
      <c r="D77" s="62">
        <v>15025</v>
      </c>
    </row>
    <row r="78" spans="1:4">
      <c r="A78" s="61" t="s">
        <v>170</v>
      </c>
      <c r="B78" s="61" t="s">
        <v>920</v>
      </c>
      <c r="C78" s="62">
        <v>26511</v>
      </c>
      <c r="D78" s="62">
        <v>8340</v>
      </c>
    </row>
    <row r="79" spans="1:4">
      <c r="A79" s="61" t="s">
        <v>923</v>
      </c>
      <c r="B79" s="61" t="s">
        <v>924</v>
      </c>
      <c r="C79" s="62">
        <v>0</v>
      </c>
      <c r="D79" s="62">
        <v>0</v>
      </c>
    </row>
    <row r="80" spans="1:4">
      <c r="A80" s="340" t="s">
        <v>20</v>
      </c>
      <c r="B80" s="340" t="s">
        <v>925</v>
      </c>
      <c r="C80" s="336">
        <v>200819</v>
      </c>
      <c r="D80" s="336">
        <v>189325</v>
      </c>
    </row>
    <row r="81" spans="1:4">
      <c r="A81" s="15"/>
      <c r="B81" s="15"/>
      <c r="C81" s="1"/>
    </row>
    <row r="82" spans="1:4" ht="31.25" customHeight="1">
      <c r="A82" s="319" t="s">
        <v>452</v>
      </c>
      <c r="B82" s="319" t="s">
        <v>177</v>
      </c>
      <c r="C82" s="320" t="s">
        <v>1120</v>
      </c>
      <c r="D82" s="320" t="s">
        <v>1137</v>
      </c>
    </row>
    <row r="83" spans="1:4">
      <c r="A83" s="340" t="s">
        <v>22</v>
      </c>
      <c r="B83" s="340" t="s">
        <v>23</v>
      </c>
      <c r="C83" s="336">
        <v>160114</v>
      </c>
      <c r="D83" s="336">
        <v>137148</v>
      </c>
    </row>
    <row r="84" spans="1:4">
      <c r="A84" s="340" t="s">
        <v>926</v>
      </c>
      <c r="B84" s="340" t="s">
        <v>481</v>
      </c>
      <c r="C84" s="336">
        <v>160114</v>
      </c>
      <c r="D84" s="336">
        <v>137148</v>
      </c>
    </row>
    <row r="85" spans="1:4">
      <c r="A85" s="61" t="s">
        <v>182</v>
      </c>
      <c r="B85" s="61" t="s">
        <v>183</v>
      </c>
      <c r="C85" s="62">
        <v>94950</v>
      </c>
      <c r="D85" s="62">
        <v>94950</v>
      </c>
    </row>
    <row r="86" spans="1:4">
      <c r="A86" s="61" t="s">
        <v>990</v>
      </c>
      <c r="B86" s="61" t="s">
        <v>1007</v>
      </c>
      <c r="C86" s="62">
        <v>112438</v>
      </c>
      <c r="D86" s="62">
        <v>105200</v>
      </c>
    </row>
    <row r="87" spans="1:4">
      <c r="A87" s="61" t="s">
        <v>1008</v>
      </c>
      <c r="B87" s="61" t="s">
        <v>189</v>
      </c>
      <c r="C87" s="62">
        <v>0</v>
      </c>
      <c r="D87" s="62">
        <v>0</v>
      </c>
    </row>
    <row r="88" spans="1:4">
      <c r="A88" s="61" t="s">
        <v>573</v>
      </c>
      <c r="B88" s="61" t="s">
        <v>191</v>
      </c>
      <c r="C88" s="62">
        <v>899</v>
      </c>
      <c r="D88" s="62">
        <v>214</v>
      </c>
    </row>
    <row r="89" spans="1:4">
      <c r="A89" s="61" t="s">
        <v>574</v>
      </c>
      <c r="B89" s="61" t="s">
        <v>193</v>
      </c>
      <c r="C89" s="62">
        <v>-311</v>
      </c>
      <c r="D89" s="62">
        <v>-567</v>
      </c>
    </row>
    <row r="90" spans="1:4">
      <c r="A90" s="61" t="s">
        <v>194</v>
      </c>
      <c r="B90" s="61" t="s">
        <v>195</v>
      </c>
      <c r="C90" s="62">
        <v>-55573</v>
      </c>
      <c r="D90" s="62">
        <v>-76459</v>
      </c>
    </row>
    <row r="91" spans="1:4">
      <c r="A91" s="61" t="s">
        <v>575</v>
      </c>
      <c r="B91" s="61" t="s">
        <v>197</v>
      </c>
      <c r="C91" s="62">
        <v>7711</v>
      </c>
      <c r="D91" s="62">
        <v>13810</v>
      </c>
    </row>
    <row r="92" spans="1:4">
      <c r="A92" s="321" t="s">
        <v>927</v>
      </c>
      <c r="B92" s="321" t="s">
        <v>482</v>
      </c>
      <c r="C92" s="341">
        <v>0</v>
      </c>
      <c r="D92" s="341">
        <v>0</v>
      </c>
    </row>
    <row r="93" spans="1:4">
      <c r="A93" s="340" t="s">
        <v>24</v>
      </c>
      <c r="B93" s="340" t="s">
        <v>928</v>
      </c>
      <c r="C93" s="336">
        <v>6071</v>
      </c>
      <c r="D93" s="336">
        <v>9059</v>
      </c>
    </row>
    <row r="94" spans="1:4">
      <c r="A94" s="61" t="s">
        <v>336</v>
      </c>
      <c r="B94" s="61" t="s">
        <v>337</v>
      </c>
      <c r="C94" s="62">
        <v>250</v>
      </c>
      <c r="D94" s="62">
        <v>0</v>
      </c>
    </row>
    <row r="95" spans="1:4">
      <c r="A95" s="61" t="s">
        <v>200</v>
      </c>
      <c r="B95" s="61" t="s">
        <v>201</v>
      </c>
      <c r="C95" s="62">
        <v>110</v>
      </c>
      <c r="D95" s="62">
        <v>398</v>
      </c>
    </row>
    <row r="96" spans="1:4">
      <c r="A96" s="61" t="s">
        <v>929</v>
      </c>
      <c r="B96" s="61" t="s">
        <v>531</v>
      </c>
      <c r="C96" s="62">
        <v>0</v>
      </c>
      <c r="D96" s="62">
        <v>0</v>
      </c>
    </row>
    <row r="97" spans="1:4">
      <c r="A97" s="61" t="s">
        <v>502</v>
      </c>
      <c r="B97" s="61" t="s">
        <v>205</v>
      </c>
      <c r="C97" s="62">
        <v>5095</v>
      </c>
      <c r="D97" s="62">
        <v>8128</v>
      </c>
    </row>
    <row r="98" spans="1:4">
      <c r="A98" s="61" t="s">
        <v>503</v>
      </c>
      <c r="B98" s="61" t="s">
        <v>207</v>
      </c>
      <c r="C98" s="62">
        <v>590</v>
      </c>
      <c r="D98" s="62">
        <v>495</v>
      </c>
    </row>
    <row r="99" spans="1:4">
      <c r="A99" s="61" t="s">
        <v>483</v>
      </c>
      <c r="B99" s="61" t="s">
        <v>456</v>
      </c>
      <c r="C99" s="62">
        <v>26</v>
      </c>
      <c r="D99" s="62">
        <v>30</v>
      </c>
    </row>
    <row r="100" spans="1:4">
      <c r="A100" s="61" t="s">
        <v>930</v>
      </c>
      <c r="B100" s="61" t="s">
        <v>211</v>
      </c>
      <c r="C100" s="62">
        <v>0</v>
      </c>
      <c r="D100" s="62">
        <v>8</v>
      </c>
    </row>
    <row r="101" spans="1:4">
      <c r="A101" s="340" t="s">
        <v>931</v>
      </c>
      <c r="B101" s="340" t="s">
        <v>932</v>
      </c>
      <c r="C101" s="336">
        <v>34634</v>
      </c>
      <c r="D101" s="336">
        <v>43118</v>
      </c>
    </row>
    <row r="102" spans="1:4">
      <c r="A102" s="61" t="s">
        <v>336</v>
      </c>
      <c r="B102" s="61" t="s">
        <v>337</v>
      </c>
      <c r="C102" s="62">
        <v>59</v>
      </c>
      <c r="D102" s="62">
        <v>6958</v>
      </c>
    </row>
    <row r="103" spans="1:4">
      <c r="A103" s="61" t="s">
        <v>200</v>
      </c>
      <c r="B103" s="61" t="s">
        <v>201</v>
      </c>
      <c r="C103" s="62">
        <v>239</v>
      </c>
      <c r="D103" s="62">
        <v>2931</v>
      </c>
    </row>
    <row r="104" spans="1:4">
      <c r="A104" s="61" t="s">
        <v>579</v>
      </c>
      <c r="B104" s="61" t="s">
        <v>217</v>
      </c>
      <c r="C104" s="62">
        <v>28870</v>
      </c>
      <c r="D104" s="62">
        <v>26736</v>
      </c>
    </row>
    <row r="105" spans="1:4">
      <c r="A105" s="61" t="s">
        <v>933</v>
      </c>
      <c r="B105" s="61" t="s">
        <v>219</v>
      </c>
      <c r="C105" s="62">
        <v>1079</v>
      </c>
      <c r="D105" s="62">
        <v>504</v>
      </c>
    </row>
    <row r="106" spans="1:4">
      <c r="A106" s="61" t="s">
        <v>202</v>
      </c>
      <c r="B106" s="61" t="s">
        <v>203</v>
      </c>
      <c r="C106" s="62">
        <v>2978</v>
      </c>
      <c r="D106" s="62">
        <v>3100</v>
      </c>
    </row>
    <row r="107" spans="1:4">
      <c r="A107" s="61" t="s">
        <v>503</v>
      </c>
      <c r="B107" s="61" t="s">
        <v>207</v>
      </c>
      <c r="C107" s="62">
        <v>271</v>
      </c>
      <c r="D107" s="62">
        <v>177</v>
      </c>
    </row>
    <row r="108" spans="1:4">
      <c r="A108" s="61" t="s">
        <v>934</v>
      </c>
      <c r="B108" s="61" t="s">
        <v>456</v>
      </c>
      <c r="C108" s="62">
        <v>317</v>
      </c>
      <c r="D108" s="62">
        <v>2481</v>
      </c>
    </row>
    <row r="109" spans="1:4">
      <c r="A109" s="61" t="s">
        <v>930</v>
      </c>
      <c r="B109" s="61" t="s">
        <v>211</v>
      </c>
      <c r="C109" s="62">
        <v>821</v>
      </c>
      <c r="D109" s="62">
        <v>231</v>
      </c>
    </row>
    <row r="110" spans="1:4" ht="26">
      <c r="A110" s="342" t="s">
        <v>935</v>
      </c>
      <c r="B110" s="342" t="s">
        <v>936</v>
      </c>
      <c r="C110" s="343">
        <v>0</v>
      </c>
      <c r="D110" s="343">
        <v>0</v>
      </c>
    </row>
    <row r="111" spans="1:4">
      <c r="A111" s="340" t="s">
        <v>30</v>
      </c>
      <c r="B111" s="340" t="s">
        <v>937</v>
      </c>
      <c r="C111" s="336">
        <v>200819</v>
      </c>
      <c r="D111" s="336">
        <v>189325</v>
      </c>
    </row>
    <row r="114" spans="1:4" ht="26">
      <c r="A114" s="13" t="s">
        <v>1090</v>
      </c>
      <c r="B114" s="13" t="s">
        <v>1091</v>
      </c>
    </row>
    <row r="115" spans="1:4" ht="31.25" customHeight="1">
      <c r="A115" s="319" t="s">
        <v>231</v>
      </c>
      <c r="B115" s="319" t="s">
        <v>232</v>
      </c>
      <c r="C115" s="113" t="s">
        <v>1119</v>
      </c>
      <c r="D115" s="113" t="s">
        <v>1136</v>
      </c>
    </row>
    <row r="116" spans="1:4">
      <c r="A116" s="344" t="s">
        <v>938</v>
      </c>
      <c r="B116" s="344" t="s">
        <v>234</v>
      </c>
      <c r="C116" s="4"/>
      <c r="D116" s="4"/>
    </row>
    <row r="117" spans="1:4">
      <c r="A117" s="345" t="s">
        <v>522</v>
      </c>
      <c r="B117" s="345" t="s">
        <v>939</v>
      </c>
      <c r="C117" s="5">
        <v>7711</v>
      </c>
      <c r="D117" s="5">
        <v>13810</v>
      </c>
    </row>
    <row r="118" spans="1:4">
      <c r="A118" s="345" t="s">
        <v>235</v>
      </c>
      <c r="B118" s="345" t="s">
        <v>236</v>
      </c>
      <c r="C118" s="5">
        <v>-474</v>
      </c>
      <c r="D118" s="5">
        <v>-11315</v>
      </c>
    </row>
    <row r="119" spans="1:4" ht="26">
      <c r="A119" s="358" t="s">
        <v>1055</v>
      </c>
      <c r="B119" s="358" t="s">
        <v>1056</v>
      </c>
      <c r="C119" s="6"/>
      <c r="D119" s="6"/>
    </row>
    <row r="120" spans="1:4">
      <c r="A120" s="63" t="s">
        <v>1057</v>
      </c>
      <c r="B120" s="63" t="s">
        <v>1058</v>
      </c>
      <c r="C120" s="6">
        <v>1534</v>
      </c>
      <c r="D120" s="6">
        <v>1148</v>
      </c>
    </row>
    <row r="121" spans="1:4">
      <c r="A121" s="63" t="s">
        <v>804</v>
      </c>
      <c r="B121" s="63" t="s">
        <v>1011</v>
      </c>
      <c r="C121" s="6">
        <v>0</v>
      </c>
      <c r="D121" s="6">
        <v>0</v>
      </c>
    </row>
    <row r="122" spans="1:4">
      <c r="A122" s="63" t="s">
        <v>943</v>
      </c>
      <c r="B122" s="63" t="s">
        <v>605</v>
      </c>
      <c r="C122" s="6">
        <v>165</v>
      </c>
      <c r="D122" s="6">
        <v>289</v>
      </c>
    </row>
    <row r="123" spans="1:4">
      <c r="A123" s="63" t="s">
        <v>652</v>
      </c>
      <c r="B123" s="63" t="s">
        <v>944</v>
      </c>
      <c r="C123" s="6">
        <v>-25</v>
      </c>
      <c r="D123" s="6">
        <v>-248</v>
      </c>
    </row>
    <row r="124" spans="1:4">
      <c r="A124" s="63" t="s">
        <v>653</v>
      </c>
      <c r="B124" s="63" t="s">
        <v>248</v>
      </c>
      <c r="C124" s="6">
        <v>727</v>
      </c>
      <c r="D124" s="6">
        <v>1890</v>
      </c>
    </row>
    <row r="125" spans="1:4">
      <c r="A125" s="63" t="s">
        <v>654</v>
      </c>
      <c r="B125" s="63" t="s">
        <v>250</v>
      </c>
      <c r="C125" s="6">
        <v>-7799</v>
      </c>
      <c r="D125" s="6">
        <v>-556</v>
      </c>
    </row>
    <row r="126" spans="1:4">
      <c r="A126" s="63" t="s">
        <v>655</v>
      </c>
      <c r="B126" s="63" t="s">
        <v>252</v>
      </c>
      <c r="C126" s="6">
        <v>11977</v>
      </c>
      <c r="D126" s="6">
        <v>-7260</v>
      </c>
    </row>
    <row r="127" spans="1:4">
      <c r="A127" s="63" t="s">
        <v>255</v>
      </c>
      <c r="B127" s="63" t="s">
        <v>945</v>
      </c>
      <c r="C127" s="6">
        <v>-6119</v>
      </c>
      <c r="D127" s="6">
        <v>-8859</v>
      </c>
    </row>
    <row r="128" spans="1:4">
      <c r="A128" s="63" t="s">
        <v>259</v>
      </c>
      <c r="B128" s="63" t="s">
        <v>256</v>
      </c>
      <c r="C128" s="6">
        <v>-1842</v>
      </c>
      <c r="D128" s="6">
        <v>2968</v>
      </c>
    </row>
    <row r="129" spans="1:4">
      <c r="A129" s="63" t="s">
        <v>946</v>
      </c>
      <c r="B129" s="63" t="s">
        <v>260</v>
      </c>
      <c r="C129" s="6">
        <v>908</v>
      </c>
      <c r="D129" s="6">
        <v>-687</v>
      </c>
    </row>
    <row r="130" spans="1:4">
      <c r="A130" s="345" t="s">
        <v>805</v>
      </c>
      <c r="B130" s="345" t="s">
        <v>262</v>
      </c>
      <c r="C130" s="5">
        <v>7237</v>
      </c>
      <c r="D130" s="5">
        <v>2495</v>
      </c>
    </row>
    <row r="131" spans="1:4">
      <c r="A131" s="346" t="s">
        <v>947</v>
      </c>
      <c r="B131" s="346" t="s">
        <v>948</v>
      </c>
      <c r="C131" s="7">
        <v>-92</v>
      </c>
      <c r="D131" s="7">
        <v>371</v>
      </c>
    </row>
    <row r="132" spans="1:4">
      <c r="A132" s="63" t="s">
        <v>766</v>
      </c>
      <c r="B132" s="63" t="s">
        <v>767</v>
      </c>
      <c r="C132" s="6">
        <v>-859</v>
      </c>
      <c r="D132" s="6">
        <v>1535</v>
      </c>
    </row>
    <row r="133" spans="1:4">
      <c r="A133" s="347" t="s">
        <v>949</v>
      </c>
      <c r="B133" s="347" t="s">
        <v>950</v>
      </c>
      <c r="C133" s="5">
        <v>6286</v>
      </c>
      <c r="D133" s="5">
        <v>4401</v>
      </c>
    </row>
    <row r="134" spans="1:4">
      <c r="A134" s="344" t="s">
        <v>660</v>
      </c>
      <c r="B134" s="344" t="s">
        <v>272</v>
      </c>
      <c r="C134" s="4"/>
      <c r="D134" s="4"/>
    </row>
    <row r="135" spans="1:4">
      <c r="A135" s="348" t="s">
        <v>549</v>
      </c>
      <c r="B135" s="348" t="s">
        <v>274</v>
      </c>
      <c r="C135" s="4">
        <v>186</v>
      </c>
      <c r="D135" s="4">
        <v>2749</v>
      </c>
    </row>
    <row r="136" spans="1:4">
      <c r="A136" s="63" t="s">
        <v>951</v>
      </c>
      <c r="B136" s="63" t="s">
        <v>952</v>
      </c>
      <c r="C136" s="6">
        <v>24</v>
      </c>
      <c r="D136" s="6">
        <v>206</v>
      </c>
    </row>
    <row r="137" spans="1:4">
      <c r="A137" s="63" t="s">
        <v>1012</v>
      </c>
      <c r="B137" s="63" t="s">
        <v>1013</v>
      </c>
      <c r="C137" s="6">
        <v>0</v>
      </c>
      <c r="D137" s="6">
        <v>0</v>
      </c>
    </row>
    <row r="138" spans="1:4">
      <c r="A138" s="63" t="s">
        <v>281</v>
      </c>
      <c r="B138" s="63" t="s">
        <v>282</v>
      </c>
      <c r="C138" s="6">
        <v>46</v>
      </c>
      <c r="D138" s="6">
        <v>2500</v>
      </c>
    </row>
    <row r="139" spans="1:4">
      <c r="A139" s="63" t="s">
        <v>953</v>
      </c>
      <c r="B139" s="63" t="s">
        <v>954</v>
      </c>
      <c r="C139" s="6">
        <v>116</v>
      </c>
      <c r="D139" s="6">
        <v>43</v>
      </c>
    </row>
    <row r="140" spans="1:4">
      <c r="A140" s="63" t="s">
        <v>1014</v>
      </c>
      <c r="B140" s="63" t="s">
        <v>1015</v>
      </c>
      <c r="C140" s="6">
        <v>0</v>
      </c>
      <c r="D140" s="6">
        <v>0</v>
      </c>
    </row>
    <row r="141" spans="1:4">
      <c r="A141" s="345" t="s">
        <v>553</v>
      </c>
      <c r="B141" s="345" t="s">
        <v>300</v>
      </c>
      <c r="C141" s="5">
        <v>2028</v>
      </c>
      <c r="D141" s="5">
        <v>2066</v>
      </c>
    </row>
    <row r="142" spans="1:4" ht="26">
      <c r="A142" s="63" t="s">
        <v>957</v>
      </c>
      <c r="B142" s="63" t="s">
        <v>958</v>
      </c>
      <c r="C142" s="6">
        <v>1639</v>
      </c>
      <c r="D142" s="6">
        <v>2050</v>
      </c>
    </row>
    <row r="143" spans="1:4">
      <c r="A143" s="63" t="s">
        <v>1016</v>
      </c>
      <c r="B143" s="63" t="s">
        <v>1017</v>
      </c>
      <c r="C143" s="6">
        <v>0</v>
      </c>
      <c r="D143" s="6">
        <v>0</v>
      </c>
    </row>
    <row r="144" spans="1:4">
      <c r="A144" s="63" t="s">
        <v>962</v>
      </c>
      <c r="B144" s="63" t="s">
        <v>963</v>
      </c>
      <c r="C144" s="6">
        <v>0</v>
      </c>
      <c r="D144" s="6">
        <v>0</v>
      </c>
    </row>
    <row r="145" spans="1:4">
      <c r="A145" s="63" t="s">
        <v>557</v>
      </c>
      <c r="B145" s="63" t="s">
        <v>424</v>
      </c>
      <c r="C145" s="6">
        <v>389</v>
      </c>
      <c r="D145" s="6">
        <v>16</v>
      </c>
    </row>
    <row r="146" spans="1:4">
      <c r="A146" s="347" t="s">
        <v>964</v>
      </c>
      <c r="B146" s="347" t="s">
        <v>965</v>
      </c>
      <c r="C146" s="5">
        <v>-1842</v>
      </c>
      <c r="D146" s="5">
        <v>683</v>
      </c>
    </row>
    <row r="147" spans="1:4">
      <c r="A147" s="344" t="s">
        <v>669</v>
      </c>
      <c r="B147" s="344" t="s">
        <v>966</v>
      </c>
      <c r="C147" s="4"/>
      <c r="D147" s="4"/>
    </row>
    <row r="148" spans="1:4">
      <c r="A148" s="348" t="s">
        <v>549</v>
      </c>
      <c r="B148" s="348" t="s">
        <v>274</v>
      </c>
      <c r="C148" s="4">
        <v>71</v>
      </c>
      <c r="D148" s="4">
        <v>3327</v>
      </c>
    </row>
    <row r="149" spans="1:4" ht="26">
      <c r="A149" s="63" t="s">
        <v>967</v>
      </c>
      <c r="B149" s="63" t="s">
        <v>968</v>
      </c>
      <c r="C149" s="6">
        <v>0</v>
      </c>
      <c r="D149" s="6">
        <v>0</v>
      </c>
    </row>
    <row r="150" spans="1:4">
      <c r="A150" s="63" t="s">
        <v>336</v>
      </c>
      <c r="B150" s="63" t="s">
        <v>337</v>
      </c>
      <c r="C150" s="6">
        <v>29</v>
      </c>
      <c r="D150" s="6">
        <v>2900</v>
      </c>
    </row>
    <row r="151" spans="1:4">
      <c r="A151" s="63" t="s">
        <v>1018</v>
      </c>
      <c r="B151" s="63" t="s">
        <v>1019</v>
      </c>
      <c r="C151" s="6">
        <v>0</v>
      </c>
      <c r="D151" s="6">
        <v>0</v>
      </c>
    </row>
    <row r="152" spans="1:4">
      <c r="A152" s="63" t="s">
        <v>1020</v>
      </c>
      <c r="B152" s="63" t="s">
        <v>1021</v>
      </c>
      <c r="C152" s="6">
        <v>42</v>
      </c>
      <c r="D152" s="6">
        <v>427</v>
      </c>
    </row>
    <row r="153" spans="1:4">
      <c r="A153" s="345" t="s">
        <v>553</v>
      </c>
      <c r="B153" s="345" t="s">
        <v>300</v>
      </c>
      <c r="C153" s="5">
        <v>4870</v>
      </c>
      <c r="D153" s="5">
        <v>9890</v>
      </c>
    </row>
    <row r="154" spans="1:4">
      <c r="A154" s="63" t="s">
        <v>1022</v>
      </c>
      <c r="B154" s="63" t="s">
        <v>1023</v>
      </c>
      <c r="C154" s="6">
        <v>0</v>
      </c>
      <c r="D154" s="6">
        <v>0</v>
      </c>
    </row>
    <row r="155" spans="1:4">
      <c r="A155" s="63" t="s">
        <v>811</v>
      </c>
      <c r="B155" s="63" t="s">
        <v>346</v>
      </c>
      <c r="C155" s="6">
        <v>0</v>
      </c>
      <c r="D155" s="6">
        <v>0</v>
      </c>
    </row>
    <row r="156" spans="1:4" ht="26">
      <c r="A156" s="63" t="s">
        <v>1024</v>
      </c>
      <c r="B156" s="63" t="s">
        <v>1025</v>
      </c>
      <c r="C156" s="6">
        <v>0</v>
      </c>
      <c r="D156" s="6">
        <v>0</v>
      </c>
    </row>
    <row r="157" spans="1:4">
      <c r="A157" s="63" t="s">
        <v>969</v>
      </c>
      <c r="B157" s="63" t="s">
        <v>970</v>
      </c>
      <c r="C157" s="6">
        <v>4465</v>
      </c>
      <c r="D157" s="6">
        <v>9349</v>
      </c>
    </row>
    <row r="158" spans="1:4">
      <c r="A158" s="63" t="s">
        <v>1026</v>
      </c>
      <c r="B158" s="63" t="s">
        <v>1027</v>
      </c>
      <c r="C158" s="6">
        <v>0</v>
      </c>
      <c r="D158" s="6">
        <v>0</v>
      </c>
    </row>
    <row r="159" spans="1:4">
      <c r="A159" s="63" t="s">
        <v>200</v>
      </c>
      <c r="B159" s="63" t="s">
        <v>1028</v>
      </c>
      <c r="C159" s="6">
        <v>0</v>
      </c>
      <c r="D159" s="6">
        <v>0</v>
      </c>
    </row>
    <row r="160" spans="1:4">
      <c r="A160" s="63" t="s">
        <v>971</v>
      </c>
      <c r="B160" s="63" t="s">
        <v>786</v>
      </c>
      <c r="C160" s="6">
        <v>123</v>
      </c>
      <c r="D160" s="6">
        <v>125</v>
      </c>
    </row>
    <row r="161" spans="1:8">
      <c r="A161" s="63" t="s">
        <v>351</v>
      </c>
      <c r="B161" s="63" t="s">
        <v>341</v>
      </c>
      <c r="C161" s="6">
        <v>282</v>
      </c>
      <c r="D161" s="6">
        <v>341</v>
      </c>
    </row>
    <row r="162" spans="1:8">
      <c r="A162" s="63" t="s">
        <v>1029</v>
      </c>
      <c r="B162" s="63" t="s">
        <v>1030</v>
      </c>
      <c r="C162" s="6">
        <v>0</v>
      </c>
      <c r="D162" s="6">
        <v>75</v>
      </c>
    </row>
    <row r="163" spans="1:8">
      <c r="A163" s="347" t="s">
        <v>972</v>
      </c>
      <c r="B163" s="347" t="s">
        <v>973</v>
      </c>
      <c r="C163" s="5">
        <v>-4799</v>
      </c>
      <c r="D163" s="5">
        <v>-6563</v>
      </c>
    </row>
    <row r="164" spans="1:8">
      <c r="A164" s="48" t="s">
        <v>974</v>
      </c>
      <c r="B164" s="48" t="s">
        <v>975</v>
      </c>
      <c r="C164" s="5">
        <v>-355</v>
      </c>
      <c r="D164" s="5">
        <v>-1479</v>
      </c>
    </row>
    <row r="165" spans="1:8">
      <c r="A165" s="48" t="s">
        <v>976</v>
      </c>
      <c r="B165" s="48" t="s">
        <v>977</v>
      </c>
      <c r="C165" s="5">
        <v>-355</v>
      </c>
      <c r="D165" s="5">
        <v>-1479</v>
      </c>
    </row>
    <row r="166" spans="1:8">
      <c r="A166" s="349" t="s">
        <v>978</v>
      </c>
      <c r="B166" s="349" t="s">
        <v>979</v>
      </c>
      <c r="C166" s="6">
        <v>0</v>
      </c>
      <c r="D166" s="6">
        <v>0</v>
      </c>
    </row>
    <row r="167" spans="1:8">
      <c r="A167" s="48" t="s">
        <v>980</v>
      </c>
      <c r="B167" s="48" t="s">
        <v>981</v>
      </c>
      <c r="C167" s="5">
        <v>26866</v>
      </c>
      <c r="D167" s="5">
        <v>9819</v>
      </c>
    </row>
    <row r="168" spans="1:8">
      <c r="A168" s="48" t="s">
        <v>982</v>
      </c>
      <c r="B168" s="48" t="s">
        <v>983</v>
      </c>
      <c r="C168" s="49">
        <v>26511</v>
      </c>
      <c r="D168" s="49">
        <v>8340</v>
      </c>
    </row>
    <row r="171" spans="1:8" ht="26">
      <c r="A171" s="13" t="s">
        <v>1092</v>
      </c>
      <c r="B171" s="13" t="s">
        <v>1093</v>
      </c>
    </row>
    <row r="172" spans="1:8" ht="52">
      <c r="A172" s="411" t="s">
        <v>126</v>
      </c>
      <c r="B172" s="411" t="s">
        <v>127</v>
      </c>
      <c r="C172" s="350" t="s">
        <v>1114</v>
      </c>
      <c r="D172" s="350" t="s">
        <v>1067</v>
      </c>
      <c r="E172" s="350" t="s">
        <v>1068</v>
      </c>
      <c r="F172" s="350" t="s">
        <v>1059</v>
      </c>
      <c r="G172" s="350" t="s">
        <v>478</v>
      </c>
      <c r="H172" s="351" t="s">
        <v>433</v>
      </c>
    </row>
    <row r="173" spans="1:8" ht="78">
      <c r="A173" s="411" t="s">
        <v>126</v>
      </c>
      <c r="B173" s="411"/>
      <c r="C173" s="350" t="s">
        <v>1115</v>
      </c>
      <c r="D173" s="350" t="s">
        <v>1069</v>
      </c>
      <c r="E173" s="350" t="s">
        <v>1070</v>
      </c>
      <c r="F173" s="350" t="s">
        <v>1060</v>
      </c>
      <c r="G173" s="350" t="s">
        <v>987</v>
      </c>
      <c r="H173" s="351" t="s">
        <v>435</v>
      </c>
    </row>
    <row r="174" spans="1:8">
      <c r="A174" s="347" t="s">
        <v>14</v>
      </c>
      <c r="B174" s="347" t="s">
        <v>15</v>
      </c>
      <c r="C174" s="352">
        <v>3774</v>
      </c>
      <c r="D174" s="352">
        <v>4720</v>
      </c>
      <c r="E174" s="352">
        <v>865</v>
      </c>
      <c r="F174" s="352">
        <v>103499</v>
      </c>
      <c r="G174" s="352">
        <v>-18179</v>
      </c>
      <c r="H174" s="352">
        <v>94679</v>
      </c>
    </row>
    <row r="175" spans="1:8">
      <c r="A175" s="64" t="s">
        <v>566</v>
      </c>
      <c r="B175" s="64" t="s">
        <v>133</v>
      </c>
      <c r="C175" s="62">
        <v>1143</v>
      </c>
      <c r="D175" s="62">
        <v>2801</v>
      </c>
      <c r="E175" s="62">
        <v>793</v>
      </c>
      <c r="F175" s="62">
        <v>6269</v>
      </c>
      <c r="G175" s="62">
        <v>0</v>
      </c>
      <c r="H175" s="62">
        <v>11006</v>
      </c>
    </row>
    <row r="176" spans="1:8">
      <c r="A176" s="64" t="s">
        <v>134</v>
      </c>
      <c r="B176" s="64" t="s">
        <v>907</v>
      </c>
      <c r="C176" s="62">
        <v>855</v>
      </c>
      <c r="D176" s="62">
        <v>1877</v>
      </c>
      <c r="E176" s="62">
        <v>71</v>
      </c>
      <c r="F176" s="62">
        <v>48765</v>
      </c>
      <c r="G176" s="62">
        <v>-16553</v>
      </c>
      <c r="H176" s="62">
        <v>35015</v>
      </c>
    </row>
    <row r="177" spans="1:8">
      <c r="A177" s="64" t="s">
        <v>138</v>
      </c>
      <c r="B177" s="64" t="s">
        <v>139</v>
      </c>
      <c r="C177" s="62">
        <v>0</v>
      </c>
      <c r="D177" s="62">
        <v>0</v>
      </c>
      <c r="E177" s="62">
        <v>0</v>
      </c>
      <c r="F177" s="62">
        <v>0</v>
      </c>
      <c r="G177" s="62">
        <v>46417</v>
      </c>
      <c r="H177" s="62">
        <v>46417</v>
      </c>
    </row>
    <row r="178" spans="1:8">
      <c r="A178" s="64" t="s">
        <v>909</v>
      </c>
      <c r="B178" s="64" t="s">
        <v>141</v>
      </c>
      <c r="C178" s="62">
        <v>0</v>
      </c>
      <c r="D178" s="62">
        <v>0</v>
      </c>
      <c r="E178" s="62">
        <v>0</v>
      </c>
      <c r="F178" s="62">
        <v>0</v>
      </c>
      <c r="G178" s="62">
        <v>0</v>
      </c>
      <c r="H178" s="62">
        <v>0</v>
      </c>
    </row>
    <row r="179" spans="1:8">
      <c r="A179" s="64" t="s">
        <v>536</v>
      </c>
      <c r="B179" s="64" t="s">
        <v>451</v>
      </c>
      <c r="C179" s="62">
        <v>0</v>
      </c>
      <c r="D179" s="62">
        <v>0</v>
      </c>
      <c r="E179" s="62">
        <v>0</v>
      </c>
      <c r="F179" s="62">
        <v>48043</v>
      </c>
      <c r="G179" s="62">
        <v>-48043</v>
      </c>
      <c r="H179" s="62">
        <v>0</v>
      </c>
    </row>
    <row r="180" spans="1:8" ht="26">
      <c r="A180" s="64" t="s">
        <v>644</v>
      </c>
      <c r="B180" s="64" t="s">
        <v>865</v>
      </c>
      <c r="C180" s="62">
        <v>0</v>
      </c>
      <c r="D180" s="62">
        <v>0</v>
      </c>
      <c r="E180" s="62">
        <v>0</v>
      </c>
      <c r="F180" s="62">
        <v>0</v>
      </c>
      <c r="G180" s="62">
        <v>0</v>
      </c>
      <c r="H180" s="62">
        <v>0</v>
      </c>
    </row>
    <row r="181" spans="1:8">
      <c r="A181" s="64" t="s">
        <v>911</v>
      </c>
      <c r="B181" s="64" t="s">
        <v>912</v>
      </c>
      <c r="C181" s="62">
        <v>0</v>
      </c>
      <c r="D181" s="62">
        <v>0</v>
      </c>
      <c r="E181" s="62">
        <v>0</v>
      </c>
      <c r="F181" s="62">
        <v>0</v>
      </c>
      <c r="G181" s="62">
        <v>0</v>
      </c>
      <c r="H181" s="62">
        <v>0</v>
      </c>
    </row>
    <row r="182" spans="1:8">
      <c r="A182" s="64" t="s">
        <v>146</v>
      </c>
      <c r="B182" s="64" t="s">
        <v>147</v>
      </c>
      <c r="C182" s="62">
        <v>0</v>
      </c>
      <c r="D182" s="62">
        <v>0</v>
      </c>
      <c r="E182" s="62">
        <v>0</v>
      </c>
      <c r="F182" s="62">
        <v>0</v>
      </c>
      <c r="G182" s="62">
        <v>0</v>
      </c>
      <c r="H182" s="62">
        <v>0</v>
      </c>
    </row>
    <row r="183" spans="1:8">
      <c r="A183" s="64" t="s">
        <v>913</v>
      </c>
      <c r="B183" s="64" t="s">
        <v>151</v>
      </c>
      <c r="C183" s="62">
        <v>1749</v>
      </c>
      <c r="D183" s="62">
        <v>26</v>
      </c>
      <c r="E183" s="62">
        <v>1</v>
      </c>
      <c r="F183" s="62">
        <v>223</v>
      </c>
      <c r="G183" s="62">
        <v>0</v>
      </c>
      <c r="H183" s="62">
        <v>1999</v>
      </c>
    </row>
    <row r="184" spans="1:8">
      <c r="A184" s="64" t="s">
        <v>1005</v>
      </c>
      <c r="B184" s="64" t="s">
        <v>1006</v>
      </c>
      <c r="C184" s="62">
        <v>27</v>
      </c>
      <c r="D184" s="62">
        <v>16</v>
      </c>
      <c r="E184" s="62">
        <v>0</v>
      </c>
      <c r="F184" s="62">
        <v>199</v>
      </c>
      <c r="G184" s="62">
        <v>0</v>
      </c>
      <c r="H184" s="62">
        <v>242</v>
      </c>
    </row>
    <row r="185" spans="1:8">
      <c r="A185" s="347" t="s">
        <v>914</v>
      </c>
      <c r="B185" s="347" t="s">
        <v>17</v>
      </c>
      <c r="C185" s="352">
        <v>26997</v>
      </c>
      <c r="D185" s="352">
        <v>42050</v>
      </c>
      <c r="E185" s="352">
        <v>25915</v>
      </c>
      <c r="F185" s="352">
        <v>18141</v>
      </c>
      <c r="G185" s="352">
        <v>-6963</v>
      </c>
      <c r="H185" s="352">
        <v>106140</v>
      </c>
    </row>
    <row r="186" spans="1:8">
      <c r="A186" s="64" t="s">
        <v>156</v>
      </c>
      <c r="B186" s="64" t="s">
        <v>157</v>
      </c>
      <c r="C186" s="62">
        <v>8066</v>
      </c>
      <c r="D186" s="62">
        <v>33035</v>
      </c>
      <c r="E186" s="62">
        <v>0</v>
      </c>
      <c r="F186" s="62">
        <v>65</v>
      </c>
      <c r="G186" s="62">
        <v>0</v>
      </c>
      <c r="H186" s="62">
        <v>41166</v>
      </c>
    </row>
    <row r="187" spans="1:8">
      <c r="A187" s="64" t="s">
        <v>158</v>
      </c>
      <c r="B187" s="64" t="s">
        <v>159</v>
      </c>
      <c r="C187" s="62">
        <v>8965</v>
      </c>
      <c r="D187" s="62">
        <v>4647</v>
      </c>
      <c r="E187" s="62">
        <v>7281</v>
      </c>
      <c r="F187" s="62">
        <v>27</v>
      </c>
      <c r="G187" s="62">
        <v>-877</v>
      </c>
      <c r="H187" s="62">
        <v>20043</v>
      </c>
    </row>
    <row r="188" spans="1:8">
      <c r="A188" s="64" t="s">
        <v>915</v>
      </c>
      <c r="B188" s="64" t="s">
        <v>161</v>
      </c>
      <c r="C188" s="62">
        <v>222</v>
      </c>
      <c r="D188" s="62">
        <v>229</v>
      </c>
      <c r="E188" s="62">
        <v>1</v>
      </c>
      <c r="F188" s="62">
        <v>0</v>
      </c>
      <c r="G188" s="62">
        <v>0</v>
      </c>
      <c r="H188" s="62">
        <v>452</v>
      </c>
    </row>
    <row r="189" spans="1:8">
      <c r="A189" s="64" t="s">
        <v>152</v>
      </c>
      <c r="B189" s="64" t="s">
        <v>163</v>
      </c>
      <c r="C189" s="62">
        <v>103</v>
      </c>
      <c r="D189" s="62">
        <v>3418</v>
      </c>
      <c r="E189" s="62">
        <v>1007</v>
      </c>
      <c r="F189" s="62">
        <v>5204</v>
      </c>
      <c r="G189" s="62">
        <v>-6086</v>
      </c>
      <c r="H189" s="62">
        <v>3646</v>
      </c>
    </row>
    <row r="190" spans="1:8">
      <c r="A190" s="64" t="s">
        <v>916</v>
      </c>
      <c r="B190" s="64" t="s">
        <v>917</v>
      </c>
      <c r="C190" s="62">
        <v>0</v>
      </c>
      <c r="D190" s="62">
        <v>0</v>
      </c>
      <c r="E190" s="62">
        <v>0</v>
      </c>
      <c r="F190" s="62">
        <v>0</v>
      </c>
      <c r="G190" s="62">
        <v>0</v>
      </c>
      <c r="H190" s="62">
        <v>0</v>
      </c>
    </row>
    <row r="191" spans="1:8" ht="26">
      <c r="A191" s="64" t="s">
        <v>918</v>
      </c>
      <c r="B191" s="64" t="s">
        <v>919</v>
      </c>
      <c r="C191" s="62">
        <v>0</v>
      </c>
      <c r="D191" s="62">
        <v>0</v>
      </c>
      <c r="E191" s="62">
        <v>0</v>
      </c>
      <c r="F191" s="62">
        <v>0</v>
      </c>
      <c r="G191" s="62">
        <v>0</v>
      </c>
      <c r="H191" s="62">
        <v>0</v>
      </c>
    </row>
    <row r="192" spans="1:8">
      <c r="A192" s="64" t="s">
        <v>146</v>
      </c>
      <c r="B192" s="64" t="s">
        <v>147</v>
      </c>
      <c r="C192" s="62">
        <v>0</v>
      </c>
      <c r="D192" s="62">
        <v>0</v>
      </c>
      <c r="E192" s="62">
        <v>0</v>
      </c>
      <c r="F192" s="62">
        <v>817</v>
      </c>
      <c r="G192" s="62">
        <v>0</v>
      </c>
      <c r="H192" s="62">
        <v>817</v>
      </c>
    </row>
    <row r="193" spans="1:8">
      <c r="A193" s="64" t="s">
        <v>499</v>
      </c>
      <c r="B193" s="64" t="s">
        <v>149</v>
      </c>
      <c r="C193" s="62">
        <v>9126</v>
      </c>
      <c r="D193" s="62">
        <v>256</v>
      </c>
      <c r="E193" s="62">
        <v>4026</v>
      </c>
      <c r="F193" s="62">
        <v>97</v>
      </c>
      <c r="G193" s="62">
        <v>0</v>
      </c>
      <c r="H193" s="62">
        <v>13505</v>
      </c>
    </row>
    <row r="194" spans="1:8">
      <c r="A194" s="64" t="s">
        <v>170</v>
      </c>
      <c r="B194" s="64" t="s">
        <v>920</v>
      </c>
      <c r="C194" s="62">
        <v>515</v>
      </c>
      <c r="D194" s="62">
        <v>465</v>
      </c>
      <c r="E194" s="62">
        <v>13600</v>
      </c>
      <c r="F194" s="62">
        <v>11931</v>
      </c>
      <c r="G194" s="62">
        <v>0</v>
      </c>
      <c r="H194" s="62">
        <v>26511</v>
      </c>
    </row>
    <row r="195" spans="1:8">
      <c r="A195" s="338" t="s">
        <v>923</v>
      </c>
      <c r="B195" s="338" t="s">
        <v>924</v>
      </c>
      <c r="C195" s="359">
        <v>0</v>
      </c>
      <c r="D195" s="359">
        <v>0</v>
      </c>
      <c r="E195" s="359">
        <v>0</v>
      </c>
      <c r="F195" s="359">
        <v>0</v>
      </c>
      <c r="G195" s="359">
        <v>0</v>
      </c>
      <c r="H195" s="359">
        <v>0</v>
      </c>
    </row>
    <row r="196" spans="1:8">
      <c r="A196" s="347" t="s">
        <v>20</v>
      </c>
      <c r="B196" s="347" t="s">
        <v>925</v>
      </c>
      <c r="C196" s="352">
        <v>30771</v>
      </c>
      <c r="D196" s="352">
        <v>46770</v>
      </c>
      <c r="E196" s="352">
        <v>26780</v>
      </c>
      <c r="F196" s="352">
        <v>121640</v>
      </c>
      <c r="G196" s="352">
        <v>-25142</v>
      </c>
      <c r="H196" s="352">
        <v>200819</v>
      </c>
    </row>
    <row r="197" spans="1:8">
      <c r="A197" s="19"/>
      <c r="B197" s="20"/>
      <c r="C197" s="35"/>
      <c r="D197" s="35"/>
      <c r="E197" s="2"/>
      <c r="F197" s="2"/>
      <c r="G197" s="2"/>
      <c r="H197" s="2"/>
    </row>
    <row r="198" spans="1:8" ht="52">
      <c r="A198" s="414" t="s">
        <v>452</v>
      </c>
      <c r="B198" s="416" t="s">
        <v>177</v>
      </c>
      <c r="C198" s="350" t="s">
        <v>1114</v>
      </c>
      <c r="D198" s="350" t="s">
        <v>1067</v>
      </c>
      <c r="E198" s="350" t="s">
        <v>1068</v>
      </c>
      <c r="F198" s="350" t="s">
        <v>1059</v>
      </c>
      <c r="G198" s="350" t="s">
        <v>478</v>
      </c>
      <c r="H198" s="351" t="s">
        <v>433</v>
      </c>
    </row>
    <row r="199" spans="1:8" ht="78">
      <c r="A199" s="415"/>
      <c r="B199" s="417"/>
      <c r="C199" s="350" t="s">
        <v>1115</v>
      </c>
      <c r="D199" s="350" t="s">
        <v>1069</v>
      </c>
      <c r="E199" s="350" t="s">
        <v>1070</v>
      </c>
      <c r="F199" s="350" t="s">
        <v>1060</v>
      </c>
      <c r="G199" s="350" t="s">
        <v>987</v>
      </c>
      <c r="H199" s="351" t="s">
        <v>435</v>
      </c>
    </row>
    <row r="200" spans="1:8">
      <c r="A200" s="21" t="s">
        <v>22</v>
      </c>
      <c r="B200" s="347" t="s">
        <v>23</v>
      </c>
      <c r="C200" s="352">
        <v>9033</v>
      </c>
      <c r="D200" s="352">
        <v>41970</v>
      </c>
      <c r="E200" s="352">
        <v>11556</v>
      </c>
      <c r="F200" s="352">
        <v>120095</v>
      </c>
      <c r="G200" s="352">
        <v>-22540</v>
      </c>
      <c r="H200" s="352">
        <v>160114</v>
      </c>
    </row>
    <row r="201" spans="1:8">
      <c r="A201" s="21" t="s">
        <v>926</v>
      </c>
      <c r="B201" s="347" t="s">
        <v>481</v>
      </c>
      <c r="C201" s="352">
        <v>9033</v>
      </c>
      <c r="D201" s="352">
        <v>41970</v>
      </c>
      <c r="E201" s="352">
        <v>11556</v>
      </c>
      <c r="F201" s="352">
        <v>120095</v>
      </c>
      <c r="G201" s="352">
        <v>-22540</v>
      </c>
      <c r="H201" s="352">
        <v>160114</v>
      </c>
    </row>
    <row r="202" spans="1:8">
      <c r="A202" s="22" t="s">
        <v>182</v>
      </c>
      <c r="B202" s="64" t="s">
        <v>183</v>
      </c>
      <c r="C202" s="62">
        <v>10076</v>
      </c>
      <c r="D202" s="62">
        <v>7050</v>
      </c>
      <c r="E202" s="62">
        <v>86</v>
      </c>
      <c r="F202" s="62">
        <v>94950</v>
      </c>
      <c r="G202" s="62">
        <v>-17212</v>
      </c>
      <c r="H202" s="62">
        <v>94950</v>
      </c>
    </row>
    <row r="203" spans="1:8">
      <c r="A203" s="22" t="s">
        <v>990</v>
      </c>
      <c r="B203" s="64" t="s">
        <v>1007</v>
      </c>
      <c r="C203" s="62">
        <v>38</v>
      </c>
      <c r="D203" s="62">
        <v>0</v>
      </c>
      <c r="E203" s="62">
        <v>1152</v>
      </c>
      <c r="F203" s="62">
        <v>110936</v>
      </c>
      <c r="G203" s="62">
        <v>312</v>
      </c>
      <c r="H203" s="62">
        <v>112438</v>
      </c>
    </row>
    <row r="204" spans="1:8">
      <c r="A204" s="22" t="s">
        <v>1008</v>
      </c>
      <c r="B204" s="64" t="s">
        <v>189</v>
      </c>
      <c r="C204" s="62">
        <v>0</v>
      </c>
      <c r="D204" s="62">
        <v>0</v>
      </c>
      <c r="E204" s="62">
        <v>0</v>
      </c>
      <c r="F204" s="62">
        <v>0</v>
      </c>
      <c r="G204" s="62">
        <v>0</v>
      </c>
      <c r="H204" s="62">
        <v>0</v>
      </c>
    </row>
    <row r="205" spans="1:8">
      <c r="A205" s="22" t="s">
        <v>573</v>
      </c>
      <c r="B205" s="64" t="s">
        <v>191</v>
      </c>
      <c r="C205" s="62">
        <v>0</v>
      </c>
      <c r="D205" s="62">
        <v>0</v>
      </c>
      <c r="E205" s="62">
        <v>0</v>
      </c>
      <c r="F205" s="62">
        <v>899</v>
      </c>
      <c r="G205" s="62">
        <v>0</v>
      </c>
      <c r="H205" s="62">
        <v>899</v>
      </c>
    </row>
    <row r="206" spans="1:8">
      <c r="A206" s="23" t="s">
        <v>574</v>
      </c>
      <c r="B206" s="353" t="s">
        <v>193</v>
      </c>
      <c r="C206" s="354">
        <v>0</v>
      </c>
      <c r="D206" s="354">
        <v>0</v>
      </c>
      <c r="E206" s="354">
        <v>150</v>
      </c>
      <c r="F206" s="354">
        <v>0</v>
      </c>
      <c r="G206" s="354">
        <v>-461</v>
      </c>
      <c r="H206" s="354">
        <v>-311</v>
      </c>
    </row>
    <row r="207" spans="1:8">
      <c r="A207" s="22" t="s">
        <v>194</v>
      </c>
      <c r="B207" s="64" t="s">
        <v>195</v>
      </c>
      <c r="C207" s="62">
        <v>0</v>
      </c>
      <c r="D207" s="62">
        <v>32737</v>
      </c>
      <c r="E207" s="62">
        <v>3819</v>
      </c>
      <c r="F207" s="62">
        <v>-100402</v>
      </c>
      <c r="G207" s="62">
        <v>8273</v>
      </c>
      <c r="H207" s="62">
        <v>-55573</v>
      </c>
    </row>
    <row r="208" spans="1:8">
      <c r="A208" s="22" t="s">
        <v>575</v>
      </c>
      <c r="B208" s="64" t="s">
        <v>197</v>
      </c>
      <c r="C208" s="62">
        <v>-1081</v>
      </c>
      <c r="D208" s="62">
        <v>2183</v>
      </c>
      <c r="E208" s="62">
        <v>6349</v>
      </c>
      <c r="F208" s="62">
        <v>13712</v>
      </c>
      <c r="G208" s="62">
        <v>-13452</v>
      </c>
      <c r="H208" s="62">
        <v>7711</v>
      </c>
    </row>
    <row r="209" spans="1:8">
      <c r="A209" s="24" t="s">
        <v>927</v>
      </c>
      <c r="B209" s="355" t="s">
        <v>482</v>
      </c>
      <c r="C209" s="356">
        <v>0</v>
      </c>
      <c r="D209" s="356">
        <v>0</v>
      </c>
      <c r="E209" s="356">
        <v>0</v>
      </c>
      <c r="F209" s="356">
        <v>0</v>
      </c>
      <c r="G209" s="356">
        <v>0</v>
      </c>
      <c r="H209" s="356">
        <v>0</v>
      </c>
    </row>
    <row r="210" spans="1:8">
      <c r="A210" s="21" t="s">
        <v>24</v>
      </c>
      <c r="B210" s="347" t="s">
        <v>928</v>
      </c>
      <c r="C210" s="352">
        <v>470</v>
      </c>
      <c r="D210" s="352">
        <v>1072</v>
      </c>
      <c r="E210" s="352">
        <v>50</v>
      </c>
      <c r="F210" s="352">
        <v>118</v>
      </c>
      <c r="G210" s="352">
        <v>4361</v>
      </c>
      <c r="H210" s="352">
        <v>6071</v>
      </c>
    </row>
    <row r="211" spans="1:8">
      <c r="A211" s="22" t="s">
        <v>336</v>
      </c>
      <c r="B211" s="64" t="s">
        <v>337</v>
      </c>
      <c r="C211" s="62">
        <v>0</v>
      </c>
      <c r="D211" s="62">
        <v>250</v>
      </c>
      <c r="E211" s="62">
        <v>0</v>
      </c>
      <c r="F211" s="62">
        <v>0</v>
      </c>
      <c r="G211" s="62">
        <v>0</v>
      </c>
      <c r="H211" s="62">
        <v>250</v>
      </c>
    </row>
    <row r="212" spans="1:8">
      <c r="A212" s="22" t="s">
        <v>200</v>
      </c>
      <c r="B212" s="64" t="s">
        <v>201</v>
      </c>
      <c r="C212" s="62">
        <v>41</v>
      </c>
      <c r="D212" s="62">
        <v>16</v>
      </c>
      <c r="E212" s="62">
        <v>0</v>
      </c>
      <c r="F212" s="62">
        <v>53</v>
      </c>
      <c r="G212" s="62">
        <v>0</v>
      </c>
      <c r="H212" s="62">
        <v>110</v>
      </c>
    </row>
    <row r="213" spans="1:8">
      <c r="A213" s="22" t="s">
        <v>929</v>
      </c>
      <c r="B213" s="64" t="s">
        <v>531</v>
      </c>
      <c r="C213" s="62">
        <v>0</v>
      </c>
      <c r="D213" s="62">
        <v>0</v>
      </c>
      <c r="E213" s="62">
        <v>0</v>
      </c>
      <c r="F213" s="62">
        <v>0</v>
      </c>
      <c r="G213" s="62">
        <v>0</v>
      </c>
      <c r="H213" s="62">
        <v>0</v>
      </c>
    </row>
    <row r="214" spans="1:8">
      <c r="A214" s="22" t="s">
        <v>502</v>
      </c>
      <c r="B214" s="64" t="s">
        <v>205</v>
      </c>
      <c r="C214" s="62">
        <v>4</v>
      </c>
      <c r="D214" s="62">
        <v>709</v>
      </c>
      <c r="E214" s="62">
        <v>20</v>
      </c>
      <c r="F214" s="62">
        <v>1</v>
      </c>
      <c r="G214" s="62">
        <v>4361</v>
      </c>
      <c r="H214" s="62">
        <v>5095</v>
      </c>
    </row>
    <row r="215" spans="1:8">
      <c r="A215" s="22" t="s">
        <v>503</v>
      </c>
      <c r="B215" s="64" t="s">
        <v>207</v>
      </c>
      <c r="C215" s="62">
        <v>419</v>
      </c>
      <c r="D215" s="62">
        <v>93</v>
      </c>
      <c r="E215" s="62">
        <v>28</v>
      </c>
      <c r="F215" s="62">
        <v>50</v>
      </c>
      <c r="G215" s="62">
        <v>0</v>
      </c>
      <c r="H215" s="62">
        <v>590</v>
      </c>
    </row>
    <row r="216" spans="1:8">
      <c r="A216" s="22" t="s">
        <v>483</v>
      </c>
      <c r="B216" s="64" t="s">
        <v>456</v>
      </c>
      <c r="C216" s="62">
        <v>6</v>
      </c>
      <c r="D216" s="62">
        <v>4</v>
      </c>
      <c r="E216" s="62">
        <v>2</v>
      </c>
      <c r="F216" s="62">
        <v>14</v>
      </c>
      <c r="G216" s="62">
        <v>0</v>
      </c>
      <c r="H216" s="62">
        <v>26</v>
      </c>
    </row>
    <row r="217" spans="1:8">
      <c r="A217" s="22" t="s">
        <v>930</v>
      </c>
      <c r="B217" s="64" t="s">
        <v>211</v>
      </c>
      <c r="C217" s="62">
        <v>0</v>
      </c>
      <c r="D217" s="62">
        <v>0</v>
      </c>
      <c r="E217" s="62">
        <v>0</v>
      </c>
      <c r="F217" s="62">
        <v>0</v>
      </c>
      <c r="G217" s="62">
        <v>0</v>
      </c>
      <c r="H217" s="62">
        <v>0</v>
      </c>
    </row>
    <row r="218" spans="1:8">
      <c r="A218" s="21" t="s">
        <v>931</v>
      </c>
      <c r="B218" s="347" t="s">
        <v>932</v>
      </c>
      <c r="C218" s="352">
        <v>21268</v>
      </c>
      <c r="D218" s="352">
        <v>3728</v>
      </c>
      <c r="E218" s="352">
        <v>15174</v>
      </c>
      <c r="F218" s="352">
        <v>1427</v>
      </c>
      <c r="G218" s="352">
        <v>-6963</v>
      </c>
      <c r="H218" s="352">
        <v>34634</v>
      </c>
    </row>
    <row r="219" spans="1:8">
      <c r="A219" s="22" t="s">
        <v>336</v>
      </c>
      <c r="B219" s="64" t="s">
        <v>337</v>
      </c>
      <c r="C219" s="62">
        <v>29</v>
      </c>
      <c r="D219" s="62">
        <v>3</v>
      </c>
      <c r="E219" s="62">
        <v>24</v>
      </c>
      <c r="F219" s="62">
        <v>3</v>
      </c>
      <c r="G219" s="62">
        <v>0</v>
      </c>
      <c r="H219" s="62">
        <v>59</v>
      </c>
    </row>
    <row r="220" spans="1:8">
      <c r="A220" s="22" t="s">
        <v>200</v>
      </c>
      <c r="B220" s="64" t="s">
        <v>201</v>
      </c>
      <c r="C220" s="62">
        <v>116</v>
      </c>
      <c r="D220" s="62">
        <v>37</v>
      </c>
      <c r="E220" s="62">
        <v>0</v>
      </c>
      <c r="F220" s="62">
        <v>86</v>
      </c>
      <c r="G220" s="62">
        <v>0</v>
      </c>
      <c r="H220" s="62">
        <v>239</v>
      </c>
    </row>
    <row r="221" spans="1:8">
      <c r="A221" s="22" t="s">
        <v>579</v>
      </c>
      <c r="B221" s="64" t="s">
        <v>217</v>
      </c>
      <c r="C221" s="62">
        <v>16410</v>
      </c>
      <c r="D221" s="62">
        <v>1560</v>
      </c>
      <c r="E221" s="62">
        <v>11652</v>
      </c>
      <c r="F221" s="62">
        <v>125</v>
      </c>
      <c r="G221" s="62">
        <v>-877</v>
      </c>
      <c r="H221" s="62">
        <v>28870</v>
      </c>
    </row>
    <row r="222" spans="1:8">
      <c r="A222" s="22" t="s">
        <v>933</v>
      </c>
      <c r="B222" s="64" t="s">
        <v>219</v>
      </c>
      <c r="C222" s="62">
        <v>0</v>
      </c>
      <c r="D222" s="62">
        <v>0</v>
      </c>
      <c r="E222" s="62">
        <v>1079</v>
      </c>
      <c r="F222" s="62">
        <v>0</v>
      </c>
      <c r="G222" s="62">
        <v>0</v>
      </c>
      <c r="H222" s="62">
        <v>1079</v>
      </c>
    </row>
    <row r="223" spans="1:8">
      <c r="A223" s="22" t="s">
        <v>202</v>
      </c>
      <c r="B223" s="64" t="s">
        <v>203</v>
      </c>
      <c r="C223" s="62">
        <v>4623</v>
      </c>
      <c r="D223" s="62">
        <v>1901</v>
      </c>
      <c r="E223" s="62">
        <v>1534</v>
      </c>
      <c r="F223" s="62">
        <v>1006</v>
      </c>
      <c r="G223" s="62">
        <v>-6086</v>
      </c>
      <c r="H223" s="62">
        <v>2978</v>
      </c>
    </row>
    <row r="224" spans="1:8">
      <c r="A224" s="22" t="s">
        <v>503</v>
      </c>
      <c r="B224" s="64" t="s">
        <v>207</v>
      </c>
      <c r="C224" s="62">
        <v>74</v>
      </c>
      <c r="D224" s="62">
        <v>78</v>
      </c>
      <c r="E224" s="62">
        <v>83</v>
      </c>
      <c r="F224" s="62">
        <v>36</v>
      </c>
      <c r="G224" s="62">
        <v>0</v>
      </c>
      <c r="H224" s="62">
        <v>271</v>
      </c>
    </row>
    <row r="225" spans="1:8">
      <c r="A225" s="22" t="s">
        <v>934</v>
      </c>
      <c r="B225" s="64" t="s">
        <v>456</v>
      </c>
      <c r="C225" s="62">
        <v>0</v>
      </c>
      <c r="D225" s="62">
        <v>55</v>
      </c>
      <c r="E225" s="62">
        <v>195</v>
      </c>
      <c r="F225" s="62">
        <v>67</v>
      </c>
      <c r="G225" s="62">
        <v>0</v>
      </c>
      <c r="H225" s="62">
        <v>317</v>
      </c>
    </row>
    <row r="226" spans="1:8">
      <c r="A226" s="22" t="s">
        <v>930</v>
      </c>
      <c r="B226" s="64" t="s">
        <v>211</v>
      </c>
      <c r="C226" s="62">
        <v>16</v>
      </c>
      <c r="D226" s="62">
        <v>94</v>
      </c>
      <c r="E226" s="62">
        <v>607</v>
      </c>
      <c r="F226" s="62">
        <v>104</v>
      </c>
      <c r="G226" s="62">
        <v>0</v>
      </c>
      <c r="H226" s="62">
        <v>821</v>
      </c>
    </row>
    <row r="227" spans="1:8" ht="26">
      <c r="A227" s="24" t="s">
        <v>935</v>
      </c>
      <c r="B227" s="355" t="s">
        <v>1035</v>
      </c>
      <c r="C227" s="356">
        <v>0</v>
      </c>
      <c r="D227" s="356">
        <v>0</v>
      </c>
      <c r="E227" s="356">
        <v>0</v>
      </c>
      <c r="F227" s="356">
        <v>0</v>
      </c>
      <c r="G227" s="356">
        <v>0</v>
      </c>
      <c r="H227" s="356">
        <v>0</v>
      </c>
    </row>
    <row r="228" spans="1:8">
      <c r="A228" s="21" t="s">
        <v>30</v>
      </c>
      <c r="B228" s="347" t="s">
        <v>937</v>
      </c>
      <c r="C228" s="352">
        <v>30771</v>
      </c>
      <c r="D228" s="352">
        <v>46770</v>
      </c>
      <c r="E228" s="352">
        <v>26780</v>
      </c>
      <c r="F228" s="352">
        <v>121640</v>
      </c>
      <c r="G228" s="352">
        <v>-25142</v>
      </c>
      <c r="H228" s="352">
        <v>200819</v>
      </c>
    </row>
    <row r="229" spans="1:8">
      <c r="A229" s="25"/>
      <c r="B229" s="25"/>
      <c r="C229" s="37"/>
      <c r="D229" s="37"/>
      <c r="E229" s="3"/>
      <c r="F229" s="3"/>
      <c r="G229" s="3"/>
      <c r="H229" s="3"/>
    </row>
    <row r="230" spans="1:8" ht="52">
      <c r="A230" s="410" t="s">
        <v>1116</v>
      </c>
      <c r="B230" s="411" t="s">
        <v>429</v>
      </c>
      <c r="C230" s="350" t="s">
        <v>1114</v>
      </c>
      <c r="D230" s="350" t="s">
        <v>1067</v>
      </c>
      <c r="E230" s="350" t="s">
        <v>1068</v>
      </c>
      <c r="F230" s="350" t="s">
        <v>1059</v>
      </c>
      <c r="G230" s="350" t="s">
        <v>478</v>
      </c>
      <c r="H230" s="351" t="s">
        <v>433</v>
      </c>
    </row>
    <row r="231" spans="1:8" ht="78">
      <c r="A231" s="410"/>
      <c r="B231" s="411"/>
      <c r="C231" s="350" t="s">
        <v>1115</v>
      </c>
      <c r="D231" s="350" t="s">
        <v>1069</v>
      </c>
      <c r="E231" s="350" t="s">
        <v>1070</v>
      </c>
      <c r="F231" s="350" t="s">
        <v>1060</v>
      </c>
      <c r="G231" s="350" t="s">
        <v>987</v>
      </c>
      <c r="H231" s="351" t="s">
        <v>435</v>
      </c>
    </row>
    <row r="232" spans="1:8">
      <c r="A232" s="21" t="s">
        <v>0</v>
      </c>
      <c r="B232" s="347" t="s">
        <v>1</v>
      </c>
      <c r="C232" s="49">
        <v>21850</v>
      </c>
      <c r="D232" s="49">
        <v>10674</v>
      </c>
      <c r="E232" s="49">
        <v>33328</v>
      </c>
      <c r="F232" s="49">
        <v>3183</v>
      </c>
      <c r="G232" s="49">
        <v>-5977</v>
      </c>
      <c r="H232" s="49">
        <v>63058</v>
      </c>
    </row>
    <row r="233" spans="1:8">
      <c r="A233" s="26" t="s">
        <v>622</v>
      </c>
      <c r="B233" s="349" t="s">
        <v>46</v>
      </c>
      <c r="C233" s="324">
        <v>0</v>
      </c>
      <c r="D233" s="324">
        <v>10529</v>
      </c>
      <c r="E233" s="324">
        <v>30768</v>
      </c>
      <c r="F233" s="324">
        <v>0</v>
      </c>
      <c r="G233" s="324">
        <v>-692</v>
      </c>
      <c r="H233" s="324">
        <v>40605</v>
      </c>
    </row>
    <row r="234" spans="1:8">
      <c r="A234" s="26" t="s">
        <v>623</v>
      </c>
      <c r="B234" s="349" t="s">
        <v>369</v>
      </c>
      <c r="C234" s="324">
        <v>1234</v>
      </c>
      <c r="D234" s="324">
        <v>0</v>
      </c>
      <c r="E234" s="324">
        <v>2560</v>
      </c>
      <c r="F234" s="324">
        <v>3182</v>
      </c>
      <c r="G234" s="324">
        <v>-5266</v>
      </c>
      <c r="H234" s="324">
        <v>1710</v>
      </c>
    </row>
    <row r="235" spans="1:8">
      <c r="A235" s="26" t="s">
        <v>624</v>
      </c>
      <c r="B235" s="349" t="s">
        <v>436</v>
      </c>
      <c r="C235" s="324">
        <v>20616</v>
      </c>
      <c r="D235" s="324">
        <v>145</v>
      </c>
      <c r="E235" s="324">
        <v>0</v>
      </c>
      <c r="F235" s="324">
        <v>1</v>
      </c>
      <c r="G235" s="324">
        <v>-19</v>
      </c>
      <c r="H235" s="324">
        <v>20743</v>
      </c>
    </row>
    <row r="236" spans="1:8">
      <c r="A236" s="21" t="s">
        <v>677</v>
      </c>
      <c r="B236" s="347" t="s">
        <v>867</v>
      </c>
      <c r="C236" s="49">
        <v>16333</v>
      </c>
      <c r="D236" s="49">
        <v>2895</v>
      </c>
      <c r="E236" s="49">
        <v>22393</v>
      </c>
      <c r="F236" s="49">
        <v>318</v>
      </c>
      <c r="G236" s="49">
        <v>-3235</v>
      </c>
      <c r="H236" s="49">
        <v>38704</v>
      </c>
    </row>
    <row r="237" spans="1:8">
      <c r="A237" s="26" t="s">
        <v>439</v>
      </c>
      <c r="B237" s="349" t="s">
        <v>440</v>
      </c>
      <c r="C237" s="324">
        <v>621</v>
      </c>
      <c r="D237" s="324">
        <v>2812</v>
      </c>
      <c r="E237" s="324">
        <v>22393</v>
      </c>
      <c r="F237" s="324">
        <v>318</v>
      </c>
      <c r="G237" s="324">
        <v>-3142</v>
      </c>
      <c r="H237" s="324">
        <v>23002</v>
      </c>
    </row>
    <row r="238" spans="1:8">
      <c r="A238" s="26" t="s">
        <v>793</v>
      </c>
      <c r="B238" s="349" t="s">
        <v>442</v>
      </c>
      <c r="C238" s="324">
        <v>15712</v>
      </c>
      <c r="D238" s="324">
        <v>83</v>
      </c>
      <c r="E238" s="324">
        <v>0</v>
      </c>
      <c r="F238" s="324">
        <v>0</v>
      </c>
      <c r="G238" s="324">
        <v>-93</v>
      </c>
      <c r="H238" s="324">
        <v>15702</v>
      </c>
    </row>
    <row r="239" spans="1:8">
      <c r="A239" s="27" t="s">
        <v>626</v>
      </c>
      <c r="B239" s="373" t="s">
        <v>993</v>
      </c>
      <c r="C239" s="374">
        <v>5517</v>
      </c>
      <c r="D239" s="374">
        <v>7779</v>
      </c>
      <c r="E239" s="374">
        <v>10935</v>
      </c>
      <c r="F239" s="374">
        <v>2865</v>
      </c>
      <c r="G239" s="374">
        <v>-2742</v>
      </c>
      <c r="H239" s="374">
        <v>24354</v>
      </c>
    </row>
    <row r="240" spans="1:8">
      <c r="A240" s="22" t="s">
        <v>629</v>
      </c>
      <c r="B240" s="64" t="s">
        <v>65</v>
      </c>
      <c r="C240" s="324">
        <v>746</v>
      </c>
      <c r="D240" s="324">
        <v>273</v>
      </c>
      <c r="E240" s="324">
        <v>23</v>
      </c>
      <c r="F240" s="324">
        <v>656</v>
      </c>
      <c r="G240" s="324">
        <v>-41</v>
      </c>
      <c r="H240" s="324">
        <v>1657</v>
      </c>
    </row>
    <row r="241" spans="1:8">
      <c r="A241" s="22" t="s">
        <v>627</v>
      </c>
      <c r="B241" s="64" t="s">
        <v>59</v>
      </c>
      <c r="C241" s="324">
        <v>4623</v>
      </c>
      <c r="D241" s="324">
        <v>3354</v>
      </c>
      <c r="E241" s="324">
        <v>2409</v>
      </c>
      <c r="F241" s="324">
        <v>678</v>
      </c>
      <c r="G241" s="324">
        <v>-567</v>
      </c>
      <c r="H241" s="324">
        <v>10497</v>
      </c>
    </row>
    <row r="242" spans="1:8">
      <c r="A242" s="22" t="s">
        <v>628</v>
      </c>
      <c r="B242" s="64" t="s">
        <v>520</v>
      </c>
      <c r="C242" s="324">
        <v>1941</v>
      </c>
      <c r="D242" s="324">
        <v>2855</v>
      </c>
      <c r="E242" s="324">
        <v>1093</v>
      </c>
      <c r="F242" s="324">
        <v>2384</v>
      </c>
      <c r="G242" s="324">
        <v>-2175</v>
      </c>
      <c r="H242" s="324">
        <v>6098</v>
      </c>
    </row>
    <row r="243" spans="1:8">
      <c r="A243" s="22" t="s">
        <v>66</v>
      </c>
      <c r="B243" s="64" t="s">
        <v>67</v>
      </c>
      <c r="C243" s="324">
        <v>2020</v>
      </c>
      <c r="D243" s="324">
        <v>88</v>
      </c>
      <c r="E243" s="324">
        <v>10</v>
      </c>
      <c r="F243" s="324">
        <v>359</v>
      </c>
      <c r="G243" s="324">
        <v>-41</v>
      </c>
      <c r="H243" s="324">
        <v>2436</v>
      </c>
    </row>
    <row r="244" spans="1:8">
      <c r="A244" s="27" t="s">
        <v>631</v>
      </c>
      <c r="B244" s="373" t="s">
        <v>883</v>
      </c>
      <c r="C244" s="374">
        <v>-2321</v>
      </c>
      <c r="D244" s="374">
        <v>1755</v>
      </c>
      <c r="E244" s="374">
        <v>7446</v>
      </c>
      <c r="F244" s="374">
        <v>100</v>
      </c>
      <c r="G244" s="374">
        <v>0</v>
      </c>
      <c r="H244" s="374">
        <v>6980</v>
      </c>
    </row>
    <row r="245" spans="1:8">
      <c r="A245" s="22" t="s">
        <v>632</v>
      </c>
      <c r="B245" s="64" t="s">
        <v>73</v>
      </c>
      <c r="C245" s="324">
        <v>540</v>
      </c>
      <c r="D245" s="324">
        <v>657</v>
      </c>
      <c r="E245" s="324">
        <v>114</v>
      </c>
      <c r="F245" s="324">
        <v>13649</v>
      </c>
      <c r="G245" s="324">
        <v>-13871</v>
      </c>
      <c r="H245" s="324">
        <v>1089</v>
      </c>
    </row>
    <row r="246" spans="1:8">
      <c r="A246" s="22" t="s">
        <v>633</v>
      </c>
      <c r="B246" s="64" t="s">
        <v>75</v>
      </c>
      <c r="C246" s="324">
        <v>253</v>
      </c>
      <c r="D246" s="324">
        <v>234</v>
      </c>
      <c r="E246" s="324">
        <v>269</v>
      </c>
      <c r="F246" s="324">
        <v>99</v>
      </c>
      <c r="G246" s="324">
        <v>-405</v>
      </c>
      <c r="H246" s="324">
        <v>450</v>
      </c>
    </row>
    <row r="247" spans="1:8" ht="26">
      <c r="A247" s="22" t="s">
        <v>1000</v>
      </c>
      <c r="B247" s="64" t="s">
        <v>1061</v>
      </c>
      <c r="C247" s="324">
        <v>0</v>
      </c>
      <c r="D247" s="324">
        <v>0</v>
      </c>
      <c r="E247" s="324">
        <v>0</v>
      </c>
      <c r="F247" s="324">
        <v>0</v>
      </c>
      <c r="G247" s="324">
        <v>0</v>
      </c>
      <c r="H247" s="324">
        <v>0</v>
      </c>
    </row>
    <row r="248" spans="1:8">
      <c r="A248" s="27" t="s">
        <v>817</v>
      </c>
      <c r="B248" s="373" t="s">
        <v>884</v>
      </c>
      <c r="C248" s="374">
        <v>-2034</v>
      </c>
      <c r="D248" s="374">
        <v>2178</v>
      </c>
      <c r="E248" s="374">
        <v>7291</v>
      </c>
      <c r="F248" s="374">
        <v>13650</v>
      </c>
      <c r="G248" s="374">
        <v>-13466</v>
      </c>
      <c r="H248" s="374">
        <v>7619</v>
      </c>
    </row>
    <row r="249" spans="1:8">
      <c r="A249" s="22" t="s">
        <v>78</v>
      </c>
      <c r="B249" s="64" t="s">
        <v>79</v>
      </c>
      <c r="C249" s="324">
        <v>-953</v>
      </c>
      <c r="D249" s="324">
        <v>-5</v>
      </c>
      <c r="E249" s="324">
        <v>942</v>
      </c>
      <c r="F249" s="324">
        <v>-62</v>
      </c>
      <c r="G249" s="324">
        <v>-14</v>
      </c>
      <c r="H249" s="324">
        <v>-92</v>
      </c>
    </row>
    <row r="250" spans="1:8">
      <c r="A250" s="22" t="s">
        <v>1002</v>
      </c>
      <c r="B250" s="64" t="s">
        <v>1003</v>
      </c>
      <c r="C250" s="324">
        <v>0</v>
      </c>
      <c r="D250" s="324">
        <v>0</v>
      </c>
      <c r="E250" s="324">
        <v>0</v>
      </c>
      <c r="F250" s="324">
        <v>0</v>
      </c>
      <c r="G250" s="324">
        <v>0</v>
      </c>
      <c r="H250" s="324">
        <v>0</v>
      </c>
    </row>
    <row r="251" spans="1:8">
      <c r="A251" s="27" t="s">
        <v>819</v>
      </c>
      <c r="B251" s="373" t="s">
        <v>885</v>
      </c>
      <c r="C251" s="374">
        <v>-1081</v>
      </c>
      <c r="D251" s="374">
        <v>2183</v>
      </c>
      <c r="E251" s="374">
        <v>6349</v>
      </c>
      <c r="F251" s="374">
        <v>13712</v>
      </c>
      <c r="G251" s="374">
        <v>-13452</v>
      </c>
      <c r="H251" s="374">
        <v>7711</v>
      </c>
    </row>
    <row r="252" spans="1:8">
      <c r="A252" s="28" t="s">
        <v>821</v>
      </c>
      <c r="B252" s="375" t="s">
        <v>1004</v>
      </c>
      <c r="C252" s="376">
        <v>0</v>
      </c>
      <c r="D252" s="376">
        <v>0</v>
      </c>
      <c r="E252" s="376">
        <v>0</v>
      </c>
      <c r="F252" s="376">
        <v>0</v>
      </c>
      <c r="G252" s="376">
        <v>0</v>
      </c>
      <c r="H252" s="376">
        <v>0</v>
      </c>
    </row>
    <row r="253" spans="1:8">
      <c r="A253" s="27" t="s">
        <v>886</v>
      </c>
      <c r="B253" s="373" t="s">
        <v>887</v>
      </c>
      <c r="C253" s="374">
        <v>-1081</v>
      </c>
      <c r="D253" s="374">
        <v>2183</v>
      </c>
      <c r="E253" s="374">
        <v>6349</v>
      </c>
      <c r="F253" s="374">
        <v>13712</v>
      </c>
      <c r="G253" s="374">
        <v>-13452</v>
      </c>
      <c r="H253" s="374">
        <v>7711</v>
      </c>
    </row>
    <row r="254" spans="1:8">
      <c r="A254" s="29"/>
      <c r="B254" s="377"/>
      <c r="C254" s="376"/>
      <c r="D254" s="376"/>
      <c r="E254" s="376"/>
      <c r="F254" s="376"/>
      <c r="G254" s="376"/>
      <c r="H254" s="376"/>
    </row>
    <row r="255" spans="1:8">
      <c r="A255" s="30" t="s">
        <v>857</v>
      </c>
      <c r="B255" s="360" t="s">
        <v>888</v>
      </c>
      <c r="C255" s="361">
        <v>0</v>
      </c>
      <c r="D255" s="361">
        <v>0</v>
      </c>
      <c r="E255" s="361">
        <v>0</v>
      </c>
      <c r="F255" s="361">
        <v>0</v>
      </c>
      <c r="G255" s="361">
        <v>0</v>
      </c>
      <c r="H255" s="361">
        <v>0</v>
      </c>
    </row>
    <row r="256" spans="1:8">
      <c r="A256" s="31" t="s">
        <v>889</v>
      </c>
      <c r="B256" s="357" t="s">
        <v>890</v>
      </c>
      <c r="C256" s="370">
        <v>-1081</v>
      </c>
      <c r="D256" s="370">
        <v>2183</v>
      </c>
      <c r="E256" s="370">
        <v>6349</v>
      </c>
      <c r="F256" s="370">
        <v>13712</v>
      </c>
      <c r="G256" s="370">
        <v>-13452</v>
      </c>
      <c r="H256" s="370">
        <v>7711</v>
      </c>
    </row>
  </sheetData>
  <mergeCells count="6">
    <mergeCell ref="A172:A173"/>
    <mergeCell ref="B172:B173"/>
    <mergeCell ref="A198:A199"/>
    <mergeCell ref="B198:B199"/>
    <mergeCell ref="A230:A231"/>
    <mergeCell ref="B230:B23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39997558519241921"/>
  </sheetPr>
  <dimension ref="A1:H256"/>
  <sheetViews>
    <sheetView workbookViewId="0"/>
  </sheetViews>
  <sheetFormatPr baseColWidth="10" defaultColWidth="8.1640625" defaultRowHeight="14"/>
  <cols>
    <col min="1" max="2" width="50.1640625" style="12" customWidth="1"/>
    <col min="3" max="8" width="12.1640625" style="11" customWidth="1"/>
    <col min="9" max="16384" width="8.1640625" style="11"/>
  </cols>
  <sheetData>
    <row r="1" spans="1:4">
      <c r="A1" s="10" t="s">
        <v>1138</v>
      </c>
    </row>
    <row r="2" spans="1:4">
      <c r="A2" s="10" t="s">
        <v>1139</v>
      </c>
    </row>
    <row r="3" spans="1:4">
      <c r="A3" s="10"/>
    </row>
    <row r="4" spans="1:4">
      <c r="A4" s="10"/>
    </row>
    <row r="5" spans="1:4" ht="26">
      <c r="A5" s="13" t="s">
        <v>1083</v>
      </c>
      <c r="B5" s="14" t="s">
        <v>1084</v>
      </c>
    </row>
    <row r="6" spans="1:4" ht="31.25" customHeight="1">
      <c r="A6" s="319" t="s">
        <v>462</v>
      </c>
      <c r="B6" s="319" t="s">
        <v>41</v>
      </c>
      <c r="C6" s="320" t="s">
        <v>1123</v>
      </c>
      <c r="D6" s="320" t="s">
        <v>1140</v>
      </c>
    </row>
    <row r="7" spans="1:4">
      <c r="A7" s="321" t="s">
        <v>0</v>
      </c>
      <c r="B7" s="321" t="s">
        <v>1</v>
      </c>
      <c r="C7" s="322">
        <v>27814</v>
      </c>
      <c r="D7" s="322">
        <v>17677</v>
      </c>
    </row>
    <row r="8" spans="1:4">
      <c r="A8" s="323" t="s">
        <v>622</v>
      </c>
      <c r="B8" s="323" t="s">
        <v>46</v>
      </c>
      <c r="C8" s="324">
        <v>16089</v>
      </c>
      <c r="D8" s="324">
        <v>6956</v>
      </c>
    </row>
    <row r="9" spans="1:4">
      <c r="A9" s="323" t="s">
        <v>623</v>
      </c>
      <c r="B9" s="323" t="s">
        <v>369</v>
      </c>
      <c r="C9" s="324">
        <v>834</v>
      </c>
      <c r="D9" s="324">
        <v>720</v>
      </c>
    </row>
    <row r="10" spans="1:4">
      <c r="A10" s="323" t="s">
        <v>624</v>
      </c>
      <c r="B10" s="323" t="s">
        <v>436</v>
      </c>
      <c r="C10" s="324">
        <v>10891</v>
      </c>
      <c r="D10" s="324">
        <v>10001</v>
      </c>
    </row>
    <row r="11" spans="1:4">
      <c r="A11" s="321" t="s">
        <v>677</v>
      </c>
      <c r="B11" s="321" t="s">
        <v>867</v>
      </c>
      <c r="C11" s="322">
        <v>17207</v>
      </c>
      <c r="D11" s="322">
        <v>9189</v>
      </c>
    </row>
    <row r="12" spans="1:4">
      <c r="A12" s="323" t="s">
        <v>439</v>
      </c>
      <c r="B12" s="323" t="s">
        <v>440</v>
      </c>
      <c r="C12" s="324">
        <v>9212</v>
      </c>
      <c r="D12" s="324">
        <v>3392</v>
      </c>
    </row>
    <row r="13" spans="1:4">
      <c r="A13" s="323" t="s">
        <v>793</v>
      </c>
      <c r="B13" s="323" t="s">
        <v>442</v>
      </c>
      <c r="C13" s="324">
        <v>7995</v>
      </c>
      <c r="D13" s="324">
        <v>5797</v>
      </c>
    </row>
    <row r="14" spans="1:4">
      <c r="A14" s="325" t="s">
        <v>626</v>
      </c>
      <c r="B14" s="325" t="s">
        <v>993</v>
      </c>
      <c r="C14" s="322">
        <v>10607</v>
      </c>
      <c r="D14" s="322">
        <v>8488</v>
      </c>
    </row>
    <row r="15" spans="1:4">
      <c r="A15" s="61" t="s">
        <v>629</v>
      </c>
      <c r="B15" s="61" t="s">
        <v>65</v>
      </c>
      <c r="C15" s="324">
        <v>647</v>
      </c>
      <c r="D15" s="324">
        <v>513</v>
      </c>
    </row>
    <row r="16" spans="1:4">
      <c r="A16" s="61" t="s">
        <v>627</v>
      </c>
      <c r="B16" s="61" t="s">
        <v>59</v>
      </c>
      <c r="C16" s="324">
        <v>4633</v>
      </c>
      <c r="D16" s="324">
        <v>5608</v>
      </c>
    </row>
    <row r="17" spans="1:4">
      <c r="A17" s="61" t="s">
        <v>628</v>
      </c>
      <c r="B17" s="61" t="s">
        <v>520</v>
      </c>
      <c r="C17" s="324">
        <v>2692</v>
      </c>
      <c r="D17" s="324">
        <v>2251</v>
      </c>
    </row>
    <row r="18" spans="1:4">
      <c r="A18" s="61" t="s">
        <v>66</v>
      </c>
      <c r="B18" s="61" t="s">
        <v>67</v>
      </c>
      <c r="C18" s="324">
        <v>1327</v>
      </c>
      <c r="D18" s="324">
        <v>1014</v>
      </c>
    </row>
    <row r="19" spans="1:4">
      <c r="A19" s="325" t="s">
        <v>631</v>
      </c>
      <c r="B19" s="325" t="s">
        <v>883</v>
      </c>
      <c r="C19" s="322">
        <v>2602</v>
      </c>
      <c r="D19" s="322">
        <v>128</v>
      </c>
    </row>
    <row r="20" spans="1:4">
      <c r="A20" s="61" t="s">
        <v>632</v>
      </c>
      <c r="B20" s="61" t="s">
        <v>73</v>
      </c>
      <c r="C20" s="324">
        <v>897</v>
      </c>
      <c r="D20" s="324">
        <v>483</v>
      </c>
    </row>
    <row r="21" spans="1:4">
      <c r="A21" s="61" t="s">
        <v>633</v>
      </c>
      <c r="B21" s="61" t="s">
        <v>75</v>
      </c>
      <c r="C21" s="324">
        <v>193</v>
      </c>
      <c r="D21" s="324">
        <v>363</v>
      </c>
    </row>
    <row r="22" spans="1:4" ht="26">
      <c r="A22" s="61" t="s">
        <v>1000</v>
      </c>
      <c r="B22" s="61" t="s">
        <v>1061</v>
      </c>
      <c r="C22" s="324">
        <v>0</v>
      </c>
      <c r="D22" s="324"/>
    </row>
    <row r="23" spans="1:4">
      <c r="A23" s="325" t="s">
        <v>817</v>
      </c>
      <c r="B23" s="325" t="s">
        <v>884</v>
      </c>
      <c r="C23" s="322">
        <v>3306</v>
      </c>
      <c r="D23" s="322">
        <v>248</v>
      </c>
    </row>
    <row r="24" spans="1:4">
      <c r="A24" s="61" t="s">
        <v>78</v>
      </c>
      <c r="B24" s="61" t="s">
        <v>79</v>
      </c>
      <c r="C24" s="324">
        <v>-765</v>
      </c>
      <c r="D24" s="324">
        <v>-221</v>
      </c>
    </row>
    <row r="25" spans="1:4">
      <c r="A25" s="61" t="s">
        <v>1002</v>
      </c>
      <c r="B25" s="61" t="s">
        <v>1003</v>
      </c>
      <c r="C25" s="324">
        <v>0</v>
      </c>
      <c r="D25" s="324"/>
    </row>
    <row r="26" spans="1:4">
      <c r="A26" s="325" t="s">
        <v>819</v>
      </c>
      <c r="B26" s="325" t="s">
        <v>885</v>
      </c>
      <c r="C26" s="322">
        <v>4071</v>
      </c>
      <c r="D26" s="322">
        <v>469</v>
      </c>
    </row>
    <row r="27" spans="1:4">
      <c r="A27" s="321" t="s">
        <v>821</v>
      </c>
      <c r="B27" s="321" t="s">
        <v>1004</v>
      </c>
      <c r="C27" s="322">
        <v>0</v>
      </c>
      <c r="D27" s="322">
        <v>0</v>
      </c>
    </row>
    <row r="28" spans="1:4">
      <c r="A28" s="326"/>
      <c r="B28" s="326"/>
      <c r="C28" s="327"/>
      <c r="D28" s="327"/>
    </row>
    <row r="29" spans="1:4">
      <c r="A29" s="328" t="s">
        <v>886</v>
      </c>
      <c r="B29" s="328" t="s">
        <v>887</v>
      </c>
      <c r="C29" s="329">
        <v>4071</v>
      </c>
      <c r="D29" s="329">
        <v>469</v>
      </c>
    </row>
    <row r="30" spans="1:4">
      <c r="A30" s="326"/>
      <c r="B30" s="326"/>
      <c r="C30" s="327"/>
      <c r="D30" s="327"/>
    </row>
    <row r="31" spans="1:4">
      <c r="A31" s="325" t="s">
        <v>857</v>
      </c>
      <c r="B31" s="325" t="s">
        <v>888</v>
      </c>
      <c r="C31" s="322">
        <v>0</v>
      </c>
      <c r="D31" s="322">
        <v>0</v>
      </c>
    </row>
    <row r="32" spans="1:4">
      <c r="A32" s="325" t="s">
        <v>889</v>
      </c>
      <c r="B32" s="325" t="s">
        <v>890</v>
      </c>
      <c r="C32" s="322">
        <v>4071</v>
      </c>
      <c r="D32" s="322">
        <v>469</v>
      </c>
    </row>
    <row r="33" spans="1:4">
      <c r="A33" s="15"/>
      <c r="B33" s="16"/>
      <c r="C33" s="32"/>
      <c r="D33" s="32"/>
    </row>
    <row r="34" spans="1:4">
      <c r="A34" s="15"/>
      <c r="B34" s="17"/>
      <c r="C34" s="33"/>
      <c r="D34" s="33"/>
    </row>
    <row r="35" spans="1:4">
      <c r="A35" s="330" t="s">
        <v>86</v>
      </c>
      <c r="B35" s="330" t="s">
        <v>891</v>
      </c>
      <c r="C35" s="331"/>
      <c r="D35" s="331"/>
    </row>
    <row r="36" spans="1:4">
      <c r="A36" s="18" t="s">
        <v>88</v>
      </c>
      <c r="B36" s="18" t="s">
        <v>89</v>
      </c>
      <c r="C36" s="332">
        <v>0.04</v>
      </c>
      <c r="D36" s="372">
        <v>5.0000000000000001E-3</v>
      </c>
    </row>
    <row r="37" spans="1:4">
      <c r="A37" s="333" t="s">
        <v>90</v>
      </c>
      <c r="B37" s="333" t="s">
        <v>91</v>
      </c>
      <c r="C37" s="332">
        <v>0.04</v>
      </c>
      <c r="D37" s="372">
        <v>5.0000000000000001E-3</v>
      </c>
    </row>
    <row r="38" spans="1:4" ht="26">
      <c r="A38" s="325" t="s">
        <v>858</v>
      </c>
      <c r="B38" s="325" t="s">
        <v>892</v>
      </c>
      <c r="C38" s="334"/>
      <c r="D38" s="334"/>
    </row>
    <row r="39" spans="1:4">
      <c r="A39" s="333" t="s">
        <v>88</v>
      </c>
      <c r="B39" s="333" t="s">
        <v>89</v>
      </c>
      <c r="C39" s="332">
        <v>0.04</v>
      </c>
      <c r="D39" s="372">
        <v>5.0000000000000001E-3</v>
      </c>
    </row>
    <row r="40" spans="1:4">
      <c r="A40" s="333" t="s">
        <v>90</v>
      </c>
      <c r="B40" s="333" t="s">
        <v>91</v>
      </c>
      <c r="C40" s="332">
        <v>0.04</v>
      </c>
      <c r="D40" s="372">
        <v>5.0000000000000001E-3</v>
      </c>
    </row>
    <row r="41" spans="1:4">
      <c r="A41" s="325" t="s">
        <v>893</v>
      </c>
      <c r="B41" s="325" t="s">
        <v>894</v>
      </c>
      <c r="C41" s="334"/>
      <c r="D41" s="334"/>
    </row>
    <row r="42" spans="1:4">
      <c r="A42" s="333" t="s">
        <v>88</v>
      </c>
      <c r="B42" s="333" t="s">
        <v>89</v>
      </c>
      <c r="C42" s="332">
        <v>0</v>
      </c>
      <c r="D42" s="332">
        <v>0</v>
      </c>
    </row>
    <row r="43" spans="1:4">
      <c r="A43" s="333" t="s">
        <v>90</v>
      </c>
      <c r="B43" s="333" t="s">
        <v>91</v>
      </c>
      <c r="C43" s="332">
        <v>0</v>
      </c>
      <c r="D43" s="332">
        <v>0</v>
      </c>
    </row>
    <row r="46" spans="1:4">
      <c r="A46" s="330" t="s">
        <v>886</v>
      </c>
      <c r="B46" s="330" t="s">
        <v>887</v>
      </c>
      <c r="C46" s="322">
        <v>4071</v>
      </c>
      <c r="D46" s="322">
        <v>469</v>
      </c>
    </row>
    <row r="47" spans="1:4" ht="26">
      <c r="A47" s="38" t="s">
        <v>896</v>
      </c>
      <c r="B47" s="38" t="s">
        <v>897</v>
      </c>
      <c r="C47" s="324"/>
      <c r="D47" s="324"/>
    </row>
    <row r="48" spans="1:4">
      <c r="A48" s="38" t="s">
        <v>637</v>
      </c>
      <c r="B48" s="38" t="s">
        <v>898</v>
      </c>
      <c r="C48" s="324">
        <v>219</v>
      </c>
      <c r="D48" s="324">
        <v>-362</v>
      </c>
    </row>
    <row r="49" spans="1:4">
      <c r="A49" s="38" t="s">
        <v>403</v>
      </c>
      <c r="B49" s="38" t="s">
        <v>404</v>
      </c>
      <c r="C49" s="324">
        <v>-1</v>
      </c>
      <c r="D49" s="324"/>
    </row>
    <row r="50" spans="1:4" ht="26">
      <c r="A50" s="38" t="s">
        <v>899</v>
      </c>
      <c r="B50" s="38" t="s">
        <v>900</v>
      </c>
      <c r="C50" s="324"/>
      <c r="D50" s="324"/>
    </row>
    <row r="51" spans="1:4">
      <c r="A51" s="330" t="s">
        <v>405</v>
      </c>
      <c r="B51" s="330" t="s">
        <v>901</v>
      </c>
      <c r="C51" s="322">
        <v>4289</v>
      </c>
      <c r="D51" s="322">
        <v>107</v>
      </c>
    </row>
    <row r="52" spans="1:4" ht="26">
      <c r="A52" s="18" t="s">
        <v>795</v>
      </c>
      <c r="B52" s="18" t="s">
        <v>902</v>
      </c>
      <c r="C52" s="324"/>
      <c r="D52" s="324"/>
    </row>
    <row r="53" spans="1:4" ht="26">
      <c r="A53" s="330" t="s">
        <v>903</v>
      </c>
      <c r="B53" s="330" t="s">
        <v>904</v>
      </c>
      <c r="C53" s="322">
        <v>4289</v>
      </c>
      <c r="D53" s="322">
        <v>107</v>
      </c>
    </row>
    <row r="56" spans="1:4" ht="26">
      <c r="A56" s="13" t="s">
        <v>1087</v>
      </c>
      <c r="B56" s="13" t="s">
        <v>1088</v>
      </c>
    </row>
    <row r="57" spans="1:4" ht="31.25" customHeight="1">
      <c r="A57" s="319" t="s">
        <v>126</v>
      </c>
      <c r="B57" s="319" t="s">
        <v>127</v>
      </c>
      <c r="C57" s="320" t="s">
        <v>1124</v>
      </c>
      <c r="D57" s="320" t="s">
        <v>1141</v>
      </c>
    </row>
    <row r="58" spans="1:4">
      <c r="A58" s="340" t="s">
        <v>14</v>
      </c>
      <c r="B58" s="340" t="s">
        <v>15</v>
      </c>
      <c r="C58" s="336">
        <v>94448</v>
      </c>
      <c r="D58" s="336">
        <v>90751</v>
      </c>
    </row>
    <row r="59" spans="1:4">
      <c r="A59" s="61" t="s">
        <v>566</v>
      </c>
      <c r="B59" s="61" t="s">
        <v>133</v>
      </c>
      <c r="C59" s="62">
        <v>10949</v>
      </c>
      <c r="D59" s="62">
        <v>10477</v>
      </c>
    </row>
    <row r="60" spans="1:4">
      <c r="A60" s="61" t="s">
        <v>134</v>
      </c>
      <c r="B60" s="61" t="s">
        <v>907</v>
      </c>
      <c r="C60" s="62">
        <v>34880</v>
      </c>
      <c r="D60" s="62">
        <v>33303</v>
      </c>
    </row>
    <row r="61" spans="1:4">
      <c r="A61" s="61" t="s">
        <v>138</v>
      </c>
      <c r="B61" s="61" t="s">
        <v>139</v>
      </c>
      <c r="C61" s="62">
        <v>46417</v>
      </c>
      <c r="D61" s="62">
        <v>46417</v>
      </c>
    </row>
    <row r="62" spans="1:4">
      <c r="A62" s="61" t="s">
        <v>909</v>
      </c>
      <c r="B62" s="61" t="s">
        <v>141</v>
      </c>
      <c r="C62" s="62">
        <v>0</v>
      </c>
      <c r="D62" s="62">
        <v>0</v>
      </c>
    </row>
    <row r="63" spans="1:4">
      <c r="A63" s="61" t="s">
        <v>536</v>
      </c>
      <c r="B63" s="61" t="s">
        <v>451</v>
      </c>
      <c r="C63" s="62">
        <v>0</v>
      </c>
      <c r="D63" s="62">
        <v>0</v>
      </c>
    </row>
    <row r="64" spans="1:4" ht="26">
      <c r="A64" s="61" t="s">
        <v>644</v>
      </c>
      <c r="B64" s="61" t="s">
        <v>865</v>
      </c>
      <c r="C64" s="62">
        <v>0</v>
      </c>
      <c r="D64" s="62">
        <v>0</v>
      </c>
    </row>
    <row r="65" spans="1:4">
      <c r="A65" s="61" t="s">
        <v>911</v>
      </c>
      <c r="B65" s="61" t="s">
        <v>912</v>
      </c>
      <c r="C65" s="62">
        <v>0</v>
      </c>
      <c r="D65" s="62">
        <v>0</v>
      </c>
    </row>
    <row r="66" spans="1:4">
      <c r="A66" s="61" t="s">
        <v>146</v>
      </c>
      <c r="B66" s="61" t="s">
        <v>147</v>
      </c>
      <c r="C66" s="62">
        <v>0</v>
      </c>
      <c r="D66" s="62">
        <v>0</v>
      </c>
    </row>
    <row r="67" spans="1:4">
      <c r="A67" s="61" t="s">
        <v>913</v>
      </c>
      <c r="B67" s="61" t="s">
        <v>151</v>
      </c>
      <c r="C67" s="62">
        <v>1953</v>
      </c>
      <c r="D67" s="62">
        <v>285</v>
      </c>
    </row>
    <row r="68" spans="1:4">
      <c r="A68" s="61" t="s">
        <v>1005</v>
      </c>
      <c r="B68" s="61" t="s">
        <v>1006</v>
      </c>
      <c r="C68" s="62">
        <v>249</v>
      </c>
      <c r="D68" s="62">
        <v>269</v>
      </c>
    </row>
    <row r="69" spans="1:4">
      <c r="A69" s="340" t="s">
        <v>914</v>
      </c>
      <c r="B69" s="340" t="s">
        <v>17</v>
      </c>
      <c r="C69" s="336">
        <v>98567</v>
      </c>
      <c r="D69" s="336">
        <v>77866</v>
      </c>
    </row>
    <row r="70" spans="1:4">
      <c r="A70" s="61" t="s">
        <v>156</v>
      </c>
      <c r="B70" s="61" t="s">
        <v>157</v>
      </c>
      <c r="C70" s="62">
        <v>36411</v>
      </c>
      <c r="D70" s="62">
        <v>33751</v>
      </c>
    </row>
    <row r="71" spans="1:4">
      <c r="A71" s="61" t="s">
        <v>158</v>
      </c>
      <c r="B71" s="61" t="s">
        <v>159</v>
      </c>
      <c r="C71" s="62">
        <v>18223</v>
      </c>
      <c r="D71" s="62">
        <v>19410</v>
      </c>
    </row>
    <row r="72" spans="1:4">
      <c r="A72" s="364" t="s">
        <v>915</v>
      </c>
      <c r="B72" s="364" t="s">
        <v>161</v>
      </c>
      <c r="C72" s="337">
        <v>651</v>
      </c>
      <c r="D72" s="337">
        <v>124</v>
      </c>
    </row>
    <row r="73" spans="1:4">
      <c r="A73" s="61" t="s">
        <v>152</v>
      </c>
      <c r="B73" s="61" t="s">
        <v>163</v>
      </c>
      <c r="C73" s="62">
        <v>2784</v>
      </c>
      <c r="D73" s="62">
        <v>1562</v>
      </c>
    </row>
    <row r="74" spans="1:4">
      <c r="A74" s="61" t="s">
        <v>916</v>
      </c>
      <c r="B74" s="61" t="s">
        <v>917</v>
      </c>
      <c r="C74" s="62">
        <v>0</v>
      </c>
      <c r="D74" s="62">
        <v>0</v>
      </c>
    </row>
    <row r="75" spans="1:4" ht="26">
      <c r="A75" s="61" t="s">
        <v>918</v>
      </c>
      <c r="B75" s="61" t="s">
        <v>919</v>
      </c>
      <c r="C75" s="62">
        <v>0</v>
      </c>
      <c r="D75" s="62">
        <v>0</v>
      </c>
    </row>
    <row r="76" spans="1:4">
      <c r="A76" s="61" t="s">
        <v>146</v>
      </c>
      <c r="B76" s="61" t="s">
        <v>147</v>
      </c>
      <c r="C76" s="62">
        <v>859</v>
      </c>
      <c r="D76" s="62">
        <v>1793</v>
      </c>
    </row>
    <row r="77" spans="1:4">
      <c r="A77" s="61" t="s">
        <v>499</v>
      </c>
      <c r="B77" s="61" t="s">
        <v>149</v>
      </c>
      <c r="C77" s="62">
        <v>12768</v>
      </c>
      <c r="D77" s="62">
        <v>16347</v>
      </c>
    </row>
    <row r="78" spans="1:4">
      <c r="A78" s="61" t="s">
        <v>170</v>
      </c>
      <c r="B78" s="61" t="s">
        <v>920</v>
      </c>
      <c r="C78" s="62">
        <v>26871</v>
      </c>
      <c r="D78" s="62">
        <v>4879</v>
      </c>
    </row>
    <row r="79" spans="1:4">
      <c r="A79" s="61" t="s">
        <v>923</v>
      </c>
      <c r="B79" s="61" t="s">
        <v>924</v>
      </c>
      <c r="C79" s="62">
        <v>0</v>
      </c>
      <c r="D79" s="62">
        <v>0</v>
      </c>
    </row>
    <row r="80" spans="1:4">
      <c r="A80" s="340" t="s">
        <v>20</v>
      </c>
      <c r="B80" s="340" t="s">
        <v>925</v>
      </c>
      <c r="C80" s="336">
        <v>193015</v>
      </c>
      <c r="D80" s="336">
        <v>168617</v>
      </c>
    </row>
    <row r="81" spans="1:4">
      <c r="A81" s="15"/>
      <c r="B81" s="15"/>
      <c r="C81" s="1"/>
    </row>
    <row r="82" spans="1:4" ht="31.25" customHeight="1">
      <c r="A82" s="319" t="s">
        <v>452</v>
      </c>
      <c r="B82" s="319" t="s">
        <v>177</v>
      </c>
      <c r="C82" s="320" t="s">
        <v>1124</v>
      </c>
      <c r="D82" s="320" t="s">
        <v>1141</v>
      </c>
    </row>
    <row r="83" spans="1:4">
      <c r="A83" s="340" t="s">
        <v>22</v>
      </c>
      <c r="B83" s="340" t="s">
        <v>23</v>
      </c>
      <c r="C83" s="336">
        <v>155992</v>
      </c>
      <c r="D83" s="336">
        <v>123565</v>
      </c>
    </row>
    <row r="84" spans="1:4">
      <c r="A84" s="340" t="s">
        <v>926</v>
      </c>
      <c r="B84" s="340" t="s">
        <v>481</v>
      </c>
      <c r="C84" s="336">
        <v>155992</v>
      </c>
      <c r="D84" s="336">
        <v>123565</v>
      </c>
    </row>
    <row r="85" spans="1:4">
      <c r="A85" s="61" t="s">
        <v>182</v>
      </c>
      <c r="B85" s="61" t="s">
        <v>183</v>
      </c>
      <c r="C85" s="62">
        <v>94950</v>
      </c>
      <c r="D85" s="62">
        <v>94950</v>
      </c>
    </row>
    <row r="86" spans="1:4">
      <c r="A86" s="61" t="s">
        <v>990</v>
      </c>
      <c r="B86" s="61" t="s">
        <v>1007</v>
      </c>
      <c r="C86" s="62">
        <v>112438</v>
      </c>
      <c r="D86" s="62">
        <v>106705</v>
      </c>
    </row>
    <row r="87" spans="1:4">
      <c r="A87" s="61" t="s">
        <v>1008</v>
      </c>
      <c r="B87" s="61" t="s">
        <v>189</v>
      </c>
      <c r="C87" s="62">
        <v>0</v>
      </c>
      <c r="D87" s="62">
        <v>0</v>
      </c>
    </row>
    <row r="88" spans="1:4">
      <c r="A88" s="61" t="s">
        <v>573</v>
      </c>
      <c r="B88" s="61" t="s">
        <v>191</v>
      </c>
      <c r="C88" s="62">
        <v>724</v>
      </c>
      <c r="D88" s="62">
        <v>46</v>
      </c>
    </row>
    <row r="89" spans="1:4">
      <c r="A89" s="61" t="s">
        <v>574</v>
      </c>
      <c r="B89" s="61" t="s">
        <v>193</v>
      </c>
      <c r="C89" s="62">
        <v>-618</v>
      </c>
      <c r="D89" s="62">
        <v>-640</v>
      </c>
    </row>
    <row r="90" spans="1:4">
      <c r="A90" s="61" t="s">
        <v>194</v>
      </c>
      <c r="B90" s="61" t="s">
        <v>195</v>
      </c>
      <c r="C90" s="62">
        <v>-55573</v>
      </c>
      <c r="D90" s="62">
        <v>-77965</v>
      </c>
    </row>
    <row r="91" spans="1:4">
      <c r="A91" s="61" t="s">
        <v>575</v>
      </c>
      <c r="B91" s="61" t="s">
        <v>197</v>
      </c>
      <c r="C91" s="62">
        <v>4071</v>
      </c>
      <c r="D91" s="62">
        <v>469</v>
      </c>
    </row>
    <row r="92" spans="1:4">
      <c r="A92" s="321" t="s">
        <v>927</v>
      </c>
      <c r="B92" s="321" t="s">
        <v>482</v>
      </c>
      <c r="C92" s="341">
        <v>0</v>
      </c>
      <c r="D92" s="341">
        <v>0</v>
      </c>
    </row>
    <row r="93" spans="1:4">
      <c r="A93" s="340" t="s">
        <v>24</v>
      </c>
      <c r="B93" s="340" t="s">
        <v>928</v>
      </c>
      <c r="C93" s="336">
        <v>5430</v>
      </c>
      <c r="D93" s="336">
        <v>7036</v>
      </c>
    </row>
    <row r="94" spans="1:4">
      <c r="A94" s="61" t="s">
        <v>336</v>
      </c>
      <c r="B94" s="61" t="s">
        <v>337</v>
      </c>
      <c r="C94" s="62">
        <v>0</v>
      </c>
      <c r="D94" s="62">
        <v>0</v>
      </c>
    </row>
    <row r="95" spans="1:4">
      <c r="A95" s="61" t="s">
        <v>200</v>
      </c>
      <c r="B95" s="61" t="s">
        <v>201</v>
      </c>
      <c r="C95" s="62">
        <v>164</v>
      </c>
      <c r="D95" s="62">
        <v>470</v>
      </c>
    </row>
    <row r="96" spans="1:4">
      <c r="A96" s="61" t="s">
        <v>929</v>
      </c>
      <c r="B96" s="61" t="s">
        <v>531</v>
      </c>
      <c r="C96" s="62">
        <v>0</v>
      </c>
      <c r="D96" s="62">
        <v>0</v>
      </c>
    </row>
    <row r="97" spans="1:4">
      <c r="A97" s="61" t="s">
        <v>502</v>
      </c>
      <c r="B97" s="61" t="s">
        <v>205</v>
      </c>
      <c r="C97" s="62">
        <v>4653</v>
      </c>
      <c r="D97" s="62">
        <v>6182</v>
      </c>
    </row>
    <row r="98" spans="1:4">
      <c r="A98" s="61" t="s">
        <v>503</v>
      </c>
      <c r="B98" s="61" t="s">
        <v>207</v>
      </c>
      <c r="C98" s="62">
        <v>587</v>
      </c>
      <c r="D98" s="62">
        <v>345</v>
      </c>
    </row>
    <row r="99" spans="1:4">
      <c r="A99" s="61" t="s">
        <v>483</v>
      </c>
      <c r="B99" s="61" t="s">
        <v>456</v>
      </c>
      <c r="C99" s="62">
        <v>26</v>
      </c>
      <c r="D99" s="62">
        <v>30</v>
      </c>
    </row>
    <row r="100" spans="1:4">
      <c r="A100" s="61" t="s">
        <v>930</v>
      </c>
      <c r="B100" s="61" t="s">
        <v>211</v>
      </c>
      <c r="C100" s="62">
        <v>0</v>
      </c>
      <c r="D100" s="62">
        <v>9</v>
      </c>
    </row>
    <row r="101" spans="1:4">
      <c r="A101" s="340" t="s">
        <v>931</v>
      </c>
      <c r="B101" s="340" t="s">
        <v>932</v>
      </c>
      <c r="C101" s="336">
        <v>31593</v>
      </c>
      <c r="D101" s="336">
        <v>38016</v>
      </c>
    </row>
    <row r="102" spans="1:4">
      <c r="A102" s="61" t="s">
        <v>336</v>
      </c>
      <c r="B102" s="61" t="s">
        <v>337</v>
      </c>
      <c r="C102" s="62">
        <v>888</v>
      </c>
      <c r="D102" s="62">
        <v>5788</v>
      </c>
    </row>
    <row r="103" spans="1:4">
      <c r="A103" s="61" t="s">
        <v>200</v>
      </c>
      <c r="B103" s="61" t="s">
        <v>201</v>
      </c>
      <c r="C103" s="62">
        <v>254</v>
      </c>
      <c r="D103" s="62">
        <v>271</v>
      </c>
    </row>
    <row r="104" spans="1:4">
      <c r="A104" s="61" t="s">
        <v>579</v>
      </c>
      <c r="B104" s="61" t="s">
        <v>217</v>
      </c>
      <c r="C104" s="62">
        <v>25187</v>
      </c>
      <c r="D104" s="62">
        <v>22775</v>
      </c>
    </row>
    <row r="105" spans="1:4">
      <c r="A105" s="61" t="s">
        <v>933</v>
      </c>
      <c r="B105" s="61" t="s">
        <v>219</v>
      </c>
      <c r="C105" s="62">
        <v>2096</v>
      </c>
      <c r="D105" s="62">
        <v>241</v>
      </c>
    </row>
    <row r="106" spans="1:4">
      <c r="A106" s="61" t="s">
        <v>202</v>
      </c>
      <c r="B106" s="61" t="s">
        <v>203</v>
      </c>
      <c r="C106" s="62">
        <v>2633</v>
      </c>
      <c r="D106" s="62">
        <v>7577</v>
      </c>
    </row>
    <row r="107" spans="1:4">
      <c r="A107" s="61" t="s">
        <v>503</v>
      </c>
      <c r="B107" s="61" t="s">
        <v>207</v>
      </c>
      <c r="C107" s="62">
        <v>300</v>
      </c>
      <c r="D107" s="62">
        <v>1272</v>
      </c>
    </row>
    <row r="108" spans="1:4">
      <c r="A108" s="61" t="s">
        <v>934</v>
      </c>
      <c r="B108" s="61" t="s">
        <v>456</v>
      </c>
      <c r="C108" s="62">
        <v>91</v>
      </c>
      <c r="D108" s="62">
        <v>1</v>
      </c>
    </row>
    <row r="109" spans="1:4">
      <c r="A109" s="61" t="s">
        <v>930</v>
      </c>
      <c r="B109" s="61" t="s">
        <v>211</v>
      </c>
      <c r="C109" s="62">
        <v>144</v>
      </c>
      <c r="D109" s="62">
        <v>91</v>
      </c>
    </row>
    <row r="110" spans="1:4" ht="26">
      <c r="A110" s="342" t="s">
        <v>935</v>
      </c>
      <c r="B110" s="342" t="s">
        <v>936</v>
      </c>
      <c r="C110" s="343">
        <v>0</v>
      </c>
      <c r="D110" s="343">
        <v>0</v>
      </c>
    </row>
    <row r="111" spans="1:4">
      <c r="A111" s="340" t="s">
        <v>30</v>
      </c>
      <c r="B111" s="340" t="s">
        <v>937</v>
      </c>
      <c r="C111" s="336">
        <v>193015</v>
      </c>
      <c r="D111" s="336">
        <v>168617</v>
      </c>
    </row>
    <row r="114" spans="1:4" ht="26">
      <c r="A114" s="13" t="s">
        <v>1090</v>
      </c>
      <c r="B114" s="13" t="s">
        <v>1091</v>
      </c>
    </row>
    <row r="115" spans="1:4" ht="31.25" customHeight="1">
      <c r="A115" s="319" t="s">
        <v>231</v>
      </c>
      <c r="B115" s="319" t="s">
        <v>232</v>
      </c>
      <c r="C115" s="113" t="s">
        <v>1123</v>
      </c>
      <c r="D115" s="113" t="s">
        <v>1140</v>
      </c>
    </row>
    <row r="116" spans="1:4">
      <c r="A116" s="344" t="s">
        <v>938</v>
      </c>
      <c r="B116" s="344" t="s">
        <v>234</v>
      </c>
      <c r="C116" s="4"/>
      <c r="D116" s="4"/>
    </row>
    <row r="117" spans="1:4">
      <c r="A117" s="345" t="s">
        <v>522</v>
      </c>
      <c r="B117" s="345" t="s">
        <v>939</v>
      </c>
      <c r="C117" s="5">
        <v>4071</v>
      </c>
      <c r="D117" s="5">
        <v>469</v>
      </c>
    </row>
    <row r="118" spans="1:4">
      <c r="A118" s="345" t="s">
        <v>235</v>
      </c>
      <c r="B118" s="345" t="s">
        <v>236</v>
      </c>
      <c r="C118" s="5">
        <v>1700</v>
      </c>
      <c r="D118" s="5">
        <v>-850</v>
      </c>
    </row>
    <row r="119" spans="1:4" ht="26">
      <c r="A119" s="358" t="s">
        <v>1055</v>
      </c>
      <c r="B119" s="358" t="s">
        <v>1056</v>
      </c>
      <c r="C119" s="6"/>
      <c r="D119" s="6"/>
    </row>
    <row r="120" spans="1:4">
      <c r="A120" s="63" t="s">
        <v>1057</v>
      </c>
      <c r="B120" s="63" t="s">
        <v>1058</v>
      </c>
      <c r="C120" s="6">
        <v>740</v>
      </c>
      <c r="D120" s="6">
        <v>563</v>
      </c>
    </row>
    <row r="121" spans="1:4">
      <c r="A121" s="63" t="s">
        <v>804</v>
      </c>
      <c r="B121" s="63" t="s">
        <v>1011</v>
      </c>
      <c r="C121" s="6">
        <v>0</v>
      </c>
      <c r="D121" s="6">
        <v>0</v>
      </c>
    </row>
    <row r="122" spans="1:4">
      <c r="A122" s="63" t="s">
        <v>943</v>
      </c>
      <c r="B122" s="63" t="s">
        <v>605</v>
      </c>
      <c r="C122" s="6">
        <v>63</v>
      </c>
      <c r="D122" s="6">
        <v>206</v>
      </c>
    </row>
    <row r="123" spans="1:4">
      <c r="A123" s="63" t="s">
        <v>652</v>
      </c>
      <c r="B123" s="63" t="s">
        <v>944</v>
      </c>
      <c r="C123" s="6">
        <v>-50</v>
      </c>
      <c r="D123" s="6">
        <v>-233</v>
      </c>
    </row>
    <row r="124" spans="1:4">
      <c r="A124" s="63" t="s">
        <v>653</v>
      </c>
      <c r="B124" s="63" t="s">
        <v>248</v>
      </c>
      <c r="C124" s="6">
        <v>-175</v>
      </c>
      <c r="D124" s="6">
        <v>-717</v>
      </c>
    </row>
    <row r="125" spans="1:4">
      <c r="A125" s="63" t="s">
        <v>654</v>
      </c>
      <c r="B125" s="63" t="s">
        <v>250</v>
      </c>
      <c r="C125" s="6">
        <v>-3044</v>
      </c>
      <c r="D125" s="6">
        <v>-2574</v>
      </c>
    </row>
    <row r="126" spans="1:4">
      <c r="A126" s="63" t="s">
        <v>655</v>
      </c>
      <c r="B126" s="63" t="s">
        <v>252</v>
      </c>
      <c r="C126" s="6">
        <v>14954</v>
      </c>
      <c r="D126" s="6">
        <v>10850</v>
      </c>
    </row>
    <row r="127" spans="1:4">
      <c r="A127" s="63" t="s">
        <v>255</v>
      </c>
      <c r="B127" s="63" t="s">
        <v>945</v>
      </c>
      <c r="C127" s="6">
        <v>-10145</v>
      </c>
      <c r="D127" s="6">
        <v>-8555</v>
      </c>
    </row>
    <row r="128" spans="1:4">
      <c r="A128" s="63" t="s">
        <v>259</v>
      </c>
      <c r="B128" s="63" t="s">
        <v>256</v>
      </c>
      <c r="C128" s="6">
        <v>-1038</v>
      </c>
      <c r="D128" s="6">
        <v>368</v>
      </c>
    </row>
    <row r="129" spans="1:4">
      <c r="A129" s="63" t="s">
        <v>946</v>
      </c>
      <c r="B129" s="63" t="s">
        <v>260</v>
      </c>
      <c r="C129" s="6">
        <v>395</v>
      </c>
      <c r="D129" s="6">
        <v>-758</v>
      </c>
    </row>
    <row r="130" spans="1:4">
      <c r="A130" s="345" t="s">
        <v>805</v>
      </c>
      <c r="B130" s="345" t="s">
        <v>262</v>
      </c>
      <c r="C130" s="5">
        <v>5771</v>
      </c>
      <c r="D130" s="5">
        <v>-381</v>
      </c>
    </row>
    <row r="131" spans="1:4">
      <c r="A131" s="346" t="s">
        <v>947</v>
      </c>
      <c r="B131" s="346" t="s">
        <v>948</v>
      </c>
      <c r="C131" s="7">
        <v>-765</v>
      </c>
      <c r="D131" s="7">
        <v>-221</v>
      </c>
    </row>
    <row r="132" spans="1:4">
      <c r="A132" s="63" t="s">
        <v>766</v>
      </c>
      <c r="B132" s="63" t="s">
        <v>767</v>
      </c>
      <c r="C132" s="6">
        <v>-29</v>
      </c>
      <c r="D132" s="6">
        <v>1508</v>
      </c>
    </row>
    <row r="133" spans="1:4">
      <c r="A133" s="347" t="s">
        <v>949</v>
      </c>
      <c r="B133" s="347" t="s">
        <v>950</v>
      </c>
      <c r="C133" s="5">
        <v>4977</v>
      </c>
      <c r="D133" s="5">
        <v>906</v>
      </c>
    </row>
    <row r="134" spans="1:4">
      <c r="A134" s="344" t="s">
        <v>660</v>
      </c>
      <c r="B134" s="344" t="s">
        <v>272</v>
      </c>
      <c r="C134" s="4"/>
      <c r="D134" s="4"/>
    </row>
    <row r="135" spans="1:4">
      <c r="A135" s="348" t="s">
        <v>549</v>
      </c>
      <c r="B135" s="348" t="s">
        <v>274</v>
      </c>
      <c r="C135" s="4">
        <v>107</v>
      </c>
      <c r="D135" s="4">
        <v>2695</v>
      </c>
    </row>
    <row r="136" spans="1:4">
      <c r="A136" s="63" t="s">
        <v>951</v>
      </c>
      <c r="B136" s="63" t="s">
        <v>952</v>
      </c>
      <c r="C136" s="6">
        <v>6</v>
      </c>
      <c r="D136" s="6">
        <v>172</v>
      </c>
    </row>
    <row r="137" spans="1:4">
      <c r="A137" s="63" t="s">
        <v>1012</v>
      </c>
      <c r="B137" s="63" t="s">
        <v>1013</v>
      </c>
      <c r="C137" s="6">
        <v>0</v>
      </c>
      <c r="D137" s="6">
        <v>0</v>
      </c>
    </row>
    <row r="138" spans="1:4">
      <c r="A138" s="63" t="s">
        <v>281</v>
      </c>
      <c r="B138" s="63" t="s">
        <v>282</v>
      </c>
      <c r="C138" s="6">
        <v>46</v>
      </c>
      <c r="D138" s="6">
        <v>2500</v>
      </c>
    </row>
    <row r="139" spans="1:4">
      <c r="A139" s="63" t="s">
        <v>953</v>
      </c>
      <c r="B139" s="63" t="s">
        <v>954</v>
      </c>
      <c r="C139" s="6">
        <v>55</v>
      </c>
      <c r="D139" s="6">
        <v>23</v>
      </c>
    </row>
    <row r="140" spans="1:4">
      <c r="A140" s="63" t="s">
        <v>1014</v>
      </c>
      <c r="B140" s="63" t="s">
        <v>1015</v>
      </c>
      <c r="C140" s="6">
        <v>0</v>
      </c>
      <c r="D140" s="6">
        <v>0</v>
      </c>
    </row>
    <row r="141" spans="1:4">
      <c r="A141" s="345" t="s">
        <v>553</v>
      </c>
      <c r="B141" s="345" t="s">
        <v>300</v>
      </c>
      <c r="C141" s="5">
        <v>1041</v>
      </c>
      <c r="D141" s="5">
        <v>657</v>
      </c>
    </row>
    <row r="142" spans="1:4" ht="26">
      <c r="A142" s="63" t="s">
        <v>957</v>
      </c>
      <c r="B142" s="63" t="s">
        <v>958</v>
      </c>
      <c r="C142" s="6">
        <v>803</v>
      </c>
      <c r="D142" s="6">
        <v>640</v>
      </c>
    </row>
    <row r="143" spans="1:4">
      <c r="A143" s="63" t="s">
        <v>1016</v>
      </c>
      <c r="B143" s="63" t="s">
        <v>1017</v>
      </c>
      <c r="C143" s="6">
        <v>0</v>
      </c>
      <c r="D143" s="6">
        <v>0</v>
      </c>
    </row>
    <row r="144" spans="1:4">
      <c r="A144" s="63" t="s">
        <v>962</v>
      </c>
      <c r="B144" s="63" t="s">
        <v>963</v>
      </c>
      <c r="C144" s="6">
        <v>0</v>
      </c>
      <c r="D144" s="6">
        <v>0</v>
      </c>
    </row>
    <row r="145" spans="1:4">
      <c r="A145" s="63" t="s">
        <v>557</v>
      </c>
      <c r="B145" s="63" t="s">
        <v>424</v>
      </c>
      <c r="C145" s="6">
        <v>238</v>
      </c>
      <c r="D145" s="6">
        <v>17</v>
      </c>
    </row>
    <row r="146" spans="1:4">
      <c r="A146" s="347" t="s">
        <v>964</v>
      </c>
      <c r="B146" s="347" t="s">
        <v>965</v>
      </c>
      <c r="C146" s="5">
        <v>-934</v>
      </c>
      <c r="D146" s="5">
        <v>2038</v>
      </c>
    </row>
    <row r="147" spans="1:4">
      <c r="A147" s="344" t="s">
        <v>669</v>
      </c>
      <c r="B147" s="344" t="s">
        <v>966</v>
      </c>
      <c r="C147" s="4"/>
      <c r="D147" s="4"/>
    </row>
    <row r="148" spans="1:4">
      <c r="A148" s="348" t="s">
        <v>549</v>
      </c>
      <c r="B148" s="348" t="s">
        <v>274</v>
      </c>
      <c r="C148" s="4">
        <v>125</v>
      </c>
      <c r="D148" s="4">
        <v>5001</v>
      </c>
    </row>
    <row r="149" spans="1:4" ht="26">
      <c r="A149" s="63" t="s">
        <v>967</v>
      </c>
      <c r="B149" s="63" t="s">
        <v>968</v>
      </c>
      <c r="C149" s="6">
        <v>0</v>
      </c>
      <c r="D149" s="6">
        <v>0</v>
      </c>
    </row>
    <row r="150" spans="1:4">
      <c r="A150" s="63" t="s">
        <v>336</v>
      </c>
      <c r="B150" s="63" t="s">
        <v>337</v>
      </c>
      <c r="C150" s="6">
        <v>125</v>
      </c>
      <c r="D150" s="6">
        <v>4989</v>
      </c>
    </row>
    <row r="151" spans="1:4">
      <c r="A151" s="63" t="s">
        <v>1018</v>
      </c>
      <c r="B151" s="63" t="s">
        <v>1019</v>
      </c>
      <c r="C151" s="6">
        <v>0</v>
      </c>
      <c r="D151" s="6">
        <v>0</v>
      </c>
    </row>
    <row r="152" spans="1:4">
      <c r="A152" s="63" t="s">
        <v>1020</v>
      </c>
      <c r="B152" s="63" t="s">
        <v>1021</v>
      </c>
      <c r="C152" s="6">
        <v>0</v>
      </c>
      <c r="D152" s="6">
        <v>12</v>
      </c>
    </row>
    <row r="153" spans="1:4">
      <c r="A153" s="345" t="s">
        <v>553</v>
      </c>
      <c r="B153" s="345" t="s">
        <v>300</v>
      </c>
      <c r="C153" s="5">
        <v>4163</v>
      </c>
      <c r="D153" s="5">
        <v>12885</v>
      </c>
    </row>
    <row r="154" spans="1:4">
      <c r="A154" s="63" t="s">
        <v>1022</v>
      </c>
      <c r="B154" s="63" t="s">
        <v>1023</v>
      </c>
      <c r="C154" s="6">
        <v>0</v>
      </c>
      <c r="D154" s="6">
        <v>0</v>
      </c>
    </row>
    <row r="155" spans="1:4">
      <c r="A155" s="63" t="s">
        <v>811</v>
      </c>
      <c r="B155" s="63" t="s">
        <v>346</v>
      </c>
      <c r="C155" s="6">
        <v>0</v>
      </c>
      <c r="D155" s="6">
        <v>0</v>
      </c>
    </row>
    <row r="156" spans="1:4" ht="26">
      <c r="A156" s="63" t="s">
        <v>1024</v>
      </c>
      <c r="B156" s="63" t="s">
        <v>1025</v>
      </c>
      <c r="C156" s="6">
        <v>0</v>
      </c>
      <c r="D156" s="6">
        <v>0</v>
      </c>
    </row>
    <row r="157" spans="1:4">
      <c r="A157" s="63" t="s">
        <v>969</v>
      </c>
      <c r="B157" s="63" t="s">
        <v>970</v>
      </c>
      <c r="C157" s="6">
        <v>3982</v>
      </c>
      <c r="D157" s="6">
        <v>12605</v>
      </c>
    </row>
    <row r="158" spans="1:4">
      <c r="A158" s="63" t="s">
        <v>1026</v>
      </c>
      <c r="B158" s="63" t="s">
        <v>1027</v>
      </c>
      <c r="C158" s="6">
        <v>0</v>
      </c>
      <c r="D158" s="6">
        <v>0</v>
      </c>
    </row>
    <row r="159" spans="1:4">
      <c r="A159" s="63" t="s">
        <v>200</v>
      </c>
      <c r="B159" s="63" t="s">
        <v>1028</v>
      </c>
      <c r="C159" s="6">
        <v>0</v>
      </c>
      <c r="D159" s="6">
        <v>0</v>
      </c>
    </row>
    <row r="160" spans="1:4">
      <c r="A160" s="63" t="s">
        <v>971</v>
      </c>
      <c r="B160" s="63" t="s">
        <v>786</v>
      </c>
      <c r="C160" s="6">
        <v>62</v>
      </c>
      <c r="D160" s="6">
        <v>58</v>
      </c>
    </row>
    <row r="161" spans="1:8">
      <c r="A161" s="63" t="s">
        <v>351</v>
      </c>
      <c r="B161" s="63" t="s">
        <v>341</v>
      </c>
      <c r="C161" s="6">
        <v>48</v>
      </c>
      <c r="D161" s="6">
        <v>222</v>
      </c>
    </row>
    <row r="162" spans="1:8">
      <c r="A162" s="63" t="s">
        <v>1029</v>
      </c>
      <c r="B162" s="63" t="s">
        <v>1030</v>
      </c>
      <c r="C162" s="6">
        <v>71</v>
      </c>
      <c r="D162" s="6">
        <v>0</v>
      </c>
    </row>
    <row r="163" spans="1:8">
      <c r="A163" s="347" t="s">
        <v>972</v>
      </c>
      <c r="B163" s="347" t="s">
        <v>973</v>
      </c>
      <c r="C163" s="5">
        <v>-4038</v>
      </c>
      <c r="D163" s="5">
        <v>-7884</v>
      </c>
    </row>
    <row r="164" spans="1:8">
      <c r="A164" s="48" t="s">
        <v>974</v>
      </c>
      <c r="B164" s="48" t="s">
        <v>975</v>
      </c>
      <c r="C164" s="5">
        <v>5</v>
      </c>
      <c r="D164" s="5">
        <v>-4940</v>
      </c>
    </row>
    <row r="165" spans="1:8">
      <c r="A165" s="48" t="s">
        <v>976</v>
      </c>
      <c r="B165" s="48" t="s">
        <v>977</v>
      </c>
      <c r="C165" s="5">
        <v>5</v>
      </c>
      <c r="D165" s="5">
        <v>-4940</v>
      </c>
    </row>
    <row r="166" spans="1:8">
      <c r="A166" s="349" t="s">
        <v>978</v>
      </c>
      <c r="B166" s="349" t="s">
        <v>979</v>
      </c>
      <c r="C166" s="6">
        <v>0</v>
      </c>
      <c r="D166" s="6">
        <v>0</v>
      </c>
    </row>
    <row r="167" spans="1:8">
      <c r="A167" s="48" t="s">
        <v>980</v>
      </c>
      <c r="B167" s="48" t="s">
        <v>981</v>
      </c>
      <c r="C167" s="5">
        <v>26866</v>
      </c>
      <c r="D167" s="5">
        <v>9819</v>
      </c>
    </row>
    <row r="168" spans="1:8">
      <c r="A168" s="48" t="s">
        <v>982</v>
      </c>
      <c r="B168" s="48" t="s">
        <v>983</v>
      </c>
      <c r="C168" s="49">
        <v>26871</v>
      </c>
      <c r="D168" s="49">
        <v>4879</v>
      </c>
    </row>
    <row r="171" spans="1:8" ht="26">
      <c r="A171" s="13" t="s">
        <v>1092</v>
      </c>
      <c r="B171" s="13" t="s">
        <v>1093</v>
      </c>
    </row>
    <row r="172" spans="1:8" ht="52">
      <c r="A172" s="411" t="s">
        <v>126</v>
      </c>
      <c r="B172" s="411" t="s">
        <v>127</v>
      </c>
      <c r="C172" s="350" t="s">
        <v>1114</v>
      </c>
      <c r="D172" s="350" t="s">
        <v>1067</v>
      </c>
      <c r="E172" s="350" t="s">
        <v>1068</v>
      </c>
      <c r="F172" s="350" t="s">
        <v>1059</v>
      </c>
      <c r="G172" s="350" t="s">
        <v>478</v>
      </c>
      <c r="H172" s="351" t="s">
        <v>433</v>
      </c>
    </row>
    <row r="173" spans="1:8" ht="78">
      <c r="A173" s="411" t="s">
        <v>126</v>
      </c>
      <c r="B173" s="411"/>
      <c r="C173" s="350" t="s">
        <v>1115</v>
      </c>
      <c r="D173" s="350" t="s">
        <v>1069</v>
      </c>
      <c r="E173" s="350" t="s">
        <v>1070</v>
      </c>
      <c r="F173" s="350" t="s">
        <v>1060</v>
      </c>
      <c r="G173" s="350" t="s">
        <v>987</v>
      </c>
      <c r="H173" s="351" t="s">
        <v>435</v>
      </c>
    </row>
    <row r="174" spans="1:8">
      <c r="A174" s="347" t="s">
        <v>14</v>
      </c>
      <c r="B174" s="347" t="s">
        <v>15</v>
      </c>
      <c r="C174" s="352">
        <v>3847</v>
      </c>
      <c r="D174" s="352">
        <v>4358</v>
      </c>
      <c r="E174" s="352">
        <v>847</v>
      </c>
      <c r="F174" s="352">
        <v>103574</v>
      </c>
      <c r="G174" s="352">
        <v>-18178</v>
      </c>
      <c r="H174" s="352">
        <v>94448</v>
      </c>
    </row>
    <row r="175" spans="1:8">
      <c r="A175" s="64" t="s">
        <v>566</v>
      </c>
      <c r="B175" s="64" t="s">
        <v>133</v>
      </c>
      <c r="C175" s="62">
        <v>1184</v>
      </c>
      <c r="D175" s="62">
        <v>2562</v>
      </c>
      <c r="E175" s="62">
        <v>828</v>
      </c>
      <c r="F175" s="62">
        <v>6375</v>
      </c>
      <c r="G175" s="62">
        <v>0</v>
      </c>
      <c r="H175" s="62">
        <v>10949</v>
      </c>
    </row>
    <row r="176" spans="1:8">
      <c r="A176" s="64" t="s">
        <v>134</v>
      </c>
      <c r="B176" s="64" t="s">
        <v>907</v>
      </c>
      <c r="C176" s="62">
        <v>888</v>
      </c>
      <c r="D176" s="62">
        <v>1763</v>
      </c>
      <c r="E176" s="62">
        <v>19</v>
      </c>
      <c r="F176" s="62">
        <v>48763</v>
      </c>
      <c r="G176" s="62">
        <v>-16553</v>
      </c>
      <c r="H176" s="62">
        <v>34880</v>
      </c>
    </row>
    <row r="177" spans="1:8">
      <c r="A177" s="64" t="s">
        <v>138</v>
      </c>
      <c r="B177" s="64" t="s">
        <v>139</v>
      </c>
      <c r="C177" s="62">
        <v>0</v>
      </c>
      <c r="D177" s="62">
        <v>0</v>
      </c>
      <c r="E177" s="62">
        <v>0</v>
      </c>
      <c r="F177" s="62">
        <v>0</v>
      </c>
      <c r="G177" s="62">
        <v>46417</v>
      </c>
      <c r="H177" s="62">
        <v>46417</v>
      </c>
    </row>
    <row r="178" spans="1:8">
      <c r="A178" s="64" t="s">
        <v>909</v>
      </c>
      <c r="B178" s="64" t="s">
        <v>141</v>
      </c>
      <c r="C178" s="62">
        <v>0</v>
      </c>
      <c r="D178" s="62">
        <v>0</v>
      </c>
      <c r="E178" s="62">
        <v>0</v>
      </c>
      <c r="F178" s="62">
        <v>0</v>
      </c>
      <c r="G178" s="62">
        <v>0</v>
      </c>
      <c r="H178" s="62">
        <v>0</v>
      </c>
    </row>
    <row r="179" spans="1:8">
      <c r="A179" s="64" t="s">
        <v>536</v>
      </c>
      <c r="B179" s="64" t="s">
        <v>451</v>
      </c>
      <c r="C179" s="62">
        <v>0</v>
      </c>
      <c r="D179" s="62">
        <v>0</v>
      </c>
      <c r="E179" s="62">
        <v>0</v>
      </c>
      <c r="F179" s="62">
        <v>48043</v>
      </c>
      <c r="G179" s="62">
        <v>-48043</v>
      </c>
      <c r="H179" s="62">
        <v>0</v>
      </c>
    </row>
    <row r="180" spans="1:8" ht="26">
      <c r="A180" s="64" t="s">
        <v>644</v>
      </c>
      <c r="B180" s="64" t="s">
        <v>865</v>
      </c>
      <c r="C180" s="62">
        <v>0</v>
      </c>
      <c r="D180" s="62">
        <v>0</v>
      </c>
      <c r="E180" s="62">
        <v>0</v>
      </c>
      <c r="F180" s="62">
        <v>0</v>
      </c>
      <c r="G180" s="62">
        <v>0</v>
      </c>
      <c r="H180" s="62">
        <v>0</v>
      </c>
    </row>
    <row r="181" spans="1:8">
      <c r="A181" s="64" t="s">
        <v>911</v>
      </c>
      <c r="B181" s="64" t="s">
        <v>912</v>
      </c>
      <c r="C181" s="62">
        <v>0</v>
      </c>
      <c r="D181" s="62">
        <v>0</v>
      </c>
      <c r="E181" s="62">
        <v>0</v>
      </c>
      <c r="F181" s="62">
        <v>0</v>
      </c>
      <c r="G181" s="62">
        <v>0</v>
      </c>
      <c r="H181" s="62">
        <v>0</v>
      </c>
    </row>
    <row r="182" spans="1:8">
      <c r="A182" s="64" t="s">
        <v>146</v>
      </c>
      <c r="B182" s="64" t="s">
        <v>147</v>
      </c>
      <c r="C182" s="62">
        <v>0</v>
      </c>
      <c r="D182" s="62">
        <v>0</v>
      </c>
      <c r="E182" s="62">
        <v>0</v>
      </c>
      <c r="F182" s="62">
        <v>0</v>
      </c>
      <c r="G182" s="62">
        <v>0</v>
      </c>
      <c r="H182" s="62">
        <v>0</v>
      </c>
    </row>
    <row r="183" spans="1:8">
      <c r="A183" s="64" t="s">
        <v>913</v>
      </c>
      <c r="B183" s="64" t="s">
        <v>151</v>
      </c>
      <c r="C183" s="62">
        <v>1748</v>
      </c>
      <c r="D183" s="62">
        <v>17</v>
      </c>
      <c r="E183" s="62">
        <v>0</v>
      </c>
      <c r="F183" s="62">
        <v>187</v>
      </c>
      <c r="G183" s="62">
        <v>1</v>
      </c>
      <c r="H183" s="62">
        <v>1953</v>
      </c>
    </row>
    <row r="184" spans="1:8">
      <c r="A184" s="64" t="s">
        <v>1005</v>
      </c>
      <c r="B184" s="64" t="s">
        <v>1006</v>
      </c>
      <c r="C184" s="62">
        <v>27</v>
      </c>
      <c r="D184" s="62">
        <v>16</v>
      </c>
      <c r="E184" s="62">
        <v>0</v>
      </c>
      <c r="F184" s="62">
        <v>206</v>
      </c>
      <c r="G184" s="62">
        <v>0</v>
      </c>
      <c r="H184" s="62">
        <v>249</v>
      </c>
    </row>
    <row r="185" spans="1:8">
      <c r="A185" s="347" t="s">
        <v>914</v>
      </c>
      <c r="B185" s="347" t="s">
        <v>17</v>
      </c>
      <c r="C185" s="352">
        <v>29967</v>
      </c>
      <c r="D185" s="352">
        <v>40775</v>
      </c>
      <c r="E185" s="352">
        <v>16560</v>
      </c>
      <c r="F185" s="352">
        <v>18422</v>
      </c>
      <c r="G185" s="352">
        <v>-7157</v>
      </c>
      <c r="H185" s="352">
        <v>98567</v>
      </c>
    </row>
    <row r="186" spans="1:8">
      <c r="A186" s="64" t="s">
        <v>156</v>
      </c>
      <c r="B186" s="64" t="s">
        <v>157</v>
      </c>
      <c r="C186" s="62">
        <v>6713</v>
      </c>
      <c r="D186" s="62">
        <v>29633</v>
      </c>
      <c r="E186" s="62">
        <v>0</v>
      </c>
      <c r="F186" s="62">
        <v>65</v>
      </c>
      <c r="G186" s="62">
        <v>0</v>
      </c>
      <c r="H186" s="62">
        <v>36411</v>
      </c>
    </row>
    <row r="187" spans="1:8">
      <c r="A187" s="64" t="s">
        <v>158</v>
      </c>
      <c r="B187" s="64" t="s">
        <v>159</v>
      </c>
      <c r="C187" s="62">
        <v>11902</v>
      </c>
      <c r="D187" s="62">
        <v>2848</v>
      </c>
      <c r="E187" s="62">
        <v>3965</v>
      </c>
      <c r="F187" s="62">
        <v>156</v>
      </c>
      <c r="G187" s="62">
        <v>-648</v>
      </c>
      <c r="H187" s="62">
        <v>18223</v>
      </c>
    </row>
    <row r="188" spans="1:8">
      <c r="A188" s="64" t="s">
        <v>915</v>
      </c>
      <c r="B188" s="64" t="s">
        <v>161</v>
      </c>
      <c r="C188" s="62">
        <v>651</v>
      </c>
      <c r="D188" s="62">
        <v>0</v>
      </c>
      <c r="E188" s="62">
        <v>0</v>
      </c>
      <c r="F188" s="62">
        <v>0</v>
      </c>
      <c r="G188" s="62">
        <v>0</v>
      </c>
      <c r="H188" s="62">
        <v>651</v>
      </c>
    </row>
    <row r="189" spans="1:8">
      <c r="A189" s="64" t="s">
        <v>152</v>
      </c>
      <c r="B189" s="64" t="s">
        <v>163</v>
      </c>
      <c r="C189" s="62">
        <v>91</v>
      </c>
      <c r="D189" s="62">
        <v>2433</v>
      </c>
      <c r="E189" s="62">
        <v>1476</v>
      </c>
      <c r="F189" s="62">
        <v>5293</v>
      </c>
      <c r="G189" s="62">
        <v>-6509</v>
      </c>
      <c r="H189" s="62">
        <v>2784</v>
      </c>
    </row>
    <row r="190" spans="1:8">
      <c r="A190" s="64" t="s">
        <v>916</v>
      </c>
      <c r="B190" s="64" t="s">
        <v>917</v>
      </c>
      <c r="C190" s="62">
        <v>0</v>
      </c>
      <c r="D190" s="62">
        <v>0</v>
      </c>
      <c r="E190" s="62">
        <v>0</v>
      </c>
      <c r="F190" s="62">
        <v>0</v>
      </c>
      <c r="G190" s="62">
        <v>0</v>
      </c>
      <c r="H190" s="62">
        <v>0</v>
      </c>
    </row>
    <row r="191" spans="1:8" ht="26">
      <c r="A191" s="64" t="s">
        <v>918</v>
      </c>
      <c r="B191" s="64" t="s">
        <v>919</v>
      </c>
      <c r="C191" s="62">
        <v>0</v>
      </c>
      <c r="D191" s="62">
        <v>0</v>
      </c>
      <c r="E191" s="62">
        <v>0</v>
      </c>
      <c r="F191" s="62">
        <v>0</v>
      </c>
      <c r="G191" s="62">
        <v>0</v>
      </c>
      <c r="H191" s="62">
        <v>0</v>
      </c>
    </row>
    <row r="192" spans="1:8">
      <c r="A192" s="64" t="s">
        <v>146</v>
      </c>
      <c r="B192" s="64" t="s">
        <v>147</v>
      </c>
      <c r="C192" s="62">
        <v>0</v>
      </c>
      <c r="D192" s="62">
        <v>0</v>
      </c>
      <c r="E192" s="62">
        <v>0</v>
      </c>
      <c r="F192" s="62">
        <v>859</v>
      </c>
      <c r="G192" s="62">
        <v>0</v>
      </c>
      <c r="H192" s="62">
        <v>859</v>
      </c>
    </row>
    <row r="193" spans="1:8">
      <c r="A193" s="64" t="s">
        <v>499</v>
      </c>
      <c r="B193" s="64" t="s">
        <v>149</v>
      </c>
      <c r="C193" s="62">
        <v>8344</v>
      </c>
      <c r="D193" s="62">
        <v>199</v>
      </c>
      <c r="E193" s="62">
        <v>4136</v>
      </c>
      <c r="F193" s="62">
        <v>89</v>
      </c>
      <c r="G193" s="62">
        <v>0</v>
      </c>
      <c r="H193" s="62">
        <v>12768</v>
      </c>
    </row>
    <row r="194" spans="1:8">
      <c r="A194" s="64" t="s">
        <v>170</v>
      </c>
      <c r="B194" s="64" t="s">
        <v>920</v>
      </c>
      <c r="C194" s="62">
        <v>2266</v>
      </c>
      <c r="D194" s="62">
        <v>5662</v>
      </c>
      <c r="E194" s="62">
        <v>6983</v>
      </c>
      <c r="F194" s="62">
        <v>11960</v>
      </c>
      <c r="G194" s="62">
        <v>0</v>
      </c>
      <c r="H194" s="62">
        <v>26871</v>
      </c>
    </row>
    <row r="195" spans="1:8">
      <c r="A195" s="338" t="s">
        <v>923</v>
      </c>
      <c r="B195" s="338" t="s">
        <v>924</v>
      </c>
      <c r="C195" s="359">
        <v>0</v>
      </c>
      <c r="D195" s="359">
        <v>0</v>
      </c>
      <c r="E195" s="359">
        <v>0</v>
      </c>
      <c r="F195" s="359">
        <v>0</v>
      </c>
      <c r="G195" s="359">
        <v>0</v>
      </c>
      <c r="H195" s="359">
        <v>0</v>
      </c>
    </row>
    <row r="196" spans="1:8">
      <c r="A196" s="347" t="s">
        <v>20</v>
      </c>
      <c r="B196" s="347" t="s">
        <v>925</v>
      </c>
      <c r="C196" s="352">
        <v>33814</v>
      </c>
      <c r="D196" s="352">
        <v>45133</v>
      </c>
      <c r="E196" s="352">
        <v>17407</v>
      </c>
      <c r="F196" s="352">
        <v>121996</v>
      </c>
      <c r="G196" s="352">
        <v>-25335</v>
      </c>
      <c r="H196" s="352">
        <v>193015</v>
      </c>
    </row>
    <row r="197" spans="1:8">
      <c r="A197" s="19"/>
      <c r="B197" s="20"/>
      <c r="C197" s="35"/>
      <c r="D197" s="35"/>
      <c r="E197" s="2"/>
      <c r="F197" s="2"/>
      <c r="G197" s="2"/>
      <c r="H197" s="2"/>
    </row>
    <row r="198" spans="1:8" ht="52">
      <c r="A198" s="414" t="s">
        <v>452</v>
      </c>
      <c r="B198" s="416" t="s">
        <v>177</v>
      </c>
      <c r="C198" s="350" t="s">
        <v>1114</v>
      </c>
      <c r="D198" s="350" t="s">
        <v>1067</v>
      </c>
      <c r="E198" s="350" t="s">
        <v>1068</v>
      </c>
      <c r="F198" s="350" t="s">
        <v>1059</v>
      </c>
      <c r="G198" s="350" t="s">
        <v>478</v>
      </c>
      <c r="H198" s="351" t="s">
        <v>433</v>
      </c>
    </row>
    <row r="199" spans="1:8" ht="78">
      <c r="A199" s="415"/>
      <c r="B199" s="417"/>
      <c r="C199" s="350" t="s">
        <v>1115</v>
      </c>
      <c r="D199" s="350" t="s">
        <v>1069</v>
      </c>
      <c r="E199" s="350" t="s">
        <v>1070</v>
      </c>
      <c r="F199" s="350" t="s">
        <v>1060</v>
      </c>
      <c r="G199" s="350" t="s">
        <v>987</v>
      </c>
      <c r="H199" s="351" t="s">
        <v>435</v>
      </c>
    </row>
    <row r="200" spans="1:8">
      <c r="A200" s="21" t="s">
        <v>22</v>
      </c>
      <c r="B200" s="347" t="s">
        <v>23</v>
      </c>
      <c r="C200" s="352">
        <v>9816</v>
      </c>
      <c r="D200" s="352">
        <v>41175</v>
      </c>
      <c r="E200" s="352">
        <v>7622</v>
      </c>
      <c r="F200" s="352">
        <v>119918</v>
      </c>
      <c r="G200" s="352">
        <v>-22539</v>
      </c>
      <c r="H200" s="352">
        <v>155992</v>
      </c>
    </row>
    <row r="201" spans="1:8">
      <c r="A201" s="21" t="s">
        <v>926</v>
      </c>
      <c r="B201" s="347" t="s">
        <v>481</v>
      </c>
      <c r="C201" s="352">
        <v>9816</v>
      </c>
      <c r="D201" s="352">
        <v>41175</v>
      </c>
      <c r="E201" s="352">
        <v>7622</v>
      </c>
      <c r="F201" s="352">
        <v>119918</v>
      </c>
      <c r="G201" s="352">
        <v>-22539</v>
      </c>
      <c r="H201" s="352">
        <v>155992</v>
      </c>
    </row>
    <row r="202" spans="1:8">
      <c r="A202" s="22" t="s">
        <v>182</v>
      </c>
      <c r="B202" s="64" t="s">
        <v>183</v>
      </c>
      <c r="C202" s="62">
        <v>10076</v>
      </c>
      <c r="D202" s="62">
        <v>7050</v>
      </c>
      <c r="E202" s="62">
        <v>86</v>
      </c>
      <c r="F202" s="62">
        <v>94950</v>
      </c>
      <c r="G202" s="62">
        <v>-17212</v>
      </c>
      <c r="H202" s="62">
        <v>94950</v>
      </c>
    </row>
    <row r="203" spans="1:8">
      <c r="A203" s="22" t="s">
        <v>990</v>
      </c>
      <c r="B203" s="64" t="s">
        <v>1007</v>
      </c>
      <c r="C203" s="62">
        <v>38</v>
      </c>
      <c r="D203" s="62">
        <v>0</v>
      </c>
      <c r="E203" s="62">
        <v>1152</v>
      </c>
      <c r="F203" s="62">
        <v>110936</v>
      </c>
      <c r="G203" s="62">
        <v>312</v>
      </c>
      <c r="H203" s="62">
        <v>112438</v>
      </c>
    </row>
    <row r="204" spans="1:8">
      <c r="A204" s="22" t="s">
        <v>1008</v>
      </c>
      <c r="B204" s="64" t="s">
        <v>189</v>
      </c>
      <c r="C204" s="62">
        <v>0</v>
      </c>
      <c r="D204" s="62">
        <v>0</v>
      </c>
      <c r="E204" s="62">
        <v>0</v>
      </c>
      <c r="F204" s="62">
        <v>0</v>
      </c>
      <c r="G204" s="62">
        <v>0</v>
      </c>
      <c r="H204" s="62">
        <v>0</v>
      </c>
    </row>
    <row r="205" spans="1:8">
      <c r="A205" s="22" t="s">
        <v>573</v>
      </c>
      <c r="B205" s="64" t="s">
        <v>191</v>
      </c>
      <c r="C205" s="62">
        <v>0</v>
      </c>
      <c r="D205" s="62">
        <v>0</v>
      </c>
      <c r="E205" s="62">
        <v>0</v>
      </c>
      <c r="F205" s="62">
        <v>724</v>
      </c>
      <c r="G205" s="62">
        <v>0</v>
      </c>
      <c r="H205" s="62">
        <v>724</v>
      </c>
    </row>
    <row r="206" spans="1:8">
      <c r="A206" s="23" t="s">
        <v>574</v>
      </c>
      <c r="B206" s="353" t="s">
        <v>193</v>
      </c>
      <c r="C206" s="354">
        <v>0</v>
      </c>
      <c r="D206" s="354">
        <v>0</v>
      </c>
      <c r="E206" s="354">
        <v>-157</v>
      </c>
      <c r="F206" s="354">
        <v>0</v>
      </c>
      <c r="G206" s="354">
        <v>-461</v>
      </c>
      <c r="H206" s="354">
        <v>-618</v>
      </c>
    </row>
    <row r="207" spans="1:8">
      <c r="A207" s="22" t="s">
        <v>194</v>
      </c>
      <c r="B207" s="64" t="s">
        <v>195</v>
      </c>
      <c r="C207" s="62">
        <v>0</v>
      </c>
      <c r="D207" s="62">
        <v>32737</v>
      </c>
      <c r="E207" s="62">
        <v>3819</v>
      </c>
      <c r="F207" s="62">
        <v>-100402</v>
      </c>
      <c r="G207" s="62">
        <v>8273</v>
      </c>
      <c r="H207" s="62">
        <v>-55573</v>
      </c>
    </row>
    <row r="208" spans="1:8">
      <c r="A208" s="22" t="s">
        <v>575</v>
      </c>
      <c r="B208" s="64" t="s">
        <v>197</v>
      </c>
      <c r="C208" s="62">
        <v>-298</v>
      </c>
      <c r="D208" s="62">
        <v>1388</v>
      </c>
      <c r="E208" s="62">
        <v>2722</v>
      </c>
      <c r="F208" s="62">
        <v>13710</v>
      </c>
      <c r="G208" s="62">
        <v>-13451</v>
      </c>
      <c r="H208" s="62">
        <v>4071</v>
      </c>
    </row>
    <row r="209" spans="1:8">
      <c r="A209" s="24" t="s">
        <v>927</v>
      </c>
      <c r="B209" s="355" t="s">
        <v>482</v>
      </c>
      <c r="C209" s="356">
        <v>0</v>
      </c>
      <c r="D209" s="356">
        <v>0</v>
      </c>
      <c r="E209" s="356">
        <v>0</v>
      </c>
      <c r="F209" s="356">
        <v>0</v>
      </c>
      <c r="G209" s="356">
        <v>0</v>
      </c>
      <c r="H209" s="356">
        <v>0</v>
      </c>
    </row>
    <row r="210" spans="1:8">
      <c r="A210" s="21" t="s">
        <v>24</v>
      </c>
      <c r="B210" s="347" t="s">
        <v>928</v>
      </c>
      <c r="C210" s="352">
        <v>498</v>
      </c>
      <c r="D210" s="352">
        <v>378</v>
      </c>
      <c r="E210" s="352">
        <v>46</v>
      </c>
      <c r="F210" s="352">
        <v>147</v>
      </c>
      <c r="G210" s="352">
        <v>4361</v>
      </c>
      <c r="H210" s="352">
        <v>5430</v>
      </c>
    </row>
    <row r="211" spans="1:8">
      <c r="A211" s="22" t="s">
        <v>336</v>
      </c>
      <c r="B211" s="64" t="s">
        <v>337</v>
      </c>
      <c r="C211" s="62">
        <v>0</v>
      </c>
      <c r="D211" s="62">
        <v>0</v>
      </c>
      <c r="E211" s="62">
        <v>0</v>
      </c>
      <c r="F211" s="62">
        <v>0</v>
      </c>
      <c r="G211" s="62">
        <v>0</v>
      </c>
      <c r="H211" s="62">
        <v>0</v>
      </c>
    </row>
    <row r="212" spans="1:8">
      <c r="A212" s="22" t="s">
        <v>200</v>
      </c>
      <c r="B212" s="64" t="s">
        <v>201</v>
      </c>
      <c r="C212" s="62">
        <v>67</v>
      </c>
      <c r="D212" s="62">
        <v>26</v>
      </c>
      <c r="E212" s="62">
        <v>0</v>
      </c>
      <c r="F212" s="62">
        <v>71</v>
      </c>
      <c r="G212" s="62">
        <v>0</v>
      </c>
      <c r="H212" s="62">
        <v>164</v>
      </c>
    </row>
    <row r="213" spans="1:8">
      <c r="A213" s="22" t="s">
        <v>929</v>
      </c>
      <c r="B213" s="64" t="s">
        <v>531</v>
      </c>
      <c r="C213" s="62">
        <v>0</v>
      </c>
      <c r="D213" s="62">
        <v>0</v>
      </c>
      <c r="E213" s="62">
        <v>0</v>
      </c>
      <c r="F213" s="62">
        <v>0</v>
      </c>
      <c r="G213" s="62">
        <v>0</v>
      </c>
      <c r="H213" s="62">
        <v>0</v>
      </c>
    </row>
    <row r="214" spans="1:8">
      <c r="A214" s="22" t="s">
        <v>502</v>
      </c>
      <c r="B214" s="64" t="s">
        <v>205</v>
      </c>
      <c r="C214" s="62">
        <v>4</v>
      </c>
      <c r="D214" s="62">
        <v>275</v>
      </c>
      <c r="E214" s="62">
        <v>12</v>
      </c>
      <c r="F214" s="62">
        <v>1</v>
      </c>
      <c r="G214" s="62">
        <v>4361</v>
      </c>
      <c r="H214" s="62">
        <v>4653</v>
      </c>
    </row>
    <row r="215" spans="1:8">
      <c r="A215" s="22" t="s">
        <v>503</v>
      </c>
      <c r="B215" s="64" t="s">
        <v>207</v>
      </c>
      <c r="C215" s="62">
        <v>421</v>
      </c>
      <c r="D215" s="62">
        <v>74</v>
      </c>
      <c r="E215" s="62">
        <v>32</v>
      </c>
      <c r="F215" s="62">
        <v>60</v>
      </c>
      <c r="G215" s="62">
        <v>0</v>
      </c>
      <c r="H215" s="62">
        <v>587</v>
      </c>
    </row>
    <row r="216" spans="1:8">
      <c r="A216" s="22" t="s">
        <v>483</v>
      </c>
      <c r="B216" s="64" t="s">
        <v>456</v>
      </c>
      <c r="C216" s="62">
        <v>6</v>
      </c>
      <c r="D216" s="62">
        <v>3</v>
      </c>
      <c r="E216" s="62">
        <v>2</v>
      </c>
      <c r="F216" s="62">
        <v>15</v>
      </c>
      <c r="G216" s="62">
        <v>0</v>
      </c>
      <c r="H216" s="62">
        <v>26</v>
      </c>
    </row>
    <row r="217" spans="1:8">
      <c r="A217" s="22" t="s">
        <v>930</v>
      </c>
      <c r="B217" s="64" t="s">
        <v>211</v>
      </c>
      <c r="C217" s="62">
        <v>0</v>
      </c>
      <c r="D217" s="62">
        <v>0</v>
      </c>
      <c r="E217" s="62">
        <v>0</v>
      </c>
      <c r="F217" s="62">
        <v>0</v>
      </c>
      <c r="G217" s="62">
        <v>0</v>
      </c>
      <c r="H217" s="62">
        <v>0</v>
      </c>
    </row>
    <row r="218" spans="1:8">
      <c r="A218" s="21" t="s">
        <v>931</v>
      </c>
      <c r="B218" s="347" t="s">
        <v>932</v>
      </c>
      <c r="C218" s="352">
        <v>23500</v>
      </c>
      <c r="D218" s="352">
        <v>3580</v>
      </c>
      <c r="E218" s="352">
        <v>9739</v>
      </c>
      <c r="F218" s="352">
        <v>1931</v>
      </c>
      <c r="G218" s="352">
        <v>-7157</v>
      </c>
      <c r="H218" s="352">
        <v>31593</v>
      </c>
    </row>
    <row r="219" spans="1:8">
      <c r="A219" s="22" t="s">
        <v>336</v>
      </c>
      <c r="B219" s="64" t="s">
        <v>337</v>
      </c>
      <c r="C219" s="62">
        <v>11</v>
      </c>
      <c r="D219" s="62">
        <v>757</v>
      </c>
      <c r="E219" s="62">
        <v>116</v>
      </c>
      <c r="F219" s="62">
        <v>4</v>
      </c>
      <c r="G219" s="62">
        <v>0</v>
      </c>
      <c r="H219" s="62">
        <v>888</v>
      </c>
    </row>
    <row r="220" spans="1:8">
      <c r="A220" s="22" t="s">
        <v>200</v>
      </c>
      <c r="B220" s="64" t="s">
        <v>201</v>
      </c>
      <c r="C220" s="62">
        <v>120</v>
      </c>
      <c r="D220" s="62">
        <v>35</v>
      </c>
      <c r="E220" s="62">
        <v>0</v>
      </c>
      <c r="F220" s="62">
        <v>99</v>
      </c>
      <c r="G220" s="62">
        <v>0</v>
      </c>
      <c r="H220" s="62">
        <v>254</v>
      </c>
    </row>
    <row r="221" spans="1:8">
      <c r="A221" s="22" t="s">
        <v>579</v>
      </c>
      <c r="B221" s="64" t="s">
        <v>217</v>
      </c>
      <c r="C221" s="62">
        <v>17298</v>
      </c>
      <c r="D221" s="62">
        <v>661</v>
      </c>
      <c r="E221" s="62">
        <v>7666</v>
      </c>
      <c r="F221" s="62">
        <v>210</v>
      </c>
      <c r="G221" s="62">
        <v>-648</v>
      </c>
      <c r="H221" s="62">
        <v>25187</v>
      </c>
    </row>
    <row r="222" spans="1:8">
      <c r="A222" s="22" t="s">
        <v>933</v>
      </c>
      <c r="B222" s="64" t="s">
        <v>219</v>
      </c>
      <c r="C222" s="62">
        <v>0</v>
      </c>
      <c r="D222" s="62">
        <v>1559</v>
      </c>
      <c r="E222" s="62">
        <v>537</v>
      </c>
      <c r="F222" s="62">
        <v>0</v>
      </c>
      <c r="G222" s="62">
        <v>0</v>
      </c>
      <c r="H222" s="62">
        <v>2096</v>
      </c>
    </row>
    <row r="223" spans="1:8">
      <c r="A223" s="22" t="s">
        <v>202</v>
      </c>
      <c r="B223" s="64" t="s">
        <v>203</v>
      </c>
      <c r="C223" s="62">
        <v>5988</v>
      </c>
      <c r="D223" s="62">
        <v>379</v>
      </c>
      <c r="E223" s="62">
        <v>1342</v>
      </c>
      <c r="F223" s="62">
        <v>1433</v>
      </c>
      <c r="G223" s="62">
        <v>-6509</v>
      </c>
      <c r="H223" s="62">
        <v>2633</v>
      </c>
    </row>
    <row r="224" spans="1:8">
      <c r="A224" s="22" t="s">
        <v>503</v>
      </c>
      <c r="B224" s="64" t="s">
        <v>207</v>
      </c>
      <c r="C224" s="62">
        <v>69</v>
      </c>
      <c r="D224" s="62">
        <v>117</v>
      </c>
      <c r="E224" s="62">
        <v>78</v>
      </c>
      <c r="F224" s="62">
        <v>36</v>
      </c>
      <c r="G224" s="62">
        <v>0</v>
      </c>
      <c r="H224" s="62">
        <v>300</v>
      </c>
    </row>
    <row r="225" spans="1:8">
      <c r="A225" s="22" t="s">
        <v>934</v>
      </c>
      <c r="B225" s="64" t="s">
        <v>456</v>
      </c>
      <c r="C225" s="62">
        <v>0</v>
      </c>
      <c r="D225" s="62">
        <v>20</v>
      </c>
      <c r="E225" s="62">
        <v>0</v>
      </c>
      <c r="F225" s="62">
        <v>71</v>
      </c>
      <c r="G225" s="62">
        <v>0</v>
      </c>
      <c r="H225" s="62">
        <v>91</v>
      </c>
    </row>
    <row r="226" spans="1:8">
      <c r="A226" s="22" t="s">
        <v>930</v>
      </c>
      <c r="B226" s="64" t="s">
        <v>211</v>
      </c>
      <c r="C226" s="62">
        <v>14</v>
      </c>
      <c r="D226" s="62">
        <v>52</v>
      </c>
      <c r="E226" s="62">
        <v>0</v>
      </c>
      <c r="F226" s="62">
        <v>78</v>
      </c>
      <c r="G226" s="62">
        <v>0</v>
      </c>
      <c r="H226" s="62">
        <v>144</v>
      </c>
    </row>
    <row r="227" spans="1:8" ht="26">
      <c r="A227" s="24" t="s">
        <v>935</v>
      </c>
      <c r="B227" s="355" t="s">
        <v>1035</v>
      </c>
      <c r="C227" s="356">
        <v>0</v>
      </c>
      <c r="D227" s="356">
        <v>0</v>
      </c>
      <c r="E227" s="356">
        <v>0</v>
      </c>
      <c r="F227" s="356">
        <v>0</v>
      </c>
      <c r="G227" s="356">
        <v>0</v>
      </c>
      <c r="H227" s="356">
        <v>0</v>
      </c>
    </row>
    <row r="228" spans="1:8">
      <c r="A228" s="21" t="s">
        <v>30</v>
      </c>
      <c r="B228" s="347" t="s">
        <v>937</v>
      </c>
      <c r="C228" s="352">
        <v>33814</v>
      </c>
      <c r="D228" s="352">
        <v>45133</v>
      </c>
      <c r="E228" s="352">
        <v>17407</v>
      </c>
      <c r="F228" s="352">
        <v>121996</v>
      </c>
      <c r="G228" s="352">
        <v>-25335</v>
      </c>
      <c r="H228" s="352">
        <v>193015</v>
      </c>
    </row>
    <row r="229" spans="1:8">
      <c r="A229" s="25"/>
      <c r="B229" s="25"/>
      <c r="C229" s="37"/>
      <c r="D229" s="37"/>
      <c r="E229" s="3"/>
      <c r="F229" s="3"/>
      <c r="G229" s="3"/>
      <c r="H229" s="3"/>
    </row>
    <row r="230" spans="1:8" ht="52">
      <c r="A230" s="410" t="s">
        <v>1116</v>
      </c>
      <c r="B230" s="411" t="s">
        <v>429</v>
      </c>
      <c r="C230" s="350" t="s">
        <v>1114</v>
      </c>
      <c r="D230" s="350" t="s">
        <v>1067</v>
      </c>
      <c r="E230" s="350" t="s">
        <v>1068</v>
      </c>
      <c r="F230" s="350" t="s">
        <v>1059</v>
      </c>
      <c r="G230" s="350" t="s">
        <v>478</v>
      </c>
      <c r="H230" s="351" t="s">
        <v>433</v>
      </c>
    </row>
    <row r="231" spans="1:8" ht="78">
      <c r="A231" s="410"/>
      <c r="B231" s="411"/>
      <c r="C231" s="350" t="s">
        <v>1115</v>
      </c>
      <c r="D231" s="350" t="s">
        <v>1069</v>
      </c>
      <c r="E231" s="350" t="s">
        <v>1070</v>
      </c>
      <c r="F231" s="350" t="s">
        <v>1060</v>
      </c>
      <c r="G231" s="350" t="s">
        <v>987</v>
      </c>
      <c r="H231" s="351" t="s">
        <v>435</v>
      </c>
    </row>
    <row r="232" spans="1:8">
      <c r="A232" s="21" t="s">
        <v>0</v>
      </c>
      <c r="B232" s="347" t="s">
        <v>1</v>
      </c>
      <c r="C232" s="49">
        <v>11419</v>
      </c>
      <c r="D232" s="49">
        <v>4453</v>
      </c>
      <c r="E232" s="49">
        <v>13261</v>
      </c>
      <c r="F232" s="49">
        <v>1583</v>
      </c>
      <c r="G232" s="49">
        <v>-2902</v>
      </c>
      <c r="H232" s="49">
        <v>27814</v>
      </c>
    </row>
    <row r="233" spans="1:8">
      <c r="A233" s="26" t="s">
        <v>622</v>
      </c>
      <c r="B233" s="349" t="s">
        <v>46</v>
      </c>
      <c r="C233" s="324">
        <v>0</v>
      </c>
      <c r="D233" s="324">
        <v>4377</v>
      </c>
      <c r="E233" s="324">
        <v>12030</v>
      </c>
      <c r="F233" s="324">
        <v>0</v>
      </c>
      <c r="G233" s="324">
        <v>-318</v>
      </c>
      <c r="H233" s="324">
        <v>16089</v>
      </c>
    </row>
    <row r="234" spans="1:8">
      <c r="A234" s="26" t="s">
        <v>623</v>
      </c>
      <c r="B234" s="349" t="s">
        <v>369</v>
      </c>
      <c r="C234" s="324">
        <v>601</v>
      </c>
      <c r="D234" s="324">
        <v>0</v>
      </c>
      <c r="E234" s="324">
        <v>1231</v>
      </c>
      <c r="F234" s="324">
        <v>1583</v>
      </c>
      <c r="G234" s="324">
        <v>-2581</v>
      </c>
      <c r="H234" s="324">
        <v>834</v>
      </c>
    </row>
    <row r="235" spans="1:8">
      <c r="A235" s="26" t="s">
        <v>624</v>
      </c>
      <c r="B235" s="349" t="s">
        <v>436</v>
      </c>
      <c r="C235" s="324">
        <v>10818</v>
      </c>
      <c r="D235" s="324">
        <v>76</v>
      </c>
      <c r="E235" s="324">
        <v>0</v>
      </c>
      <c r="F235" s="324">
        <v>0</v>
      </c>
      <c r="G235" s="324">
        <v>-3</v>
      </c>
      <c r="H235" s="324">
        <v>10891</v>
      </c>
    </row>
    <row r="236" spans="1:8">
      <c r="A236" s="21" t="s">
        <v>677</v>
      </c>
      <c r="B236" s="347" t="s">
        <v>867</v>
      </c>
      <c r="C236" s="49">
        <v>8343</v>
      </c>
      <c r="D236" s="49">
        <v>1206</v>
      </c>
      <c r="E236" s="49">
        <v>9036</v>
      </c>
      <c r="F236" s="49">
        <v>158</v>
      </c>
      <c r="G236" s="49">
        <v>-1536</v>
      </c>
      <c r="H236" s="49">
        <v>17207</v>
      </c>
    </row>
    <row r="237" spans="1:8">
      <c r="A237" s="26" t="s">
        <v>439</v>
      </c>
      <c r="B237" s="349" t="s">
        <v>440</v>
      </c>
      <c r="C237" s="324">
        <v>292</v>
      </c>
      <c r="D237" s="324">
        <v>1185</v>
      </c>
      <c r="E237" s="324">
        <v>9036</v>
      </c>
      <c r="F237" s="324">
        <v>158</v>
      </c>
      <c r="G237" s="324">
        <v>-1459</v>
      </c>
      <c r="H237" s="324">
        <v>9212</v>
      </c>
    </row>
    <row r="238" spans="1:8">
      <c r="A238" s="26" t="s">
        <v>793</v>
      </c>
      <c r="B238" s="349" t="s">
        <v>442</v>
      </c>
      <c r="C238" s="324">
        <v>8051</v>
      </c>
      <c r="D238" s="324">
        <v>21</v>
      </c>
      <c r="E238" s="324">
        <v>0</v>
      </c>
      <c r="F238" s="324">
        <v>0</v>
      </c>
      <c r="G238" s="324">
        <v>-77</v>
      </c>
      <c r="H238" s="324">
        <v>7995</v>
      </c>
    </row>
    <row r="239" spans="1:8">
      <c r="A239" s="27" t="s">
        <v>626</v>
      </c>
      <c r="B239" s="373" t="s">
        <v>993</v>
      </c>
      <c r="C239" s="374">
        <v>3076</v>
      </c>
      <c r="D239" s="374">
        <v>3247</v>
      </c>
      <c r="E239" s="374">
        <v>4225</v>
      </c>
      <c r="F239" s="374">
        <v>1425</v>
      </c>
      <c r="G239" s="374">
        <v>-1366</v>
      </c>
      <c r="H239" s="374">
        <v>10607</v>
      </c>
    </row>
    <row r="240" spans="1:8">
      <c r="A240" s="22" t="s">
        <v>629</v>
      </c>
      <c r="B240" s="64" t="s">
        <v>65</v>
      </c>
      <c r="C240" s="324">
        <v>54</v>
      </c>
      <c r="D240" s="324">
        <v>72</v>
      </c>
      <c r="E240" s="324">
        <v>22</v>
      </c>
      <c r="F240" s="324">
        <v>516</v>
      </c>
      <c r="G240" s="324">
        <v>-17</v>
      </c>
      <c r="H240" s="324">
        <v>647</v>
      </c>
    </row>
    <row r="241" spans="1:8">
      <c r="A241" s="22" t="s">
        <v>627</v>
      </c>
      <c r="B241" s="64" t="s">
        <v>59</v>
      </c>
      <c r="C241" s="324">
        <v>2304</v>
      </c>
      <c r="D241" s="324">
        <v>1235</v>
      </c>
      <c r="E241" s="324">
        <v>1035</v>
      </c>
      <c r="F241" s="324">
        <v>349</v>
      </c>
      <c r="G241" s="324">
        <v>-290</v>
      </c>
      <c r="H241" s="324">
        <v>4633</v>
      </c>
    </row>
    <row r="242" spans="1:8">
      <c r="A242" s="22" t="s">
        <v>628</v>
      </c>
      <c r="B242" s="64" t="s">
        <v>520</v>
      </c>
      <c r="C242" s="324">
        <v>951</v>
      </c>
      <c r="D242" s="324">
        <v>1466</v>
      </c>
      <c r="E242" s="324">
        <v>214</v>
      </c>
      <c r="F242" s="324">
        <v>1137</v>
      </c>
      <c r="G242" s="324">
        <v>-1076</v>
      </c>
      <c r="H242" s="324">
        <v>2692</v>
      </c>
    </row>
    <row r="243" spans="1:8">
      <c r="A243" s="22" t="s">
        <v>66</v>
      </c>
      <c r="B243" s="64" t="s">
        <v>67</v>
      </c>
      <c r="C243" s="324">
        <v>971</v>
      </c>
      <c r="D243" s="324">
        <v>52</v>
      </c>
      <c r="E243" s="324">
        <v>5</v>
      </c>
      <c r="F243" s="324">
        <v>316</v>
      </c>
      <c r="G243" s="324">
        <v>-17</v>
      </c>
      <c r="H243" s="324">
        <v>1327</v>
      </c>
    </row>
    <row r="244" spans="1:8">
      <c r="A244" s="27" t="s">
        <v>631</v>
      </c>
      <c r="B244" s="373" t="s">
        <v>883</v>
      </c>
      <c r="C244" s="374">
        <v>-1096</v>
      </c>
      <c r="D244" s="374">
        <v>566</v>
      </c>
      <c r="E244" s="374">
        <v>2993</v>
      </c>
      <c r="F244" s="374">
        <v>139</v>
      </c>
      <c r="G244" s="374">
        <v>0</v>
      </c>
      <c r="H244" s="374">
        <v>2602</v>
      </c>
    </row>
    <row r="245" spans="1:8">
      <c r="A245" s="22" t="s">
        <v>632</v>
      </c>
      <c r="B245" s="64" t="s">
        <v>73</v>
      </c>
      <c r="C245" s="324">
        <v>196</v>
      </c>
      <c r="D245" s="324">
        <v>487</v>
      </c>
      <c r="E245" s="324">
        <v>216</v>
      </c>
      <c r="F245" s="324">
        <v>13594</v>
      </c>
      <c r="G245" s="324">
        <v>-13596</v>
      </c>
      <c r="H245" s="324">
        <v>897</v>
      </c>
    </row>
    <row r="246" spans="1:8">
      <c r="A246" s="22" t="s">
        <v>633</v>
      </c>
      <c r="B246" s="64" t="s">
        <v>75</v>
      </c>
      <c r="C246" s="324">
        <v>128</v>
      </c>
      <c r="D246" s="324">
        <v>83</v>
      </c>
      <c r="E246" s="324">
        <v>64</v>
      </c>
      <c r="F246" s="324">
        <v>48</v>
      </c>
      <c r="G246" s="324">
        <v>-130</v>
      </c>
      <c r="H246" s="324">
        <v>193</v>
      </c>
    </row>
    <row r="247" spans="1:8" ht="26">
      <c r="A247" s="22" t="s">
        <v>1000</v>
      </c>
      <c r="B247" s="64" t="s">
        <v>1061</v>
      </c>
      <c r="C247" s="324">
        <v>0</v>
      </c>
      <c r="D247" s="324">
        <v>0</v>
      </c>
      <c r="E247" s="324">
        <v>0</v>
      </c>
      <c r="F247" s="324">
        <v>0</v>
      </c>
      <c r="G247" s="324">
        <v>0</v>
      </c>
      <c r="H247" s="324">
        <v>0</v>
      </c>
    </row>
    <row r="248" spans="1:8">
      <c r="A248" s="27" t="s">
        <v>817</v>
      </c>
      <c r="B248" s="373" t="s">
        <v>884</v>
      </c>
      <c r="C248" s="374">
        <v>-1028</v>
      </c>
      <c r="D248" s="374">
        <v>970</v>
      </c>
      <c r="E248" s="374">
        <v>3145</v>
      </c>
      <c r="F248" s="374">
        <v>13685</v>
      </c>
      <c r="G248" s="374">
        <v>-13466</v>
      </c>
      <c r="H248" s="374">
        <v>3306</v>
      </c>
    </row>
    <row r="249" spans="1:8">
      <c r="A249" s="22" t="s">
        <v>78</v>
      </c>
      <c r="B249" s="64" t="s">
        <v>79</v>
      </c>
      <c r="C249" s="324">
        <v>-730</v>
      </c>
      <c r="D249" s="324">
        <v>-418</v>
      </c>
      <c r="E249" s="324">
        <v>423</v>
      </c>
      <c r="F249" s="324">
        <v>-25</v>
      </c>
      <c r="G249" s="324">
        <v>-15</v>
      </c>
      <c r="H249" s="324">
        <v>-765</v>
      </c>
    </row>
    <row r="250" spans="1:8">
      <c r="A250" s="22" t="s">
        <v>1002</v>
      </c>
      <c r="B250" s="64" t="s">
        <v>1003</v>
      </c>
      <c r="C250" s="324">
        <v>0</v>
      </c>
      <c r="D250" s="324">
        <v>0</v>
      </c>
      <c r="E250" s="324">
        <v>0</v>
      </c>
      <c r="F250" s="324">
        <v>0</v>
      </c>
      <c r="G250" s="324">
        <v>0</v>
      </c>
      <c r="H250" s="324">
        <v>0</v>
      </c>
    </row>
    <row r="251" spans="1:8">
      <c r="A251" s="27" t="s">
        <v>819</v>
      </c>
      <c r="B251" s="373" t="s">
        <v>885</v>
      </c>
      <c r="C251" s="374">
        <v>-298</v>
      </c>
      <c r="D251" s="374">
        <v>1388</v>
      </c>
      <c r="E251" s="374">
        <v>2722</v>
      </c>
      <c r="F251" s="374">
        <v>13710</v>
      </c>
      <c r="G251" s="374">
        <v>-13451</v>
      </c>
      <c r="H251" s="374">
        <v>4071</v>
      </c>
    </row>
    <row r="252" spans="1:8">
      <c r="A252" s="28" t="s">
        <v>821</v>
      </c>
      <c r="B252" s="375" t="s">
        <v>1004</v>
      </c>
      <c r="C252" s="376">
        <v>0</v>
      </c>
      <c r="D252" s="376">
        <v>0</v>
      </c>
      <c r="E252" s="376">
        <v>0</v>
      </c>
      <c r="F252" s="376">
        <v>0</v>
      </c>
      <c r="G252" s="376">
        <v>0</v>
      </c>
      <c r="H252" s="376">
        <v>0</v>
      </c>
    </row>
    <row r="253" spans="1:8">
      <c r="A253" s="27" t="s">
        <v>886</v>
      </c>
      <c r="B253" s="373" t="s">
        <v>887</v>
      </c>
      <c r="C253" s="374">
        <v>-298</v>
      </c>
      <c r="D253" s="374">
        <v>1388</v>
      </c>
      <c r="E253" s="374">
        <v>2722</v>
      </c>
      <c r="F253" s="374">
        <v>13710</v>
      </c>
      <c r="G253" s="374">
        <v>-13451</v>
      </c>
      <c r="H253" s="374">
        <v>4071</v>
      </c>
    </row>
    <row r="254" spans="1:8">
      <c r="A254" s="29"/>
      <c r="B254" s="377"/>
      <c r="C254" s="376"/>
      <c r="D254" s="376"/>
      <c r="E254" s="376"/>
      <c r="F254" s="376"/>
      <c r="G254" s="376"/>
      <c r="H254" s="376"/>
    </row>
    <row r="255" spans="1:8">
      <c r="A255" s="30" t="s">
        <v>857</v>
      </c>
      <c r="B255" s="360" t="s">
        <v>888</v>
      </c>
      <c r="C255" s="361">
        <v>0</v>
      </c>
      <c r="D255" s="361">
        <v>0</v>
      </c>
      <c r="E255" s="361">
        <v>0</v>
      </c>
      <c r="F255" s="361">
        <v>0</v>
      </c>
      <c r="G255" s="361">
        <v>0</v>
      </c>
      <c r="H255" s="361">
        <v>0</v>
      </c>
    </row>
    <row r="256" spans="1:8">
      <c r="A256" s="31" t="s">
        <v>889</v>
      </c>
      <c r="B256" s="357" t="s">
        <v>890</v>
      </c>
      <c r="C256" s="370">
        <v>-298</v>
      </c>
      <c r="D256" s="370">
        <v>1388</v>
      </c>
      <c r="E256" s="370">
        <v>2722</v>
      </c>
      <c r="F256" s="370">
        <v>13710</v>
      </c>
      <c r="G256" s="370">
        <v>-13451</v>
      </c>
      <c r="H256" s="370">
        <v>4071</v>
      </c>
    </row>
  </sheetData>
  <mergeCells count="6">
    <mergeCell ref="A172:A173"/>
    <mergeCell ref="B172:B173"/>
    <mergeCell ref="A198:A199"/>
    <mergeCell ref="B198:B199"/>
    <mergeCell ref="A230:A231"/>
    <mergeCell ref="B230:B23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tint="0.39997558519241921"/>
  </sheetPr>
  <dimension ref="A1:H256"/>
  <sheetViews>
    <sheetView workbookViewId="0"/>
  </sheetViews>
  <sheetFormatPr baseColWidth="10" defaultColWidth="8.1640625" defaultRowHeight="14"/>
  <cols>
    <col min="1" max="2" width="50.1640625" style="12" customWidth="1"/>
    <col min="3" max="8" width="12.1640625" style="11" customWidth="1"/>
    <col min="9" max="16384" width="8.1640625" style="11"/>
  </cols>
  <sheetData>
    <row r="1" spans="1:4">
      <c r="A1" s="10" t="s">
        <v>1142</v>
      </c>
    </row>
    <row r="2" spans="1:4">
      <c r="A2" s="10" t="s">
        <v>1143</v>
      </c>
    </row>
    <row r="3" spans="1:4">
      <c r="A3" s="10"/>
    </row>
    <row r="4" spans="1:4">
      <c r="A4" s="10"/>
    </row>
    <row r="5" spans="1:4" ht="26">
      <c r="A5" s="13" t="s">
        <v>1083</v>
      </c>
      <c r="B5" s="14" t="s">
        <v>1084</v>
      </c>
    </row>
    <row r="6" spans="1:4" ht="31.25" customHeight="1">
      <c r="A6" s="319" t="s">
        <v>462</v>
      </c>
      <c r="B6" s="319" t="s">
        <v>41</v>
      </c>
      <c r="C6" s="320" t="s">
        <v>1127</v>
      </c>
      <c r="D6" s="320" t="s">
        <v>1144</v>
      </c>
    </row>
    <row r="7" spans="1:4">
      <c r="A7" s="321" t="s">
        <v>0</v>
      </c>
      <c r="B7" s="321" t="s">
        <v>1</v>
      </c>
      <c r="C7" s="322">
        <v>164040</v>
      </c>
      <c r="D7" s="322">
        <v>136210</v>
      </c>
    </row>
    <row r="8" spans="1:4">
      <c r="A8" s="323" t="s">
        <v>622</v>
      </c>
      <c r="B8" s="323" t="s">
        <v>46</v>
      </c>
      <c r="C8" s="324">
        <v>83891</v>
      </c>
      <c r="D8" s="324">
        <v>66696</v>
      </c>
    </row>
    <row r="9" spans="1:4">
      <c r="A9" s="323" t="s">
        <v>623</v>
      </c>
      <c r="B9" s="323" t="s">
        <v>369</v>
      </c>
      <c r="C9" s="324">
        <v>4506</v>
      </c>
      <c r="D9" s="324">
        <v>5778</v>
      </c>
    </row>
    <row r="10" spans="1:4">
      <c r="A10" s="323" t="s">
        <v>624</v>
      </c>
      <c r="B10" s="323" t="s">
        <v>436</v>
      </c>
      <c r="C10" s="324">
        <v>75643</v>
      </c>
      <c r="D10" s="324">
        <v>63736</v>
      </c>
    </row>
    <row r="11" spans="1:4">
      <c r="A11" s="321" t="s">
        <v>677</v>
      </c>
      <c r="B11" s="321" t="s">
        <v>867</v>
      </c>
      <c r="C11" s="322">
        <v>89618</v>
      </c>
      <c r="D11" s="322">
        <v>67837</v>
      </c>
    </row>
    <row r="12" spans="1:4">
      <c r="A12" s="323" t="s">
        <v>439</v>
      </c>
      <c r="B12" s="323" t="s">
        <v>440</v>
      </c>
      <c r="C12" s="324">
        <v>37308</v>
      </c>
      <c r="D12" s="324">
        <v>24831</v>
      </c>
    </row>
    <row r="13" spans="1:4">
      <c r="A13" s="323" t="s">
        <v>793</v>
      </c>
      <c r="B13" s="323" t="s">
        <v>442</v>
      </c>
      <c r="C13" s="324">
        <v>52310</v>
      </c>
      <c r="D13" s="324">
        <v>43006</v>
      </c>
    </row>
    <row r="14" spans="1:4">
      <c r="A14" s="325" t="s">
        <v>626</v>
      </c>
      <c r="B14" s="325" t="s">
        <v>993</v>
      </c>
      <c r="C14" s="322">
        <v>74422</v>
      </c>
      <c r="D14" s="322">
        <v>68373</v>
      </c>
    </row>
    <row r="15" spans="1:4">
      <c r="A15" s="61" t="s">
        <v>629</v>
      </c>
      <c r="B15" s="61" t="s">
        <v>65</v>
      </c>
      <c r="C15" s="324">
        <v>3056</v>
      </c>
      <c r="D15" s="324">
        <v>9058</v>
      </c>
    </row>
    <row r="16" spans="1:4">
      <c r="A16" s="61" t="s">
        <v>627</v>
      </c>
      <c r="B16" s="61" t="s">
        <v>59</v>
      </c>
      <c r="C16" s="324">
        <v>25243</v>
      </c>
      <c r="D16" s="324">
        <v>24648</v>
      </c>
    </row>
    <row r="17" spans="1:4">
      <c r="A17" s="61" t="s">
        <v>628</v>
      </c>
      <c r="B17" s="61" t="s">
        <v>520</v>
      </c>
      <c r="C17" s="324">
        <v>13063</v>
      </c>
      <c r="D17" s="324">
        <v>11586</v>
      </c>
    </row>
    <row r="18" spans="1:4">
      <c r="A18" s="61" t="s">
        <v>66</v>
      </c>
      <c r="B18" s="61" t="s">
        <v>67</v>
      </c>
      <c r="C18" s="324">
        <v>10805</v>
      </c>
      <c r="D18" s="324">
        <v>13575</v>
      </c>
    </row>
    <row r="19" spans="1:4">
      <c r="A19" s="325" t="s">
        <v>631</v>
      </c>
      <c r="B19" s="325" t="s">
        <v>883</v>
      </c>
      <c r="C19" s="322">
        <v>28367</v>
      </c>
      <c r="D19" s="322">
        <v>27622</v>
      </c>
    </row>
    <row r="20" spans="1:4">
      <c r="A20" s="61" t="s">
        <v>632</v>
      </c>
      <c r="B20" s="61" t="s">
        <v>73</v>
      </c>
      <c r="C20" s="324">
        <v>4031</v>
      </c>
      <c r="D20" s="324">
        <v>1801</v>
      </c>
    </row>
    <row r="21" spans="1:4">
      <c r="A21" s="61" t="s">
        <v>633</v>
      </c>
      <c r="B21" s="61" t="s">
        <v>75</v>
      </c>
      <c r="C21" s="324">
        <v>4111</v>
      </c>
      <c r="D21" s="324">
        <v>2194</v>
      </c>
    </row>
    <row r="22" spans="1:4" ht="26">
      <c r="A22" s="61" t="s">
        <v>1000</v>
      </c>
      <c r="B22" s="61" t="s">
        <v>1061</v>
      </c>
      <c r="C22" s="324">
        <v>0</v>
      </c>
      <c r="D22" s="324">
        <v>0</v>
      </c>
    </row>
    <row r="23" spans="1:4">
      <c r="A23" s="325" t="s">
        <v>817</v>
      </c>
      <c r="B23" s="325" t="s">
        <v>884</v>
      </c>
      <c r="C23" s="322">
        <v>28287</v>
      </c>
      <c r="D23" s="322">
        <v>27229</v>
      </c>
    </row>
    <row r="24" spans="1:4">
      <c r="A24" s="61" t="s">
        <v>78</v>
      </c>
      <c r="B24" s="61" t="s">
        <v>79</v>
      </c>
      <c r="C24" s="324">
        <v>162</v>
      </c>
      <c r="D24" s="324">
        <v>3664</v>
      </c>
    </row>
    <row r="25" spans="1:4">
      <c r="A25" s="61" t="s">
        <v>1002</v>
      </c>
      <c r="B25" s="61" t="s">
        <v>1003</v>
      </c>
      <c r="C25" s="324">
        <v>0</v>
      </c>
      <c r="D25" s="324">
        <v>0</v>
      </c>
    </row>
    <row r="26" spans="1:4">
      <c r="A26" s="325" t="s">
        <v>819</v>
      </c>
      <c r="B26" s="325" t="s">
        <v>885</v>
      </c>
      <c r="C26" s="322">
        <v>28125</v>
      </c>
      <c r="D26" s="322">
        <v>23565</v>
      </c>
    </row>
    <row r="27" spans="1:4">
      <c r="A27" s="321" t="s">
        <v>821</v>
      </c>
      <c r="B27" s="321" t="s">
        <v>1004</v>
      </c>
      <c r="C27" s="322">
        <v>0</v>
      </c>
      <c r="D27" s="322">
        <v>0</v>
      </c>
    </row>
    <row r="28" spans="1:4">
      <c r="A28" s="326"/>
      <c r="B28" s="326"/>
      <c r="C28" s="327"/>
      <c r="D28" s="327"/>
    </row>
    <row r="29" spans="1:4">
      <c r="A29" s="328" t="s">
        <v>886</v>
      </c>
      <c r="B29" s="328" t="s">
        <v>887</v>
      </c>
      <c r="C29" s="329">
        <v>28125</v>
      </c>
      <c r="D29" s="329">
        <v>23565</v>
      </c>
    </row>
    <row r="30" spans="1:4">
      <c r="A30" s="326"/>
      <c r="B30" s="326"/>
      <c r="C30" s="327"/>
      <c r="D30" s="327"/>
    </row>
    <row r="31" spans="1:4">
      <c r="A31" s="325" t="s">
        <v>857</v>
      </c>
      <c r="B31" s="325" t="s">
        <v>888</v>
      </c>
      <c r="C31" s="322">
        <v>0</v>
      </c>
      <c r="D31" s="322">
        <v>0</v>
      </c>
    </row>
    <row r="32" spans="1:4">
      <c r="A32" s="325" t="s">
        <v>889</v>
      </c>
      <c r="B32" s="325" t="s">
        <v>890</v>
      </c>
      <c r="C32" s="322">
        <v>28125</v>
      </c>
      <c r="D32" s="322">
        <v>23565</v>
      </c>
    </row>
    <row r="33" spans="1:4">
      <c r="A33" s="15"/>
      <c r="B33" s="16"/>
      <c r="C33" s="32"/>
      <c r="D33" s="32"/>
    </row>
    <row r="34" spans="1:4">
      <c r="A34" s="15"/>
      <c r="B34" s="17"/>
      <c r="C34" s="33"/>
      <c r="D34" s="33"/>
    </row>
    <row r="35" spans="1:4">
      <c r="A35" s="330" t="s">
        <v>86</v>
      </c>
      <c r="B35" s="330" t="s">
        <v>891</v>
      </c>
      <c r="C35" s="331"/>
      <c r="D35" s="331"/>
    </row>
    <row r="36" spans="1:4">
      <c r="A36" s="18" t="s">
        <v>88</v>
      </c>
      <c r="B36" s="18" t="s">
        <v>89</v>
      </c>
      <c r="C36" s="332">
        <v>0.3</v>
      </c>
      <c r="D36" s="332">
        <v>0.25</v>
      </c>
    </row>
    <row r="37" spans="1:4">
      <c r="A37" s="333" t="s">
        <v>90</v>
      </c>
      <c r="B37" s="333" t="s">
        <v>91</v>
      </c>
      <c r="C37" s="332">
        <v>0.3</v>
      </c>
      <c r="D37" s="332">
        <v>0.25</v>
      </c>
    </row>
    <row r="38" spans="1:4" ht="26">
      <c r="A38" s="325" t="s">
        <v>858</v>
      </c>
      <c r="B38" s="325" t="s">
        <v>892</v>
      </c>
      <c r="C38" s="334"/>
      <c r="D38" s="334"/>
    </row>
    <row r="39" spans="1:4">
      <c r="A39" s="333" t="s">
        <v>88</v>
      </c>
      <c r="B39" s="333" t="s">
        <v>89</v>
      </c>
      <c r="C39" s="332">
        <v>0.3</v>
      </c>
      <c r="D39" s="332">
        <v>0.25</v>
      </c>
    </row>
    <row r="40" spans="1:4">
      <c r="A40" s="333" t="s">
        <v>90</v>
      </c>
      <c r="B40" s="333" t="s">
        <v>91</v>
      </c>
      <c r="C40" s="332">
        <v>0.3</v>
      </c>
      <c r="D40" s="332">
        <v>0.25</v>
      </c>
    </row>
    <row r="41" spans="1:4">
      <c r="A41" s="325" t="s">
        <v>893</v>
      </c>
      <c r="B41" s="325" t="s">
        <v>894</v>
      </c>
      <c r="C41" s="334"/>
      <c r="D41" s="334"/>
    </row>
    <row r="42" spans="1:4">
      <c r="A42" s="333" t="s">
        <v>88</v>
      </c>
      <c r="B42" s="333" t="s">
        <v>89</v>
      </c>
      <c r="C42" s="332">
        <v>0</v>
      </c>
      <c r="D42" s="332">
        <v>0</v>
      </c>
    </row>
    <row r="43" spans="1:4">
      <c r="A43" s="333" t="s">
        <v>90</v>
      </c>
      <c r="B43" s="333" t="s">
        <v>91</v>
      </c>
      <c r="C43" s="332">
        <v>0</v>
      </c>
      <c r="D43" s="332">
        <v>0</v>
      </c>
    </row>
    <row r="46" spans="1:4">
      <c r="A46" s="330" t="s">
        <v>886</v>
      </c>
      <c r="B46" s="330" t="s">
        <v>887</v>
      </c>
      <c r="C46" s="322">
        <v>28125</v>
      </c>
      <c r="D46" s="322">
        <v>23565</v>
      </c>
    </row>
    <row r="47" spans="1:4" ht="26">
      <c r="A47" s="38" t="s">
        <v>896</v>
      </c>
      <c r="B47" s="38" t="s">
        <v>897</v>
      </c>
      <c r="C47" s="324">
        <v>0</v>
      </c>
      <c r="D47" s="324">
        <v>0</v>
      </c>
    </row>
    <row r="48" spans="1:4">
      <c r="A48" s="38" t="s">
        <v>637</v>
      </c>
      <c r="B48" s="38" t="s">
        <v>898</v>
      </c>
      <c r="C48" s="324">
        <v>-559</v>
      </c>
      <c r="D48" s="324">
        <v>456</v>
      </c>
    </row>
    <row r="49" spans="1:4">
      <c r="A49" s="38" t="s">
        <v>403</v>
      </c>
      <c r="B49" s="38" t="s">
        <v>404</v>
      </c>
      <c r="C49" s="324">
        <v>1</v>
      </c>
      <c r="D49" s="324">
        <v>-2</v>
      </c>
    </row>
    <row r="50" spans="1:4" ht="26">
      <c r="A50" s="38" t="s">
        <v>899</v>
      </c>
      <c r="B50" s="38" t="s">
        <v>900</v>
      </c>
      <c r="C50" s="324">
        <v>0</v>
      </c>
      <c r="D50" s="324">
        <v>0</v>
      </c>
    </row>
    <row r="51" spans="1:4">
      <c r="A51" s="330" t="s">
        <v>405</v>
      </c>
      <c r="B51" s="330" t="s">
        <v>901</v>
      </c>
      <c r="C51" s="322">
        <v>27567</v>
      </c>
      <c r="D51" s="322">
        <v>24019</v>
      </c>
    </row>
    <row r="52" spans="1:4" ht="26">
      <c r="A52" s="18" t="s">
        <v>795</v>
      </c>
      <c r="B52" s="18" t="s">
        <v>902</v>
      </c>
      <c r="C52" s="324">
        <v>0</v>
      </c>
      <c r="D52" s="324">
        <v>0</v>
      </c>
    </row>
    <row r="53" spans="1:4" ht="26">
      <c r="A53" s="330" t="s">
        <v>903</v>
      </c>
      <c r="B53" s="330" t="s">
        <v>904</v>
      </c>
      <c r="C53" s="322">
        <v>27567</v>
      </c>
      <c r="D53" s="322">
        <v>24019</v>
      </c>
    </row>
    <row r="56" spans="1:4" ht="26">
      <c r="A56" s="13" t="s">
        <v>1087</v>
      </c>
      <c r="B56" s="13" t="s">
        <v>1088</v>
      </c>
    </row>
    <row r="57" spans="1:4" ht="31.25" customHeight="1">
      <c r="A57" s="319" t="s">
        <v>126</v>
      </c>
      <c r="B57" s="319" t="s">
        <v>127</v>
      </c>
      <c r="C57" s="320" t="s">
        <v>1128</v>
      </c>
      <c r="D57" s="320" t="s">
        <v>1145</v>
      </c>
    </row>
    <row r="58" spans="1:4">
      <c r="A58" s="340" t="s">
        <v>14</v>
      </c>
      <c r="B58" s="340" t="s">
        <v>15</v>
      </c>
      <c r="C58" s="336">
        <v>94202</v>
      </c>
      <c r="D58" s="336">
        <v>90762</v>
      </c>
    </row>
    <row r="59" spans="1:4">
      <c r="A59" s="61" t="s">
        <v>566</v>
      </c>
      <c r="B59" s="61" t="s">
        <v>133</v>
      </c>
      <c r="C59" s="62">
        <v>10755</v>
      </c>
      <c r="D59" s="62">
        <v>9924</v>
      </c>
    </row>
    <row r="60" spans="1:4">
      <c r="A60" s="61" t="s">
        <v>134</v>
      </c>
      <c r="B60" s="61" t="s">
        <v>907</v>
      </c>
      <c r="C60" s="62">
        <v>34801</v>
      </c>
      <c r="D60" s="62">
        <v>33508</v>
      </c>
    </row>
    <row r="61" spans="1:4">
      <c r="A61" s="61" t="s">
        <v>138</v>
      </c>
      <c r="B61" s="61" t="s">
        <v>139</v>
      </c>
      <c r="C61" s="62">
        <v>46417</v>
      </c>
      <c r="D61" s="62">
        <v>46417</v>
      </c>
    </row>
    <row r="62" spans="1:4">
      <c r="A62" s="61" t="s">
        <v>909</v>
      </c>
      <c r="B62" s="61" t="s">
        <v>141</v>
      </c>
      <c r="C62" s="62">
        <v>0</v>
      </c>
      <c r="D62" s="62">
        <v>0</v>
      </c>
    </row>
    <row r="63" spans="1:4">
      <c r="A63" s="61" t="s">
        <v>536</v>
      </c>
      <c r="B63" s="61" t="s">
        <v>451</v>
      </c>
      <c r="C63" s="62">
        <v>0</v>
      </c>
      <c r="D63" s="62">
        <v>0</v>
      </c>
    </row>
    <row r="64" spans="1:4" ht="26">
      <c r="A64" s="61" t="s">
        <v>644</v>
      </c>
      <c r="B64" s="61" t="s">
        <v>865</v>
      </c>
      <c r="C64" s="62">
        <v>0</v>
      </c>
      <c r="D64" s="62">
        <v>0</v>
      </c>
    </row>
    <row r="65" spans="1:4">
      <c r="A65" s="61" t="s">
        <v>911</v>
      </c>
      <c r="B65" s="61" t="s">
        <v>912</v>
      </c>
      <c r="C65" s="62">
        <v>0</v>
      </c>
      <c r="D65" s="62">
        <v>0</v>
      </c>
    </row>
    <row r="66" spans="1:4">
      <c r="A66" s="61" t="s">
        <v>146</v>
      </c>
      <c r="B66" s="61" t="s">
        <v>147</v>
      </c>
      <c r="C66" s="62">
        <v>0</v>
      </c>
      <c r="D66" s="62">
        <v>0</v>
      </c>
    </row>
    <row r="67" spans="1:4">
      <c r="A67" s="61" t="s">
        <v>913</v>
      </c>
      <c r="B67" s="61" t="s">
        <v>151</v>
      </c>
      <c r="C67" s="62">
        <v>1980</v>
      </c>
      <c r="D67" s="62">
        <v>644</v>
      </c>
    </row>
    <row r="68" spans="1:4">
      <c r="A68" s="61" t="s">
        <v>1005</v>
      </c>
      <c r="B68" s="61" t="s">
        <v>1006</v>
      </c>
      <c r="C68" s="62">
        <v>249</v>
      </c>
      <c r="D68" s="62">
        <v>269</v>
      </c>
    </row>
    <row r="69" spans="1:4">
      <c r="A69" s="340" t="s">
        <v>914</v>
      </c>
      <c r="B69" s="340" t="s">
        <v>17</v>
      </c>
      <c r="C69" s="336">
        <v>108690</v>
      </c>
      <c r="D69" s="336">
        <v>94513</v>
      </c>
    </row>
    <row r="70" spans="1:4">
      <c r="A70" s="61" t="s">
        <v>156</v>
      </c>
      <c r="B70" s="61" t="s">
        <v>157</v>
      </c>
      <c r="C70" s="62">
        <v>33367</v>
      </c>
      <c r="D70" s="62">
        <v>31112</v>
      </c>
    </row>
    <row r="71" spans="1:4">
      <c r="A71" s="61" t="s">
        <v>158</v>
      </c>
      <c r="B71" s="61" t="s">
        <v>159</v>
      </c>
      <c r="C71" s="62">
        <v>31247</v>
      </c>
      <c r="D71" s="62">
        <v>32267</v>
      </c>
    </row>
    <row r="72" spans="1:4">
      <c r="A72" s="364" t="s">
        <v>915</v>
      </c>
      <c r="B72" s="364" t="s">
        <v>161</v>
      </c>
      <c r="C72" s="337">
        <v>0</v>
      </c>
      <c r="D72" s="337">
        <v>1632</v>
      </c>
    </row>
    <row r="73" spans="1:4">
      <c r="A73" s="61" t="s">
        <v>152</v>
      </c>
      <c r="B73" s="61" t="s">
        <v>163</v>
      </c>
      <c r="C73" s="62">
        <v>4635</v>
      </c>
      <c r="D73" s="62">
        <v>811</v>
      </c>
    </row>
    <row r="74" spans="1:4">
      <c r="A74" s="61" t="s">
        <v>916</v>
      </c>
      <c r="B74" s="61" t="s">
        <v>917</v>
      </c>
      <c r="C74" s="62">
        <v>0</v>
      </c>
      <c r="D74" s="62">
        <v>0</v>
      </c>
    </row>
    <row r="75" spans="1:4" ht="26">
      <c r="A75" s="61" t="s">
        <v>918</v>
      </c>
      <c r="B75" s="61" t="s">
        <v>919</v>
      </c>
      <c r="C75" s="62">
        <v>0</v>
      </c>
      <c r="D75" s="62">
        <v>0</v>
      </c>
    </row>
    <row r="76" spans="1:4">
      <c r="A76" s="61" t="s">
        <v>146</v>
      </c>
      <c r="B76" s="61" t="s">
        <v>147</v>
      </c>
      <c r="C76" s="62">
        <v>855</v>
      </c>
      <c r="D76" s="62">
        <v>4229</v>
      </c>
    </row>
    <row r="77" spans="1:4">
      <c r="A77" s="61" t="s">
        <v>499</v>
      </c>
      <c r="B77" s="61" t="s">
        <v>149</v>
      </c>
      <c r="C77" s="62">
        <v>11720</v>
      </c>
      <c r="D77" s="62">
        <v>14643</v>
      </c>
    </row>
    <row r="78" spans="1:4">
      <c r="A78" s="61" t="s">
        <v>170</v>
      </c>
      <c r="B78" s="61" t="s">
        <v>920</v>
      </c>
      <c r="C78" s="62">
        <v>26866</v>
      </c>
      <c r="D78" s="62">
        <v>9819</v>
      </c>
    </row>
    <row r="79" spans="1:4">
      <c r="A79" s="61" t="s">
        <v>923</v>
      </c>
      <c r="B79" s="61" t="s">
        <v>924</v>
      </c>
      <c r="C79" s="62">
        <v>0</v>
      </c>
      <c r="D79" s="62">
        <v>0</v>
      </c>
    </row>
    <row r="80" spans="1:4">
      <c r="A80" s="340" t="s">
        <v>20</v>
      </c>
      <c r="B80" s="340" t="s">
        <v>925</v>
      </c>
      <c r="C80" s="336">
        <v>202892</v>
      </c>
      <c r="D80" s="336">
        <v>185275</v>
      </c>
    </row>
    <row r="81" spans="1:4">
      <c r="A81" s="15"/>
      <c r="B81" s="15"/>
      <c r="C81" s="1"/>
    </row>
    <row r="82" spans="1:4" ht="29" customHeight="1">
      <c r="A82" s="319" t="s">
        <v>452</v>
      </c>
      <c r="B82" s="319" t="s">
        <v>177</v>
      </c>
      <c r="C82" s="320" t="s">
        <v>1128</v>
      </c>
      <c r="D82" s="320" t="s">
        <v>1145</v>
      </c>
    </row>
    <row r="83" spans="1:4">
      <c r="A83" s="340" t="s">
        <v>22</v>
      </c>
      <c r="B83" s="340" t="s">
        <v>23</v>
      </c>
      <c r="C83" s="336">
        <v>151530</v>
      </c>
      <c r="D83" s="336">
        <v>123412</v>
      </c>
    </row>
    <row r="84" spans="1:4">
      <c r="A84" s="340" t="s">
        <v>926</v>
      </c>
      <c r="B84" s="340" t="s">
        <v>481</v>
      </c>
      <c r="C84" s="336">
        <v>151530</v>
      </c>
      <c r="D84" s="336">
        <v>123412</v>
      </c>
    </row>
    <row r="85" spans="1:4">
      <c r="A85" s="61" t="s">
        <v>182</v>
      </c>
      <c r="B85" s="61" t="s">
        <v>183</v>
      </c>
      <c r="C85" s="62">
        <v>94950</v>
      </c>
      <c r="D85" s="62">
        <v>94950</v>
      </c>
    </row>
    <row r="86" spans="1:4">
      <c r="A86" s="61" t="s">
        <v>990</v>
      </c>
      <c r="B86" s="61" t="s">
        <v>1007</v>
      </c>
      <c r="C86" s="62">
        <v>105200</v>
      </c>
      <c r="D86" s="62">
        <v>106705</v>
      </c>
    </row>
    <row r="87" spans="1:4">
      <c r="A87" s="61" t="s">
        <v>1008</v>
      </c>
      <c r="B87" s="61" t="s">
        <v>189</v>
      </c>
      <c r="C87" s="62">
        <v>0</v>
      </c>
      <c r="D87" s="62">
        <v>0</v>
      </c>
    </row>
    <row r="88" spans="1:4">
      <c r="A88" s="61" t="s">
        <v>573</v>
      </c>
      <c r="B88" s="61" t="s">
        <v>191</v>
      </c>
      <c r="C88" s="62">
        <v>551</v>
      </c>
      <c r="D88" s="62">
        <v>0</v>
      </c>
    </row>
    <row r="89" spans="1:4">
      <c r="A89" s="61" t="s">
        <v>574</v>
      </c>
      <c r="B89" s="61" t="s">
        <v>193</v>
      </c>
      <c r="C89" s="62">
        <v>-837</v>
      </c>
      <c r="D89" s="62">
        <v>-278</v>
      </c>
    </row>
    <row r="90" spans="1:4">
      <c r="A90" s="61" t="s">
        <v>194</v>
      </c>
      <c r="B90" s="61" t="s">
        <v>195</v>
      </c>
      <c r="C90" s="62">
        <v>-76459</v>
      </c>
      <c r="D90" s="62">
        <v>-101530</v>
      </c>
    </row>
    <row r="91" spans="1:4">
      <c r="A91" s="61" t="s">
        <v>575</v>
      </c>
      <c r="B91" s="61" t="s">
        <v>197</v>
      </c>
      <c r="C91" s="62">
        <v>28125</v>
      </c>
      <c r="D91" s="62">
        <v>23565</v>
      </c>
    </row>
    <row r="92" spans="1:4">
      <c r="A92" s="321" t="s">
        <v>927</v>
      </c>
      <c r="B92" s="321" t="s">
        <v>482</v>
      </c>
      <c r="C92" s="341">
        <v>0</v>
      </c>
      <c r="D92" s="341">
        <v>0</v>
      </c>
    </row>
    <row r="93" spans="1:4">
      <c r="A93" s="340" t="s">
        <v>24</v>
      </c>
      <c r="B93" s="340" t="s">
        <v>928</v>
      </c>
      <c r="C93" s="336">
        <v>7604</v>
      </c>
      <c r="D93" s="336">
        <v>7590</v>
      </c>
    </row>
    <row r="94" spans="1:4">
      <c r="A94" s="61" t="s">
        <v>336</v>
      </c>
      <c r="B94" s="61" t="s">
        <v>337</v>
      </c>
      <c r="C94" s="62">
        <v>0</v>
      </c>
      <c r="D94" s="62">
        <v>0</v>
      </c>
    </row>
    <row r="95" spans="1:4">
      <c r="A95" s="61" t="s">
        <v>200</v>
      </c>
      <c r="B95" s="61" t="s">
        <v>201</v>
      </c>
      <c r="C95" s="62">
        <v>235</v>
      </c>
      <c r="D95" s="62">
        <v>333</v>
      </c>
    </row>
    <row r="96" spans="1:4">
      <c r="A96" s="61" t="s">
        <v>929</v>
      </c>
      <c r="B96" s="61" t="s">
        <v>531</v>
      </c>
      <c r="C96" s="62">
        <v>0</v>
      </c>
      <c r="D96" s="62">
        <v>0</v>
      </c>
    </row>
    <row r="97" spans="1:4">
      <c r="A97" s="61" t="s">
        <v>502</v>
      </c>
      <c r="B97" s="61" t="s">
        <v>205</v>
      </c>
      <c r="C97" s="62">
        <v>6658</v>
      </c>
      <c r="D97" s="62">
        <v>6874</v>
      </c>
    </row>
    <row r="98" spans="1:4">
      <c r="A98" s="61" t="s">
        <v>503</v>
      </c>
      <c r="B98" s="61" t="s">
        <v>207</v>
      </c>
      <c r="C98" s="62">
        <v>679</v>
      </c>
      <c r="D98" s="62">
        <v>344</v>
      </c>
    </row>
    <row r="99" spans="1:4">
      <c r="A99" s="61" t="s">
        <v>483</v>
      </c>
      <c r="B99" s="61" t="s">
        <v>456</v>
      </c>
      <c r="C99" s="62">
        <v>26</v>
      </c>
      <c r="D99" s="62">
        <v>30</v>
      </c>
    </row>
    <row r="100" spans="1:4">
      <c r="A100" s="61" t="s">
        <v>930</v>
      </c>
      <c r="B100" s="61" t="s">
        <v>211</v>
      </c>
      <c r="C100" s="62">
        <v>6</v>
      </c>
      <c r="D100" s="62">
        <v>9</v>
      </c>
    </row>
    <row r="101" spans="1:4">
      <c r="A101" s="340" t="s">
        <v>931</v>
      </c>
      <c r="B101" s="340" t="s">
        <v>932</v>
      </c>
      <c r="C101" s="336">
        <v>43758</v>
      </c>
      <c r="D101" s="336">
        <v>54273</v>
      </c>
    </row>
    <row r="102" spans="1:4">
      <c r="A102" s="61" t="s">
        <v>336</v>
      </c>
      <c r="B102" s="61" t="s">
        <v>337</v>
      </c>
      <c r="C102" s="62">
        <v>4745</v>
      </c>
      <c r="D102" s="62">
        <v>13404</v>
      </c>
    </row>
    <row r="103" spans="1:4">
      <c r="A103" s="61" t="s">
        <v>200</v>
      </c>
      <c r="B103" s="61" t="s">
        <v>201</v>
      </c>
      <c r="C103" s="62">
        <v>277</v>
      </c>
      <c r="D103" s="62">
        <v>240</v>
      </c>
    </row>
    <row r="104" spans="1:4">
      <c r="A104" s="61" t="s">
        <v>579</v>
      </c>
      <c r="B104" s="61" t="s">
        <v>217</v>
      </c>
      <c r="C104" s="62">
        <v>33930</v>
      </c>
      <c r="D104" s="62">
        <v>33513</v>
      </c>
    </row>
    <row r="105" spans="1:4">
      <c r="A105" s="61" t="s">
        <v>933</v>
      </c>
      <c r="B105" s="61" t="s">
        <v>219</v>
      </c>
      <c r="C105" s="62">
        <v>184</v>
      </c>
      <c r="D105" s="62">
        <v>163</v>
      </c>
    </row>
    <row r="106" spans="1:4">
      <c r="A106" s="61" t="s">
        <v>202</v>
      </c>
      <c r="B106" s="61" t="s">
        <v>203</v>
      </c>
      <c r="C106" s="62">
        <v>4020</v>
      </c>
      <c r="D106" s="62">
        <v>6043</v>
      </c>
    </row>
    <row r="107" spans="1:4">
      <c r="A107" s="61" t="s">
        <v>503</v>
      </c>
      <c r="B107" s="61" t="s">
        <v>207</v>
      </c>
      <c r="C107" s="62">
        <v>197</v>
      </c>
      <c r="D107" s="62">
        <v>90</v>
      </c>
    </row>
    <row r="108" spans="1:4">
      <c r="A108" s="61" t="s">
        <v>934</v>
      </c>
      <c r="B108" s="61" t="s">
        <v>456</v>
      </c>
      <c r="C108" s="62">
        <v>238</v>
      </c>
      <c r="D108" s="62">
        <v>209</v>
      </c>
    </row>
    <row r="109" spans="1:4">
      <c r="A109" s="61" t="s">
        <v>930</v>
      </c>
      <c r="B109" s="61" t="s">
        <v>211</v>
      </c>
      <c r="C109" s="62">
        <v>167</v>
      </c>
      <c r="D109" s="62">
        <v>611</v>
      </c>
    </row>
    <row r="110" spans="1:4" ht="26">
      <c r="A110" s="342" t="s">
        <v>935</v>
      </c>
      <c r="B110" s="342" t="s">
        <v>936</v>
      </c>
      <c r="C110" s="343">
        <v>0</v>
      </c>
      <c r="D110" s="343">
        <v>0</v>
      </c>
    </row>
    <row r="111" spans="1:4">
      <c r="A111" s="340" t="s">
        <v>30</v>
      </c>
      <c r="B111" s="340" t="s">
        <v>937</v>
      </c>
      <c r="C111" s="336">
        <v>202892</v>
      </c>
      <c r="D111" s="336">
        <v>185275</v>
      </c>
    </row>
    <row r="114" spans="1:4" ht="26">
      <c r="A114" s="13" t="s">
        <v>1090</v>
      </c>
      <c r="B114" s="13" t="s">
        <v>1091</v>
      </c>
    </row>
    <row r="115" spans="1:4" ht="31.25" customHeight="1">
      <c r="A115" s="319" t="s">
        <v>231</v>
      </c>
      <c r="B115" s="319" t="s">
        <v>232</v>
      </c>
      <c r="C115" s="113" t="s">
        <v>1127</v>
      </c>
      <c r="D115" s="113" t="s">
        <v>1144</v>
      </c>
    </row>
    <row r="116" spans="1:4">
      <c r="A116" s="344" t="s">
        <v>938</v>
      </c>
      <c r="B116" s="344" t="s">
        <v>234</v>
      </c>
      <c r="C116" s="4"/>
      <c r="D116" s="4"/>
    </row>
    <row r="117" spans="1:4">
      <c r="A117" s="345" t="s">
        <v>817</v>
      </c>
      <c r="B117" s="345" t="s">
        <v>1146</v>
      </c>
      <c r="C117" s="5">
        <v>28287</v>
      </c>
      <c r="D117" s="5">
        <v>27229</v>
      </c>
    </row>
    <row r="118" spans="1:4">
      <c r="A118" s="345" t="s">
        <v>235</v>
      </c>
      <c r="B118" s="345" t="s">
        <v>236</v>
      </c>
      <c r="C118" s="5">
        <v>-2171</v>
      </c>
      <c r="D118" s="5">
        <v>-24636</v>
      </c>
    </row>
    <row r="119" spans="1:4" ht="26">
      <c r="A119" s="358" t="s">
        <v>1055</v>
      </c>
      <c r="B119" s="358" t="s">
        <v>1056</v>
      </c>
      <c r="C119" s="6"/>
      <c r="D119" s="6"/>
    </row>
    <row r="120" spans="1:4">
      <c r="A120" s="63" t="s">
        <v>1057</v>
      </c>
      <c r="B120" s="63" t="s">
        <v>1058</v>
      </c>
      <c r="C120" s="6">
        <v>2617</v>
      </c>
      <c r="D120" s="6">
        <v>1978</v>
      </c>
    </row>
    <row r="121" spans="1:4">
      <c r="A121" s="63" t="s">
        <v>804</v>
      </c>
      <c r="B121" s="63" t="s">
        <v>1011</v>
      </c>
      <c r="C121" s="6">
        <v>0</v>
      </c>
      <c r="D121" s="6">
        <v>251</v>
      </c>
    </row>
    <row r="122" spans="1:4">
      <c r="A122" s="63" t="s">
        <v>943</v>
      </c>
      <c r="B122" s="63" t="s">
        <v>605</v>
      </c>
      <c r="C122" s="6">
        <v>602</v>
      </c>
      <c r="D122" s="6">
        <v>1225</v>
      </c>
    </row>
    <row r="123" spans="1:4">
      <c r="A123" s="63" t="s">
        <v>652</v>
      </c>
      <c r="B123" s="63" t="s">
        <v>944</v>
      </c>
      <c r="C123" s="6">
        <v>-570</v>
      </c>
      <c r="D123" s="6">
        <v>-86</v>
      </c>
    </row>
    <row r="124" spans="1:4">
      <c r="A124" s="63" t="s">
        <v>653</v>
      </c>
      <c r="B124" s="63" t="s">
        <v>248</v>
      </c>
      <c r="C124" s="6">
        <v>-423</v>
      </c>
      <c r="D124" s="6">
        <v>941</v>
      </c>
    </row>
    <row r="125" spans="1:4">
      <c r="A125" s="63" t="s">
        <v>654</v>
      </c>
      <c r="B125" s="63" t="s">
        <v>250</v>
      </c>
      <c r="C125" s="6">
        <v>-2255</v>
      </c>
      <c r="D125" s="6">
        <v>-3461</v>
      </c>
    </row>
    <row r="126" spans="1:4">
      <c r="A126" s="63" t="s">
        <v>655</v>
      </c>
      <c r="B126" s="63" t="s">
        <v>252</v>
      </c>
      <c r="C126" s="6">
        <v>-2586</v>
      </c>
      <c r="D126" s="6">
        <v>-11821</v>
      </c>
    </row>
    <row r="127" spans="1:4">
      <c r="A127" s="63" t="s">
        <v>255</v>
      </c>
      <c r="B127" s="63" t="s">
        <v>945</v>
      </c>
      <c r="C127" s="6">
        <v>-2523</v>
      </c>
      <c r="D127" s="6">
        <v>-10517</v>
      </c>
    </row>
    <row r="128" spans="1:4">
      <c r="A128" s="63" t="s">
        <v>259</v>
      </c>
      <c r="B128" s="63" t="s">
        <v>256</v>
      </c>
      <c r="C128" s="6">
        <v>2985</v>
      </c>
      <c r="D128" s="6">
        <v>-3099</v>
      </c>
    </row>
    <row r="129" spans="1:4">
      <c r="A129" s="63" t="s">
        <v>946</v>
      </c>
      <c r="B129" s="63" t="s">
        <v>260</v>
      </c>
      <c r="C129" s="6">
        <v>-18</v>
      </c>
      <c r="D129" s="6">
        <v>-47</v>
      </c>
    </row>
    <row r="130" spans="1:4">
      <c r="A130" s="345" t="s">
        <v>805</v>
      </c>
      <c r="B130" s="345" t="s">
        <v>262</v>
      </c>
      <c r="C130" s="5">
        <v>26116</v>
      </c>
      <c r="D130" s="5">
        <v>2593</v>
      </c>
    </row>
    <row r="131" spans="1:4">
      <c r="A131" s="346" t="s">
        <v>947</v>
      </c>
      <c r="B131" s="346" t="s">
        <v>948</v>
      </c>
      <c r="C131" s="7"/>
      <c r="D131" s="7"/>
    </row>
    <row r="132" spans="1:4">
      <c r="A132" s="63" t="s">
        <v>766</v>
      </c>
      <c r="B132" s="63" t="s">
        <v>767</v>
      </c>
      <c r="C132" s="6">
        <v>579</v>
      </c>
      <c r="D132" s="6">
        <v>-2408</v>
      </c>
    </row>
    <row r="133" spans="1:4">
      <c r="A133" s="347" t="s">
        <v>949</v>
      </c>
      <c r="B133" s="347" t="s">
        <v>950</v>
      </c>
      <c r="C133" s="5">
        <v>26695</v>
      </c>
      <c r="D133" s="5">
        <v>185</v>
      </c>
    </row>
    <row r="134" spans="1:4">
      <c r="A134" s="344" t="s">
        <v>660</v>
      </c>
      <c r="B134" s="344" t="s">
        <v>272</v>
      </c>
      <c r="C134" s="4"/>
      <c r="D134" s="4"/>
    </row>
    <row r="135" spans="1:4">
      <c r="A135" s="348" t="s">
        <v>549</v>
      </c>
      <c r="B135" s="348" t="s">
        <v>274</v>
      </c>
      <c r="C135" s="4">
        <v>4418</v>
      </c>
      <c r="D135" s="4">
        <v>11495</v>
      </c>
    </row>
    <row r="136" spans="1:4">
      <c r="A136" s="63" t="s">
        <v>951</v>
      </c>
      <c r="B136" s="63" t="s">
        <v>952</v>
      </c>
      <c r="C136" s="6">
        <v>206</v>
      </c>
      <c r="D136" s="6">
        <v>100</v>
      </c>
    </row>
    <row r="137" spans="1:4">
      <c r="A137" s="63" t="s">
        <v>1012</v>
      </c>
      <c r="B137" s="63" t="s">
        <v>1013</v>
      </c>
      <c r="C137" s="6">
        <v>0</v>
      </c>
      <c r="D137" s="6">
        <v>0</v>
      </c>
    </row>
    <row r="138" spans="1:4">
      <c r="A138" s="63" t="s">
        <v>281</v>
      </c>
      <c r="B138" s="63" t="s">
        <v>282</v>
      </c>
      <c r="C138" s="6">
        <v>3512</v>
      </c>
      <c r="D138" s="6">
        <v>11018</v>
      </c>
    </row>
    <row r="139" spans="1:4">
      <c r="A139" s="63" t="s">
        <v>953</v>
      </c>
      <c r="B139" s="63" t="s">
        <v>954</v>
      </c>
      <c r="C139" s="6">
        <v>700</v>
      </c>
      <c r="D139" s="6">
        <v>260</v>
      </c>
    </row>
    <row r="140" spans="1:4">
      <c r="A140" s="63" t="s">
        <v>1014</v>
      </c>
      <c r="B140" s="63" t="s">
        <v>1015</v>
      </c>
      <c r="C140" s="6">
        <v>0</v>
      </c>
      <c r="D140" s="6">
        <v>117</v>
      </c>
    </row>
    <row r="141" spans="1:4">
      <c r="A141" s="345" t="s">
        <v>553</v>
      </c>
      <c r="B141" s="345" t="s">
        <v>300</v>
      </c>
      <c r="C141" s="5">
        <v>4543</v>
      </c>
      <c r="D141" s="5">
        <v>17734</v>
      </c>
    </row>
    <row r="142" spans="1:4" ht="26">
      <c r="A142" s="63" t="s">
        <v>957</v>
      </c>
      <c r="B142" s="63" t="s">
        <v>958</v>
      </c>
      <c r="C142" s="6">
        <v>4145</v>
      </c>
      <c r="D142" s="6">
        <v>2734</v>
      </c>
    </row>
    <row r="143" spans="1:4">
      <c r="A143" s="63" t="s">
        <v>1016</v>
      </c>
      <c r="B143" s="63" t="s">
        <v>1017</v>
      </c>
      <c r="C143" s="6">
        <v>0</v>
      </c>
      <c r="D143" s="6">
        <v>0</v>
      </c>
    </row>
    <row r="144" spans="1:4">
      <c r="A144" s="63" t="s">
        <v>962</v>
      </c>
      <c r="B144" s="63" t="s">
        <v>963</v>
      </c>
      <c r="C144" s="6">
        <v>0</v>
      </c>
      <c r="D144" s="6">
        <v>15000</v>
      </c>
    </row>
    <row r="145" spans="1:4">
      <c r="A145" s="63" t="s">
        <v>557</v>
      </c>
      <c r="B145" s="63" t="s">
        <v>424</v>
      </c>
      <c r="C145" s="6">
        <v>398</v>
      </c>
      <c r="D145" s="6">
        <v>0</v>
      </c>
    </row>
    <row r="146" spans="1:4">
      <c r="A146" s="347" t="s">
        <v>964</v>
      </c>
      <c r="B146" s="347" t="s">
        <v>965</v>
      </c>
      <c r="C146" s="5">
        <v>-125</v>
      </c>
      <c r="D146" s="5">
        <v>-6239</v>
      </c>
    </row>
    <row r="147" spans="1:4">
      <c r="A147" s="344" t="s">
        <v>669</v>
      </c>
      <c r="B147" s="344" t="s">
        <v>966</v>
      </c>
      <c r="C147" s="4"/>
      <c r="D147" s="4"/>
    </row>
    <row r="148" spans="1:4">
      <c r="A148" s="348" t="s">
        <v>549</v>
      </c>
      <c r="B148" s="348" t="s">
        <v>274</v>
      </c>
      <c r="C148" s="4">
        <v>1674</v>
      </c>
      <c r="D148" s="4">
        <v>22540</v>
      </c>
    </row>
    <row r="149" spans="1:4" ht="26">
      <c r="A149" s="63" t="s">
        <v>967</v>
      </c>
      <c r="B149" s="63" t="s">
        <v>968</v>
      </c>
      <c r="C149" s="6">
        <v>0</v>
      </c>
      <c r="D149" s="6">
        <v>8985</v>
      </c>
    </row>
    <row r="150" spans="1:4">
      <c r="A150" s="63" t="s">
        <v>336</v>
      </c>
      <c r="B150" s="63" t="s">
        <v>337</v>
      </c>
      <c r="C150" s="6">
        <v>1250</v>
      </c>
      <c r="D150" s="6">
        <v>13392</v>
      </c>
    </row>
    <row r="151" spans="1:4">
      <c r="A151" s="63" t="s">
        <v>1018</v>
      </c>
      <c r="B151" s="63" t="s">
        <v>1019</v>
      </c>
      <c r="C151" s="6">
        <v>0</v>
      </c>
      <c r="D151" s="6">
        <v>0</v>
      </c>
    </row>
    <row r="152" spans="1:4">
      <c r="A152" s="63" t="s">
        <v>1020</v>
      </c>
      <c r="B152" s="63" t="s">
        <v>1021</v>
      </c>
      <c r="C152" s="6">
        <v>424</v>
      </c>
      <c r="D152" s="6">
        <v>163</v>
      </c>
    </row>
    <row r="153" spans="1:4">
      <c r="A153" s="345" t="s">
        <v>553</v>
      </c>
      <c r="B153" s="345" t="s">
        <v>300</v>
      </c>
      <c r="C153" s="5">
        <v>11197</v>
      </c>
      <c r="D153" s="5">
        <v>22277</v>
      </c>
    </row>
    <row r="154" spans="1:4">
      <c r="A154" s="63" t="s">
        <v>1022</v>
      </c>
      <c r="B154" s="63" t="s">
        <v>1023</v>
      </c>
      <c r="C154" s="6">
        <v>0</v>
      </c>
      <c r="D154" s="6">
        <v>0</v>
      </c>
    </row>
    <row r="155" spans="1:4">
      <c r="A155" s="63" t="s">
        <v>811</v>
      </c>
      <c r="B155" s="63" t="s">
        <v>346</v>
      </c>
      <c r="C155" s="6">
        <v>0</v>
      </c>
      <c r="D155" s="6">
        <v>0</v>
      </c>
    </row>
    <row r="156" spans="1:4" ht="26">
      <c r="A156" s="63" t="s">
        <v>1024</v>
      </c>
      <c r="B156" s="63" t="s">
        <v>1025</v>
      </c>
      <c r="C156" s="6">
        <v>0</v>
      </c>
      <c r="D156" s="6">
        <v>0</v>
      </c>
    </row>
    <row r="157" spans="1:4">
      <c r="A157" s="63" t="s">
        <v>969</v>
      </c>
      <c r="B157" s="63" t="s">
        <v>970</v>
      </c>
      <c r="C157" s="6">
        <v>9909</v>
      </c>
      <c r="D157" s="6">
        <v>20091</v>
      </c>
    </row>
    <row r="158" spans="1:4">
      <c r="A158" s="63" t="s">
        <v>1026</v>
      </c>
      <c r="B158" s="63" t="s">
        <v>1027</v>
      </c>
      <c r="C158" s="6">
        <v>0</v>
      </c>
      <c r="D158" s="6">
        <v>0</v>
      </c>
    </row>
    <row r="159" spans="1:4">
      <c r="A159" s="63" t="s">
        <v>200</v>
      </c>
      <c r="B159" s="63" t="s">
        <v>1028</v>
      </c>
      <c r="C159" s="6">
        <v>0</v>
      </c>
      <c r="D159" s="6">
        <v>0</v>
      </c>
    </row>
    <row r="160" spans="1:4">
      <c r="A160" s="63" t="s">
        <v>971</v>
      </c>
      <c r="B160" s="63" t="s">
        <v>786</v>
      </c>
      <c r="C160" s="6">
        <v>289</v>
      </c>
      <c r="D160" s="6">
        <v>309</v>
      </c>
    </row>
    <row r="161" spans="1:8">
      <c r="A161" s="63" t="s">
        <v>351</v>
      </c>
      <c r="B161" s="63" t="s">
        <v>341</v>
      </c>
      <c r="C161" s="6">
        <v>999</v>
      </c>
      <c r="D161" s="6">
        <v>1613</v>
      </c>
    </row>
    <row r="162" spans="1:8">
      <c r="A162" s="63" t="s">
        <v>1029</v>
      </c>
      <c r="B162" s="63" t="s">
        <v>1030</v>
      </c>
      <c r="C162" s="6">
        <v>0</v>
      </c>
      <c r="D162" s="6">
        <v>264</v>
      </c>
    </row>
    <row r="163" spans="1:8">
      <c r="A163" s="347" t="s">
        <v>972</v>
      </c>
      <c r="B163" s="347" t="s">
        <v>973</v>
      </c>
      <c r="C163" s="5">
        <v>-9523</v>
      </c>
      <c r="D163" s="5">
        <v>263</v>
      </c>
    </row>
    <row r="164" spans="1:8">
      <c r="A164" s="48" t="s">
        <v>974</v>
      </c>
      <c r="B164" s="48" t="s">
        <v>975</v>
      </c>
      <c r="C164" s="5">
        <v>17047</v>
      </c>
      <c r="D164" s="5">
        <v>-5791</v>
      </c>
    </row>
    <row r="165" spans="1:8">
      <c r="A165" s="48" t="s">
        <v>976</v>
      </c>
      <c r="B165" s="48" t="s">
        <v>977</v>
      </c>
      <c r="C165" s="5">
        <v>17047</v>
      </c>
      <c r="D165" s="5">
        <v>-5791</v>
      </c>
    </row>
    <row r="166" spans="1:8">
      <c r="A166" s="349" t="s">
        <v>978</v>
      </c>
      <c r="B166" s="349" t="s">
        <v>979</v>
      </c>
      <c r="C166" s="6">
        <v>0</v>
      </c>
      <c r="D166" s="6">
        <v>0</v>
      </c>
    </row>
    <row r="167" spans="1:8">
      <c r="A167" s="48" t="s">
        <v>980</v>
      </c>
      <c r="B167" s="48" t="s">
        <v>981</v>
      </c>
      <c r="C167" s="5">
        <v>9819</v>
      </c>
      <c r="D167" s="5">
        <v>15610</v>
      </c>
    </row>
    <row r="168" spans="1:8">
      <c r="A168" s="48" t="s">
        <v>982</v>
      </c>
      <c r="B168" s="48" t="s">
        <v>983</v>
      </c>
      <c r="C168" s="49">
        <v>26866</v>
      </c>
      <c r="D168" s="49">
        <v>9819</v>
      </c>
    </row>
    <row r="171" spans="1:8" ht="26">
      <c r="A171" s="13" t="s">
        <v>1092</v>
      </c>
      <c r="B171" s="13" t="s">
        <v>1093</v>
      </c>
    </row>
    <row r="172" spans="1:8" ht="52">
      <c r="A172" s="411" t="s">
        <v>126</v>
      </c>
      <c r="B172" s="411" t="s">
        <v>127</v>
      </c>
      <c r="C172" s="350" t="s">
        <v>1114</v>
      </c>
      <c r="D172" s="350" t="s">
        <v>1067</v>
      </c>
      <c r="E172" s="350" t="s">
        <v>1068</v>
      </c>
      <c r="F172" s="350" t="s">
        <v>1059</v>
      </c>
      <c r="G172" s="350" t="s">
        <v>478</v>
      </c>
      <c r="H172" s="351" t="s">
        <v>433</v>
      </c>
    </row>
    <row r="173" spans="1:8" ht="78">
      <c r="A173" s="411" t="s">
        <v>126</v>
      </c>
      <c r="B173" s="411"/>
      <c r="C173" s="350" t="s">
        <v>1115</v>
      </c>
      <c r="D173" s="350" t="s">
        <v>1069</v>
      </c>
      <c r="E173" s="350" t="s">
        <v>1070</v>
      </c>
      <c r="F173" s="350" t="s">
        <v>1060</v>
      </c>
      <c r="G173" s="350" t="s">
        <v>987</v>
      </c>
      <c r="H173" s="351" t="s">
        <v>435</v>
      </c>
    </row>
    <row r="174" spans="1:8">
      <c r="A174" s="347" t="s">
        <v>14</v>
      </c>
      <c r="B174" s="347" t="s">
        <v>15</v>
      </c>
      <c r="C174" s="352">
        <v>3967</v>
      </c>
      <c r="D174" s="352">
        <v>3991</v>
      </c>
      <c r="E174" s="352">
        <v>731</v>
      </c>
      <c r="F174" s="352">
        <v>103692</v>
      </c>
      <c r="G174" s="352">
        <v>-18179</v>
      </c>
      <c r="H174" s="352">
        <v>94202</v>
      </c>
    </row>
    <row r="175" spans="1:8">
      <c r="A175" s="64" t="s">
        <v>566</v>
      </c>
      <c r="B175" s="64" t="s">
        <v>133</v>
      </c>
      <c r="C175" s="62">
        <v>1240</v>
      </c>
      <c r="D175" s="62">
        <v>2311</v>
      </c>
      <c r="E175" s="62">
        <v>685</v>
      </c>
      <c r="F175" s="62">
        <v>6519</v>
      </c>
      <c r="G175" s="62">
        <v>0</v>
      </c>
      <c r="H175" s="62">
        <v>10755</v>
      </c>
    </row>
    <row r="176" spans="1:8">
      <c r="A176" s="64" t="s">
        <v>134</v>
      </c>
      <c r="B176" s="64" t="s">
        <v>907</v>
      </c>
      <c r="C176" s="62">
        <v>920</v>
      </c>
      <c r="D176" s="62">
        <v>1657</v>
      </c>
      <c r="E176" s="62">
        <v>13</v>
      </c>
      <c r="F176" s="62">
        <v>48764</v>
      </c>
      <c r="G176" s="62">
        <v>-16553</v>
      </c>
      <c r="H176" s="62">
        <v>34801</v>
      </c>
    </row>
    <row r="177" spans="1:8">
      <c r="A177" s="64" t="s">
        <v>138</v>
      </c>
      <c r="B177" s="64" t="s">
        <v>139</v>
      </c>
      <c r="C177" s="62">
        <v>0</v>
      </c>
      <c r="D177" s="62">
        <v>0</v>
      </c>
      <c r="E177" s="62">
        <v>0</v>
      </c>
      <c r="F177" s="62">
        <v>0</v>
      </c>
      <c r="G177" s="62">
        <v>46417</v>
      </c>
      <c r="H177" s="62">
        <v>46417</v>
      </c>
    </row>
    <row r="178" spans="1:8">
      <c r="A178" s="64" t="s">
        <v>909</v>
      </c>
      <c r="B178" s="64" t="s">
        <v>141</v>
      </c>
      <c r="C178" s="62">
        <v>0</v>
      </c>
      <c r="D178" s="62">
        <v>0</v>
      </c>
      <c r="E178" s="62">
        <v>0</v>
      </c>
      <c r="F178" s="62">
        <v>0</v>
      </c>
      <c r="G178" s="62">
        <v>0</v>
      </c>
      <c r="H178" s="62">
        <v>0</v>
      </c>
    </row>
    <row r="179" spans="1:8">
      <c r="A179" s="64" t="s">
        <v>536</v>
      </c>
      <c r="B179" s="64" t="s">
        <v>451</v>
      </c>
      <c r="C179" s="62">
        <v>0</v>
      </c>
      <c r="D179" s="62">
        <v>0</v>
      </c>
      <c r="E179" s="62">
        <v>0</v>
      </c>
      <c r="F179" s="62">
        <v>48043</v>
      </c>
      <c r="G179" s="62">
        <v>-48043</v>
      </c>
      <c r="H179" s="62">
        <v>0</v>
      </c>
    </row>
    <row r="180" spans="1:8" ht="26">
      <c r="A180" s="64" t="s">
        <v>644</v>
      </c>
      <c r="B180" s="64" t="s">
        <v>865</v>
      </c>
      <c r="C180" s="62">
        <v>0</v>
      </c>
      <c r="D180" s="62">
        <v>0</v>
      </c>
      <c r="E180" s="62">
        <v>0</v>
      </c>
      <c r="F180" s="62">
        <v>0</v>
      </c>
      <c r="G180" s="62">
        <v>0</v>
      </c>
      <c r="H180" s="62">
        <v>0</v>
      </c>
    </row>
    <row r="181" spans="1:8">
      <c r="A181" s="64" t="s">
        <v>911</v>
      </c>
      <c r="B181" s="64" t="s">
        <v>912</v>
      </c>
      <c r="C181" s="62">
        <v>0</v>
      </c>
      <c r="D181" s="62">
        <v>0</v>
      </c>
      <c r="E181" s="62">
        <v>0</v>
      </c>
      <c r="F181" s="62">
        <v>0</v>
      </c>
      <c r="G181" s="62">
        <v>0</v>
      </c>
      <c r="H181" s="62">
        <v>0</v>
      </c>
    </row>
    <row r="182" spans="1:8">
      <c r="A182" s="64" t="s">
        <v>146</v>
      </c>
      <c r="B182" s="64" t="s">
        <v>147</v>
      </c>
      <c r="C182" s="62">
        <v>0</v>
      </c>
      <c r="D182" s="62">
        <v>0</v>
      </c>
      <c r="E182" s="62">
        <v>0</v>
      </c>
      <c r="F182" s="62">
        <v>0</v>
      </c>
      <c r="G182" s="62">
        <v>0</v>
      </c>
      <c r="H182" s="62">
        <v>0</v>
      </c>
    </row>
    <row r="183" spans="1:8">
      <c r="A183" s="64" t="s">
        <v>913</v>
      </c>
      <c r="B183" s="64" t="s">
        <v>151</v>
      </c>
      <c r="C183" s="62">
        <v>1780</v>
      </c>
      <c r="D183" s="62">
        <v>7</v>
      </c>
      <c r="E183" s="62">
        <v>33</v>
      </c>
      <c r="F183" s="62">
        <v>160</v>
      </c>
      <c r="G183" s="62">
        <v>0</v>
      </c>
      <c r="H183" s="62">
        <v>1980</v>
      </c>
    </row>
    <row r="184" spans="1:8">
      <c r="A184" s="64" t="s">
        <v>1005</v>
      </c>
      <c r="B184" s="64" t="s">
        <v>1006</v>
      </c>
      <c r="C184" s="62">
        <v>27</v>
      </c>
      <c r="D184" s="62">
        <v>16</v>
      </c>
      <c r="E184" s="62">
        <v>0</v>
      </c>
      <c r="F184" s="62">
        <v>206</v>
      </c>
      <c r="G184" s="62">
        <v>0</v>
      </c>
      <c r="H184" s="62">
        <v>249</v>
      </c>
    </row>
    <row r="185" spans="1:8">
      <c r="A185" s="347" t="s">
        <v>914</v>
      </c>
      <c r="B185" s="347" t="s">
        <v>17</v>
      </c>
      <c r="C185" s="352">
        <v>43821</v>
      </c>
      <c r="D185" s="352">
        <v>52720</v>
      </c>
      <c r="E185" s="352">
        <v>22441</v>
      </c>
      <c r="F185" s="352">
        <v>15776</v>
      </c>
      <c r="G185" s="352">
        <v>-26068</v>
      </c>
      <c r="H185" s="352">
        <v>108690</v>
      </c>
    </row>
    <row r="186" spans="1:8">
      <c r="A186" s="64" t="s">
        <v>156</v>
      </c>
      <c r="B186" s="64" t="s">
        <v>157</v>
      </c>
      <c r="C186" s="62">
        <v>7006</v>
      </c>
      <c r="D186" s="62">
        <v>26295</v>
      </c>
      <c r="E186" s="62">
        <v>0</v>
      </c>
      <c r="F186" s="62">
        <v>66</v>
      </c>
      <c r="G186" s="62">
        <v>0</v>
      </c>
      <c r="H186" s="62">
        <v>33367</v>
      </c>
    </row>
    <row r="187" spans="1:8">
      <c r="A187" s="64" t="s">
        <v>158</v>
      </c>
      <c r="B187" s="64" t="s">
        <v>159</v>
      </c>
      <c r="C187" s="62">
        <v>26195</v>
      </c>
      <c r="D187" s="62">
        <v>13146</v>
      </c>
      <c r="E187" s="62">
        <v>4445</v>
      </c>
      <c r="F187" s="62">
        <v>241</v>
      </c>
      <c r="G187" s="62">
        <v>-12780</v>
      </c>
      <c r="H187" s="62">
        <v>31247</v>
      </c>
    </row>
    <row r="188" spans="1:8">
      <c r="A188" s="64" t="s">
        <v>915</v>
      </c>
      <c r="B188" s="64" t="s">
        <v>161</v>
      </c>
      <c r="C188" s="62">
        <v>0</v>
      </c>
      <c r="D188" s="62">
        <v>0</v>
      </c>
      <c r="E188" s="62">
        <v>0</v>
      </c>
      <c r="F188" s="62">
        <v>0</v>
      </c>
      <c r="G188" s="62">
        <v>0</v>
      </c>
      <c r="H188" s="62">
        <v>0</v>
      </c>
    </row>
    <row r="189" spans="1:8">
      <c r="A189" s="64" t="s">
        <v>152</v>
      </c>
      <c r="B189" s="64" t="s">
        <v>163</v>
      </c>
      <c r="C189" s="62">
        <v>941</v>
      </c>
      <c r="D189" s="62">
        <v>1432</v>
      </c>
      <c r="E189" s="62">
        <v>1543</v>
      </c>
      <c r="F189" s="62">
        <v>14007</v>
      </c>
      <c r="G189" s="62">
        <v>-13288</v>
      </c>
      <c r="H189" s="62">
        <v>4635</v>
      </c>
    </row>
    <row r="190" spans="1:8">
      <c r="A190" s="64" t="s">
        <v>916</v>
      </c>
      <c r="B190" s="64" t="s">
        <v>917</v>
      </c>
      <c r="C190" s="62">
        <v>0</v>
      </c>
      <c r="D190" s="62">
        <v>0</v>
      </c>
      <c r="E190" s="62">
        <v>0</v>
      </c>
      <c r="F190" s="62">
        <v>0</v>
      </c>
      <c r="G190" s="62">
        <v>0</v>
      </c>
      <c r="H190" s="62">
        <v>0</v>
      </c>
    </row>
    <row r="191" spans="1:8" ht="26">
      <c r="A191" s="64" t="s">
        <v>918</v>
      </c>
      <c r="B191" s="64" t="s">
        <v>919</v>
      </c>
      <c r="C191" s="62">
        <v>0</v>
      </c>
      <c r="D191" s="62">
        <v>0</v>
      </c>
      <c r="E191" s="62">
        <v>0</v>
      </c>
      <c r="F191" s="62">
        <v>0</v>
      </c>
      <c r="G191" s="62">
        <v>0</v>
      </c>
      <c r="H191" s="62">
        <v>0</v>
      </c>
    </row>
    <row r="192" spans="1:8">
      <c r="A192" s="64" t="s">
        <v>146</v>
      </c>
      <c r="B192" s="64" t="s">
        <v>147</v>
      </c>
      <c r="C192" s="62">
        <v>0</v>
      </c>
      <c r="D192" s="62">
        <v>0</v>
      </c>
      <c r="E192" s="62">
        <v>0</v>
      </c>
      <c r="F192" s="62">
        <v>855</v>
      </c>
      <c r="G192" s="62">
        <v>0</v>
      </c>
      <c r="H192" s="62">
        <v>855</v>
      </c>
    </row>
    <row r="193" spans="1:8">
      <c r="A193" s="64" t="s">
        <v>499</v>
      </c>
      <c r="B193" s="64" t="s">
        <v>149</v>
      </c>
      <c r="C193" s="62">
        <v>8582</v>
      </c>
      <c r="D193" s="62">
        <v>240</v>
      </c>
      <c r="E193" s="62">
        <v>2859</v>
      </c>
      <c r="F193" s="62">
        <v>39</v>
      </c>
      <c r="G193" s="62">
        <v>0</v>
      </c>
      <c r="H193" s="62">
        <v>11720</v>
      </c>
    </row>
    <row r="194" spans="1:8">
      <c r="A194" s="64" t="s">
        <v>170</v>
      </c>
      <c r="B194" s="64" t="s">
        <v>920</v>
      </c>
      <c r="C194" s="62">
        <v>1097</v>
      </c>
      <c r="D194" s="62">
        <v>11607</v>
      </c>
      <c r="E194" s="62">
        <v>13594</v>
      </c>
      <c r="F194" s="62">
        <v>568</v>
      </c>
      <c r="G194" s="62">
        <v>0</v>
      </c>
      <c r="H194" s="62">
        <v>26866</v>
      </c>
    </row>
    <row r="195" spans="1:8">
      <c r="A195" s="338" t="s">
        <v>923</v>
      </c>
      <c r="B195" s="338" t="s">
        <v>924</v>
      </c>
      <c r="C195" s="359">
        <v>0</v>
      </c>
      <c r="D195" s="359">
        <v>0</v>
      </c>
      <c r="E195" s="359">
        <v>0</v>
      </c>
      <c r="F195" s="359">
        <v>0</v>
      </c>
      <c r="G195" s="359">
        <v>0</v>
      </c>
      <c r="H195" s="359">
        <v>0</v>
      </c>
    </row>
    <row r="196" spans="1:8">
      <c r="A196" s="347" t="s">
        <v>20</v>
      </c>
      <c r="B196" s="347" t="s">
        <v>925</v>
      </c>
      <c r="C196" s="352">
        <v>47788</v>
      </c>
      <c r="D196" s="352">
        <v>56711</v>
      </c>
      <c r="E196" s="352">
        <v>23172</v>
      </c>
      <c r="F196" s="352">
        <v>119468</v>
      </c>
      <c r="G196" s="352">
        <v>-44247</v>
      </c>
      <c r="H196" s="352">
        <v>202892</v>
      </c>
    </row>
    <row r="197" spans="1:8">
      <c r="A197" s="19"/>
      <c r="B197" s="20"/>
      <c r="C197" s="35"/>
      <c r="D197" s="35"/>
      <c r="E197" s="2"/>
      <c r="F197" s="2"/>
      <c r="G197" s="2"/>
      <c r="H197" s="2"/>
    </row>
    <row r="198" spans="1:8" ht="52">
      <c r="A198" s="414" t="s">
        <v>452</v>
      </c>
      <c r="B198" s="416" t="s">
        <v>177</v>
      </c>
      <c r="C198" s="350" t="s">
        <v>1114</v>
      </c>
      <c r="D198" s="350" t="s">
        <v>1067</v>
      </c>
      <c r="E198" s="350" t="s">
        <v>1068</v>
      </c>
      <c r="F198" s="350" t="s">
        <v>1059</v>
      </c>
      <c r="G198" s="350" t="s">
        <v>478</v>
      </c>
      <c r="H198" s="351" t="s">
        <v>433</v>
      </c>
    </row>
    <row r="199" spans="1:8" ht="78">
      <c r="A199" s="415"/>
      <c r="B199" s="417"/>
      <c r="C199" s="350" t="s">
        <v>1115</v>
      </c>
      <c r="D199" s="350" t="s">
        <v>1069</v>
      </c>
      <c r="E199" s="350" t="s">
        <v>1070</v>
      </c>
      <c r="F199" s="350" t="s">
        <v>1060</v>
      </c>
      <c r="G199" s="350" t="s">
        <v>987</v>
      </c>
      <c r="H199" s="351" t="s">
        <v>435</v>
      </c>
    </row>
    <row r="200" spans="1:8">
      <c r="A200" s="21" t="s">
        <v>22</v>
      </c>
      <c r="B200" s="347" t="s">
        <v>23</v>
      </c>
      <c r="C200" s="352">
        <v>17314</v>
      </c>
      <c r="D200" s="352">
        <v>39787</v>
      </c>
      <c r="E200" s="352">
        <v>10947</v>
      </c>
      <c r="F200" s="352">
        <v>106035</v>
      </c>
      <c r="G200" s="352">
        <v>-22553</v>
      </c>
      <c r="H200" s="352">
        <v>151530</v>
      </c>
    </row>
    <row r="201" spans="1:8">
      <c r="A201" s="21" t="s">
        <v>926</v>
      </c>
      <c r="B201" s="347" t="s">
        <v>481</v>
      </c>
      <c r="C201" s="352">
        <v>17314</v>
      </c>
      <c r="D201" s="352">
        <v>39787</v>
      </c>
      <c r="E201" s="352">
        <v>10947</v>
      </c>
      <c r="F201" s="352">
        <v>106035</v>
      </c>
      <c r="G201" s="352">
        <v>-22553</v>
      </c>
      <c r="H201" s="352">
        <v>151530</v>
      </c>
    </row>
    <row r="202" spans="1:8">
      <c r="A202" s="22" t="s">
        <v>182</v>
      </c>
      <c r="B202" s="64" t="s">
        <v>183</v>
      </c>
      <c r="C202" s="62">
        <v>10076</v>
      </c>
      <c r="D202" s="62">
        <v>7050</v>
      </c>
      <c r="E202" s="62">
        <v>86</v>
      </c>
      <c r="F202" s="62">
        <v>94950</v>
      </c>
      <c r="G202" s="62">
        <v>-17212</v>
      </c>
      <c r="H202" s="62">
        <v>94950</v>
      </c>
    </row>
    <row r="203" spans="1:8">
      <c r="A203" s="22" t="s">
        <v>990</v>
      </c>
      <c r="B203" s="64" t="s">
        <v>1007</v>
      </c>
      <c r="C203" s="62">
        <v>0</v>
      </c>
      <c r="D203" s="62">
        <v>0</v>
      </c>
      <c r="E203" s="62">
        <v>1152</v>
      </c>
      <c r="F203" s="62">
        <v>110936</v>
      </c>
      <c r="G203" s="62">
        <v>-6888</v>
      </c>
      <c r="H203" s="62">
        <v>105200</v>
      </c>
    </row>
    <row r="204" spans="1:8">
      <c r="A204" s="22" t="s">
        <v>1008</v>
      </c>
      <c r="B204" s="64" t="s">
        <v>189</v>
      </c>
      <c r="C204" s="62">
        <v>0</v>
      </c>
      <c r="D204" s="62">
        <v>0</v>
      </c>
      <c r="E204" s="62">
        <v>0</v>
      </c>
      <c r="F204" s="62">
        <v>0</v>
      </c>
      <c r="G204" s="62">
        <v>0</v>
      </c>
      <c r="H204" s="62">
        <v>0</v>
      </c>
    </row>
    <row r="205" spans="1:8">
      <c r="A205" s="22" t="s">
        <v>573</v>
      </c>
      <c r="B205" s="64" t="s">
        <v>191</v>
      </c>
      <c r="C205" s="62">
        <v>0</v>
      </c>
      <c r="D205" s="62">
        <v>0</v>
      </c>
      <c r="E205" s="62">
        <v>0</v>
      </c>
      <c r="F205" s="62">
        <v>551</v>
      </c>
      <c r="G205" s="62">
        <v>0</v>
      </c>
      <c r="H205" s="62">
        <v>551</v>
      </c>
    </row>
    <row r="206" spans="1:8">
      <c r="A206" s="23" t="s">
        <v>574</v>
      </c>
      <c r="B206" s="353" t="s">
        <v>193</v>
      </c>
      <c r="C206" s="354">
        <v>0</v>
      </c>
      <c r="D206" s="354">
        <v>0</v>
      </c>
      <c r="E206" s="354">
        <v>-355</v>
      </c>
      <c r="F206" s="354">
        <v>0</v>
      </c>
      <c r="G206" s="354">
        <v>-482</v>
      </c>
      <c r="H206" s="354">
        <v>-837</v>
      </c>
    </row>
    <row r="207" spans="1:8">
      <c r="A207" s="22" t="s">
        <v>194</v>
      </c>
      <c r="B207" s="64" t="s">
        <v>195</v>
      </c>
      <c r="C207" s="62">
        <v>-374</v>
      </c>
      <c r="D207" s="62">
        <v>11008</v>
      </c>
      <c r="E207" s="62">
        <v>1817</v>
      </c>
      <c r="F207" s="62">
        <v>-102544</v>
      </c>
      <c r="G207" s="62">
        <v>13634</v>
      </c>
      <c r="H207" s="62">
        <v>-76459</v>
      </c>
    </row>
    <row r="208" spans="1:8">
      <c r="A208" s="22" t="s">
        <v>575</v>
      </c>
      <c r="B208" s="64" t="s">
        <v>197</v>
      </c>
      <c r="C208" s="62">
        <v>7612</v>
      </c>
      <c r="D208" s="62">
        <v>21729</v>
      </c>
      <c r="E208" s="62">
        <v>8247</v>
      </c>
      <c r="F208" s="62">
        <v>2142</v>
      </c>
      <c r="G208" s="62">
        <v>-11605</v>
      </c>
      <c r="H208" s="62">
        <v>28125</v>
      </c>
    </row>
    <row r="209" spans="1:8">
      <c r="A209" s="24" t="s">
        <v>927</v>
      </c>
      <c r="B209" s="355" t="s">
        <v>482</v>
      </c>
      <c r="C209" s="356">
        <v>0</v>
      </c>
      <c r="D209" s="356">
        <v>0</v>
      </c>
      <c r="E209" s="356">
        <v>0</v>
      </c>
      <c r="F209" s="356">
        <v>0</v>
      </c>
      <c r="G209" s="356">
        <v>0</v>
      </c>
      <c r="H209" s="356">
        <v>0</v>
      </c>
    </row>
    <row r="210" spans="1:8">
      <c r="A210" s="21" t="s">
        <v>24</v>
      </c>
      <c r="B210" s="347" t="s">
        <v>928</v>
      </c>
      <c r="C210" s="352">
        <v>576</v>
      </c>
      <c r="D210" s="352">
        <v>2425</v>
      </c>
      <c r="E210" s="352">
        <v>38</v>
      </c>
      <c r="F210" s="352">
        <v>192</v>
      </c>
      <c r="G210" s="352">
        <v>4373</v>
      </c>
      <c r="H210" s="352">
        <v>7604</v>
      </c>
    </row>
    <row r="211" spans="1:8">
      <c r="A211" s="22" t="s">
        <v>336</v>
      </c>
      <c r="B211" s="64" t="s">
        <v>337</v>
      </c>
      <c r="C211" s="62">
        <v>0</v>
      </c>
      <c r="D211" s="62">
        <v>0</v>
      </c>
      <c r="E211" s="62">
        <v>0</v>
      </c>
      <c r="F211" s="62">
        <v>0</v>
      </c>
      <c r="G211" s="62">
        <v>0</v>
      </c>
      <c r="H211" s="62">
        <v>0</v>
      </c>
    </row>
    <row r="212" spans="1:8">
      <c r="A212" s="22" t="s">
        <v>200</v>
      </c>
      <c r="B212" s="64" t="s">
        <v>201</v>
      </c>
      <c r="C212" s="62">
        <v>97</v>
      </c>
      <c r="D212" s="62">
        <v>36</v>
      </c>
      <c r="E212" s="62">
        <v>0</v>
      </c>
      <c r="F212" s="62">
        <v>102</v>
      </c>
      <c r="G212" s="62">
        <v>0</v>
      </c>
      <c r="H212" s="62">
        <v>235</v>
      </c>
    </row>
    <row r="213" spans="1:8">
      <c r="A213" s="22" t="s">
        <v>929</v>
      </c>
      <c r="B213" s="64" t="s">
        <v>531</v>
      </c>
      <c r="C213" s="62">
        <v>0</v>
      </c>
      <c r="D213" s="62">
        <v>0</v>
      </c>
      <c r="E213" s="62">
        <v>0</v>
      </c>
      <c r="F213" s="62">
        <v>0</v>
      </c>
      <c r="G213" s="62">
        <v>0</v>
      </c>
      <c r="H213" s="62">
        <v>0</v>
      </c>
    </row>
    <row r="214" spans="1:8">
      <c r="A214" s="22" t="s">
        <v>502</v>
      </c>
      <c r="B214" s="64" t="s">
        <v>205</v>
      </c>
      <c r="C214" s="62">
        <v>35</v>
      </c>
      <c r="D214" s="62">
        <v>2249</v>
      </c>
      <c r="E214" s="62">
        <v>0</v>
      </c>
      <c r="F214" s="62">
        <v>1</v>
      </c>
      <c r="G214" s="62">
        <v>4373</v>
      </c>
      <c r="H214" s="62">
        <v>6658</v>
      </c>
    </row>
    <row r="215" spans="1:8">
      <c r="A215" s="22" t="s">
        <v>503</v>
      </c>
      <c r="B215" s="64" t="s">
        <v>207</v>
      </c>
      <c r="C215" s="62">
        <v>438</v>
      </c>
      <c r="D215" s="62">
        <v>137</v>
      </c>
      <c r="E215" s="62">
        <v>36</v>
      </c>
      <c r="F215" s="62">
        <v>68</v>
      </c>
      <c r="G215" s="62">
        <v>0</v>
      </c>
      <c r="H215" s="62">
        <v>679</v>
      </c>
    </row>
    <row r="216" spans="1:8">
      <c r="A216" s="22" t="s">
        <v>483</v>
      </c>
      <c r="B216" s="64" t="s">
        <v>456</v>
      </c>
      <c r="C216" s="62">
        <v>6</v>
      </c>
      <c r="D216" s="62">
        <v>3</v>
      </c>
      <c r="E216" s="62">
        <v>2</v>
      </c>
      <c r="F216" s="62">
        <v>15</v>
      </c>
      <c r="G216" s="62">
        <v>0</v>
      </c>
      <c r="H216" s="62">
        <v>26</v>
      </c>
    </row>
    <row r="217" spans="1:8">
      <c r="A217" s="22" t="s">
        <v>930</v>
      </c>
      <c r="B217" s="64" t="s">
        <v>211</v>
      </c>
      <c r="C217" s="62">
        <v>0</v>
      </c>
      <c r="D217" s="62">
        <v>0</v>
      </c>
      <c r="E217" s="62">
        <v>0</v>
      </c>
      <c r="F217" s="62">
        <v>6</v>
      </c>
      <c r="G217" s="62">
        <v>0</v>
      </c>
      <c r="H217" s="62">
        <v>6</v>
      </c>
    </row>
    <row r="218" spans="1:8">
      <c r="A218" s="21" t="s">
        <v>931</v>
      </c>
      <c r="B218" s="347" t="s">
        <v>932</v>
      </c>
      <c r="C218" s="352">
        <v>29898</v>
      </c>
      <c r="D218" s="352">
        <v>14499</v>
      </c>
      <c r="E218" s="352">
        <v>12187</v>
      </c>
      <c r="F218" s="352">
        <v>13241</v>
      </c>
      <c r="G218" s="352">
        <v>-26067</v>
      </c>
      <c r="H218" s="352">
        <v>43758</v>
      </c>
    </row>
    <row r="219" spans="1:8">
      <c r="A219" s="22" t="s">
        <v>336</v>
      </c>
      <c r="B219" s="64" t="s">
        <v>337</v>
      </c>
      <c r="C219" s="62">
        <v>3444</v>
      </c>
      <c r="D219" s="62">
        <v>1301</v>
      </c>
      <c r="E219" s="62">
        <v>0</v>
      </c>
      <c r="F219" s="62">
        <v>0</v>
      </c>
      <c r="G219" s="62">
        <v>0</v>
      </c>
      <c r="H219" s="62">
        <v>4745</v>
      </c>
    </row>
    <row r="220" spans="1:8">
      <c r="A220" s="22" t="s">
        <v>200</v>
      </c>
      <c r="B220" s="64" t="s">
        <v>201</v>
      </c>
      <c r="C220" s="62">
        <v>120</v>
      </c>
      <c r="D220" s="62">
        <v>33</v>
      </c>
      <c r="E220" s="62">
        <v>0</v>
      </c>
      <c r="F220" s="62">
        <v>124</v>
      </c>
      <c r="G220" s="62">
        <v>0</v>
      </c>
      <c r="H220" s="62">
        <v>277</v>
      </c>
    </row>
    <row r="221" spans="1:8">
      <c r="A221" s="22" t="s">
        <v>579</v>
      </c>
      <c r="B221" s="64" t="s">
        <v>217</v>
      </c>
      <c r="C221" s="62">
        <v>24189</v>
      </c>
      <c r="D221" s="62">
        <v>997</v>
      </c>
      <c r="E221" s="62">
        <v>10087</v>
      </c>
      <c r="F221" s="62">
        <v>11437</v>
      </c>
      <c r="G221" s="62">
        <v>-12780</v>
      </c>
      <c r="H221" s="62">
        <v>33930</v>
      </c>
    </row>
    <row r="222" spans="1:8">
      <c r="A222" s="22" t="s">
        <v>933</v>
      </c>
      <c r="B222" s="64" t="s">
        <v>219</v>
      </c>
      <c r="C222" s="62">
        <v>0</v>
      </c>
      <c r="D222" s="62">
        <v>0</v>
      </c>
      <c r="E222" s="62">
        <v>184</v>
      </c>
      <c r="F222" s="62">
        <v>0</v>
      </c>
      <c r="G222" s="62">
        <v>0</v>
      </c>
      <c r="H222" s="62">
        <v>184</v>
      </c>
    </row>
    <row r="223" spans="1:8">
      <c r="A223" s="22" t="s">
        <v>202</v>
      </c>
      <c r="B223" s="64" t="s">
        <v>203</v>
      </c>
      <c r="C223" s="62">
        <v>2048</v>
      </c>
      <c r="D223" s="62">
        <v>12067</v>
      </c>
      <c r="E223" s="62">
        <v>1743</v>
      </c>
      <c r="F223" s="62">
        <v>1449</v>
      </c>
      <c r="G223" s="62">
        <v>-13287</v>
      </c>
      <c r="H223" s="62">
        <v>4020</v>
      </c>
    </row>
    <row r="224" spans="1:8">
      <c r="A224" s="22" t="s">
        <v>503</v>
      </c>
      <c r="B224" s="64" t="s">
        <v>207</v>
      </c>
      <c r="C224" s="62">
        <v>69</v>
      </c>
      <c r="D224" s="62">
        <v>75</v>
      </c>
      <c r="E224" s="62">
        <v>18</v>
      </c>
      <c r="F224" s="62">
        <v>35</v>
      </c>
      <c r="G224" s="62">
        <v>0</v>
      </c>
      <c r="H224" s="62">
        <v>197</v>
      </c>
    </row>
    <row r="225" spans="1:8">
      <c r="A225" s="22" t="s">
        <v>934</v>
      </c>
      <c r="B225" s="64" t="s">
        <v>456</v>
      </c>
      <c r="C225" s="62">
        <v>0</v>
      </c>
      <c r="D225" s="62">
        <v>20</v>
      </c>
      <c r="E225" s="62">
        <v>155</v>
      </c>
      <c r="F225" s="62">
        <v>63</v>
      </c>
      <c r="G225" s="62">
        <v>0</v>
      </c>
      <c r="H225" s="62">
        <v>238</v>
      </c>
    </row>
    <row r="226" spans="1:8">
      <c r="A226" s="22" t="s">
        <v>930</v>
      </c>
      <c r="B226" s="64" t="s">
        <v>211</v>
      </c>
      <c r="C226" s="62">
        <v>28</v>
      </c>
      <c r="D226" s="62">
        <v>6</v>
      </c>
      <c r="E226" s="62">
        <v>0</v>
      </c>
      <c r="F226" s="62">
        <v>133</v>
      </c>
      <c r="G226" s="62">
        <v>0</v>
      </c>
      <c r="H226" s="62">
        <v>167</v>
      </c>
    </row>
    <row r="227" spans="1:8" ht="26">
      <c r="A227" s="24" t="s">
        <v>935</v>
      </c>
      <c r="B227" s="355" t="s">
        <v>1035</v>
      </c>
      <c r="C227" s="356">
        <v>0</v>
      </c>
      <c r="D227" s="356">
        <v>0</v>
      </c>
      <c r="E227" s="356">
        <v>0</v>
      </c>
      <c r="F227" s="356">
        <v>0</v>
      </c>
      <c r="G227" s="356">
        <v>0</v>
      </c>
      <c r="H227" s="356">
        <v>0</v>
      </c>
    </row>
    <row r="228" spans="1:8">
      <c r="A228" s="21" t="s">
        <v>30</v>
      </c>
      <c r="B228" s="347" t="s">
        <v>937</v>
      </c>
      <c r="C228" s="352">
        <v>47788</v>
      </c>
      <c r="D228" s="352">
        <v>56711</v>
      </c>
      <c r="E228" s="352">
        <v>23172</v>
      </c>
      <c r="F228" s="352">
        <v>119468</v>
      </c>
      <c r="G228" s="352">
        <v>-44247</v>
      </c>
      <c r="H228" s="352">
        <v>202892</v>
      </c>
    </row>
    <row r="229" spans="1:8">
      <c r="A229" s="25"/>
      <c r="B229" s="25"/>
      <c r="C229" s="37"/>
      <c r="D229" s="37"/>
      <c r="E229" s="3"/>
      <c r="F229" s="3"/>
      <c r="G229" s="3"/>
      <c r="H229" s="3"/>
    </row>
    <row r="230" spans="1:8" ht="52">
      <c r="A230" s="410" t="s">
        <v>1116</v>
      </c>
      <c r="B230" s="411" t="s">
        <v>429</v>
      </c>
      <c r="C230" s="350" t="s">
        <v>1114</v>
      </c>
      <c r="D230" s="350" t="s">
        <v>1067</v>
      </c>
      <c r="E230" s="350" t="s">
        <v>1068</v>
      </c>
      <c r="F230" s="350" t="s">
        <v>1059</v>
      </c>
      <c r="G230" s="350" t="s">
        <v>478</v>
      </c>
      <c r="H230" s="351" t="s">
        <v>433</v>
      </c>
    </row>
    <row r="231" spans="1:8" ht="78">
      <c r="A231" s="410"/>
      <c r="B231" s="411"/>
      <c r="C231" s="350" t="s">
        <v>1115</v>
      </c>
      <c r="D231" s="350" t="s">
        <v>1069</v>
      </c>
      <c r="E231" s="350" t="s">
        <v>1070</v>
      </c>
      <c r="F231" s="350" t="s">
        <v>1060</v>
      </c>
      <c r="G231" s="350" t="s">
        <v>987</v>
      </c>
      <c r="H231" s="351" t="s">
        <v>435</v>
      </c>
    </row>
    <row r="232" spans="1:8">
      <c r="A232" s="21" t="s">
        <v>0</v>
      </c>
      <c r="B232" s="347" t="s">
        <v>1</v>
      </c>
      <c r="C232" s="49">
        <v>76895</v>
      </c>
      <c r="D232" s="49">
        <v>47478</v>
      </c>
      <c r="E232" s="49">
        <v>46358</v>
      </c>
      <c r="F232" s="49">
        <v>6202</v>
      </c>
      <c r="G232" s="49">
        <v>-12893</v>
      </c>
      <c r="H232" s="49">
        <v>164040</v>
      </c>
    </row>
    <row r="233" spans="1:8">
      <c r="A233" s="26" t="s">
        <v>622</v>
      </c>
      <c r="B233" s="349" t="s">
        <v>46</v>
      </c>
      <c r="C233" s="324">
        <v>0</v>
      </c>
      <c r="D233" s="324">
        <v>44246</v>
      </c>
      <c r="E233" s="324">
        <v>42250</v>
      </c>
      <c r="F233" s="324">
        <v>0</v>
      </c>
      <c r="G233" s="324">
        <v>-2605</v>
      </c>
      <c r="H233" s="324">
        <v>83891</v>
      </c>
    </row>
    <row r="234" spans="1:8">
      <c r="A234" s="26" t="s">
        <v>623</v>
      </c>
      <c r="B234" s="349" t="s">
        <v>369</v>
      </c>
      <c r="C234" s="324">
        <v>3369</v>
      </c>
      <c r="D234" s="324">
        <v>165</v>
      </c>
      <c r="E234" s="324">
        <v>4108</v>
      </c>
      <c r="F234" s="324">
        <v>6199</v>
      </c>
      <c r="G234" s="324">
        <v>-9335</v>
      </c>
      <c r="H234" s="324">
        <v>4506</v>
      </c>
    </row>
    <row r="235" spans="1:8">
      <c r="A235" s="26" t="s">
        <v>624</v>
      </c>
      <c r="B235" s="349" t="s">
        <v>436</v>
      </c>
      <c r="C235" s="324">
        <v>73526</v>
      </c>
      <c r="D235" s="324">
        <v>3067</v>
      </c>
      <c r="E235" s="324">
        <v>0</v>
      </c>
      <c r="F235" s="324">
        <v>3</v>
      </c>
      <c r="G235" s="324">
        <v>-953</v>
      </c>
      <c r="H235" s="324">
        <v>75643</v>
      </c>
    </row>
    <row r="236" spans="1:8">
      <c r="A236" s="21" t="s">
        <v>677</v>
      </c>
      <c r="B236" s="347" t="s">
        <v>867</v>
      </c>
      <c r="C236" s="49">
        <v>51836</v>
      </c>
      <c r="D236" s="49">
        <v>15520</v>
      </c>
      <c r="E236" s="49">
        <v>28112</v>
      </c>
      <c r="F236" s="49">
        <v>549</v>
      </c>
      <c r="G236" s="49">
        <v>-6399</v>
      </c>
      <c r="H236" s="49">
        <v>89618</v>
      </c>
    </row>
    <row r="237" spans="1:8">
      <c r="A237" s="26" t="s">
        <v>439</v>
      </c>
      <c r="B237" s="349" t="s">
        <v>440</v>
      </c>
      <c r="C237" s="324">
        <v>1011</v>
      </c>
      <c r="D237" s="324">
        <v>13126</v>
      </c>
      <c r="E237" s="324">
        <v>28112</v>
      </c>
      <c r="F237" s="324">
        <v>546</v>
      </c>
      <c r="G237" s="324">
        <v>-5487</v>
      </c>
      <c r="H237" s="324">
        <v>37308</v>
      </c>
    </row>
    <row r="238" spans="1:8">
      <c r="A238" s="26" t="s">
        <v>793</v>
      </c>
      <c r="B238" s="349" t="s">
        <v>442</v>
      </c>
      <c r="C238" s="324">
        <v>50825</v>
      </c>
      <c r="D238" s="324">
        <v>2394</v>
      </c>
      <c r="E238" s="324">
        <v>0</v>
      </c>
      <c r="F238" s="324">
        <v>3</v>
      </c>
      <c r="G238" s="324">
        <v>-912</v>
      </c>
      <c r="H238" s="324">
        <v>52310</v>
      </c>
    </row>
    <row r="239" spans="1:8">
      <c r="A239" s="27" t="s">
        <v>626</v>
      </c>
      <c r="B239" s="373" t="s">
        <v>993</v>
      </c>
      <c r="C239" s="374">
        <v>25059</v>
      </c>
      <c r="D239" s="374">
        <v>31958</v>
      </c>
      <c r="E239" s="374">
        <v>18246</v>
      </c>
      <c r="F239" s="374">
        <v>5653</v>
      </c>
      <c r="G239" s="374">
        <v>-6494</v>
      </c>
      <c r="H239" s="374">
        <v>74422</v>
      </c>
    </row>
    <row r="240" spans="1:8">
      <c r="A240" s="22" t="s">
        <v>629</v>
      </c>
      <c r="B240" s="64" t="s">
        <v>65</v>
      </c>
      <c r="C240" s="324">
        <v>10305</v>
      </c>
      <c r="D240" s="324">
        <v>1595</v>
      </c>
      <c r="E240" s="324">
        <v>60</v>
      </c>
      <c r="F240" s="324">
        <v>450</v>
      </c>
      <c r="G240" s="324">
        <v>-9354</v>
      </c>
      <c r="H240" s="324">
        <v>3056</v>
      </c>
    </row>
    <row r="241" spans="1:8">
      <c r="A241" s="22" t="s">
        <v>627</v>
      </c>
      <c r="B241" s="64" t="s">
        <v>59</v>
      </c>
      <c r="C241" s="324">
        <v>15276</v>
      </c>
      <c r="D241" s="324">
        <v>2850</v>
      </c>
      <c r="E241" s="324">
        <v>7270</v>
      </c>
      <c r="F241" s="324">
        <v>1641</v>
      </c>
      <c r="G241" s="324">
        <v>-1794</v>
      </c>
      <c r="H241" s="324">
        <v>25243</v>
      </c>
    </row>
    <row r="242" spans="1:8">
      <c r="A242" s="22" t="s">
        <v>628</v>
      </c>
      <c r="B242" s="64" t="s">
        <v>520</v>
      </c>
      <c r="C242" s="324">
        <v>4750</v>
      </c>
      <c r="D242" s="324">
        <v>4538</v>
      </c>
      <c r="E242" s="324">
        <v>1404</v>
      </c>
      <c r="F242" s="324">
        <v>7085</v>
      </c>
      <c r="G242" s="324">
        <v>-4714</v>
      </c>
      <c r="H242" s="324">
        <v>13063</v>
      </c>
    </row>
    <row r="243" spans="1:8">
      <c r="A243" s="22" t="s">
        <v>66</v>
      </c>
      <c r="B243" s="64" t="s">
        <v>67</v>
      </c>
      <c r="C243" s="324">
        <v>8893</v>
      </c>
      <c r="D243" s="324">
        <v>1632</v>
      </c>
      <c r="E243" s="324">
        <v>15</v>
      </c>
      <c r="F243" s="324">
        <v>424</v>
      </c>
      <c r="G243" s="324">
        <v>-159</v>
      </c>
      <c r="H243" s="324">
        <v>10805</v>
      </c>
    </row>
    <row r="244" spans="1:8">
      <c r="A244" s="27" t="s">
        <v>631</v>
      </c>
      <c r="B244" s="373" t="s">
        <v>883</v>
      </c>
      <c r="C244" s="374">
        <v>6445</v>
      </c>
      <c r="D244" s="374">
        <v>24533</v>
      </c>
      <c r="E244" s="374">
        <v>9617</v>
      </c>
      <c r="F244" s="374">
        <v>-3047</v>
      </c>
      <c r="G244" s="374">
        <v>-9181</v>
      </c>
      <c r="H244" s="374">
        <v>28367</v>
      </c>
    </row>
    <row r="245" spans="1:8">
      <c r="A245" s="22" t="s">
        <v>632</v>
      </c>
      <c r="B245" s="64" t="s">
        <v>73</v>
      </c>
      <c r="C245" s="324">
        <v>2535</v>
      </c>
      <c r="D245" s="324">
        <v>1144</v>
      </c>
      <c r="E245" s="324">
        <v>182</v>
      </c>
      <c r="F245" s="324">
        <v>5386</v>
      </c>
      <c r="G245" s="324">
        <v>-5216</v>
      </c>
      <c r="H245" s="324">
        <v>4031</v>
      </c>
    </row>
    <row r="246" spans="1:8">
      <c r="A246" s="22" t="s">
        <v>633</v>
      </c>
      <c r="B246" s="64" t="s">
        <v>75</v>
      </c>
      <c r="C246" s="324">
        <v>3113</v>
      </c>
      <c r="D246" s="324">
        <v>1106</v>
      </c>
      <c r="E246" s="324">
        <v>577</v>
      </c>
      <c r="F246" s="324">
        <v>363</v>
      </c>
      <c r="G246" s="324">
        <v>-1048</v>
      </c>
      <c r="H246" s="324">
        <v>4111</v>
      </c>
    </row>
    <row r="247" spans="1:8" ht="26">
      <c r="A247" s="22" t="s">
        <v>1000</v>
      </c>
      <c r="B247" s="64" t="s">
        <v>1061</v>
      </c>
      <c r="C247" s="324">
        <v>0</v>
      </c>
      <c r="D247" s="324">
        <v>0</v>
      </c>
      <c r="E247" s="324">
        <v>0</v>
      </c>
      <c r="F247" s="324">
        <v>0</v>
      </c>
      <c r="G247" s="324">
        <v>0</v>
      </c>
      <c r="H247" s="324">
        <v>0</v>
      </c>
    </row>
    <row r="248" spans="1:8">
      <c r="A248" s="27" t="s">
        <v>817</v>
      </c>
      <c r="B248" s="373" t="s">
        <v>884</v>
      </c>
      <c r="C248" s="374">
        <v>5867</v>
      </c>
      <c r="D248" s="374">
        <v>24571</v>
      </c>
      <c r="E248" s="374">
        <v>9222</v>
      </c>
      <c r="F248" s="374">
        <v>1976</v>
      </c>
      <c r="G248" s="374">
        <v>-13349</v>
      </c>
      <c r="H248" s="374">
        <v>28287</v>
      </c>
    </row>
    <row r="249" spans="1:8">
      <c r="A249" s="22" t="s">
        <v>78</v>
      </c>
      <c r="B249" s="64" t="s">
        <v>79</v>
      </c>
      <c r="C249" s="324">
        <v>-1745</v>
      </c>
      <c r="D249" s="324">
        <v>2842</v>
      </c>
      <c r="E249" s="324">
        <v>975</v>
      </c>
      <c r="F249" s="324">
        <v>-166</v>
      </c>
      <c r="G249" s="324">
        <v>-1744</v>
      </c>
      <c r="H249" s="324">
        <v>162</v>
      </c>
    </row>
    <row r="250" spans="1:8">
      <c r="A250" s="22" t="s">
        <v>1002</v>
      </c>
      <c r="B250" s="64" t="s">
        <v>1003</v>
      </c>
      <c r="C250" s="324">
        <v>0</v>
      </c>
      <c r="D250" s="324">
        <v>0</v>
      </c>
      <c r="E250" s="324">
        <v>0</v>
      </c>
      <c r="F250" s="324">
        <v>0</v>
      </c>
      <c r="G250" s="324">
        <v>0</v>
      </c>
      <c r="H250" s="324">
        <v>0</v>
      </c>
    </row>
    <row r="251" spans="1:8">
      <c r="A251" s="27" t="s">
        <v>819</v>
      </c>
      <c r="B251" s="373" t="s">
        <v>885</v>
      </c>
      <c r="C251" s="374">
        <v>7612</v>
      </c>
      <c r="D251" s="374">
        <v>21729</v>
      </c>
      <c r="E251" s="374">
        <v>8247</v>
      </c>
      <c r="F251" s="374">
        <v>2142</v>
      </c>
      <c r="G251" s="374">
        <v>-11605</v>
      </c>
      <c r="H251" s="374">
        <v>28125</v>
      </c>
    </row>
    <row r="252" spans="1:8">
      <c r="A252" s="28" t="s">
        <v>821</v>
      </c>
      <c r="B252" s="375" t="s">
        <v>1004</v>
      </c>
      <c r="C252" s="376">
        <v>0</v>
      </c>
      <c r="D252" s="376">
        <v>0</v>
      </c>
      <c r="E252" s="376">
        <v>0</v>
      </c>
      <c r="F252" s="376">
        <v>0</v>
      </c>
      <c r="G252" s="376">
        <v>0</v>
      </c>
      <c r="H252" s="376">
        <v>0</v>
      </c>
    </row>
    <row r="253" spans="1:8">
      <c r="A253" s="27" t="s">
        <v>886</v>
      </c>
      <c r="B253" s="373" t="s">
        <v>887</v>
      </c>
      <c r="C253" s="374">
        <v>7612</v>
      </c>
      <c r="D253" s="374">
        <v>21729</v>
      </c>
      <c r="E253" s="374">
        <v>8247</v>
      </c>
      <c r="F253" s="374">
        <v>2142</v>
      </c>
      <c r="G253" s="374">
        <v>-11605</v>
      </c>
      <c r="H253" s="374">
        <v>28125</v>
      </c>
    </row>
    <row r="254" spans="1:8">
      <c r="A254" s="29"/>
      <c r="B254" s="377"/>
      <c r="C254" s="376"/>
      <c r="D254" s="376"/>
      <c r="E254" s="376"/>
      <c r="F254" s="376"/>
      <c r="G254" s="376"/>
      <c r="H254" s="376"/>
    </row>
    <row r="255" spans="1:8">
      <c r="A255" s="30" t="s">
        <v>857</v>
      </c>
      <c r="B255" s="360" t="s">
        <v>888</v>
      </c>
      <c r="C255" s="361">
        <v>0</v>
      </c>
      <c r="D255" s="361">
        <v>0</v>
      </c>
      <c r="E255" s="361">
        <v>0</v>
      </c>
      <c r="F255" s="361">
        <v>0</v>
      </c>
      <c r="G255" s="361">
        <v>0</v>
      </c>
      <c r="H255" s="361">
        <v>0</v>
      </c>
    </row>
    <row r="256" spans="1:8">
      <c r="A256" s="31" t="s">
        <v>889</v>
      </c>
      <c r="B256" s="357" t="s">
        <v>890</v>
      </c>
      <c r="C256" s="370">
        <v>7612</v>
      </c>
      <c r="D256" s="370">
        <v>21729</v>
      </c>
      <c r="E256" s="370">
        <v>8247</v>
      </c>
      <c r="F256" s="370">
        <v>2142</v>
      </c>
      <c r="G256" s="370">
        <v>-11605</v>
      </c>
      <c r="H256" s="370">
        <v>28125</v>
      </c>
    </row>
  </sheetData>
  <mergeCells count="6">
    <mergeCell ref="A172:A173"/>
    <mergeCell ref="B172:B173"/>
    <mergeCell ref="A198:A199"/>
    <mergeCell ref="B198:B199"/>
    <mergeCell ref="A230:A231"/>
    <mergeCell ref="B230:B23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tint="0.39997558519241921"/>
  </sheetPr>
  <dimension ref="A1:H256"/>
  <sheetViews>
    <sheetView workbookViewId="0"/>
  </sheetViews>
  <sheetFormatPr baseColWidth="10" defaultColWidth="8.1640625" defaultRowHeight="14"/>
  <cols>
    <col min="1" max="2" width="50.1640625" style="12" customWidth="1"/>
    <col min="3" max="8" width="12.1640625" style="11" customWidth="1"/>
    <col min="9" max="16384" width="8.1640625" style="11"/>
  </cols>
  <sheetData>
    <row r="1" spans="1:6">
      <c r="A1" s="10" t="s">
        <v>1147</v>
      </c>
    </row>
    <row r="2" spans="1:6">
      <c r="A2" s="10" t="s">
        <v>1148</v>
      </c>
    </row>
    <row r="3" spans="1:6">
      <c r="A3" s="10"/>
    </row>
    <row r="4" spans="1:6">
      <c r="A4" s="10"/>
    </row>
    <row r="5" spans="1:6" ht="26">
      <c r="A5" s="13" t="s">
        <v>1083</v>
      </c>
      <c r="B5" s="14" t="s">
        <v>1084</v>
      </c>
    </row>
    <row r="6" spans="1:6" ht="31.25" customHeight="1">
      <c r="A6" s="319" t="s">
        <v>462</v>
      </c>
      <c r="B6" s="319" t="s">
        <v>41</v>
      </c>
      <c r="C6" s="320" t="s">
        <v>1131</v>
      </c>
      <c r="D6" s="320" t="s">
        <v>1132</v>
      </c>
      <c r="E6" s="320" t="s">
        <v>1149</v>
      </c>
      <c r="F6" s="320" t="s">
        <v>1150</v>
      </c>
    </row>
    <row r="7" spans="1:6">
      <c r="A7" s="321" t="s">
        <v>0</v>
      </c>
      <c r="B7" s="321" t="s">
        <v>1</v>
      </c>
      <c r="C7" s="322">
        <v>42081</v>
      </c>
      <c r="D7" s="322">
        <v>113108</v>
      </c>
      <c r="E7" s="322">
        <v>25877</v>
      </c>
      <c r="F7" s="322">
        <v>106490</v>
      </c>
    </row>
    <row r="8" spans="1:6">
      <c r="A8" s="323" t="s">
        <v>622</v>
      </c>
      <c r="B8" s="323" t="s">
        <v>46</v>
      </c>
      <c r="C8" s="324">
        <v>16107</v>
      </c>
      <c r="D8" s="324">
        <v>51800</v>
      </c>
      <c r="E8" s="324">
        <v>7754</v>
      </c>
      <c r="F8" s="324">
        <v>18696</v>
      </c>
    </row>
    <row r="9" spans="1:6">
      <c r="A9" s="323" t="s">
        <v>623</v>
      </c>
      <c r="B9" s="323" t="s">
        <v>369</v>
      </c>
      <c r="C9" s="324">
        <v>933</v>
      </c>
      <c r="D9" s="324">
        <v>2800</v>
      </c>
      <c r="E9" s="324">
        <v>1188</v>
      </c>
      <c r="F9" s="324">
        <v>2956</v>
      </c>
    </row>
    <row r="10" spans="1:6">
      <c r="A10" s="323" t="s">
        <v>624</v>
      </c>
      <c r="B10" s="323" t="s">
        <v>436</v>
      </c>
      <c r="C10" s="324">
        <v>25041</v>
      </c>
      <c r="D10" s="324">
        <v>58508</v>
      </c>
      <c r="E10" s="324">
        <v>16935</v>
      </c>
      <c r="F10" s="324">
        <v>84838</v>
      </c>
    </row>
    <row r="11" spans="1:6">
      <c r="A11" s="321" t="s">
        <v>677</v>
      </c>
      <c r="B11" s="321" t="s">
        <v>867</v>
      </c>
      <c r="C11" s="322">
        <v>25147</v>
      </c>
      <c r="D11" s="322">
        <v>62853</v>
      </c>
      <c r="E11" s="322">
        <v>13206</v>
      </c>
      <c r="F11" s="322">
        <v>52180</v>
      </c>
    </row>
    <row r="12" spans="1:6">
      <c r="A12" s="323" t="s">
        <v>439</v>
      </c>
      <c r="B12" s="323" t="s">
        <v>440</v>
      </c>
      <c r="C12" s="324">
        <v>8293</v>
      </c>
      <c r="D12" s="324">
        <v>22421</v>
      </c>
      <c r="E12" s="324">
        <v>4804</v>
      </c>
      <c r="F12" s="324">
        <v>19657</v>
      </c>
    </row>
    <row r="13" spans="1:6">
      <c r="A13" s="323" t="s">
        <v>793</v>
      </c>
      <c r="B13" s="323" t="s">
        <v>442</v>
      </c>
      <c r="C13" s="324">
        <v>16854</v>
      </c>
      <c r="D13" s="324">
        <v>40432</v>
      </c>
      <c r="E13" s="324">
        <v>8402</v>
      </c>
      <c r="F13" s="324">
        <v>32523</v>
      </c>
    </row>
    <row r="14" spans="1:6">
      <c r="A14" s="325" t="s">
        <v>626</v>
      </c>
      <c r="B14" s="325" t="s">
        <v>993</v>
      </c>
      <c r="C14" s="322">
        <v>16934</v>
      </c>
      <c r="D14" s="322">
        <v>50255</v>
      </c>
      <c r="E14" s="322">
        <v>12671</v>
      </c>
      <c r="F14" s="322">
        <v>54310</v>
      </c>
    </row>
    <row r="15" spans="1:6">
      <c r="A15" s="61" t="s">
        <v>629</v>
      </c>
      <c r="B15" s="61" t="s">
        <v>65</v>
      </c>
      <c r="C15" s="324">
        <v>145</v>
      </c>
      <c r="D15" s="324">
        <v>1221</v>
      </c>
      <c r="E15" s="324">
        <v>3565</v>
      </c>
      <c r="F15" s="324">
        <v>6321</v>
      </c>
    </row>
    <row r="16" spans="1:6">
      <c r="A16" s="61" t="s">
        <v>627</v>
      </c>
      <c r="B16" s="61" t="s">
        <v>59</v>
      </c>
      <c r="C16" s="324">
        <v>6268</v>
      </c>
      <c r="D16" s="324">
        <v>17324</v>
      </c>
      <c r="E16" s="324">
        <v>5739</v>
      </c>
      <c r="F16" s="324">
        <v>18382</v>
      </c>
    </row>
    <row r="17" spans="1:6">
      <c r="A17" s="61" t="s">
        <v>628</v>
      </c>
      <c r="B17" s="61" t="s">
        <v>520</v>
      </c>
      <c r="C17" s="324">
        <v>2540</v>
      </c>
      <c r="D17" s="324">
        <v>10027</v>
      </c>
      <c r="E17" s="324">
        <v>4463</v>
      </c>
      <c r="F17" s="324">
        <v>8532</v>
      </c>
    </row>
    <row r="18" spans="1:6">
      <c r="A18" s="61" t="s">
        <v>66</v>
      </c>
      <c r="B18" s="61" t="s">
        <v>67</v>
      </c>
      <c r="C18" s="324">
        <v>2494</v>
      </c>
      <c r="D18" s="324">
        <v>4548</v>
      </c>
      <c r="E18" s="324">
        <v>837</v>
      </c>
      <c r="F18" s="324">
        <v>5087</v>
      </c>
    </row>
    <row r="19" spans="1:6">
      <c r="A19" s="325" t="s">
        <v>631</v>
      </c>
      <c r="B19" s="325" t="s">
        <v>883</v>
      </c>
      <c r="C19" s="322">
        <v>5777</v>
      </c>
      <c r="D19" s="322">
        <v>19577</v>
      </c>
      <c r="E19" s="322">
        <v>5197</v>
      </c>
      <c r="F19" s="322">
        <v>28630</v>
      </c>
    </row>
    <row r="20" spans="1:6">
      <c r="A20" s="61" t="s">
        <v>632</v>
      </c>
      <c r="B20" s="61" t="s">
        <v>73</v>
      </c>
      <c r="C20" s="324">
        <v>1723</v>
      </c>
      <c r="D20" s="324">
        <v>3099</v>
      </c>
      <c r="E20" s="324">
        <v>1126</v>
      </c>
      <c r="F20" s="324">
        <v>2124</v>
      </c>
    </row>
    <row r="21" spans="1:6">
      <c r="A21" s="61" t="s">
        <v>633</v>
      </c>
      <c r="B21" s="61" t="s">
        <v>75</v>
      </c>
      <c r="C21" s="324">
        <v>1888</v>
      </c>
      <c r="D21" s="324">
        <v>2882</v>
      </c>
      <c r="E21" s="324">
        <v>706</v>
      </c>
      <c r="F21" s="324">
        <v>2147</v>
      </c>
    </row>
    <row r="22" spans="1:6" ht="26">
      <c r="A22" s="61" t="s">
        <v>1000</v>
      </c>
      <c r="B22" s="61" t="s">
        <v>1061</v>
      </c>
      <c r="C22" s="324">
        <v>0</v>
      </c>
      <c r="D22" s="324">
        <v>0</v>
      </c>
      <c r="E22" s="324">
        <v>0</v>
      </c>
      <c r="F22" s="324">
        <v>0</v>
      </c>
    </row>
    <row r="23" spans="1:6">
      <c r="A23" s="325" t="s">
        <v>817</v>
      </c>
      <c r="B23" s="325" t="s">
        <v>884</v>
      </c>
      <c r="C23" s="322">
        <v>5612</v>
      </c>
      <c r="D23" s="322">
        <v>19794</v>
      </c>
      <c r="E23" s="322">
        <v>5617</v>
      </c>
      <c r="F23" s="322">
        <v>28607</v>
      </c>
    </row>
    <row r="24" spans="1:6">
      <c r="A24" s="61" t="s">
        <v>78</v>
      </c>
      <c r="B24" s="61" t="s">
        <v>79</v>
      </c>
      <c r="C24" s="324">
        <v>-164</v>
      </c>
      <c r="D24" s="324">
        <v>208</v>
      </c>
      <c r="E24" s="324">
        <v>845</v>
      </c>
      <c r="F24" s="324">
        <v>3385</v>
      </c>
    </row>
    <row r="25" spans="1:6">
      <c r="A25" s="61" t="s">
        <v>1002</v>
      </c>
      <c r="B25" s="61" t="s">
        <v>1003</v>
      </c>
      <c r="C25" s="324">
        <v>0</v>
      </c>
      <c r="D25" s="324">
        <v>0</v>
      </c>
      <c r="E25" s="324"/>
      <c r="F25" s="324"/>
    </row>
    <row r="26" spans="1:6">
      <c r="A26" s="325" t="s">
        <v>819</v>
      </c>
      <c r="B26" s="325" t="s">
        <v>885</v>
      </c>
      <c r="C26" s="322">
        <v>5776</v>
      </c>
      <c r="D26" s="322">
        <v>19586</v>
      </c>
      <c r="E26" s="322">
        <v>4772</v>
      </c>
      <c r="F26" s="322">
        <v>25222</v>
      </c>
    </row>
    <row r="27" spans="1:6">
      <c r="A27" s="321" t="s">
        <v>821</v>
      </c>
      <c r="B27" s="321" t="s">
        <v>1004</v>
      </c>
      <c r="C27" s="322">
        <v>0</v>
      </c>
      <c r="D27" s="322">
        <v>0</v>
      </c>
      <c r="E27" s="322">
        <v>0</v>
      </c>
      <c r="F27" s="322">
        <v>0</v>
      </c>
    </row>
    <row r="28" spans="1:6">
      <c r="A28" s="326"/>
      <c r="B28" s="326"/>
      <c r="C28" s="327"/>
      <c r="D28" s="327"/>
      <c r="E28" s="327"/>
      <c r="F28" s="327"/>
    </row>
    <row r="29" spans="1:6">
      <c r="A29" s="328" t="s">
        <v>886</v>
      </c>
      <c r="B29" s="328" t="s">
        <v>887</v>
      </c>
      <c r="C29" s="329">
        <v>5776</v>
      </c>
      <c r="D29" s="329">
        <v>19586</v>
      </c>
      <c r="E29" s="329">
        <v>4772</v>
      </c>
      <c r="F29" s="329">
        <v>25222</v>
      </c>
    </row>
    <row r="30" spans="1:6">
      <c r="A30" s="326"/>
      <c r="B30" s="326"/>
      <c r="C30" s="327"/>
      <c r="D30" s="327"/>
      <c r="E30" s="327"/>
      <c r="F30" s="327"/>
    </row>
    <row r="31" spans="1:6">
      <c r="A31" s="325" t="s">
        <v>857</v>
      </c>
      <c r="B31" s="325" t="s">
        <v>888</v>
      </c>
      <c r="C31" s="322">
        <v>0</v>
      </c>
      <c r="D31" s="322">
        <v>0</v>
      </c>
      <c r="E31" s="322">
        <v>0</v>
      </c>
      <c r="F31" s="322">
        <v>0</v>
      </c>
    </row>
    <row r="32" spans="1:6">
      <c r="A32" s="325" t="s">
        <v>889</v>
      </c>
      <c r="B32" s="325" t="s">
        <v>890</v>
      </c>
      <c r="C32" s="322">
        <v>5776</v>
      </c>
      <c r="D32" s="322">
        <v>19586</v>
      </c>
      <c r="E32" s="322">
        <v>4772</v>
      </c>
      <c r="F32" s="322">
        <v>25222</v>
      </c>
    </row>
    <row r="33" spans="1:6">
      <c r="A33" s="15"/>
      <c r="B33" s="16"/>
      <c r="C33" s="32"/>
      <c r="D33" s="32"/>
      <c r="E33" s="32"/>
      <c r="F33" s="32"/>
    </row>
    <row r="34" spans="1:6">
      <c r="A34" s="15"/>
      <c r="B34" s="17"/>
      <c r="C34" s="33"/>
      <c r="D34" s="33"/>
      <c r="E34" s="33"/>
      <c r="F34" s="33"/>
    </row>
    <row r="35" spans="1:6">
      <c r="A35" s="330" t="s">
        <v>86</v>
      </c>
      <c r="B35" s="330" t="s">
        <v>891</v>
      </c>
      <c r="C35" s="331"/>
      <c r="D35" s="331"/>
      <c r="E35" s="331"/>
      <c r="F35" s="331"/>
    </row>
    <row r="36" spans="1:6">
      <c r="A36" s="18" t="s">
        <v>88</v>
      </c>
      <c r="B36" s="18" t="s">
        <v>89</v>
      </c>
      <c r="C36" s="332">
        <v>0.06</v>
      </c>
      <c r="D36" s="332">
        <v>0.21</v>
      </c>
      <c r="E36" s="332">
        <v>0.05</v>
      </c>
      <c r="F36" s="332">
        <v>0.27</v>
      </c>
    </row>
    <row r="37" spans="1:6">
      <c r="A37" s="333" t="s">
        <v>90</v>
      </c>
      <c r="B37" s="333" t="s">
        <v>91</v>
      </c>
      <c r="C37" s="332">
        <v>0.06</v>
      </c>
      <c r="D37" s="332">
        <v>0.21</v>
      </c>
      <c r="E37" s="332">
        <v>0.05</v>
      </c>
      <c r="F37" s="332">
        <v>0.27</v>
      </c>
    </row>
    <row r="38" spans="1:6" ht="26">
      <c r="A38" s="325" t="s">
        <v>858</v>
      </c>
      <c r="B38" s="325" t="s">
        <v>892</v>
      </c>
      <c r="C38" s="334"/>
      <c r="D38" s="334"/>
      <c r="E38" s="334"/>
      <c r="F38" s="334"/>
    </row>
    <row r="39" spans="1:6">
      <c r="A39" s="333" t="s">
        <v>88</v>
      </c>
      <c r="B39" s="333" t="s">
        <v>89</v>
      </c>
      <c r="C39" s="332">
        <v>0.06</v>
      </c>
      <c r="D39" s="332">
        <v>0.21</v>
      </c>
      <c r="E39" s="332">
        <v>0.05</v>
      </c>
      <c r="F39" s="332">
        <v>0.27</v>
      </c>
    </row>
    <row r="40" spans="1:6">
      <c r="A40" s="333" t="s">
        <v>90</v>
      </c>
      <c r="B40" s="333" t="s">
        <v>91</v>
      </c>
      <c r="C40" s="332">
        <v>0.06</v>
      </c>
      <c r="D40" s="332">
        <v>0.21</v>
      </c>
      <c r="E40" s="332">
        <v>0.05</v>
      </c>
      <c r="F40" s="332">
        <v>0.27</v>
      </c>
    </row>
    <row r="41" spans="1:6">
      <c r="A41" s="325" t="s">
        <v>893</v>
      </c>
      <c r="B41" s="325" t="s">
        <v>894</v>
      </c>
      <c r="C41" s="334"/>
      <c r="D41" s="334"/>
      <c r="E41" s="334"/>
      <c r="F41" s="334"/>
    </row>
    <row r="42" spans="1:6">
      <c r="A42" s="333" t="s">
        <v>88</v>
      </c>
      <c r="B42" s="333" t="s">
        <v>89</v>
      </c>
      <c r="C42" s="332">
        <v>0</v>
      </c>
      <c r="D42" s="332">
        <v>0</v>
      </c>
      <c r="E42" s="332">
        <v>0</v>
      </c>
      <c r="F42" s="332">
        <v>0</v>
      </c>
    </row>
    <row r="43" spans="1:6">
      <c r="A43" s="333" t="s">
        <v>90</v>
      </c>
      <c r="B43" s="333" t="s">
        <v>91</v>
      </c>
      <c r="C43" s="332">
        <v>0</v>
      </c>
      <c r="D43" s="332">
        <v>0</v>
      </c>
      <c r="E43" s="332">
        <v>0</v>
      </c>
      <c r="F43" s="332">
        <v>0</v>
      </c>
    </row>
    <row r="46" spans="1:6">
      <c r="A46" s="330" t="s">
        <v>886</v>
      </c>
      <c r="B46" s="330" t="s">
        <v>887</v>
      </c>
      <c r="C46" s="322">
        <v>5776</v>
      </c>
      <c r="D46" s="322">
        <v>19586</v>
      </c>
      <c r="E46" s="322">
        <v>4772</v>
      </c>
      <c r="F46" s="322">
        <v>25222</v>
      </c>
    </row>
    <row r="47" spans="1:6" ht="26">
      <c r="A47" s="38" t="s">
        <v>896</v>
      </c>
      <c r="B47" s="38" t="s">
        <v>897</v>
      </c>
      <c r="C47" s="324">
        <v>0</v>
      </c>
      <c r="D47" s="324">
        <v>0</v>
      </c>
      <c r="E47" s="324">
        <v>0</v>
      </c>
      <c r="F47" s="324">
        <v>0</v>
      </c>
    </row>
    <row r="48" spans="1:6">
      <c r="A48" s="38" t="s">
        <v>637</v>
      </c>
      <c r="B48" s="38" t="s">
        <v>898</v>
      </c>
      <c r="C48" s="324">
        <v>-188</v>
      </c>
      <c r="D48" s="324">
        <v>-477</v>
      </c>
      <c r="E48" s="324">
        <v>438</v>
      </c>
      <c r="F48" s="324">
        <v>457</v>
      </c>
    </row>
    <row r="49" spans="1:6">
      <c r="A49" s="38" t="s">
        <v>403</v>
      </c>
      <c r="B49" s="38" t="s">
        <v>404</v>
      </c>
      <c r="C49" s="324">
        <v>0</v>
      </c>
      <c r="D49" s="324">
        <v>1</v>
      </c>
      <c r="E49" s="324">
        <v>1</v>
      </c>
      <c r="F49" s="324">
        <v>-1</v>
      </c>
    </row>
    <row r="50" spans="1:6" ht="26">
      <c r="A50" s="38" t="s">
        <v>899</v>
      </c>
      <c r="B50" s="38" t="s">
        <v>900</v>
      </c>
      <c r="C50" s="324">
        <v>0</v>
      </c>
      <c r="D50" s="324">
        <v>0</v>
      </c>
      <c r="E50" s="324">
        <v>0</v>
      </c>
      <c r="F50" s="324">
        <v>0</v>
      </c>
    </row>
    <row r="51" spans="1:6">
      <c r="A51" s="330" t="s">
        <v>405</v>
      </c>
      <c r="B51" s="330" t="s">
        <v>901</v>
      </c>
      <c r="C51" s="322">
        <v>5588</v>
      </c>
      <c r="D51" s="322">
        <v>19110</v>
      </c>
      <c r="E51" s="322">
        <v>5211</v>
      </c>
      <c r="F51" s="322">
        <v>25678</v>
      </c>
    </row>
    <row r="52" spans="1:6" ht="26">
      <c r="A52" s="18" t="s">
        <v>795</v>
      </c>
      <c r="B52" s="18" t="s">
        <v>902</v>
      </c>
      <c r="C52" s="324">
        <v>0</v>
      </c>
      <c r="D52" s="324">
        <v>0</v>
      </c>
      <c r="E52" s="324">
        <v>0</v>
      </c>
      <c r="F52" s="324">
        <v>0</v>
      </c>
    </row>
    <row r="53" spans="1:6" ht="26">
      <c r="A53" s="330" t="s">
        <v>903</v>
      </c>
      <c r="B53" s="330" t="s">
        <v>904</v>
      </c>
      <c r="C53" s="322">
        <v>5588</v>
      </c>
      <c r="D53" s="322">
        <v>19110</v>
      </c>
      <c r="E53" s="322">
        <v>5211</v>
      </c>
      <c r="F53" s="322">
        <v>25678</v>
      </c>
    </row>
    <row r="56" spans="1:6" ht="26">
      <c r="A56" s="13" t="s">
        <v>1087</v>
      </c>
      <c r="B56" s="13" t="s">
        <v>1088</v>
      </c>
    </row>
    <row r="57" spans="1:6" ht="31.25" customHeight="1">
      <c r="A57" s="319" t="s">
        <v>126</v>
      </c>
      <c r="B57" s="319" t="s">
        <v>127</v>
      </c>
      <c r="C57" s="320" t="s">
        <v>1133</v>
      </c>
      <c r="D57" s="320" t="s">
        <v>1151</v>
      </c>
    </row>
    <row r="58" spans="1:6">
      <c r="A58" s="340" t="s">
        <v>14</v>
      </c>
      <c r="B58" s="340" t="s">
        <v>15</v>
      </c>
      <c r="C58" s="336">
        <v>92224</v>
      </c>
      <c r="D58" s="336">
        <v>90026</v>
      </c>
    </row>
    <row r="59" spans="1:6">
      <c r="A59" s="61" t="s">
        <v>566</v>
      </c>
      <c r="B59" s="61" t="s">
        <v>133</v>
      </c>
      <c r="C59" s="62">
        <v>10615</v>
      </c>
      <c r="D59" s="62">
        <v>9763</v>
      </c>
    </row>
    <row r="60" spans="1:6">
      <c r="A60" s="61" t="s">
        <v>134</v>
      </c>
      <c r="B60" s="61" t="s">
        <v>907</v>
      </c>
      <c r="C60" s="62">
        <v>79007</v>
      </c>
      <c r="D60" s="62">
        <v>77713</v>
      </c>
    </row>
    <row r="61" spans="1:6">
      <c r="A61" s="61" t="s">
        <v>138</v>
      </c>
      <c r="B61" s="61" t="s">
        <v>139</v>
      </c>
      <c r="C61" s="62">
        <v>2002</v>
      </c>
      <c r="D61" s="62">
        <v>2002</v>
      </c>
    </row>
    <row r="62" spans="1:6">
      <c r="A62" s="61" t="s">
        <v>909</v>
      </c>
      <c r="B62" s="61" t="s">
        <v>141</v>
      </c>
      <c r="C62" s="62">
        <v>0</v>
      </c>
      <c r="D62" s="62">
        <v>0</v>
      </c>
    </row>
    <row r="63" spans="1:6">
      <c r="A63" s="61" t="s">
        <v>536</v>
      </c>
      <c r="B63" s="61" t="s">
        <v>451</v>
      </c>
      <c r="C63" s="62">
        <v>0</v>
      </c>
      <c r="D63" s="62">
        <v>0</v>
      </c>
    </row>
    <row r="64" spans="1:6" ht="26">
      <c r="A64" s="61" t="s">
        <v>644</v>
      </c>
      <c r="B64" s="61" t="s">
        <v>865</v>
      </c>
      <c r="C64" s="62">
        <v>0</v>
      </c>
      <c r="D64" s="62">
        <v>0</v>
      </c>
    </row>
    <row r="65" spans="1:4">
      <c r="A65" s="61" t="s">
        <v>911</v>
      </c>
      <c r="B65" s="61" t="s">
        <v>912</v>
      </c>
      <c r="C65" s="62">
        <v>0</v>
      </c>
      <c r="D65" s="62">
        <v>0</v>
      </c>
    </row>
    <row r="66" spans="1:4">
      <c r="A66" s="61" t="s">
        <v>146</v>
      </c>
      <c r="B66" s="61" t="s">
        <v>147</v>
      </c>
      <c r="C66" s="62">
        <v>0</v>
      </c>
      <c r="D66" s="62">
        <v>0</v>
      </c>
    </row>
    <row r="67" spans="1:4">
      <c r="A67" s="61" t="s">
        <v>913</v>
      </c>
      <c r="B67" s="61" t="s">
        <v>151</v>
      </c>
      <c r="C67" s="62">
        <v>290</v>
      </c>
      <c r="D67" s="62">
        <v>282</v>
      </c>
    </row>
    <row r="68" spans="1:4">
      <c r="A68" s="61" t="s">
        <v>1005</v>
      </c>
      <c r="B68" s="61" t="s">
        <v>1006</v>
      </c>
      <c r="C68" s="62">
        <v>310</v>
      </c>
      <c r="D68" s="62">
        <v>266</v>
      </c>
    </row>
    <row r="69" spans="1:4">
      <c r="A69" s="340" t="s">
        <v>914</v>
      </c>
      <c r="B69" s="340" t="s">
        <v>17</v>
      </c>
      <c r="C69" s="336">
        <v>108417</v>
      </c>
      <c r="D69" s="336">
        <v>85713</v>
      </c>
    </row>
    <row r="70" spans="1:4">
      <c r="A70" s="61" t="s">
        <v>156</v>
      </c>
      <c r="B70" s="61" t="s">
        <v>157</v>
      </c>
      <c r="C70" s="62">
        <v>33591</v>
      </c>
      <c r="D70" s="62">
        <v>27542</v>
      </c>
    </row>
    <row r="71" spans="1:4">
      <c r="A71" s="61" t="s">
        <v>158</v>
      </c>
      <c r="B71" s="61" t="s">
        <v>159</v>
      </c>
      <c r="C71" s="62">
        <v>31414</v>
      </c>
      <c r="D71" s="62">
        <v>29415</v>
      </c>
    </row>
    <row r="72" spans="1:4">
      <c r="A72" s="364" t="s">
        <v>915</v>
      </c>
      <c r="B72" s="364" t="s">
        <v>161</v>
      </c>
      <c r="C72" s="337">
        <v>7</v>
      </c>
      <c r="D72" s="337">
        <v>1570</v>
      </c>
    </row>
    <row r="73" spans="1:4">
      <c r="A73" s="61" t="s">
        <v>152</v>
      </c>
      <c r="B73" s="61" t="s">
        <v>163</v>
      </c>
      <c r="C73" s="62">
        <v>3597</v>
      </c>
      <c r="D73" s="62">
        <v>1431</v>
      </c>
    </row>
    <row r="74" spans="1:4">
      <c r="A74" s="61" t="s">
        <v>916</v>
      </c>
      <c r="B74" s="61" t="s">
        <v>917</v>
      </c>
      <c r="C74" s="62">
        <v>0</v>
      </c>
      <c r="D74" s="62"/>
    </row>
    <row r="75" spans="1:4" ht="26">
      <c r="A75" s="61" t="s">
        <v>918</v>
      </c>
      <c r="B75" s="61" t="s">
        <v>919</v>
      </c>
      <c r="C75" s="62">
        <v>0</v>
      </c>
      <c r="D75" s="62"/>
    </row>
    <row r="76" spans="1:4">
      <c r="A76" s="61" t="s">
        <v>146</v>
      </c>
      <c r="B76" s="61" t="s">
        <v>147</v>
      </c>
      <c r="C76" s="62">
        <v>836</v>
      </c>
      <c r="D76" s="62">
        <v>4183</v>
      </c>
    </row>
    <row r="77" spans="1:4">
      <c r="A77" s="61" t="s">
        <v>499</v>
      </c>
      <c r="B77" s="61" t="s">
        <v>149</v>
      </c>
      <c r="C77" s="62">
        <v>16817</v>
      </c>
      <c r="D77" s="62">
        <v>14338</v>
      </c>
    </row>
    <row r="78" spans="1:4">
      <c r="A78" s="61" t="s">
        <v>170</v>
      </c>
      <c r="B78" s="61" t="s">
        <v>920</v>
      </c>
      <c r="C78" s="62">
        <v>22155</v>
      </c>
      <c r="D78" s="62">
        <v>7234</v>
      </c>
    </row>
    <row r="79" spans="1:4">
      <c r="A79" s="61" t="s">
        <v>923</v>
      </c>
      <c r="B79" s="61" t="s">
        <v>924</v>
      </c>
      <c r="C79" s="62">
        <v>0</v>
      </c>
      <c r="D79" s="62"/>
    </row>
    <row r="80" spans="1:4">
      <c r="A80" s="340" t="s">
        <v>20</v>
      </c>
      <c r="B80" s="340" t="s">
        <v>925</v>
      </c>
      <c r="C80" s="336">
        <v>200641</v>
      </c>
      <c r="D80" s="336">
        <v>175739</v>
      </c>
    </row>
    <row r="81" spans="1:4">
      <c r="A81" s="15"/>
      <c r="B81" s="15"/>
      <c r="C81" s="1"/>
    </row>
    <row r="82" spans="1:4" ht="31.25" customHeight="1">
      <c r="A82" s="319" t="s">
        <v>452</v>
      </c>
      <c r="B82" s="319" t="s">
        <v>177</v>
      </c>
      <c r="C82" s="320" t="s">
        <v>1133</v>
      </c>
      <c r="D82" s="320" t="s">
        <v>1151</v>
      </c>
    </row>
    <row r="83" spans="1:4">
      <c r="A83" s="340" t="s">
        <v>22</v>
      </c>
      <c r="B83" s="340" t="s">
        <v>23</v>
      </c>
      <c r="C83" s="336">
        <v>143293</v>
      </c>
      <c r="D83" s="336">
        <v>125070</v>
      </c>
    </row>
    <row r="84" spans="1:4">
      <c r="A84" s="340" t="s">
        <v>926</v>
      </c>
      <c r="B84" s="340" t="s">
        <v>481</v>
      </c>
      <c r="C84" s="336">
        <v>143293</v>
      </c>
      <c r="D84" s="336">
        <v>125070</v>
      </c>
    </row>
    <row r="85" spans="1:4">
      <c r="A85" s="61" t="s">
        <v>182</v>
      </c>
      <c r="B85" s="61" t="s">
        <v>183</v>
      </c>
      <c r="C85" s="62">
        <v>94950</v>
      </c>
      <c r="D85" s="62">
        <v>94950</v>
      </c>
    </row>
    <row r="86" spans="1:4">
      <c r="A86" s="61" t="s">
        <v>990</v>
      </c>
      <c r="B86" s="61" t="s">
        <v>1007</v>
      </c>
      <c r="C86" s="62">
        <v>105200</v>
      </c>
      <c r="D86" s="62">
        <v>106705</v>
      </c>
    </row>
    <row r="87" spans="1:4">
      <c r="A87" s="61" t="s">
        <v>1008</v>
      </c>
      <c r="B87" s="61" t="s">
        <v>189</v>
      </c>
      <c r="C87" s="62">
        <v>0</v>
      </c>
      <c r="D87" s="62">
        <v>0</v>
      </c>
    </row>
    <row r="88" spans="1:4">
      <c r="A88" s="61" t="s">
        <v>573</v>
      </c>
      <c r="B88" s="61" t="s">
        <v>191</v>
      </c>
      <c r="C88" s="62">
        <v>374</v>
      </c>
      <c r="D88" s="62">
        <v>0</v>
      </c>
    </row>
    <row r="89" spans="1:4">
      <c r="A89" s="61" t="s">
        <v>574</v>
      </c>
      <c r="B89" s="61" t="s">
        <v>193</v>
      </c>
      <c r="C89" s="62">
        <v>-755</v>
      </c>
      <c r="D89" s="62">
        <v>-277</v>
      </c>
    </row>
    <row r="90" spans="1:4">
      <c r="A90" s="61" t="s">
        <v>194</v>
      </c>
      <c r="B90" s="61" t="s">
        <v>195</v>
      </c>
      <c r="C90" s="62">
        <v>-76062</v>
      </c>
      <c r="D90" s="62">
        <v>-101530</v>
      </c>
    </row>
    <row r="91" spans="1:4">
      <c r="A91" s="61" t="s">
        <v>575</v>
      </c>
      <c r="B91" s="61" t="s">
        <v>197</v>
      </c>
      <c r="C91" s="62">
        <v>19586</v>
      </c>
      <c r="D91" s="62">
        <v>25222</v>
      </c>
    </row>
    <row r="92" spans="1:4">
      <c r="A92" s="321" t="s">
        <v>927</v>
      </c>
      <c r="B92" s="321" t="s">
        <v>482</v>
      </c>
      <c r="C92" s="341">
        <v>0</v>
      </c>
      <c r="D92" s="341">
        <v>0</v>
      </c>
    </row>
    <row r="93" spans="1:4">
      <c r="A93" s="340" t="s">
        <v>24</v>
      </c>
      <c r="B93" s="340" t="s">
        <v>928</v>
      </c>
      <c r="C93" s="336">
        <v>7099</v>
      </c>
      <c r="D93" s="336">
        <v>7569</v>
      </c>
    </row>
    <row r="94" spans="1:4">
      <c r="A94" s="61" t="s">
        <v>336</v>
      </c>
      <c r="B94" s="61" t="s">
        <v>337</v>
      </c>
      <c r="C94" s="62">
        <v>0</v>
      </c>
      <c r="D94" s="62">
        <v>0</v>
      </c>
    </row>
    <row r="95" spans="1:4">
      <c r="A95" s="61" t="s">
        <v>200</v>
      </c>
      <c r="B95" s="61" t="s">
        <v>201</v>
      </c>
      <c r="C95" s="62">
        <v>320</v>
      </c>
      <c r="D95" s="62">
        <v>125</v>
      </c>
    </row>
    <row r="96" spans="1:4">
      <c r="A96" s="61" t="s">
        <v>929</v>
      </c>
      <c r="B96" s="61" t="s">
        <v>531</v>
      </c>
      <c r="C96" s="62">
        <v>0</v>
      </c>
      <c r="D96" s="62">
        <v>230</v>
      </c>
    </row>
    <row r="97" spans="1:4">
      <c r="A97" s="61" t="s">
        <v>502</v>
      </c>
      <c r="B97" s="61" t="s">
        <v>205</v>
      </c>
      <c r="C97" s="62">
        <v>6134</v>
      </c>
      <c r="D97" s="62">
        <v>6789</v>
      </c>
    </row>
    <row r="98" spans="1:4">
      <c r="A98" s="61" t="s">
        <v>503</v>
      </c>
      <c r="B98" s="61" t="s">
        <v>207</v>
      </c>
      <c r="C98" s="62">
        <v>608</v>
      </c>
      <c r="D98" s="62">
        <v>386</v>
      </c>
    </row>
    <row r="99" spans="1:4">
      <c r="A99" s="61" t="s">
        <v>483</v>
      </c>
      <c r="B99" s="61" t="s">
        <v>456</v>
      </c>
      <c r="C99" s="62">
        <v>30</v>
      </c>
      <c r="D99" s="62">
        <v>34</v>
      </c>
    </row>
    <row r="100" spans="1:4">
      <c r="A100" s="61" t="s">
        <v>930</v>
      </c>
      <c r="B100" s="61" t="s">
        <v>211</v>
      </c>
      <c r="C100" s="62">
        <v>7</v>
      </c>
      <c r="D100" s="62">
        <v>5</v>
      </c>
    </row>
    <row r="101" spans="1:4">
      <c r="A101" s="340" t="s">
        <v>931</v>
      </c>
      <c r="B101" s="340" t="s">
        <v>932</v>
      </c>
      <c r="C101" s="336">
        <v>50249</v>
      </c>
      <c r="D101" s="336">
        <v>43100</v>
      </c>
    </row>
    <row r="102" spans="1:4">
      <c r="A102" s="61" t="s">
        <v>336</v>
      </c>
      <c r="B102" s="61" t="s">
        <v>337</v>
      </c>
      <c r="C102" s="62">
        <v>7154</v>
      </c>
      <c r="D102" s="62">
        <v>13756</v>
      </c>
    </row>
    <row r="103" spans="1:4">
      <c r="A103" s="61" t="s">
        <v>200</v>
      </c>
      <c r="B103" s="61" t="s">
        <v>201</v>
      </c>
      <c r="C103" s="62">
        <v>284</v>
      </c>
      <c r="D103" s="62">
        <v>173</v>
      </c>
    </row>
    <row r="104" spans="1:4">
      <c r="A104" s="61" t="s">
        <v>579</v>
      </c>
      <c r="B104" s="61" t="s">
        <v>217</v>
      </c>
      <c r="C104" s="62">
        <v>38144</v>
      </c>
      <c r="D104" s="62">
        <v>25437</v>
      </c>
    </row>
    <row r="105" spans="1:4">
      <c r="A105" s="61" t="s">
        <v>933</v>
      </c>
      <c r="B105" s="61" t="s">
        <v>219</v>
      </c>
      <c r="C105" s="62">
        <v>66</v>
      </c>
      <c r="D105" s="62">
        <v>225</v>
      </c>
    </row>
    <row r="106" spans="1:4">
      <c r="A106" s="61" t="s">
        <v>202</v>
      </c>
      <c r="B106" s="61" t="s">
        <v>203</v>
      </c>
      <c r="C106" s="62">
        <v>3301</v>
      </c>
      <c r="D106" s="62">
        <v>3349</v>
      </c>
    </row>
    <row r="107" spans="1:4">
      <c r="A107" s="61" t="s">
        <v>503</v>
      </c>
      <c r="B107" s="61" t="s">
        <v>207</v>
      </c>
      <c r="C107" s="62">
        <v>890</v>
      </c>
      <c r="D107" s="62">
        <v>25</v>
      </c>
    </row>
    <row r="108" spans="1:4">
      <c r="A108" s="61" t="s">
        <v>934</v>
      </c>
      <c r="B108" s="61" t="s">
        <v>456</v>
      </c>
      <c r="C108" s="62">
        <v>91</v>
      </c>
      <c r="D108" s="62">
        <v>1</v>
      </c>
    </row>
    <row r="109" spans="1:4">
      <c r="A109" s="61" t="s">
        <v>930</v>
      </c>
      <c r="B109" s="61" t="s">
        <v>211</v>
      </c>
      <c r="C109" s="62">
        <v>319</v>
      </c>
      <c r="D109" s="62">
        <v>134</v>
      </c>
    </row>
    <row r="110" spans="1:4" ht="26">
      <c r="A110" s="342" t="s">
        <v>935</v>
      </c>
      <c r="B110" s="342" t="s">
        <v>936</v>
      </c>
      <c r="C110" s="343">
        <v>0</v>
      </c>
      <c r="D110" s="343">
        <v>0</v>
      </c>
    </row>
    <row r="111" spans="1:4">
      <c r="A111" s="340" t="s">
        <v>30</v>
      </c>
      <c r="B111" s="340" t="s">
        <v>937</v>
      </c>
      <c r="C111" s="336">
        <v>200641</v>
      </c>
      <c r="D111" s="336">
        <v>175739</v>
      </c>
    </row>
    <row r="114" spans="1:6" ht="26">
      <c r="A114" s="13" t="s">
        <v>1090</v>
      </c>
      <c r="B114" s="13" t="s">
        <v>1091</v>
      </c>
    </row>
    <row r="115" spans="1:6" ht="31.25" customHeight="1">
      <c r="A115" s="319" t="s">
        <v>231</v>
      </c>
      <c r="B115" s="319" t="s">
        <v>232</v>
      </c>
      <c r="C115" s="113" t="s">
        <v>1131</v>
      </c>
      <c r="D115" s="113" t="s">
        <v>1132</v>
      </c>
      <c r="E115" s="113" t="s">
        <v>1149</v>
      </c>
      <c r="F115" s="113" t="s">
        <v>1150</v>
      </c>
    </row>
    <row r="116" spans="1:6">
      <c r="A116" s="344" t="s">
        <v>938</v>
      </c>
      <c r="B116" s="344" t="s">
        <v>234</v>
      </c>
      <c r="C116" s="4"/>
      <c r="D116" s="4"/>
      <c r="E116" s="4"/>
      <c r="F116" s="4"/>
    </row>
    <row r="117" spans="1:6">
      <c r="A117" s="345" t="s">
        <v>817</v>
      </c>
      <c r="B117" s="345" t="s">
        <v>1146</v>
      </c>
      <c r="C117" s="5">
        <v>5612</v>
      </c>
      <c r="D117" s="5">
        <v>19794</v>
      </c>
      <c r="E117" s="5">
        <v>5617</v>
      </c>
      <c r="F117" s="5">
        <v>28607</v>
      </c>
    </row>
    <row r="118" spans="1:6">
      <c r="A118" s="345" t="s">
        <v>235</v>
      </c>
      <c r="B118" s="345" t="s">
        <v>236</v>
      </c>
      <c r="C118" s="5">
        <v>8924</v>
      </c>
      <c r="D118" s="5">
        <v>-2339</v>
      </c>
      <c r="E118" s="5">
        <v>-11320</v>
      </c>
      <c r="F118" s="5">
        <v>-29880</v>
      </c>
    </row>
    <row r="119" spans="1:6" ht="26">
      <c r="A119" s="358" t="s">
        <v>1055</v>
      </c>
      <c r="B119" s="358" t="s">
        <v>1056</v>
      </c>
      <c r="C119" s="6">
        <v>0</v>
      </c>
      <c r="D119" s="6">
        <v>0</v>
      </c>
      <c r="E119" s="6">
        <v>0</v>
      </c>
      <c r="F119" s="6">
        <v>0</v>
      </c>
    </row>
    <row r="120" spans="1:6">
      <c r="A120" s="63" t="s">
        <v>1057</v>
      </c>
      <c r="B120" s="63" t="s">
        <v>1058</v>
      </c>
      <c r="C120" s="6">
        <v>687</v>
      </c>
      <c r="D120" s="6">
        <v>1835</v>
      </c>
      <c r="E120" s="6">
        <v>447</v>
      </c>
      <c r="F120" s="6">
        <v>1473</v>
      </c>
    </row>
    <row r="121" spans="1:6">
      <c r="A121" s="63" t="s">
        <v>804</v>
      </c>
      <c r="B121" s="63" t="s">
        <v>1011</v>
      </c>
      <c r="C121" s="6">
        <v>0</v>
      </c>
      <c r="D121" s="6">
        <v>0</v>
      </c>
      <c r="E121" s="6">
        <v>-41</v>
      </c>
      <c r="F121" s="6">
        <v>292</v>
      </c>
    </row>
    <row r="122" spans="1:6">
      <c r="A122" s="63" t="s">
        <v>943</v>
      </c>
      <c r="B122" s="63" t="s">
        <v>605</v>
      </c>
      <c r="C122" s="6">
        <v>181</v>
      </c>
      <c r="D122" s="6">
        <v>469</v>
      </c>
      <c r="E122" s="6">
        <v>226</v>
      </c>
      <c r="F122" s="6">
        <v>1020</v>
      </c>
    </row>
    <row r="123" spans="1:6">
      <c r="A123" s="63" t="s">
        <v>652</v>
      </c>
      <c r="B123" s="63" t="s">
        <v>944</v>
      </c>
      <c r="C123" s="6">
        <v>-295</v>
      </c>
      <c r="D123" s="6">
        <v>-542</v>
      </c>
      <c r="E123" s="6">
        <v>-176</v>
      </c>
      <c r="F123" s="6">
        <v>-241</v>
      </c>
    </row>
    <row r="124" spans="1:6">
      <c r="A124" s="63" t="s">
        <v>653</v>
      </c>
      <c r="B124" s="63" t="s">
        <v>248</v>
      </c>
      <c r="C124" s="6">
        <v>-2468</v>
      </c>
      <c r="D124" s="6">
        <v>-501</v>
      </c>
      <c r="E124" s="6">
        <v>-2424</v>
      </c>
      <c r="F124" s="6">
        <v>-34</v>
      </c>
    </row>
    <row r="125" spans="1:6">
      <c r="A125" s="63" t="s">
        <v>654</v>
      </c>
      <c r="B125" s="63" t="s">
        <v>250</v>
      </c>
      <c r="C125" s="6">
        <v>-1923</v>
      </c>
      <c r="D125" s="6">
        <v>-2392</v>
      </c>
      <c r="E125" s="6">
        <v>-3132</v>
      </c>
      <c r="F125" s="6">
        <v>197</v>
      </c>
    </row>
    <row r="126" spans="1:6">
      <c r="A126" s="63" t="s">
        <v>655</v>
      </c>
      <c r="B126" s="63" t="s">
        <v>252</v>
      </c>
      <c r="C126" s="6">
        <v>-8154</v>
      </c>
      <c r="D126" s="6">
        <v>-3084</v>
      </c>
      <c r="E126" s="6">
        <v>-705</v>
      </c>
      <c r="F126" s="6">
        <v>-10525</v>
      </c>
    </row>
    <row r="127" spans="1:6">
      <c r="A127" s="63" t="s">
        <v>255</v>
      </c>
      <c r="B127" s="63" t="s">
        <v>945</v>
      </c>
      <c r="C127" s="6">
        <v>10324</v>
      </c>
      <c r="D127" s="6">
        <v>4813</v>
      </c>
      <c r="E127" s="6">
        <v>-10732</v>
      </c>
      <c r="F127" s="6">
        <v>-17626</v>
      </c>
    </row>
    <row r="128" spans="1:6">
      <c r="A128" s="63" t="s">
        <v>259</v>
      </c>
      <c r="B128" s="63" t="s">
        <v>256</v>
      </c>
      <c r="C128" s="6">
        <v>10402</v>
      </c>
      <c r="D128" s="6">
        <v>-2827</v>
      </c>
      <c r="E128" s="6">
        <v>2265</v>
      </c>
      <c r="F128" s="6">
        <v>-6654</v>
      </c>
    </row>
    <row r="129" spans="1:6">
      <c r="A129" s="63" t="s">
        <v>946</v>
      </c>
      <c r="B129" s="63" t="s">
        <v>260</v>
      </c>
      <c r="C129" s="6">
        <v>170</v>
      </c>
      <c r="D129" s="6">
        <v>-110</v>
      </c>
      <c r="E129" s="6">
        <v>2952</v>
      </c>
      <c r="F129" s="6">
        <v>2218</v>
      </c>
    </row>
    <row r="130" spans="1:6">
      <c r="A130" s="345" t="s">
        <v>805</v>
      </c>
      <c r="B130" s="345" t="s">
        <v>262</v>
      </c>
      <c r="C130" s="5">
        <v>14536</v>
      </c>
      <c r="D130" s="5">
        <v>17455</v>
      </c>
      <c r="E130" s="5">
        <v>-5703</v>
      </c>
      <c r="F130" s="5">
        <v>-1273</v>
      </c>
    </row>
    <row r="131" spans="1:6">
      <c r="A131" s="346" t="s">
        <v>947</v>
      </c>
      <c r="B131" s="346" t="s">
        <v>948</v>
      </c>
      <c r="C131" s="7"/>
      <c r="D131" s="7"/>
      <c r="E131" s="7"/>
      <c r="F131" s="7"/>
    </row>
    <row r="132" spans="1:6">
      <c r="A132" s="63" t="s">
        <v>766</v>
      </c>
      <c r="B132" s="63" t="s">
        <v>767</v>
      </c>
      <c r="C132" s="6">
        <v>-708</v>
      </c>
      <c r="D132" s="6">
        <v>847</v>
      </c>
      <c r="E132" s="6">
        <v>-2189</v>
      </c>
      <c r="F132" s="6">
        <v>-2178</v>
      </c>
    </row>
    <row r="133" spans="1:6">
      <c r="A133" s="347" t="s">
        <v>949</v>
      </c>
      <c r="B133" s="347" t="s">
        <v>950</v>
      </c>
      <c r="C133" s="5">
        <v>13828</v>
      </c>
      <c r="D133" s="5">
        <v>18302</v>
      </c>
      <c r="E133" s="5">
        <v>-7892</v>
      </c>
      <c r="F133" s="5">
        <v>-3451</v>
      </c>
    </row>
    <row r="134" spans="1:6">
      <c r="A134" s="344" t="s">
        <v>660</v>
      </c>
      <c r="B134" s="344" t="s">
        <v>272</v>
      </c>
      <c r="C134" s="4"/>
      <c r="D134" s="4"/>
      <c r="E134" s="4"/>
      <c r="F134" s="4"/>
    </row>
    <row r="135" spans="1:6">
      <c r="A135" s="348" t="s">
        <v>549</v>
      </c>
      <c r="B135" s="348" t="s">
        <v>274</v>
      </c>
      <c r="C135" s="4">
        <v>1326</v>
      </c>
      <c r="D135" s="4">
        <v>4084</v>
      </c>
      <c r="E135" s="4">
        <v>1178</v>
      </c>
      <c r="F135" s="4">
        <v>11399</v>
      </c>
    </row>
    <row r="136" spans="1:6">
      <c r="A136" s="63" t="s">
        <v>951</v>
      </c>
      <c r="B136" s="63" t="s">
        <v>952</v>
      </c>
      <c r="C136" s="6">
        <v>1</v>
      </c>
      <c r="D136" s="6">
        <v>206</v>
      </c>
      <c r="E136" s="6">
        <v>61</v>
      </c>
      <c r="F136" s="6">
        <v>74</v>
      </c>
    </row>
    <row r="137" spans="1:6">
      <c r="A137" s="63" t="s">
        <v>1012</v>
      </c>
      <c r="B137" s="63" t="s">
        <v>1013</v>
      </c>
      <c r="C137" s="6">
        <v>0</v>
      </c>
      <c r="D137" s="6">
        <v>0</v>
      </c>
      <c r="E137" s="6">
        <v>0</v>
      </c>
      <c r="F137" s="6">
        <v>0</v>
      </c>
    </row>
    <row r="138" spans="1:6">
      <c r="A138" s="63" t="s">
        <v>281</v>
      </c>
      <c r="B138" s="63" t="s">
        <v>282</v>
      </c>
      <c r="C138" s="6">
        <v>1000</v>
      </c>
      <c r="D138" s="6">
        <v>3500</v>
      </c>
      <c r="E138" s="6">
        <v>1000</v>
      </c>
      <c r="F138" s="6">
        <v>11018</v>
      </c>
    </row>
    <row r="139" spans="1:6">
      <c r="A139" s="63" t="s">
        <v>953</v>
      </c>
      <c r="B139" s="63" t="s">
        <v>954</v>
      </c>
      <c r="C139" s="6">
        <v>325</v>
      </c>
      <c r="D139" s="6">
        <v>378</v>
      </c>
      <c r="E139" s="378">
        <v>117</v>
      </c>
      <c r="F139" s="378">
        <v>190</v>
      </c>
    </row>
    <row r="140" spans="1:6">
      <c r="A140" s="63" t="s">
        <v>1014</v>
      </c>
      <c r="B140" s="63" t="s">
        <v>1015</v>
      </c>
      <c r="C140" s="6">
        <v>0</v>
      </c>
      <c r="D140" s="6">
        <v>0</v>
      </c>
      <c r="E140" s="378">
        <v>0</v>
      </c>
      <c r="F140" s="378">
        <v>117</v>
      </c>
    </row>
    <row r="141" spans="1:6">
      <c r="A141" s="345" t="s">
        <v>553</v>
      </c>
      <c r="B141" s="345" t="s">
        <v>300</v>
      </c>
      <c r="C141" s="5">
        <v>1321</v>
      </c>
      <c r="D141" s="5">
        <v>3387</v>
      </c>
      <c r="E141" s="5">
        <v>549</v>
      </c>
      <c r="F141" s="5">
        <v>16724</v>
      </c>
    </row>
    <row r="142" spans="1:6" ht="26">
      <c r="A142" s="63" t="s">
        <v>957</v>
      </c>
      <c r="B142" s="63" t="s">
        <v>958</v>
      </c>
      <c r="C142" s="6">
        <v>944</v>
      </c>
      <c r="D142" s="6">
        <v>2994</v>
      </c>
      <c r="E142" s="6">
        <v>549</v>
      </c>
      <c r="F142" s="6">
        <v>1724</v>
      </c>
    </row>
    <row r="143" spans="1:6">
      <c r="A143" s="63" t="s">
        <v>1016</v>
      </c>
      <c r="B143" s="63" t="s">
        <v>1017</v>
      </c>
      <c r="C143" s="6">
        <v>0</v>
      </c>
      <c r="D143" s="6">
        <v>0</v>
      </c>
      <c r="E143" s="6">
        <v>0</v>
      </c>
      <c r="F143" s="6">
        <v>0</v>
      </c>
    </row>
    <row r="144" spans="1:6">
      <c r="A144" s="63" t="s">
        <v>962</v>
      </c>
      <c r="B144" s="63" t="s">
        <v>963</v>
      </c>
      <c r="C144" s="6">
        <v>0</v>
      </c>
      <c r="D144" s="6">
        <v>0</v>
      </c>
      <c r="E144" s="6">
        <v>0</v>
      </c>
      <c r="F144" s="6">
        <v>15000</v>
      </c>
    </row>
    <row r="145" spans="1:6">
      <c r="A145" s="63" t="s">
        <v>557</v>
      </c>
      <c r="B145" s="63" t="s">
        <v>424</v>
      </c>
      <c r="C145" s="6">
        <v>377</v>
      </c>
      <c r="D145" s="6">
        <v>393</v>
      </c>
      <c r="E145" s="6">
        <v>0</v>
      </c>
      <c r="F145" s="6">
        <v>0</v>
      </c>
    </row>
    <row r="146" spans="1:6">
      <c r="A146" s="347" t="s">
        <v>964</v>
      </c>
      <c r="B146" s="347" t="s">
        <v>965</v>
      </c>
      <c r="C146" s="5">
        <v>5</v>
      </c>
      <c r="D146" s="5">
        <v>697</v>
      </c>
      <c r="E146" s="5">
        <v>629</v>
      </c>
      <c r="F146" s="5">
        <v>-5325</v>
      </c>
    </row>
    <row r="147" spans="1:6">
      <c r="A147" s="344" t="s">
        <v>669</v>
      </c>
      <c r="B147" s="344" t="s">
        <v>966</v>
      </c>
      <c r="C147" s="4"/>
      <c r="D147" s="4"/>
      <c r="E147" s="4"/>
      <c r="F147" s="4"/>
    </row>
    <row r="148" spans="1:6">
      <c r="A148" s="348" t="s">
        <v>549</v>
      </c>
      <c r="B148" s="348" t="s">
        <v>274</v>
      </c>
      <c r="C148" s="4">
        <v>6326</v>
      </c>
      <c r="D148" s="4">
        <v>6597</v>
      </c>
      <c r="E148" s="4">
        <v>9767</v>
      </c>
      <c r="F148" s="4">
        <v>22842</v>
      </c>
    </row>
    <row r="149" spans="1:6" ht="26">
      <c r="A149" s="63" t="s">
        <v>967</v>
      </c>
      <c r="B149" s="63" t="s">
        <v>968</v>
      </c>
      <c r="C149" s="6">
        <v>0</v>
      </c>
      <c r="D149" s="6">
        <v>0</v>
      </c>
      <c r="E149" s="6">
        <v>0</v>
      </c>
      <c r="F149" s="6">
        <v>8985</v>
      </c>
    </row>
    <row r="150" spans="1:6">
      <c r="A150" s="63" t="s">
        <v>336</v>
      </c>
      <c r="B150" s="63" t="s">
        <v>337</v>
      </c>
      <c r="C150" s="6">
        <v>6240</v>
      </c>
      <c r="D150" s="6">
        <v>6242</v>
      </c>
      <c r="E150" s="6">
        <v>9621</v>
      </c>
      <c r="F150" s="6">
        <v>13697</v>
      </c>
    </row>
    <row r="151" spans="1:6">
      <c r="A151" s="63" t="s">
        <v>1018</v>
      </c>
      <c r="B151" s="63" t="s">
        <v>1019</v>
      </c>
      <c r="C151" s="6">
        <v>0</v>
      </c>
      <c r="D151" s="6">
        <v>0</v>
      </c>
      <c r="E151" s="6">
        <v>0</v>
      </c>
      <c r="F151" s="6">
        <v>0</v>
      </c>
    </row>
    <row r="152" spans="1:6">
      <c r="A152" s="63" t="s">
        <v>1020</v>
      </c>
      <c r="B152" s="63" t="s">
        <v>1021</v>
      </c>
      <c r="C152" s="6">
        <v>86</v>
      </c>
      <c r="D152" s="6">
        <v>355</v>
      </c>
      <c r="E152" s="6">
        <v>146</v>
      </c>
      <c r="F152" s="6">
        <v>160</v>
      </c>
    </row>
    <row r="153" spans="1:6">
      <c r="A153" s="345" t="s">
        <v>553</v>
      </c>
      <c r="B153" s="345" t="s">
        <v>300</v>
      </c>
      <c r="C153" s="5">
        <v>6344</v>
      </c>
      <c r="D153" s="5">
        <v>13260</v>
      </c>
      <c r="E153" s="5">
        <v>10814</v>
      </c>
      <c r="F153" s="5">
        <v>21963</v>
      </c>
    </row>
    <row r="154" spans="1:6">
      <c r="A154" s="63" t="s">
        <v>1022</v>
      </c>
      <c r="B154" s="63" t="s">
        <v>1023</v>
      </c>
      <c r="C154" s="6">
        <v>0</v>
      </c>
      <c r="D154" s="6">
        <v>0</v>
      </c>
      <c r="E154" s="6">
        <v>0</v>
      </c>
      <c r="F154" s="6">
        <v>0</v>
      </c>
    </row>
    <row r="155" spans="1:6">
      <c r="A155" s="63" t="s">
        <v>811</v>
      </c>
      <c r="B155" s="63" t="s">
        <v>346</v>
      </c>
      <c r="C155" s="6">
        <v>0</v>
      </c>
      <c r="D155" s="6">
        <v>0</v>
      </c>
      <c r="E155" s="6">
        <v>0</v>
      </c>
      <c r="F155" s="6">
        <v>0</v>
      </c>
    </row>
    <row r="156" spans="1:6" ht="26">
      <c r="A156" s="63" t="s">
        <v>1024</v>
      </c>
      <c r="B156" s="63" t="s">
        <v>1025</v>
      </c>
      <c r="C156" s="6">
        <v>0</v>
      </c>
      <c r="D156" s="6">
        <v>0</v>
      </c>
      <c r="E156" s="6">
        <v>0</v>
      </c>
      <c r="F156" s="6">
        <v>0</v>
      </c>
    </row>
    <row r="157" spans="1:6">
      <c r="A157" s="63" t="s">
        <v>969</v>
      </c>
      <c r="B157" s="63" t="s">
        <v>970</v>
      </c>
      <c r="C157" s="6">
        <v>6041</v>
      </c>
      <c r="D157" s="6">
        <v>12491</v>
      </c>
      <c r="E157" s="6">
        <v>10464</v>
      </c>
      <c r="F157" s="6">
        <v>20043</v>
      </c>
    </row>
    <row r="158" spans="1:6">
      <c r="A158" s="63" t="s">
        <v>1026</v>
      </c>
      <c r="B158" s="63" t="s">
        <v>1027</v>
      </c>
      <c r="C158" s="6">
        <v>0</v>
      </c>
      <c r="D158" s="6">
        <v>0</v>
      </c>
      <c r="E158" s="6">
        <v>0</v>
      </c>
      <c r="F158" s="6">
        <v>0</v>
      </c>
    </row>
    <row r="159" spans="1:6">
      <c r="A159" s="63" t="s">
        <v>200</v>
      </c>
      <c r="B159" s="63" t="s">
        <v>1028</v>
      </c>
      <c r="C159" s="6">
        <v>0</v>
      </c>
      <c r="D159" s="6">
        <v>0</v>
      </c>
      <c r="E159" s="6">
        <v>0</v>
      </c>
      <c r="F159" s="6">
        <v>127</v>
      </c>
    </row>
    <row r="160" spans="1:6">
      <c r="A160" s="63" t="s">
        <v>971</v>
      </c>
      <c r="B160" s="63" t="s">
        <v>786</v>
      </c>
      <c r="C160" s="6">
        <v>104</v>
      </c>
      <c r="D160" s="6">
        <v>229</v>
      </c>
      <c r="E160" s="6">
        <v>55</v>
      </c>
      <c r="F160" s="6">
        <v>128</v>
      </c>
    </row>
    <row r="161" spans="1:8">
      <c r="A161" s="63" t="s">
        <v>351</v>
      </c>
      <c r="B161" s="63" t="s">
        <v>341</v>
      </c>
      <c r="C161" s="6">
        <v>199</v>
      </c>
      <c r="D161" s="6">
        <v>540</v>
      </c>
      <c r="E161" s="6">
        <v>293</v>
      </c>
      <c r="F161" s="6">
        <v>1359</v>
      </c>
    </row>
    <row r="162" spans="1:8">
      <c r="A162" s="63" t="s">
        <v>1029</v>
      </c>
      <c r="B162" s="63" t="s">
        <v>1030</v>
      </c>
      <c r="C162" s="6">
        <v>0</v>
      </c>
      <c r="D162" s="6">
        <v>0</v>
      </c>
      <c r="E162" s="6">
        <v>2</v>
      </c>
      <c r="F162" s="6">
        <v>306</v>
      </c>
    </row>
    <row r="163" spans="1:8">
      <c r="A163" s="347" t="s">
        <v>972</v>
      </c>
      <c r="B163" s="347" t="s">
        <v>973</v>
      </c>
      <c r="C163" s="5">
        <v>-18</v>
      </c>
      <c r="D163" s="5">
        <v>-6663</v>
      </c>
      <c r="E163" s="5">
        <v>-1047</v>
      </c>
      <c r="F163" s="5">
        <v>879</v>
      </c>
    </row>
    <row r="164" spans="1:8">
      <c r="A164" s="48" t="s">
        <v>974</v>
      </c>
      <c r="B164" s="48" t="s">
        <v>975</v>
      </c>
      <c r="C164" s="5">
        <v>13815</v>
      </c>
      <c r="D164" s="5">
        <v>12336</v>
      </c>
      <c r="E164" s="5">
        <v>-8310</v>
      </c>
      <c r="F164" s="5">
        <v>-7897</v>
      </c>
    </row>
    <row r="165" spans="1:8">
      <c r="A165" s="48" t="s">
        <v>976</v>
      </c>
      <c r="B165" s="48" t="s">
        <v>977</v>
      </c>
      <c r="C165" s="5">
        <v>13815</v>
      </c>
      <c r="D165" s="5">
        <v>12336</v>
      </c>
      <c r="E165" s="5">
        <v>-8310</v>
      </c>
      <c r="F165" s="5">
        <v>-7897</v>
      </c>
    </row>
    <row r="166" spans="1:8">
      <c r="A166" s="349" t="s">
        <v>978</v>
      </c>
      <c r="B166" s="349" t="s">
        <v>979</v>
      </c>
      <c r="C166" s="6">
        <v>0</v>
      </c>
      <c r="D166" s="6">
        <v>0</v>
      </c>
      <c r="E166" s="6">
        <v>0</v>
      </c>
      <c r="F166" s="6">
        <v>0</v>
      </c>
    </row>
    <row r="167" spans="1:8">
      <c r="A167" s="48" t="s">
        <v>980</v>
      </c>
      <c r="B167" s="48" t="s">
        <v>981</v>
      </c>
      <c r="C167" s="5">
        <v>8340</v>
      </c>
      <c r="D167" s="5">
        <v>9819</v>
      </c>
      <c r="E167" s="5">
        <v>15544</v>
      </c>
      <c r="F167" s="5">
        <v>15131</v>
      </c>
    </row>
    <row r="168" spans="1:8">
      <c r="A168" s="48" t="s">
        <v>982</v>
      </c>
      <c r="B168" s="48" t="s">
        <v>983</v>
      </c>
      <c r="C168" s="49">
        <v>22155</v>
      </c>
      <c r="D168" s="49">
        <v>22155</v>
      </c>
      <c r="E168" s="49">
        <v>7234</v>
      </c>
      <c r="F168" s="49">
        <v>7234</v>
      </c>
    </row>
    <row r="171" spans="1:8" ht="26">
      <c r="A171" s="13" t="s">
        <v>1092</v>
      </c>
      <c r="B171" s="13" t="s">
        <v>1093</v>
      </c>
    </row>
    <row r="172" spans="1:8" ht="52">
      <c r="A172" s="411" t="s">
        <v>126</v>
      </c>
      <c r="B172" s="411" t="s">
        <v>127</v>
      </c>
      <c r="C172" s="350" t="s">
        <v>1114</v>
      </c>
      <c r="D172" s="350" t="s">
        <v>1067</v>
      </c>
      <c r="E172" s="350" t="s">
        <v>1068</v>
      </c>
      <c r="F172" s="350" t="s">
        <v>1059</v>
      </c>
      <c r="G172" s="350" t="s">
        <v>478</v>
      </c>
      <c r="H172" s="351" t="s">
        <v>433</v>
      </c>
    </row>
    <row r="173" spans="1:8" ht="78">
      <c r="A173" s="411" t="s">
        <v>126</v>
      </c>
      <c r="B173" s="411"/>
      <c r="C173" s="350" t="s">
        <v>1115</v>
      </c>
      <c r="D173" s="350" t="s">
        <v>1069</v>
      </c>
      <c r="E173" s="350" t="s">
        <v>1070</v>
      </c>
      <c r="F173" s="350" t="s">
        <v>1060</v>
      </c>
      <c r="G173" s="350" t="s">
        <v>987</v>
      </c>
      <c r="H173" s="351" t="s">
        <v>435</v>
      </c>
    </row>
    <row r="174" spans="1:8">
      <c r="A174" s="347" t="s">
        <v>14</v>
      </c>
      <c r="B174" s="347" t="s">
        <v>15</v>
      </c>
      <c r="C174" s="352">
        <v>2531</v>
      </c>
      <c r="D174" s="352">
        <v>3462</v>
      </c>
      <c r="E174" s="352">
        <v>653</v>
      </c>
      <c r="F174" s="352">
        <v>94547</v>
      </c>
      <c r="G174" s="352">
        <v>-8969</v>
      </c>
      <c r="H174" s="352">
        <v>92224</v>
      </c>
    </row>
    <row r="175" spans="1:8">
      <c r="A175" s="64" t="s">
        <v>566</v>
      </c>
      <c r="B175" s="64" t="s">
        <v>133</v>
      </c>
      <c r="C175" s="62">
        <v>1482</v>
      </c>
      <c r="D175" s="62">
        <v>1999</v>
      </c>
      <c r="E175" s="62">
        <v>632</v>
      </c>
      <c r="F175" s="62">
        <v>6502</v>
      </c>
      <c r="G175" s="62">
        <v>0</v>
      </c>
      <c r="H175" s="62">
        <v>10615</v>
      </c>
    </row>
    <row r="176" spans="1:8">
      <c r="A176" s="64" t="s">
        <v>134</v>
      </c>
      <c r="B176" s="64" t="s">
        <v>907</v>
      </c>
      <c r="C176" s="62">
        <v>1018</v>
      </c>
      <c r="D176" s="62">
        <v>1346</v>
      </c>
      <c r="E176" s="62">
        <v>14</v>
      </c>
      <c r="F176" s="62">
        <v>39585</v>
      </c>
      <c r="G176" s="62">
        <v>37044</v>
      </c>
      <c r="H176" s="62">
        <v>79007</v>
      </c>
    </row>
    <row r="177" spans="1:8">
      <c r="A177" s="64" t="s">
        <v>138</v>
      </c>
      <c r="B177" s="64" t="s">
        <v>139</v>
      </c>
      <c r="C177" s="62">
        <v>0</v>
      </c>
      <c r="D177" s="62">
        <v>0</v>
      </c>
      <c r="E177" s="62">
        <v>0</v>
      </c>
      <c r="F177" s="62">
        <v>0</v>
      </c>
      <c r="G177" s="62">
        <v>2002</v>
      </c>
      <c r="H177" s="62">
        <v>2002</v>
      </c>
    </row>
    <row r="178" spans="1:8">
      <c r="A178" s="64" t="s">
        <v>909</v>
      </c>
      <c r="B178" s="64" t="s">
        <v>141</v>
      </c>
      <c r="C178" s="62">
        <v>0</v>
      </c>
      <c r="D178" s="62">
        <v>0</v>
      </c>
      <c r="E178" s="62">
        <v>0</v>
      </c>
      <c r="F178" s="62">
        <v>0</v>
      </c>
      <c r="G178" s="62">
        <v>0</v>
      </c>
      <c r="H178" s="62">
        <v>0</v>
      </c>
    </row>
    <row r="179" spans="1:8">
      <c r="A179" s="64" t="s">
        <v>536</v>
      </c>
      <c r="B179" s="64" t="s">
        <v>451</v>
      </c>
      <c r="C179" s="62">
        <v>0</v>
      </c>
      <c r="D179" s="62">
        <v>0</v>
      </c>
      <c r="E179" s="62">
        <v>0</v>
      </c>
      <c r="F179" s="62">
        <v>48043</v>
      </c>
      <c r="G179" s="62">
        <v>-48043</v>
      </c>
      <c r="H179" s="62">
        <v>0</v>
      </c>
    </row>
    <row r="180" spans="1:8" ht="26">
      <c r="A180" s="64" t="s">
        <v>644</v>
      </c>
      <c r="B180" s="64" t="s">
        <v>865</v>
      </c>
      <c r="C180" s="62">
        <v>0</v>
      </c>
      <c r="D180" s="62">
        <v>0</v>
      </c>
      <c r="E180" s="62">
        <v>0</v>
      </c>
      <c r="F180" s="62">
        <v>0</v>
      </c>
      <c r="G180" s="62">
        <v>0</v>
      </c>
      <c r="H180" s="62">
        <v>0</v>
      </c>
    </row>
    <row r="181" spans="1:8">
      <c r="A181" s="64" t="s">
        <v>911</v>
      </c>
      <c r="B181" s="64" t="s">
        <v>912</v>
      </c>
      <c r="C181" s="62">
        <v>0</v>
      </c>
      <c r="D181" s="62">
        <v>0</v>
      </c>
      <c r="E181" s="62">
        <v>0</v>
      </c>
      <c r="F181" s="62">
        <v>0</v>
      </c>
      <c r="G181" s="62">
        <v>0</v>
      </c>
      <c r="H181" s="62">
        <v>0</v>
      </c>
    </row>
    <row r="182" spans="1:8">
      <c r="A182" s="64" t="s">
        <v>146</v>
      </c>
      <c r="B182" s="64" t="s">
        <v>147</v>
      </c>
      <c r="C182" s="62">
        <v>0</v>
      </c>
      <c r="D182" s="62">
        <v>0</v>
      </c>
      <c r="E182" s="62">
        <v>0</v>
      </c>
      <c r="F182" s="62">
        <v>0</v>
      </c>
      <c r="G182" s="62">
        <v>0</v>
      </c>
      <c r="H182" s="62">
        <v>0</v>
      </c>
    </row>
    <row r="183" spans="1:8">
      <c r="A183" s="64" t="s">
        <v>913</v>
      </c>
      <c r="B183" s="64" t="s">
        <v>151</v>
      </c>
      <c r="C183" s="62">
        <v>4</v>
      </c>
      <c r="D183" s="62">
        <v>117</v>
      </c>
      <c r="E183" s="62">
        <v>7</v>
      </c>
      <c r="F183" s="62">
        <v>134</v>
      </c>
      <c r="G183" s="62">
        <v>28</v>
      </c>
      <c r="H183" s="62">
        <v>290</v>
      </c>
    </row>
    <row r="184" spans="1:8">
      <c r="A184" s="64" t="s">
        <v>1005</v>
      </c>
      <c r="B184" s="64" t="s">
        <v>1006</v>
      </c>
      <c r="C184" s="62">
        <v>27</v>
      </c>
      <c r="D184" s="62">
        <v>0</v>
      </c>
      <c r="E184" s="62">
        <v>0</v>
      </c>
      <c r="F184" s="62">
        <v>283</v>
      </c>
      <c r="G184" s="62">
        <v>0</v>
      </c>
      <c r="H184" s="62">
        <v>310</v>
      </c>
    </row>
    <row r="185" spans="1:8">
      <c r="A185" s="347" t="s">
        <v>914</v>
      </c>
      <c r="B185" s="347" t="s">
        <v>17</v>
      </c>
      <c r="C185" s="352">
        <v>50173</v>
      </c>
      <c r="D185" s="352">
        <v>45011</v>
      </c>
      <c r="E185" s="352">
        <v>12994</v>
      </c>
      <c r="F185" s="352">
        <v>13654</v>
      </c>
      <c r="G185" s="352">
        <v>-13415</v>
      </c>
      <c r="H185" s="352">
        <v>108417</v>
      </c>
    </row>
    <row r="186" spans="1:8">
      <c r="A186" s="64" t="s">
        <v>156</v>
      </c>
      <c r="B186" s="64" t="s">
        <v>157</v>
      </c>
      <c r="C186" s="62">
        <v>7651</v>
      </c>
      <c r="D186" s="62">
        <v>25753</v>
      </c>
      <c r="E186" s="62">
        <v>0</v>
      </c>
      <c r="F186" s="62">
        <v>187</v>
      </c>
      <c r="G186" s="62">
        <v>0</v>
      </c>
      <c r="H186" s="62">
        <v>33591</v>
      </c>
    </row>
    <row r="187" spans="1:8">
      <c r="A187" s="64" t="s">
        <v>158</v>
      </c>
      <c r="B187" s="64" t="s">
        <v>159</v>
      </c>
      <c r="C187" s="62">
        <v>26245</v>
      </c>
      <c r="D187" s="62">
        <v>3468</v>
      </c>
      <c r="E187" s="62">
        <v>2232</v>
      </c>
      <c r="F187" s="62">
        <v>265</v>
      </c>
      <c r="G187" s="62">
        <v>-796</v>
      </c>
      <c r="H187" s="62">
        <v>31414</v>
      </c>
    </row>
    <row r="188" spans="1:8">
      <c r="A188" s="64" t="s">
        <v>915</v>
      </c>
      <c r="B188" s="64" t="s">
        <v>161</v>
      </c>
      <c r="C188" s="62">
        <v>0</v>
      </c>
      <c r="D188" s="62">
        <v>7</v>
      </c>
      <c r="E188" s="62">
        <v>0</v>
      </c>
      <c r="F188" s="62">
        <v>0</v>
      </c>
      <c r="G188" s="62">
        <v>0</v>
      </c>
      <c r="H188" s="62">
        <v>7</v>
      </c>
    </row>
    <row r="189" spans="1:8">
      <c r="A189" s="64" t="s">
        <v>152</v>
      </c>
      <c r="B189" s="64" t="s">
        <v>163</v>
      </c>
      <c r="C189" s="62">
        <v>129</v>
      </c>
      <c r="D189" s="62">
        <v>3344</v>
      </c>
      <c r="E189" s="62">
        <v>1575</v>
      </c>
      <c r="F189" s="62">
        <v>11168</v>
      </c>
      <c r="G189" s="62">
        <v>-12619</v>
      </c>
      <c r="H189" s="62">
        <v>3597</v>
      </c>
    </row>
    <row r="190" spans="1:8">
      <c r="A190" s="64" t="s">
        <v>916</v>
      </c>
      <c r="B190" s="64" t="s">
        <v>917</v>
      </c>
      <c r="C190" s="62">
        <v>0</v>
      </c>
      <c r="D190" s="62">
        <v>0</v>
      </c>
      <c r="E190" s="62">
        <v>0</v>
      </c>
      <c r="F190" s="62">
        <v>0</v>
      </c>
      <c r="G190" s="62">
        <v>0</v>
      </c>
      <c r="H190" s="62">
        <v>0</v>
      </c>
    </row>
    <row r="191" spans="1:8" ht="26">
      <c r="A191" s="64" t="s">
        <v>918</v>
      </c>
      <c r="B191" s="64" t="s">
        <v>919</v>
      </c>
      <c r="C191" s="62">
        <v>0</v>
      </c>
      <c r="D191" s="62">
        <v>0</v>
      </c>
      <c r="E191" s="62">
        <v>0</v>
      </c>
      <c r="F191" s="62">
        <v>0</v>
      </c>
      <c r="G191" s="62">
        <v>0</v>
      </c>
      <c r="H191" s="62">
        <v>0</v>
      </c>
    </row>
    <row r="192" spans="1:8">
      <c r="A192" s="64" t="s">
        <v>146</v>
      </c>
      <c r="B192" s="64" t="s">
        <v>147</v>
      </c>
      <c r="C192" s="62">
        <v>0</v>
      </c>
      <c r="D192" s="62">
        <v>0</v>
      </c>
      <c r="E192" s="62">
        <v>0</v>
      </c>
      <c r="F192" s="62">
        <v>836</v>
      </c>
      <c r="G192" s="62">
        <v>0</v>
      </c>
      <c r="H192" s="62">
        <v>836</v>
      </c>
    </row>
    <row r="193" spans="1:8">
      <c r="A193" s="64" t="s">
        <v>499</v>
      </c>
      <c r="B193" s="64" t="s">
        <v>149</v>
      </c>
      <c r="C193" s="62">
        <v>15277</v>
      </c>
      <c r="D193" s="62">
        <v>360</v>
      </c>
      <c r="E193" s="62">
        <v>1102</v>
      </c>
      <c r="F193" s="62">
        <v>78</v>
      </c>
      <c r="G193" s="62">
        <v>0</v>
      </c>
      <c r="H193" s="62">
        <v>16817</v>
      </c>
    </row>
    <row r="194" spans="1:8">
      <c r="A194" s="64" t="s">
        <v>170</v>
      </c>
      <c r="B194" s="64" t="s">
        <v>920</v>
      </c>
      <c r="C194" s="62">
        <v>871</v>
      </c>
      <c r="D194" s="62">
        <v>12079</v>
      </c>
      <c r="E194" s="62">
        <v>8085</v>
      </c>
      <c r="F194" s="62">
        <v>1120</v>
      </c>
      <c r="G194" s="62">
        <v>0</v>
      </c>
      <c r="H194" s="62">
        <v>22155</v>
      </c>
    </row>
    <row r="195" spans="1:8">
      <c r="A195" s="338" t="s">
        <v>923</v>
      </c>
      <c r="B195" s="338" t="s">
        <v>924</v>
      </c>
      <c r="C195" s="359">
        <v>0</v>
      </c>
      <c r="D195" s="359">
        <v>0</v>
      </c>
      <c r="E195" s="359">
        <v>0</v>
      </c>
      <c r="F195" s="359">
        <v>0</v>
      </c>
      <c r="G195" s="359">
        <v>0</v>
      </c>
      <c r="H195" s="359">
        <v>0</v>
      </c>
    </row>
    <row r="196" spans="1:8">
      <c r="A196" s="347" t="s">
        <v>20</v>
      </c>
      <c r="B196" s="347" t="s">
        <v>925</v>
      </c>
      <c r="C196" s="352">
        <v>52704</v>
      </c>
      <c r="D196" s="352">
        <v>48473</v>
      </c>
      <c r="E196" s="352">
        <v>13647</v>
      </c>
      <c r="F196" s="352">
        <v>108201</v>
      </c>
      <c r="G196" s="352">
        <v>-22384</v>
      </c>
      <c r="H196" s="352">
        <v>200641</v>
      </c>
    </row>
    <row r="197" spans="1:8">
      <c r="A197" s="19"/>
      <c r="B197" s="20"/>
      <c r="C197" s="35"/>
      <c r="D197" s="35"/>
      <c r="E197" s="2"/>
      <c r="F197" s="2"/>
      <c r="G197" s="2"/>
      <c r="H197" s="2"/>
    </row>
    <row r="198" spans="1:8" ht="52">
      <c r="A198" s="414" t="s">
        <v>452</v>
      </c>
      <c r="B198" s="416" t="s">
        <v>177</v>
      </c>
      <c r="C198" s="350" t="s">
        <v>1114</v>
      </c>
      <c r="D198" s="350" t="s">
        <v>1067</v>
      </c>
      <c r="E198" s="350" t="s">
        <v>1068</v>
      </c>
      <c r="F198" s="350" t="s">
        <v>1059</v>
      </c>
      <c r="G198" s="350" t="s">
        <v>478</v>
      </c>
      <c r="H198" s="351" t="s">
        <v>433</v>
      </c>
    </row>
    <row r="199" spans="1:8" ht="78">
      <c r="A199" s="415"/>
      <c r="B199" s="417"/>
      <c r="C199" s="350" t="s">
        <v>1115</v>
      </c>
      <c r="D199" s="350" t="s">
        <v>1069</v>
      </c>
      <c r="E199" s="350" t="s">
        <v>1070</v>
      </c>
      <c r="F199" s="350" t="s">
        <v>1060</v>
      </c>
      <c r="G199" s="350" t="s">
        <v>987</v>
      </c>
      <c r="H199" s="351" t="s">
        <v>435</v>
      </c>
    </row>
    <row r="200" spans="1:8">
      <c r="A200" s="21" t="s">
        <v>22</v>
      </c>
      <c r="B200" s="347" t="s">
        <v>23</v>
      </c>
      <c r="C200" s="352">
        <v>10412</v>
      </c>
      <c r="D200" s="352">
        <v>34253</v>
      </c>
      <c r="E200" s="352">
        <v>7844</v>
      </c>
      <c r="F200" s="352">
        <v>105899</v>
      </c>
      <c r="G200" s="352">
        <v>-15115</v>
      </c>
      <c r="H200" s="352">
        <v>143293</v>
      </c>
    </row>
    <row r="201" spans="1:8">
      <c r="A201" s="21" t="s">
        <v>926</v>
      </c>
      <c r="B201" s="347" t="s">
        <v>481</v>
      </c>
      <c r="C201" s="352">
        <v>10412</v>
      </c>
      <c r="D201" s="352">
        <v>34253</v>
      </c>
      <c r="E201" s="352">
        <v>7844</v>
      </c>
      <c r="F201" s="352">
        <v>105899</v>
      </c>
      <c r="G201" s="352">
        <v>-15115</v>
      </c>
      <c r="H201" s="352">
        <v>143293</v>
      </c>
    </row>
    <row r="202" spans="1:8">
      <c r="A202" s="22" t="s">
        <v>182</v>
      </c>
      <c r="B202" s="64" t="s">
        <v>183</v>
      </c>
      <c r="C202" s="62">
        <v>10075</v>
      </c>
      <c r="D202" s="62">
        <v>7050</v>
      </c>
      <c r="E202" s="62">
        <v>86</v>
      </c>
      <c r="F202" s="62">
        <v>94950</v>
      </c>
      <c r="G202" s="62">
        <v>-17211</v>
      </c>
      <c r="H202" s="62">
        <v>94950</v>
      </c>
    </row>
    <row r="203" spans="1:8">
      <c r="A203" s="22" t="s">
        <v>990</v>
      </c>
      <c r="B203" s="64" t="s">
        <v>1007</v>
      </c>
      <c r="C203" s="62">
        <v>0</v>
      </c>
      <c r="D203" s="62">
        <v>0</v>
      </c>
      <c r="E203" s="62">
        <v>1152</v>
      </c>
      <c r="F203" s="62">
        <v>110936</v>
      </c>
      <c r="G203" s="62">
        <v>-6888</v>
      </c>
      <c r="H203" s="62">
        <v>105200</v>
      </c>
    </row>
    <row r="204" spans="1:8">
      <c r="A204" s="22" t="s">
        <v>1008</v>
      </c>
      <c r="B204" s="64" t="s">
        <v>189</v>
      </c>
      <c r="C204" s="62">
        <v>0</v>
      </c>
      <c r="D204" s="62">
        <v>0</v>
      </c>
      <c r="E204" s="62">
        <v>0</v>
      </c>
      <c r="F204" s="62">
        <v>0</v>
      </c>
      <c r="G204" s="62">
        <v>0</v>
      </c>
      <c r="H204" s="62">
        <v>0</v>
      </c>
    </row>
    <row r="205" spans="1:8">
      <c r="A205" s="22" t="s">
        <v>573</v>
      </c>
      <c r="B205" s="64" t="s">
        <v>191</v>
      </c>
      <c r="C205" s="62">
        <v>0</v>
      </c>
      <c r="D205" s="62">
        <v>0</v>
      </c>
      <c r="E205" s="62">
        <v>0</v>
      </c>
      <c r="F205" s="62">
        <v>374</v>
      </c>
      <c r="G205" s="62">
        <v>0</v>
      </c>
      <c r="H205" s="62">
        <v>374</v>
      </c>
    </row>
    <row r="206" spans="1:8">
      <c r="A206" s="23" t="s">
        <v>574</v>
      </c>
      <c r="B206" s="353" t="s">
        <v>193</v>
      </c>
      <c r="C206" s="354">
        <v>0</v>
      </c>
      <c r="D206" s="354">
        <v>0</v>
      </c>
      <c r="E206" s="354">
        <v>-274</v>
      </c>
      <c r="F206" s="354">
        <v>0</v>
      </c>
      <c r="G206" s="354">
        <v>-481</v>
      </c>
      <c r="H206" s="354">
        <v>-755</v>
      </c>
    </row>
    <row r="207" spans="1:8">
      <c r="A207" s="22" t="s">
        <v>194</v>
      </c>
      <c r="B207" s="64" t="s">
        <v>195</v>
      </c>
      <c r="C207" s="62">
        <v>-374</v>
      </c>
      <c r="D207" s="62">
        <v>11405</v>
      </c>
      <c r="E207" s="62">
        <v>1817</v>
      </c>
      <c r="F207" s="62">
        <v>-102543</v>
      </c>
      <c r="G207" s="62">
        <v>13633</v>
      </c>
      <c r="H207" s="62">
        <v>-76062</v>
      </c>
    </row>
    <row r="208" spans="1:8">
      <c r="A208" s="22" t="s">
        <v>575</v>
      </c>
      <c r="B208" s="64" t="s">
        <v>197</v>
      </c>
      <c r="C208" s="62">
        <v>711</v>
      </c>
      <c r="D208" s="62">
        <v>15798</v>
      </c>
      <c r="E208" s="62">
        <v>5063</v>
      </c>
      <c r="F208" s="62">
        <v>2182</v>
      </c>
      <c r="G208" s="62">
        <v>-4168</v>
      </c>
      <c r="H208" s="62">
        <v>19586</v>
      </c>
    </row>
    <row r="209" spans="1:8">
      <c r="A209" s="24" t="s">
        <v>927</v>
      </c>
      <c r="B209" s="355" t="s">
        <v>482</v>
      </c>
      <c r="C209" s="356">
        <v>0</v>
      </c>
      <c r="D209" s="356">
        <v>0</v>
      </c>
      <c r="E209" s="356">
        <v>0</v>
      </c>
      <c r="F209" s="356">
        <v>0</v>
      </c>
      <c r="G209" s="356">
        <v>0</v>
      </c>
      <c r="H209" s="356">
        <v>0</v>
      </c>
    </row>
    <row r="210" spans="1:8">
      <c r="A210" s="21" t="s">
        <v>24</v>
      </c>
      <c r="B210" s="347" t="s">
        <v>928</v>
      </c>
      <c r="C210" s="352">
        <v>624</v>
      </c>
      <c r="D210" s="352">
        <v>134</v>
      </c>
      <c r="E210" s="352">
        <v>31</v>
      </c>
      <c r="F210" s="352">
        <v>164</v>
      </c>
      <c r="G210" s="352">
        <v>6146</v>
      </c>
      <c r="H210" s="352">
        <v>7099</v>
      </c>
    </row>
    <row r="211" spans="1:8">
      <c r="A211" s="22" t="s">
        <v>336</v>
      </c>
      <c r="B211" s="64" t="s">
        <v>337</v>
      </c>
      <c r="C211" s="62">
        <v>0</v>
      </c>
      <c r="D211" s="62">
        <v>0</v>
      </c>
      <c r="E211" s="62">
        <v>0</v>
      </c>
      <c r="F211" s="62">
        <v>0</v>
      </c>
      <c r="G211" s="62">
        <v>0</v>
      </c>
      <c r="H211" s="62">
        <v>0</v>
      </c>
    </row>
    <row r="212" spans="1:8">
      <c r="A212" s="22" t="s">
        <v>200</v>
      </c>
      <c r="B212" s="64" t="s">
        <v>201</v>
      </c>
      <c r="C212" s="62">
        <v>194</v>
      </c>
      <c r="D212" s="62">
        <v>46</v>
      </c>
      <c r="E212" s="62">
        <v>0</v>
      </c>
      <c r="F212" s="62">
        <v>80</v>
      </c>
      <c r="G212" s="62">
        <v>0</v>
      </c>
      <c r="H212" s="62">
        <v>320</v>
      </c>
    </row>
    <row r="213" spans="1:8">
      <c r="A213" s="22" t="s">
        <v>929</v>
      </c>
      <c r="B213" s="64" t="s">
        <v>531</v>
      </c>
      <c r="C213" s="62">
        <v>0</v>
      </c>
      <c r="D213" s="62">
        <v>0</v>
      </c>
      <c r="E213" s="62">
        <v>0</v>
      </c>
      <c r="F213" s="62">
        <v>0</v>
      </c>
      <c r="G213" s="62">
        <v>0</v>
      </c>
      <c r="H213" s="62">
        <v>0</v>
      </c>
    </row>
    <row r="214" spans="1:8">
      <c r="A214" s="22" t="s">
        <v>502</v>
      </c>
      <c r="B214" s="64" t="s">
        <v>205</v>
      </c>
      <c r="C214" s="62">
        <v>4</v>
      </c>
      <c r="D214" s="62">
        <v>-28</v>
      </c>
      <c r="E214" s="62">
        <v>0</v>
      </c>
      <c r="F214" s="62">
        <v>12</v>
      </c>
      <c r="G214" s="62">
        <v>6146</v>
      </c>
      <c r="H214" s="62">
        <v>6134</v>
      </c>
    </row>
    <row r="215" spans="1:8">
      <c r="A215" s="22" t="s">
        <v>503</v>
      </c>
      <c r="B215" s="64" t="s">
        <v>207</v>
      </c>
      <c r="C215" s="62">
        <v>408</v>
      </c>
      <c r="D215" s="62">
        <v>115</v>
      </c>
      <c r="E215" s="62">
        <v>30</v>
      </c>
      <c r="F215" s="62">
        <v>55</v>
      </c>
      <c r="G215" s="62">
        <v>0</v>
      </c>
      <c r="H215" s="62">
        <v>608</v>
      </c>
    </row>
    <row r="216" spans="1:8">
      <c r="A216" s="22" t="s">
        <v>483</v>
      </c>
      <c r="B216" s="64" t="s">
        <v>456</v>
      </c>
      <c r="C216" s="62">
        <v>18</v>
      </c>
      <c r="D216" s="62">
        <v>1</v>
      </c>
      <c r="E216" s="62">
        <v>1</v>
      </c>
      <c r="F216" s="62">
        <v>10</v>
      </c>
      <c r="G216" s="62">
        <v>0</v>
      </c>
      <c r="H216" s="62">
        <v>30</v>
      </c>
    </row>
    <row r="217" spans="1:8">
      <c r="A217" s="22" t="s">
        <v>930</v>
      </c>
      <c r="B217" s="64" t="s">
        <v>211</v>
      </c>
      <c r="C217" s="62">
        <v>0</v>
      </c>
      <c r="D217" s="62">
        <v>0</v>
      </c>
      <c r="E217" s="62">
        <v>0</v>
      </c>
      <c r="F217" s="62">
        <v>7</v>
      </c>
      <c r="G217" s="62">
        <v>0</v>
      </c>
      <c r="H217" s="62">
        <v>7</v>
      </c>
    </row>
    <row r="218" spans="1:8">
      <c r="A218" s="21" t="s">
        <v>931</v>
      </c>
      <c r="B218" s="347" t="s">
        <v>932</v>
      </c>
      <c r="C218" s="352">
        <v>41668</v>
      </c>
      <c r="D218" s="352">
        <v>14086</v>
      </c>
      <c r="E218" s="352">
        <v>5772</v>
      </c>
      <c r="F218" s="352">
        <v>2138</v>
      </c>
      <c r="G218" s="352">
        <v>-13415</v>
      </c>
      <c r="H218" s="352">
        <v>50249</v>
      </c>
    </row>
    <row r="219" spans="1:8">
      <c r="A219" s="22" t="s">
        <v>336</v>
      </c>
      <c r="B219" s="64" t="s">
        <v>337</v>
      </c>
      <c r="C219" s="62">
        <v>4998</v>
      </c>
      <c r="D219" s="62">
        <v>2156</v>
      </c>
      <c r="E219" s="62">
        <v>0</v>
      </c>
      <c r="F219" s="62">
        <v>0</v>
      </c>
      <c r="G219" s="62">
        <v>0</v>
      </c>
      <c r="H219" s="62">
        <v>7154</v>
      </c>
    </row>
    <row r="220" spans="1:8">
      <c r="A220" s="22" t="s">
        <v>200</v>
      </c>
      <c r="B220" s="64" t="s">
        <v>201</v>
      </c>
      <c r="C220" s="62">
        <v>185</v>
      </c>
      <c r="D220" s="62">
        <v>31</v>
      </c>
      <c r="E220" s="62">
        <v>0</v>
      </c>
      <c r="F220" s="62">
        <v>68</v>
      </c>
      <c r="G220" s="62">
        <v>0</v>
      </c>
      <c r="H220" s="62">
        <v>284</v>
      </c>
    </row>
    <row r="221" spans="1:8">
      <c r="A221" s="22" t="s">
        <v>579</v>
      </c>
      <c r="B221" s="64" t="s">
        <v>217</v>
      </c>
      <c r="C221" s="62">
        <v>32121</v>
      </c>
      <c r="D221" s="62">
        <v>1688</v>
      </c>
      <c r="E221" s="62">
        <v>4948</v>
      </c>
      <c r="F221" s="62">
        <v>183</v>
      </c>
      <c r="G221" s="62">
        <v>-796</v>
      </c>
      <c r="H221" s="62">
        <v>38144</v>
      </c>
    </row>
    <row r="222" spans="1:8">
      <c r="A222" s="22" t="s">
        <v>933</v>
      </c>
      <c r="B222" s="64" t="s">
        <v>219</v>
      </c>
      <c r="C222" s="62">
        <v>0</v>
      </c>
      <c r="D222" s="62">
        <v>0</v>
      </c>
      <c r="E222" s="62">
        <v>66</v>
      </c>
      <c r="F222" s="62">
        <v>0</v>
      </c>
      <c r="G222" s="62">
        <v>0</v>
      </c>
      <c r="H222" s="62">
        <v>66</v>
      </c>
    </row>
    <row r="223" spans="1:8">
      <c r="A223" s="22" t="s">
        <v>202</v>
      </c>
      <c r="B223" s="64" t="s">
        <v>203</v>
      </c>
      <c r="C223" s="62">
        <v>4258</v>
      </c>
      <c r="D223" s="62">
        <v>9287</v>
      </c>
      <c r="E223" s="62">
        <v>735</v>
      </c>
      <c r="F223" s="62">
        <v>1640</v>
      </c>
      <c r="G223" s="62">
        <v>-12619</v>
      </c>
      <c r="H223" s="62">
        <v>3301</v>
      </c>
    </row>
    <row r="224" spans="1:8">
      <c r="A224" s="22" t="s">
        <v>503</v>
      </c>
      <c r="B224" s="64" t="s">
        <v>207</v>
      </c>
      <c r="C224" s="62">
        <v>67</v>
      </c>
      <c r="D224" s="62">
        <v>778</v>
      </c>
      <c r="E224" s="62">
        <v>21</v>
      </c>
      <c r="F224" s="62">
        <v>24</v>
      </c>
      <c r="G224" s="62">
        <v>0</v>
      </c>
      <c r="H224" s="62">
        <v>890</v>
      </c>
    </row>
    <row r="225" spans="1:8">
      <c r="A225" s="22" t="s">
        <v>934</v>
      </c>
      <c r="B225" s="64" t="s">
        <v>456</v>
      </c>
      <c r="C225" s="62">
        <v>1</v>
      </c>
      <c r="D225" s="62">
        <v>20</v>
      </c>
      <c r="E225" s="62">
        <v>2</v>
      </c>
      <c r="F225" s="62">
        <v>68</v>
      </c>
      <c r="G225" s="62">
        <v>0</v>
      </c>
      <c r="H225" s="62">
        <v>91</v>
      </c>
    </row>
    <row r="226" spans="1:8">
      <c r="A226" s="22" t="s">
        <v>930</v>
      </c>
      <c r="B226" s="64" t="s">
        <v>211</v>
      </c>
      <c r="C226" s="62">
        <v>38</v>
      </c>
      <c r="D226" s="62">
        <v>126</v>
      </c>
      <c r="E226" s="62">
        <v>0</v>
      </c>
      <c r="F226" s="62">
        <v>155</v>
      </c>
      <c r="G226" s="62">
        <v>0</v>
      </c>
      <c r="H226" s="62">
        <v>319</v>
      </c>
    </row>
    <row r="227" spans="1:8" ht="26">
      <c r="A227" s="24" t="s">
        <v>935</v>
      </c>
      <c r="B227" s="355" t="s">
        <v>1035</v>
      </c>
      <c r="C227" s="356">
        <v>0</v>
      </c>
      <c r="D227" s="356">
        <v>0</v>
      </c>
      <c r="E227" s="356">
        <v>0</v>
      </c>
      <c r="F227" s="356">
        <v>0</v>
      </c>
      <c r="G227" s="356">
        <v>0</v>
      </c>
      <c r="H227" s="356">
        <v>0</v>
      </c>
    </row>
    <row r="228" spans="1:8">
      <c r="A228" s="21" t="s">
        <v>30</v>
      </c>
      <c r="B228" s="347" t="s">
        <v>937</v>
      </c>
      <c r="C228" s="352">
        <v>52704</v>
      </c>
      <c r="D228" s="352">
        <v>48473</v>
      </c>
      <c r="E228" s="352">
        <v>13647</v>
      </c>
      <c r="F228" s="352">
        <v>108201</v>
      </c>
      <c r="G228" s="352">
        <v>-22384</v>
      </c>
      <c r="H228" s="352">
        <v>200641</v>
      </c>
    </row>
    <row r="229" spans="1:8">
      <c r="A229" s="25"/>
      <c r="B229" s="25"/>
      <c r="C229" s="37"/>
      <c r="D229" s="37"/>
      <c r="E229" s="3"/>
      <c r="F229" s="3"/>
      <c r="G229" s="3"/>
      <c r="H229" s="3"/>
    </row>
    <row r="230" spans="1:8" ht="52">
      <c r="A230" s="410" t="s">
        <v>1116</v>
      </c>
      <c r="B230" s="411" t="s">
        <v>429</v>
      </c>
      <c r="C230" s="350" t="s">
        <v>1114</v>
      </c>
      <c r="D230" s="350" t="s">
        <v>1067</v>
      </c>
      <c r="E230" s="350" t="s">
        <v>1068</v>
      </c>
      <c r="F230" s="350" t="s">
        <v>1059</v>
      </c>
      <c r="G230" s="350" t="s">
        <v>478</v>
      </c>
      <c r="H230" s="351" t="s">
        <v>433</v>
      </c>
    </row>
    <row r="231" spans="1:8" ht="78">
      <c r="A231" s="410"/>
      <c r="B231" s="411"/>
      <c r="C231" s="350" t="s">
        <v>1115</v>
      </c>
      <c r="D231" s="350" t="s">
        <v>1069</v>
      </c>
      <c r="E231" s="350" t="s">
        <v>1070</v>
      </c>
      <c r="F231" s="350" t="s">
        <v>1060</v>
      </c>
      <c r="G231" s="350" t="s">
        <v>987</v>
      </c>
      <c r="H231" s="351" t="s">
        <v>435</v>
      </c>
    </row>
    <row r="232" spans="1:8">
      <c r="A232" s="21" t="s">
        <v>0</v>
      </c>
      <c r="B232" s="347" t="s">
        <v>1</v>
      </c>
      <c r="C232" s="49">
        <v>58352</v>
      </c>
      <c r="D232" s="49">
        <v>31772</v>
      </c>
      <c r="E232" s="49">
        <v>27898</v>
      </c>
      <c r="F232" s="49">
        <v>4699</v>
      </c>
      <c r="G232" s="49">
        <v>-9613</v>
      </c>
      <c r="H232" s="49">
        <v>113108</v>
      </c>
    </row>
    <row r="233" spans="1:8">
      <c r="A233" s="26" t="s">
        <v>622</v>
      </c>
      <c r="B233" s="349" t="s">
        <v>46</v>
      </c>
      <c r="C233" s="324">
        <v>0</v>
      </c>
      <c r="D233" s="324">
        <v>28659</v>
      </c>
      <c r="E233" s="324">
        <v>25009</v>
      </c>
      <c r="F233" s="324">
        <v>0</v>
      </c>
      <c r="G233" s="324">
        <v>-1868</v>
      </c>
      <c r="H233" s="324">
        <v>51800</v>
      </c>
    </row>
    <row r="234" spans="1:8">
      <c r="A234" s="26" t="s">
        <v>623</v>
      </c>
      <c r="B234" s="349" t="s">
        <v>369</v>
      </c>
      <c r="C234" s="324">
        <v>1916</v>
      </c>
      <c r="D234" s="324">
        <v>114</v>
      </c>
      <c r="E234" s="324">
        <v>2889</v>
      </c>
      <c r="F234" s="324">
        <v>4696</v>
      </c>
      <c r="G234" s="324">
        <v>-6815</v>
      </c>
      <c r="H234" s="324">
        <v>2800</v>
      </c>
    </row>
    <row r="235" spans="1:8">
      <c r="A235" s="26" t="s">
        <v>624</v>
      </c>
      <c r="B235" s="349" t="s">
        <v>436</v>
      </c>
      <c r="C235" s="324">
        <v>56436</v>
      </c>
      <c r="D235" s="324">
        <v>2999</v>
      </c>
      <c r="E235" s="324">
        <v>0</v>
      </c>
      <c r="F235" s="324">
        <v>3</v>
      </c>
      <c r="G235" s="324">
        <v>-930</v>
      </c>
      <c r="H235" s="324">
        <v>58508</v>
      </c>
    </row>
    <row r="236" spans="1:8">
      <c r="A236" s="21" t="s">
        <v>677</v>
      </c>
      <c r="B236" s="347" t="s">
        <v>867</v>
      </c>
      <c r="C236" s="49">
        <v>39483</v>
      </c>
      <c r="D236" s="49">
        <v>10930</v>
      </c>
      <c r="E236" s="49">
        <v>16592</v>
      </c>
      <c r="F236" s="49">
        <v>389</v>
      </c>
      <c r="G236" s="49">
        <v>-4541</v>
      </c>
      <c r="H236" s="49">
        <v>62853</v>
      </c>
    </row>
    <row r="237" spans="1:8">
      <c r="A237" s="26" t="s">
        <v>439</v>
      </c>
      <c r="B237" s="349" t="s">
        <v>440</v>
      </c>
      <c r="C237" s="324">
        <v>602</v>
      </c>
      <c r="D237" s="324">
        <v>8559</v>
      </c>
      <c r="E237" s="324">
        <v>16582</v>
      </c>
      <c r="F237" s="324">
        <v>387</v>
      </c>
      <c r="G237" s="324">
        <v>-3709</v>
      </c>
      <c r="H237" s="324">
        <v>22421</v>
      </c>
    </row>
    <row r="238" spans="1:8">
      <c r="A238" s="26" t="s">
        <v>793</v>
      </c>
      <c r="B238" s="349" t="s">
        <v>442</v>
      </c>
      <c r="C238" s="324">
        <v>38881</v>
      </c>
      <c r="D238" s="324">
        <v>2371</v>
      </c>
      <c r="E238" s="324">
        <v>10</v>
      </c>
      <c r="F238" s="324">
        <v>2</v>
      </c>
      <c r="G238" s="324">
        <v>-832</v>
      </c>
      <c r="H238" s="324">
        <v>40432</v>
      </c>
    </row>
    <row r="239" spans="1:8">
      <c r="A239" s="27" t="s">
        <v>626</v>
      </c>
      <c r="B239" s="373" t="s">
        <v>993</v>
      </c>
      <c r="C239" s="374">
        <v>18869</v>
      </c>
      <c r="D239" s="374">
        <v>20842</v>
      </c>
      <c r="E239" s="374">
        <v>11306</v>
      </c>
      <c r="F239" s="374">
        <v>4310</v>
      </c>
      <c r="G239" s="374">
        <v>-5072</v>
      </c>
      <c r="H239" s="374">
        <v>50255</v>
      </c>
    </row>
    <row r="240" spans="1:8">
      <c r="A240" s="22" t="s">
        <v>629</v>
      </c>
      <c r="B240" s="64" t="s">
        <v>65</v>
      </c>
      <c r="C240" s="324">
        <v>749</v>
      </c>
      <c r="D240" s="324">
        <v>294</v>
      </c>
      <c r="E240" s="324">
        <v>46</v>
      </c>
      <c r="F240" s="324">
        <v>278</v>
      </c>
      <c r="G240" s="324">
        <v>-146</v>
      </c>
      <c r="H240" s="324">
        <v>1221</v>
      </c>
    </row>
    <row r="241" spans="1:8">
      <c r="A241" s="22" t="s">
        <v>627</v>
      </c>
      <c r="B241" s="64" t="s">
        <v>59</v>
      </c>
      <c r="C241" s="324">
        <v>10816</v>
      </c>
      <c r="D241" s="324">
        <v>2196</v>
      </c>
      <c r="E241" s="324">
        <v>4730</v>
      </c>
      <c r="F241" s="324">
        <v>1214</v>
      </c>
      <c r="G241" s="324">
        <v>-1632</v>
      </c>
      <c r="H241" s="324">
        <v>17324</v>
      </c>
    </row>
    <row r="242" spans="1:8">
      <c r="A242" s="22" t="s">
        <v>628</v>
      </c>
      <c r="B242" s="64" t="s">
        <v>520</v>
      </c>
      <c r="C242" s="324">
        <v>3527</v>
      </c>
      <c r="D242" s="324">
        <v>3444</v>
      </c>
      <c r="E242" s="324">
        <v>733</v>
      </c>
      <c r="F242" s="324">
        <v>5769</v>
      </c>
      <c r="G242" s="324">
        <v>-3446</v>
      </c>
      <c r="H242" s="324">
        <v>10027</v>
      </c>
    </row>
    <row r="243" spans="1:8">
      <c r="A243" s="22" t="s">
        <v>66</v>
      </c>
      <c r="B243" s="64" t="s">
        <v>67</v>
      </c>
      <c r="C243" s="324">
        <v>4062</v>
      </c>
      <c r="D243" s="324">
        <v>237</v>
      </c>
      <c r="E243" s="324">
        <v>11</v>
      </c>
      <c r="F243" s="324">
        <v>378</v>
      </c>
      <c r="G243" s="324">
        <v>-140</v>
      </c>
      <c r="H243" s="324">
        <v>4548</v>
      </c>
    </row>
    <row r="244" spans="1:8">
      <c r="A244" s="27" t="s">
        <v>631</v>
      </c>
      <c r="B244" s="373" t="s">
        <v>883</v>
      </c>
      <c r="C244" s="374">
        <v>1213</v>
      </c>
      <c r="D244" s="374">
        <v>15259</v>
      </c>
      <c r="E244" s="374">
        <v>5878</v>
      </c>
      <c r="F244" s="374">
        <v>-2773</v>
      </c>
      <c r="G244" s="374">
        <v>0</v>
      </c>
      <c r="H244" s="374">
        <v>19577</v>
      </c>
    </row>
    <row r="245" spans="1:8">
      <c r="A245" s="22" t="s">
        <v>632</v>
      </c>
      <c r="B245" s="64" t="s">
        <v>73</v>
      </c>
      <c r="C245" s="324">
        <v>1676</v>
      </c>
      <c r="D245" s="324">
        <v>1142</v>
      </c>
      <c r="E245" s="324">
        <v>50</v>
      </c>
      <c r="F245" s="324">
        <v>5062</v>
      </c>
      <c r="G245" s="324">
        <v>-4831</v>
      </c>
      <c r="H245" s="324">
        <v>3099</v>
      </c>
    </row>
    <row r="246" spans="1:8">
      <c r="A246" s="22" t="s">
        <v>633</v>
      </c>
      <c r="B246" s="64" t="s">
        <v>75</v>
      </c>
      <c r="C246" s="324">
        <v>2178</v>
      </c>
      <c r="D246" s="324">
        <v>901</v>
      </c>
      <c r="E246" s="324">
        <v>233</v>
      </c>
      <c r="F246" s="324">
        <v>233</v>
      </c>
      <c r="G246" s="324">
        <v>-663</v>
      </c>
      <c r="H246" s="324">
        <v>2882</v>
      </c>
    </row>
    <row r="247" spans="1:8" ht="26">
      <c r="A247" s="22" t="s">
        <v>1000</v>
      </c>
      <c r="B247" s="64" t="s">
        <v>1061</v>
      </c>
      <c r="C247" s="324">
        <v>0</v>
      </c>
      <c r="D247" s="324">
        <v>0</v>
      </c>
      <c r="E247" s="324">
        <v>0</v>
      </c>
      <c r="F247" s="324">
        <v>0</v>
      </c>
      <c r="G247" s="324">
        <v>0</v>
      </c>
      <c r="H247" s="324">
        <v>0</v>
      </c>
    </row>
    <row r="248" spans="1:8">
      <c r="A248" s="27" t="s">
        <v>817</v>
      </c>
      <c r="B248" s="373" t="s">
        <v>884</v>
      </c>
      <c r="C248" s="374">
        <v>711</v>
      </c>
      <c r="D248" s="374">
        <v>15500</v>
      </c>
      <c r="E248" s="374">
        <v>5695</v>
      </c>
      <c r="F248" s="374">
        <v>2056</v>
      </c>
      <c r="G248" s="374">
        <v>-4168</v>
      </c>
      <c r="H248" s="374">
        <v>19794</v>
      </c>
    </row>
    <row r="249" spans="1:8">
      <c r="A249" s="22" t="s">
        <v>78</v>
      </c>
      <c r="B249" s="64" t="s">
        <v>79</v>
      </c>
      <c r="C249" s="324">
        <v>0</v>
      </c>
      <c r="D249" s="324">
        <v>-298</v>
      </c>
      <c r="E249" s="324">
        <v>632</v>
      </c>
      <c r="F249" s="324">
        <v>-126</v>
      </c>
      <c r="G249" s="324">
        <v>0</v>
      </c>
      <c r="H249" s="324">
        <v>208</v>
      </c>
    </row>
    <row r="250" spans="1:8">
      <c r="A250" s="22" t="s">
        <v>1002</v>
      </c>
      <c r="B250" s="64" t="s">
        <v>1003</v>
      </c>
      <c r="C250" s="324">
        <v>0</v>
      </c>
      <c r="D250" s="324">
        <v>0</v>
      </c>
      <c r="E250" s="324">
        <v>0</v>
      </c>
      <c r="F250" s="324">
        <v>0</v>
      </c>
      <c r="G250" s="324">
        <v>0</v>
      </c>
      <c r="H250" s="324">
        <v>0</v>
      </c>
    </row>
    <row r="251" spans="1:8">
      <c r="A251" s="27" t="s">
        <v>819</v>
      </c>
      <c r="B251" s="373" t="s">
        <v>885</v>
      </c>
      <c r="C251" s="374">
        <v>711</v>
      </c>
      <c r="D251" s="374">
        <v>15798</v>
      </c>
      <c r="E251" s="374">
        <v>5063</v>
      </c>
      <c r="F251" s="374">
        <v>2182</v>
      </c>
      <c r="G251" s="374">
        <v>-4168</v>
      </c>
      <c r="H251" s="374">
        <v>19586</v>
      </c>
    </row>
    <row r="252" spans="1:8">
      <c r="A252" s="28" t="s">
        <v>821</v>
      </c>
      <c r="B252" s="375" t="s">
        <v>1004</v>
      </c>
      <c r="C252" s="376">
        <v>0</v>
      </c>
      <c r="D252" s="376">
        <v>0</v>
      </c>
      <c r="E252" s="376">
        <v>0</v>
      </c>
      <c r="F252" s="376">
        <v>0</v>
      </c>
      <c r="G252" s="376">
        <v>0</v>
      </c>
      <c r="H252" s="376">
        <v>0</v>
      </c>
    </row>
    <row r="253" spans="1:8">
      <c r="A253" s="27" t="s">
        <v>886</v>
      </c>
      <c r="B253" s="373" t="s">
        <v>887</v>
      </c>
      <c r="C253" s="374">
        <v>711</v>
      </c>
      <c r="D253" s="374">
        <v>15798</v>
      </c>
      <c r="E253" s="374">
        <v>5063</v>
      </c>
      <c r="F253" s="374">
        <v>2182</v>
      </c>
      <c r="G253" s="374">
        <v>-4168</v>
      </c>
      <c r="H253" s="374">
        <v>19586</v>
      </c>
    </row>
    <row r="254" spans="1:8">
      <c r="A254" s="29"/>
      <c r="B254" s="377"/>
      <c r="C254" s="376"/>
      <c r="D254" s="376"/>
      <c r="E254" s="376"/>
      <c r="F254" s="376"/>
      <c r="G254" s="376"/>
      <c r="H254" s="376"/>
    </row>
    <row r="255" spans="1:8">
      <c r="A255" s="30" t="s">
        <v>857</v>
      </c>
      <c r="B255" s="360" t="s">
        <v>888</v>
      </c>
      <c r="C255" s="361">
        <v>0</v>
      </c>
      <c r="D255" s="361">
        <v>0</v>
      </c>
      <c r="E255" s="361">
        <v>0</v>
      </c>
      <c r="F255" s="361">
        <v>0</v>
      </c>
      <c r="G255" s="361">
        <v>0</v>
      </c>
      <c r="H255" s="361">
        <v>0</v>
      </c>
    </row>
    <row r="256" spans="1:8">
      <c r="A256" s="31" t="s">
        <v>889</v>
      </c>
      <c r="B256" s="357" t="s">
        <v>890</v>
      </c>
      <c r="C256" s="370">
        <v>711</v>
      </c>
      <c r="D256" s="370">
        <v>15798</v>
      </c>
      <c r="E256" s="370">
        <v>5063</v>
      </c>
      <c r="F256" s="370">
        <v>2182</v>
      </c>
      <c r="G256" s="370">
        <v>-4168</v>
      </c>
      <c r="H256" s="370">
        <v>19586</v>
      </c>
    </row>
  </sheetData>
  <protectedRanges>
    <protectedRange sqref="E139:F140" name="Zakres1_1_2"/>
  </protectedRanges>
  <mergeCells count="6">
    <mergeCell ref="A172:A173"/>
    <mergeCell ref="B172:B173"/>
    <mergeCell ref="A198:A199"/>
    <mergeCell ref="B198:B199"/>
    <mergeCell ref="A230:A231"/>
    <mergeCell ref="B230:B23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tint="0.39997558519241921"/>
  </sheetPr>
  <dimension ref="A1:H256"/>
  <sheetViews>
    <sheetView workbookViewId="0"/>
  </sheetViews>
  <sheetFormatPr baseColWidth="10" defaultColWidth="8.1640625" defaultRowHeight="14"/>
  <cols>
    <col min="1" max="2" width="50.1640625" style="12" customWidth="1"/>
    <col min="3" max="8" width="12.1640625" style="11" customWidth="1"/>
    <col min="9" max="16384" width="8.1640625" style="11"/>
  </cols>
  <sheetData>
    <row r="1" spans="1:4">
      <c r="A1" s="10" t="s">
        <v>1152</v>
      </c>
    </row>
    <row r="2" spans="1:4">
      <c r="A2" s="10" t="s">
        <v>1153</v>
      </c>
    </row>
    <row r="3" spans="1:4">
      <c r="A3" s="10"/>
    </row>
    <row r="4" spans="1:4">
      <c r="A4" s="10"/>
    </row>
    <row r="5" spans="1:4" ht="26">
      <c r="A5" s="13" t="s">
        <v>1083</v>
      </c>
      <c r="B5" s="14" t="s">
        <v>1084</v>
      </c>
    </row>
    <row r="6" spans="1:4" ht="31.25" customHeight="1">
      <c r="A6" s="319" t="s">
        <v>462</v>
      </c>
      <c r="B6" s="319" t="s">
        <v>41</v>
      </c>
      <c r="C6" s="320" t="s">
        <v>1136</v>
      </c>
      <c r="D6" s="320" t="s">
        <v>1154</v>
      </c>
    </row>
    <row r="7" spans="1:4">
      <c r="A7" s="321" t="s">
        <v>0</v>
      </c>
      <c r="B7" s="321" t="s">
        <v>1</v>
      </c>
      <c r="C7" s="322">
        <v>71442</v>
      </c>
      <c r="D7" s="322">
        <v>80300</v>
      </c>
    </row>
    <row r="8" spans="1:4">
      <c r="A8" s="323" t="s">
        <v>622</v>
      </c>
      <c r="B8" s="323" t="s">
        <v>46</v>
      </c>
      <c r="C8" s="324">
        <v>36109</v>
      </c>
      <c r="D8" s="324">
        <v>45444</v>
      </c>
    </row>
    <row r="9" spans="1:4">
      <c r="A9" s="323" t="s">
        <v>623</v>
      </c>
      <c r="B9" s="323" t="s">
        <v>369</v>
      </c>
      <c r="C9" s="324">
        <v>1867</v>
      </c>
      <c r="D9" s="324">
        <v>2159</v>
      </c>
    </row>
    <row r="10" spans="1:4">
      <c r="A10" s="323" t="s">
        <v>624</v>
      </c>
      <c r="B10" s="323" t="s">
        <v>436</v>
      </c>
      <c r="C10" s="324">
        <v>33466</v>
      </c>
      <c r="D10" s="324">
        <v>32697</v>
      </c>
    </row>
    <row r="11" spans="1:4">
      <c r="A11" s="321" t="s">
        <v>677</v>
      </c>
      <c r="B11" s="321" t="s">
        <v>867</v>
      </c>
      <c r="C11" s="322">
        <v>37997</v>
      </c>
      <c r="D11" s="322">
        <v>38924</v>
      </c>
    </row>
    <row r="12" spans="1:4">
      <c r="A12" s="323" t="s">
        <v>439</v>
      </c>
      <c r="B12" s="323" t="s">
        <v>440</v>
      </c>
      <c r="C12" s="324">
        <v>14427</v>
      </c>
      <c r="D12" s="324">
        <v>20784</v>
      </c>
    </row>
    <row r="13" spans="1:4">
      <c r="A13" s="323" t="s">
        <v>793</v>
      </c>
      <c r="B13" s="323" t="s">
        <v>442</v>
      </c>
      <c r="C13" s="324">
        <v>23570</v>
      </c>
      <c r="D13" s="324">
        <v>18140</v>
      </c>
    </row>
    <row r="14" spans="1:4">
      <c r="A14" s="325" t="s">
        <v>626</v>
      </c>
      <c r="B14" s="325" t="s">
        <v>993</v>
      </c>
      <c r="C14" s="322">
        <v>33445</v>
      </c>
      <c r="D14" s="322">
        <v>41376</v>
      </c>
    </row>
    <row r="15" spans="1:4">
      <c r="A15" s="61" t="s">
        <v>629</v>
      </c>
      <c r="B15" s="61" t="s">
        <v>65</v>
      </c>
      <c r="C15" s="324">
        <v>1083</v>
      </c>
      <c r="D15" s="324">
        <v>2556</v>
      </c>
    </row>
    <row r="16" spans="1:4">
      <c r="A16" s="61" t="s">
        <v>627</v>
      </c>
      <c r="B16" s="61" t="s">
        <v>59</v>
      </c>
      <c r="C16" s="324">
        <v>11082</v>
      </c>
      <c r="D16" s="324">
        <v>12490</v>
      </c>
    </row>
    <row r="17" spans="1:4">
      <c r="A17" s="61" t="s">
        <v>628</v>
      </c>
      <c r="B17" s="61" t="s">
        <v>520</v>
      </c>
      <c r="C17" s="324">
        <v>7466</v>
      </c>
      <c r="D17" s="324">
        <v>3773</v>
      </c>
    </row>
    <row r="18" spans="1:4">
      <c r="A18" s="61" t="s">
        <v>66</v>
      </c>
      <c r="B18" s="61" t="s">
        <v>67</v>
      </c>
      <c r="C18" s="324">
        <v>2181</v>
      </c>
      <c r="D18" s="324">
        <v>4250</v>
      </c>
    </row>
    <row r="19" spans="1:4">
      <c r="A19" s="325" t="s">
        <v>631</v>
      </c>
      <c r="B19" s="325" t="s">
        <v>883</v>
      </c>
      <c r="C19" s="322">
        <v>13799</v>
      </c>
      <c r="D19" s="322">
        <v>23419</v>
      </c>
    </row>
    <row r="20" spans="1:4">
      <c r="A20" s="61" t="s">
        <v>632</v>
      </c>
      <c r="B20" s="61" t="s">
        <v>73</v>
      </c>
      <c r="C20" s="324">
        <v>1592</v>
      </c>
      <c r="D20" s="324">
        <v>1047</v>
      </c>
    </row>
    <row r="21" spans="1:4">
      <c r="A21" s="61" t="s">
        <v>633</v>
      </c>
      <c r="B21" s="61" t="s">
        <v>75</v>
      </c>
      <c r="C21" s="324">
        <v>1210</v>
      </c>
      <c r="D21" s="324">
        <v>1463</v>
      </c>
    </row>
    <row r="22" spans="1:4" ht="26">
      <c r="A22" s="61" t="s">
        <v>1000</v>
      </c>
      <c r="B22" s="61" t="s">
        <v>1061</v>
      </c>
      <c r="C22" s="324">
        <v>0</v>
      </c>
      <c r="D22" s="324">
        <v>0</v>
      </c>
    </row>
    <row r="23" spans="1:4">
      <c r="A23" s="325" t="s">
        <v>817</v>
      </c>
      <c r="B23" s="325" t="s">
        <v>884</v>
      </c>
      <c r="C23" s="322">
        <v>14181</v>
      </c>
      <c r="D23" s="322">
        <v>23003</v>
      </c>
    </row>
    <row r="24" spans="1:4">
      <c r="A24" s="61" t="s">
        <v>78</v>
      </c>
      <c r="B24" s="61" t="s">
        <v>79</v>
      </c>
      <c r="C24" s="324">
        <v>371</v>
      </c>
      <c r="D24" s="324">
        <v>2554</v>
      </c>
    </row>
    <row r="25" spans="1:4">
      <c r="A25" s="61" t="s">
        <v>1002</v>
      </c>
      <c r="B25" s="61" t="s">
        <v>1003</v>
      </c>
      <c r="C25" s="324">
        <v>0</v>
      </c>
      <c r="D25" s="324"/>
    </row>
    <row r="26" spans="1:4">
      <c r="A26" s="325" t="s">
        <v>819</v>
      </c>
      <c r="B26" s="325" t="s">
        <v>885</v>
      </c>
      <c r="C26" s="322">
        <v>13810</v>
      </c>
      <c r="D26" s="322">
        <v>20449</v>
      </c>
    </row>
    <row r="27" spans="1:4">
      <c r="A27" s="321" t="s">
        <v>821</v>
      </c>
      <c r="B27" s="321" t="s">
        <v>1004</v>
      </c>
      <c r="C27" s="322">
        <v>0</v>
      </c>
      <c r="D27" s="322">
        <v>0</v>
      </c>
    </row>
    <row r="28" spans="1:4">
      <c r="A28" s="326"/>
      <c r="B28" s="326"/>
      <c r="C28" s="327"/>
      <c r="D28" s="327"/>
    </row>
    <row r="29" spans="1:4">
      <c r="A29" s="328" t="s">
        <v>886</v>
      </c>
      <c r="B29" s="328" t="s">
        <v>887</v>
      </c>
      <c r="C29" s="329">
        <v>13810</v>
      </c>
      <c r="D29" s="329">
        <v>20449</v>
      </c>
    </row>
    <row r="30" spans="1:4">
      <c r="A30" s="326"/>
      <c r="B30" s="326"/>
      <c r="C30" s="327"/>
      <c r="D30" s="327"/>
    </row>
    <row r="31" spans="1:4">
      <c r="A31" s="325" t="s">
        <v>857</v>
      </c>
      <c r="B31" s="325" t="s">
        <v>888</v>
      </c>
      <c r="C31" s="322">
        <v>0</v>
      </c>
      <c r="D31" s="322">
        <v>0</v>
      </c>
    </row>
    <row r="32" spans="1:4">
      <c r="A32" s="325" t="s">
        <v>889</v>
      </c>
      <c r="B32" s="325" t="s">
        <v>890</v>
      </c>
      <c r="C32" s="322">
        <v>13810</v>
      </c>
      <c r="D32" s="322">
        <v>20449</v>
      </c>
    </row>
    <row r="33" spans="1:4">
      <c r="A33" s="15"/>
      <c r="B33" s="16"/>
      <c r="C33" s="32"/>
      <c r="D33" s="32"/>
    </row>
    <row r="34" spans="1:4">
      <c r="A34" s="15"/>
      <c r="B34" s="17"/>
      <c r="C34" s="33"/>
      <c r="D34" s="33"/>
    </row>
    <row r="35" spans="1:4">
      <c r="A35" s="330" t="s">
        <v>86</v>
      </c>
      <c r="B35" s="330" t="s">
        <v>891</v>
      </c>
      <c r="C35" s="331"/>
      <c r="D35" s="331"/>
    </row>
    <row r="36" spans="1:4">
      <c r="A36" s="18" t="s">
        <v>88</v>
      </c>
      <c r="B36" s="18" t="s">
        <v>89</v>
      </c>
      <c r="C36" s="332">
        <v>0.15</v>
      </c>
      <c r="D36" s="332">
        <v>0.22</v>
      </c>
    </row>
    <row r="37" spans="1:4">
      <c r="A37" s="333" t="s">
        <v>90</v>
      </c>
      <c r="B37" s="333" t="s">
        <v>91</v>
      </c>
      <c r="C37" s="332">
        <v>0.15</v>
      </c>
      <c r="D37" s="332">
        <v>0.22</v>
      </c>
    </row>
    <row r="38" spans="1:4" ht="26">
      <c r="A38" s="325" t="s">
        <v>858</v>
      </c>
      <c r="B38" s="325" t="s">
        <v>892</v>
      </c>
      <c r="C38" s="334"/>
      <c r="D38" s="334"/>
    </row>
    <row r="39" spans="1:4">
      <c r="A39" s="333" t="s">
        <v>88</v>
      </c>
      <c r="B39" s="333" t="s">
        <v>89</v>
      </c>
      <c r="C39" s="332">
        <v>0.15</v>
      </c>
      <c r="D39" s="332">
        <v>0.22</v>
      </c>
    </row>
    <row r="40" spans="1:4">
      <c r="A40" s="333" t="s">
        <v>90</v>
      </c>
      <c r="B40" s="333" t="s">
        <v>91</v>
      </c>
      <c r="C40" s="332">
        <v>0.15</v>
      </c>
      <c r="D40" s="332">
        <v>0.22</v>
      </c>
    </row>
    <row r="41" spans="1:4">
      <c r="A41" s="325" t="s">
        <v>893</v>
      </c>
      <c r="B41" s="325" t="s">
        <v>894</v>
      </c>
      <c r="C41" s="334"/>
      <c r="D41" s="334"/>
    </row>
    <row r="42" spans="1:4">
      <c r="A42" s="333" t="s">
        <v>88</v>
      </c>
      <c r="B42" s="333" t="s">
        <v>89</v>
      </c>
      <c r="C42" s="332">
        <v>0</v>
      </c>
      <c r="D42" s="332">
        <v>0</v>
      </c>
    </row>
    <row r="43" spans="1:4">
      <c r="A43" s="333" t="s">
        <v>90</v>
      </c>
      <c r="B43" s="333" t="s">
        <v>91</v>
      </c>
      <c r="C43" s="332">
        <v>0</v>
      </c>
      <c r="D43" s="332">
        <v>0</v>
      </c>
    </row>
    <row r="46" spans="1:4">
      <c r="A46" s="330" t="s">
        <v>886</v>
      </c>
      <c r="B46" s="330" t="s">
        <v>887</v>
      </c>
      <c r="C46" s="322">
        <v>13810</v>
      </c>
      <c r="D46" s="322">
        <v>20449</v>
      </c>
    </row>
    <row r="47" spans="1:4" ht="26">
      <c r="A47" s="38" t="s">
        <v>896</v>
      </c>
      <c r="B47" s="38" t="s">
        <v>897</v>
      </c>
      <c r="C47" s="324"/>
      <c r="D47" s="324"/>
    </row>
    <row r="48" spans="1:4">
      <c r="A48" s="38" t="s">
        <v>637</v>
      </c>
      <c r="B48" s="38" t="s">
        <v>898</v>
      </c>
      <c r="C48" s="324">
        <v>-289</v>
      </c>
      <c r="D48" s="324">
        <v>20</v>
      </c>
    </row>
    <row r="49" spans="1:4">
      <c r="A49" s="38" t="s">
        <v>403</v>
      </c>
      <c r="B49" s="38" t="s">
        <v>404</v>
      </c>
      <c r="C49" s="324">
        <v>1</v>
      </c>
      <c r="D49" s="324">
        <v>0</v>
      </c>
    </row>
    <row r="50" spans="1:4" ht="26">
      <c r="A50" s="38" t="s">
        <v>899</v>
      </c>
      <c r="B50" s="38" t="s">
        <v>900</v>
      </c>
      <c r="C50" s="324"/>
      <c r="D50" s="324"/>
    </row>
    <row r="51" spans="1:4">
      <c r="A51" s="330" t="s">
        <v>405</v>
      </c>
      <c r="B51" s="330" t="s">
        <v>901</v>
      </c>
      <c r="C51" s="322">
        <v>13522</v>
      </c>
      <c r="D51" s="322">
        <v>20469</v>
      </c>
    </row>
    <row r="52" spans="1:4" ht="26">
      <c r="A52" s="18" t="s">
        <v>795</v>
      </c>
      <c r="B52" s="18" t="s">
        <v>902</v>
      </c>
      <c r="C52" s="324"/>
      <c r="D52" s="324"/>
    </row>
    <row r="53" spans="1:4" ht="26">
      <c r="A53" s="330" t="s">
        <v>903</v>
      </c>
      <c r="B53" s="330" t="s">
        <v>904</v>
      </c>
      <c r="C53" s="322">
        <v>13522</v>
      </c>
      <c r="D53" s="322">
        <v>20469</v>
      </c>
    </row>
    <row r="56" spans="1:4" ht="26">
      <c r="A56" s="13" t="s">
        <v>1087</v>
      </c>
      <c r="B56" s="13" t="s">
        <v>1088</v>
      </c>
    </row>
    <row r="57" spans="1:4" ht="31.25" customHeight="1">
      <c r="A57" s="319" t="s">
        <v>126</v>
      </c>
      <c r="B57" s="319" t="s">
        <v>127</v>
      </c>
      <c r="C57" s="320" t="s">
        <v>1137</v>
      </c>
      <c r="D57" s="320" t="s">
        <v>1155</v>
      </c>
    </row>
    <row r="58" spans="1:4">
      <c r="A58" s="340" t="s">
        <v>14</v>
      </c>
      <c r="B58" s="340" t="s">
        <v>15</v>
      </c>
      <c r="C58" s="336">
        <v>93229</v>
      </c>
      <c r="D58" s="336">
        <v>90064</v>
      </c>
    </row>
    <row r="59" spans="1:4">
      <c r="A59" s="61" t="s">
        <v>566</v>
      </c>
      <c r="B59" s="61" t="s">
        <v>133</v>
      </c>
      <c r="C59" s="62">
        <v>10048</v>
      </c>
      <c r="D59" s="62">
        <v>9477</v>
      </c>
    </row>
    <row r="60" spans="1:4">
      <c r="A60" s="61" t="s">
        <v>134</v>
      </c>
      <c r="B60" s="61" t="s">
        <v>907</v>
      </c>
      <c r="C60" s="62">
        <v>78973</v>
      </c>
      <c r="D60" s="62">
        <v>72790</v>
      </c>
    </row>
    <row r="61" spans="1:4">
      <c r="A61" s="61" t="s">
        <v>138</v>
      </c>
      <c r="B61" s="61" t="s">
        <v>139</v>
      </c>
      <c r="C61" s="62">
        <v>2002</v>
      </c>
      <c r="D61" s="62">
        <v>6847</v>
      </c>
    </row>
    <row r="62" spans="1:4">
      <c r="A62" s="61" t="s">
        <v>909</v>
      </c>
      <c r="B62" s="61" t="s">
        <v>141</v>
      </c>
      <c r="C62" s="62">
        <v>0</v>
      </c>
      <c r="D62" s="62">
        <v>0</v>
      </c>
    </row>
    <row r="63" spans="1:4">
      <c r="A63" s="61" t="s">
        <v>536</v>
      </c>
      <c r="B63" s="61" t="s">
        <v>451</v>
      </c>
      <c r="C63" s="62">
        <v>0</v>
      </c>
      <c r="D63" s="62">
        <v>0</v>
      </c>
    </row>
    <row r="64" spans="1:4" ht="26">
      <c r="A64" s="61" t="s">
        <v>644</v>
      </c>
      <c r="B64" s="61" t="s">
        <v>865</v>
      </c>
      <c r="C64" s="62">
        <v>0</v>
      </c>
      <c r="D64" s="62">
        <v>0</v>
      </c>
    </row>
    <row r="65" spans="1:4">
      <c r="A65" s="61" t="s">
        <v>911</v>
      </c>
      <c r="B65" s="61" t="s">
        <v>912</v>
      </c>
      <c r="C65" s="62">
        <v>0</v>
      </c>
      <c r="D65" s="62">
        <v>0</v>
      </c>
    </row>
    <row r="66" spans="1:4">
      <c r="A66" s="61" t="s">
        <v>146</v>
      </c>
      <c r="B66" s="61" t="s">
        <v>147</v>
      </c>
      <c r="C66" s="62">
        <v>0</v>
      </c>
      <c r="D66" s="62">
        <v>0</v>
      </c>
    </row>
    <row r="67" spans="1:4">
      <c r="A67" s="61" t="s">
        <v>913</v>
      </c>
      <c r="B67" s="61" t="s">
        <v>151</v>
      </c>
      <c r="C67" s="62">
        <v>1896</v>
      </c>
      <c r="D67" s="62">
        <v>684</v>
      </c>
    </row>
    <row r="68" spans="1:4">
      <c r="A68" s="61" t="s">
        <v>1005</v>
      </c>
      <c r="B68" s="61" t="s">
        <v>1006</v>
      </c>
      <c r="C68" s="62">
        <v>310</v>
      </c>
      <c r="D68" s="62">
        <v>266</v>
      </c>
    </row>
    <row r="69" spans="1:4">
      <c r="A69" s="340" t="s">
        <v>914</v>
      </c>
      <c r="B69" s="340" t="s">
        <v>17</v>
      </c>
      <c r="C69" s="336">
        <v>96507</v>
      </c>
      <c r="D69" s="336">
        <v>91625</v>
      </c>
    </row>
    <row r="70" spans="1:4">
      <c r="A70" s="61" t="s">
        <v>156</v>
      </c>
      <c r="B70" s="61" t="s">
        <v>157</v>
      </c>
      <c r="C70" s="62">
        <v>31668</v>
      </c>
      <c r="D70" s="62">
        <v>24409</v>
      </c>
    </row>
    <row r="71" spans="1:4">
      <c r="A71" s="61" t="s">
        <v>158</v>
      </c>
      <c r="B71" s="61" t="s">
        <v>159</v>
      </c>
      <c r="C71" s="62">
        <v>24241</v>
      </c>
      <c r="D71" s="62">
        <v>26141</v>
      </c>
    </row>
    <row r="72" spans="1:4">
      <c r="A72" s="364" t="s">
        <v>915</v>
      </c>
      <c r="B72" s="364" t="s">
        <v>161</v>
      </c>
      <c r="C72" s="337">
        <v>7</v>
      </c>
      <c r="D72" s="337">
        <v>1018</v>
      </c>
    </row>
    <row r="73" spans="1:4">
      <c r="A73" s="61" t="s">
        <v>152</v>
      </c>
      <c r="B73" s="61" t="s">
        <v>163</v>
      </c>
      <c r="C73" s="62">
        <v>2468</v>
      </c>
      <c r="D73" s="62">
        <v>1427</v>
      </c>
    </row>
    <row r="74" spans="1:4">
      <c r="A74" s="61" t="s">
        <v>916</v>
      </c>
      <c r="B74" s="61" t="s">
        <v>917</v>
      </c>
      <c r="C74" s="62">
        <v>0</v>
      </c>
      <c r="D74" s="62">
        <v>0</v>
      </c>
    </row>
    <row r="75" spans="1:4" ht="26">
      <c r="A75" s="61" t="s">
        <v>918</v>
      </c>
      <c r="B75" s="61" t="s">
        <v>919</v>
      </c>
      <c r="C75" s="62">
        <v>0</v>
      </c>
      <c r="D75" s="62">
        <v>0</v>
      </c>
    </row>
    <row r="76" spans="1:4">
      <c r="A76" s="61" t="s">
        <v>146</v>
      </c>
      <c r="B76" s="61" t="s">
        <v>147</v>
      </c>
      <c r="C76" s="62">
        <v>4608</v>
      </c>
      <c r="D76" s="62">
        <v>5123</v>
      </c>
    </row>
    <row r="77" spans="1:4">
      <c r="A77" s="61" t="s">
        <v>499</v>
      </c>
      <c r="B77" s="61" t="s">
        <v>149</v>
      </c>
      <c r="C77" s="62">
        <v>25175</v>
      </c>
      <c r="D77" s="62">
        <v>15924</v>
      </c>
    </row>
    <row r="78" spans="1:4">
      <c r="A78" s="61" t="s">
        <v>170</v>
      </c>
      <c r="B78" s="61" t="s">
        <v>920</v>
      </c>
      <c r="C78" s="62">
        <v>8340</v>
      </c>
      <c r="D78" s="62">
        <v>17583</v>
      </c>
    </row>
    <row r="79" spans="1:4">
      <c r="A79" s="61" t="s">
        <v>923</v>
      </c>
      <c r="B79" s="61" t="s">
        <v>924</v>
      </c>
      <c r="C79" s="62">
        <v>0</v>
      </c>
      <c r="D79" s="62">
        <v>0</v>
      </c>
    </row>
    <row r="80" spans="1:4">
      <c r="A80" s="340" t="s">
        <v>20</v>
      </c>
      <c r="B80" s="340" t="s">
        <v>925</v>
      </c>
      <c r="C80" s="336">
        <v>189736</v>
      </c>
      <c r="D80" s="336">
        <v>181689</v>
      </c>
    </row>
    <row r="81" spans="1:4">
      <c r="A81" s="15"/>
      <c r="B81" s="15"/>
      <c r="C81" s="1"/>
    </row>
    <row r="82" spans="1:4" ht="31.25" customHeight="1">
      <c r="A82" s="319" t="s">
        <v>452</v>
      </c>
      <c r="B82" s="319" t="s">
        <v>177</v>
      </c>
      <c r="C82" s="320" t="s">
        <v>1137</v>
      </c>
      <c r="D82" s="320" t="s">
        <v>1155</v>
      </c>
    </row>
    <row r="83" spans="1:4">
      <c r="A83" s="340" t="s">
        <v>22</v>
      </c>
      <c r="B83" s="340" t="s">
        <v>23</v>
      </c>
      <c r="C83" s="336">
        <v>137545</v>
      </c>
      <c r="D83" s="336">
        <v>119859</v>
      </c>
    </row>
    <row r="84" spans="1:4">
      <c r="A84" s="340" t="s">
        <v>926</v>
      </c>
      <c r="B84" s="340" t="s">
        <v>481</v>
      </c>
      <c r="C84" s="336">
        <v>137545</v>
      </c>
      <c r="D84" s="336">
        <v>119859</v>
      </c>
    </row>
    <row r="85" spans="1:4">
      <c r="A85" s="61" t="s">
        <v>182</v>
      </c>
      <c r="B85" s="61" t="s">
        <v>183</v>
      </c>
      <c r="C85" s="62">
        <v>94950</v>
      </c>
      <c r="D85" s="62">
        <v>94950</v>
      </c>
    </row>
    <row r="86" spans="1:4">
      <c r="A86" s="61" t="s">
        <v>990</v>
      </c>
      <c r="B86" s="61" t="s">
        <v>1007</v>
      </c>
      <c r="C86" s="62">
        <v>105200</v>
      </c>
      <c r="D86" s="62">
        <v>106705</v>
      </c>
    </row>
    <row r="87" spans="1:4">
      <c r="A87" s="61" t="s">
        <v>1008</v>
      </c>
      <c r="B87" s="61" t="s">
        <v>189</v>
      </c>
      <c r="C87" s="62">
        <v>0</v>
      </c>
      <c r="D87" s="62">
        <v>0</v>
      </c>
    </row>
    <row r="88" spans="1:4">
      <c r="A88" s="61" t="s">
        <v>573</v>
      </c>
      <c r="B88" s="61" t="s">
        <v>191</v>
      </c>
      <c r="C88" s="62">
        <v>214</v>
      </c>
      <c r="D88" s="62">
        <v>0</v>
      </c>
    </row>
    <row r="89" spans="1:4">
      <c r="A89" s="61" t="s">
        <v>574</v>
      </c>
      <c r="B89" s="61" t="s">
        <v>193</v>
      </c>
      <c r="C89" s="62">
        <v>-567</v>
      </c>
      <c r="D89" s="62">
        <v>-715</v>
      </c>
    </row>
    <row r="90" spans="1:4">
      <c r="A90" s="61" t="s">
        <v>194</v>
      </c>
      <c r="B90" s="61" t="s">
        <v>195</v>
      </c>
      <c r="C90" s="62">
        <v>-76062</v>
      </c>
      <c r="D90" s="62">
        <v>-101530</v>
      </c>
    </row>
    <row r="91" spans="1:4">
      <c r="A91" s="61" t="s">
        <v>575</v>
      </c>
      <c r="B91" s="61" t="s">
        <v>197</v>
      </c>
      <c r="C91" s="62">
        <v>13810</v>
      </c>
      <c r="D91" s="62">
        <v>20449</v>
      </c>
    </row>
    <row r="92" spans="1:4">
      <c r="A92" s="321" t="s">
        <v>927</v>
      </c>
      <c r="B92" s="321" t="s">
        <v>482</v>
      </c>
      <c r="C92" s="341">
        <v>0</v>
      </c>
      <c r="D92" s="341">
        <v>0</v>
      </c>
    </row>
    <row r="93" spans="1:4">
      <c r="A93" s="340" t="s">
        <v>24</v>
      </c>
      <c r="B93" s="340" t="s">
        <v>928</v>
      </c>
      <c r="C93" s="336">
        <v>9059</v>
      </c>
      <c r="D93" s="336">
        <v>11859</v>
      </c>
    </row>
    <row r="94" spans="1:4">
      <c r="A94" s="61" t="s">
        <v>336</v>
      </c>
      <c r="B94" s="61" t="s">
        <v>337</v>
      </c>
      <c r="C94" s="62">
        <v>0</v>
      </c>
      <c r="D94" s="62">
        <v>4140</v>
      </c>
    </row>
    <row r="95" spans="1:4">
      <c r="A95" s="61" t="s">
        <v>200</v>
      </c>
      <c r="B95" s="61" t="s">
        <v>201</v>
      </c>
      <c r="C95" s="62">
        <v>398</v>
      </c>
      <c r="D95" s="62">
        <v>197</v>
      </c>
    </row>
    <row r="96" spans="1:4">
      <c r="A96" s="61" t="s">
        <v>929</v>
      </c>
      <c r="B96" s="61" t="s">
        <v>531</v>
      </c>
      <c r="C96" s="62">
        <v>0</v>
      </c>
      <c r="D96" s="62">
        <v>0</v>
      </c>
    </row>
    <row r="97" spans="1:4">
      <c r="A97" s="61" t="s">
        <v>502</v>
      </c>
      <c r="B97" s="61" t="s">
        <v>205</v>
      </c>
      <c r="C97" s="62">
        <v>8128</v>
      </c>
      <c r="D97" s="62">
        <v>7361</v>
      </c>
    </row>
    <row r="98" spans="1:4">
      <c r="A98" s="61" t="s">
        <v>503</v>
      </c>
      <c r="B98" s="61" t="s">
        <v>207</v>
      </c>
      <c r="C98" s="62">
        <v>495</v>
      </c>
      <c r="D98" s="62">
        <v>122</v>
      </c>
    </row>
    <row r="99" spans="1:4">
      <c r="A99" s="61" t="s">
        <v>483</v>
      </c>
      <c r="B99" s="61" t="s">
        <v>456</v>
      </c>
      <c r="C99" s="62">
        <v>30</v>
      </c>
      <c r="D99" s="62">
        <v>34</v>
      </c>
    </row>
    <row r="100" spans="1:4">
      <c r="A100" s="61" t="s">
        <v>930</v>
      </c>
      <c r="B100" s="61" t="s">
        <v>211</v>
      </c>
      <c r="C100" s="62">
        <v>8</v>
      </c>
      <c r="D100" s="62">
        <v>5</v>
      </c>
    </row>
    <row r="101" spans="1:4">
      <c r="A101" s="340" t="s">
        <v>931</v>
      </c>
      <c r="B101" s="340" t="s">
        <v>932</v>
      </c>
      <c r="C101" s="336">
        <v>43132</v>
      </c>
      <c r="D101" s="336">
        <v>49971</v>
      </c>
    </row>
    <row r="102" spans="1:4">
      <c r="A102" s="61" t="s">
        <v>336</v>
      </c>
      <c r="B102" s="61" t="s">
        <v>337</v>
      </c>
      <c r="C102" s="62">
        <v>6958</v>
      </c>
      <c r="D102" s="62">
        <v>10459</v>
      </c>
    </row>
    <row r="103" spans="1:4">
      <c r="A103" s="61" t="s">
        <v>200</v>
      </c>
      <c r="B103" s="61" t="s">
        <v>201</v>
      </c>
      <c r="C103" s="62">
        <v>2931</v>
      </c>
      <c r="D103" s="62">
        <v>128</v>
      </c>
    </row>
    <row r="104" spans="1:4">
      <c r="A104" s="61" t="s">
        <v>579</v>
      </c>
      <c r="B104" s="61" t="s">
        <v>217</v>
      </c>
      <c r="C104" s="62">
        <v>26750</v>
      </c>
      <c r="D104" s="62">
        <v>26073</v>
      </c>
    </row>
    <row r="105" spans="1:4">
      <c r="A105" s="61" t="s">
        <v>933</v>
      </c>
      <c r="B105" s="61" t="s">
        <v>219</v>
      </c>
      <c r="C105" s="62">
        <v>504</v>
      </c>
      <c r="D105" s="62">
        <v>1561</v>
      </c>
    </row>
    <row r="106" spans="1:4">
      <c r="A106" s="61" t="s">
        <v>202</v>
      </c>
      <c r="B106" s="61" t="s">
        <v>203</v>
      </c>
      <c r="C106" s="62">
        <v>3100</v>
      </c>
      <c r="D106" s="62">
        <v>9958</v>
      </c>
    </row>
    <row r="107" spans="1:4">
      <c r="A107" s="61" t="s">
        <v>503</v>
      </c>
      <c r="B107" s="61" t="s">
        <v>207</v>
      </c>
      <c r="C107" s="62">
        <v>177</v>
      </c>
      <c r="D107" s="62">
        <v>18</v>
      </c>
    </row>
    <row r="108" spans="1:4">
      <c r="A108" s="61" t="s">
        <v>934</v>
      </c>
      <c r="B108" s="61" t="s">
        <v>456</v>
      </c>
      <c r="C108" s="62">
        <v>2481</v>
      </c>
      <c r="D108" s="62">
        <v>1001</v>
      </c>
    </row>
    <row r="109" spans="1:4">
      <c r="A109" s="61" t="s">
        <v>930</v>
      </c>
      <c r="B109" s="61" t="s">
        <v>211</v>
      </c>
      <c r="C109" s="62">
        <v>231</v>
      </c>
      <c r="D109" s="62">
        <v>773</v>
      </c>
    </row>
    <row r="110" spans="1:4" ht="26">
      <c r="A110" s="342" t="s">
        <v>935</v>
      </c>
      <c r="B110" s="342" t="s">
        <v>936</v>
      </c>
      <c r="C110" s="343">
        <v>0</v>
      </c>
      <c r="D110" s="343">
        <v>0</v>
      </c>
    </row>
    <row r="111" spans="1:4">
      <c r="A111" s="340" t="s">
        <v>30</v>
      </c>
      <c r="B111" s="340" t="s">
        <v>937</v>
      </c>
      <c r="C111" s="336">
        <v>189736</v>
      </c>
      <c r="D111" s="336">
        <v>181689</v>
      </c>
    </row>
    <row r="114" spans="1:4" ht="26">
      <c r="A114" s="13" t="s">
        <v>1090</v>
      </c>
      <c r="B114" s="13" t="s">
        <v>1091</v>
      </c>
    </row>
    <row r="115" spans="1:4" ht="31.25" customHeight="1">
      <c r="A115" s="319" t="s">
        <v>231</v>
      </c>
      <c r="B115" s="319" t="s">
        <v>232</v>
      </c>
      <c r="C115" s="113" t="s">
        <v>1136</v>
      </c>
      <c r="D115" s="113" t="s">
        <v>1154</v>
      </c>
    </row>
    <row r="116" spans="1:4">
      <c r="A116" s="344" t="s">
        <v>938</v>
      </c>
      <c r="B116" s="344" t="s">
        <v>234</v>
      </c>
      <c r="C116" s="4"/>
      <c r="D116" s="4"/>
    </row>
    <row r="117" spans="1:4">
      <c r="A117" s="345" t="s">
        <v>817</v>
      </c>
      <c r="B117" s="345" t="s">
        <v>1146</v>
      </c>
      <c r="C117" s="5">
        <v>14181</v>
      </c>
      <c r="D117" s="5">
        <v>23003</v>
      </c>
    </row>
    <row r="118" spans="1:4">
      <c r="A118" s="345" t="s">
        <v>235</v>
      </c>
      <c r="B118" s="345" t="s">
        <v>236</v>
      </c>
      <c r="C118" s="5">
        <v>-11319</v>
      </c>
      <c r="D118" s="5">
        <v>-17009</v>
      </c>
    </row>
    <row r="119" spans="1:4" ht="26">
      <c r="A119" s="358" t="s">
        <v>1055</v>
      </c>
      <c r="B119" s="358" t="s">
        <v>1056</v>
      </c>
      <c r="C119" s="6">
        <v>0</v>
      </c>
      <c r="D119" s="6">
        <v>0</v>
      </c>
    </row>
    <row r="120" spans="1:4">
      <c r="A120" s="63" t="s">
        <v>1057</v>
      </c>
      <c r="B120" s="63" t="s">
        <v>1058</v>
      </c>
      <c r="C120" s="6">
        <v>1148</v>
      </c>
      <c r="D120" s="6">
        <v>1025</v>
      </c>
    </row>
    <row r="121" spans="1:4">
      <c r="A121" s="63" t="s">
        <v>804</v>
      </c>
      <c r="B121" s="63" t="s">
        <v>1011</v>
      </c>
      <c r="C121" s="6">
        <v>0</v>
      </c>
      <c r="D121" s="6">
        <v>326</v>
      </c>
    </row>
    <row r="122" spans="1:4">
      <c r="A122" s="63" t="s">
        <v>943</v>
      </c>
      <c r="B122" s="63" t="s">
        <v>605</v>
      </c>
      <c r="C122" s="6">
        <v>289</v>
      </c>
      <c r="D122" s="6">
        <v>795</v>
      </c>
    </row>
    <row r="123" spans="1:4">
      <c r="A123" s="63" t="s">
        <v>652</v>
      </c>
      <c r="B123" s="63" t="s">
        <v>944</v>
      </c>
      <c r="C123" s="6">
        <v>-248</v>
      </c>
      <c r="D123" s="6">
        <v>-65</v>
      </c>
    </row>
    <row r="124" spans="1:4">
      <c r="A124" s="63" t="s">
        <v>653</v>
      </c>
      <c r="B124" s="63" t="s">
        <v>248</v>
      </c>
      <c r="C124" s="6">
        <v>1968</v>
      </c>
      <c r="D124" s="6">
        <v>2176</v>
      </c>
    </row>
    <row r="125" spans="1:4">
      <c r="A125" s="63" t="s">
        <v>654</v>
      </c>
      <c r="B125" s="63" t="s">
        <v>250</v>
      </c>
      <c r="C125" s="6">
        <v>-469</v>
      </c>
      <c r="D125" s="6">
        <v>3329</v>
      </c>
    </row>
    <row r="126" spans="1:4">
      <c r="A126" s="63" t="s">
        <v>655</v>
      </c>
      <c r="B126" s="63" t="s">
        <v>252</v>
      </c>
      <c r="C126" s="6">
        <v>5070</v>
      </c>
      <c r="D126" s="6">
        <v>-9817</v>
      </c>
    </row>
    <row r="127" spans="1:4">
      <c r="A127" s="63" t="s">
        <v>255</v>
      </c>
      <c r="B127" s="63" t="s">
        <v>945</v>
      </c>
      <c r="C127" s="6">
        <v>-5510</v>
      </c>
      <c r="D127" s="6">
        <v>-6092</v>
      </c>
    </row>
    <row r="128" spans="1:4">
      <c r="A128" s="63" t="s">
        <v>259</v>
      </c>
      <c r="B128" s="63" t="s">
        <v>256</v>
      </c>
      <c r="C128" s="6">
        <v>-13277</v>
      </c>
      <c r="D128" s="6">
        <v>-8642</v>
      </c>
    </row>
    <row r="129" spans="1:4">
      <c r="A129" s="63" t="s">
        <v>946</v>
      </c>
      <c r="B129" s="63" t="s">
        <v>260</v>
      </c>
      <c r="C129" s="6">
        <v>-290</v>
      </c>
      <c r="D129" s="6">
        <v>-44</v>
      </c>
    </row>
    <row r="130" spans="1:4">
      <c r="A130" s="345" t="s">
        <v>805</v>
      </c>
      <c r="B130" s="345" t="s">
        <v>262</v>
      </c>
      <c r="C130" s="5">
        <v>2862</v>
      </c>
      <c r="D130" s="5">
        <v>5994</v>
      </c>
    </row>
    <row r="131" spans="1:4">
      <c r="A131" s="346" t="s">
        <v>947</v>
      </c>
      <c r="B131" s="346" t="s">
        <v>948</v>
      </c>
      <c r="C131" s="7">
        <v>0</v>
      </c>
      <c r="D131" s="7">
        <v>0</v>
      </c>
    </row>
    <row r="132" spans="1:4">
      <c r="A132" s="63" t="s">
        <v>766</v>
      </c>
      <c r="B132" s="63" t="s">
        <v>767</v>
      </c>
      <c r="C132" s="6">
        <v>1539</v>
      </c>
      <c r="D132" s="6">
        <v>3</v>
      </c>
    </row>
    <row r="133" spans="1:4">
      <c r="A133" s="347" t="s">
        <v>949</v>
      </c>
      <c r="B133" s="347" t="s">
        <v>950</v>
      </c>
      <c r="C133" s="5">
        <v>4401</v>
      </c>
      <c r="D133" s="5">
        <v>5997</v>
      </c>
    </row>
    <row r="134" spans="1:4">
      <c r="A134" s="344" t="s">
        <v>660</v>
      </c>
      <c r="B134" s="344" t="s">
        <v>272</v>
      </c>
      <c r="C134" s="4"/>
      <c r="D134" s="4"/>
    </row>
    <row r="135" spans="1:4">
      <c r="A135" s="348" t="s">
        <v>549</v>
      </c>
      <c r="B135" s="348" t="s">
        <v>274</v>
      </c>
      <c r="C135" s="4">
        <v>2749</v>
      </c>
      <c r="D135" s="4">
        <v>10222</v>
      </c>
    </row>
    <row r="136" spans="1:4">
      <c r="A136" s="63" t="s">
        <v>951</v>
      </c>
      <c r="B136" s="63" t="s">
        <v>952</v>
      </c>
      <c r="C136" s="6">
        <v>206</v>
      </c>
      <c r="D136" s="6">
        <v>13</v>
      </c>
    </row>
    <row r="137" spans="1:4">
      <c r="A137" s="63" t="s">
        <v>1012</v>
      </c>
      <c r="B137" s="63" t="s">
        <v>1013</v>
      </c>
      <c r="C137" s="6">
        <v>0</v>
      </c>
      <c r="D137" s="6">
        <v>0</v>
      </c>
    </row>
    <row r="138" spans="1:4">
      <c r="A138" s="63" t="s">
        <v>281</v>
      </c>
      <c r="B138" s="63" t="s">
        <v>282</v>
      </c>
      <c r="C138" s="6">
        <v>2500</v>
      </c>
      <c r="D138" s="6">
        <v>10136</v>
      </c>
    </row>
    <row r="139" spans="1:4">
      <c r="A139" s="63" t="s">
        <v>953</v>
      </c>
      <c r="B139" s="63" t="s">
        <v>954</v>
      </c>
      <c r="C139" s="6">
        <v>43</v>
      </c>
      <c r="D139" s="6">
        <v>73</v>
      </c>
    </row>
    <row r="140" spans="1:4">
      <c r="A140" s="63" t="s">
        <v>1014</v>
      </c>
      <c r="B140" s="63" t="s">
        <v>1015</v>
      </c>
      <c r="C140" s="6">
        <v>0</v>
      </c>
      <c r="D140" s="6">
        <v>0</v>
      </c>
    </row>
    <row r="141" spans="1:4">
      <c r="A141" s="345" t="s">
        <v>553</v>
      </c>
      <c r="B141" s="345" t="s">
        <v>300</v>
      </c>
      <c r="C141" s="5">
        <v>2066</v>
      </c>
      <c r="D141" s="5">
        <v>16175</v>
      </c>
    </row>
    <row r="142" spans="1:4" ht="26">
      <c r="A142" s="63" t="s">
        <v>957</v>
      </c>
      <c r="B142" s="63" t="s">
        <v>958</v>
      </c>
      <c r="C142" s="6">
        <v>2050</v>
      </c>
      <c r="D142" s="6">
        <v>1175</v>
      </c>
    </row>
    <row r="143" spans="1:4">
      <c r="A143" s="63" t="s">
        <v>1016</v>
      </c>
      <c r="B143" s="63" t="s">
        <v>1017</v>
      </c>
      <c r="C143" s="6">
        <v>0</v>
      </c>
      <c r="D143" s="6">
        <v>0</v>
      </c>
    </row>
    <row r="144" spans="1:4">
      <c r="A144" s="63" t="s">
        <v>962</v>
      </c>
      <c r="B144" s="63" t="s">
        <v>963</v>
      </c>
      <c r="C144" s="6">
        <v>0</v>
      </c>
      <c r="D144" s="6">
        <v>15000</v>
      </c>
    </row>
    <row r="145" spans="1:4">
      <c r="A145" s="63" t="s">
        <v>557</v>
      </c>
      <c r="B145" s="63" t="s">
        <v>424</v>
      </c>
      <c r="C145" s="6">
        <v>16</v>
      </c>
      <c r="D145" s="6">
        <v>0</v>
      </c>
    </row>
    <row r="146" spans="1:4">
      <c r="A146" s="347" t="s">
        <v>964</v>
      </c>
      <c r="B146" s="347" t="s">
        <v>965</v>
      </c>
      <c r="C146" s="5">
        <v>683</v>
      </c>
      <c r="D146" s="5">
        <v>-5953</v>
      </c>
    </row>
    <row r="147" spans="1:4">
      <c r="A147" s="344" t="s">
        <v>669</v>
      </c>
      <c r="B147" s="344" t="s">
        <v>966</v>
      </c>
      <c r="C147" s="4"/>
      <c r="D147" s="4"/>
    </row>
    <row r="148" spans="1:4">
      <c r="A148" s="348" t="s">
        <v>549</v>
      </c>
      <c r="B148" s="348" t="s">
        <v>274</v>
      </c>
      <c r="C148" s="4">
        <v>3327</v>
      </c>
      <c r="D148" s="4">
        <v>13110</v>
      </c>
    </row>
    <row r="149" spans="1:4" ht="26">
      <c r="A149" s="63" t="s">
        <v>967</v>
      </c>
      <c r="B149" s="63" t="s">
        <v>968</v>
      </c>
      <c r="C149" s="6">
        <v>0</v>
      </c>
      <c r="D149" s="6">
        <v>8985</v>
      </c>
    </row>
    <row r="150" spans="1:4">
      <c r="A150" s="63" t="s">
        <v>336</v>
      </c>
      <c r="B150" s="63" t="s">
        <v>337</v>
      </c>
      <c r="C150" s="6">
        <v>2900</v>
      </c>
      <c r="D150" s="6">
        <v>4083</v>
      </c>
    </row>
    <row r="151" spans="1:4">
      <c r="A151" s="63" t="s">
        <v>1018</v>
      </c>
      <c r="B151" s="63" t="s">
        <v>1019</v>
      </c>
      <c r="C151" s="6">
        <v>0</v>
      </c>
      <c r="D151" s="6">
        <v>0</v>
      </c>
    </row>
    <row r="152" spans="1:4">
      <c r="A152" s="63" t="s">
        <v>1020</v>
      </c>
      <c r="B152" s="63" t="s">
        <v>1021</v>
      </c>
      <c r="C152" s="6">
        <v>427</v>
      </c>
      <c r="D152" s="6">
        <v>42</v>
      </c>
    </row>
    <row r="153" spans="1:4">
      <c r="A153" s="345" t="s">
        <v>553</v>
      </c>
      <c r="B153" s="345" t="s">
        <v>300</v>
      </c>
      <c r="C153" s="5">
        <v>9890</v>
      </c>
      <c r="D153" s="5">
        <v>11181</v>
      </c>
    </row>
    <row r="154" spans="1:4">
      <c r="A154" s="63" t="s">
        <v>1022</v>
      </c>
      <c r="B154" s="63" t="s">
        <v>1023</v>
      </c>
      <c r="C154" s="6">
        <v>0</v>
      </c>
      <c r="D154" s="6">
        <v>0</v>
      </c>
    </row>
    <row r="155" spans="1:4">
      <c r="A155" s="63" t="s">
        <v>811</v>
      </c>
      <c r="B155" s="63" t="s">
        <v>346</v>
      </c>
      <c r="C155" s="6">
        <v>0</v>
      </c>
      <c r="D155" s="6">
        <v>0</v>
      </c>
    </row>
    <row r="156" spans="1:4" ht="26">
      <c r="A156" s="63" t="s">
        <v>1024</v>
      </c>
      <c r="B156" s="63" t="s">
        <v>1025</v>
      </c>
      <c r="C156" s="6">
        <v>0</v>
      </c>
      <c r="D156" s="6">
        <v>0</v>
      </c>
    </row>
    <row r="157" spans="1:4">
      <c r="A157" s="63" t="s">
        <v>969</v>
      </c>
      <c r="B157" s="63" t="s">
        <v>970</v>
      </c>
      <c r="C157" s="6">
        <v>9349</v>
      </c>
      <c r="D157" s="6">
        <v>9587</v>
      </c>
    </row>
    <row r="158" spans="1:4">
      <c r="A158" s="63" t="s">
        <v>1026</v>
      </c>
      <c r="B158" s="63" t="s">
        <v>1027</v>
      </c>
      <c r="C158" s="6">
        <v>0</v>
      </c>
      <c r="D158" s="6">
        <v>0</v>
      </c>
    </row>
    <row r="159" spans="1:4">
      <c r="A159" s="63" t="s">
        <v>200</v>
      </c>
      <c r="B159" s="63" t="s">
        <v>1028</v>
      </c>
      <c r="C159" s="6">
        <v>0</v>
      </c>
      <c r="D159" s="6">
        <v>0</v>
      </c>
    </row>
    <row r="160" spans="1:4">
      <c r="A160" s="63" t="s">
        <v>971</v>
      </c>
      <c r="B160" s="63" t="s">
        <v>786</v>
      </c>
      <c r="C160" s="6">
        <v>125</v>
      </c>
      <c r="D160" s="6">
        <v>205</v>
      </c>
    </row>
    <row r="161" spans="1:8">
      <c r="A161" s="63" t="s">
        <v>351</v>
      </c>
      <c r="B161" s="63" t="s">
        <v>341</v>
      </c>
      <c r="C161" s="6">
        <v>341</v>
      </c>
      <c r="D161" s="6">
        <v>1066</v>
      </c>
    </row>
    <row r="162" spans="1:8">
      <c r="A162" s="63" t="s">
        <v>1029</v>
      </c>
      <c r="B162" s="63" t="s">
        <v>1030</v>
      </c>
      <c r="C162" s="6">
        <v>75</v>
      </c>
      <c r="D162" s="6">
        <v>323</v>
      </c>
    </row>
    <row r="163" spans="1:8">
      <c r="A163" s="347" t="s">
        <v>972</v>
      </c>
      <c r="B163" s="347" t="s">
        <v>973</v>
      </c>
      <c r="C163" s="5">
        <v>-6563</v>
      </c>
      <c r="D163" s="5">
        <v>1929</v>
      </c>
    </row>
    <row r="164" spans="1:8">
      <c r="A164" s="48" t="s">
        <v>974</v>
      </c>
      <c r="B164" s="48" t="s">
        <v>975</v>
      </c>
      <c r="C164" s="5">
        <v>-1479</v>
      </c>
      <c r="D164" s="5">
        <v>1973</v>
      </c>
    </row>
    <row r="165" spans="1:8">
      <c r="A165" s="48" t="s">
        <v>976</v>
      </c>
      <c r="B165" s="48" t="s">
        <v>977</v>
      </c>
      <c r="C165" s="5">
        <v>-1479</v>
      </c>
      <c r="D165" s="5">
        <v>1973</v>
      </c>
    </row>
    <row r="166" spans="1:8">
      <c r="A166" s="349" t="s">
        <v>978</v>
      </c>
      <c r="B166" s="349" t="s">
        <v>979</v>
      </c>
      <c r="C166" s="6">
        <v>0</v>
      </c>
      <c r="D166" s="6">
        <v>0</v>
      </c>
    </row>
    <row r="167" spans="1:8">
      <c r="A167" s="48" t="s">
        <v>980</v>
      </c>
      <c r="B167" s="48" t="s">
        <v>981</v>
      </c>
      <c r="C167" s="5">
        <v>9819</v>
      </c>
      <c r="D167" s="5">
        <v>15610</v>
      </c>
    </row>
    <row r="168" spans="1:8">
      <c r="A168" s="48" t="s">
        <v>982</v>
      </c>
      <c r="B168" s="48" t="s">
        <v>983</v>
      </c>
      <c r="C168" s="49">
        <v>8340</v>
      </c>
      <c r="D168" s="49">
        <v>17583</v>
      </c>
    </row>
    <row r="171" spans="1:8" ht="26">
      <c r="A171" s="13" t="s">
        <v>1092</v>
      </c>
      <c r="B171" s="13" t="s">
        <v>1093</v>
      </c>
    </row>
    <row r="172" spans="1:8" ht="52">
      <c r="A172" s="411" t="s">
        <v>126</v>
      </c>
      <c r="B172" s="411" t="s">
        <v>127</v>
      </c>
      <c r="C172" s="350" t="s">
        <v>1114</v>
      </c>
      <c r="D172" s="350" t="s">
        <v>1067</v>
      </c>
      <c r="E172" s="350" t="s">
        <v>1068</v>
      </c>
      <c r="F172" s="350" t="s">
        <v>1059</v>
      </c>
      <c r="G172" s="350" t="s">
        <v>478</v>
      </c>
      <c r="H172" s="351" t="s">
        <v>433</v>
      </c>
    </row>
    <row r="173" spans="1:8" ht="78">
      <c r="A173" s="411" t="s">
        <v>126</v>
      </c>
      <c r="B173" s="411"/>
      <c r="C173" s="350" t="s">
        <v>1115</v>
      </c>
      <c r="D173" s="350" t="s">
        <v>1069</v>
      </c>
      <c r="E173" s="350" t="s">
        <v>1070</v>
      </c>
      <c r="F173" s="350" t="s">
        <v>1060</v>
      </c>
      <c r="G173" s="350" t="s">
        <v>987</v>
      </c>
      <c r="H173" s="351" t="s">
        <v>435</v>
      </c>
    </row>
    <row r="174" spans="1:8">
      <c r="A174" s="347" t="s">
        <v>14</v>
      </c>
      <c r="B174" s="347" t="s">
        <v>15</v>
      </c>
      <c r="C174" s="352">
        <v>2772</v>
      </c>
      <c r="D174" s="352">
        <v>4186</v>
      </c>
      <c r="E174" s="352">
        <v>337</v>
      </c>
      <c r="F174" s="352">
        <v>94933</v>
      </c>
      <c r="G174" s="352">
        <v>-8999</v>
      </c>
      <c r="H174" s="352">
        <v>93229</v>
      </c>
    </row>
    <row r="175" spans="1:8">
      <c r="A175" s="64" t="s">
        <v>566</v>
      </c>
      <c r="B175" s="64" t="s">
        <v>133</v>
      </c>
      <c r="C175" s="62">
        <v>1574</v>
      </c>
      <c r="D175" s="62">
        <v>1626</v>
      </c>
      <c r="E175" s="62">
        <v>303</v>
      </c>
      <c r="F175" s="62">
        <v>6545</v>
      </c>
      <c r="G175" s="62">
        <v>0</v>
      </c>
      <c r="H175" s="62">
        <v>10048</v>
      </c>
    </row>
    <row r="176" spans="1:8">
      <c r="A176" s="64" t="s">
        <v>134</v>
      </c>
      <c r="B176" s="64" t="s">
        <v>907</v>
      </c>
      <c r="C176" s="62">
        <v>1159</v>
      </c>
      <c r="D176" s="62">
        <v>1183</v>
      </c>
      <c r="E176" s="62">
        <v>3</v>
      </c>
      <c r="F176" s="62">
        <v>39584</v>
      </c>
      <c r="G176" s="62">
        <v>37044</v>
      </c>
      <c r="H176" s="62">
        <v>78973</v>
      </c>
    </row>
    <row r="177" spans="1:8">
      <c r="A177" s="64" t="s">
        <v>138</v>
      </c>
      <c r="B177" s="64" t="s">
        <v>139</v>
      </c>
      <c r="C177" s="62">
        <v>0</v>
      </c>
      <c r="D177" s="62">
        <v>0</v>
      </c>
      <c r="E177" s="62">
        <v>0</v>
      </c>
      <c r="F177" s="62">
        <v>0</v>
      </c>
      <c r="G177" s="62">
        <v>2002</v>
      </c>
      <c r="H177" s="62">
        <v>2002</v>
      </c>
    </row>
    <row r="178" spans="1:8">
      <c r="A178" s="64" t="s">
        <v>909</v>
      </c>
      <c r="B178" s="64" t="s">
        <v>141</v>
      </c>
      <c r="C178" s="62">
        <v>0</v>
      </c>
      <c r="D178" s="62">
        <v>0</v>
      </c>
      <c r="E178" s="62">
        <v>0</v>
      </c>
      <c r="F178" s="62">
        <v>0</v>
      </c>
      <c r="G178" s="62">
        <v>0</v>
      </c>
      <c r="H178" s="62">
        <v>0</v>
      </c>
    </row>
    <row r="179" spans="1:8">
      <c r="A179" s="64" t="s">
        <v>536</v>
      </c>
      <c r="B179" s="64" t="s">
        <v>451</v>
      </c>
      <c r="C179" s="62">
        <v>0</v>
      </c>
      <c r="D179" s="62">
        <v>0</v>
      </c>
      <c r="E179" s="62">
        <v>0</v>
      </c>
      <c r="F179" s="62">
        <v>48043</v>
      </c>
      <c r="G179" s="62">
        <v>-48043</v>
      </c>
      <c r="H179" s="62">
        <v>0</v>
      </c>
    </row>
    <row r="180" spans="1:8" ht="26">
      <c r="A180" s="64" t="s">
        <v>644</v>
      </c>
      <c r="B180" s="64" t="s">
        <v>865</v>
      </c>
      <c r="C180" s="62">
        <v>0</v>
      </c>
      <c r="D180" s="62">
        <v>0</v>
      </c>
      <c r="E180" s="62">
        <v>0</v>
      </c>
      <c r="F180" s="62">
        <v>0</v>
      </c>
      <c r="G180" s="62">
        <v>0</v>
      </c>
      <c r="H180" s="62">
        <v>0</v>
      </c>
    </row>
    <row r="181" spans="1:8">
      <c r="A181" s="64" t="s">
        <v>911</v>
      </c>
      <c r="B181" s="64" t="s">
        <v>912</v>
      </c>
      <c r="C181" s="62">
        <v>0</v>
      </c>
      <c r="D181" s="62">
        <v>0</v>
      </c>
      <c r="E181" s="62">
        <v>0</v>
      </c>
      <c r="F181" s="62">
        <v>0</v>
      </c>
      <c r="G181" s="62">
        <v>0</v>
      </c>
      <c r="H181" s="62">
        <v>0</v>
      </c>
    </row>
    <row r="182" spans="1:8">
      <c r="A182" s="64" t="s">
        <v>146</v>
      </c>
      <c r="B182" s="64" t="s">
        <v>147</v>
      </c>
      <c r="C182" s="62">
        <v>0</v>
      </c>
      <c r="D182" s="62">
        <v>0</v>
      </c>
      <c r="E182" s="62">
        <v>0</v>
      </c>
      <c r="F182" s="62">
        <v>0</v>
      </c>
      <c r="G182" s="62">
        <v>0</v>
      </c>
      <c r="H182" s="62">
        <v>0</v>
      </c>
    </row>
    <row r="183" spans="1:8">
      <c r="A183" s="64" t="s">
        <v>913</v>
      </c>
      <c r="B183" s="64" t="s">
        <v>151</v>
      </c>
      <c r="C183" s="62">
        <v>12</v>
      </c>
      <c r="D183" s="62">
        <v>1377</v>
      </c>
      <c r="E183" s="62">
        <v>31</v>
      </c>
      <c r="F183" s="62">
        <v>478</v>
      </c>
      <c r="G183" s="62">
        <v>-2</v>
      </c>
      <c r="H183" s="62">
        <v>1896</v>
      </c>
    </row>
    <row r="184" spans="1:8">
      <c r="A184" s="64" t="s">
        <v>1005</v>
      </c>
      <c r="B184" s="64" t="s">
        <v>1006</v>
      </c>
      <c r="C184" s="62">
        <v>27</v>
      </c>
      <c r="D184" s="62">
        <v>0</v>
      </c>
      <c r="E184" s="62">
        <v>0</v>
      </c>
      <c r="F184" s="62">
        <v>283</v>
      </c>
      <c r="G184" s="62">
        <v>0</v>
      </c>
      <c r="H184" s="62">
        <v>310</v>
      </c>
    </row>
    <row r="185" spans="1:8">
      <c r="A185" s="347" t="s">
        <v>914</v>
      </c>
      <c r="B185" s="347" t="s">
        <v>17</v>
      </c>
      <c r="C185" s="352">
        <v>39438</v>
      </c>
      <c r="D185" s="352">
        <v>43272</v>
      </c>
      <c r="E185" s="352">
        <v>12417</v>
      </c>
      <c r="F185" s="352">
        <v>15718</v>
      </c>
      <c r="G185" s="352">
        <v>-14338</v>
      </c>
      <c r="H185" s="352">
        <v>96507</v>
      </c>
    </row>
    <row r="186" spans="1:8">
      <c r="A186" s="64" t="s">
        <v>156</v>
      </c>
      <c r="B186" s="64" t="s">
        <v>157</v>
      </c>
      <c r="C186" s="62">
        <v>7236</v>
      </c>
      <c r="D186" s="62">
        <v>24240</v>
      </c>
      <c r="E186" s="62">
        <v>0</v>
      </c>
      <c r="F186" s="62">
        <v>192</v>
      </c>
      <c r="G186" s="62">
        <v>0</v>
      </c>
      <c r="H186" s="62">
        <v>31668</v>
      </c>
    </row>
    <row r="187" spans="1:8">
      <c r="A187" s="64" t="s">
        <v>158</v>
      </c>
      <c r="B187" s="64" t="s">
        <v>159</v>
      </c>
      <c r="C187" s="62">
        <v>19205</v>
      </c>
      <c r="D187" s="62">
        <v>3681</v>
      </c>
      <c r="E187" s="62">
        <v>1794</v>
      </c>
      <c r="F187" s="62">
        <v>404</v>
      </c>
      <c r="G187" s="62">
        <v>-843</v>
      </c>
      <c r="H187" s="62">
        <v>24241</v>
      </c>
    </row>
    <row r="188" spans="1:8">
      <c r="A188" s="64" t="s">
        <v>915</v>
      </c>
      <c r="B188" s="64" t="s">
        <v>161</v>
      </c>
      <c r="C188" s="62">
        <v>0</v>
      </c>
      <c r="D188" s="62">
        <v>7</v>
      </c>
      <c r="E188" s="62">
        <v>0</v>
      </c>
      <c r="F188" s="62">
        <v>0</v>
      </c>
      <c r="G188" s="62">
        <v>0</v>
      </c>
      <c r="H188" s="62">
        <v>7</v>
      </c>
    </row>
    <row r="189" spans="1:8">
      <c r="A189" s="64" t="s">
        <v>152</v>
      </c>
      <c r="B189" s="64" t="s">
        <v>163</v>
      </c>
      <c r="C189" s="62">
        <v>83</v>
      </c>
      <c r="D189" s="62">
        <v>1674</v>
      </c>
      <c r="E189" s="62">
        <v>1768</v>
      </c>
      <c r="F189" s="62">
        <v>12071</v>
      </c>
      <c r="G189" s="62">
        <v>-13128</v>
      </c>
      <c r="H189" s="62">
        <v>2468</v>
      </c>
    </row>
    <row r="190" spans="1:8">
      <c r="A190" s="64" t="s">
        <v>916</v>
      </c>
      <c r="B190" s="64" t="s">
        <v>917</v>
      </c>
      <c r="C190" s="62">
        <v>0</v>
      </c>
      <c r="D190" s="62">
        <v>0</v>
      </c>
      <c r="E190" s="62">
        <v>0</v>
      </c>
      <c r="F190" s="62">
        <v>0</v>
      </c>
      <c r="G190" s="62">
        <v>0</v>
      </c>
      <c r="H190" s="62">
        <v>0</v>
      </c>
    </row>
    <row r="191" spans="1:8" ht="26">
      <c r="A191" s="64" t="s">
        <v>918</v>
      </c>
      <c r="B191" s="64" t="s">
        <v>919</v>
      </c>
      <c r="C191" s="62">
        <v>0</v>
      </c>
      <c r="D191" s="62">
        <v>0</v>
      </c>
      <c r="E191" s="62">
        <v>0</v>
      </c>
      <c r="F191" s="62">
        <v>0</v>
      </c>
      <c r="G191" s="62">
        <v>0</v>
      </c>
      <c r="H191" s="62">
        <v>0</v>
      </c>
    </row>
    <row r="192" spans="1:8">
      <c r="A192" s="64" t="s">
        <v>146</v>
      </c>
      <c r="B192" s="64" t="s">
        <v>147</v>
      </c>
      <c r="C192" s="62">
        <v>0</v>
      </c>
      <c r="D192" s="62">
        <v>2798</v>
      </c>
      <c r="E192" s="62">
        <v>0</v>
      </c>
      <c r="F192" s="62">
        <v>1810</v>
      </c>
      <c r="G192" s="62">
        <v>0</v>
      </c>
      <c r="H192" s="62">
        <v>4608</v>
      </c>
    </row>
    <row r="193" spans="1:8">
      <c r="A193" s="64" t="s">
        <v>499</v>
      </c>
      <c r="B193" s="64" t="s">
        <v>149</v>
      </c>
      <c r="C193" s="62">
        <v>12667</v>
      </c>
      <c r="D193" s="62">
        <v>10605</v>
      </c>
      <c r="E193" s="62">
        <v>2151</v>
      </c>
      <c r="F193" s="62">
        <v>119</v>
      </c>
      <c r="G193" s="62">
        <v>-367</v>
      </c>
      <c r="H193" s="62">
        <v>25175</v>
      </c>
    </row>
    <row r="194" spans="1:8">
      <c r="A194" s="64" t="s">
        <v>170</v>
      </c>
      <c r="B194" s="64" t="s">
        <v>920</v>
      </c>
      <c r="C194" s="62">
        <v>247</v>
      </c>
      <c r="D194" s="62">
        <v>267</v>
      </c>
      <c r="E194" s="62">
        <v>6704</v>
      </c>
      <c r="F194" s="62">
        <v>1122</v>
      </c>
      <c r="G194" s="62">
        <v>0</v>
      </c>
      <c r="H194" s="62">
        <v>8340</v>
      </c>
    </row>
    <row r="195" spans="1:8">
      <c r="A195" s="338" t="s">
        <v>923</v>
      </c>
      <c r="B195" s="338" t="s">
        <v>924</v>
      </c>
      <c r="C195" s="359">
        <v>0</v>
      </c>
      <c r="D195" s="359">
        <v>0</v>
      </c>
      <c r="E195" s="359">
        <v>0</v>
      </c>
      <c r="F195" s="359">
        <v>0</v>
      </c>
      <c r="G195" s="359">
        <v>0</v>
      </c>
      <c r="H195" s="359">
        <v>0</v>
      </c>
    </row>
    <row r="196" spans="1:8">
      <c r="A196" s="347" t="s">
        <v>20</v>
      </c>
      <c r="B196" s="347" t="s">
        <v>925</v>
      </c>
      <c r="C196" s="352">
        <v>42210</v>
      </c>
      <c r="D196" s="352">
        <v>47458</v>
      </c>
      <c r="E196" s="352">
        <v>12754</v>
      </c>
      <c r="F196" s="352">
        <v>110651</v>
      </c>
      <c r="G196" s="352">
        <v>-23337</v>
      </c>
      <c r="H196" s="352">
        <v>189736</v>
      </c>
    </row>
    <row r="197" spans="1:8">
      <c r="A197" s="19"/>
      <c r="B197" s="20"/>
      <c r="C197" s="35"/>
      <c r="D197" s="35"/>
      <c r="E197" s="2"/>
      <c r="F197" s="2"/>
      <c r="G197" s="2"/>
      <c r="H197" s="2"/>
    </row>
    <row r="198" spans="1:8" ht="52">
      <c r="A198" s="414" t="s">
        <v>452</v>
      </c>
      <c r="B198" s="416" t="s">
        <v>177</v>
      </c>
      <c r="C198" s="350" t="s">
        <v>1114</v>
      </c>
      <c r="D198" s="350" t="s">
        <v>1067</v>
      </c>
      <c r="E198" s="350" t="s">
        <v>1068</v>
      </c>
      <c r="F198" s="350" t="s">
        <v>1059</v>
      </c>
      <c r="G198" s="350" t="s">
        <v>478</v>
      </c>
      <c r="H198" s="351" t="s">
        <v>433</v>
      </c>
    </row>
    <row r="199" spans="1:8" ht="78">
      <c r="A199" s="415"/>
      <c r="B199" s="417"/>
      <c r="C199" s="350" t="s">
        <v>1115</v>
      </c>
      <c r="D199" s="350" t="s">
        <v>1069</v>
      </c>
      <c r="E199" s="350" t="s">
        <v>1070</v>
      </c>
      <c r="F199" s="350" t="s">
        <v>1060</v>
      </c>
      <c r="G199" s="350" t="s">
        <v>987</v>
      </c>
      <c r="H199" s="351" t="s">
        <v>435</v>
      </c>
    </row>
    <row r="200" spans="1:8">
      <c r="A200" s="21" t="s">
        <v>22</v>
      </c>
      <c r="B200" s="347" t="s">
        <v>23</v>
      </c>
      <c r="C200" s="352">
        <v>9485</v>
      </c>
      <c r="D200" s="352">
        <v>30675</v>
      </c>
      <c r="E200" s="352">
        <v>6072</v>
      </c>
      <c r="F200" s="352">
        <v>106224</v>
      </c>
      <c r="G200" s="352">
        <v>-14911</v>
      </c>
      <c r="H200" s="352">
        <v>137545</v>
      </c>
    </row>
    <row r="201" spans="1:8">
      <c r="A201" s="21" t="s">
        <v>926</v>
      </c>
      <c r="B201" s="347" t="s">
        <v>481</v>
      </c>
      <c r="C201" s="352">
        <v>9485</v>
      </c>
      <c r="D201" s="352">
        <v>30675</v>
      </c>
      <c r="E201" s="352">
        <v>6072</v>
      </c>
      <c r="F201" s="352">
        <v>106224</v>
      </c>
      <c r="G201" s="352">
        <v>-14911</v>
      </c>
      <c r="H201" s="352">
        <v>137545</v>
      </c>
    </row>
    <row r="202" spans="1:8">
      <c r="A202" s="22" t="s">
        <v>182</v>
      </c>
      <c r="B202" s="64" t="s">
        <v>183</v>
      </c>
      <c r="C202" s="62">
        <v>10075</v>
      </c>
      <c r="D202" s="62">
        <v>7050</v>
      </c>
      <c r="E202" s="62">
        <v>86</v>
      </c>
      <c r="F202" s="62">
        <v>94950</v>
      </c>
      <c r="G202" s="62">
        <v>-17211</v>
      </c>
      <c r="H202" s="62">
        <v>94950</v>
      </c>
    </row>
    <row r="203" spans="1:8">
      <c r="A203" s="22" t="s">
        <v>990</v>
      </c>
      <c r="B203" s="64" t="s">
        <v>1007</v>
      </c>
      <c r="C203" s="62">
        <v>0</v>
      </c>
      <c r="D203" s="62">
        <v>0</v>
      </c>
      <c r="E203" s="62">
        <v>1152</v>
      </c>
      <c r="F203" s="62">
        <v>110936</v>
      </c>
      <c r="G203" s="62">
        <v>-6888</v>
      </c>
      <c r="H203" s="62">
        <v>105200</v>
      </c>
    </row>
    <row r="204" spans="1:8">
      <c r="A204" s="22" t="s">
        <v>1008</v>
      </c>
      <c r="B204" s="64" t="s">
        <v>189</v>
      </c>
      <c r="C204" s="62">
        <v>0</v>
      </c>
      <c r="D204" s="62">
        <v>0</v>
      </c>
      <c r="E204" s="62">
        <v>0</v>
      </c>
      <c r="F204" s="62">
        <v>0</v>
      </c>
      <c r="G204" s="62">
        <v>0</v>
      </c>
      <c r="H204" s="62">
        <v>0</v>
      </c>
    </row>
    <row r="205" spans="1:8">
      <c r="A205" s="22" t="s">
        <v>573</v>
      </c>
      <c r="B205" s="64" t="s">
        <v>191</v>
      </c>
      <c r="C205" s="62">
        <v>0</v>
      </c>
      <c r="D205" s="62">
        <v>0</v>
      </c>
      <c r="E205" s="62">
        <v>0</v>
      </c>
      <c r="F205" s="62">
        <v>214</v>
      </c>
      <c r="G205" s="62">
        <v>0</v>
      </c>
      <c r="H205" s="62">
        <v>214</v>
      </c>
    </row>
    <row r="206" spans="1:8">
      <c r="A206" s="23" t="s">
        <v>574</v>
      </c>
      <c r="B206" s="353" t="s">
        <v>193</v>
      </c>
      <c r="C206" s="354">
        <v>0</v>
      </c>
      <c r="D206" s="354">
        <v>0</v>
      </c>
      <c r="E206" s="354">
        <v>-86</v>
      </c>
      <c r="F206" s="354">
        <v>0</v>
      </c>
      <c r="G206" s="354">
        <v>-481</v>
      </c>
      <c r="H206" s="354">
        <v>-567</v>
      </c>
    </row>
    <row r="207" spans="1:8">
      <c r="A207" s="22" t="s">
        <v>194</v>
      </c>
      <c r="B207" s="64" t="s">
        <v>195</v>
      </c>
      <c r="C207" s="62">
        <v>-374</v>
      </c>
      <c r="D207" s="62">
        <v>11405</v>
      </c>
      <c r="E207" s="62">
        <v>1817</v>
      </c>
      <c r="F207" s="62">
        <v>-102543</v>
      </c>
      <c r="G207" s="62">
        <v>13633</v>
      </c>
      <c r="H207" s="62">
        <v>-76062</v>
      </c>
    </row>
    <row r="208" spans="1:8">
      <c r="A208" s="22" t="s">
        <v>575</v>
      </c>
      <c r="B208" s="64" t="s">
        <v>197</v>
      </c>
      <c r="C208" s="62">
        <v>-216</v>
      </c>
      <c r="D208" s="62">
        <v>12220</v>
      </c>
      <c r="E208" s="62">
        <v>3103</v>
      </c>
      <c r="F208" s="62">
        <v>2667</v>
      </c>
      <c r="G208" s="62">
        <v>-3964</v>
      </c>
      <c r="H208" s="62">
        <v>13810</v>
      </c>
    </row>
    <row r="209" spans="1:8">
      <c r="A209" s="24" t="s">
        <v>927</v>
      </c>
      <c r="B209" s="355" t="s">
        <v>482</v>
      </c>
      <c r="C209" s="356">
        <v>0</v>
      </c>
      <c r="D209" s="356">
        <v>0</v>
      </c>
      <c r="E209" s="356">
        <v>0</v>
      </c>
      <c r="F209" s="356">
        <v>0</v>
      </c>
      <c r="G209" s="356">
        <v>0</v>
      </c>
      <c r="H209" s="356">
        <v>0</v>
      </c>
    </row>
    <row r="210" spans="1:8">
      <c r="A210" s="21" t="s">
        <v>24</v>
      </c>
      <c r="B210" s="347" t="s">
        <v>928</v>
      </c>
      <c r="C210" s="352">
        <v>668</v>
      </c>
      <c r="D210" s="352">
        <v>2110</v>
      </c>
      <c r="E210" s="352">
        <v>32</v>
      </c>
      <c r="F210" s="352">
        <v>175</v>
      </c>
      <c r="G210" s="352">
        <v>6074</v>
      </c>
      <c r="H210" s="352">
        <v>9059</v>
      </c>
    </row>
    <row r="211" spans="1:8">
      <c r="A211" s="22" t="s">
        <v>336</v>
      </c>
      <c r="B211" s="64" t="s">
        <v>337</v>
      </c>
      <c r="C211" s="62">
        <v>0</v>
      </c>
      <c r="D211" s="62">
        <v>0</v>
      </c>
      <c r="E211" s="62">
        <v>0</v>
      </c>
      <c r="F211" s="62">
        <v>0</v>
      </c>
      <c r="G211" s="62">
        <v>0</v>
      </c>
      <c r="H211" s="62">
        <v>0</v>
      </c>
    </row>
    <row r="212" spans="1:8">
      <c r="A212" s="22" t="s">
        <v>200</v>
      </c>
      <c r="B212" s="64" t="s">
        <v>201</v>
      </c>
      <c r="C212" s="62">
        <v>264</v>
      </c>
      <c r="D212" s="62">
        <v>56</v>
      </c>
      <c r="E212" s="62">
        <v>0</v>
      </c>
      <c r="F212" s="62">
        <v>78</v>
      </c>
      <c r="G212" s="62">
        <v>0</v>
      </c>
      <c r="H212" s="62">
        <v>398</v>
      </c>
    </row>
    <row r="213" spans="1:8">
      <c r="A213" s="22" t="s">
        <v>929</v>
      </c>
      <c r="B213" s="64" t="s">
        <v>531</v>
      </c>
      <c r="C213" s="62">
        <v>0</v>
      </c>
      <c r="D213" s="62">
        <v>0</v>
      </c>
      <c r="E213" s="62">
        <v>0</v>
      </c>
      <c r="F213" s="62">
        <v>0</v>
      </c>
      <c r="G213" s="62">
        <v>0</v>
      </c>
      <c r="H213" s="62">
        <v>0</v>
      </c>
    </row>
    <row r="214" spans="1:8">
      <c r="A214" s="22" t="s">
        <v>502</v>
      </c>
      <c r="B214" s="64" t="s">
        <v>205</v>
      </c>
      <c r="C214" s="62">
        <v>13</v>
      </c>
      <c r="D214" s="62">
        <v>2019</v>
      </c>
      <c r="E214" s="62">
        <v>0</v>
      </c>
      <c r="F214" s="62">
        <v>22</v>
      </c>
      <c r="G214" s="62">
        <v>6074</v>
      </c>
      <c r="H214" s="62">
        <v>8128</v>
      </c>
    </row>
    <row r="215" spans="1:8">
      <c r="A215" s="22" t="s">
        <v>503</v>
      </c>
      <c r="B215" s="64" t="s">
        <v>207</v>
      </c>
      <c r="C215" s="62">
        <v>373</v>
      </c>
      <c r="D215" s="62">
        <v>34</v>
      </c>
      <c r="E215" s="62">
        <v>31</v>
      </c>
      <c r="F215" s="62">
        <v>57</v>
      </c>
      <c r="G215" s="62">
        <v>0</v>
      </c>
      <c r="H215" s="62">
        <v>495</v>
      </c>
    </row>
    <row r="216" spans="1:8">
      <c r="A216" s="22" t="s">
        <v>483</v>
      </c>
      <c r="B216" s="64" t="s">
        <v>456</v>
      </c>
      <c r="C216" s="62">
        <v>18</v>
      </c>
      <c r="D216" s="62">
        <v>1</v>
      </c>
      <c r="E216" s="62">
        <v>1</v>
      </c>
      <c r="F216" s="62">
        <v>10</v>
      </c>
      <c r="G216" s="62">
        <v>0</v>
      </c>
      <c r="H216" s="62">
        <v>30</v>
      </c>
    </row>
    <row r="217" spans="1:8">
      <c r="A217" s="22" t="s">
        <v>930</v>
      </c>
      <c r="B217" s="64" t="s">
        <v>211</v>
      </c>
      <c r="C217" s="62">
        <v>0</v>
      </c>
      <c r="D217" s="62">
        <v>0</v>
      </c>
      <c r="E217" s="62">
        <v>0</v>
      </c>
      <c r="F217" s="62">
        <v>8</v>
      </c>
      <c r="G217" s="62">
        <v>0</v>
      </c>
      <c r="H217" s="62">
        <v>8</v>
      </c>
    </row>
    <row r="218" spans="1:8">
      <c r="A218" s="21" t="s">
        <v>931</v>
      </c>
      <c r="B218" s="347" t="s">
        <v>932</v>
      </c>
      <c r="C218" s="352">
        <v>32057</v>
      </c>
      <c r="D218" s="352">
        <v>14673</v>
      </c>
      <c r="E218" s="352">
        <v>6650</v>
      </c>
      <c r="F218" s="352">
        <v>4252</v>
      </c>
      <c r="G218" s="352">
        <v>-14500</v>
      </c>
      <c r="H218" s="352">
        <v>43132</v>
      </c>
    </row>
    <row r="219" spans="1:8">
      <c r="A219" s="22" t="s">
        <v>336</v>
      </c>
      <c r="B219" s="64" t="s">
        <v>337</v>
      </c>
      <c r="C219" s="62">
        <v>2906</v>
      </c>
      <c r="D219" s="62">
        <v>4047</v>
      </c>
      <c r="E219" s="62">
        <v>3</v>
      </c>
      <c r="F219" s="62">
        <v>2</v>
      </c>
      <c r="G219" s="62">
        <v>0</v>
      </c>
      <c r="H219" s="62">
        <v>6958</v>
      </c>
    </row>
    <row r="220" spans="1:8">
      <c r="A220" s="22" t="s">
        <v>200</v>
      </c>
      <c r="B220" s="64" t="s">
        <v>201</v>
      </c>
      <c r="C220" s="62">
        <v>194</v>
      </c>
      <c r="D220" s="62">
        <v>2684</v>
      </c>
      <c r="E220" s="62">
        <v>0</v>
      </c>
      <c r="F220" s="62">
        <v>53</v>
      </c>
      <c r="G220" s="62">
        <v>0</v>
      </c>
      <c r="H220" s="62">
        <v>2931</v>
      </c>
    </row>
    <row r="221" spans="1:8">
      <c r="A221" s="22" t="s">
        <v>579</v>
      </c>
      <c r="B221" s="64" t="s">
        <v>217</v>
      </c>
      <c r="C221" s="62">
        <v>21276</v>
      </c>
      <c r="D221" s="62">
        <v>1472</v>
      </c>
      <c r="E221" s="62">
        <v>4965</v>
      </c>
      <c r="F221" s="62">
        <v>263</v>
      </c>
      <c r="G221" s="62">
        <v>-1226</v>
      </c>
      <c r="H221" s="62">
        <v>26750</v>
      </c>
    </row>
    <row r="222" spans="1:8">
      <c r="A222" s="22" t="s">
        <v>933</v>
      </c>
      <c r="B222" s="64" t="s">
        <v>219</v>
      </c>
      <c r="C222" s="62">
        <v>0</v>
      </c>
      <c r="D222" s="62">
        <v>0</v>
      </c>
      <c r="E222" s="62">
        <v>504</v>
      </c>
      <c r="F222" s="62">
        <v>0</v>
      </c>
      <c r="G222" s="62">
        <v>0</v>
      </c>
      <c r="H222" s="62">
        <v>504</v>
      </c>
    </row>
    <row r="223" spans="1:8">
      <c r="A223" s="22" t="s">
        <v>202</v>
      </c>
      <c r="B223" s="64" t="s">
        <v>203</v>
      </c>
      <c r="C223" s="62">
        <v>7645</v>
      </c>
      <c r="D223" s="62">
        <v>6135</v>
      </c>
      <c r="E223" s="62">
        <v>740</v>
      </c>
      <c r="F223" s="62">
        <v>1708</v>
      </c>
      <c r="G223" s="62">
        <v>-13128</v>
      </c>
      <c r="H223" s="62">
        <v>3100</v>
      </c>
    </row>
    <row r="224" spans="1:8">
      <c r="A224" s="22" t="s">
        <v>503</v>
      </c>
      <c r="B224" s="64" t="s">
        <v>207</v>
      </c>
      <c r="C224" s="62">
        <v>35</v>
      </c>
      <c r="D224" s="62">
        <v>103</v>
      </c>
      <c r="E224" s="62">
        <v>19</v>
      </c>
      <c r="F224" s="62">
        <v>20</v>
      </c>
      <c r="G224" s="62">
        <v>0</v>
      </c>
      <c r="H224" s="62">
        <v>177</v>
      </c>
    </row>
    <row r="225" spans="1:8">
      <c r="A225" s="22" t="s">
        <v>934</v>
      </c>
      <c r="B225" s="64" t="s">
        <v>456</v>
      </c>
      <c r="C225" s="62">
        <v>1</v>
      </c>
      <c r="D225" s="62">
        <v>227</v>
      </c>
      <c r="E225" s="62">
        <v>124</v>
      </c>
      <c r="F225" s="62">
        <v>2129</v>
      </c>
      <c r="G225" s="62">
        <v>0</v>
      </c>
      <c r="H225" s="62">
        <v>2481</v>
      </c>
    </row>
    <row r="226" spans="1:8">
      <c r="A226" s="22" t="s">
        <v>930</v>
      </c>
      <c r="B226" s="64" t="s">
        <v>211</v>
      </c>
      <c r="C226" s="62">
        <v>0</v>
      </c>
      <c r="D226" s="62">
        <v>5</v>
      </c>
      <c r="E226" s="62">
        <v>295</v>
      </c>
      <c r="F226" s="62">
        <v>77</v>
      </c>
      <c r="G226" s="62">
        <v>-146</v>
      </c>
      <c r="H226" s="62">
        <v>231</v>
      </c>
    </row>
    <row r="227" spans="1:8" ht="26">
      <c r="A227" s="24" t="s">
        <v>935</v>
      </c>
      <c r="B227" s="355" t="s">
        <v>1035</v>
      </c>
      <c r="C227" s="356">
        <v>0</v>
      </c>
      <c r="D227" s="356">
        <v>0</v>
      </c>
      <c r="E227" s="356">
        <v>0</v>
      </c>
      <c r="F227" s="356">
        <v>0</v>
      </c>
      <c r="G227" s="356">
        <v>0</v>
      </c>
      <c r="H227" s="356">
        <v>0</v>
      </c>
    </row>
    <row r="228" spans="1:8">
      <c r="A228" s="21" t="s">
        <v>30</v>
      </c>
      <c r="B228" s="347" t="s">
        <v>937</v>
      </c>
      <c r="C228" s="352">
        <v>42210</v>
      </c>
      <c r="D228" s="352">
        <v>47458</v>
      </c>
      <c r="E228" s="352">
        <v>12754</v>
      </c>
      <c r="F228" s="352">
        <v>110651</v>
      </c>
      <c r="G228" s="352">
        <v>-23337</v>
      </c>
      <c r="H228" s="352">
        <v>189736</v>
      </c>
    </row>
    <row r="229" spans="1:8">
      <c r="A229" s="25"/>
      <c r="B229" s="25"/>
      <c r="C229" s="37"/>
      <c r="D229" s="37"/>
      <c r="E229" s="3"/>
      <c r="F229" s="3"/>
      <c r="G229" s="3"/>
      <c r="H229" s="3"/>
    </row>
    <row r="230" spans="1:8" ht="52">
      <c r="A230" s="410" t="s">
        <v>1116</v>
      </c>
      <c r="B230" s="411" t="s">
        <v>429</v>
      </c>
      <c r="C230" s="350" t="s">
        <v>1114</v>
      </c>
      <c r="D230" s="350" t="s">
        <v>1067</v>
      </c>
      <c r="E230" s="350" t="s">
        <v>1068</v>
      </c>
      <c r="F230" s="350" t="s">
        <v>1059</v>
      </c>
      <c r="G230" s="350" t="s">
        <v>478</v>
      </c>
      <c r="H230" s="351" t="s">
        <v>433</v>
      </c>
    </row>
    <row r="231" spans="1:8" ht="78">
      <c r="A231" s="410"/>
      <c r="B231" s="411"/>
      <c r="C231" s="350" t="s">
        <v>1115</v>
      </c>
      <c r="D231" s="350" t="s">
        <v>1069</v>
      </c>
      <c r="E231" s="350" t="s">
        <v>1070</v>
      </c>
      <c r="F231" s="350" t="s">
        <v>1060</v>
      </c>
      <c r="G231" s="350" t="s">
        <v>987</v>
      </c>
      <c r="H231" s="351" t="s">
        <v>435</v>
      </c>
    </row>
    <row r="232" spans="1:8">
      <c r="A232" s="21" t="s">
        <v>0</v>
      </c>
      <c r="B232" s="347" t="s">
        <v>1</v>
      </c>
      <c r="C232" s="49">
        <v>33014</v>
      </c>
      <c r="D232" s="49">
        <v>24581</v>
      </c>
      <c r="E232" s="49">
        <v>17424</v>
      </c>
      <c r="F232" s="49">
        <v>3176</v>
      </c>
      <c r="G232" s="49">
        <v>-6753</v>
      </c>
      <c r="H232" s="49">
        <v>71442</v>
      </c>
    </row>
    <row r="233" spans="1:8">
      <c r="A233" s="26" t="s">
        <v>622</v>
      </c>
      <c r="B233" s="349" t="s">
        <v>46</v>
      </c>
      <c r="C233" s="324">
        <v>0</v>
      </c>
      <c r="D233" s="324">
        <v>21994</v>
      </c>
      <c r="E233" s="324">
        <v>15560</v>
      </c>
      <c r="F233" s="324">
        <v>0</v>
      </c>
      <c r="G233" s="324">
        <v>-1445</v>
      </c>
      <c r="H233" s="324">
        <v>36109</v>
      </c>
    </row>
    <row r="234" spans="1:8">
      <c r="A234" s="26" t="s">
        <v>623</v>
      </c>
      <c r="B234" s="349" t="s">
        <v>369</v>
      </c>
      <c r="C234" s="324">
        <v>1237</v>
      </c>
      <c r="D234" s="324">
        <v>76</v>
      </c>
      <c r="E234" s="324">
        <v>1864</v>
      </c>
      <c r="F234" s="324">
        <v>3175</v>
      </c>
      <c r="G234" s="324">
        <v>-4485</v>
      </c>
      <c r="H234" s="324">
        <v>1867</v>
      </c>
    </row>
    <row r="235" spans="1:8">
      <c r="A235" s="26" t="s">
        <v>624</v>
      </c>
      <c r="B235" s="349" t="s">
        <v>436</v>
      </c>
      <c r="C235" s="324">
        <v>31777</v>
      </c>
      <c r="D235" s="324">
        <v>2511</v>
      </c>
      <c r="E235" s="324">
        <v>0</v>
      </c>
      <c r="F235" s="324">
        <v>1</v>
      </c>
      <c r="G235" s="324">
        <v>-823</v>
      </c>
      <c r="H235" s="324">
        <v>33466</v>
      </c>
    </row>
    <row r="236" spans="1:8">
      <c r="A236" s="21" t="s">
        <v>677</v>
      </c>
      <c r="B236" s="347" t="s">
        <v>867</v>
      </c>
      <c r="C236" s="49">
        <v>22469</v>
      </c>
      <c r="D236" s="49">
        <v>8266</v>
      </c>
      <c r="E236" s="49">
        <v>10305</v>
      </c>
      <c r="F236" s="49">
        <v>250</v>
      </c>
      <c r="G236" s="49">
        <v>-3293</v>
      </c>
      <c r="H236" s="49">
        <v>37997</v>
      </c>
    </row>
    <row r="237" spans="1:8">
      <c r="A237" s="26" t="s">
        <v>439</v>
      </c>
      <c r="B237" s="349" t="s">
        <v>440</v>
      </c>
      <c r="C237" s="324">
        <v>373</v>
      </c>
      <c r="D237" s="324">
        <v>6069</v>
      </c>
      <c r="E237" s="324">
        <v>10304</v>
      </c>
      <c r="F237" s="324">
        <v>249</v>
      </c>
      <c r="G237" s="324">
        <v>-2568</v>
      </c>
      <c r="H237" s="324">
        <v>14427</v>
      </c>
    </row>
    <row r="238" spans="1:8">
      <c r="A238" s="26" t="s">
        <v>793</v>
      </c>
      <c r="B238" s="349" t="s">
        <v>442</v>
      </c>
      <c r="C238" s="324">
        <v>22096</v>
      </c>
      <c r="D238" s="324">
        <v>2197</v>
      </c>
      <c r="E238" s="324">
        <v>1</v>
      </c>
      <c r="F238" s="324">
        <v>1</v>
      </c>
      <c r="G238" s="324">
        <v>-725</v>
      </c>
      <c r="H238" s="324">
        <v>23570</v>
      </c>
    </row>
    <row r="239" spans="1:8">
      <c r="A239" s="27" t="s">
        <v>626</v>
      </c>
      <c r="B239" s="373" t="s">
        <v>993</v>
      </c>
      <c r="C239" s="374">
        <v>10545</v>
      </c>
      <c r="D239" s="374">
        <v>16315</v>
      </c>
      <c r="E239" s="374">
        <v>7119</v>
      </c>
      <c r="F239" s="374">
        <v>2926</v>
      </c>
      <c r="G239" s="374">
        <v>-3460</v>
      </c>
      <c r="H239" s="374">
        <v>33445</v>
      </c>
    </row>
    <row r="240" spans="1:8">
      <c r="A240" s="22" t="s">
        <v>629</v>
      </c>
      <c r="B240" s="64" t="s">
        <v>65</v>
      </c>
      <c r="C240" s="324">
        <v>667</v>
      </c>
      <c r="D240" s="324">
        <v>277</v>
      </c>
      <c r="E240" s="324">
        <v>43</v>
      </c>
      <c r="F240" s="324">
        <v>222</v>
      </c>
      <c r="G240" s="324">
        <v>-126</v>
      </c>
      <c r="H240" s="324">
        <v>1083</v>
      </c>
    </row>
    <row r="241" spans="1:8">
      <c r="A241" s="22" t="s">
        <v>627</v>
      </c>
      <c r="B241" s="64" t="s">
        <v>59</v>
      </c>
      <c r="C241" s="324">
        <v>6971</v>
      </c>
      <c r="D241" s="324">
        <v>1640</v>
      </c>
      <c r="E241" s="324">
        <v>3130</v>
      </c>
      <c r="F241" s="324">
        <v>776</v>
      </c>
      <c r="G241" s="324">
        <v>-1435</v>
      </c>
      <c r="H241" s="324">
        <v>11082</v>
      </c>
    </row>
    <row r="242" spans="1:8">
      <c r="A242" s="22" t="s">
        <v>628</v>
      </c>
      <c r="B242" s="64" t="s">
        <v>520</v>
      </c>
      <c r="C242" s="324">
        <v>2394</v>
      </c>
      <c r="D242" s="324">
        <v>2273</v>
      </c>
      <c r="E242" s="324">
        <v>519</v>
      </c>
      <c r="F242" s="324">
        <v>4593</v>
      </c>
      <c r="G242" s="324">
        <v>-2313</v>
      </c>
      <c r="H242" s="324">
        <v>7466</v>
      </c>
    </row>
    <row r="243" spans="1:8">
      <c r="A243" s="22" t="s">
        <v>66</v>
      </c>
      <c r="B243" s="64" t="s">
        <v>67</v>
      </c>
      <c r="C243" s="324">
        <v>1892</v>
      </c>
      <c r="D243" s="324">
        <v>112</v>
      </c>
      <c r="E243" s="324">
        <v>7</v>
      </c>
      <c r="F243" s="324">
        <v>170</v>
      </c>
      <c r="G243" s="324">
        <v>0</v>
      </c>
      <c r="H243" s="324">
        <v>2181</v>
      </c>
    </row>
    <row r="244" spans="1:8">
      <c r="A244" s="27" t="s">
        <v>631</v>
      </c>
      <c r="B244" s="373" t="s">
        <v>883</v>
      </c>
      <c r="C244" s="374">
        <v>-45</v>
      </c>
      <c r="D244" s="374">
        <v>12567</v>
      </c>
      <c r="E244" s="374">
        <v>3506</v>
      </c>
      <c r="F244" s="374">
        <v>-2391</v>
      </c>
      <c r="G244" s="374">
        <v>162</v>
      </c>
      <c r="H244" s="374">
        <v>13799</v>
      </c>
    </row>
    <row r="245" spans="1:8">
      <c r="A245" s="22" t="s">
        <v>632</v>
      </c>
      <c r="B245" s="64" t="s">
        <v>73</v>
      </c>
      <c r="C245" s="324">
        <v>538</v>
      </c>
      <c r="D245" s="324">
        <v>835</v>
      </c>
      <c r="E245" s="324">
        <v>62</v>
      </c>
      <c r="F245" s="324">
        <v>4760</v>
      </c>
      <c r="G245" s="324">
        <v>-4603</v>
      </c>
      <c r="H245" s="324">
        <v>1592</v>
      </c>
    </row>
    <row r="246" spans="1:8">
      <c r="A246" s="22" t="s">
        <v>633</v>
      </c>
      <c r="B246" s="64" t="s">
        <v>75</v>
      </c>
      <c r="C246" s="324">
        <v>709</v>
      </c>
      <c r="D246" s="324">
        <v>692</v>
      </c>
      <c r="E246" s="324">
        <v>80</v>
      </c>
      <c r="F246" s="324">
        <v>164</v>
      </c>
      <c r="G246" s="324">
        <v>-435</v>
      </c>
      <c r="H246" s="324">
        <v>1210</v>
      </c>
    </row>
    <row r="247" spans="1:8" ht="26">
      <c r="A247" s="22" t="s">
        <v>1000</v>
      </c>
      <c r="B247" s="64" t="s">
        <v>1061</v>
      </c>
      <c r="C247" s="324">
        <v>0</v>
      </c>
      <c r="D247" s="324">
        <v>0</v>
      </c>
      <c r="E247" s="324">
        <v>0</v>
      </c>
      <c r="F247" s="324">
        <v>0</v>
      </c>
      <c r="G247" s="324">
        <v>0</v>
      </c>
      <c r="H247" s="324">
        <v>0</v>
      </c>
    </row>
    <row r="248" spans="1:8">
      <c r="A248" s="27" t="s">
        <v>817</v>
      </c>
      <c r="B248" s="373" t="s">
        <v>884</v>
      </c>
      <c r="C248" s="374">
        <v>-216</v>
      </c>
      <c r="D248" s="374">
        <v>12710</v>
      </c>
      <c r="E248" s="374">
        <v>3488</v>
      </c>
      <c r="F248" s="374">
        <v>2205</v>
      </c>
      <c r="G248" s="374">
        <v>-4006</v>
      </c>
      <c r="H248" s="374">
        <v>14181</v>
      </c>
    </row>
    <row r="249" spans="1:8">
      <c r="A249" s="22" t="s">
        <v>78</v>
      </c>
      <c r="B249" s="64" t="s">
        <v>79</v>
      </c>
      <c r="C249" s="324">
        <v>0</v>
      </c>
      <c r="D249" s="324">
        <v>490</v>
      </c>
      <c r="E249" s="324">
        <v>385</v>
      </c>
      <c r="F249" s="324">
        <v>-462</v>
      </c>
      <c r="G249" s="324">
        <v>-42</v>
      </c>
      <c r="H249" s="324">
        <v>371</v>
      </c>
    </row>
    <row r="250" spans="1:8">
      <c r="A250" s="22" t="s">
        <v>1002</v>
      </c>
      <c r="B250" s="64" t="s">
        <v>1003</v>
      </c>
      <c r="C250" s="324">
        <v>0</v>
      </c>
      <c r="D250" s="324">
        <v>0</v>
      </c>
      <c r="E250" s="324">
        <v>0</v>
      </c>
      <c r="F250" s="324">
        <v>0</v>
      </c>
      <c r="G250" s="324">
        <v>0</v>
      </c>
      <c r="H250" s="324">
        <v>0</v>
      </c>
    </row>
    <row r="251" spans="1:8">
      <c r="A251" s="27" t="s">
        <v>819</v>
      </c>
      <c r="B251" s="373" t="s">
        <v>885</v>
      </c>
      <c r="C251" s="374">
        <v>-216</v>
      </c>
      <c r="D251" s="374">
        <v>12220</v>
      </c>
      <c r="E251" s="374">
        <v>3103</v>
      </c>
      <c r="F251" s="374">
        <v>2667</v>
      </c>
      <c r="G251" s="374">
        <v>-3964</v>
      </c>
      <c r="H251" s="374">
        <v>13810</v>
      </c>
    </row>
    <row r="252" spans="1:8">
      <c r="A252" s="28" t="s">
        <v>821</v>
      </c>
      <c r="B252" s="375" t="s">
        <v>1004</v>
      </c>
      <c r="C252" s="376">
        <v>0</v>
      </c>
      <c r="D252" s="376">
        <v>0</v>
      </c>
      <c r="E252" s="376">
        <v>0</v>
      </c>
      <c r="F252" s="376">
        <v>0</v>
      </c>
      <c r="G252" s="376">
        <v>0</v>
      </c>
      <c r="H252" s="376">
        <v>0</v>
      </c>
    </row>
    <row r="253" spans="1:8">
      <c r="A253" s="27" t="s">
        <v>886</v>
      </c>
      <c r="B253" s="373" t="s">
        <v>887</v>
      </c>
      <c r="C253" s="374">
        <v>-216</v>
      </c>
      <c r="D253" s="374">
        <v>12220</v>
      </c>
      <c r="E253" s="374">
        <v>3103</v>
      </c>
      <c r="F253" s="374">
        <v>2667</v>
      </c>
      <c r="G253" s="374">
        <v>-3964</v>
      </c>
      <c r="H253" s="374">
        <v>13810</v>
      </c>
    </row>
    <row r="254" spans="1:8">
      <c r="A254" s="29"/>
      <c r="B254" s="377"/>
      <c r="C254" s="376"/>
      <c r="D254" s="376"/>
      <c r="E254" s="376"/>
      <c r="F254" s="376"/>
      <c r="G254" s="376"/>
      <c r="H254" s="376"/>
    </row>
    <row r="255" spans="1:8">
      <c r="A255" s="30" t="s">
        <v>857</v>
      </c>
      <c r="B255" s="360" t="s">
        <v>888</v>
      </c>
      <c r="C255" s="361">
        <v>0</v>
      </c>
      <c r="D255" s="361">
        <v>0</v>
      </c>
      <c r="E255" s="361">
        <v>0</v>
      </c>
      <c r="F255" s="361">
        <v>0</v>
      </c>
      <c r="G255" s="361">
        <v>0</v>
      </c>
      <c r="H255" s="361">
        <v>0</v>
      </c>
    </row>
    <row r="256" spans="1:8">
      <c r="A256" s="31" t="s">
        <v>889</v>
      </c>
      <c r="B256" s="357" t="s">
        <v>890</v>
      </c>
      <c r="C256" s="370">
        <v>-216</v>
      </c>
      <c r="D256" s="370">
        <v>12220</v>
      </c>
      <c r="E256" s="370">
        <v>3103</v>
      </c>
      <c r="F256" s="370">
        <v>2667</v>
      </c>
      <c r="G256" s="370">
        <v>-3964</v>
      </c>
      <c r="H256" s="370">
        <v>13810</v>
      </c>
    </row>
  </sheetData>
  <mergeCells count="6">
    <mergeCell ref="A172:A173"/>
    <mergeCell ref="B172:B173"/>
    <mergeCell ref="A198:A199"/>
    <mergeCell ref="B198:B199"/>
    <mergeCell ref="A230:A231"/>
    <mergeCell ref="B230:B23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tint="0.39997558519241921"/>
  </sheetPr>
  <dimension ref="A1:H256"/>
  <sheetViews>
    <sheetView workbookViewId="0"/>
  </sheetViews>
  <sheetFormatPr baseColWidth="10" defaultColWidth="8.1640625" defaultRowHeight="14"/>
  <cols>
    <col min="1" max="2" width="50.1640625" style="12" customWidth="1"/>
    <col min="3" max="8" width="12.1640625" style="11" customWidth="1"/>
    <col min="9" max="16384" width="8.1640625" style="11"/>
  </cols>
  <sheetData>
    <row r="1" spans="1:4">
      <c r="A1" s="10" t="s">
        <v>1156</v>
      </c>
    </row>
    <row r="2" spans="1:4">
      <c r="A2" s="10" t="s">
        <v>1157</v>
      </c>
    </row>
    <row r="3" spans="1:4">
      <c r="A3" s="10"/>
    </row>
    <row r="4" spans="1:4">
      <c r="A4" s="10"/>
    </row>
    <row r="5" spans="1:4" ht="26">
      <c r="A5" s="13" t="s">
        <v>1083</v>
      </c>
      <c r="B5" s="14" t="s">
        <v>1084</v>
      </c>
    </row>
    <row r="6" spans="1:4" ht="29" customHeight="1">
      <c r="A6" s="319" t="s">
        <v>462</v>
      </c>
      <c r="B6" s="319" t="s">
        <v>41</v>
      </c>
      <c r="C6" s="320" t="s">
        <v>1140</v>
      </c>
      <c r="D6" s="320" t="s">
        <v>1158</v>
      </c>
    </row>
    <row r="7" spans="1:4">
      <c r="A7" s="321" t="s">
        <v>0</v>
      </c>
      <c r="B7" s="321" t="s">
        <v>1</v>
      </c>
      <c r="C7" s="322">
        <v>17677</v>
      </c>
      <c r="D7" s="322">
        <v>15764</v>
      </c>
    </row>
    <row r="8" spans="1:4">
      <c r="A8" s="323" t="s">
        <v>622</v>
      </c>
      <c r="B8" s="323" t="s">
        <v>46</v>
      </c>
      <c r="C8" s="324">
        <v>6956</v>
      </c>
      <c r="D8" s="324">
        <v>3593</v>
      </c>
    </row>
    <row r="9" spans="1:4">
      <c r="A9" s="323" t="s">
        <v>623</v>
      </c>
      <c r="B9" s="323" t="s">
        <v>369</v>
      </c>
      <c r="C9" s="324">
        <v>720</v>
      </c>
      <c r="D9" s="324">
        <v>114</v>
      </c>
    </row>
    <row r="10" spans="1:4">
      <c r="A10" s="323" t="s">
        <v>624</v>
      </c>
      <c r="B10" s="323" t="s">
        <v>436</v>
      </c>
      <c r="C10" s="324">
        <v>10001</v>
      </c>
      <c r="D10" s="324">
        <v>12057</v>
      </c>
    </row>
    <row r="11" spans="1:4">
      <c r="A11" s="321" t="s">
        <v>677</v>
      </c>
      <c r="B11" s="321" t="s">
        <v>867</v>
      </c>
      <c r="C11" s="322">
        <v>9165</v>
      </c>
      <c r="D11" s="322">
        <v>4728</v>
      </c>
    </row>
    <row r="12" spans="1:4">
      <c r="A12" s="323" t="s">
        <v>439</v>
      </c>
      <c r="B12" s="323" t="s">
        <v>440</v>
      </c>
      <c r="C12" s="324">
        <v>3368</v>
      </c>
      <c r="D12" s="324">
        <v>1884</v>
      </c>
    </row>
    <row r="13" spans="1:4">
      <c r="A13" s="323" t="s">
        <v>793</v>
      </c>
      <c r="B13" s="323" t="s">
        <v>442</v>
      </c>
      <c r="C13" s="324">
        <v>5797</v>
      </c>
      <c r="D13" s="324">
        <v>2844</v>
      </c>
    </row>
    <row r="14" spans="1:4">
      <c r="A14" s="325" t="s">
        <v>626</v>
      </c>
      <c r="B14" s="325" t="s">
        <v>993</v>
      </c>
      <c r="C14" s="322">
        <v>8512</v>
      </c>
      <c r="D14" s="322">
        <v>11036</v>
      </c>
    </row>
    <row r="15" spans="1:4">
      <c r="A15" s="61" t="s">
        <v>629</v>
      </c>
      <c r="B15" s="61" t="s">
        <v>65</v>
      </c>
      <c r="C15" s="324">
        <v>513</v>
      </c>
      <c r="D15" s="324">
        <v>126</v>
      </c>
    </row>
    <row r="16" spans="1:4">
      <c r="A16" s="61" t="s">
        <v>627</v>
      </c>
      <c r="B16" s="61" t="s">
        <v>59</v>
      </c>
      <c r="C16" s="324">
        <v>5608</v>
      </c>
      <c r="D16" s="324">
        <v>4316</v>
      </c>
    </row>
    <row r="17" spans="1:4">
      <c r="A17" s="61" t="s">
        <v>628</v>
      </c>
      <c r="B17" s="61" t="s">
        <v>520</v>
      </c>
      <c r="C17" s="324">
        <v>2251</v>
      </c>
      <c r="D17" s="324">
        <v>1653</v>
      </c>
    </row>
    <row r="18" spans="1:4">
      <c r="A18" s="61" t="s">
        <v>66</v>
      </c>
      <c r="B18" s="61" t="s">
        <v>67</v>
      </c>
      <c r="C18" s="324">
        <v>1014</v>
      </c>
      <c r="D18" s="324">
        <v>517</v>
      </c>
    </row>
    <row r="19" spans="1:4">
      <c r="A19" s="325" t="s">
        <v>631</v>
      </c>
      <c r="B19" s="325" t="s">
        <v>883</v>
      </c>
      <c r="C19" s="322">
        <v>152</v>
      </c>
      <c r="D19" s="322">
        <v>4676</v>
      </c>
    </row>
    <row r="20" spans="1:4">
      <c r="A20" s="61" t="s">
        <v>632</v>
      </c>
      <c r="B20" s="61" t="s">
        <v>73</v>
      </c>
      <c r="C20" s="324">
        <v>618</v>
      </c>
      <c r="D20" s="324">
        <v>378</v>
      </c>
    </row>
    <row r="21" spans="1:4">
      <c r="A21" s="61" t="s">
        <v>633</v>
      </c>
      <c r="B21" s="61" t="s">
        <v>75</v>
      </c>
      <c r="C21" s="324">
        <v>522</v>
      </c>
      <c r="D21" s="324">
        <v>533</v>
      </c>
    </row>
    <row r="22" spans="1:4" ht="26">
      <c r="A22" s="61" t="s">
        <v>1000</v>
      </c>
      <c r="B22" s="61" t="s">
        <v>1061</v>
      </c>
      <c r="C22" s="324">
        <v>0</v>
      </c>
      <c r="D22" s="324">
        <v>0</v>
      </c>
    </row>
    <row r="23" spans="1:4">
      <c r="A23" s="325" t="s">
        <v>817</v>
      </c>
      <c r="B23" s="325" t="s">
        <v>884</v>
      </c>
      <c r="C23" s="322">
        <v>248</v>
      </c>
      <c r="D23" s="322">
        <v>4521</v>
      </c>
    </row>
    <row r="24" spans="1:4">
      <c r="A24" s="61" t="s">
        <v>78</v>
      </c>
      <c r="B24" s="61" t="s">
        <v>79</v>
      </c>
      <c r="C24" s="324">
        <v>-221</v>
      </c>
      <c r="D24" s="324">
        <v>390</v>
      </c>
    </row>
    <row r="25" spans="1:4">
      <c r="A25" s="61" t="s">
        <v>1002</v>
      </c>
      <c r="B25" s="61" t="s">
        <v>1003</v>
      </c>
      <c r="C25" s="324">
        <v>0</v>
      </c>
      <c r="D25" s="324">
        <v>0</v>
      </c>
    </row>
    <row r="26" spans="1:4">
      <c r="A26" s="325" t="s">
        <v>819</v>
      </c>
      <c r="B26" s="325" t="s">
        <v>885</v>
      </c>
      <c r="C26" s="322">
        <v>469</v>
      </c>
      <c r="D26" s="322">
        <v>4131</v>
      </c>
    </row>
    <row r="27" spans="1:4">
      <c r="A27" s="321" t="s">
        <v>821</v>
      </c>
      <c r="B27" s="321" t="s">
        <v>1004</v>
      </c>
      <c r="C27" s="322">
        <v>0</v>
      </c>
      <c r="D27" s="322">
        <v>0</v>
      </c>
    </row>
    <row r="28" spans="1:4">
      <c r="A28" s="326"/>
      <c r="B28" s="326"/>
      <c r="C28" s="327"/>
      <c r="D28" s="327"/>
    </row>
    <row r="29" spans="1:4">
      <c r="A29" s="328" t="s">
        <v>886</v>
      </c>
      <c r="B29" s="328" t="s">
        <v>887</v>
      </c>
      <c r="C29" s="329">
        <v>469</v>
      </c>
      <c r="D29" s="329">
        <v>4131</v>
      </c>
    </row>
    <row r="30" spans="1:4">
      <c r="A30" s="326"/>
      <c r="B30" s="326"/>
      <c r="C30" s="327"/>
      <c r="D30" s="327"/>
    </row>
    <row r="31" spans="1:4">
      <c r="A31" s="325" t="s">
        <v>857</v>
      </c>
      <c r="B31" s="325" t="s">
        <v>888</v>
      </c>
      <c r="C31" s="322">
        <v>0</v>
      </c>
      <c r="D31" s="322">
        <v>0</v>
      </c>
    </row>
    <row r="32" spans="1:4">
      <c r="A32" s="325" t="s">
        <v>889</v>
      </c>
      <c r="B32" s="325" t="s">
        <v>890</v>
      </c>
      <c r="C32" s="322">
        <v>469</v>
      </c>
      <c r="D32" s="322">
        <v>4131</v>
      </c>
    </row>
    <row r="33" spans="1:4">
      <c r="A33" s="15"/>
      <c r="B33" s="16"/>
      <c r="C33" s="32"/>
      <c r="D33" s="32"/>
    </row>
    <row r="34" spans="1:4">
      <c r="A34" s="15"/>
      <c r="B34" s="17"/>
      <c r="C34" s="33"/>
      <c r="D34" s="33"/>
    </row>
    <row r="35" spans="1:4">
      <c r="A35" s="330" t="s">
        <v>86</v>
      </c>
      <c r="B35" s="330" t="s">
        <v>891</v>
      </c>
      <c r="C35" s="331"/>
      <c r="D35" s="331"/>
    </row>
    <row r="36" spans="1:4">
      <c r="A36" s="18" t="s">
        <v>88</v>
      </c>
      <c r="B36" s="18" t="s">
        <v>89</v>
      </c>
      <c r="C36" s="332">
        <v>5.0000000000000001E-3</v>
      </c>
      <c r="D36" s="332">
        <v>0.05</v>
      </c>
    </row>
    <row r="37" spans="1:4">
      <c r="A37" s="333" t="s">
        <v>90</v>
      </c>
      <c r="B37" s="333" t="s">
        <v>91</v>
      </c>
      <c r="C37" s="332">
        <v>5.0000000000000001E-3</v>
      </c>
      <c r="D37" s="332">
        <v>0.05</v>
      </c>
    </row>
    <row r="38" spans="1:4" ht="26">
      <c r="A38" s="325" t="s">
        <v>858</v>
      </c>
      <c r="B38" s="325" t="s">
        <v>892</v>
      </c>
      <c r="C38" s="334"/>
      <c r="D38" s="334"/>
    </row>
    <row r="39" spans="1:4">
      <c r="A39" s="333" t="s">
        <v>88</v>
      </c>
      <c r="B39" s="333" t="s">
        <v>89</v>
      </c>
      <c r="C39" s="332">
        <v>5.0000000000000001E-3</v>
      </c>
      <c r="D39" s="332">
        <v>0.05</v>
      </c>
    </row>
    <row r="40" spans="1:4">
      <c r="A40" s="333" t="s">
        <v>90</v>
      </c>
      <c r="B40" s="333" t="s">
        <v>91</v>
      </c>
      <c r="C40" s="332">
        <v>5.0000000000000001E-3</v>
      </c>
      <c r="D40" s="332">
        <v>0.05</v>
      </c>
    </row>
    <row r="41" spans="1:4">
      <c r="A41" s="325" t="s">
        <v>893</v>
      </c>
      <c r="B41" s="325" t="s">
        <v>894</v>
      </c>
      <c r="C41" s="334"/>
      <c r="D41" s="334"/>
    </row>
    <row r="42" spans="1:4">
      <c r="A42" s="333" t="s">
        <v>88</v>
      </c>
      <c r="B42" s="333" t="s">
        <v>89</v>
      </c>
      <c r="C42" s="332">
        <v>0</v>
      </c>
      <c r="D42" s="332">
        <v>0</v>
      </c>
    </row>
    <row r="43" spans="1:4">
      <c r="A43" s="333" t="s">
        <v>90</v>
      </c>
      <c r="B43" s="333" t="s">
        <v>91</v>
      </c>
      <c r="C43" s="332">
        <v>0</v>
      </c>
      <c r="D43" s="332">
        <v>0</v>
      </c>
    </row>
    <row r="46" spans="1:4">
      <c r="A46" s="330" t="s">
        <v>886</v>
      </c>
      <c r="B46" s="330" t="s">
        <v>887</v>
      </c>
      <c r="C46" s="322">
        <v>469</v>
      </c>
      <c r="D46" s="322">
        <v>4131</v>
      </c>
    </row>
    <row r="47" spans="1:4" ht="26">
      <c r="A47" s="38" t="s">
        <v>896</v>
      </c>
      <c r="B47" s="38" t="s">
        <v>897</v>
      </c>
      <c r="C47" s="324">
        <v>0</v>
      </c>
      <c r="D47" s="324">
        <v>0</v>
      </c>
    </row>
    <row r="48" spans="1:4">
      <c r="A48" s="38" t="s">
        <v>637</v>
      </c>
      <c r="B48" s="38" t="s">
        <v>898</v>
      </c>
      <c r="C48" s="324">
        <v>-362</v>
      </c>
      <c r="D48" s="324">
        <v>20</v>
      </c>
    </row>
    <row r="49" spans="1:4">
      <c r="A49" s="38" t="s">
        <v>403</v>
      </c>
      <c r="B49" s="38" t="s">
        <v>404</v>
      </c>
      <c r="C49" s="324">
        <v>0</v>
      </c>
      <c r="D49" s="324">
        <v>0</v>
      </c>
    </row>
    <row r="50" spans="1:4" ht="26">
      <c r="A50" s="38" t="s">
        <v>899</v>
      </c>
      <c r="B50" s="38" t="s">
        <v>900</v>
      </c>
      <c r="C50" s="324">
        <v>0</v>
      </c>
      <c r="D50" s="324">
        <v>0</v>
      </c>
    </row>
    <row r="51" spans="1:4">
      <c r="A51" s="330" t="s">
        <v>405</v>
      </c>
      <c r="B51" s="330" t="s">
        <v>901</v>
      </c>
      <c r="C51" s="322">
        <v>107</v>
      </c>
      <c r="D51" s="322">
        <v>4151</v>
      </c>
    </row>
    <row r="52" spans="1:4" ht="26">
      <c r="A52" s="18" t="s">
        <v>795</v>
      </c>
      <c r="B52" s="18" t="s">
        <v>902</v>
      </c>
      <c r="C52" s="324">
        <v>0</v>
      </c>
      <c r="D52" s="324">
        <v>0</v>
      </c>
    </row>
    <row r="53" spans="1:4" ht="26">
      <c r="A53" s="330" t="s">
        <v>903</v>
      </c>
      <c r="B53" s="330" t="s">
        <v>904</v>
      </c>
      <c r="C53" s="322">
        <v>107</v>
      </c>
      <c r="D53" s="322">
        <v>4151</v>
      </c>
    </row>
    <row r="56" spans="1:4" ht="26">
      <c r="A56" s="13" t="s">
        <v>1087</v>
      </c>
      <c r="B56" s="13" t="s">
        <v>1088</v>
      </c>
    </row>
    <row r="57" spans="1:4" ht="31.25" customHeight="1">
      <c r="A57" s="319" t="s">
        <v>126</v>
      </c>
      <c r="B57" s="319" t="s">
        <v>127</v>
      </c>
      <c r="C57" s="320" t="s">
        <v>1141</v>
      </c>
      <c r="D57" s="320" t="s">
        <v>1159</v>
      </c>
    </row>
    <row r="58" spans="1:4">
      <c r="A58" s="340" t="s">
        <v>14</v>
      </c>
      <c r="B58" s="340" t="s">
        <v>15</v>
      </c>
      <c r="C58" s="336">
        <v>90751</v>
      </c>
      <c r="D58" s="336">
        <v>89842</v>
      </c>
    </row>
    <row r="59" spans="1:4">
      <c r="A59" s="61" t="s">
        <v>566</v>
      </c>
      <c r="B59" s="61" t="s">
        <v>133</v>
      </c>
      <c r="C59" s="62">
        <v>10477</v>
      </c>
      <c r="D59" s="62">
        <v>8973</v>
      </c>
    </row>
    <row r="60" spans="1:4">
      <c r="A60" s="61" t="s">
        <v>134</v>
      </c>
      <c r="B60" s="61" t="s">
        <v>907</v>
      </c>
      <c r="C60" s="62">
        <v>77718</v>
      </c>
      <c r="D60" s="62">
        <v>72940</v>
      </c>
    </row>
    <row r="61" spans="1:4">
      <c r="A61" s="61" t="s">
        <v>138</v>
      </c>
      <c r="B61" s="61" t="s">
        <v>139</v>
      </c>
      <c r="C61" s="62">
        <v>2002</v>
      </c>
      <c r="D61" s="62">
        <v>6847</v>
      </c>
    </row>
    <row r="62" spans="1:4">
      <c r="A62" s="61" t="s">
        <v>909</v>
      </c>
      <c r="B62" s="61" t="s">
        <v>141</v>
      </c>
      <c r="C62" s="62">
        <v>0</v>
      </c>
      <c r="D62" s="62">
        <v>0</v>
      </c>
    </row>
    <row r="63" spans="1:4">
      <c r="A63" s="61" t="s">
        <v>536</v>
      </c>
      <c r="B63" s="61" t="s">
        <v>451</v>
      </c>
      <c r="C63" s="62">
        <v>0</v>
      </c>
      <c r="D63" s="62">
        <v>0</v>
      </c>
    </row>
    <row r="64" spans="1:4" ht="26">
      <c r="A64" s="61" t="s">
        <v>644</v>
      </c>
      <c r="B64" s="61" t="s">
        <v>865</v>
      </c>
      <c r="C64" s="62">
        <v>0</v>
      </c>
      <c r="D64" s="62">
        <v>0</v>
      </c>
    </row>
    <row r="65" spans="1:4">
      <c r="A65" s="61" t="s">
        <v>911</v>
      </c>
      <c r="B65" s="61" t="s">
        <v>912</v>
      </c>
      <c r="C65" s="62">
        <v>0</v>
      </c>
      <c r="D65" s="62">
        <v>0</v>
      </c>
    </row>
    <row r="66" spans="1:4">
      <c r="A66" s="61" t="s">
        <v>146</v>
      </c>
      <c r="B66" s="61" t="s">
        <v>147</v>
      </c>
      <c r="C66" s="62">
        <v>0</v>
      </c>
      <c r="D66" s="62">
        <v>0</v>
      </c>
    </row>
    <row r="67" spans="1:4">
      <c r="A67" s="61" t="s">
        <v>913</v>
      </c>
      <c r="B67" s="61" t="s">
        <v>151</v>
      </c>
      <c r="C67" s="62">
        <v>285</v>
      </c>
      <c r="D67" s="62">
        <v>936</v>
      </c>
    </row>
    <row r="68" spans="1:4">
      <c r="A68" s="61" t="s">
        <v>1005</v>
      </c>
      <c r="B68" s="61" t="s">
        <v>1006</v>
      </c>
      <c r="C68" s="62">
        <v>269</v>
      </c>
      <c r="D68" s="62">
        <v>146</v>
      </c>
    </row>
    <row r="69" spans="1:4">
      <c r="A69" s="340" t="s">
        <v>914</v>
      </c>
      <c r="B69" s="340" t="s">
        <v>17</v>
      </c>
      <c r="C69" s="336">
        <v>78266</v>
      </c>
      <c r="D69" s="336">
        <v>79608</v>
      </c>
    </row>
    <row r="70" spans="1:4">
      <c r="A70" s="61" t="s">
        <v>156</v>
      </c>
      <c r="B70" s="61" t="s">
        <v>157</v>
      </c>
      <c r="C70" s="62">
        <v>33751</v>
      </c>
      <c r="D70" s="62">
        <v>32836</v>
      </c>
    </row>
    <row r="71" spans="1:4">
      <c r="A71" s="61" t="s">
        <v>158</v>
      </c>
      <c r="B71" s="61" t="s">
        <v>159</v>
      </c>
      <c r="C71" s="62">
        <v>18622</v>
      </c>
      <c r="D71" s="62">
        <v>18019</v>
      </c>
    </row>
    <row r="72" spans="1:4">
      <c r="A72" s="364" t="s">
        <v>915</v>
      </c>
      <c r="B72" s="364" t="s">
        <v>161</v>
      </c>
      <c r="C72" s="337">
        <v>124</v>
      </c>
      <c r="D72" s="337">
        <v>775</v>
      </c>
    </row>
    <row r="73" spans="1:4">
      <c r="A73" s="61" t="s">
        <v>152</v>
      </c>
      <c r="B73" s="61" t="s">
        <v>163</v>
      </c>
      <c r="C73" s="62">
        <v>1959</v>
      </c>
      <c r="D73" s="62">
        <v>2052</v>
      </c>
    </row>
    <row r="74" spans="1:4">
      <c r="A74" s="61" t="s">
        <v>916</v>
      </c>
      <c r="B74" s="61" t="s">
        <v>917</v>
      </c>
      <c r="C74" s="62">
        <v>0</v>
      </c>
      <c r="D74" s="62">
        <v>0</v>
      </c>
    </row>
    <row r="75" spans="1:4" ht="26">
      <c r="A75" s="61" t="s">
        <v>918</v>
      </c>
      <c r="B75" s="61" t="s">
        <v>919</v>
      </c>
      <c r="C75" s="62">
        <v>0</v>
      </c>
      <c r="D75" s="62">
        <v>0</v>
      </c>
    </row>
    <row r="76" spans="1:4">
      <c r="A76" s="61" t="s">
        <v>146</v>
      </c>
      <c r="B76" s="61" t="s">
        <v>147</v>
      </c>
      <c r="C76" s="62">
        <v>1793</v>
      </c>
      <c r="D76" s="62">
        <v>10047</v>
      </c>
    </row>
    <row r="77" spans="1:4">
      <c r="A77" s="61" t="s">
        <v>499</v>
      </c>
      <c r="B77" s="61" t="s">
        <v>149</v>
      </c>
      <c r="C77" s="62">
        <v>17138</v>
      </c>
      <c r="D77" s="62">
        <v>11388</v>
      </c>
    </row>
    <row r="78" spans="1:4">
      <c r="A78" s="61" t="s">
        <v>170</v>
      </c>
      <c r="B78" s="61" t="s">
        <v>920</v>
      </c>
      <c r="C78" s="62">
        <v>4879</v>
      </c>
      <c r="D78" s="62">
        <v>4491</v>
      </c>
    </row>
    <row r="79" spans="1:4">
      <c r="A79" s="61" t="s">
        <v>923</v>
      </c>
      <c r="B79" s="61" t="s">
        <v>924</v>
      </c>
      <c r="C79" s="62">
        <v>0</v>
      </c>
      <c r="D79" s="62">
        <v>0</v>
      </c>
    </row>
    <row r="80" spans="1:4">
      <c r="A80" s="340" t="s">
        <v>20</v>
      </c>
      <c r="B80" s="340" t="s">
        <v>925</v>
      </c>
      <c r="C80" s="336">
        <v>169017</v>
      </c>
      <c r="D80" s="336">
        <v>169450</v>
      </c>
    </row>
    <row r="81" spans="1:4">
      <c r="A81" s="15"/>
      <c r="B81" s="15"/>
      <c r="C81" s="1"/>
    </row>
    <row r="82" spans="1:4" ht="31.25" customHeight="1">
      <c r="A82" s="319" t="s">
        <v>452</v>
      </c>
      <c r="B82" s="319" t="s">
        <v>177</v>
      </c>
      <c r="C82" s="320" t="s">
        <v>1141</v>
      </c>
      <c r="D82" s="320" t="s">
        <v>1159</v>
      </c>
    </row>
    <row r="83" spans="1:4">
      <c r="A83" s="340" t="s">
        <v>22</v>
      </c>
      <c r="B83" s="340" t="s">
        <v>23</v>
      </c>
      <c r="C83" s="336">
        <v>123962</v>
      </c>
      <c r="D83" s="336">
        <v>100674</v>
      </c>
    </row>
    <row r="84" spans="1:4">
      <c r="A84" s="340" t="s">
        <v>926</v>
      </c>
      <c r="B84" s="340" t="s">
        <v>481</v>
      </c>
      <c r="C84" s="336">
        <v>123962</v>
      </c>
      <c r="D84" s="336">
        <v>100674</v>
      </c>
    </row>
    <row r="85" spans="1:4">
      <c r="A85" s="61" t="s">
        <v>182</v>
      </c>
      <c r="B85" s="61" t="s">
        <v>183</v>
      </c>
      <c r="C85" s="62">
        <v>94950</v>
      </c>
      <c r="D85" s="62">
        <v>94950</v>
      </c>
    </row>
    <row r="86" spans="1:4">
      <c r="A86" s="61" t="s">
        <v>990</v>
      </c>
      <c r="B86" s="61" t="s">
        <v>1007</v>
      </c>
      <c r="C86" s="62">
        <v>106751</v>
      </c>
      <c r="D86" s="62">
        <v>111441</v>
      </c>
    </row>
    <row r="87" spans="1:4">
      <c r="A87" s="61" t="s">
        <v>1008</v>
      </c>
      <c r="B87" s="61" t="s">
        <v>189</v>
      </c>
      <c r="C87" s="62">
        <v>0</v>
      </c>
      <c r="D87" s="62">
        <v>0</v>
      </c>
    </row>
    <row r="88" spans="1:4">
      <c r="A88" s="61" t="s">
        <v>573</v>
      </c>
      <c r="B88" s="61" t="s">
        <v>191</v>
      </c>
      <c r="C88" s="62">
        <v>0</v>
      </c>
      <c r="D88" s="62">
        <v>0</v>
      </c>
    </row>
    <row r="89" spans="1:4">
      <c r="A89" s="61" t="s">
        <v>574</v>
      </c>
      <c r="B89" s="61" t="s">
        <v>193</v>
      </c>
      <c r="C89" s="62">
        <v>-640</v>
      </c>
      <c r="D89" s="62">
        <v>-714</v>
      </c>
    </row>
    <row r="90" spans="1:4">
      <c r="A90" s="61" t="s">
        <v>194</v>
      </c>
      <c r="B90" s="61" t="s">
        <v>195</v>
      </c>
      <c r="C90" s="62">
        <v>-77568</v>
      </c>
      <c r="D90" s="62">
        <v>-109134</v>
      </c>
    </row>
    <row r="91" spans="1:4">
      <c r="A91" s="61" t="s">
        <v>575</v>
      </c>
      <c r="B91" s="61" t="s">
        <v>197</v>
      </c>
      <c r="C91" s="62">
        <v>469</v>
      </c>
      <c r="D91" s="62">
        <v>4131</v>
      </c>
    </row>
    <row r="92" spans="1:4">
      <c r="A92" s="321" t="s">
        <v>927</v>
      </c>
      <c r="B92" s="321" t="s">
        <v>482</v>
      </c>
      <c r="C92" s="341">
        <v>0</v>
      </c>
      <c r="D92" s="341">
        <v>0</v>
      </c>
    </row>
    <row r="93" spans="1:4">
      <c r="A93" s="340" t="s">
        <v>24</v>
      </c>
      <c r="B93" s="340" t="s">
        <v>928</v>
      </c>
      <c r="C93" s="336">
        <v>7036</v>
      </c>
      <c r="D93" s="336">
        <v>12213</v>
      </c>
    </row>
    <row r="94" spans="1:4">
      <c r="A94" s="61" t="s">
        <v>336</v>
      </c>
      <c r="B94" s="61" t="s">
        <v>337</v>
      </c>
      <c r="C94" s="62">
        <v>0</v>
      </c>
      <c r="D94" s="62">
        <v>5776</v>
      </c>
    </row>
    <row r="95" spans="1:4">
      <c r="A95" s="61" t="s">
        <v>200</v>
      </c>
      <c r="B95" s="61" t="s">
        <v>201</v>
      </c>
      <c r="C95" s="62">
        <v>470</v>
      </c>
      <c r="D95" s="62">
        <v>0</v>
      </c>
    </row>
    <row r="96" spans="1:4">
      <c r="A96" s="61" t="s">
        <v>929</v>
      </c>
      <c r="B96" s="61" t="s">
        <v>531</v>
      </c>
      <c r="C96" s="62">
        <v>0</v>
      </c>
      <c r="D96" s="62">
        <v>0</v>
      </c>
    </row>
    <row r="97" spans="1:4">
      <c r="A97" s="61" t="s">
        <v>502</v>
      </c>
      <c r="B97" s="61" t="s">
        <v>205</v>
      </c>
      <c r="C97" s="62">
        <v>6182</v>
      </c>
      <c r="D97" s="62">
        <v>6296</v>
      </c>
    </row>
    <row r="98" spans="1:4">
      <c r="A98" s="61" t="s">
        <v>503</v>
      </c>
      <c r="B98" s="61" t="s">
        <v>207</v>
      </c>
      <c r="C98" s="62">
        <v>345</v>
      </c>
      <c r="D98" s="62">
        <v>102</v>
      </c>
    </row>
    <row r="99" spans="1:4">
      <c r="A99" s="61" t="s">
        <v>483</v>
      </c>
      <c r="B99" s="61" t="s">
        <v>456</v>
      </c>
      <c r="C99" s="62">
        <v>30</v>
      </c>
      <c r="D99" s="62">
        <v>34</v>
      </c>
    </row>
    <row r="100" spans="1:4">
      <c r="A100" s="61" t="s">
        <v>930</v>
      </c>
      <c r="B100" s="61" t="s">
        <v>211</v>
      </c>
      <c r="C100" s="62">
        <v>9</v>
      </c>
      <c r="D100" s="62">
        <v>5</v>
      </c>
    </row>
    <row r="101" spans="1:4">
      <c r="A101" s="340" t="s">
        <v>931</v>
      </c>
      <c r="B101" s="340" t="s">
        <v>932</v>
      </c>
      <c r="C101" s="336">
        <v>38019</v>
      </c>
      <c r="D101" s="336">
        <v>56563</v>
      </c>
    </row>
    <row r="102" spans="1:4">
      <c r="A102" s="61" t="s">
        <v>336</v>
      </c>
      <c r="B102" s="61" t="s">
        <v>337</v>
      </c>
      <c r="C102" s="62">
        <v>5788</v>
      </c>
      <c r="D102" s="62">
        <v>10350</v>
      </c>
    </row>
    <row r="103" spans="1:4">
      <c r="A103" s="61" t="s">
        <v>200</v>
      </c>
      <c r="B103" s="61" t="s">
        <v>201</v>
      </c>
      <c r="C103" s="62">
        <v>271</v>
      </c>
      <c r="D103" s="62">
        <v>110</v>
      </c>
    </row>
    <row r="104" spans="1:4">
      <c r="A104" s="61" t="s">
        <v>579</v>
      </c>
      <c r="B104" s="61" t="s">
        <v>217</v>
      </c>
      <c r="C104" s="62">
        <v>22778</v>
      </c>
      <c r="D104" s="62">
        <v>22332</v>
      </c>
    </row>
    <row r="105" spans="1:4">
      <c r="A105" s="61" t="s">
        <v>933</v>
      </c>
      <c r="B105" s="61" t="s">
        <v>219</v>
      </c>
      <c r="C105" s="62">
        <v>241</v>
      </c>
      <c r="D105" s="62">
        <v>29</v>
      </c>
    </row>
    <row r="106" spans="1:4">
      <c r="A106" s="61" t="s">
        <v>202</v>
      </c>
      <c r="B106" s="61" t="s">
        <v>203</v>
      </c>
      <c r="C106" s="62">
        <v>7577</v>
      </c>
      <c r="D106" s="62">
        <v>23348</v>
      </c>
    </row>
    <row r="107" spans="1:4">
      <c r="A107" s="61" t="s">
        <v>503</v>
      </c>
      <c r="B107" s="61" t="s">
        <v>207</v>
      </c>
      <c r="C107" s="62">
        <v>1272</v>
      </c>
      <c r="D107" s="62">
        <v>17</v>
      </c>
    </row>
    <row r="108" spans="1:4">
      <c r="A108" s="61" t="s">
        <v>934</v>
      </c>
      <c r="B108" s="61" t="s">
        <v>456</v>
      </c>
      <c r="C108" s="62">
        <v>1</v>
      </c>
      <c r="D108" s="62">
        <v>1</v>
      </c>
    </row>
    <row r="109" spans="1:4">
      <c r="A109" s="61" t="s">
        <v>930</v>
      </c>
      <c r="B109" s="61" t="s">
        <v>211</v>
      </c>
      <c r="C109" s="62">
        <v>91</v>
      </c>
      <c r="D109" s="62">
        <v>376</v>
      </c>
    </row>
    <row r="110" spans="1:4" ht="26">
      <c r="A110" s="342" t="s">
        <v>935</v>
      </c>
      <c r="B110" s="342" t="s">
        <v>936</v>
      </c>
      <c r="C110" s="343">
        <v>0</v>
      </c>
      <c r="D110" s="343">
        <v>0</v>
      </c>
    </row>
    <row r="111" spans="1:4">
      <c r="A111" s="340" t="s">
        <v>30</v>
      </c>
      <c r="B111" s="340" t="s">
        <v>937</v>
      </c>
      <c r="C111" s="336">
        <v>169017</v>
      </c>
      <c r="D111" s="336">
        <v>169450</v>
      </c>
    </row>
    <row r="114" spans="1:4" ht="26">
      <c r="A114" s="13" t="s">
        <v>1090</v>
      </c>
      <c r="B114" s="13" t="s">
        <v>1091</v>
      </c>
    </row>
    <row r="115" spans="1:4" ht="31.25" customHeight="1">
      <c r="A115" s="319" t="s">
        <v>231</v>
      </c>
      <c r="B115" s="319" t="s">
        <v>232</v>
      </c>
      <c r="C115" s="113" t="s">
        <v>1140</v>
      </c>
      <c r="D115" s="113" t="s">
        <v>1158</v>
      </c>
    </row>
    <row r="116" spans="1:4">
      <c r="A116" s="344" t="s">
        <v>938</v>
      </c>
      <c r="B116" s="344" t="s">
        <v>234</v>
      </c>
      <c r="C116" s="4"/>
      <c r="D116" s="4"/>
    </row>
    <row r="117" spans="1:4">
      <c r="A117" s="345" t="s">
        <v>817</v>
      </c>
      <c r="B117" s="345" t="s">
        <v>1146</v>
      </c>
      <c r="C117" s="5">
        <v>248</v>
      </c>
      <c r="D117" s="5">
        <v>4521</v>
      </c>
    </row>
    <row r="118" spans="1:4">
      <c r="A118" s="345" t="s">
        <v>235</v>
      </c>
      <c r="B118" s="345" t="s">
        <v>236</v>
      </c>
      <c r="C118" s="5">
        <v>-850</v>
      </c>
      <c r="D118" s="5">
        <v>-8468</v>
      </c>
    </row>
    <row r="119" spans="1:4" ht="26">
      <c r="A119" s="358" t="s">
        <v>1055</v>
      </c>
      <c r="B119" s="358" t="s">
        <v>1056</v>
      </c>
      <c r="C119" s="6">
        <v>0</v>
      </c>
      <c r="D119" s="6">
        <v>0</v>
      </c>
    </row>
    <row r="120" spans="1:4">
      <c r="A120" s="63" t="s">
        <v>1057</v>
      </c>
      <c r="B120" s="63" t="s">
        <v>1058</v>
      </c>
      <c r="C120" s="6">
        <v>563</v>
      </c>
      <c r="D120" s="6">
        <v>471</v>
      </c>
    </row>
    <row r="121" spans="1:4">
      <c r="A121" s="63" t="s">
        <v>804</v>
      </c>
      <c r="B121" s="63" t="s">
        <v>1011</v>
      </c>
      <c r="C121" s="6">
        <v>0</v>
      </c>
      <c r="D121" s="6">
        <v>0</v>
      </c>
    </row>
    <row r="122" spans="1:4">
      <c r="A122" s="63" t="s">
        <v>943</v>
      </c>
      <c r="B122" s="63" t="s">
        <v>605</v>
      </c>
      <c r="C122" s="6">
        <v>206</v>
      </c>
      <c r="D122" s="6">
        <v>446</v>
      </c>
    </row>
    <row r="123" spans="1:4">
      <c r="A123" s="63" t="s">
        <v>652</v>
      </c>
      <c r="B123" s="63" t="s">
        <v>944</v>
      </c>
      <c r="C123" s="6">
        <v>-233</v>
      </c>
      <c r="D123" s="6">
        <v>-5</v>
      </c>
    </row>
    <row r="124" spans="1:4">
      <c r="A124" s="63" t="s">
        <v>653</v>
      </c>
      <c r="B124" s="63" t="s">
        <v>248</v>
      </c>
      <c r="C124" s="6">
        <v>-717</v>
      </c>
      <c r="D124" s="6">
        <v>-844</v>
      </c>
    </row>
    <row r="125" spans="1:4">
      <c r="A125" s="63" t="s">
        <v>654</v>
      </c>
      <c r="B125" s="63" t="s">
        <v>250</v>
      </c>
      <c r="C125" s="6">
        <v>-2574</v>
      </c>
      <c r="D125" s="6">
        <v>-8042</v>
      </c>
    </row>
    <row r="126" spans="1:4">
      <c r="A126" s="63" t="s">
        <v>655</v>
      </c>
      <c r="B126" s="63" t="s">
        <v>252</v>
      </c>
      <c r="C126" s="6">
        <v>11244</v>
      </c>
      <c r="D126" s="6">
        <v>-1644</v>
      </c>
    </row>
    <row r="127" spans="1:4">
      <c r="A127" s="63" t="s">
        <v>255</v>
      </c>
      <c r="B127" s="63" t="s">
        <v>945</v>
      </c>
      <c r="C127" s="6">
        <v>-8558</v>
      </c>
      <c r="D127" s="6">
        <v>-168</v>
      </c>
    </row>
    <row r="128" spans="1:4">
      <c r="A128" s="63" t="s">
        <v>259</v>
      </c>
      <c r="B128" s="63" t="s">
        <v>256</v>
      </c>
      <c r="C128" s="6">
        <v>-420</v>
      </c>
      <c r="D128" s="6">
        <v>933</v>
      </c>
    </row>
    <row r="129" spans="1:4">
      <c r="A129" s="63" t="s">
        <v>946</v>
      </c>
      <c r="B129" s="63" t="s">
        <v>260</v>
      </c>
      <c r="C129" s="6">
        <v>-361</v>
      </c>
      <c r="D129" s="6">
        <v>385</v>
      </c>
    </row>
    <row r="130" spans="1:4">
      <c r="A130" s="345" t="s">
        <v>805</v>
      </c>
      <c r="B130" s="345" t="s">
        <v>262</v>
      </c>
      <c r="C130" s="5">
        <v>-602</v>
      </c>
      <c r="D130" s="5">
        <v>-3947</v>
      </c>
    </row>
    <row r="131" spans="1:4">
      <c r="A131" s="346" t="s">
        <v>947</v>
      </c>
      <c r="B131" s="346" t="s">
        <v>948</v>
      </c>
      <c r="C131" s="7"/>
      <c r="D131" s="7"/>
    </row>
    <row r="132" spans="1:4">
      <c r="A132" s="63" t="s">
        <v>766</v>
      </c>
      <c r="B132" s="63" t="s">
        <v>767</v>
      </c>
      <c r="C132" s="6">
        <v>1508</v>
      </c>
      <c r="D132" s="6">
        <v>-691</v>
      </c>
    </row>
    <row r="133" spans="1:4">
      <c r="A133" s="347" t="s">
        <v>949</v>
      </c>
      <c r="B133" s="347" t="s">
        <v>950</v>
      </c>
      <c r="C133" s="5">
        <v>906</v>
      </c>
      <c r="D133" s="5">
        <v>-4638</v>
      </c>
    </row>
    <row r="134" spans="1:4">
      <c r="A134" s="344" t="s">
        <v>660</v>
      </c>
      <c r="B134" s="344" t="s">
        <v>272</v>
      </c>
      <c r="C134" s="4"/>
      <c r="D134" s="4"/>
    </row>
    <row r="135" spans="1:4">
      <c r="A135" s="348" t="s">
        <v>549</v>
      </c>
      <c r="B135" s="348" t="s">
        <v>274</v>
      </c>
      <c r="C135" s="4">
        <v>2695</v>
      </c>
      <c r="D135" s="4">
        <v>4781</v>
      </c>
    </row>
    <row r="136" spans="1:4">
      <c r="A136" s="63" t="s">
        <v>951</v>
      </c>
      <c r="B136" s="63" t="s">
        <v>952</v>
      </c>
      <c r="C136" s="6">
        <v>172</v>
      </c>
      <c r="D136" s="6">
        <v>14</v>
      </c>
    </row>
    <row r="137" spans="1:4">
      <c r="A137" s="63" t="s">
        <v>1012</v>
      </c>
      <c r="B137" s="63" t="s">
        <v>1013</v>
      </c>
      <c r="C137" s="6">
        <v>0</v>
      </c>
      <c r="D137" s="6">
        <v>0</v>
      </c>
    </row>
    <row r="138" spans="1:4">
      <c r="A138" s="63" t="s">
        <v>281</v>
      </c>
      <c r="B138" s="63" t="s">
        <v>282</v>
      </c>
      <c r="C138" s="6">
        <v>2500</v>
      </c>
      <c r="D138" s="6">
        <v>4650</v>
      </c>
    </row>
    <row r="139" spans="1:4">
      <c r="A139" s="63" t="s">
        <v>953</v>
      </c>
      <c r="B139" s="63" t="s">
        <v>954</v>
      </c>
      <c r="C139" s="6">
        <v>23</v>
      </c>
      <c r="D139" s="6">
        <v>0</v>
      </c>
    </row>
    <row r="140" spans="1:4">
      <c r="A140" s="63" t="s">
        <v>1014</v>
      </c>
      <c r="B140" s="63" t="s">
        <v>1015</v>
      </c>
      <c r="C140" s="6">
        <v>0</v>
      </c>
      <c r="D140" s="6">
        <v>117</v>
      </c>
    </row>
    <row r="141" spans="1:4">
      <c r="A141" s="345" t="s">
        <v>553</v>
      </c>
      <c r="B141" s="345" t="s">
        <v>300</v>
      </c>
      <c r="C141" s="5">
        <v>657</v>
      </c>
      <c r="D141" s="5">
        <v>15449</v>
      </c>
    </row>
    <row r="142" spans="1:4" ht="26">
      <c r="A142" s="63" t="s">
        <v>957</v>
      </c>
      <c r="B142" s="63" t="s">
        <v>958</v>
      </c>
      <c r="C142" s="6">
        <v>640</v>
      </c>
      <c r="D142" s="6">
        <v>412</v>
      </c>
    </row>
    <row r="143" spans="1:4">
      <c r="A143" s="63" t="s">
        <v>1016</v>
      </c>
      <c r="B143" s="63" t="s">
        <v>1017</v>
      </c>
      <c r="C143" s="6">
        <v>0</v>
      </c>
      <c r="D143" s="6">
        <v>0</v>
      </c>
    </row>
    <row r="144" spans="1:4">
      <c r="A144" s="63" t="s">
        <v>962</v>
      </c>
      <c r="B144" s="63" t="s">
        <v>963</v>
      </c>
      <c r="C144" s="6">
        <v>0</v>
      </c>
      <c r="D144" s="6">
        <v>15000</v>
      </c>
    </row>
    <row r="145" spans="1:4">
      <c r="A145" s="63" t="s">
        <v>557</v>
      </c>
      <c r="B145" s="63" t="s">
        <v>424</v>
      </c>
      <c r="C145" s="6">
        <v>17</v>
      </c>
      <c r="D145" s="6">
        <v>37</v>
      </c>
    </row>
    <row r="146" spans="1:4">
      <c r="A146" s="347" t="s">
        <v>964</v>
      </c>
      <c r="B146" s="347" t="s">
        <v>965</v>
      </c>
      <c r="C146" s="5">
        <v>2038</v>
      </c>
      <c r="D146" s="5">
        <v>-10668</v>
      </c>
    </row>
    <row r="147" spans="1:4">
      <c r="A147" s="344" t="s">
        <v>669</v>
      </c>
      <c r="B147" s="344" t="s">
        <v>966</v>
      </c>
      <c r="C147" s="4"/>
      <c r="D147" s="4"/>
    </row>
    <row r="148" spans="1:4">
      <c r="A148" s="348" t="s">
        <v>549</v>
      </c>
      <c r="B148" s="348" t="s">
        <v>274</v>
      </c>
      <c r="C148" s="4">
        <v>5001</v>
      </c>
      <c r="D148" s="4">
        <v>9121</v>
      </c>
    </row>
    <row r="149" spans="1:4" ht="26">
      <c r="A149" s="63" t="s">
        <v>967</v>
      </c>
      <c r="B149" s="63" t="s">
        <v>968</v>
      </c>
      <c r="C149" s="6">
        <v>0</v>
      </c>
      <c r="D149" s="6">
        <v>9000</v>
      </c>
    </row>
    <row r="150" spans="1:4">
      <c r="A150" s="63" t="s">
        <v>336</v>
      </c>
      <c r="B150" s="63" t="s">
        <v>337</v>
      </c>
      <c r="C150" s="6">
        <v>4989</v>
      </c>
      <c r="D150" s="6">
        <v>90</v>
      </c>
    </row>
    <row r="151" spans="1:4">
      <c r="A151" s="63" t="s">
        <v>1018</v>
      </c>
      <c r="B151" s="63" t="s">
        <v>1019</v>
      </c>
      <c r="C151" s="6">
        <v>0</v>
      </c>
      <c r="D151" s="6">
        <v>0</v>
      </c>
    </row>
    <row r="152" spans="1:4">
      <c r="A152" s="63" t="s">
        <v>1020</v>
      </c>
      <c r="B152" s="63" t="s">
        <v>1021</v>
      </c>
      <c r="C152" s="6">
        <v>12</v>
      </c>
      <c r="D152" s="6">
        <v>31</v>
      </c>
    </row>
    <row r="153" spans="1:4">
      <c r="A153" s="345" t="s">
        <v>553</v>
      </c>
      <c r="B153" s="345" t="s">
        <v>300</v>
      </c>
      <c r="C153" s="5">
        <v>12885</v>
      </c>
      <c r="D153" s="5">
        <v>4934</v>
      </c>
    </row>
    <row r="154" spans="1:4">
      <c r="A154" s="63" t="s">
        <v>1022</v>
      </c>
      <c r="B154" s="63" t="s">
        <v>1023</v>
      </c>
      <c r="C154" s="6">
        <v>0</v>
      </c>
      <c r="D154" s="6">
        <v>0</v>
      </c>
    </row>
    <row r="155" spans="1:4">
      <c r="A155" s="63" t="s">
        <v>811</v>
      </c>
      <c r="B155" s="63" t="s">
        <v>346</v>
      </c>
      <c r="C155" s="6">
        <v>0</v>
      </c>
      <c r="D155" s="6">
        <v>0</v>
      </c>
    </row>
    <row r="156" spans="1:4" ht="26">
      <c r="A156" s="63" t="s">
        <v>1024</v>
      </c>
      <c r="B156" s="63" t="s">
        <v>1025</v>
      </c>
      <c r="C156" s="6">
        <v>0</v>
      </c>
      <c r="D156" s="6">
        <v>0</v>
      </c>
    </row>
    <row r="157" spans="1:4">
      <c r="A157" s="63" t="s">
        <v>969</v>
      </c>
      <c r="B157" s="63" t="s">
        <v>970</v>
      </c>
      <c r="C157" s="6">
        <v>12605</v>
      </c>
      <c r="D157" s="6">
        <v>4242</v>
      </c>
    </row>
    <row r="158" spans="1:4">
      <c r="A158" s="63" t="s">
        <v>1026</v>
      </c>
      <c r="B158" s="63" t="s">
        <v>1027</v>
      </c>
      <c r="C158" s="6">
        <v>0</v>
      </c>
      <c r="D158" s="6">
        <v>0</v>
      </c>
    </row>
    <row r="159" spans="1:4">
      <c r="A159" s="63" t="s">
        <v>200</v>
      </c>
      <c r="B159" s="63" t="s">
        <v>1028</v>
      </c>
      <c r="C159" s="6">
        <v>0</v>
      </c>
      <c r="D159" s="6">
        <v>0</v>
      </c>
    </row>
    <row r="160" spans="1:4">
      <c r="A160" s="63" t="s">
        <v>971</v>
      </c>
      <c r="B160" s="63" t="s">
        <v>786</v>
      </c>
      <c r="C160" s="6">
        <v>58</v>
      </c>
      <c r="D160" s="6">
        <v>124</v>
      </c>
    </row>
    <row r="161" spans="1:8">
      <c r="A161" s="63" t="s">
        <v>351</v>
      </c>
      <c r="B161" s="63" t="s">
        <v>341</v>
      </c>
      <c r="C161" s="6">
        <v>222</v>
      </c>
      <c r="D161" s="6">
        <v>568</v>
      </c>
    </row>
    <row r="162" spans="1:8">
      <c r="A162" s="63" t="s">
        <v>1029</v>
      </c>
      <c r="B162" s="63" t="s">
        <v>1030</v>
      </c>
      <c r="C162" s="6">
        <v>0</v>
      </c>
      <c r="D162" s="6">
        <v>0</v>
      </c>
    </row>
    <row r="163" spans="1:8">
      <c r="A163" s="347" t="s">
        <v>972</v>
      </c>
      <c r="B163" s="347" t="s">
        <v>973</v>
      </c>
      <c r="C163" s="5">
        <v>-7884</v>
      </c>
      <c r="D163" s="5">
        <v>4187</v>
      </c>
    </row>
    <row r="164" spans="1:8">
      <c r="A164" s="48" t="s">
        <v>974</v>
      </c>
      <c r="B164" s="48" t="s">
        <v>975</v>
      </c>
      <c r="C164" s="5">
        <v>-4940</v>
      </c>
      <c r="D164" s="5">
        <v>-11119</v>
      </c>
    </row>
    <row r="165" spans="1:8">
      <c r="A165" s="48" t="s">
        <v>976</v>
      </c>
      <c r="B165" s="48" t="s">
        <v>977</v>
      </c>
      <c r="C165" s="5">
        <v>-4940</v>
      </c>
      <c r="D165" s="5">
        <v>-11119</v>
      </c>
    </row>
    <row r="166" spans="1:8">
      <c r="A166" s="349" t="s">
        <v>978</v>
      </c>
      <c r="B166" s="349" t="s">
        <v>979</v>
      </c>
      <c r="C166" s="6">
        <v>0</v>
      </c>
      <c r="D166" s="6">
        <v>0</v>
      </c>
    </row>
    <row r="167" spans="1:8">
      <c r="A167" s="48" t="s">
        <v>980</v>
      </c>
      <c r="B167" s="48" t="s">
        <v>981</v>
      </c>
      <c r="C167" s="5">
        <v>9819</v>
      </c>
      <c r="D167" s="5">
        <v>15610</v>
      </c>
    </row>
    <row r="168" spans="1:8">
      <c r="A168" s="48" t="s">
        <v>982</v>
      </c>
      <c r="B168" s="48" t="s">
        <v>983</v>
      </c>
      <c r="C168" s="49">
        <v>4879</v>
      </c>
      <c r="D168" s="49">
        <v>4491</v>
      </c>
    </row>
    <row r="171" spans="1:8" ht="26">
      <c r="A171" s="13" t="s">
        <v>1092</v>
      </c>
      <c r="B171" s="13" t="s">
        <v>1093</v>
      </c>
    </row>
    <row r="172" spans="1:8" ht="52">
      <c r="A172" s="411" t="s">
        <v>126</v>
      </c>
      <c r="B172" s="411" t="s">
        <v>127</v>
      </c>
      <c r="C172" s="350" t="s">
        <v>1114</v>
      </c>
      <c r="D172" s="350" t="s">
        <v>1067</v>
      </c>
      <c r="E172" s="350" t="s">
        <v>1068</v>
      </c>
      <c r="F172" s="350" t="s">
        <v>1059</v>
      </c>
      <c r="G172" s="350" t="s">
        <v>478</v>
      </c>
      <c r="H172" s="351" t="s">
        <v>433</v>
      </c>
    </row>
    <row r="173" spans="1:8" ht="78">
      <c r="A173" s="411" t="s">
        <v>126</v>
      </c>
      <c r="B173" s="411"/>
      <c r="C173" s="350" t="s">
        <v>1115</v>
      </c>
      <c r="D173" s="350" t="s">
        <v>1069</v>
      </c>
      <c r="E173" s="350" t="s">
        <v>1070</v>
      </c>
      <c r="F173" s="350" t="s">
        <v>1060</v>
      </c>
      <c r="G173" s="350" t="s">
        <v>987</v>
      </c>
      <c r="H173" s="351" t="s">
        <v>435</v>
      </c>
    </row>
    <row r="174" spans="1:8">
      <c r="A174" s="347" t="s">
        <v>14</v>
      </c>
      <c r="B174" s="347" t="s">
        <v>15</v>
      </c>
      <c r="C174" s="352">
        <v>2884</v>
      </c>
      <c r="D174" s="352">
        <v>2255</v>
      </c>
      <c r="E174" s="352">
        <v>240</v>
      </c>
      <c r="F174" s="352">
        <v>94369</v>
      </c>
      <c r="G174" s="352">
        <v>-8997</v>
      </c>
      <c r="H174" s="352">
        <v>90751</v>
      </c>
    </row>
    <row r="175" spans="1:8">
      <c r="A175" s="64" t="s">
        <v>566</v>
      </c>
      <c r="B175" s="64" t="s">
        <v>133</v>
      </c>
      <c r="C175" s="62">
        <v>2390</v>
      </c>
      <c r="D175" s="62">
        <v>1392</v>
      </c>
      <c r="E175" s="62">
        <v>233</v>
      </c>
      <c r="F175" s="62">
        <v>6462</v>
      </c>
      <c r="G175" s="62">
        <v>0</v>
      </c>
      <c r="H175" s="62">
        <v>10477</v>
      </c>
    </row>
    <row r="176" spans="1:8">
      <c r="A176" s="64" t="s">
        <v>134</v>
      </c>
      <c r="B176" s="64" t="s">
        <v>907</v>
      </c>
      <c r="C176" s="62">
        <v>422</v>
      </c>
      <c r="D176" s="62">
        <v>664</v>
      </c>
      <c r="E176" s="62">
        <v>3</v>
      </c>
      <c r="F176" s="62">
        <v>39585</v>
      </c>
      <c r="G176" s="62">
        <v>37044</v>
      </c>
      <c r="H176" s="62">
        <v>77718</v>
      </c>
    </row>
    <row r="177" spans="1:8">
      <c r="A177" s="64" t="s">
        <v>138</v>
      </c>
      <c r="B177" s="64" t="s">
        <v>139</v>
      </c>
      <c r="C177" s="62">
        <v>0</v>
      </c>
      <c r="D177" s="62">
        <v>0</v>
      </c>
      <c r="E177" s="62">
        <v>0</v>
      </c>
      <c r="F177" s="62">
        <v>0</v>
      </c>
      <c r="G177" s="62">
        <v>2002</v>
      </c>
      <c r="H177" s="62">
        <v>2002</v>
      </c>
    </row>
    <row r="178" spans="1:8">
      <c r="A178" s="64" t="s">
        <v>909</v>
      </c>
      <c r="B178" s="64" t="s">
        <v>141</v>
      </c>
      <c r="C178" s="62">
        <v>0</v>
      </c>
      <c r="D178" s="62">
        <v>0</v>
      </c>
      <c r="E178" s="62">
        <v>0</v>
      </c>
      <c r="F178" s="62">
        <v>0</v>
      </c>
      <c r="G178" s="62">
        <v>0</v>
      </c>
      <c r="H178" s="62">
        <v>0</v>
      </c>
    </row>
    <row r="179" spans="1:8">
      <c r="A179" s="64" t="s">
        <v>536</v>
      </c>
      <c r="B179" s="64" t="s">
        <v>451</v>
      </c>
      <c r="C179" s="62">
        <v>0</v>
      </c>
      <c r="D179" s="62">
        <v>0</v>
      </c>
      <c r="E179" s="62">
        <v>0</v>
      </c>
      <c r="F179" s="62">
        <v>0</v>
      </c>
      <c r="G179" s="62">
        <v>0</v>
      </c>
      <c r="H179" s="62">
        <v>0</v>
      </c>
    </row>
    <row r="180" spans="1:8" ht="26">
      <c r="A180" s="64" t="s">
        <v>644</v>
      </c>
      <c r="B180" s="64" t="s">
        <v>865</v>
      </c>
      <c r="C180" s="62">
        <v>0</v>
      </c>
      <c r="D180" s="62">
        <v>0</v>
      </c>
      <c r="E180" s="62">
        <v>0</v>
      </c>
      <c r="F180" s="62">
        <v>48043</v>
      </c>
      <c r="G180" s="62">
        <v>-48043</v>
      </c>
      <c r="H180" s="62">
        <v>0</v>
      </c>
    </row>
    <row r="181" spans="1:8">
      <c r="A181" s="64" t="s">
        <v>911</v>
      </c>
      <c r="B181" s="64" t="s">
        <v>912</v>
      </c>
      <c r="C181" s="62">
        <v>0</v>
      </c>
      <c r="D181" s="62">
        <v>0</v>
      </c>
      <c r="E181" s="62">
        <v>0</v>
      </c>
      <c r="F181" s="62">
        <v>0</v>
      </c>
      <c r="G181" s="62">
        <v>0</v>
      </c>
      <c r="H181" s="62">
        <v>0</v>
      </c>
    </row>
    <row r="182" spans="1:8">
      <c r="A182" s="64" t="s">
        <v>146</v>
      </c>
      <c r="B182" s="64" t="s">
        <v>147</v>
      </c>
      <c r="C182" s="62">
        <v>0</v>
      </c>
      <c r="D182" s="62">
        <v>0</v>
      </c>
      <c r="E182" s="62">
        <v>0</v>
      </c>
      <c r="F182" s="62">
        <v>0</v>
      </c>
      <c r="G182" s="62">
        <v>0</v>
      </c>
      <c r="H182" s="62">
        <v>0</v>
      </c>
    </row>
    <row r="183" spans="1:8">
      <c r="A183" s="64" t="s">
        <v>913</v>
      </c>
      <c r="B183" s="64" t="s">
        <v>151</v>
      </c>
      <c r="C183" s="62">
        <v>45</v>
      </c>
      <c r="D183" s="62">
        <v>199</v>
      </c>
      <c r="E183" s="62">
        <v>4</v>
      </c>
      <c r="F183" s="62">
        <v>37</v>
      </c>
      <c r="G183" s="62">
        <v>0</v>
      </c>
      <c r="H183" s="62">
        <v>285</v>
      </c>
    </row>
    <row r="184" spans="1:8">
      <c r="A184" s="64" t="s">
        <v>1005</v>
      </c>
      <c r="B184" s="64" t="s">
        <v>1006</v>
      </c>
      <c r="C184" s="62">
        <v>27</v>
      </c>
      <c r="D184" s="62">
        <v>0</v>
      </c>
      <c r="E184" s="62">
        <v>0</v>
      </c>
      <c r="F184" s="62">
        <v>242</v>
      </c>
      <c r="G184" s="62">
        <v>0</v>
      </c>
      <c r="H184" s="62">
        <v>269</v>
      </c>
    </row>
    <row r="185" spans="1:8">
      <c r="A185" s="347" t="s">
        <v>914</v>
      </c>
      <c r="B185" s="347" t="s">
        <v>17</v>
      </c>
      <c r="C185" s="352">
        <v>36053</v>
      </c>
      <c r="D185" s="352">
        <v>31445</v>
      </c>
      <c r="E185" s="352">
        <v>8037</v>
      </c>
      <c r="F185" s="352">
        <v>14252</v>
      </c>
      <c r="G185" s="352">
        <v>-11521</v>
      </c>
      <c r="H185" s="352">
        <v>78266</v>
      </c>
    </row>
    <row r="186" spans="1:8">
      <c r="A186" s="64" t="s">
        <v>156</v>
      </c>
      <c r="B186" s="64" t="s">
        <v>157</v>
      </c>
      <c r="C186" s="62">
        <v>8022</v>
      </c>
      <c r="D186" s="62">
        <v>25528</v>
      </c>
      <c r="E186" s="62">
        <v>0</v>
      </c>
      <c r="F186" s="62">
        <v>201</v>
      </c>
      <c r="G186" s="62">
        <v>0</v>
      </c>
      <c r="H186" s="62">
        <v>33751</v>
      </c>
    </row>
    <row r="187" spans="1:8">
      <c r="A187" s="64" t="s">
        <v>158</v>
      </c>
      <c r="B187" s="64" t="s">
        <v>159</v>
      </c>
      <c r="C187" s="62">
        <v>14139</v>
      </c>
      <c r="D187" s="62">
        <v>3481</v>
      </c>
      <c r="E187" s="62">
        <v>1497</v>
      </c>
      <c r="F187" s="62">
        <v>326</v>
      </c>
      <c r="G187" s="62">
        <v>-821</v>
      </c>
      <c r="H187" s="62">
        <v>18622</v>
      </c>
    </row>
    <row r="188" spans="1:8">
      <c r="A188" s="64" t="s">
        <v>915</v>
      </c>
      <c r="B188" s="64" t="s">
        <v>161</v>
      </c>
      <c r="C188" s="62">
        <v>62</v>
      </c>
      <c r="D188" s="62">
        <v>62</v>
      </c>
      <c r="E188" s="62">
        <v>0</v>
      </c>
      <c r="F188" s="62">
        <v>0</v>
      </c>
      <c r="G188" s="62">
        <v>0</v>
      </c>
      <c r="H188" s="62">
        <v>124</v>
      </c>
    </row>
    <row r="189" spans="1:8">
      <c r="A189" s="64" t="s">
        <v>152</v>
      </c>
      <c r="B189" s="64" t="s">
        <v>163</v>
      </c>
      <c r="C189" s="62">
        <v>160</v>
      </c>
      <c r="D189" s="62">
        <v>1385</v>
      </c>
      <c r="E189" s="62">
        <v>239</v>
      </c>
      <c r="F189" s="62">
        <v>10873</v>
      </c>
      <c r="G189" s="62">
        <v>-10698</v>
      </c>
      <c r="H189" s="62">
        <v>1959</v>
      </c>
    </row>
    <row r="190" spans="1:8">
      <c r="A190" s="64" t="s">
        <v>916</v>
      </c>
      <c r="B190" s="64" t="s">
        <v>917</v>
      </c>
      <c r="C190" s="62">
        <v>0</v>
      </c>
      <c r="D190" s="62">
        <v>0</v>
      </c>
      <c r="E190" s="62">
        <v>0</v>
      </c>
      <c r="F190" s="62">
        <v>0</v>
      </c>
      <c r="G190" s="62">
        <v>0</v>
      </c>
      <c r="H190" s="62">
        <v>0</v>
      </c>
    </row>
    <row r="191" spans="1:8" ht="26">
      <c r="A191" s="64" t="s">
        <v>918</v>
      </c>
      <c r="B191" s="64" t="s">
        <v>919</v>
      </c>
      <c r="C191" s="62">
        <v>0</v>
      </c>
      <c r="D191" s="62">
        <v>0</v>
      </c>
      <c r="E191" s="62">
        <v>0</v>
      </c>
      <c r="F191" s="62">
        <v>0</v>
      </c>
      <c r="G191" s="62">
        <v>0</v>
      </c>
      <c r="H191" s="62">
        <v>0</v>
      </c>
    </row>
    <row r="192" spans="1:8">
      <c r="A192" s="64" t="s">
        <v>146</v>
      </c>
      <c r="B192" s="64" t="s">
        <v>147</v>
      </c>
      <c r="C192" s="62">
        <v>0</v>
      </c>
      <c r="D192" s="62">
        <v>0</v>
      </c>
      <c r="E192" s="62">
        <v>0</v>
      </c>
      <c r="F192" s="62">
        <v>1793</v>
      </c>
      <c r="G192" s="62">
        <v>0</v>
      </c>
      <c r="H192" s="62">
        <v>1793</v>
      </c>
    </row>
    <row r="193" spans="1:8">
      <c r="A193" s="64" t="s">
        <v>499</v>
      </c>
      <c r="B193" s="64" t="s">
        <v>149</v>
      </c>
      <c r="C193" s="62">
        <v>13632</v>
      </c>
      <c r="D193" s="62">
        <v>926</v>
      </c>
      <c r="E193" s="62">
        <v>2454</v>
      </c>
      <c r="F193" s="62">
        <v>128</v>
      </c>
      <c r="G193" s="62">
        <v>-2</v>
      </c>
      <c r="H193" s="62">
        <v>17138</v>
      </c>
    </row>
    <row r="194" spans="1:8">
      <c r="A194" s="64" t="s">
        <v>170</v>
      </c>
      <c r="B194" s="64" t="s">
        <v>920</v>
      </c>
      <c r="C194" s="62">
        <v>38</v>
      </c>
      <c r="D194" s="62">
        <v>63</v>
      </c>
      <c r="E194" s="62">
        <v>3847</v>
      </c>
      <c r="F194" s="62">
        <v>931</v>
      </c>
      <c r="G194" s="62"/>
      <c r="H194" s="62">
        <v>4879</v>
      </c>
    </row>
    <row r="195" spans="1:8">
      <c r="A195" s="338" t="s">
        <v>923</v>
      </c>
      <c r="B195" s="338" t="s">
        <v>924</v>
      </c>
      <c r="C195" s="359">
        <v>0</v>
      </c>
      <c r="D195" s="359">
        <v>0</v>
      </c>
      <c r="E195" s="359">
        <v>0</v>
      </c>
      <c r="F195" s="359">
        <v>0</v>
      </c>
      <c r="G195" s="359">
        <v>0</v>
      </c>
      <c r="H195" s="359">
        <v>0</v>
      </c>
    </row>
    <row r="196" spans="1:8">
      <c r="A196" s="347" t="s">
        <v>20</v>
      </c>
      <c r="B196" s="347" t="s">
        <v>925</v>
      </c>
      <c r="C196" s="352">
        <v>38937</v>
      </c>
      <c r="D196" s="352">
        <v>33700</v>
      </c>
      <c r="E196" s="352">
        <v>8277</v>
      </c>
      <c r="F196" s="352">
        <v>108621</v>
      </c>
      <c r="G196" s="352">
        <v>-20518</v>
      </c>
      <c r="H196" s="352">
        <v>169017</v>
      </c>
    </row>
    <row r="197" spans="1:8">
      <c r="A197" s="19"/>
      <c r="B197" s="20"/>
      <c r="C197" s="35"/>
      <c r="D197" s="35"/>
      <c r="E197" s="2"/>
      <c r="F197" s="2"/>
      <c r="G197" s="2"/>
      <c r="H197" s="2"/>
    </row>
    <row r="198" spans="1:8" ht="52">
      <c r="A198" s="414" t="s">
        <v>452</v>
      </c>
      <c r="B198" s="416" t="s">
        <v>177</v>
      </c>
      <c r="C198" s="350" t="s">
        <v>1114</v>
      </c>
      <c r="D198" s="350" t="s">
        <v>1067</v>
      </c>
      <c r="E198" s="350" t="s">
        <v>1068</v>
      </c>
      <c r="F198" s="350" t="s">
        <v>1059</v>
      </c>
      <c r="G198" s="350" t="s">
        <v>478</v>
      </c>
      <c r="H198" s="351" t="s">
        <v>433</v>
      </c>
    </row>
    <row r="199" spans="1:8" ht="78">
      <c r="A199" s="415"/>
      <c r="B199" s="417"/>
      <c r="C199" s="350" t="s">
        <v>1115</v>
      </c>
      <c r="D199" s="350" t="s">
        <v>1069</v>
      </c>
      <c r="E199" s="350" t="s">
        <v>1070</v>
      </c>
      <c r="F199" s="350" t="s">
        <v>1060</v>
      </c>
      <c r="G199" s="350" t="s">
        <v>987</v>
      </c>
      <c r="H199" s="351" t="s">
        <v>435</v>
      </c>
    </row>
    <row r="200" spans="1:8">
      <c r="A200" s="21" t="s">
        <v>22</v>
      </c>
      <c r="B200" s="347" t="s">
        <v>23</v>
      </c>
      <c r="C200" s="352">
        <v>8867</v>
      </c>
      <c r="D200" s="352">
        <v>18539</v>
      </c>
      <c r="E200" s="352">
        <v>3783</v>
      </c>
      <c r="F200" s="352">
        <v>107890</v>
      </c>
      <c r="G200" s="352">
        <v>-15117</v>
      </c>
      <c r="H200" s="352">
        <v>123962</v>
      </c>
    </row>
    <row r="201" spans="1:8">
      <c r="A201" s="21" t="s">
        <v>926</v>
      </c>
      <c r="B201" s="347" t="s">
        <v>481</v>
      </c>
      <c r="C201" s="352">
        <v>8867</v>
      </c>
      <c r="D201" s="352">
        <v>18539</v>
      </c>
      <c r="E201" s="352">
        <v>3783</v>
      </c>
      <c r="F201" s="352">
        <v>107890</v>
      </c>
      <c r="G201" s="352">
        <v>-15117</v>
      </c>
      <c r="H201" s="352">
        <v>123962</v>
      </c>
    </row>
    <row r="202" spans="1:8">
      <c r="A202" s="22" t="s">
        <v>182</v>
      </c>
      <c r="B202" s="64" t="s">
        <v>183</v>
      </c>
      <c r="C202" s="62">
        <v>10076</v>
      </c>
      <c r="D202" s="62">
        <v>7050</v>
      </c>
      <c r="E202" s="62">
        <v>86</v>
      </c>
      <c r="F202" s="62">
        <v>94950</v>
      </c>
      <c r="G202" s="62">
        <v>-17212</v>
      </c>
      <c r="H202" s="62">
        <v>94950</v>
      </c>
    </row>
    <row r="203" spans="1:8">
      <c r="A203" s="22" t="s">
        <v>990</v>
      </c>
      <c r="B203" s="64" t="s">
        <v>1007</v>
      </c>
      <c r="C203" s="62">
        <v>1506</v>
      </c>
      <c r="D203" s="62">
        <v>0</v>
      </c>
      <c r="E203" s="62">
        <v>1152</v>
      </c>
      <c r="F203" s="62">
        <v>110982</v>
      </c>
      <c r="G203" s="62">
        <v>-6889</v>
      </c>
      <c r="H203" s="62">
        <v>106751</v>
      </c>
    </row>
    <row r="204" spans="1:8">
      <c r="A204" s="22" t="s">
        <v>1008</v>
      </c>
      <c r="B204" s="64" t="s">
        <v>189</v>
      </c>
      <c r="C204" s="62">
        <v>0</v>
      </c>
      <c r="D204" s="62">
        <v>0</v>
      </c>
      <c r="E204" s="62">
        <v>0</v>
      </c>
      <c r="F204" s="62">
        <v>0</v>
      </c>
      <c r="G204" s="62">
        <v>0</v>
      </c>
      <c r="H204" s="62">
        <v>0</v>
      </c>
    </row>
    <row r="205" spans="1:8">
      <c r="A205" s="22" t="s">
        <v>573</v>
      </c>
      <c r="B205" s="64" t="s">
        <v>191</v>
      </c>
      <c r="C205" s="62">
        <v>0</v>
      </c>
      <c r="D205" s="62">
        <v>0</v>
      </c>
      <c r="E205" s="62">
        <v>0</v>
      </c>
      <c r="F205" s="62">
        <v>0</v>
      </c>
      <c r="G205" s="62">
        <v>0</v>
      </c>
      <c r="H205" s="62">
        <v>0</v>
      </c>
    </row>
    <row r="206" spans="1:8">
      <c r="A206" s="23" t="s">
        <v>574</v>
      </c>
      <c r="B206" s="353" t="s">
        <v>193</v>
      </c>
      <c r="C206" s="354">
        <v>0</v>
      </c>
      <c r="D206" s="354"/>
      <c r="E206" s="354">
        <v>-159</v>
      </c>
      <c r="F206" s="354"/>
      <c r="G206" s="354">
        <v>-481</v>
      </c>
      <c r="H206" s="354">
        <v>-640</v>
      </c>
    </row>
    <row r="207" spans="1:8">
      <c r="A207" s="22" t="s">
        <v>194</v>
      </c>
      <c r="B207" s="64" t="s">
        <v>195</v>
      </c>
      <c r="C207" s="62">
        <v>-1879</v>
      </c>
      <c r="D207" s="62">
        <v>11405</v>
      </c>
      <c r="E207" s="62">
        <v>1817</v>
      </c>
      <c r="F207" s="62">
        <v>-102544</v>
      </c>
      <c r="G207" s="62">
        <v>13633</v>
      </c>
      <c r="H207" s="62">
        <v>-77568</v>
      </c>
    </row>
    <row r="208" spans="1:8">
      <c r="A208" s="22" t="s">
        <v>575</v>
      </c>
      <c r="B208" s="64" t="s">
        <v>197</v>
      </c>
      <c r="C208" s="62">
        <v>-836</v>
      </c>
      <c r="D208" s="62">
        <v>84</v>
      </c>
      <c r="E208" s="62">
        <v>887</v>
      </c>
      <c r="F208" s="62">
        <v>4502</v>
      </c>
      <c r="G208" s="62">
        <v>-4168</v>
      </c>
      <c r="H208" s="62">
        <v>469</v>
      </c>
    </row>
    <row r="209" spans="1:8">
      <c r="A209" s="24" t="s">
        <v>927</v>
      </c>
      <c r="B209" s="355" t="s">
        <v>482</v>
      </c>
      <c r="C209" s="356">
        <v>0</v>
      </c>
      <c r="D209" s="356">
        <v>0</v>
      </c>
      <c r="E209" s="356">
        <v>0</v>
      </c>
      <c r="F209" s="356">
        <v>0</v>
      </c>
      <c r="G209" s="356">
        <v>0</v>
      </c>
      <c r="H209" s="356">
        <v>0</v>
      </c>
    </row>
    <row r="210" spans="1:8">
      <c r="A210" s="21" t="s">
        <v>24</v>
      </c>
      <c r="B210" s="347" t="s">
        <v>928</v>
      </c>
      <c r="C210" s="352">
        <v>516</v>
      </c>
      <c r="D210" s="352">
        <v>176</v>
      </c>
      <c r="E210" s="352">
        <v>34</v>
      </c>
      <c r="F210" s="352">
        <v>192</v>
      </c>
      <c r="G210" s="352">
        <v>6118</v>
      </c>
      <c r="H210" s="352">
        <v>7036</v>
      </c>
    </row>
    <row r="211" spans="1:8">
      <c r="A211" s="22" t="s">
        <v>336</v>
      </c>
      <c r="B211" s="64" t="s">
        <v>337</v>
      </c>
      <c r="C211" s="62">
        <v>0</v>
      </c>
      <c r="D211" s="62">
        <v>0</v>
      </c>
      <c r="E211" s="62">
        <v>0</v>
      </c>
      <c r="F211" s="62">
        <v>0</v>
      </c>
      <c r="G211" s="62">
        <v>0</v>
      </c>
      <c r="H211" s="62">
        <v>0</v>
      </c>
    </row>
    <row r="212" spans="1:8">
      <c r="A212" s="22" t="s">
        <v>200</v>
      </c>
      <c r="B212" s="64" t="s">
        <v>201</v>
      </c>
      <c r="C212" s="62">
        <v>314</v>
      </c>
      <c r="D212" s="62">
        <v>64</v>
      </c>
      <c r="E212" s="62">
        <v>0</v>
      </c>
      <c r="F212" s="62">
        <v>92</v>
      </c>
      <c r="G212" s="62">
        <v>0</v>
      </c>
      <c r="H212" s="62">
        <v>470</v>
      </c>
    </row>
    <row r="213" spans="1:8">
      <c r="A213" s="22" t="s">
        <v>929</v>
      </c>
      <c r="B213" s="64" t="s">
        <v>531</v>
      </c>
      <c r="C213" s="62">
        <v>0</v>
      </c>
      <c r="D213" s="62">
        <v>0</v>
      </c>
      <c r="E213" s="62">
        <v>0</v>
      </c>
      <c r="F213" s="62">
        <v>0</v>
      </c>
      <c r="G213" s="62">
        <v>0</v>
      </c>
      <c r="H213" s="62">
        <v>0</v>
      </c>
    </row>
    <row r="214" spans="1:8">
      <c r="A214" s="22" t="s">
        <v>502</v>
      </c>
      <c r="B214" s="64" t="s">
        <v>205</v>
      </c>
      <c r="C214" s="62">
        <v>45</v>
      </c>
      <c r="D214" s="62">
        <v>0</v>
      </c>
      <c r="E214" s="62">
        <v>0</v>
      </c>
      <c r="F214" s="62">
        <v>19</v>
      </c>
      <c r="G214" s="62">
        <v>6118</v>
      </c>
      <c r="H214" s="62">
        <v>6182</v>
      </c>
    </row>
    <row r="215" spans="1:8">
      <c r="A215" s="22" t="s">
        <v>503</v>
      </c>
      <c r="B215" s="64" t="s">
        <v>207</v>
      </c>
      <c r="C215" s="62">
        <v>139</v>
      </c>
      <c r="D215" s="62">
        <v>111</v>
      </c>
      <c r="E215" s="62">
        <v>33</v>
      </c>
      <c r="F215" s="62">
        <v>62</v>
      </c>
      <c r="G215" s="62">
        <v>0</v>
      </c>
      <c r="H215" s="62">
        <v>345</v>
      </c>
    </row>
    <row r="216" spans="1:8">
      <c r="A216" s="22" t="s">
        <v>483</v>
      </c>
      <c r="B216" s="64" t="s">
        <v>456</v>
      </c>
      <c r="C216" s="62">
        <v>18</v>
      </c>
      <c r="D216" s="62">
        <v>1</v>
      </c>
      <c r="E216" s="62">
        <v>1</v>
      </c>
      <c r="F216" s="62">
        <v>10</v>
      </c>
      <c r="G216" s="62">
        <v>0</v>
      </c>
      <c r="H216" s="62">
        <v>30</v>
      </c>
    </row>
    <row r="217" spans="1:8">
      <c r="A217" s="22" t="s">
        <v>930</v>
      </c>
      <c r="B217" s="64" t="s">
        <v>211</v>
      </c>
      <c r="C217" s="62">
        <v>0</v>
      </c>
      <c r="D217" s="62"/>
      <c r="E217" s="62">
        <v>0</v>
      </c>
      <c r="F217" s="62">
        <v>9</v>
      </c>
      <c r="G217" s="62">
        <v>0</v>
      </c>
      <c r="H217" s="62">
        <v>9</v>
      </c>
    </row>
    <row r="218" spans="1:8">
      <c r="A218" s="21" t="s">
        <v>931</v>
      </c>
      <c r="B218" s="347" t="s">
        <v>932</v>
      </c>
      <c r="C218" s="352">
        <v>29554</v>
      </c>
      <c r="D218" s="352">
        <v>14985</v>
      </c>
      <c r="E218" s="352">
        <v>4460</v>
      </c>
      <c r="F218" s="352">
        <v>539</v>
      </c>
      <c r="G218" s="352">
        <v>-11519</v>
      </c>
      <c r="H218" s="352">
        <v>38019</v>
      </c>
    </row>
    <row r="219" spans="1:8">
      <c r="A219" s="22" t="s">
        <v>336</v>
      </c>
      <c r="B219" s="64" t="s">
        <v>337</v>
      </c>
      <c r="C219" s="62">
        <v>4992</v>
      </c>
      <c r="D219" s="62">
        <v>796</v>
      </c>
      <c r="E219" s="62">
        <v>0</v>
      </c>
      <c r="F219" s="62">
        <v>0</v>
      </c>
      <c r="G219" s="62">
        <v>0</v>
      </c>
      <c r="H219" s="62">
        <v>5788</v>
      </c>
    </row>
    <row r="220" spans="1:8">
      <c r="A220" s="22" t="s">
        <v>200</v>
      </c>
      <c r="B220" s="64" t="s">
        <v>201</v>
      </c>
      <c r="C220" s="62">
        <v>191</v>
      </c>
      <c r="D220" s="62">
        <v>28</v>
      </c>
      <c r="E220" s="62">
        <v>0</v>
      </c>
      <c r="F220" s="62">
        <v>52</v>
      </c>
      <c r="G220" s="62">
        <v>0</v>
      </c>
      <c r="H220" s="62">
        <v>271</v>
      </c>
    </row>
    <row r="221" spans="1:8">
      <c r="A221" s="22" t="s">
        <v>579</v>
      </c>
      <c r="B221" s="64" t="s">
        <v>217</v>
      </c>
      <c r="C221" s="62">
        <v>18394</v>
      </c>
      <c r="D221" s="62">
        <v>1480</v>
      </c>
      <c r="E221" s="62">
        <v>3536</v>
      </c>
      <c r="F221" s="62">
        <v>189</v>
      </c>
      <c r="G221" s="62">
        <v>-821</v>
      </c>
      <c r="H221" s="62">
        <v>22778</v>
      </c>
    </row>
    <row r="222" spans="1:8">
      <c r="A222" s="22" t="s">
        <v>933</v>
      </c>
      <c r="B222" s="64" t="s">
        <v>219</v>
      </c>
      <c r="C222" s="62">
        <v>0</v>
      </c>
      <c r="D222" s="62">
        <v>0</v>
      </c>
      <c r="E222" s="62">
        <v>241</v>
      </c>
      <c r="F222" s="62">
        <v>0</v>
      </c>
      <c r="G222" s="62">
        <v>0</v>
      </c>
      <c r="H222" s="62">
        <v>241</v>
      </c>
    </row>
    <row r="223" spans="1:8">
      <c r="A223" s="22" t="s">
        <v>202</v>
      </c>
      <c r="B223" s="64" t="s">
        <v>203</v>
      </c>
      <c r="C223" s="62">
        <v>5909</v>
      </c>
      <c r="D223" s="62">
        <v>11645</v>
      </c>
      <c r="E223" s="62">
        <v>495</v>
      </c>
      <c r="F223" s="62">
        <v>226</v>
      </c>
      <c r="G223" s="62">
        <v>-10698</v>
      </c>
      <c r="H223" s="62">
        <v>7577</v>
      </c>
    </row>
    <row r="224" spans="1:8">
      <c r="A224" s="22" t="s">
        <v>503</v>
      </c>
      <c r="B224" s="64" t="s">
        <v>207</v>
      </c>
      <c r="C224" s="62">
        <v>33</v>
      </c>
      <c r="D224" s="62">
        <v>1031</v>
      </c>
      <c r="E224" s="62">
        <v>188</v>
      </c>
      <c r="F224" s="62">
        <v>20</v>
      </c>
      <c r="G224" s="62">
        <v>0</v>
      </c>
      <c r="H224" s="62">
        <v>1272</v>
      </c>
    </row>
    <row r="225" spans="1:8">
      <c r="A225" s="22" t="s">
        <v>934</v>
      </c>
      <c r="B225" s="64" t="s">
        <v>456</v>
      </c>
      <c r="C225" s="62">
        <v>1</v>
      </c>
      <c r="D225" s="62">
        <v>0</v>
      </c>
      <c r="E225" s="62">
        <v>0</v>
      </c>
      <c r="F225" s="62">
        <v>0</v>
      </c>
      <c r="G225" s="62">
        <v>0</v>
      </c>
      <c r="H225" s="62">
        <v>1</v>
      </c>
    </row>
    <row r="226" spans="1:8">
      <c r="A226" s="22" t="s">
        <v>930</v>
      </c>
      <c r="B226" s="64" t="s">
        <v>211</v>
      </c>
      <c r="C226" s="62">
        <v>34</v>
      </c>
      <c r="D226" s="62">
        <v>5</v>
      </c>
      <c r="E226" s="62">
        <v>0</v>
      </c>
      <c r="F226" s="62">
        <v>52</v>
      </c>
      <c r="G226" s="62">
        <v>0</v>
      </c>
      <c r="H226" s="62">
        <v>91</v>
      </c>
    </row>
    <row r="227" spans="1:8" ht="26">
      <c r="A227" s="24" t="s">
        <v>935</v>
      </c>
      <c r="B227" s="355" t="s">
        <v>1035</v>
      </c>
      <c r="C227" s="356">
        <v>0</v>
      </c>
      <c r="D227" s="356">
        <v>0</v>
      </c>
      <c r="E227" s="356">
        <v>0</v>
      </c>
      <c r="F227" s="356">
        <v>0</v>
      </c>
      <c r="G227" s="356">
        <v>0</v>
      </c>
      <c r="H227" s="356">
        <v>0</v>
      </c>
    </row>
    <row r="228" spans="1:8">
      <c r="A228" s="21" t="s">
        <v>30</v>
      </c>
      <c r="B228" s="347" t="s">
        <v>937</v>
      </c>
      <c r="C228" s="352">
        <v>38937</v>
      </c>
      <c r="D228" s="352">
        <v>33700</v>
      </c>
      <c r="E228" s="352">
        <v>8277</v>
      </c>
      <c r="F228" s="352">
        <v>108621</v>
      </c>
      <c r="G228" s="352">
        <v>-20518</v>
      </c>
      <c r="H228" s="352">
        <v>169017</v>
      </c>
    </row>
    <row r="229" spans="1:8">
      <c r="A229" s="25"/>
      <c r="B229" s="25"/>
      <c r="C229" s="37"/>
      <c r="D229" s="37"/>
      <c r="E229" s="3"/>
      <c r="F229" s="3"/>
      <c r="G229" s="3"/>
      <c r="H229" s="3"/>
    </row>
    <row r="230" spans="1:8" ht="52">
      <c r="A230" s="410" t="s">
        <v>1116</v>
      </c>
      <c r="B230" s="411" t="s">
        <v>429</v>
      </c>
      <c r="C230" s="350" t="s">
        <v>1114</v>
      </c>
      <c r="D230" s="350" t="s">
        <v>1067</v>
      </c>
      <c r="E230" s="350" t="s">
        <v>1068</v>
      </c>
      <c r="F230" s="350" t="s">
        <v>1059</v>
      </c>
      <c r="G230" s="350" t="s">
        <v>478</v>
      </c>
      <c r="H230" s="351" t="s">
        <v>433</v>
      </c>
    </row>
    <row r="231" spans="1:8" ht="78">
      <c r="A231" s="410"/>
      <c r="B231" s="411"/>
      <c r="C231" s="350" t="s">
        <v>1115</v>
      </c>
      <c r="D231" s="350" t="s">
        <v>1069</v>
      </c>
      <c r="E231" s="350" t="s">
        <v>1070</v>
      </c>
      <c r="F231" s="350" t="s">
        <v>1060</v>
      </c>
      <c r="G231" s="350" t="s">
        <v>987</v>
      </c>
      <c r="H231" s="351" t="s">
        <v>435</v>
      </c>
    </row>
    <row r="232" spans="1:8">
      <c r="A232" s="21" t="s">
        <v>0</v>
      </c>
      <c r="B232" s="347" t="s">
        <v>1</v>
      </c>
      <c r="C232" s="49">
        <v>10384</v>
      </c>
      <c r="D232" s="49">
        <v>1633</v>
      </c>
      <c r="E232" s="49">
        <v>6253</v>
      </c>
      <c r="F232" s="49">
        <v>1603</v>
      </c>
      <c r="G232" s="49">
        <v>-2196</v>
      </c>
      <c r="H232" s="49">
        <v>17677</v>
      </c>
    </row>
    <row r="233" spans="1:8">
      <c r="A233" s="26" t="s">
        <v>622</v>
      </c>
      <c r="B233" s="349" t="s">
        <v>46</v>
      </c>
      <c r="C233" s="324">
        <v>0</v>
      </c>
      <c r="D233" s="324">
        <v>1624</v>
      </c>
      <c r="E233" s="324">
        <v>5485</v>
      </c>
      <c r="F233" s="324">
        <v>0</v>
      </c>
      <c r="G233" s="324">
        <v>-153</v>
      </c>
      <c r="H233" s="324">
        <v>6956</v>
      </c>
    </row>
    <row r="234" spans="1:8">
      <c r="A234" s="26" t="s">
        <v>623</v>
      </c>
      <c r="B234" s="349" t="s">
        <v>369</v>
      </c>
      <c r="C234" s="324">
        <v>370</v>
      </c>
      <c r="D234" s="324">
        <v>9</v>
      </c>
      <c r="E234" s="324">
        <v>768</v>
      </c>
      <c r="F234" s="324">
        <v>1602</v>
      </c>
      <c r="G234" s="324">
        <v>-2029</v>
      </c>
      <c r="H234" s="324">
        <v>720</v>
      </c>
    </row>
    <row r="235" spans="1:8">
      <c r="A235" s="26" t="s">
        <v>624</v>
      </c>
      <c r="B235" s="349" t="s">
        <v>436</v>
      </c>
      <c r="C235" s="324">
        <v>10014</v>
      </c>
      <c r="D235" s="324">
        <v>0</v>
      </c>
      <c r="E235" s="324">
        <v>0</v>
      </c>
      <c r="F235" s="324">
        <v>1</v>
      </c>
      <c r="G235" s="324">
        <v>-14</v>
      </c>
      <c r="H235" s="324">
        <v>10001</v>
      </c>
    </row>
    <row r="236" spans="1:8">
      <c r="A236" s="21" t="s">
        <v>677</v>
      </c>
      <c r="B236" s="347" t="s">
        <v>867</v>
      </c>
      <c r="C236" s="49">
        <v>5861</v>
      </c>
      <c r="D236" s="49">
        <v>419</v>
      </c>
      <c r="E236" s="49">
        <v>3623</v>
      </c>
      <c r="F236" s="49">
        <v>132</v>
      </c>
      <c r="G236" s="49">
        <v>-870</v>
      </c>
      <c r="H236" s="49">
        <v>9165</v>
      </c>
    </row>
    <row r="237" spans="1:8">
      <c r="A237" s="26" t="s">
        <v>439</v>
      </c>
      <c r="B237" s="349" t="s">
        <v>440</v>
      </c>
      <c r="C237" s="324">
        <v>66</v>
      </c>
      <c r="D237" s="324">
        <v>419</v>
      </c>
      <c r="E237" s="324">
        <v>3622</v>
      </c>
      <c r="F237" s="324">
        <v>131</v>
      </c>
      <c r="G237" s="324">
        <v>-870</v>
      </c>
      <c r="H237" s="324">
        <v>3368</v>
      </c>
    </row>
    <row r="238" spans="1:8">
      <c r="A238" s="26" t="s">
        <v>793</v>
      </c>
      <c r="B238" s="349" t="s">
        <v>442</v>
      </c>
      <c r="C238" s="324">
        <v>5795</v>
      </c>
      <c r="D238" s="324">
        <v>0</v>
      </c>
      <c r="E238" s="324">
        <v>1</v>
      </c>
      <c r="F238" s="324">
        <v>1</v>
      </c>
      <c r="G238" s="324">
        <v>0</v>
      </c>
      <c r="H238" s="324">
        <v>5797</v>
      </c>
    </row>
    <row r="239" spans="1:8">
      <c r="A239" s="27" t="s">
        <v>626</v>
      </c>
      <c r="B239" s="373" t="s">
        <v>993</v>
      </c>
      <c r="C239" s="374">
        <v>4523</v>
      </c>
      <c r="D239" s="374">
        <v>1214</v>
      </c>
      <c r="E239" s="374">
        <v>2630</v>
      </c>
      <c r="F239" s="374">
        <v>1471</v>
      </c>
      <c r="G239" s="374">
        <v>-1326</v>
      </c>
      <c r="H239" s="374">
        <v>8512</v>
      </c>
    </row>
    <row r="240" spans="1:8">
      <c r="A240" s="22" t="s">
        <v>629</v>
      </c>
      <c r="B240" s="64" t="s">
        <v>65</v>
      </c>
      <c r="C240" s="324">
        <v>228</v>
      </c>
      <c r="D240" s="324">
        <v>177</v>
      </c>
      <c r="E240" s="324">
        <v>32</v>
      </c>
      <c r="F240" s="324">
        <v>90</v>
      </c>
      <c r="G240" s="324">
        <v>-14</v>
      </c>
      <c r="H240" s="324">
        <v>513</v>
      </c>
    </row>
    <row r="241" spans="1:8">
      <c r="A241" s="22" t="s">
        <v>627</v>
      </c>
      <c r="B241" s="64" t="s">
        <v>59</v>
      </c>
      <c r="C241" s="324">
        <v>3418</v>
      </c>
      <c r="D241" s="324">
        <v>760</v>
      </c>
      <c r="E241" s="324">
        <v>1247</v>
      </c>
      <c r="F241" s="324">
        <v>376</v>
      </c>
      <c r="G241" s="324">
        <v>-193</v>
      </c>
      <c r="H241" s="324">
        <v>5608</v>
      </c>
    </row>
    <row r="242" spans="1:8">
      <c r="A242" s="22" t="s">
        <v>628</v>
      </c>
      <c r="B242" s="64" t="s">
        <v>520</v>
      </c>
      <c r="C242" s="324">
        <v>1162</v>
      </c>
      <c r="D242" s="324">
        <v>1045</v>
      </c>
      <c r="E242" s="324">
        <v>187</v>
      </c>
      <c r="F242" s="324">
        <v>1004</v>
      </c>
      <c r="G242" s="324">
        <v>-1147</v>
      </c>
      <c r="H242" s="324">
        <v>2251</v>
      </c>
    </row>
    <row r="243" spans="1:8">
      <c r="A243" s="22" t="s">
        <v>66</v>
      </c>
      <c r="B243" s="64" t="s">
        <v>67</v>
      </c>
      <c r="C243" s="324">
        <v>945</v>
      </c>
      <c r="D243" s="324">
        <v>21</v>
      </c>
      <c r="E243" s="324">
        <v>4</v>
      </c>
      <c r="F243" s="324">
        <v>44</v>
      </c>
      <c r="G243" s="324">
        <v>0</v>
      </c>
      <c r="H243" s="324">
        <v>1014</v>
      </c>
    </row>
    <row r="244" spans="1:8">
      <c r="A244" s="27" t="s">
        <v>631</v>
      </c>
      <c r="B244" s="373" t="s">
        <v>883</v>
      </c>
      <c r="C244" s="374">
        <v>-774</v>
      </c>
      <c r="D244" s="374">
        <v>-435</v>
      </c>
      <c r="E244" s="374">
        <v>1224</v>
      </c>
      <c r="F244" s="374">
        <v>137</v>
      </c>
      <c r="G244" s="374">
        <v>0</v>
      </c>
      <c r="H244" s="374">
        <v>152</v>
      </c>
    </row>
    <row r="245" spans="1:8">
      <c r="A245" s="22" t="s">
        <v>632</v>
      </c>
      <c r="B245" s="64" t="s">
        <v>73</v>
      </c>
      <c r="C245" s="324">
        <v>107</v>
      </c>
      <c r="D245" s="324">
        <v>381</v>
      </c>
      <c r="E245" s="324">
        <v>22</v>
      </c>
      <c r="F245" s="324">
        <v>4515</v>
      </c>
      <c r="G245" s="324">
        <v>-4407</v>
      </c>
      <c r="H245" s="324">
        <v>618</v>
      </c>
    </row>
    <row r="246" spans="1:8">
      <c r="A246" s="22" t="s">
        <v>633</v>
      </c>
      <c r="B246" s="64" t="s">
        <v>75</v>
      </c>
      <c r="C246" s="324">
        <v>169</v>
      </c>
      <c r="D246" s="324">
        <v>214</v>
      </c>
      <c r="E246" s="324">
        <v>203</v>
      </c>
      <c r="F246" s="324">
        <v>175</v>
      </c>
      <c r="G246" s="324">
        <v>-239</v>
      </c>
      <c r="H246" s="324">
        <v>522</v>
      </c>
    </row>
    <row r="247" spans="1:8" ht="26">
      <c r="A247" s="22" t="s">
        <v>1000</v>
      </c>
      <c r="B247" s="64" t="s">
        <v>1061</v>
      </c>
      <c r="C247" s="324">
        <v>0</v>
      </c>
      <c r="D247" s="324">
        <v>0</v>
      </c>
      <c r="E247" s="324">
        <v>0</v>
      </c>
      <c r="F247" s="324">
        <v>0</v>
      </c>
      <c r="G247" s="324">
        <v>0</v>
      </c>
      <c r="H247" s="324">
        <v>0</v>
      </c>
    </row>
    <row r="248" spans="1:8">
      <c r="A248" s="27" t="s">
        <v>817</v>
      </c>
      <c r="B248" s="373" t="s">
        <v>884</v>
      </c>
      <c r="C248" s="374">
        <v>-836</v>
      </c>
      <c r="D248" s="374">
        <v>-268</v>
      </c>
      <c r="E248" s="374">
        <v>1043</v>
      </c>
      <c r="F248" s="374">
        <v>4477</v>
      </c>
      <c r="G248" s="374">
        <v>-4168</v>
      </c>
      <c r="H248" s="374">
        <v>248</v>
      </c>
    </row>
    <row r="249" spans="1:8">
      <c r="A249" s="22" t="s">
        <v>78</v>
      </c>
      <c r="B249" s="64" t="s">
        <v>79</v>
      </c>
      <c r="C249" s="324">
        <v>0</v>
      </c>
      <c r="D249" s="324">
        <v>-352</v>
      </c>
      <c r="E249" s="324">
        <v>156</v>
      </c>
      <c r="F249" s="324">
        <v>-25</v>
      </c>
      <c r="G249" s="324">
        <v>0</v>
      </c>
      <c r="H249" s="324">
        <v>-221</v>
      </c>
    </row>
    <row r="250" spans="1:8">
      <c r="A250" s="22" t="s">
        <v>1002</v>
      </c>
      <c r="B250" s="64" t="s">
        <v>1003</v>
      </c>
      <c r="C250" s="324">
        <v>0</v>
      </c>
      <c r="D250" s="324">
        <v>0</v>
      </c>
      <c r="E250" s="324">
        <v>0</v>
      </c>
      <c r="F250" s="324">
        <v>0</v>
      </c>
      <c r="G250" s="324">
        <v>0</v>
      </c>
      <c r="H250" s="324">
        <v>0</v>
      </c>
    </row>
    <row r="251" spans="1:8">
      <c r="A251" s="27" t="s">
        <v>819</v>
      </c>
      <c r="B251" s="373" t="s">
        <v>885</v>
      </c>
      <c r="C251" s="374">
        <v>-836</v>
      </c>
      <c r="D251" s="374">
        <v>84</v>
      </c>
      <c r="E251" s="374">
        <v>887</v>
      </c>
      <c r="F251" s="374">
        <v>4502</v>
      </c>
      <c r="G251" s="374">
        <v>-4168</v>
      </c>
      <c r="H251" s="374">
        <v>469</v>
      </c>
    </row>
    <row r="252" spans="1:8">
      <c r="A252" s="28" t="s">
        <v>821</v>
      </c>
      <c r="B252" s="375" t="s">
        <v>1004</v>
      </c>
      <c r="C252" s="376">
        <v>0</v>
      </c>
      <c r="D252" s="376">
        <v>0</v>
      </c>
      <c r="E252" s="376">
        <v>0</v>
      </c>
      <c r="F252" s="376">
        <v>0</v>
      </c>
      <c r="G252" s="376">
        <v>0</v>
      </c>
      <c r="H252" s="376">
        <v>0</v>
      </c>
    </row>
    <row r="253" spans="1:8">
      <c r="A253" s="27" t="s">
        <v>886</v>
      </c>
      <c r="B253" s="373" t="s">
        <v>887</v>
      </c>
      <c r="C253" s="374">
        <v>-836</v>
      </c>
      <c r="D253" s="374">
        <v>84</v>
      </c>
      <c r="E253" s="374">
        <v>887</v>
      </c>
      <c r="F253" s="374">
        <v>4502</v>
      </c>
      <c r="G253" s="374">
        <v>-4168</v>
      </c>
      <c r="H253" s="374">
        <v>469</v>
      </c>
    </row>
    <row r="254" spans="1:8">
      <c r="A254" s="29"/>
      <c r="B254" s="377"/>
      <c r="C254" s="376"/>
      <c r="D254" s="376"/>
      <c r="E254" s="376"/>
      <c r="F254" s="376"/>
      <c r="G254" s="376"/>
      <c r="H254" s="376"/>
    </row>
    <row r="255" spans="1:8">
      <c r="A255" s="30" t="s">
        <v>857</v>
      </c>
      <c r="B255" s="360" t="s">
        <v>888</v>
      </c>
      <c r="C255" s="361">
        <v>0</v>
      </c>
      <c r="D255" s="361">
        <v>0</v>
      </c>
      <c r="E255" s="361">
        <v>0</v>
      </c>
      <c r="F255" s="361">
        <v>0</v>
      </c>
      <c r="G255" s="361">
        <v>0</v>
      </c>
      <c r="H255" s="361">
        <v>0</v>
      </c>
    </row>
    <row r="256" spans="1:8">
      <c r="A256" s="31" t="s">
        <v>889</v>
      </c>
      <c r="B256" s="357" t="s">
        <v>890</v>
      </c>
      <c r="C256" s="370">
        <v>-836</v>
      </c>
      <c r="D256" s="370">
        <v>84</v>
      </c>
      <c r="E256" s="370">
        <v>887</v>
      </c>
      <c r="F256" s="370">
        <v>4502</v>
      </c>
      <c r="G256" s="370">
        <v>-4168</v>
      </c>
      <c r="H256" s="370">
        <v>469</v>
      </c>
    </row>
  </sheetData>
  <mergeCells count="6">
    <mergeCell ref="A172:A173"/>
    <mergeCell ref="B172:B173"/>
    <mergeCell ref="A198:A199"/>
    <mergeCell ref="B198:B199"/>
    <mergeCell ref="A230:A231"/>
    <mergeCell ref="B230:B23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A7920-0191-4915-9AAB-D9062E1388E2}">
  <sheetPr>
    <tabColor theme="5" tint="0.39997558519241921"/>
  </sheetPr>
  <dimension ref="A1:V370"/>
  <sheetViews>
    <sheetView showGridLines="0" topLeftCell="A45" zoomScale="115" zoomScaleNormal="115" workbookViewId="0">
      <selection activeCell="C244" sqref="C244:F251"/>
    </sheetView>
  </sheetViews>
  <sheetFormatPr baseColWidth="10" defaultColWidth="8.33203125" defaultRowHeight="15"/>
  <cols>
    <col min="1" max="2" width="54.1640625" style="236" customWidth="1"/>
    <col min="3" max="6" width="12.1640625" style="235" customWidth="1"/>
    <col min="7" max="7" width="22.6640625" style="235" customWidth="1"/>
    <col min="8" max="8" width="12.33203125" style="235" customWidth="1"/>
    <col min="9" max="9" width="18.5" style="235" customWidth="1"/>
    <col min="10" max="13" width="12.33203125" style="235" customWidth="1"/>
    <col min="14" max="14" width="7.6640625" style="235" customWidth="1"/>
    <col min="15" max="18" width="12.33203125" style="235" customWidth="1"/>
    <col min="19" max="19" width="8.33203125" style="235"/>
    <col min="20" max="20" width="12.83203125" style="235" customWidth="1"/>
    <col min="21" max="21" width="8.33203125" style="235"/>
    <col min="22" max="22" width="20.1640625" style="235" customWidth="1"/>
    <col min="23" max="16384" width="8.33203125" style="235"/>
  </cols>
  <sheetData>
    <row r="1" spans="1:6">
      <c r="A1" s="209" t="s">
        <v>459</v>
      </c>
      <c r="B1" s="235"/>
    </row>
    <row r="2" spans="1:6">
      <c r="A2" s="211" t="s">
        <v>460</v>
      </c>
      <c r="B2" s="235"/>
    </row>
    <row r="3" spans="1:6">
      <c r="A3" s="234"/>
    </row>
    <row r="4" spans="1:6">
      <c r="A4" s="234"/>
    </row>
    <row r="5" spans="1:6" ht="26">
      <c r="A5" s="237" t="s">
        <v>461</v>
      </c>
      <c r="B5" s="238" t="s">
        <v>39</v>
      </c>
    </row>
    <row r="6" spans="1:6" ht="24">
      <c r="A6" s="313" t="s">
        <v>462</v>
      </c>
      <c r="B6" s="313" t="s">
        <v>41</v>
      </c>
      <c r="C6" s="113" t="s">
        <v>463</v>
      </c>
      <c r="D6" s="113" t="s">
        <v>464</v>
      </c>
      <c r="E6"/>
      <c r="F6"/>
    </row>
    <row r="7" spans="1:6">
      <c r="A7" s="114" t="s">
        <v>44</v>
      </c>
      <c r="B7" s="114" t="s">
        <v>1</v>
      </c>
      <c r="C7" s="115">
        <f>C8+C9+C10</f>
        <v>443039</v>
      </c>
      <c r="D7" s="115">
        <f>D8+D9+D10</f>
        <v>424683</v>
      </c>
      <c r="E7"/>
      <c r="F7"/>
    </row>
    <row r="8" spans="1:6">
      <c r="A8" s="116" t="s">
        <v>45</v>
      </c>
      <c r="B8" s="116" t="s">
        <v>46</v>
      </c>
      <c r="C8" s="88">
        <v>339007</v>
      </c>
      <c r="D8" s="88">
        <v>342829</v>
      </c>
      <c r="E8"/>
      <c r="F8"/>
    </row>
    <row r="9" spans="1:6">
      <c r="A9" s="116" t="s">
        <v>368</v>
      </c>
      <c r="B9" s="116" t="s">
        <v>369</v>
      </c>
      <c r="C9" s="88">
        <v>1169</v>
      </c>
      <c r="D9" s="88">
        <v>1572</v>
      </c>
      <c r="E9"/>
      <c r="F9"/>
    </row>
    <row r="10" spans="1:6">
      <c r="A10" s="116" t="s">
        <v>48</v>
      </c>
      <c r="B10" s="116" t="s">
        <v>49</v>
      </c>
      <c r="C10" s="88">
        <v>102863</v>
      </c>
      <c r="D10" s="88">
        <v>80282</v>
      </c>
      <c r="E10"/>
      <c r="F10"/>
    </row>
    <row r="11" spans="1:6">
      <c r="A11" s="114" t="s">
        <v>437</v>
      </c>
      <c r="B11" s="114" t="s">
        <v>371</v>
      </c>
      <c r="C11" s="115">
        <f>C12+C13</f>
        <v>99258</v>
      </c>
      <c r="D11" s="115">
        <f>D12+D13</f>
        <v>112845</v>
      </c>
      <c r="E11"/>
      <c r="F11"/>
    </row>
    <row r="12" spans="1:6">
      <c r="A12" s="116" t="s">
        <v>439</v>
      </c>
      <c r="B12" s="116" t="s">
        <v>373</v>
      </c>
      <c r="C12" s="88">
        <v>24140</v>
      </c>
      <c r="D12" s="88">
        <v>53682</v>
      </c>
      <c r="E12"/>
      <c r="F12"/>
    </row>
    <row r="13" spans="1:6">
      <c r="A13" s="83" t="s">
        <v>54</v>
      </c>
      <c r="B13" s="116" t="s">
        <v>55</v>
      </c>
      <c r="C13" s="88">
        <v>75118</v>
      </c>
      <c r="D13" s="88">
        <v>59163</v>
      </c>
      <c r="E13"/>
      <c r="F13"/>
    </row>
    <row r="14" spans="1:6">
      <c r="A14" s="117" t="s">
        <v>390</v>
      </c>
      <c r="B14" s="117" t="s">
        <v>391</v>
      </c>
      <c r="C14" s="115">
        <f>C7-C11</f>
        <v>343781</v>
      </c>
      <c r="D14" s="115">
        <f>D7-D11</f>
        <v>311838</v>
      </c>
      <c r="E14"/>
      <c r="F14"/>
    </row>
    <row r="15" spans="1:6">
      <c r="A15" s="77" t="s">
        <v>58</v>
      </c>
      <c r="B15" s="77" t="s">
        <v>59</v>
      </c>
      <c r="C15" s="88">
        <v>77797</v>
      </c>
      <c r="D15" s="88">
        <v>60875</v>
      </c>
      <c r="E15"/>
      <c r="F15"/>
    </row>
    <row r="16" spans="1:6">
      <c r="A16" s="83" t="s">
        <v>465</v>
      </c>
      <c r="B16" s="77" t="s">
        <v>61</v>
      </c>
      <c r="C16" s="88">
        <v>102306</v>
      </c>
      <c r="D16" s="88">
        <v>117834</v>
      </c>
      <c r="E16"/>
      <c r="F16"/>
    </row>
    <row r="17" spans="1:14">
      <c r="A17" s="77" t="s">
        <v>62</v>
      </c>
      <c r="B17" s="77" t="s">
        <v>63</v>
      </c>
      <c r="C17" s="88">
        <v>17878</v>
      </c>
      <c r="D17" s="88">
        <v>45918</v>
      </c>
      <c r="E17"/>
      <c r="F17"/>
    </row>
    <row r="18" spans="1:14">
      <c r="A18" s="77" t="s">
        <v>64</v>
      </c>
      <c r="B18" s="77" t="s">
        <v>65</v>
      </c>
      <c r="C18" s="88">
        <v>8275</v>
      </c>
      <c r="D18" s="88">
        <v>10525</v>
      </c>
      <c r="E18"/>
      <c r="F18"/>
    </row>
    <row r="19" spans="1:14">
      <c r="A19" s="77" t="s">
        <v>66</v>
      </c>
      <c r="B19" s="77" t="s">
        <v>67</v>
      </c>
      <c r="C19" s="88">
        <v>3743</v>
      </c>
      <c r="D19" s="88">
        <v>3429</v>
      </c>
      <c r="E19"/>
      <c r="F19"/>
    </row>
    <row r="20" spans="1:14">
      <c r="A20" s="77" t="s">
        <v>68</v>
      </c>
      <c r="B20" s="77" t="s">
        <v>69</v>
      </c>
      <c r="C20" s="88">
        <v>-148</v>
      </c>
      <c r="D20" s="88">
        <v>-2</v>
      </c>
      <c r="E20"/>
      <c r="F20"/>
    </row>
    <row r="21" spans="1:14">
      <c r="A21" s="117" t="s">
        <v>393</v>
      </c>
      <c r="B21" s="117" t="s">
        <v>394</v>
      </c>
      <c r="C21" s="115">
        <f>C14+C18-C15-C16-C19+C20</f>
        <v>168062</v>
      </c>
      <c r="D21" s="115">
        <f>D14+D18-D15-D16-D19+D20</f>
        <v>140223</v>
      </c>
      <c r="E21"/>
      <c r="F21"/>
    </row>
    <row r="22" spans="1:14">
      <c r="A22" s="77" t="s">
        <v>72</v>
      </c>
      <c r="B22" s="77" t="s">
        <v>73</v>
      </c>
      <c r="C22" s="88">
        <v>76188</v>
      </c>
      <c r="D22" s="88">
        <v>43465</v>
      </c>
      <c r="E22"/>
      <c r="F22"/>
    </row>
    <row r="23" spans="1:14">
      <c r="A23" s="77" t="s">
        <v>74</v>
      </c>
      <c r="B23" s="77" t="s">
        <v>75</v>
      </c>
      <c r="C23" s="88">
        <v>43156</v>
      </c>
      <c r="D23" s="88">
        <v>8831</v>
      </c>
      <c r="E23"/>
      <c r="F23"/>
    </row>
    <row r="24" spans="1:14">
      <c r="A24" s="117" t="s">
        <v>395</v>
      </c>
      <c r="B24" s="117" t="s">
        <v>396</v>
      </c>
      <c r="C24" s="115">
        <f>C21+C22-C23</f>
        <v>201094</v>
      </c>
      <c r="D24" s="115">
        <f>D21+D22-D23</f>
        <v>174857</v>
      </c>
      <c r="E24"/>
      <c r="F24"/>
    </row>
    <row r="25" spans="1:14">
      <c r="A25" s="77" t="s">
        <v>78</v>
      </c>
      <c r="B25" s="77" t="s">
        <v>79</v>
      </c>
      <c r="C25" s="88">
        <v>46138</v>
      </c>
      <c r="D25" s="88">
        <v>4851</v>
      </c>
      <c r="E25"/>
      <c r="F25"/>
    </row>
    <row r="26" spans="1:14">
      <c r="A26" s="117" t="s">
        <v>397</v>
      </c>
      <c r="B26" s="117" t="s">
        <v>398</v>
      </c>
      <c r="C26" s="115">
        <f>C24-C25</f>
        <v>154956</v>
      </c>
      <c r="D26" s="115">
        <f>D24-D25</f>
        <v>170006</v>
      </c>
      <c r="E26"/>
      <c r="F26"/>
    </row>
    <row r="27" spans="1:14">
      <c r="A27" s="77"/>
      <c r="B27" s="77"/>
      <c r="C27" s="88"/>
      <c r="D27" s="88"/>
      <c r="E27"/>
      <c r="F27"/>
    </row>
    <row r="28" spans="1:14">
      <c r="A28" s="117" t="s">
        <v>399</v>
      </c>
      <c r="B28" s="117" t="s">
        <v>400</v>
      </c>
      <c r="C28" s="115">
        <f>C26</f>
        <v>154956</v>
      </c>
      <c r="D28" s="115">
        <f>D26</f>
        <v>170006</v>
      </c>
      <c r="E28"/>
      <c r="F28"/>
    </row>
    <row r="29" spans="1:14">
      <c r="A29" s="236" t="s">
        <v>466</v>
      </c>
      <c r="B29" s="69"/>
      <c r="C29" s="70"/>
      <c r="D29" s="70"/>
      <c r="E29"/>
      <c r="F29"/>
      <c r="L29" s="240"/>
      <c r="N29" s="240"/>
    </row>
    <row r="30" spans="1:14">
      <c r="B30" s="71"/>
      <c r="C30" s="72"/>
      <c r="D30" s="72"/>
      <c r="E30"/>
      <c r="F30"/>
    </row>
    <row r="31" spans="1:14">
      <c r="A31" s="241" t="s">
        <v>401</v>
      </c>
      <c r="B31" s="241" t="s">
        <v>402</v>
      </c>
      <c r="C31" s="242"/>
      <c r="D31" s="242"/>
      <c r="E31"/>
      <c r="F31"/>
    </row>
    <row r="32" spans="1:14">
      <c r="A32" s="243" t="s">
        <v>88</v>
      </c>
      <c r="B32" s="243" t="s">
        <v>89</v>
      </c>
      <c r="C32" s="244">
        <v>1.55</v>
      </c>
      <c r="D32" s="244">
        <v>1.7015827463997533</v>
      </c>
      <c r="E32"/>
      <c r="F32"/>
    </row>
    <row r="33" spans="1:9">
      <c r="A33" s="245" t="s">
        <v>90</v>
      </c>
      <c r="B33" s="245" t="s">
        <v>91</v>
      </c>
      <c r="C33" s="244">
        <v>1.54</v>
      </c>
      <c r="D33" s="244">
        <v>1.7008195835946549</v>
      </c>
      <c r="E33"/>
      <c r="F33"/>
    </row>
    <row r="34" spans="1:9">
      <c r="A34" s="234"/>
      <c r="E34"/>
      <c r="F34"/>
    </row>
    <row r="35" spans="1:9">
      <c r="E35"/>
      <c r="F35"/>
    </row>
    <row r="36" spans="1:9">
      <c r="A36" s="241" t="s">
        <v>397</v>
      </c>
      <c r="B36" s="241" t="s">
        <v>398</v>
      </c>
      <c r="C36" s="115">
        <f>C26</f>
        <v>154956</v>
      </c>
      <c r="D36" s="115">
        <f>D26</f>
        <v>170006</v>
      </c>
      <c r="E36"/>
      <c r="F36"/>
    </row>
    <row r="37" spans="1:9" ht="26">
      <c r="A37" s="259" t="s">
        <v>104</v>
      </c>
      <c r="B37" s="259" t="s">
        <v>105</v>
      </c>
      <c r="C37" s="115">
        <f>C38+C39+C40+C41</f>
        <v>-3539</v>
      </c>
      <c r="D37" s="115">
        <f>D38+D39+D40+D41</f>
        <v>439</v>
      </c>
      <c r="E37"/>
      <c r="F37"/>
    </row>
    <row r="38" spans="1:9">
      <c r="A38" s="246" t="s">
        <v>106</v>
      </c>
      <c r="B38" s="246" t="s">
        <v>107</v>
      </c>
      <c r="C38" s="88">
        <v>-5157</v>
      </c>
      <c r="D38" s="118">
        <v>762</v>
      </c>
      <c r="E38"/>
      <c r="F38"/>
    </row>
    <row r="39" spans="1:9" ht="26">
      <c r="A39" s="247" t="s">
        <v>374</v>
      </c>
      <c r="B39" s="258" t="s">
        <v>109</v>
      </c>
      <c r="C39" s="88">
        <v>1618</v>
      </c>
      <c r="D39" s="118">
        <v>-323</v>
      </c>
      <c r="E39"/>
      <c r="F39"/>
      <c r="I39" s="240"/>
    </row>
    <row r="40" spans="1:9">
      <c r="A40" s="247" t="s">
        <v>403</v>
      </c>
      <c r="B40" s="246" t="s">
        <v>404</v>
      </c>
      <c r="C40" s="88"/>
      <c r="D40" s="88"/>
      <c r="E40"/>
      <c r="F40"/>
    </row>
    <row r="41" spans="1:9">
      <c r="A41" s="246" t="s">
        <v>110</v>
      </c>
      <c r="B41" s="246" t="s">
        <v>111</v>
      </c>
      <c r="C41" s="88"/>
      <c r="D41" s="88"/>
      <c r="E41"/>
      <c r="F41"/>
    </row>
    <row r="42" spans="1:9">
      <c r="A42" s="241" t="s">
        <v>405</v>
      </c>
      <c r="B42" s="241" t="s">
        <v>406</v>
      </c>
      <c r="C42" s="115">
        <f>C37+C36</f>
        <v>151417</v>
      </c>
      <c r="D42" s="115">
        <f>D37+D36</f>
        <v>170445</v>
      </c>
      <c r="E42"/>
      <c r="F42"/>
    </row>
    <row r="43" spans="1:9">
      <c r="A43" s="246" t="s">
        <v>407</v>
      </c>
      <c r="B43" s="246" t="s">
        <v>408</v>
      </c>
      <c r="C43" s="88"/>
      <c r="D43" s="88"/>
      <c r="E43"/>
      <c r="F43"/>
    </row>
    <row r="44" spans="1:9" ht="26">
      <c r="A44" s="241" t="s">
        <v>409</v>
      </c>
      <c r="B44" s="241" t="s">
        <v>410</v>
      </c>
      <c r="C44" s="115">
        <f>C42</f>
        <v>151417</v>
      </c>
      <c r="D44" s="115">
        <f>D42</f>
        <v>170445</v>
      </c>
      <c r="E44"/>
      <c r="F44"/>
    </row>
    <row r="45" spans="1:9">
      <c r="E45"/>
      <c r="F45"/>
    </row>
    <row r="46" spans="1:9">
      <c r="E46"/>
      <c r="F46"/>
    </row>
    <row r="47" spans="1:9" ht="26">
      <c r="A47" s="237" t="s">
        <v>124</v>
      </c>
      <c r="B47" s="237" t="s">
        <v>125</v>
      </c>
      <c r="E47"/>
      <c r="F47"/>
    </row>
    <row r="48" spans="1:9">
      <c r="A48" s="313" t="s">
        <v>126</v>
      </c>
      <c r="B48" s="313" t="s">
        <v>127</v>
      </c>
      <c r="C48" s="119">
        <v>45838</v>
      </c>
      <c r="D48" s="119" t="s">
        <v>375</v>
      </c>
      <c r="E48"/>
      <c r="F48"/>
      <c r="G48"/>
      <c r="H48" s="239"/>
    </row>
    <row r="49" spans="1:7">
      <c r="A49" s="248" t="s">
        <v>130</v>
      </c>
      <c r="B49" s="248" t="s">
        <v>131</v>
      </c>
      <c r="C49" s="249">
        <f>SUM(C50:C60)</f>
        <v>1841892</v>
      </c>
      <c r="D49" s="249">
        <f>SUM(D50:D60)</f>
        <v>1574164</v>
      </c>
      <c r="E49"/>
      <c r="F49"/>
      <c r="G49"/>
    </row>
    <row r="50" spans="1:7">
      <c r="A50" s="77" t="s">
        <v>132</v>
      </c>
      <c r="B50" s="77" t="s">
        <v>133</v>
      </c>
      <c r="C50" s="78">
        <v>303117</v>
      </c>
      <c r="D50" s="78">
        <v>262913</v>
      </c>
      <c r="E50"/>
    </row>
    <row r="51" spans="1:7">
      <c r="A51" s="77" t="s">
        <v>134</v>
      </c>
      <c r="B51" s="77" t="s">
        <v>135</v>
      </c>
      <c r="C51" s="78">
        <v>68317</v>
      </c>
      <c r="D51" s="78">
        <v>69305</v>
      </c>
      <c r="E51"/>
    </row>
    <row r="52" spans="1:7">
      <c r="A52" s="77" t="s">
        <v>136</v>
      </c>
      <c r="B52" s="77" t="s">
        <v>137</v>
      </c>
      <c r="C52" s="78">
        <v>897726</v>
      </c>
      <c r="D52" s="78">
        <v>695421</v>
      </c>
      <c r="E52"/>
    </row>
    <row r="53" spans="1:7">
      <c r="A53" s="77" t="s">
        <v>138</v>
      </c>
      <c r="B53" s="77" t="s">
        <v>139</v>
      </c>
      <c r="C53" s="78">
        <v>88899</v>
      </c>
      <c r="D53" s="78">
        <v>56438</v>
      </c>
      <c r="E53"/>
    </row>
    <row r="54" spans="1:7">
      <c r="A54" s="77" t="s">
        <v>140</v>
      </c>
      <c r="B54" s="77" t="s">
        <v>141</v>
      </c>
      <c r="C54" s="78">
        <v>31004</v>
      </c>
      <c r="D54" s="78">
        <v>31670</v>
      </c>
      <c r="E54"/>
    </row>
    <row r="55" spans="1:7">
      <c r="A55" s="77" t="s">
        <v>142</v>
      </c>
      <c r="B55" s="77" t="s">
        <v>143</v>
      </c>
      <c r="C55" s="78">
        <v>0</v>
      </c>
      <c r="D55" s="78">
        <v>0</v>
      </c>
      <c r="E55"/>
    </row>
    <row r="56" spans="1:7">
      <c r="A56" s="77" t="s">
        <v>144</v>
      </c>
      <c r="B56" s="77" t="s">
        <v>145</v>
      </c>
      <c r="C56" s="78">
        <v>10504</v>
      </c>
      <c r="D56" s="78">
        <v>39453</v>
      </c>
      <c r="E56"/>
    </row>
    <row r="57" spans="1:7">
      <c r="A57" s="77" t="s">
        <v>146</v>
      </c>
      <c r="B57" s="77" t="s">
        <v>147</v>
      </c>
      <c r="C57" s="78">
        <v>321129</v>
      </c>
      <c r="D57" s="78">
        <v>292137</v>
      </c>
      <c r="E57"/>
    </row>
    <row r="58" spans="1:7">
      <c r="A58" s="77" t="s">
        <v>148</v>
      </c>
      <c r="B58" s="77" t="s">
        <v>149</v>
      </c>
      <c r="C58" s="78">
        <v>23558</v>
      </c>
      <c r="D58" s="78">
        <v>24431</v>
      </c>
      <c r="E58"/>
    </row>
    <row r="59" spans="1:7">
      <c r="A59" s="77" t="s">
        <v>150</v>
      </c>
      <c r="B59" s="77" t="s">
        <v>151</v>
      </c>
      <c r="C59" s="78">
        <v>97239</v>
      </c>
      <c r="D59" s="78">
        <v>101989</v>
      </c>
      <c r="E59"/>
    </row>
    <row r="60" spans="1:7">
      <c r="A60" s="77" t="s">
        <v>152</v>
      </c>
      <c r="B60" s="77" t="s">
        <v>153</v>
      </c>
      <c r="C60" s="78">
        <v>399</v>
      </c>
      <c r="D60" s="78">
        <v>407</v>
      </c>
      <c r="E60"/>
    </row>
    <row r="61" spans="1:7">
      <c r="A61" s="248" t="s">
        <v>154</v>
      </c>
      <c r="B61" s="248" t="s">
        <v>155</v>
      </c>
      <c r="C61" s="249">
        <f>SUM(C62:C70)</f>
        <v>1352307</v>
      </c>
      <c r="D61" s="249">
        <f>SUM(D62:D70)</f>
        <v>1468260</v>
      </c>
      <c r="E61"/>
    </row>
    <row r="62" spans="1:7">
      <c r="A62" s="77" t="s">
        <v>156</v>
      </c>
      <c r="B62" s="77" t="s">
        <v>157</v>
      </c>
      <c r="C62" s="78">
        <v>4642</v>
      </c>
      <c r="D62" s="78">
        <v>1802</v>
      </c>
      <c r="E62"/>
    </row>
    <row r="63" spans="1:7">
      <c r="A63" s="77" t="s">
        <v>158</v>
      </c>
      <c r="B63" s="77" t="s">
        <v>159</v>
      </c>
      <c r="C63" s="78">
        <v>90967</v>
      </c>
      <c r="D63" s="78">
        <v>167628</v>
      </c>
      <c r="E63"/>
    </row>
    <row r="64" spans="1:7">
      <c r="A64" s="77" t="s">
        <v>160</v>
      </c>
      <c r="B64" s="77" t="s">
        <v>161</v>
      </c>
      <c r="C64" s="78">
        <v>0</v>
      </c>
      <c r="D64" s="78">
        <v>15211</v>
      </c>
      <c r="E64"/>
    </row>
    <row r="65" spans="1:7">
      <c r="A65" s="77" t="s">
        <v>162</v>
      </c>
      <c r="B65" s="77" t="s">
        <v>163</v>
      </c>
      <c r="C65" s="78">
        <v>106527</v>
      </c>
      <c r="D65" s="78">
        <v>69721</v>
      </c>
      <c r="E65"/>
    </row>
    <row r="66" spans="1:7">
      <c r="A66" s="77" t="s">
        <v>164</v>
      </c>
      <c r="B66" s="77" t="s">
        <v>165</v>
      </c>
      <c r="C66" s="78">
        <v>569271</v>
      </c>
      <c r="D66" s="78">
        <v>540620</v>
      </c>
      <c r="E66"/>
    </row>
    <row r="67" spans="1:7">
      <c r="A67" s="77" t="s">
        <v>166</v>
      </c>
      <c r="B67" s="77" t="s">
        <v>167</v>
      </c>
      <c r="C67" s="78">
        <v>23097</v>
      </c>
      <c r="D67" s="78">
        <v>25868</v>
      </c>
      <c r="E67"/>
    </row>
    <row r="68" spans="1:7">
      <c r="A68" s="77" t="s">
        <v>168</v>
      </c>
      <c r="B68" s="77" t="s">
        <v>169</v>
      </c>
      <c r="C68" s="78">
        <v>410829</v>
      </c>
      <c r="D68" s="78">
        <v>522524</v>
      </c>
      <c r="E68"/>
    </row>
    <row r="69" spans="1:7">
      <c r="A69" s="250" t="s">
        <v>170</v>
      </c>
      <c r="B69" s="250" t="s">
        <v>171</v>
      </c>
      <c r="C69" s="262">
        <v>146974</v>
      </c>
      <c r="D69" s="78">
        <v>124886</v>
      </c>
      <c r="E69"/>
    </row>
    <row r="70" spans="1:7">
      <c r="A70" s="250" t="s">
        <v>172</v>
      </c>
      <c r="B70" s="250" t="s">
        <v>173</v>
      </c>
      <c r="C70" s="250">
        <v>0</v>
      </c>
      <c r="D70" s="78">
        <v>0</v>
      </c>
      <c r="E70"/>
    </row>
    <row r="71" spans="1:7">
      <c r="A71" s="248" t="s">
        <v>174</v>
      </c>
      <c r="B71" s="248" t="s">
        <v>175</v>
      </c>
      <c r="C71" s="249">
        <f>C49+C61</f>
        <v>3194199</v>
      </c>
      <c r="D71" s="249">
        <f>D49+D61</f>
        <v>3042424</v>
      </c>
      <c r="E71"/>
    </row>
    <row r="72" spans="1:7">
      <c r="A72" s="236" t="s">
        <v>466</v>
      </c>
      <c r="C72" s="236"/>
      <c r="D72" s="251"/>
      <c r="E72"/>
      <c r="G72" s="251"/>
    </row>
    <row r="73" spans="1:7">
      <c r="A73" s="313" t="s">
        <v>176</v>
      </c>
      <c r="B73" s="313" t="s">
        <v>177</v>
      </c>
      <c r="C73" s="119">
        <f>+C48</f>
        <v>45838</v>
      </c>
      <c r="D73" s="119">
        <v>45657</v>
      </c>
      <c r="E73"/>
    </row>
    <row r="74" spans="1:7">
      <c r="A74" s="248" t="s">
        <v>178</v>
      </c>
      <c r="B74" s="248" t="s">
        <v>179</v>
      </c>
      <c r="C74" s="249">
        <f>C75</f>
        <v>2877876</v>
      </c>
      <c r="D74" s="249">
        <f>D75</f>
        <v>2800667</v>
      </c>
      <c r="E74"/>
    </row>
    <row r="75" spans="1:7">
      <c r="A75" s="248" t="s">
        <v>180</v>
      </c>
      <c r="B75" s="248" t="s">
        <v>181</v>
      </c>
      <c r="C75" s="249">
        <f>SUM(C76:C83)</f>
        <v>2877876</v>
      </c>
      <c r="D75" s="249">
        <f>SUM(D76:D83)</f>
        <v>2800667</v>
      </c>
      <c r="E75"/>
    </row>
    <row r="76" spans="1:7">
      <c r="A76" s="77" t="s">
        <v>182</v>
      </c>
      <c r="B76" s="77" t="s">
        <v>183</v>
      </c>
      <c r="C76" s="78">
        <v>99911</v>
      </c>
      <c r="D76" s="78">
        <v>99911</v>
      </c>
      <c r="E76"/>
    </row>
    <row r="77" spans="1:7">
      <c r="A77" s="77" t="s">
        <v>184</v>
      </c>
      <c r="B77" s="77" t="s">
        <v>185</v>
      </c>
      <c r="C77" s="78">
        <v>2400607</v>
      </c>
      <c r="D77" s="78">
        <v>2069034</v>
      </c>
      <c r="E77"/>
    </row>
    <row r="78" spans="1:7">
      <c r="A78" s="77" t="s">
        <v>186</v>
      </c>
      <c r="B78" s="77" t="s">
        <v>187</v>
      </c>
      <c r="C78" s="78">
        <v>116700</v>
      </c>
      <c r="D78" s="78">
        <v>116700</v>
      </c>
      <c r="E78"/>
    </row>
    <row r="79" spans="1:7">
      <c r="A79" s="77" t="s">
        <v>188</v>
      </c>
      <c r="B79" s="77" t="s">
        <v>189</v>
      </c>
      <c r="C79" s="78">
        <v>0</v>
      </c>
      <c r="D79" s="88">
        <v>0</v>
      </c>
      <c r="E79"/>
    </row>
    <row r="80" spans="1:7">
      <c r="A80" s="77" t="s">
        <v>190</v>
      </c>
      <c r="B80" s="77" t="s">
        <v>191</v>
      </c>
      <c r="C80" s="78">
        <v>110598</v>
      </c>
      <c r="D80" s="78">
        <v>49017</v>
      </c>
      <c r="E80"/>
    </row>
    <row r="81" spans="1:5">
      <c r="A81" s="77" t="s">
        <v>192</v>
      </c>
      <c r="B81" s="77" t="s">
        <v>193</v>
      </c>
      <c r="C81" s="78">
        <v>-4726</v>
      </c>
      <c r="D81" s="78">
        <v>431</v>
      </c>
      <c r="E81"/>
    </row>
    <row r="82" spans="1:5">
      <c r="A82" s="77" t="s">
        <v>376</v>
      </c>
      <c r="B82" s="77" t="s">
        <v>195</v>
      </c>
      <c r="C82" s="78">
        <v>-170</v>
      </c>
      <c r="D82" s="78">
        <v>-4300</v>
      </c>
      <c r="E82"/>
    </row>
    <row r="83" spans="1:5">
      <c r="A83" s="77" t="s">
        <v>377</v>
      </c>
      <c r="B83" s="77" t="s">
        <v>197</v>
      </c>
      <c r="C83" s="78">
        <v>154956</v>
      </c>
      <c r="D83" s="78">
        <v>469874</v>
      </c>
      <c r="E83"/>
    </row>
    <row r="84" spans="1:5">
      <c r="A84" s="114" t="s">
        <v>412</v>
      </c>
      <c r="B84" s="114" t="s">
        <v>413</v>
      </c>
      <c r="C84" s="120">
        <v>0</v>
      </c>
      <c r="D84" s="120">
        <v>0</v>
      </c>
      <c r="E84"/>
    </row>
    <row r="85" spans="1:5">
      <c r="A85" s="248" t="s">
        <v>198</v>
      </c>
      <c r="B85" s="248" t="s">
        <v>199</v>
      </c>
      <c r="C85" s="249">
        <f>SUM(C86:C91)</f>
        <v>26207</v>
      </c>
      <c r="D85" s="249">
        <f>SUM(D86:D91)</f>
        <v>22574</v>
      </c>
      <c r="E85"/>
    </row>
    <row r="86" spans="1:5">
      <c r="A86" s="77" t="s">
        <v>200</v>
      </c>
      <c r="B86" s="77" t="s">
        <v>201</v>
      </c>
      <c r="C86" s="78">
        <v>21414</v>
      </c>
      <c r="D86" s="78">
        <v>17706</v>
      </c>
      <c r="E86"/>
    </row>
    <row r="87" spans="1:5">
      <c r="A87" s="77" t="s">
        <v>202</v>
      </c>
      <c r="B87" s="77" t="s">
        <v>203</v>
      </c>
      <c r="C87" s="78">
        <v>2154</v>
      </c>
      <c r="D87" s="78">
        <v>2274</v>
      </c>
      <c r="E87"/>
    </row>
    <row r="88" spans="1:5">
      <c r="A88" s="77" t="s">
        <v>467</v>
      </c>
      <c r="B88" s="77" t="s">
        <v>205</v>
      </c>
      <c r="C88" s="78">
        <v>0</v>
      </c>
      <c r="D88" s="78">
        <v>67</v>
      </c>
      <c r="E88"/>
    </row>
    <row r="89" spans="1:5">
      <c r="A89" s="77" t="s">
        <v>206</v>
      </c>
      <c r="B89" s="77" t="s">
        <v>207</v>
      </c>
      <c r="C89" s="78">
        <v>1777</v>
      </c>
      <c r="D89" s="78">
        <v>1665</v>
      </c>
      <c r="E89"/>
    </row>
    <row r="90" spans="1:5">
      <c r="A90" s="77" t="s">
        <v>468</v>
      </c>
      <c r="B90" s="77" t="s">
        <v>209</v>
      </c>
      <c r="C90" s="78">
        <v>862</v>
      </c>
      <c r="D90" s="78">
        <v>862</v>
      </c>
      <c r="E90"/>
    </row>
    <row r="91" spans="1:5">
      <c r="A91" s="77" t="s">
        <v>210</v>
      </c>
      <c r="B91" s="77" t="s">
        <v>211</v>
      </c>
      <c r="C91" s="78">
        <v>0</v>
      </c>
      <c r="D91" s="88">
        <v>0</v>
      </c>
      <c r="E91"/>
    </row>
    <row r="92" spans="1:5">
      <c r="A92" s="248" t="s">
        <v>212</v>
      </c>
      <c r="B92" s="248" t="s">
        <v>213</v>
      </c>
      <c r="C92" s="249">
        <f>SUM(C93:C100)</f>
        <v>290116</v>
      </c>
      <c r="D92" s="249">
        <f>SUM(D93:D100)</f>
        <v>219183</v>
      </c>
      <c r="E92"/>
    </row>
    <row r="93" spans="1:5">
      <c r="A93" s="77" t="s">
        <v>336</v>
      </c>
      <c r="B93" s="77" t="s">
        <v>337</v>
      </c>
      <c r="C93" s="78">
        <v>0</v>
      </c>
      <c r="D93" s="78">
        <v>0</v>
      </c>
      <c r="E93"/>
    </row>
    <row r="94" spans="1:5">
      <c r="A94" s="77" t="s">
        <v>214</v>
      </c>
      <c r="B94" s="77" t="s">
        <v>215</v>
      </c>
      <c r="C94" s="78">
        <v>6729</v>
      </c>
      <c r="D94" s="78">
        <v>12408</v>
      </c>
      <c r="E94"/>
    </row>
    <row r="95" spans="1:5">
      <c r="A95" s="77" t="s">
        <v>216</v>
      </c>
      <c r="B95" s="77" t="s">
        <v>217</v>
      </c>
      <c r="C95" s="78">
        <v>62122</v>
      </c>
      <c r="D95" s="78">
        <v>74733</v>
      </c>
      <c r="E95"/>
    </row>
    <row r="96" spans="1:5">
      <c r="A96" s="77" t="s">
        <v>218</v>
      </c>
      <c r="B96" s="77" t="s">
        <v>219</v>
      </c>
      <c r="C96" s="78">
        <v>6929</v>
      </c>
      <c r="D96" s="78">
        <v>782</v>
      </c>
      <c r="E96"/>
    </row>
    <row r="97" spans="1:12">
      <c r="A97" s="77" t="s">
        <v>220</v>
      </c>
      <c r="B97" s="77" t="s">
        <v>221</v>
      </c>
      <c r="C97" s="78">
        <v>110514</v>
      </c>
      <c r="D97" s="78">
        <v>12924</v>
      </c>
      <c r="E97"/>
    </row>
    <row r="98" spans="1:12">
      <c r="A98" s="77" t="s">
        <v>222</v>
      </c>
      <c r="B98" s="77" t="s">
        <v>223</v>
      </c>
      <c r="C98" s="78">
        <v>29776</v>
      </c>
      <c r="D98" s="78">
        <v>15175</v>
      </c>
      <c r="E98"/>
    </row>
    <row r="99" spans="1:12">
      <c r="A99" s="77" t="s">
        <v>469</v>
      </c>
      <c r="B99" s="77" t="s">
        <v>224</v>
      </c>
      <c r="C99" s="78">
        <v>13319</v>
      </c>
      <c r="D99" s="78">
        <v>8740</v>
      </c>
      <c r="E99"/>
    </row>
    <row r="100" spans="1:12">
      <c r="A100" s="77" t="s">
        <v>225</v>
      </c>
      <c r="B100" s="77" t="s">
        <v>226</v>
      </c>
      <c r="C100" s="78">
        <v>60727</v>
      </c>
      <c r="D100" s="78">
        <v>94421</v>
      </c>
      <c r="E100"/>
    </row>
    <row r="101" spans="1:12">
      <c r="A101" s="248" t="s">
        <v>470</v>
      </c>
      <c r="B101" s="248" t="s">
        <v>228</v>
      </c>
      <c r="C101" s="249">
        <f>C92+C85+C75</f>
        <v>3194199</v>
      </c>
      <c r="D101" s="249">
        <f>D92+D85+D75</f>
        <v>3042424</v>
      </c>
      <c r="E101"/>
    </row>
    <row r="102" spans="1:12">
      <c r="E102"/>
    </row>
    <row r="103" spans="1:12">
      <c r="E103" s="239"/>
    </row>
    <row r="104" spans="1:12" ht="26">
      <c r="A104" s="237" t="s">
        <v>229</v>
      </c>
      <c r="B104" s="237" t="s">
        <v>230</v>
      </c>
      <c r="E104" s="239"/>
      <c r="F104" s="239"/>
      <c r="G104" s="240"/>
    </row>
    <row r="105" spans="1:12" ht="24">
      <c r="A105" s="313" t="s">
        <v>231</v>
      </c>
      <c r="B105" s="313" t="s">
        <v>232</v>
      </c>
      <c r="C105" s="113" t="str">
        <f>C6</f>
        <v>01.01.2025-30.06.2025</v>
      </c>
      <c r="D105" s="113" t="s">
        <v>471</v>
      </c>
      <c r="E105"/>
      <c r="F105"/>
    </row>
    <row r="106" spans="1:12">
      <c r="A106" s="121" t="s">
        <v>233</v>
      </c>
      <c r="B106" s="121" t="s">
        <v>234</v>
      </c>
      <c r="C106" s="4"/>
      <c r="D106" s="4"/>
      <c r="E106"/>
      <c r="F106"/>
    </row>
    <row r="107" spans="1:12">
      <c r="A107" s="122" t="s">
        <v>397</v>
      </c>
      <c r="B107" s="122" t="s">
        <v>398</v>
      </c>
      <c r="C107" s="4">
        <f>C26</f>
        <v>154956</v>
      </c>
      <c r="D107" s="4">
        <f t="shared" ref="D107" si="0">D26</f>
        <v>170006</v>
      </c>
      <c r="E107"/>
      <c r="F107"/>
      <c r="I107" s="239"/>
      <c r="J107" s="239"/>
      <c r="K107" s="239"/>
      <c r="L107" s="239"/>
    </row>
    <row r="108" spans="1:12">
      <c r="A108" s="122" t="s">
        <v>235</v>
      </c>
      <c r="B108" s="122" t="s">
        <v>236</v>
      </c>
      <c r="C108" s="4">
        <f>SUM(C109:C119)</f>
        <v>61402</v>
      </c>
      <c r="D108" s="4">
        <f t="shared" ref="D108" si="1">SUM(D109:D119)</f>
        <v>102248</v>
      </c>
      <c r="E108"/>
      <c r="F108"/>
      <c r="I108" s="239"/>
      <c r="J108" s="239"/>
      <c r="K108" s="239"/>
      <c r="L108" s="239"/>
    </row>
    <row r="109" spans="1:12" ht="39">
      <c r="A109" s="178" t="s">
        <v>378</v>
      </c>
      <c r="B109" s="178" t="s">
        <v>379</v>
      </c>
      <c r="C109" s="80">
        <v>5563</v>
      </c>
      <c r="D109" s="80">
        <v>7082</v>
      </c>
      <c r="E109"/>
      <c r="F109"/>
      <c r="I109" s="239"/>
      <c r="J109" s="239"/>
      <c r="K109" s="239"/>
      <c r="L109" s="239"/>
    </row>
    <row r="110" spans="1:12">
      <c r="A110" s="81" t="s">
        <v>239</v>
      </c>
      <c r="B110" s="81" t="s">
        <v>240</v>
      </c>
      <c r="C110" s="80">
        <v>27673</v>
      </c>
      <c r="D110" s="80">
        <v>52735</v>
      </c>
      <c r="E110"/>
      <c r="F110"/>
      <c r="I110" s="239"/>
      <c r="J110" s="239"/>
      <c r="K110" s="239"/>
      <c r="L110" s="239"/>
    </row>
    <row r="111" spans="1:12">
      <c r="A111" s="81" t="s">
        <v>241</v>
      </c>
      <c r="B111" s="81" t="s">
        <v>416</v>
      </c>
      <c r="C111" s="80">
        <v>29428</v>
      </c>
      <c r="D111" s="80">
        <v>-8176</v>
      </c>
      <c r="E111"/>
      <c r="F111"/>
      <c r="I111" s="239"/>
      <c r="J111" s="239"/>
      <c r="K111" s="239"/>
      <c r="L111" s="239"/>
    </row>
    <row r="112" spans="1:12">
      <c r="A112" s="81" t="s">
        <v>472</v>
      </c>
      <c r="B112" s="81" t="s">
        <v>244</v>
      </c>
      <c r="C112" s="80">
        <v>-35991</v>
      </c>
      <c r="D112" s="80">
        <v>-33912</v>
      </c>
      <c r="E112"/>
      <c r="F112"/>
      <c r="I112" s="239"/>
      <c r="J112" s="239"/>
      <c r="K112" s="239"/>
      <c r="L112" s="239"/>
    </row>
    <row r="113" spans="1:12">
      <c r="A113" s="81" t="s">
        <v>417</v>
      </c>
      <c r="B113" s="81" t="s">
        <v>418</v>
      </c>
      <c r="C113" s="80">
        <v>-30636</v>
      </c>
      <c r="D113" s="80">
        <v>5849</v>
      </c>
      <c r="E113"/>
      <c r="F113"/>
      <c r="I113" s="239"/>
      <c r="J113" s="239"/>
      <c r="K113" s="239"/>
      <c r="L113" s="239"/>
    </row>
    <row r="114" spans="1:12">
      <c r="A114" s="81" t="s">
        <v>247</v>
      </c>
      <c r="B114" s="81" t="s">
        <v>248</v>
      </c>
      <c r="C114" s="80">
        <v>-29062</v>
      </c>
      <c r="D114" s="80">
        <v>-28755</v>
      </c>
      <c r="E114"/>
      <c r="F114"/>
      <c r="I114" s="239"/>
      <c r="J114" s="239"/>
      <c r="K114" s="239"/>
      <c r="L114" s="239"/>
    </row>
    <row r="115" spans="1:12">
      <c r="A115" s="81" t="s">
        <v>249</v>
      </c>
      <c r="B115" s="81" t="s">
        <v>250</v>
      </c>
      <c r="C115" s="80">
        <v>-2840</v>
      </c>
      <c r="D115" s="80">
        <v>257</v>
      </c>
      <c r="E115"/>
      <c r="F115"/>
      <c r="I115" s="239"/>
      <c r="J115" s="239"/>
      <c r="K115" s="239"/>
      <c r="L115" s="239"/>
    </row>
    <row r="116" spans="1:12">
      <c r="A116" s="81" t="s">
        <v>251</v>
      </c>
      <c r="B116" s="81" t="s">
        <v>252</v>
      </c>
      <c r="C116" s="80">
        <v>56028</v>
      </c>
      <c r="D116" s="80">
        <v>106779</v>
      </c>
      <c r="E116"/>
      <c r="F116"/>
      <c r="I116" s="239"/>
      <c r="J116" s="239"/>
      <c r="K116" s="239"/>
      <c r="L116" s="239"/>
    </row>
    <row r="117" spans="1:12">
      <c r="A117" s="81" t="s">
        <v>253</v>
      </c>
      <c r="B117" s="81" t="s">
        <v>254</v>
      </c>
      <c r="C117" s="80">
        <v>2221</v>
      </c>
      <c r="D117" s="80">
        <v>-17008</v>
      </c>
      <c r="E117"/>
      <c r="F117"/>
      <c r="I117" s="239"/>
      <c r="J117" s="239"/>
      <c r="K117" s="239"/>
      <c r="L117" s="239"/>
    </row>
    <row r="118" spans="1:12">
      <c r="A118" s="81" t="s">
        <v>255</v>
      </c>
      <c r="B118" s="81" t="s">
        <v>256</v>
      </c>
      <c r="C118" s="80">
        <v>18237</v>
      </c>
      <c r="D118" s="80">
        <v>5177</v>
      </c>
      <c r="E118"/>
      <c r="F118"/>
      <c r="I118" s="239"/>
      <c r="J118" s="239"/>
      <c r="K118" s="239"/>
      <c r="L118" s="239"/>
    </row>
    <row r="119" spans="1:12">
      <c r="A119" s="81" t="s">
        <v>259</v>
      </c>
      <c r="B119" s="81" t="s">
        <v>260</v>
      </c>
      <c r="C119" s="80">
        <v>20781</v>
      </c>
      <c r="D119" s="80">
        <v>12220</v>
      </c>
      <c r="E119"/>
      <c r="F119"/>
      <c r="I119" s="239"/>
      <c r="J119" s="239"/>
      <c r="K119" s="239"/>
      <c r="L119" s="239"/>
    </row>
    <row r="120" spans="1:12">
      <c r="A120" s="122" t="s">
        <v>261</v>
      </c>
      <c r="B120" s="122" t="s">
        <v>262</v>
      </c>
      <c r="C120" s="4">
        <f>SUM(C107:C108)</f>
        <v>216358</v>
      </c>
      <c r="D120" s="4">
        <f t="shared" ref="D120" si="2">SUM(D107:D108)</f>
        <v>272254</v>
      </c>
      <c r="E120"/>
      <c r="F120"/>
      <c r="I120" s="239"/>
      <c r="J120" s="239"/>
      <c r="K120" s="239"/>
      <c r="L120" s="239"/>
    </row>
    <row r="121" spans="1:12">
      <c r="A121" s="81" t="s">
        <v>263</v>
      </c>
      <c r="B121" s="81" t="s">
        <v>380</v>
      </c>
      <c r="C121" s="80">
        <v>38762</v>
      </c>
      <c r="D121" s="80">
        <v>966</v>
      </c>
      <c r="E121"/>
      <c r="F121"/>
      <c r="I121" s="239"/>
      <c r="J121" s="239"/>
      <c r="K121" s="239"/>
      <c r="L121" s="239"/>
    </row>
    <row r="122" spans="1:12">
      <c r="A122" s="81" t="s">
        <v>265</v>
      </c>
      <c r="B122" s="81" t="s">
        <v>266</v>
      </c>
      <c r="C122" s="80">
        <v>7376</v>
      </c>
      <c r="D122" s="80">
        <v>3885</v>
      </c>
      <c r="E122"/>
      <c r="F122"/>
      <c r="I122" s="239"/>
      <c r="J122" s="239"/>
      <c r="K122" s="239"/>
      <c r="L122" s="239"/>
    </row>
    <row r="123" spans="1:12">
      <c r="A123" s="81" t="s">
        <v>267</v>
      </c>
      <c r="B123" s="81" t="s">
        <v>268</v>
      </c>
      <c r="C123" s="80">
        <v>-12785</v>
      </c>
      <c r="D123" s="80">
        <v>-26176</v>
      </c>
      <c r="E123"/>
      <c r="F123"/>
      <c r="I123" s="239"/>
      <c r="J123" s="239"/>
      <c r="K123" s="239"/>
      <c r="L123" s="239"/>
    </row>
    <row r="124" spans="1:12">
      <c r="A124" s="121" t="s">
        <v>269</v>
      </c>
      <c r="B124" s="121" t="s">
        <v>270</v>
      </c>
      <c r="C124" s="4">
        <f>SUM(C120:C123)</f>
        <v>249711</v>
      </c>
      <c r="D124" s="4">
        <f t="shared" ref="D124" si="3">SUM(D120:D123)</f>
        <v>250929</v>
      </c>
      <c r="E124"/>
      <c r="F124"/>
      <c r="I124" s="239"/>
      <c r="J124" s="239"/>
      <c r="K124" s="239"/>
      <c r="L124" s="239"/>
    </row>
    <row r="125" spans="1:12" ht="15" customHeight="1">
      <c r="A125" s="121" t="s">
        <v>271</v>
      </c>
      <c r="B125" s="121" t="s">
        <v>272</v>
      </c>
      <c r="C125" s="4"/>
      <c r="D125" s="4"/>
      <c r="E125"/>
      <c r="F125"/>
      <c r="I125" s="239"/>
      <c r="J125" s="239"/>
      <c r="K125" s="239"/>
      <c r="L125" s="239"/>
    </row>
    <row r="126" spans="1:12">
      <c r="A126" s="122" t="s">
        <v>273</v>
      </c>
      <c r="B126" s="122" t="s">
        <v>274</v>
      </c>
      <c r="C126" s="4">
        <f>SUM(C127:C138)</f>
        <v>757902</v>
      </c>
      <c r="D126" s="4">
        <f t="shared" ref="D126" si="4">SUM(D127:D138)</f>
        <v>491746</v>
      </c>
      <c r="E126"/>
      <c r="F126"/>
    </row>
    <row r="127" spans="1:12">
      <c r="A127" s="81" t="s">
        <v>275</v>
      </c>
      <c r="B127" s="81" t="s">
        <v>276</v>
      </c>
      <c r="C127" s="80">
        <v>201</v>
      </c>
      <c r="D127" s="80">
        <v>167</v>
      </c>
      <c r="E127"/>
      <c r="F127"/>
    </row>
    <row r="128" spans="1:12">
      <c r="A128" s="81" t="s">
        <v>277</v>
      </c>
      <c r="B128" s="81" t="s">
        <v>278</v>
      </c>
      <c r="C128" s="80">
        <v>0</v>
      </c>
      <c r="D128" s="80">
        <v>0</v>
      </c>
      <c r="E128"/>
      <c r="F128"/>
    </row>
    <row r="129" spans="1:9" ht="26">
      <c r="A129" s="178" t="s">
        <v>279</v>
      </c>
      <c r="B129" s="178" t="s">
        <v>280</v>
      </c>
      <c r="C129" s="80">
        <v>0</v>
      </c>
      <c r="D129" s="80">
        <v>0</v>
      </c>
      <c r="E129"/>
      <c r="F129"/>
    </row>
    <row r="130" spans="1:9">
      <c r="A130" s="81" t="s">
        <v>281</v>
      </c>
      <c r="B130" s="81" t="s">
        <v>282</v>
      </c>
      <c r="C130" s="80">
        <v>0</v>
      </c>
      <c r="D130" s="80">
        <v>0</v>
      </c>
      <c r="E130"/>
      <c r="F130"/>
    </row>
    <row r="131" spans="1:9">
      <c r="A131" s="81" t="s">
        <v>283</v>
      </c>
      <c r="B131" s="81" t="s">
        <v>284</v>
      </c>
      <c r="C131" s="80">
        <v>0</v>
      </c>
      <c r="D131" s="80">
        <v>0</v>
      </c>
      <c r="E131"/>
      <c r="F131"/>
    </row>
    <row r="132" spans="1:9">
      <c r="A132" s="81" t="s">
        <v>285</v>
      </c>
      <c r="B132" s="81" t="s">
        <v>286</v>
      </c>
      <c r="C132" s="80">
        <v>0</v>
      </c>
      <c r="D132" s="80">
        <v>292</v>
      </c>
      <c r="E132"/>
      <c r="F132"/>
    </row>
    <row r="133" spans="1:9">
      <c r="A133" s="81" t="s">
        <v>287</v>
      </c>
      <c r="B133" s="81" t="s">
        <v>288</v>
      </c>
      <c r="C133" s="80">
        <v>538383</v>
      </c>
      <c r="D133" s="80">
        <v>425613</v>
      </c>
      <c r="E133"/>
      <c r="F133"/>
    </row>
    <row r="134" spans="1:9">
      <c r="A134" s="81" t="s">
        <v>381</v>
      </c>
      <c r="B134" s="81" t="s">
        <v>382</v>
      </c>
      <c r="C134" s="80">
        <v>183067</v>
      </c>
      <c r="D134" s="80">
        <v>29353</v>
      </c>
      <c r="E134"/>
      <c r="F134"/>
    </row>
    <row r="135" spans="1:9">
      <c r="A135" s="81" t="s">
        <v>291</v>
      </c>
      <c r="B135" s="81" t="s">
        <v>292</v>
      </c>
      <c r="C135" s="80">
        <v>8086</v>
      </c>
      <c r="D135" s="80">
        <v>7536</v>
      </c>
      <c r="E135"/>
      <c r="F135"/>
    </row>
    <row r="136" spans="1:9">
      <c r="A136" s="81" t="s">
        <v>473</v>
      </c>
      <c r="B136" s="81" t="s">
        <v>294</v>
      </c>
      <c r="C136" s="80">
        <v>17348</v>
      </c>
      <c r="D136" s="80">
        <v>15865</v>
      </c>
      <c r="E136"/>
      <c r="F136"/>
    </row>
    <row r="137" spans="1:9">
      <c r="A137" s="81" t="s">
        <v>295</v>
      </c>
      <c r="B137" s="81" t="s">
        <v>296</v>
      </c>
      <c r="C137" s="80">
        <v>10817</v>
      </c>
      <c r="D137" s="80">
        <v>12784</v>
      </c>
      <c r="E137"/>
      <c r="F137"/>
    </row>
    <row r="138" spans="1:9">
      <c r="A138" s="81" t="s">
        <v>297</v>
      </c>
      <c r="B138" s="81" t="s">
        <v>298</v>
      </c>
      <c r="C138" s="80">
        <v>0</v>
      </c>
      <c r="D138" s="80">
        <v>136</v>
      </c>
      <c r="E138"/>
      <c r="F138"/>
      <c r="I138" s="239"/>
    </row>
    <row r="139" spans="1:9">
      <c r="A139" s="122" t="s">
        <v>299</v>
      </c>
      <c r="B139" s="122" t="s">
        <v>300</v>
      </c>
      <c r="C139" s="4">
        <f>SUM(C140:C155)</f>
        <v>982956</v>
      </c>
      <c r="D139" s="4">
        <f t="shared" ref="D139" si="5">SUM(D140:D155)</f>
        <v>669775</v>
      </c>
      <c r="E139"/>
      <c r="F139"/>
      <c r="I139" s="239"/>
    </row>
    <row r="140" spans="1:9">
      <c r="A140" s="81" t="s">
        <v>301</v>
      </c>
      <c r="B140" s="81" t="s">
        <v>302</v>
      </c>
      <c r="C140" s="80">
        <v>60187</v>
      </c>
      <c r="D140" s="80">
        <v>36731</v>
      </c>
      <c r="E140"/>
      <c r="F140"/>
      <c r="I140" s="239"/>
    </row>
    <row r="141" spans="1:9">
      <c r="A141" s="81" t="s">
        <v>136</v>
      </c>
      <c r="B141" s="81" t="s">
        <v>137</v>
      </c>
      <c r="C141" s="80">
        <v>241990</v>
      </c>
      <c r="D141" s="80">
        <v>107139</v>
      </c>
      <c r="E141"/>
      <c r="F141"/>
      <c r="I141" s="239"/>
    </row>
    <row r="142" spans="1:9">
      <c r="A142" s="81" t="s">
        <v>303</v>
      </c>
      <c r="B142" s="81" t="s">
        <v>304</v>
      </c>
      <c r="C142" s="80">
        <v>0</v>
      </c>
      <c r="D142" s="80">
        <v>211</v>
      </c>
      <c r="E142"/>
      <c r="F142"/>
      <c r="I142" s="239"/>
    </row>
    <row r="143" spans="1:9">
      <c r="A143" s="81" t="s">
        <v>305</v>
      </c>
      <c r="B143" s="81" t="s">
        <v>306</v>
      </c>
      <c r="C143" s="80">
        <v>0</v>
      </c>
      <c r="D143" s="80">
        <v>0</v>
      </c>
      <c r="E143"/>
      <c r="F143"/>
      <c r="I143" s="239"/>
    </row>
    <row r="144" spans="1:9">
      <c r="A144" s="81" t="s">
        <v>307</v>
      </c>
      <c r="B144" s="81" t="s">
        <v>308</v>
      </c>
      <c r="C144" s="80">
        <v>3569</v>
      </c>
      <c r="D144" s="80">
        <v>11</v>
      </c>
      <c r="E144"/>
      <c r="F144"/>
      <c r="I144" s="239"/>
    </row>
    <row r="145" spans="1:9">
      <c r="A145" s="81" t="s">
        <v>309</v>
      </c>
      <c r="B145" s="81" t="s">
        <v>310</v>
      </c>
      <c r="C145" s="80">
        <v>0</v>
      </c>
      <c r="D145" s="80">
        <v>0</v>
      </c>
      <c r="E145"/>
      <c r="F145"/>
      <c r="I145" s="239"/>
    </row>
    <row r="146" spans="1:9">
      <c r="A146" s="81" t="s">
        <v>311</v>
      </c>
      <c r="B146" s="81" t="s">
        <v>312</v>
      </c>
      <c r="C146" s="80">
        <v>0</v>
      </c>
      <c r="D146" s="80">
        <v>0</v>
      </c>
      <c r="E146"/>
      <c r="F146"/>
      <c r="I146" s="239"/>
    </row>
    <row r="147" spans="1:9" s="240" customFormat="1">
      <c r="A147" s="81" t="s">
        <v>313</v>
      </c>
      <c r="B147" s="81" t="s">
        <v>314</v>
      </c>
      <c r="C147" s="80">
        <v>0</v>
      </c>
      <c r="D147" s="80">
        <v>0</v>
      </c>
      <c r="E147"/>
      <c r="F147"/>
      <c r="G147" s="235"/>
      <c r="H147" s="235"/>
      <c r="I147" s="239"/>
    </row>
    <row r="148" spans="1:9" s="240" customFormat="1">
      <c r="A148" s="81" t="s">
        <v>315</v>
      </c>
      <c r="B148" s="81" t="s">
        <v>316</v>
      </c>
      <c r="C148" s="80">
        <v>0</v>
      </c>
      <c r="D148" s="80">
        <v>3170</v>
      </c>
      <c r="E148"/>
      <c r="F148"/>
      <c r="G148" s="235"/>
      <c r="H148" s="235"/>
      <c r="I148" s="239"/>
    </row>
    <row r="149" spans="1:9" s="240" customFormat="1">
      <c r="A149" s="81" t="s">
        <v>317</v>
      </c>
      <c r="B149" s="81" t="s">
        <v>318</v>
      </c>
      <c r="C149" s="80">
        <v>0</v>
      </c>
      <c r="D149" s="80">
        <v>0</v>
      </c>
      <c r="E149"/>
      <c r="F149"/>
      <c r="H149" s="235"/>
      <c r="I149" s="239"/>
    </row>
    <row r="150" spans="1:9">
      <c r="A150" s="81" t="s">
        <v>319</v>
      </c>
      <c r="B150" s="81" t="s">
        <v>320</v>
      </c>
      <c r="C150" s="80">
        <v>0</v>
      </c>
      <c r="D150" s="80">
        <v>0</v>
      </c>
      <c r="E150"/>
      <c r="F150"/>
      <c r="I150" s="239"/>
    </row>
    <row r="151" spans="1:9">
      <c r="A151" s="81" t="s">
        <v>474</v>
      </c>
      <c r="B151" s="81" t="s">
        <v>322</v>
      </c>
      <c r="C151" s="80">
        <v>436384</v>
      </c>
      <c r="D151" s="80">
        <v>426313</v>
      </c>
      <c r="E151"/>
      <c r="F151"/>
      <c r="I151" s="239"/>
    </row>
    <row r="152" spans="1:9">
      <c r="A152" s="81" t="s">
        <v>323</v>
      </c>
      <c r="B152" s="81" t="s">
        <v>324</v>
      </c>
      <c r="C152" s="80">
        <v>240826</v>
      </c>
      <c r="D152" s="80">
        <v>96200</v>
      </c>
      <c r="E152"/>
      <c r="F152"/>
      <c r="I152" s="239"/>
    </row>
    <row r="153" spans="1:9">
      <c r="A153" s="81" t="s">
        <v>419</v>
      </c>
      <c r="B153" s="81" t="s">
        <v>420</v>
      </c>
      <c r="C153" s="80">
        <v>0</v>
      </c>
      <c r="D153" s="80">
        <v>0</v>
      </c>
      <c r="E153"/>
      <c r="F153"/>
      <c r="I153" s="239"/>
    </row>
    <row r="154" spans="1:9">
      <c r="A154" s="81" t="s">
        <v>421</v>
      </c>
      <c r="B154" s="81" t="s">
        <v>422</v>
      </c>
      <c r="C154" s="80">
        <v>0</v>
      </c>
      <c r="D154" s="80">
        <v>0</v>
      </c>
      <c r="E154"/>
      <c r="F154"/>
      <c r="I154" s="239"/>
    </row>
    <row r="155" spans="1:9">
      <c r="A155" s="81" t="s">
        <v>423</v>
      </c>
      <c r="B155" s="81" t="s">
        <v>424</v>
      </c>
      <c r="C155" s="80">
        <v>0</v>
      </c>
      <c r="D155" s="80">
        <v>0</v>
      </c>
      <c r="E155"/>
      <c r="F155"/>
      <c r="I155" s="239"/>
    </row>
    <row r="156" spans="1:9">
      <c r="A156" s="121" t="s">
        <v>425</v>
      </c>
      <c r="B156" s="121" t="s">
        <v>331</v>
      </c>
      <c r="C156" s="4">
        <f>C126-C139</f>
        <v>-225054</v>
      </c>
      <c r="D156" s="4">
        <f t="shared" ref="D156" si="6">D126-D139</f>
        <v>-178029</v>
      </c>
      <c r="E156"/>
      <c r="F156"/>
      <c r="I156" s="239"/>
    </row>
    <row r="157" spans="1:9">
      <c r="A157" s="121" t="s">
        <v>332</v>
      </c>
      <c r="B157" s="121" t="s">
        <v>333</v>
      </c>
      <c r="C157" s="4"/>
      <c r="D157" s="4"/>
      <c r="E157"/>
      <c r="F157"/>
    </row>
    <row r="158" spans="1:9">
      <c r="A158" s="122" t="s">
        <v>273</v>
      </c>
      <c r="B158" s="122" t="s">
        <v>274</v>
      </c>
      <c r="C158" s="4">
        <f>SUM(C159:C162)</f>
        <v>15</v>
      </c>
      <c r="D158" s="4">
        <f t="shared" ref="D158" si="7">SUM(D159:D162)</f>
        <v>9</v>
      </c>
      <c r="E158"/>
      <c r="F158"/>
    </row>
    <row r="159" spans="1:9" ht="26">
      <c r="A159" s="178" t="s">
        <v>334</v>
      </c>
      <c r="B159" s="178" t="s">
        <v>335</v>
      </c>
      <c r="C159" s="80">
        <v>0</v>
      </c>
      <c r="D159" s="80">
        <v>0</v>
      </c>
      <c r="E159"/>
      <c r="F159"/>
    </row>
    <row r="160" spans="1:9">
      <c r="A160" s="81" t="s">
        <v>336</v>
      </c>
      <c r="B160" s="81" t="s">
        <v>337</v>
      </c>
      <c r="C160" s="80">
        <v>0</v>
      </c>
      <c r="D160" s="80">
        <v>0</v>
      </c>
      <c r="E160"/>
      <c r="F160"/>
    </row>
    <row r="161" spans="1:14">
      <c r="A161" s="81" t="s">
        <v>475</v>
      </c>
      <c r="B161" s="81" t="s">
        <v>339</v>
      </c>
      <c r="C161" s="80">
        <v>13</v>
      </c>
      <c r="D161" s="80">
        <v>7</v>
      </c>
      <c r="E161"/>
      <c r="F161"/>
    </row>
    <row r="162" spans="1:14">
      <c r="A162" s="81" t="s">
        <v>340</v>
      </c>
      <c r="B162" s="81" t="s">
        <v>341</v>
      </c>
      <c r="C162" s="80">
        <v>2</v>
      </c>
      <c r="D162" s="80">
        <v>2</v>
      </c>
      <c r="E162"/>
      <c r="F162"/>
    </row>
    <row r="163" spans="1:14">
      <c r="A163" s="122" t="s">
        <v>299</v>
      </c>
      <c r="B163" s="122" t="s">
        <v>300</v>
      </c>
      <c r="C163" s="4">
        <f>SUM(C164:C169)</f>
        <v>2584</v>
      </c>
      <c r="D163" s="4">
        <f t="shared" ref="D163" si="8">SUM(D164:D169)</f>
        <v>101983</v>
      </c>
      <c r="E163"/>
      <c r="F163"/>
    </row>
    <row r="164" spans="1:14">
      <c r="A164" s="81" t="s">
        <v>342</v>
      </c>
      <c r="B164" s="81" t="s">
        <v>312</v>
      </c>
      <c r="C164" s="80">
        <v>0</v>
      </c>
      <c r="D164" s="80">
        <v>0</v>
      </c>
      <c r="E164"/>
      <c r="F164"/>
      <c r="N164" s="236"/>
    </row>
    <row r="165" spans="1:14">
      <c r="A165" s="81" t="s">
        <v>343</v>
      </c>
      <c r="B165" s="81" t="s">
        <v>344</v>
      </c>
      <c r="C165" s="80">
        <v>0</v>
      </c>
      <c r="D165" s="80">
        <v>0</v>
      </c>
      <c r="E165"/>
      <c r="F165"/>
      <c r="N165" s="236"/>
    </row>
    <row r="166" spans="1:14">
      <c r="A166" s="81" t="s">
        <v>345</v>
      </c>
      <c r="B166" s="81" t="s">
        <v>346</v>
      </c>
      <c r="C166" s="80">
        <v>0</v>
      </c>
      <c r="D166" s="80">
        <v>99911</v>
      </c>
      <c r="E166"/>
      <c r="F166"/>
      <c r="N166" s="236"/>
    </row>
    <row r="167" spans="1:14" ht="26">
      <c r="A167" s="178" t="s">
        <v>347</v>
      </c>
      <c r="B167" s="178" t="s">
        <v>348</v>
      </c>
      <c r="C167" s="80">
        <v>0</v>
      </c>
      <c r="D167" s="80">
        <v>0</v>
      </c>
      <c r="E167"/>
      <c r="F167"/>
      <c r="N167" s="236"/>
    </row>
    <row r="168" spans="1:14" ht="15" customHeight="1">
      <c r="A168" s="81" t="s">
        <v>349</v>
      </c>
      <c r="B168" s="81" t="s">
        <v>350</v>
      </c>
      <c r="C168" s="80">
        <v>2253</v>
      </c>
      <c r="D168" s="80">
        <v>1662</v>
      </c>
      <c r="E168"/>
      <c r="F168"/>
    </row>
    <row r="169" spans="1:14">
      <c r="A169" s="81" t="s">
        <v>351</v>
      </c>
      <c r="B169" s="81" t="s">
        <v>341</v>
      </c>
      <c r="C169" s="80">
        <v>331</v>
      </c>
      <c r="D169" s="80">
        <v>410</v>
      </c>
      <c r="E169"/>
      <c r="F169"/>
    </row>
    <row r="170" spans="1:14">
      <c r="A170" s="121" t="s">
        <v>352</v>
      </c>
      <c r="B170" s="121" t="s">
        <v>353</v>
      </c>
      <c r="C170" s="4">
        <f>C158-C163</f>
        <v>-2569</v>
      </c>
      <c r="D170" s="4">
        <f t="shared" ref="D170" si="9">D158-D163</f>
        <v>-101974</v>
      </c>
      <c r="E170"/>
      <c r="F170"/>
    </row>
    <row r="171" spans="1:14">
      <c r="A171" s="121" t="s">
        <v>354</v>
      </c>
      <c r="B171" s="121" t="s">
        <v>355</v>
      </c>
      <c r="C171" s="4">
        <f>C124+C156+C170</f>
        <v>22088</v>
      </c>
      <c r="D171" s="4">
        <f t="shared" ref="D171" si="10">D124+D156+D170</f>
        <v>-29074</v>
      </c>
      <c r="E171"/>
      <c r="F171"/>
    </row>
    <row r="172" spans="1:14">
      <c r="A172" s="121" t="s">
        <v>356</v>
      </c>
      <c r="B172" s="121" t="s">
        <v>357</v>
      </c>
      <c r="C172" s="4">
        <f>C171</f>
        <v>22088</v>
      </c>
      <c r="D172" s="4">
        <f t="shared" ref="D172" si="11">D171</f>
        <v>-29074</v>
      </c>
      <c r="E172"/>
      <c r="F172"/>
    </row>
    <row r="173" spans="1:14">
      <c r="A173" s="121" t="s">
        <v>358</v>
      </c>
      <c r="B173" s="121" t="s">
        <v>359</v>
      </c>
      <c r="C173" s="4">
        <v>124886</v>
      </c>
      <c r="D173" s="4">
        <v>178054</v>
      </c>
      <c r="E173"/>
      <c r="F173"/>
    </row>
    <row r="174" spans="1:14">
      <c r="A174" s="121" t="s">
        <v>360</v>
      </c>
      <c r="B174" s="121" t="s">
        <v>361</v>
      </c>
      <c r="C174" s="4">
        <f>C172+C173</f>
        <v>146974</v>
      </c>
      <c r="D174" s="4">
        <f t="shared" ref="D174" si="12">D172+D173</f>
        <v>148980</v>
      </c>
      <c r="E174"/>
      <c r="F174"/>
    </row>
    <row r="175" spans="1:14">
      <c r="A175" s="252"/>
      <c r="C175" s="72"/>
      <c r="D175" s="72"/>
      <c r="E175"/>
      <c r="F175"/>
    </row>
    <row r="176" spans="1:14">
      <c r="A176" s="253"/>
      <c r="B176" s="71"/>
      <c r="C176" s="72"/>
      <c r="D176" s="72"/>
      <c r="E176"/>
      <c r="F176"/>
    </row>
    <row r="177" spans="1:21">
      <c r="A177" s="253"/>
      <c r="B177" s="71"/>
      <c r="C177" s="72"/>
      <c r="D177" s="72"/>
      <c r="E177"/>
      <c r="F177"/>
    </row>
    <row r="178" spans="1:21">
      <c r="A178" s="253"/>
      <c r="B178" s="71"/>
      <c r="C178" s="72"/>
      <c r="D178" s="72"/>
      <c r="E178" s="72"/>
      <c r="F178" s="72"/>
    </row>
    <row r="179" spans="1:21">
      <c r="A179" s="253"/>
      <c r="B179" s="71"/>
      <c r="C179" s="72"/>
      <c r="D179" s="72"/>
      <c r="E179" s="72"/>
      <c r="F179" s="72"/>
    </row>
    <row r="180" spans="1:21">
      <c r="A180" s="253"/>
      <c r="B180" s="71"/>
      <c r="C180" s="72"/>
      <c r="D180" s="72"/>
      <c r="E180" s="72"/>
      <c r="F180" s="72"/>
    </row>
    <row r="181" spans="1:21">
      <c r="A181" s="253"/>
      <c r="B181" s="71"/>
      <c r="C181" s="72"/>
      <c r="D181" s="72"/>
      <c r="E181" s="72"/>
      <c r="F181" s="72"/>
    </row>
    <row r="182" spans="1:21" s="240" customFormat="1">
      <c r="A182" s="254"/>
      <c r="B182" s="179"/>
      <c r="C182" s="180"/>
      <c r="D182" s="180"/>
      <c r="E182" s="180"/>
      <c r="F182" s="180"/>
    </row>
    <row r="183" spans="1:21">
      <c r="A183" s="253"/>
      <c r="B183" s="71"/>
      <c r="C183" s="72"/>
      <c r="D183" s="72"/>
      <c r="E183" s="72"/>
      <c r="F183" s="72"/>
    </row>
    <row r="184" spans="1:21" ht="60" customHeight="1">
      <c r="A184" s="205" t="s">
        <v>476</v>
      </c>
      <c r="B184" s="205" t="s">
        <v>427</v>
      </c>
      <c r="C184" s="383" t="str">
        <f>C6</f>
        <v>01.01.2025-30.06.2025</v>
      </c>
      <c r="D184" s="384"/>
      <c r="E184" s="384"/>
      <c r="F184" s="384"/>
      <c r="G184" s="239"/>
      <c r="H184" s="383" t="str">
        <f>D105</f>
        <v>01.01.2024-30.06.2024</v>
      </c>
      <c r="I184" s="384"/>
      <c r="J184" s="384"/>
      <c r="K184" s="385"/>
      <c r="M184"/>
      <c r="N184"/>
      <c r="O184"/>
      <c r="P184"/>
      <c r="Q184"/>
      <c r="R184"/>
      <c r="S184"/>
      <c r="T184"/>
      <c r="U184"/>
    </row>
    <row r="185" spans="1:21" ht="52">
      <c r="A185" s="392" t="s">
        <v>477</v>
      </c>
      <c r="B185" s="387" t="s">
        <v>429</v>
      </c>
      <c r="C185" s="388" t="s">
        <v>430</v>
      </c>
      <c r="D185" s="388" t="s">
        <v>431</v>
      </c>
      <c r="E185" s="255" t="s">
        <v>478</v>
      </c>
      <c r="F185" s="255" t="s">
        <v>433</v>
      </c>
      <c r="H185" s="388" t="s">
        <v>430</v>
      </c>
      <c r="I185" s="388" t="s">
        <v>431</v>
      </c>
      <c r="J185" s="255" t="s">
        <v>478</v>
      </c>
      <c r="K185" s="255" t="s">
        <v>433</v>
      </c>
      <c r="M185"/>
      <c r="N185"/>
      <c r="O185"/>
      <c r="P185"/>
      <c r="Q185"/>
      <c r="R185"/>
      <c r="S185"/>
      <c r="T185"/>
      <c r="U185"/>
    </row>
    <row r="186" spans="1:21" ht="65">
      <c r="A186" s="392"/>
      <c r="B186" s="387"/>
      <c r="C186" s="389"/>
      <c r="D186" s="389"/>
      <c r="E186" s="255" t="s">
        <v>479</v>
      </c>
      <c r="F186" s="255" t="s">
        <v>435</v>
      </c>
      <c r="H186" s="389"/>
      <c r="I186" s="389"/>
      <c r="J186" s="255" t="s">
        <v>479</v>
      </c>
      <c r="K186" s="255" t="s">
        <v>435</v>
      </c>
      <c r="M186"/>
      <c r="N186"/>
      <c r="O186"/>
      <c r="P186"/>
      <c r="Q186"/>
      <c r="R186"/>
      <c r="S186"/>
      <c r="T186"/>
      <c r="U186"/>
    </row>
    <row r="187" spans="1:21">
      <c r="A187" s="82" t="s">
        <v>0</v>
      </c>
      <c r="B187" s="121" t="s">
        <v>1</v>
      </c>
      <c r="C187" s="123">
        <f>SUM(C188:C190)</f>
        <v>355442</v>
      </c>
      <c r="D187" s="123">
        <f t="shared" ref="D187:E187" si="13">SUM(D188:D190)</f>
        <v>94304</v>
      </c>
      <c r="E187" s="123">
        <f t="shared" si="13"/>
        <v>-6707</v>
      </c>
      <c r="F187" s="123">
        <f>SUM(C187:E187)</f>
        <v>443039</v>
      </c>
      <c r="H187" s="123">
        <f>SUM(H188:H190)</f>
        <v>344817</v>
      </c>
      <c r="I187" s="123">
        <f t="shared" ref="I187:J187" si="14">SUM(I188:I190)</f>
        <v>87669</v>
      </c>
      <c r="J187" s="123">
        <f t="shared" si="14"/>
        <v>-7803</v>
      </c>
      <c r="K187" s="123">
        <f>SUM(H187:J187)</f>
        <v>424683</v>
      </c>
      <c r="M187"/>
      <c r="N187"/>
      <c r="O187"/>
      <c r="P187"/>
      <c r="Q187"/>
      <c r="R187"/>
      <c r="S187"/>
      <c r="T187"/>
      <c r="U187"/>
    </row>
    <row r="188" spans="1:21">
      <c r="A188" s="84" t="s">
        <v>45</v>
      </c>
      <c r="B188" s="116" t="s">
        <v>46</v>
      </c>
      <c r="C188" s="78">
        <v>336075</v>
      </c>
      <c r="D188" s="78">
        <v>0</v>
      </c>
      <c r="E188" s="78">
        <v>2932</v>
      </c>
      <c r="F188" s="78">
        <f>SUM(C188:E188)</f>
        <v>339007</v>
      </c>
      <c r="H188" s="78">
        <v>339667</v>
      </c>
      <c r="I188" s="78">
        <v>0</v>
      </c>
      <c r="J188" s="78">
        <v>3162</v>
      </c>
      <c r="K188" s="78">
        <f>SUM(H188:J188)</f>
        <v>342829</v>
      </c>
      <c r="M188"/>
      <c r="N188"/>
      <c r="O188"/>
      <c r="P188"/>
      <c r="Q188"/>
      <c r="R188"/>
      <c r="S188"/>
      <c r="T188"/>
      <c r="U188"/>
    </row>
    <row r="189" spans="1:21">
      <c r="A189" s="84" t="s">
        <v>368</v>
      </c>
      <c r="B189" s="116" t="s">
        <v>369</v>
      </c>
      <c r="C189" s="78">
        <v>421</v>
      </c>
      <c r="D189" s="78">
        <v>820</v>
      </c>
      <c r="E189" s="78">
        <v>-72</v>
      </c>
      <c r="F189" s="78">
        <f t="shared" ref="F189:F208" si="15">SUM(C189:E189)</f>
        <v>1169</v>
      </c>
      <c r="H189" s="78">
        <v>1358</v>
      </c>
      <c r="I189" s="78">
        <v>306</v>
      </c>
      <c r="J189" s="78">
        <v>-92</v>
      </c>
      <c r="K189" s="78">
        <f t="shared" ref="K189:K208" si="16">SUM(H189:J189)</f>
        <v>1572</v>
      </c>
      <c r="M189"/>
      <c r="N189"/>
      <c r="O189"/>
      <c r="P189"/>
      <c r="Q189"/>
      <c r="R189"/>
      <c r="S189"/>
      <c r="T189"/>
      <c r="U189"/>
    </row>
    <row r="190" spans="1:21">
      <c r="A190" s="84" t="s">
        <v>48</v>
      </c>
      <c r="B190" s="116" t="s">
        <v>436</v>
      </c>
      <c r="C190" s="78">
        <v>18946</v>
      </c>
      <c r="D190" s="78">
        <v>93484</v>
      </c>
      <c r="E190" s="78">
        <v>-9567</v>
      </c>
      <c r="F190" s="78">
        <f t="shared" si="15"/>
        <v>102863</v>
      </c>
      <c r="H190" s="78">
        <v>3792</v>
      </c>
      <c r="I190" s="78">
        <v>87363</v>
      </c>
      <c r="J190" s="78">
        <v>-10873</v>
      </c>
      <c r="K190" s="78">
        <f t="shared" si="16"/>
        <v>80282</v>
      </c>
      <c r="M190"/>
      <c r="N190"/>
      <c r="O190"/>
      <c r="P190"/>
      <c r="Q190"/>
      <c r="R190"/>
      <c r="S190"/>
      <c r="T190"/>
      <c r="U190"/>
    </row>
    <row r="191" spans="1:21">
      <c r="A191" s="82" t="s">
        <v>437</v>
      </c>
      <c r="B191" s="121" t="s">
        <v>438</v>
      </c>
      <c r="C191" s="123">
        <f>C192+C193</f>
        <v>37996</v>
      </c>
      <c r="D191" s="123">
        <f t="shared" ref="D191:E191" si="17">D192+D193</f>
        <v>67924</v>
      </c>
      <c r="E191" s="123">
        <f t="shared" si="17"/>
        <v>-6662</v>
      </c>
      <c r="F191" s="123">
        <f t="shared" si="15"/>
        <v>99258</v>
      </c>
      <c r="H191" s="123">
        <f>H192+H193</f>
        <v>57026</v>
      </c>
      <c r="I191" s="123">
        <f t="shared" ref="I191:J191" si="18">I192+I193</f>
        <v>63535</v>
      </c>
      <c r="J191" s="123">
        <f t="shared" si="18"/>
        <v>-7716</v>
      </c>
      <c r="K191" s="123">
        <f t="shared" si="16"/>
        <v>112845</v>
      </c>
      <c r="M191"/>
      <c r="N191"/>
      <c r="O191"/>
      <c r="P191"/>
      <c r="Q191"/>
      <c r="R191"/>
      <c r="S191"/>
      <c r="T191"/>
      <c r="U191"/>
    </row>
    <row r="192" spans="1:21">
      <c r="A192" s="84" t="s">
        <v>439</v>
      </c>
      <c r="B192" s="116" t="s">
        <v>440</v>
      </c>
      <c r="C192" s="78">
        <v>24169</v>
      </c>
      <c r="D192" s="78">
        <v>0</v>
      </c>
      <c r="E192" s="78">
        <v>-29</v>
      </c>
      <c r="F192" s="78">
        <f t="shared" si="15"/>
        <v>24140</v>
      </c>
      <c r="H192" s="78">
        <v>53687</v>
      </c>
      <c r="I192" s="78">
        <v>0</v>
      </c>
      <c r="J192" s="78">
        <v>-5</v>
      </c>
      <c r="K192" s="78">
        <f t="shared" si="16"/>
        <v>53682</v>
      </c>
      <c r="M192"/>
      <c r="N192"/>
      <c r="O192"/>
      <c r="P192"/>
      <c r="Q192"/>
      <c r="R192"/>
      <c r="S192"/>
      <c r="T192"/>
      <c r="U192"/>
    </row>
    <row r="193" spans="1:21">
      <c r="A193" s="83" t="s">
        <v>54</v>
      </c>
      <c r="B193" s="116" t="s">
        <v>442</v>
      </c>
      <c r="C193" s="78">
        <v>13827</v>
      </c>
      <c r="D193" s="78">
        <v>67924</v>
      </c>
      <c r="E193" s="78">
        <v>-6633</v>
      </c>
      <c r="F193" s="78">
        <f t="shared" si="15"/>
        <v>75118</v>
      </c>
      <c r="H193" s="78">
        <v>3339</v>
      </c>
      <c r="I193" s="78">
        <v>63535</v>
      </c>
      <c r="J193" s="78">
        <v>-7711</v>
      </c>
      <c r="K193" s="78">
        <f t="shared" si="16"/>
        <v>59163</v>
      </c>
      <c r="M193"/>
      <c r="N193"/>
      <c r="O193"/>
      <c r="P193"/>
      <c r="Q193"/>
      <c r="R193"/>
      <c r="S193"/>
      <c r="T193"/>
      <c r="U193"/>
    </row>
    <row r="194" spans="1:21">
      <c r="A194" s="85" t="s">
        <v>390</v>
      </c>
      <c r="B194" s="124" t="s">
        <v>391</v>
      </c>
      <c r="C194" s="123">
        <f>C187-C191</f>
        <v>317446</v>
      </c>
      <c r="D194" s="123">
        <f t="shared" ref="D194:E194" si="19">D187-D191</f>
        <v>26380</v>
      </c>
      <c r="E194" s="123">
        <f t="shared" si="19"/>
        <v>-45</v>
      </c>
      <c r="F194" s="123">
        <f t="shared" si="15"/>
        <v>343781</v>
      </c>
      <c r="H194" s="123">
        <f>H187-H191</f>
        <v>287791</v>
      </c>
      <c r="I194" s="123">
        <f t="shared" ref="I194:J194" si="20">I187-I191</f>
        <v>24134</v>
      </c>
      <c r="J194" s="123">
        <f t="shared" si="20"/>
        <v>-87</v>
      </c>
      <c r="K194" s="123">
        <f t="shared" si="16"/>
        <v>311838</v>
      </c>
      <c r="M194"/>
      <c r="N194"/>
      <c r="O194"/>
      <c r="P194"/>
      <c r="Q194"/>
      <c r="R194"/>
      <c r="S194"/>
      <c r="T194"/>
      <c r="U194"/>
    </row>
    <row r="195" spans="1:21">
      <c r="A195" s="83" t="s">
        <v>58</v>
      </c>
      <c r="B195" s="77" t="s">
        <v>59</v>
      </c>
      <c r="C195" s="78">
        <v>58675</v>
      </c>
      <c r="D195" s="78">
        <v>19095</v>
      </c>
      <c r="E195" s="78">
        <v>27</v>
      </c>
      <c r="F195" s="78">
        <f t="shared" si="15"/>
        <v>77797</v>
      </c>
      <c r="H195" s="78">
        <v>41077</v>
      </c>
      <c r="I195" s="78">
        <v>19858</v>
      </c>
      <c r="J195" s="78">
        <v>-60</v>
      </c>
      <c r="K195" s="78">
        <f t="shared" si="16"/>
        <v>60875</v>
      </c>
      <c r="M195"/>
      <c r="N195"/>
      <c r="O195"/>
      <c r="P195"/>
      <c r="Q195"/>
      <c r="R195"/>
      <c r="S195"/>
      <c r="T195"/>
      <c r="U195"/>
    </row>
    <row r="196" spans="1:21">
      <c r="A196" s="83" t="s">
        <v>465</v>
      </c>
      <c r="B196" s="77" t="s">
        <v>61</v>
      </c>
      <c r="C196" s="78">
        <v>96329</v>
      </c>
      <c r="D196" s="78">
        <v>6005</v>
      </c>
      <c r="E196" s="78">
        <v>-28</v>
      </c>
      <c r="F196" s="78">
        <f t="shared" si="15"/>
        <v>102306</v>
      </c>
      <c r="H196" s="78">
        <v>113014</v>
      </c>
      <c r="I196" s="78">
        <v>4865</v>
      </c>
      <c r="J196" s="78">
        <v>-45</v>
      </c>
      <c r="K196" s="78">
        <f t="shared" si="16"/>
        <v>117834</v>
      </c>
      <c r="M196"/>
      <c r="N196"/>
      <c r="O196"/>
      <c r="P196"/>
      <c r="Q196"/>
      <c r="R196"/>
      <c r="S196"/>
      <c r="T196"/>
      <c r="U196"/>
    </row>
    <row r="197" spans="1:21">
      <c r="A197" s="77" t="s">
        <v>62</v>
      </c>
      <c r="B197" s="77" t="s">
        <v>63</v>
      </c>
      <c r="C197" s="78">
        <v>17878</v>
      </c>
      <c r="D197" s="78">
        <v>0</v>
      </c>
      <c r="E197" s="78">
        <v>0</v>
      </c>
      <c r="F197" s="78">
        <f t="shared" si="15"/>
        <v>17878</v>
      </c>
      <c r="H197" s="78">
        <v>45918</v>
      </c>
      <c r="I197" s="78">
        <v>0</v>
      </c>
      <c r="J197" s="78">
        <v>0</v>
      </c>
      <c r="K197" s="78">
        <f t="shared" si="16"/>
        <v>45918</v>
      </c>
      <c r="M197"/>
      <c r="N197"/>
      <c r="O197"/>
      <c r="P197"/>
      <c r="Q197"/>
      <c r="R197"/>
      <c r="S197"/>
      <c r="T197"/>
      <c r="U197"/>
    </row>
    <row r="198" spans="1:21">
      <c r="A198" s="77" t="s">
        <v>64</v>
      </c>
      <c r="B198" s="77" t="s">
        <v>65</v>
      </c>
      <c r="C198" s="78">
        <v>8667</v>
      </c>
      <c r="D198" s="78">
        <v>201</v>
      </c>
      <c r="E198" s="78">
        <v>-593</v>
      </c>
      <c r="F198" s="78">
        <f t="shared" si="15"/>
        <v>8275</v>
      </c>
      <c r="H198" s="78">
        <v>9120</v>
      </c>
      <c r="I198" s="78">
        <v>2081</v>
      </c>
      <c r="J198" s="78">
        <v>-676</v>
      </c>
      <c r="K198" s="78">
        <f t="shared" si="16"/>
        <v>10525</v>
      </c>
      <c r="M198"/>
      <c r="N198"/>
      <c r="O198"/>
      <c r="P198"/>
      <c r="Q198"/>
      <c r="R198"/>
      <c r="S198"/>
      <c r="T198"/>
      <c r="U198"/>
    </row>
    <row r="199" spans="1:21">
      <c r="A199" s="83" t="s">
        <v>66</v>
      </c>
      <c r="B199" s="77" t="s">
        <v>67</v>
      </c>
      <c r="C199" s="78">
        <v>3829</v>
      </c>
      <c r="D199" s="78">
        <v>471</v>
      </c>
      <c r="E199" s="78">
        <v>-557</v>
      </c>
      <c r="F199" s="78">
        <f t="shared" si="15"/>
        <v>3743</v>
      </c>
      <c r="H199" s="78">
        <v>3654</v>
      </c>
      <c r="I199" s="78">
        <v>520</v>
      </c>
      <c r="J199" s="78">
        <v>-745</v>
      </c>
      <c r="K199" s="78">
        <f t="shared" si="16"/>
        <v>3429</v>
      </c>
      <c r="M199"/>
      <c r="N199"/>
      <c r="O199"/>
      <c r="P199"/>
      <c r="Q199"/>
      <c r="R199"/>
      <c r="S199"/>
      <c r="T199"/>
      <c r="U199"/>
    </row>
    <row r="200" spans="1:21">
      <c r="A200" s="83" t="s">
        <v>68</v>
      </c>
      <c r="B200" s="77" t="s">
        <v>443</v>
      </c>
      <c r="C200" s="78">
        <v>-148</v>
      </c>
      <c r="D200" s="78">
        <v>0</v>
      </c>
      <c r="E200" s="78">
        <v>0</v>
      </c>
      <c r="F200" s="78">
        <f t="shared" si="15"/>
        <v>-148</v>
      </c>
      <c r="H200" s="78">
        <v>-2</v>
      </c>
      <c r="I200" s="78">
        <v>0</v>
      </c>
      <c r="J200" s="78">
        <v>0</v>
      </c>
      <c r="K200" s="78">
        <f t="shared" si="16"/>
        <v>-2</v>
      </c>
      <c r="M200"/>
      <c r="N200"/>
      <c r="O200"/>
      <c r="P200"/>
      <c r="Q200"/>
      <c r="R200"/>
      <c r="S200"/>
      <c r="T200"/>
      <c r="U200"/>
    </row>
    <row r="201" spans="1:21">
      <c r="A201" s="85" t="s">
        <v>393</v>
      </c>
      <c r="B201" s="124" t="s">
        <v>394</v>
      </c>
      <c r="C201" s="123">
        <f>C194-C195-C196+C198-C199+C200</f>
        <v>167132</v>
      </c>
      <c r="D201" s="123">
        <f>D194-D195-D196+D198-D199+D200</f>
        <v>1010</v>
      </c>
      <c r="E201" s="123">
        <f>E194-E195-E196+E198-E199+E200</f>
        <v>-80</v>
      </c>
      <c r="F201" s="123">
        <f t="shared" si="15"/>
        <v>168062</v>
      </c>
      <c r="H201" s="123">
        <f>H194-H195-H196+H198-H199+H200</f>
        <v>139164</v>
      </c>
      <c r="I201" s="123">
        <f t="shared" ref="I201:J201" si="21">I194-I195-I196+I198-I199+I200</f>
        <v>972</v>
      </c>
      <c r="J201" s="123">
        <f t="shared" si="21"/>
        <v>87</v>
      </c>
      <c r="K201" s="123">
        <f t="shared" si="16"/>
        <v>140223</v>
      </c>
      <c r="M201"/>
      <c r="N201"/>
      <c r="O201"/>
      <c r="P201"/>
      <c r="Q201"/>
      <c r="R201"/>
      <c r="S201"/>
      <c r="T201"/>
      <c r="U201"/>
    </row>
    <row r="202" spans="1:21">
      <c r="A202" s="83" t="s">
        <v>72</v>
      </c>
      <c r="B202" s="77" t="s">
        <v>73</v>
      </c>
      <c r="C202" s="78">
        <v>75026</v>
      </c>
      <c r="D202" s="78">
        <v>1162</v>
      </c>
      <c r="E202" s="78">
        <v>0</v>
      </c>
      <c r="F202" s="78">
        <f t="shared" si="15"/>
        <v>76188</v>
      </c>
      <c r="H202" s="78">
        <v>39944</v>
      </c>
      <c r="I202" s="78">
        <v>3521</v>
      </c>
      <c r="J202" s="78">
        <v>0</v>
      </c>
      <c r="K202" s="78">
        <f t="shared" si="16"/>
        <v>43465</v>
      </c>
      <c r="M202"/>
      <c r="N202"/>
      <c r="O202"/>
      <c r="P202"/>
      <c r="Q202"/>
      <c r="R202"/>
      <c r="S202"/>
      <c r="T202"/>
      <c r="U202"/>
    </row>
    <row r="203" spans="1:21">
      <c r="A203" s="83" t="s">
        <v>74</v>
      </c>
      <c r="B203" s="77" t="s">
        <v>75</v>
      </c>
      <c r="C203" s="78">
        <v>40295</v>
      </c>
      <c r="D203" s="78">
        <v>2895</v>
      </c>
      <c r="E203" s="78">
        <v>-34</v>
      </c>
      <c r="F203" s="78">
        <f t="shared" si="15"/>
        <v>43156</v>
      </c>
      <c r="H203" s="78">
        <v>5680</v>
      </c>
      <c r="I203" s="78">
        <v>3211</v>
      </c>
      <c r="J203" s="78">
        <v>-60</v>
      </c>
      <c r="K203" s="78">
        <f t="shared" si="16"/>
        <v>8831</v>
      </c>
      <c r="M203"/>
      <c r="N203"/>
      <c r="O203"/>
      <c r="P203"/>
      <c r="Q203"/>
      <c r="R203"/>
      <c r="S203"/>
      <c r="T203"/>
      <c r="U203"/>
    </row>
    <row r="204" spans="1:21">
      <c r="A204" s="85" t="s">
        <v>444</v>
      </c>
      <c r="B204" s="124" t="s">
        <v>396</v>
      </c>
      <c r="C204" s="123">
        <f>C201+C202-C203</f>
        <v>201863</v>
      </c>
      <c r="D204" s="123">
        <f t="shared" ref="D204:E204" si="22">D201+D202-D203</f>
        <v>-723</v>
      </c>
      <c r="E204" s="123">
        <f t="shared" si="22"/>
        <v>-46</v>
      </c>
      <c r="F204" s="123">
        <f t="shared" si="15"/>
        <v>201094</v>
      </c>
      <c r="H204" s="123">
        <f>H201+H202-H203</f>
        <v>173428</v>
      </c>
      <c r="I204" s="123">
        <f t="shared" ref="I204:J204" si="23">I201+I202-I203</f>
        <v>1282</v>
      </c>
      <c r="J204" s="123">
        <f t="shared" si="23"/>
        <v>147</v>
      </c>
      <c r="K204" s="123">
        <f t="shared" si="16"/>
        <v>174857</v>
      </c>
      <c r="M204"/>
      <c r="N204"/>
      <c r="O204"/>
      <c r="P204"/>
      <c r="Q204"/>
      <c r="R204"/>
      <c r="S204"/>
      <c r="T204"/>
      <c r="U204"/>
    </row>
    <row r="205" spans="1:21">
      <c r="A205" s="83" t="s">
        <v>263</v>
      </c>
      <c r="B205" s="77" t="s">
        <v>79</v>
      </c>
      <c r="C205" s="78">
        <v>46028</v>
      </c>
      <c r="D205" s="78">
        <v>83</v>
      </c>
      <c r="E205" s="78">
        <v>27</v>
      </c>
      <c r="F205" s="78">
        <f t="shared" si="15"/>
        <v>46138</v>
      </c>
      <c r="H205" s="78">
        <v>4597</v>
      </c>
      <c r="I205" s="78">
        <v>251</v>
      </c>
      <c r="J205" s="78">
        <v>3</v>
      </c>
      <c r="K205" s="78">
        <f t="shared" si="16"/>
        <v>4851</v>
      </c>
      <c r="M205"/>
      <c r="N205"/>
      <c r="O205"/>
      <c r="P205"/>
      <c r="Q205"/>
      <c r="R205"/>
      <c r="S205"/>
      <c r="T205"/>
      <c r="U205"/>
    </row>
    <row r="206" spans="1:21">
      <c r="A206" s="85" t="s">
        <v>397</v>
      </c>
      <c r="B206" s="124" t="s">
        <v>398</v>
      </c>
      <c r="C206" s="123">
        <f>C204-C205</f>
        <v>155835</v>
      </c>
      <c r="D206" s="123">
        <f t="shared" ref="D206:E206" si="24">D204-D205</f>
        <v>-806</v>
      </c>
      <c r="E206" s="123">
        <f t="shared" si="24"/>
        <v>-73</v>
      </c>
      <c r="F206" s="123">
        <f t="shared" si="15"/>
        <v>154956</v>
      </c>
      <c r="H206" s="123">
        <f>H204-H205</f>
        <v>168831</v>
      </c>
      <c r="I206" s="123">
        <f t="shared" ref="I206:J206" si="25">I204-I205</f>
        <v>1031</v>
      </c>
      <c r="J206" s="123">
        <f t="shared" si="25"/>
        <v>144</v>
      </c>
      <c r="K206" s="123">
        <f t="shared" si="16"/>
        <v>170006</v>
      </c>
      <c r="M206"/>
      <c r="N206"/>
      <c r="O206"/>
      <c r="P206"/>
      <c r="Q206"/>
      <c r="R206"/>
      <c r="S206"/>
      <c r="T206"/>
      <c r="U206"/>
    </row>
    <row r="207" spans="1:21">
      <c r="A207" s="83"/>
      <c r="B207" s="77"/>
      <c r="C207" s="78"/>
      <c r="D207" s="78"/>
      <c r="E207" s="78"/>
      <c r="F207" s="78"/>
      <c r="H207" s="78"/>
      <c r="I207" s="78"/>
      <c r="J207" s="78"/>
      <c r="K207" s="78"/>
      <c r="M207"/>
      <c r="N207"/>
      <c r="O207"/>
      <c r="P207"/>
      <c r="Q207"/>
      <c r="R207"/>
      <c r="S207"/>
      <c r="T207"/>
      <c r="U207"/>
    </row>
    <row r="208" spans="1:21">
      <c r="A208" s="85" t="s">
        <v>445</v>
      </c>
      <c r="B208" s="124" t="s">
        <v>446</v>
      </c>
      <c r="C208" s="123">
        <f>C206</f>
        <v>155835</v>
      </c>
      <c r="D208" s="123">
        <f t="shared" ref="D208:E208" si="26">D206</f>
        <v>-806</v>
      </c>
      <c r="E208" s="123">
        <f t="shared" si="26"/>
        <v>-73</v>
      </c>
      <c r="F208" s="123">
        <f t="shared" si="15"/>
        <v>154956</v>
      </c>
      <c r="H208" s="123">
        <f>H206</f>
        <v>168831</v>
      </c>
      <c r="I208" s="123">
        <f t="shared" ref="I208:J208" si="27">I206</f>
        <v>1031</v>
      </c>
      <c r="J208" s="123">
        <f t="shared" si="27"/>
        <v>144</v>
      </c>
      <c r="K208" s="123">
        <f t="shared" si="16"/>
        <v>170006</v>
      </c>
      <c r="M208"/>
      <c r="N208"/>
      <c r="O208"/>
      <c r="P208"/>
      <c r="Q208"/>
      <c r="R208"/>
      <c r="S208"/>
      <c r="T208"/>
      <c r="U208"/>
    </row>
    <row r="209" spans="1:22" s="236" customFormat="1" ht="14">
      <c r="H209" s="236" t="s">
        <v>466</v>
      </c>
      <c r="M209"/>
      <c r="N209"/>
      <c r="O209"/>
      <c r="P209"/>
      <c r="Q209"/>
      <c r="R209"/>
      <c r="S209"/>
      <c r="T209"/>
      <c r="U209"/>
    </row>
    <row r="210" spans="1:22" s="236" customFormat="1">
      <c r="A210" s="256"/>
      <c r="R210" s="239"/>
      <c r="S210" s="239"/>
      <c r="T210" s="239"/>
      <c r="U210" s="239"/>
      <c r="V210" s="239"/>
    </row>
    <row r="211" spans="1:22" s="236" customFormat="1">
      <c r="A211" s="256"/>
      <c r="R211" s="239"/>
      <c r="S211" s="239"/>
      <c r="T211" s="239"/>
      <c r="U211" s="239"/>
      <c r="V211" s="239"/>
    </row>
    <row r="212" spans="1:22" ht="48" customHeight="1">
      <c r="A212" s="205" t="s">
        <v>447</v>
      </c>
      <c r="B212" s="205" t="s">
        <v>448</v>
      </c>
      <c r="C212" s="383">
        <f>C48</f>
        <v>45838</v>
      </c>
      <c r="D212" s="384"/>
      <c r="E212" s="384"/>
      <c r="F212" s="384"/>
      <c r="G212" s="239"/>
      <c r="H212" s="383" t="s">
        <v>375</v>
      </c>
      <c r="I212" s="384"/>
      <c r="J212" s="384"/>
      <c r="K212" s="384"/>
      <c r="M212"/>
      <c r="N212"/>
      <c r="O212"/>
      <c r="P212"/>
      <c r="R212" s="239"/>
      <c r="S212" s="239"/>
      <c r="T212" s="239"/>
      <c r="U212" s="239"/>
      <c r="V212" s="239"/>
    </row>
    <row r="213" spans="1:22" ht="52">
      <c r="A213" s="390" t="s">
        <v>126</v>
      </c>
      <c r="B213" s="390" t="s">
        <v>127</v>
      </c>
      <c r="C213" s="388" t="s">
        <v>430</v>
      </c>
      <c r="D213" s="388" t="s">
        <v>431</v>
      </c>
      <c r="E213" s="255" t="s">
        <v>478</v>
      </c>
      <c r="F213" s="255" t="s">
        <v>433</v>
      </c>
      <c r="H213" s="388" t="s">
        <v>430</v>
      </c>
      <c r="I213" s="388" t="s">
        <v>431</v>
      </c>
      <c r="J213" s="255" t="s">
        <v>478</v>
      </c>
      <c r="K213" s="255" t="s">
        <v>433</v>
      </c>
      <c r="M213"/>
      <c r="N213"/>
      <c r="O213"/>
      <c r="P213"/>
      <c r="R213" s="239"/>
      <c r="S213" s="239"/>
      <c r="T213" s="239"/>
      <c r="U213" s="239"/>
      <c r="V213" s="239"/>
    </row>
    <row r="214" spans="1:22" ht="65">
      <c r="A214" s="391"/>
      <c r="B214" s="391"/>
      <c r="C214" s="389"/>
      <c r="D214" s="389"/>
      <c r="E214" s="255" t="s">
        <v>479</v>
      </c>
      <c r="F214" s="255" t="s">
        <v>435</v>
      </c>
      <c r="H214" s="389"/>
      <c r="I214" s="389"/>
      <c r="J214" s="255" t="s">
        <v>479</v>
      </c>
      <c r="K214" s="255" t="s">
        <v>435</v>
      </c>
      <c r="M214"/>
      <c r="N214"/>
      <c r="O214"/>
      <c r="P214"/>
      <c r="R214" s="239"/>
      <c r="S214" s="239"/>
      <c r="T214" s="239"/>
      <c r="U214" s="239"/>
      <c r="V214" s="239"/>
    </row>
    <row r="215" spans="1:22">
      <c r="A215" s="121" t="s">
        <v>130</v>
      </c>
      <c r="B215" s="121" t="s">
        <v>131</v>
      </c>
      <c r="C215" s="125">
        <f>SUM(C216:C226)</f>
        <v>1828414</v>
      </c>
      <c r="D215" s="125">
        <f>SUM(D216:D226)</f>
        <v>30371</v>
      </c>
      <c r="E215" s="125">
        <f>SUM(E216:E226)</f>
        <v>-16893</v>
      </c>
      <c r="F215" s="125">
        <f>SUM(F216:F226)</f>
        <v>1841892</v>
      </c>
      <c r="H215" s="125">
        <f>SUM(H216:H226)</f>
        <v>1559482</v>
      </c>
      <c r="I215" s="125">
        <f t="shared" ref="I215:J215" si="28">SUM(I216:I226)</f>
        <v>31452</v>
      </c>
      <c r="J215" s="125">
        <f t="shared" si="28"/>
        <v>-16770</v>
      </c>
      <c r="K215" s="125">
        <f>SUM(K216:K226)</f>
        <v>1574164</v>
      </c>
      <c r="M215"/>
      <c r="N215"/>
      <c r="O215"/>
      <c r="P215"/>
      <c r="R215" s="239"/>
      <c r="S215" s="239"/>
      <c r="T215" s="239"/>
      <c r="U215" s="239"/>
      <c r="V215" s="239"/>
    </row>
    <row r="216" spans="1:22">
      <c r="A216" s="77" t="s">
        <v>132</v>
      </c>
      <c r="B216" s="77" t="s">
        <v>133</v>
      </c>
      <c r="C216" s="78">
        <v>302222</v>
      </c>
      <c r="D216" s="78">
        <v>1474</v>
      </c>
      <c r="E216" s="78">
        <v>-579</v>
      </c>
      <c r="F216" s="78">
        <f>C216+D216+E216</f>
        <v>303117</v>
      </c>
      <c r="H216" s="78">
        <v>262030</v>
      </c>
      <c r="I216" s="78">
        <v>1772</v>
      </c>
      <c r="J216" s="78">
        <v>-889</v>
      </c>
      <c r="K216" s="78">
        <f>H216+I216+J216</f>
        <v>262913</v>
      </c>
      <c r="M216"/>
      <c r="N216"/>
      <c r="O216"/>
      <c r="P216"/>
      <c r="R216" s="239"/>
      <c r="S216" s="239"/>
      <c r="T216" s="239"/>
      <c r="U216" s="239"/>
      <c r="V216" s="239"/>
    </row>
    <row r="217" spans="1:22">
      <c r="A217" s="77" t="s">
        <v>134</v>
      </c>
      <c r="B217" s="77" t="s">
        <v>449</v>
      </c>
      <c r="C217" s="78">
        <v>64889</v>
      </c>
      <c r="D217" s="78">
        <v>3714</v>
      </c>
      <c r="E217" s="78">
        <v>-286</v>
      </c>
      <c r="F217" s="78">
        <f t="shared" ref="F217:F236" si="29">C217+D217+E217</f>
        <v>68317</v>
      </c>
      <c r="H217" s="78">
        <v>65756</v>
      </c>
      <c r="I217" s="78">
        <v>3877</v>
      </c>
      <c r="J217" s="78">
        <v>-328</v>
      </c>
      <c r="K217" s="78">
        <f t="shared" ref="K217:K222" si="30">H217+I217+J217</f>
        <v>69305</v>
      </c>
      <c r="M217"/>
      <c r="N217"/>
      <c r="O217"/>
      <c r="P217"/>
      <c r="R217" s="239"/>
      <c r="S217" s="239"/>
      <c r="T217" s="239"/>
      <c r="U217" s="239"/>
      <c r="V217" s="239"/>
    </row>
    <row r="218" spans="1:22">
      <c r="A218" s="77" t="s">
        <v>136</v>
      </c>
      <c r="B218" s="77" t="s">
        <v>137</v>
      </c>
      <c r="C218" s="78">
        <v>895109</v>
      </c>
      <c r="D218" s="78">
        <v>2372</v>
      </c>
      <c r="E218" s="78">
        <v>245</v>
      </c>
      <c r="F218" s="78">
        <f t="shared" si="29"/>
        <v>897726</v>
      </c>
      <c r="H218" s="78">
        <v>692281</v>
      </c>
      <c r="I218" s="78">
        <v>2895</v>
      </c>
      <c r="J218" s="78">
        <v>245</v>
      </c>
      <c r="K218" s="78">
        <f t="shared" si="30"/>
        <v>695421</v>
      </c>
      <c r="M218"/>
      <c r="N218"/>
      <c r="O218"/>
      <c r="P218"/>
      <c r="R218" s="239"/>
      <c r="S218" s="239"/>
      <c r="T218" s="239"/>
      <c r="U218" s="239"/>
      <c r="V218" s="239"/>
    </row>
    <row r="219" spans="1:22">
      <c r="A219" s="77" t="s">
        <v>138</v>
      </c>
      <c r="B219" s="77" t="s">
        <v>139</v>
      </c>
      <c r="C219" s="78">
        <v>88899</v>
      </c>
      <c r="D219" s="78">
        <v>0</v>
      </c>
      <c r="E219" s="78">
        <v>0</v>
      </c>
      <c r="F219" s="78">
        <f t="shared" si="29"/>
        <v>88899</v>
      </c>
      <c r="H219" s="78">
        <v>56438</v>
      </c>
      <c r="I219" s="78">
        <v>0</v>
      </c>
      <c r="J219" s="78">
        <v>0</v>
      </c>
      <c r="K219" s="78">
        <f t="shared" si="30"/>
        <v>56438</v>
      </c>
      <c r="M219"/>
      <c r="N219"/>
      <c r="O219"/>
      <c r="P219"/>
      <c r="R219" s="239"/>
      <c r="S219" s="239"/>
      <c r="T219" s="239"/>
      <c r="U219" s="239"/>
      <c r="V219" s="239"/>
    </row>
    <row r="220" spans="1:22">
      <c r="A220" s="77" t="s">
        <v>140</v>
      </c>
      <c r="B220" s="77" t="s">
        <v>141</v>
      </c>
      <c r="C220" s="78">
        <v>31004</v>
      </c>
      <c r="D220" s="78">
        <v>0</v>
      </c>
      <c r="E220" s="78">
        <v>0</v>
      </c>
      <c r="F220" s="78">
        <f t="shared" si="29"/>
        <v>31004</v>
      </c>
      <c r="H220" s="78">
        <v>31670</v>
      </c>
      <c r="I220" s="78">
        <v>0</v>
      </c>
      <c r="J220" s="78">
        <v>0</v>
      </c>
      <c r="K220" s="78">
        <f t="shared" si="30"/>
        <v>31670</v>
      </c>
      <c r="M220"/>
      <c r="N220"/>
      <c r="O220"/>
      <c r="P220"/>
      <c r="R220" s="239"/>
      <c r="S220" s="239"/>
      <c r="T220" s="239"/>
      <c r="U220" s="239"/>
      <c r="V220" s="239"/>
    </row>
    <row r="221" spans="1:22">
      <c r="A221" s="77" t="s">
        <v>450</v>
      </c>
      <c r="B221" s="77" t="s">
        <v>451</v>
      </c>
      <c r="C221" s="78">
        <v>16247</v>
      </c>
      <c r="D221" s="78">
        <v>0</v>
      </c>
      <c r="E221" s="78">
        <v>-16247</v>
      </c>
      <c r="F221" s="78">
        <f t="shared" si="29"/>
        <v>0</v>
      </c>
      <c r="H221" s="78">
        <v>15798</v>
      </c>
      <c r="I221" s="78">
        <v>0</v>
      </c>
      <c r="J221" s="78">
        <v>-15798</v>
      </c>
      <c r="K221" s="78">
        <f t="shared" si="30"/>
        <v>0</v>
      </c>
      <c r="M221"/>
      <c r="N221"/>
      <c r="O221"/>
      <c r="P221"/>
      <c r="R221" s="239"/>
      <c r="S221" s="239"/>
      <c r="T221" s="239"/>
      <c r="U221" s="239"/>
      <c r="V221" s="239"/>
    </row>
    <row r="222" spans="1:22" s="240" customFormat="1">
      <c r="A222" s="77" t="s">
        <v>144</v>
      </c>
      <c r="B222" s="77" t="s">
        <v>145</v>
      </c>
      <c r="C222" s="78">
        <v>10504</v>
      </c>
      <c r="D222" s="78">
        <v>0</v>
      </c>
      <c r="E222" s="78">
        <v>0</v>
      </c>
      <c r="F222" s="78">
        <f t="shared" si="29"/>
        <v>10504</v>
      </c>
      <c r="H222" s="78">
        <v>39453</v>
      </c>
      <c r="I222" s="78">
        <v>0</v>
      </c>
      <c r="J222" s="78">
        <v>0</v>
      </c>
      <c r="K222" s="78">
        <f t="shared" si="30"/>
        <v>39453</v>
      </c>
      <c r="M222"/>
      <c r="N222"/>
      <c r="O222"/>
      <c r="P222"/>
      <c r="R222" s="239"/>
      <c r="S222" s="239"/>
      <c r="T222" s="239"/>
      <c r="U222" s="239"/>
      <c r="V222" s="239"/>
    </row>
    <row r="223" spans="1:22" s="240" customFormat="1">
      <c r="A223" s="77" t="s">
        <v>146</v>
      </c>
      <c r="B223" s="77" t="s">
        <v>147</v>
      </c>
      <c r="C223" s="78">
        <v>321129</v>
      </c>
      <c r="D223" s="78">
        <v>0</v>
      </c>
      <c r="E223" s="78">
        <v>0</v>
      </c>
      <c r="F223" s="78">
        <f>C223+D223+E223</f>
        <v>321129</v>
      </c>
      <c r="H223" s="78">
        <v>292137</v>
      </c>
      <c r="I223" s="78">
        <v>0</v>
      </c>
      <c r="J223" s="78">
        <v>0</v>
      </c>
      <c r="K223" s="78">
        <f>H223+I223+J223</f>
        <v>292137</v>
      </c>
      <c r="M223"/>
      <c r="N223"/>
      <c r="O223"/>
      <c r="P223"/>
      <c r="R223" s="239"/>
      <c r="S223" s="239"/>
      <c r="T223" s="239"/>
      <c r="U223" s="239"/>
      <c r="V223" s="239"/>
    </row>
    <row r="224" spans="1:22" s="257" customFormat="1">
      <c r="A224" s="77" t="s">
        <v>148</v>
      </c>
      <c r="B224" s="77" t="s">
        <v>149</v>
      </c>
      <c r="C224" s="78">
        <v>3465</v>
      </c>
      <c r="D224" s="78">
        <v>20093</v>
      </c>
      <c r="E224" s="78">
        <v>0</v>
      </c>
      <c r="F224" s="78">
        <f>C224+D224+E224</f>
        <v>23558</v>
      </c>
      <c r="H224" s="78">
        <v>3771</v>
      </c>
      <c r="I224" s="78">
        <v>20660</v>
      </c>
      <c r="J224" s="78">
        <v>0</v>
      </c>
      <c r="K224" s="78">
        <f>H224+I224+J224</f>
        <v>24431</v>
      </c>
      <c r="L224" s="240"/>
      <c r="M224"/>
      <c r="N224"/>
      <c r="O224"/>
      <c r="P224"/>
      <c r="R224" s="239"/>
      <c r="S224" s="239"/>
      <c r="T224" s="239"/>
      <c r="U224" s="239"/>
      <c r="V224" s="239"/>
    </row>
    <row r="225" spans="1:22" s="240" customFormat="1">
      <c r="A225" s="77" t="s">
        <v>150</v>
      </c>
      <c r="B225" s="77" t="s">
        <v>151</v>
      </c>
      <c r="C225" s="78">
        <v>94547</v>
      </c>
      <c r="D225" s="78">
        <v>2718</v>
      </c>
      <c r="E225" s="78">
        <v>-26</v>
      </c>
      <c r="F225" s="78">
        <f>C225+D225+E225</f>
        <v>97239</v>
      </c>
      <c r="H225" s="78">
        <v>99741</v>
      </c>
      <c r="I225" s="78">
        <v>2248</v>
      </c>
      <c r="J225" s="78">
        <v>0</v>
      </c>
      <c r="K225" s="78">
        <f>H225+I225+J225</f>
        <v>101989</v>
      </c>
      <c r="M225"/>
      <c r="N225"/>
      <c r="O225"/>
      <c r="P225"/>
      <c r="R225" s="239"/>
      <c r="S225" s="239"/>
      <c r="T225" s="239"/>
      <c r="U225" s="239"/>
      <c r="V225" s="239"/>
    </row>
    <row r="226" spans="1:22" s="240" customFormat="1">
      <c r="A226" s="77" t="s">
        <v>152</v>
      </c>
      <c r="B226" s="77" t="s">
        <v>153</v>
      </c>
      <c r="C226" s="78">
        <v>399</v>
      </c>
      <c r="D226" s="78">
        <v>0</v>
      </c>
      <c r="E226" s="78">
        <v>0</v>
      </c>
      <c r="F226" s="78">
        <f>C226+D226+E226</f>
        <v>399</v>
      </c>
      <c r="H226" s="78">
        <v>407</v>
      </c>
      <c r="I226" s="78">
        <v>0</v>
      </c>
      <c r="J226" s="78">
        <v>0</v>
      </c>
      <c r="K226" s="78">
        <f>H226+I226+J226</f>
        <v>407</v>
      </c>
      <c r="M226"/>
      <c r="N226"/>
      <c r="O226"/>
      <c r="P226"/>
      <c r="R226" s="239"/>
      <c r="S226" s="239"/>
      <c r="T226" s="239"/>
      <c r="U226" s="239"/>
      <c r="V226" s="239"/>
    </row>
    <row r="227" spans="1:22">
      <c r="A227" s="121" t="s">
        <v>154</v>
      </c>
      <c r="B227" s="121" t="s">
        <v>155</v>
      </c>
      <c r="C227" s="125">
        <f>SUM(C228:C236)</f>
        <v>1295104</v>
      </c>
      <c r="D227" s="125">
        <f>SUM(D228:D236)</f>
        <v>60356</v>
      </c>
      <c r="E227" s="125">
        <f>SUM(E228:E236)</f>
        <v>-3153</v>
      </c>
      <c r="F227" s="125">
        <f>F228+F229+F230+F231+F232+F233+F234+F235+F236</f>
        <v>1352307</v>
      </c>
      <c r="H227" s="125">
        <f>SUM(H228:H236)</f>
        <v>1396146</v>
      </c>
      <c r="I227" s="125">
        <f>SUM(I228:I236)</f>
        <v>77519</v>
      </c>
      <c r="J227" s="125">
        <f>SUM(J228:J236)</f>
        <v>-5405</v>
      </c>
      <c r="K227" s="125">
        <f>SUM(K228:K236)</f>
        <v>1468260</v>
      </c>
      <c r="M227"/>
      <c r="N227"/>
      <c r="O227"/>
      <c r="P227"/>
      <c r="R227" s="239"/>
      <c r="S227" s="239"/>
      <c r="T227" s="239"/>
      <c r="U227" s="239"/>
      <c r="V227" s="239"/>
    </row>
    <row r="228" spans="1:22" s="240" customFormat="1">
      <c r="A228" s="77" t="s">
        <v>156</v>
      </c>
      <c r="B228" s="77" t="s">
        <v>157</v>
      </c>
      <c r="C228" s="78">
        <v>4642</v>
      </c>
      <c r="D228" s="78">
        <v>0</v>
      </c>
      <c r="E228" s="78">
        <v>0</v>
      </c>
      <c r="F228" s="78">
        <f t="shared" si="29"/>
        <v>4642</v>
      </c>
      <c r="H228" s="78">
        <v>1802</v>
      </c>
      <c r="I228" s="78">
        <v>0</v>
      </c>
      <c r="J228" s="78">
        <v>0</v>
      </c>
      <c r="K228" s="78">
        <f t="shared" ref="K228:K236" si="31">H228+I228+J228</f>
        <v>1802</v>
      </c>
      <c r="M228"/>
      <c r="N228"/>
      <c r="O228"/>
      <c r="P228"/>
      <c r="R228" s="239"/>
      <c r="S228" s="239"/>
      <c r="T228" s="239"/>
      <c r="U228" s="239"/>
      <c r="V228" s="239"/>
    </row>
    <row r="229" spans="1:22" s="240" customFormat="1">
      <c r="A229" s="77" t="s">
        <v>158</v>
      </c>
      <c r="B229" s="77" t="s">
        <v>159</v>
      </c>
      <c r="C229" s="78">
        <v>89117</v>
      </c>
      <c r="D229" s="78">
        <v>5003</v>
      </c>
      <c r="E229" s="78">
        <v>-3153</v>
      </c>
      <c r="F229" s="78">
        <f t="shared" si="29"/>
        <v>90967</v>
      </c>
      <c r="H229" s="78">
        <v>167754</v>
      </c>
      <c r="I229" s="78">
        <v>5279</v>
      </c>
      <c r="J229" s="78">
        <v>-5405</v>
      </c>
      <c r="K229" s="78">
        <f t="shared" si="31"/>
        <v>167628</v>
      </c>
      <c r="M229"/>
      <c r="N229"/>
      <c r="O229"/>
      <c r="P229"/>
      <c r="R229" s="239"/>
      <c r="S229" s="239"/>
      <c r="T229" s="239"/>
      <c r="U229" s="239"/>
      <c r="V229" s="239"/>
    </row>
    <row r="230" spans="1:22" s="240" customFormat="1">
      <c r="A230" s="77" t="s">
        <v>160</v>
      </c>
      <c r="B230" s="77" t="s">
        <v>161</v>
      </c>
      <c r="C230" s="78">
        <v>0</v>
      </c>
      <c r="D230" s="78">
        <v>0</v>
      </c>
      <c r="E230" s="78">
        <v>0</v>
      </c>
      <c r="F230" s="78">
        <f t="shared" si="29"/>
        <v>0</v>
      </c>
      <c r="H230" s="78">
        <v>15211</v>
      </c>
      <c r="I230" s="78">
        <v>0</v>
      </c>
      <c r="J230" s="78">
        <v>0</v>
      </c>
      <c r="K230" s="78">
        <f t="shared" si="31"/>
        <v>15211</v>
      </c>
      <c r="M230"/>
      <c r="N230"/>
      <c r="O230"/>
      <c r="P230"/>
      <c r="R230" s="239"/>
      <c r="S230" s="239"/>
      <c r="T230" s="239"/>
      <c r="U230" s="239"/>
      <c r="V230" s="239"/>
    </row>
    <row r="231" spans="1:22" s="240" customFormat="1">
      <c r="A231" s="77" t="s">
        <v>152</v>
      </c>
      <c r="B231" s="77" t="s">
        <v>163</v>
      </c>
      <c r="C231" s="78">
        <v>106474</v>
      </c>
      <c r="D231" s="78">
        <v>53</v>
      </c>
      <c r="E231" s="78">
        <v>0</v>
      </c>
      <c r="F231" s="78">
        <f t="shared" si="29"/>
        <v>106527</v>
      </c>
      <c r="H231" s="78">
        <v>69355</v>
      </c>
      <c r="I231" s="78">
        <v>366</v>
      </c>
      <c r="J231" s="78">
        <v>0</v>
      </c>
      <c r="K231" s="78">
        <f t="shared" si="31"/>
        <v>69721</v>
      </c>
      <c r="M231"/>
      <c r="N231"/>
      <c r="O231"/>
      <c r="P231"/>
      <c r="R231" s="239"/>
      <c r="S231" s="239"/>
      <c r="T231" s="239"/>
      <c r="U231" s="239"/>
      <c r="V231" s="239"/>
    </row>
    <row r="232" spans="1:22" s="240" customFormat="1">
      <c r="A232" s="77" t="s">
        <v>146</v>
      </c>
      <c r="B232" s="77" t="s">
        <v>165</v>
      </c>
      <c r="C232" s="78">
        <v>569271</v>
      </c>
      <c r="D232" s="78">
        <v>0</v>
      </c>
      <c r="E232" s="78">
        <v>0</v>
      </c>
      <c r="F232" s="78">
        <f t="shared" si="29"/>
        <v>569271</v>
      </c>
      <c r="H232" s="78">
        <v>540486</v>
      </c>
      <c r="I232" s="78">
        <v>134</v>
      </c>
      <c r="J232" s="78">
        <v>0</v>
      </c>
      <c r="K232" s="78">
        <f t="shared" si="31"/>
        <v>540620</v>
      </c>
      <c r="M232"/>
      <c r="N232"/>
      <c r="O232"/>
      <c r="P232"/>
      <c r="R232" s="239"/>
      <c r="S232" s="239"/>
      <c r="T232" s="239"/>
      <c r="U232" s="239"/>
      <c r="V232" s="239"/>
    </row>
    <row r="233" spans="1:22" s="240" customFormat="1">
      <c r="A233" s="77" t="s">
        <v>148</v>
      </c>
      <c r="B233" s="77" t="s">
        <v>167</v>
      </c>
      <c r="C233" s="78">
        <v>13260</v>
      </c>
      <c r="D233" s="78">
        <v>9837</v>
      </c>
      <c r="E233" s="78">
        <v>0</v>
      </c>
      <c r="F233" s="78">
        <f>C233+D233+E233</f>
        <v>23097</v>
      </c>
      <c r="H233" s="78">
        <v>10830</v>
      </c>
      <c r="I233" s="78">
        <v>15038</v>
      </c>
      <c r="J233" s="78">
        <v>0</v>
      </c>
      <c r="K233" s="78">
        <f t="shared" si="31"/>
        <v>25868</v>
      </c>
      <c r="M233"/>
      <c r="N233"/>
      <c r="O233"/>
      <c r="P233"/>
      <c r="T233" s="239"/>
      <c r="U233" s="239"/>
      <c r="V233" s="239"/>
    </row>
    <row r="234" spans="1:22" s="240" customFormat="1">
      <c r="A234" s="77" t="s">
        <v>170</v>
      </c>
      <c r="B234" s="77" t="s">
        <v>171</v>
      </c>
      <c r="C234" s="78">
        <v>101511</v>
      </c>
      <c r="D234" s="78">
        <v>45463</v>
      </c>
      <c r="E234" s="78">
        <v>0</v>
      </c>
      <c r="F234" s="78">
        <f>C234+D234+E234</f>
        <v>146974</v>
      </c>
      <c r="H234" s="78">
        <v>68184</v>
      </c>
      <c r="I234" s="78">
        <v>56702</v>
      </c>
      <c r="J234" s="78">
        <v>0</v>
      </c>
      <c r="K234" s="78">
        <f>H234+I234+J234</f>
        <v>124886</v>
      </c>
      <c r="M234"/>
      <c r="N234"/>
      <c r="O234"/>
      <c r="P234"/>
      <c r="R234" s="239"/>
      <c r="S234" s="239"/>
      <c r="T234" s="239"/>
      <c r="U234" s="239"/>
      <c r="V234" s="239"/>
    </row>
    <row r="235" spans="1:22">
      <c r="A235" s="77" t="s">
        <v>168</v>
      </c>
      <c r="B235" s="77" t="s">
        <v>169</v>
      </c>
      <c r="C235" s="78">
        <v>410829</v>
      </c>
      <c r="D235" s="78">
        <v>0</v>
      </c>
      <c r="E235" s="78">
        <v>0</v>
      </c>
      <c r="F235" s="78">
        <f>C235+D235+E235</f>
        <v>410829</v>
      </c>
      <c r="H235" s="78">
        <v>522524</v>
      </c>
      <c r="I235" s="78">
        <v>0</v>
      </c>
      <c r="J235" s="78">
        <v>0</v>
      </c>
      <c r="K235" s="78">
        <f>H235+I235+J235</f>
        <v>522524</v>
      </c>
      <c r="M235"/>
      <c r="N235"/>
      <c r="O235"/>
      <c r="P235"/>
      <c r="R235" s="239"/>
      <c r="S235" s="239"/>
      <c r="T235" s="239"/>
      <c r="U235" s="239"/>
      <c r="V235" s="239"/>
    </row>
    <row r="236" spans="1:22">
      <c r="A236" s="77" t="s">
        <v>172</v>
      </c>
      <c r="B236" s="77" t="s">
        <v>173</v>
      </c>
      <c r="C236" s="78">
        <v>0</v>
      </c>
      <c r="D236" s="78">
        <v>0</v>
      </c>
      <c r="E236" s="78">
        <v>0</v>
      </c>
      <c r="F236" s="78">
        <f t="shared" si="29"/>
        <v>0</v>
      </c>
      <c r="H236" s="78">
        <v>0</v>
      </c>
      <c r="I236" s="78">
        <v>0</v>
      </c>
      <c r="J236" s="78">
        <v>0</v>
      </c>
      <c r="K236" s="78">
        <f t="shared" si="31"/>
        <v>0</v>
      </c>
      <c r="M236"/>
      <c r="N236"/>
      <c r="O236"/>
      <c r="P236"/>
      <c r="R236" s="239"/>
      <c r="S236" s="239"/>
      <c r="T236" s="239"/>
      <c r="U236" s="239"/>
      <c r="V236" s="239"/>
    </row>
    <row r="237" spans="1:22">
      <c r="A237" s="121" t="s">
        <v>174</v>
      </c>
      <c r="B237" s="121" t="s">
        <v>175</v>
      </c>
      <c r="C237" s="125">
        <f>C215+C227</f>
        <v>3123518</v>
      </c>
      <c r="D237" s="125">
        <f>D215+D227</f>
        <v>90727</v>
      </c>
      <c r="E237" s="125">
        <f>E215+E227</f>
        <v>-20046</v>
      </c>
      <c r="F237" s="125">
        <f>F215+F227</f>
        <v>3194199</v>
      </c>
      <c r="H237" s="125">
        <f>H215+H227</f>
        <v>2955628</v>
      </c>
      <c r="I237" s="125">
        <f t="shared" ref="I237:J237" si="32">I215+I227</f>
        <v>108971</v>
      </c>
      <c r="J237" s="125">
        <f t="shared" si="32"/>
        <v>-22175</v>
      </c>
      <c r="K237" s="125">
        <f>K215+K227</f>
        <v>3042424</v>
      </c>
      <c r="M237"/>
      <c r="N237"/>
      <c r="O237"/>
      <c r="P237"/>
      <c r="R237" s="239"/>
      <c r="S237" s="239"/>
      <c r="T237" s="239"/>
      <c r="U237" s="239"/>
      <c r="V237" s="239"/>
    </row>
    <row r="238" spans="1:22">
      <c r="A238" s="253"/>
      <c r="H238" s="236" t="s">
        <v>466</v>
      </c>
      <c r="I238" s="236"/>
      <c r="M238"/>
      <c r="N238"/>
      <c r="O238"/>
      <c r="P238"/>
      <c r="R238" s="239"/>
      <c r="S238" s="239"/>
      <c r="T238" s="239"/>
      <c r="U238" s="239"/>
      <c r="V238" s="239"/>
    </row>
    <row r="239" spans="1:22">
      <c r="A239" s="237"/>
      <c r="B239" s="237"/>
      <c r="C239" s="383">
        <f>C212</f>
        <v>45838</v>
      </c>
      <c r="D239" s="384"/>
      <c r="E239" s="384"/>
      <c r="F239" s="384"/>
      <c r="G239" s="239"/>
      <c r="H239" s="383">
        <v>45657</v>
      </c>
      <c r="I239" s="384"/>
      <c r="J239" s="384"/>
      <c r="K239" s="384"/>
      <c r="M239"/>
      <c r="N239"/>
      <c r="O239"/>
      <c r="P239"/>
      <c r="R239" s="239"/>
      <c r="S239" s="239"/>
      <c r="T239" s="239"/>
      <c r="U239" s="239"/>
      <c r="V239" s="239"/>
    </row>
    <row r="240" spans="1:22" ht="52">
      <c r="A240" s="390" t="s">
        <v>452</v>
      </c>
      <c r="B240" s="390" t="s">
        <v>177</v>
      </c>
      <c r="C240" s="388" t="s">
        <v>430</v>
      </c>
      <c r="D240" s="388" t="s">
        <v>431</v>
      </c>
      <c r="E240" s="255" t="s">
        <v>478</v>
      </c>
      <c r="F240" s="255" t="s">
        <v>433</v>
      </c>
      <c r="G240" s="239"/>
      <c r="H240" s="388" t="s">
        <v>430</v>
      </c>
      <c r="I240" s="388" t="s">
        <v>431</v>
      </c>
      <c r="J240" s="255" t="s">
        <v>478</v>
      </c>
      <c r="K240" s="255" t="s">
        <v>433</v>
      </c>
      <c r="M240"/>
      <c r="N240"/>
      <c r="O240"/>
      <c r="P240"/>
      <c r="R240" s="239"/>
      <c r="S240" s="239"/>
      <c r="T240" s="239"/>
      <c r="U240" s="239"/>
      <c r="V240" s="239"/>
    </row>
    <row r="241" spans="1:22" ht="65">
      <c r="A241" s="391"/>
      <c r="B241" s="391"/>
      <c r="C241" s="389"/>
      <c r="D241" s="389"/>
      <c r="E241" s="255" t="s">
        <v>479</v>
      </c>
      <c r="F241" s="255" t="s">
        <v>435</v>
      </c>
      <c r="H241" s="389"/>
      <c r="I241" s="389"/>
      <c r="J241" s="255" t="s">
        <v>479</v>
      </c>
      <c r="K241" s="255" t="s">
        <v>435</v>
      </c>
      <c r="M241"/>
      <c r="N241"/>
      <c r="O241"/>
      <c r="P241"/>
      <c r="R241" s="239"/>
      <c r="S241" s="239"/>
      <c r="T241" s="239"/>
      <c r="U241" s="239"/>
      <c r="V241" s="239"/>
    </row>
    <row r="242" spans="1:22">
      <c r="A242" s="82" t="s">
        <v>178</v>
      </c>
      <c r="B242" s="121" t="s">
        <v>179</v>
      </c>
      <c r="C242" s="125">
        <f>C243</f>
        <v>2844022</v>
      </c>
      <c r="D242" s="125">
        <f>D243</f>
        <v>50167</v>
      </c>
      <c r="E242" s="125">
        <f>E243</f>
        <v>-16313</v>
      </c>
      <c r="F242" s="125">
        <f>F243</f>
        <v>2877876</v>
      </c>
      <c r="H242" s="125">
        <f>H243</f>
        <v>2765931</v>
      </c>
      <c r="I242" s="125">
        <f t="shared" ref="I242:K242" si="33">I243</f>
        <v>50526</v>
      </c>
      <c r="J242" s="125">
        <f t="shared" si="33"/>
        <v>-15790</v>
      </c>
      <c r="K242" s="125">
        <f t="shared" si="33"/>
        <v>2800667</v>
      </c>
      <c r="M242"/>
      <c r="N242"/>
      <c r="O242"/>
      <c r="P242"/>
      <c r="R242" s="239"/>
      <c r="S242" s="239"/>
      <c r="T242" s="239"/>
      <c r="U242" s="239"/>
      <c r="V242" s="239"/>
    </row>
    <row r="243" spans="1:22">
      <c r="A243" s="82" t="s">
        <v>480</v>
      </c>
      <c r="B243" s="121" t="s">
        <v>481</v>
      </c>
      <c r="C243" s="125">
        <f>SUM(C244:C251)</f>
        <v>2844022</v>
      </c>
      <c r="D243" s="125">
        <f>SUM(D244:D251)</f>
        <v>50167</v>
      </c>
      <c r="E243" s="125">
        <f>SUM(E244:E251)</f>
        <v>-16313</v>
      </c>
      <c r="F243" s="125">
        <f>SUM(F244:F251)</f>
        <v>2877876</v>
      </c>
      <c r="G243"/>
      <c r="H243" s="125">
        <f>SUM(H244:H251)</f>
        <v>2765931</v>
      </c>
      <c r="I243" s="125">
        <f>SUM(I244:I251)</f>
        <v>50526</v>
      </c>
      <c r="J243" s="125">
        <f>SUM(J244:J251)</f>
        <v>-15790</v>
      </c>
      <c r="K243" s="125">
        <f>SUM(K244:K251)</f>
        <v>2800667</v>
      </c>
      <c r="M243"/>
      <c r="N243"/>
      <c r="O243"/>
      <c r="P243"/>
      <c r="R243" s="239"/>
      <c r="S243" s="239"/>
      <c r="T243" s="239"/>
      <c r="U243" s="239"/>
      <c r="V243" s="239"/>
    </row>
    <row r="244" spans="1:22">
      <c r="A244" s="83" t="s">
        <v>182</v>
      </c>
      <c r="B244" s="77" t="s">
        <v>183</v>
      </c>
      <c r="C244" s="78">
        <v>99911</v>
      </c>
      <c r="D244" s="78">
        <v>136</v>
      </c>
      <c r="E244" s="78">
        <v>-136</v>
      </c>
      <c r="F244" s="78">
        <f t="shared" ref="F244:F251" si="34">C244+D244+E244</f>
        <v>99911</v>
      </c>
      <c r="G244"/>
      <c r="H244" s="78">
        <v>99911</v>
      </c>
      <c r="I244" s="78">
        <v>136</v>
      </c>
      <c r="J244" s="78">
        <v>-136</v>
      </c>
      <c r="K244" s="78">
        <f t="shared" ref="K244:K251" si="35">H244+I244+J244</f>
        <v>99911</v>
      </c>
      <c r="M244"/>
      <c r="N244"/>
      <c r="O244"/>
      <c r="P244"/>
      <c r="R244" s="239"/>
      <c r="S244" s="239"/>
      <c r="T244" s="239"/>
      <c r="U244" s="239"/>
      <c r="V244" s="239"/>
    </row>
    <row r="245" spans="1:22">
      <c r="A245" s="83" t="s">
        <v>453</v>
      </c>
      <c r="B245" s="77" t="s">
        <v>185</v>
      </c>
      <c r="C245" s="78">
        <v>2356487</v>
      </c>
      <c r="D245" s="78">
        <v>49635</v>
      </c>
      <c r="E245" s="78">
        <v>-5515</v>
      </c>
      <c r="F245" s="78">
        <f t="shared" si="34"/>
        <v>2400607</v>
      </c>
      <c r="G245"/>
      <c r="H245" s="78">
        <v>2026045</v>
      </c>
      <c r="I245" s="78">
        <v>48503</v>
      </c>
      <c r="J245" s="78">
        <v>-5514</v>
      </c>
      <c r="K245" s="78">
        <f t="shared" si="35"/>
        <v>2069034</v>
      </c>
      <c r="M245"/>
      <c r="N245"/>
      <c r="O245"/>
      <c r="P245"/>
      <c r="R245" s="239"/>
      <c r="S245" s="239"/>
      <c r="T245" s="239"/>
      <c r="U245" s="239"/>
      <c r="V245" s="239"/>
    </row>
    <row r="246" spans="1:22">
      <c r="A246" s="83" t="s">
        <v>186</v>
      </c>
      <c r="B246" s="77" t="s">
        <v>187</v>
      </c>
      <c r="C246" s="78">
        <v>116700</v>
      </c>
      <c r="D246" s="78">
        <v>0</v>
      </c>
      <c r="E246" s="78">
        <v>0</v>
      </c>
      <c r="F246" s="78">
        <f t="shared" si="34"/>
        <v>116700</v>
      </c>
      <c r="G246"/>
      <c r="H246" s="78">
        <v>116700</v>
      </c>
      <c r="I246" s="78">
        <v>0</v>
      </c>
      <c r="J246" s="78">
        <v>0</v>
      </c>
      <c r="K246" s="78">
        <f t="shared" si="35"/>
        <v>116700</v>
      </c>
      <c r="M246"/>
      <c r="N246"/>
      <c r="O246"/>
      <c r="P246"/>
      <c r="R246" s="239"/>
      <c r="S246" s="239"/>
      <c r="T246" s="239"/>
      <c r="U246" s="239"/>
      <c r="V246" s="239"/>
    </row>
    <row r="247" spans="1:22">
      <c r="A247" s="83" t="s">
        <v>188</v>
      </c>
      <c r="B247" s="77" t="s">
        <v>189</v>
      </c>
      <c r="C247" s="78">
        <v>0</v>
      </c>
      <c r="D247" s="78">
        <v>0</v>
      </c>
      <c r="E247" s="78">
        <v>0</v>
      </c>
      <c r="F247" s="78">
        <f t="shared" si="34"/>
        <v>0</v>
      </c>
      <c r="G247"/>
      <c r="H247" s="78">
        <v>0</v>
      </c>
      <c r="I247" s="78">
        <v>0</v>
      </c>
      <c r="J247" s="78">
        <v>0</v>
      </c>
      <c r="K247" s="78">
        <f t="shared" si="35"/>
        <v>0</v>
      </c>
      <c r="M247"/>
      <c r="N247"/>
      <c r="O247"/>
      <c r="P247"/>
      <c r="R247" s="239"/>
      <c r="S247" s="239"/>
      <c r="T247" s="239"/>
      <c r="U247" s="239"/>
      <c r="V247" s="239"/>
    </row>
    <row r="248" spans="1:22">
      <c r="A248" s="83" t="s">
        <v>190</v>
      </c>
      <c r="B248" s="77" t="s">
        <v>191</v>
      </c>
      <c r="C248" s="78">
        <v>111611</v>
      </c>
      <c r="D248" s="78">
        <v>1546</v>
      </c>
      <c r="E248" s="78">
        <v>-2559</v>
      </c>
      <c r="F248" s="78">
        <f t="shared" si="34"/>
        <v>110598</v>
      </c>
      <c r="G248"/>
      <c r="H248" s="78">
        <v>50030</v>
      </c>
      <c r="I248" s="78">
        <v>1097</v>
      </c>
      <c r="J248" s="78">
        <v>-2110</v>
      </c>
      <c r="K248" s="78">
        <f t="shared" si="35"/>
        <v>49017</v>
      </c>
      <c r="M248"/>
      <c r="N248"/>
      <c r="O248"/>
      <c r="P248"/>
      <c r="R248" s="239"/>
      <c r="S248" s="239"/>
      <c r="T248" s="239"/>
      <c r="U248" s="239"/>
      <c r="V248" s="239"/>
    </row>
    <row r="249" spans="1:22">
      <c r="A249" s="83" t="s">
        <v>192</v>
      </c>
      <c r="B249" s="77" t="s">
        <v>193</v>
      </c>
      <c r="C249" s="78">
        <v>-5675</v>
      </c>
      <c r="D249" s="78">
        <v>-65</v>
      </c>
      <c r="E249" s="78">
        <v>1014</v>
      </c>
      <c r="F249" s="78">
        <f t="shared" si="34"/>
        <v>-4726</v>
      </c>
      <c r="G249"/>
      <c r="H249" s="78">
        <v>-520</v>
      </c>
      <c r="I249" s="78">
        <v>-65</v>
      </c>
      <c r="J249" s="78">
        <v>1016</v>
      </c>
      <c r="K249" s="78">
        <f t="shared" si="35"/>
        <v>431</v>
      </c>
      <c r="M249"/>
      <c r="N249"/>
      <c r="O249"/>
      <c r="P249"/>
      <c r="R249" s="239"/>
      <c r="S249" s="239"/>
      <c r="T249" s="239"/>
      <c r="U249" s="239"/>
      <c r="V249" s="239"/>
    </row>
    <row r="250" spans="1:22">
      <c r="A250" s="83" t="s">
        <v>376</v>
      </c>
      <c r="B250" s="77" t="s">
        <v>195</v>
      </c>
      <c r="C250" s="78">
        <v>9153</v>
      </c>
      <c r="D250" s="78">
        <v>-279</v>
      </c>
      <c r="E250" s="78">
        <v>-9044</v>
      </c>
      <c r="F250" s="78">
        <f t="shared" si="34"/>
        <v>-170</v>
      </c>
      <c r="G250"/>
      <c r="H250" s="78">
        <v>5153</v>
      </c>
      <c r="I250" s="78">
        <v>-279</v>
      </c>
      <c r="J250" s="78">
        <v>-9174</v>
      </c>
      <c r="K250" s="78">
        <f t="shared" si="35"/>
        <v>-4300</v>
      </c>
      <c r="M250"/>
      <c r="N250"/>
      <c r="O250"/>
      <c r="P250"/>
      <c r="R250" s="239"/>
      <c r="S250" s="239"/>
      <c r="T250" s="239"/>
      <c r="U250" s="239"/>
      <c r="V250" s="239"/>
    </row>
    <row r="251" spans="1:22">
      <c r="A251" s="83" t="s">
        <v>377</v>
      </c>
      <c r="B251" s="77" t="s">
        <v>197</v>
      </c>
      <c r="C251" s="78">
        <v>155835</v>
      </c>
      <c r="D251" s="78">
        <v>-806</v>
      </c>
      <c r="E251" s="78">
        <v>-73</v>
      </c>
      <c r="F251" s="78">
        <f t="shared" si="34"/>
        <v>154956</v>
      </c>
      <c r="G251"/>
      <c r="H251" s="78">
        <v>468612</v>
      </c>
      <c r="I251" s="78">
        <v>1134</v>
      </c>
      <c r="J251" s="78">
        <v>128</v>
      </c>
      <c r="K251" s="78">
        <f t="shared" si="35"/>
        <v>469874</v>
      </c>
      <c r="M251"/>
      <c r="N251"/>
      <c r="O251"/>
      <c r="P251"/>
      <c r="R251" s="239"/>
      <c r="S251" s="239"/>
      <c r="T251" s="239"/>
      <c r="U251" s="239"/>
      <c r="V251" s="239"/>
    </row>
    <row r="252" spans="1:22">
      <c r="A252" s="121" t="s">
        <v>454</v>
      </c>
      <c r="B252" s="121" t="s">
        <v>482</v>
      </c>
      <c r="C252" s="125">
        <v>0</v>
      </c>
      <c r="D252" s="125">
        <v>0</v>
      </c>
      <c r="E252" s="125">
        <v>0</v>
      </c>
      <c r="F252" s="125">
        <v>0</v>
      </c>
      <c r="G252"/>
      <c r="H252" s="125">
        <v>0</v>
      </c>
      <c r="I252" s="125">
        <v>0</v>
      </c>
      <c r="J252" s="125">
        <v>0</v>
      </c>
      <c r="K252" s="125">
        <v>0</v>
      </c>
      <c r="M252"/>
      <c r="N252"/>
      <c r="O252"/>
      <c r="P252"/>
      <c r="R252" s="239"/>
      <c r="S252" s="239"/>
      <c r="T252" s="239"/>
      <c r="U252" s="239"/>
      <c r="V252" s="239"/>
    </row>
    <row r="253" spans="1:22">
      <c r="A253" s="82" t="s">
        <v>198</v>
      </c>
      <c r="B253" s="121" t="s">
        <v>199</v>
      </c>
      <c r="C253" s="125">
        <f>SUM(C254:C260)</f>
        <v>26172</v>
      </c>
      <c r="D253" s="125">
        <f>SUM(D254:D260)</f>
        <v>35</v>
      </c>
      <c r="E253" s="125">
        <f>SUM(E254:E260)</f>
        <v>0</v>
      </c>
      <c r="F253" s="125">
        <f t="shared" ref="F253" si="36">SUM(F254:F260)</f>
        <v>26207</v>
      </c>
      <c r="G253"/>
      <c r="H253" s="125">
        <f>SUM(H254:H260)</f>
        <v>22541</v>
      </c>
      <c r="I253" s="125">
        <f>SUM(I254:I260)</f>
        <v>335</v>
      </c>
      <c r="J253" s="125">
        <f t="shared" ref="J253:K253" si="37">SUM(J254:J260)</f>
        <v>-302</v>
      </c>
      <c r="K253" s="125">
        <f t="shared" si="37"/>
        <v>22574</v>
      </c>
      <c r="M253"/>
      <c r="N253"/>
      <c r="O253"/>
      <c r="P253"/>
      <c r="R253" s="239"/>
      <c r="S253" s="239"/>
      <c r="T253" s="239"/>
      <c r="U253" s="239"/>
      <c r="V253" s="239"/>
    </row>
    <row r="254" spans="1:22">
      <c r="A254" s="83" t="s">
        <v>336</v>
      </c>
      <c r="B254" s="77" t="s">
        <v>337</v>
      </c>
      <c r="C254" s="78">
        <v>0</v>
      </c>
      <c r="D254" s="78">
        <v>0</v>
      </c>
      <c r="E254" s="78">
        <v>0</v>
      </c>
      <c r="F254" s="78">
        <f t="shared" ref="F254:F260" si="38">C254+D254+E254</f>
        <v>0</v>
      </c>
      <c r="G254"/>
      <c r="H254" s="78">
        <v>0</v>
      </c>
      <c r="I254" s="78">
        <v>0</v>
      </c>
      <c r="J254" s="78">
        <v>0</v>
      </c>
      <c r="K254" s="78">
        <f t="shared" ref="K254:K260" si="39">H254+I254+J254</f>
        <v>0</v>
      </c>
      <c r="M254"/>
      <c r="N254"/>
      <c r="O254"/>
      <c r="P254"/>
      <c r="R254" s="239"/>
      <c r="S254" s="239"/>
      <c r="T254" s="239"/>
      <c r="U254" s="239"/>
      <c r="V254" s="239"/>
    </row>
    <row r="255" spans="1:22" s="257" customFormat="1">
      <c r="A255" s="77" t="s">
        <v>200</v>
      </c>
      <c r="B255" s="77" t="s">
        <v>201</v>
      </c>
      <c r="C255" s="78">
        <v>21414</v>
      </c>
      <c r="D255" s="78">
        <v>0</v>
      </c>
      <c r="E255" s="78">
        <v>0</v>
      </c>
      <c r="F255" s="78">
        <f t="shared" si="38"/>
        <v>21414</v>
      </c>
      <c r="G255"/>
      <c r="H255" s="78">
        <v>17708</v>
      </c>
      <c r="I255" s="78">
        <v>300</v>
      </c>
      <c r="J255" s="78">
        <v>-302</v>
      </c>
      <c r="K255" s="78">
        <f t="shared" si="39"/>
        <v>17706</v>
      </c>
      <c r="M255"/>
      <c r="N255"/>
      <c r="O255"/>
      <c r="P255"/>
      <c r="R255" s="239"/>
      <c r="S255" s="239"/>
      <c r="T255" s="239"/>
      <c r="U255" s="239"/>
      <c r="V255" s="239"/>
    </row>
    <row r="256" spans="1:22" s="257" customFormat="1">
      <c r="A256" s="83" t="s">
        <v>202</v>
      </c>
      <c r="B256" s="77" t="s">
        <v>203</v>
      </c>
      <c r="C256" s="78">
        <v>2154</v>
      </c>
      <c r="D256" s="78">
        <v>0</v>
      </c>
      <c r="E256" s="78">
        <v>0</v>
      </c>
      <c r="F256" s="78">
        <f t="shared" si="38"/>
        <v>2154</v>
      </c>
      <c r="G256"/>
      <c r="H256" s="78">
        <v>2274</v>
      </c>
      <c r="I256" s="78">
        <v>0</v>
      </c>
      <c r="J256" s="78">
        <v>0</v>
      </c>
      <c r="K256" s="78">
        <f t="shared" si="39"/>
        <v>2274</v>
      </c>
      <c r="M256"/>
      <c r="N256"/>
      <c r="O256"/>
      <c r="P256"/>
      <c r="R256" s="239"/>
      <c r="S256" s="239"/>
      <c r="T256" s="239"/>
      <c r="U256" s="239"/>
      <c r="V256" s="239"/>
    </row>
    <row r="257" spans="1:22" s="257" customFormat="1">
      <c r="A257" s="83" t="s">
        <v>467</v>
      </c>
      <c r="B257" s="77" t="s">
        <v>205</v>
      </c>
      <c r="C257" s="78">
        <v>0</v>
      </c>
      <c r="D257" s="78">
        <v>0</v>
      </c>
      <c r="E257" s="78">
        <v>0</v>
      </c>
      <c r="F257" s="78">
        <f t="shared" si="38"/>
        <v>0</v>
      </c>
      <c r="G257"/>
      <c r="H257" s="78">
        <v>67</v>
      </c>
      <c r="I257" s="78">
        <v>0</v>
      </c>
      <c r="J257" s="78">
        <v>0</v>
      </c>
      <c r="K257" s="78">
        <f t="shared" si="39"/>
        <v>67</v>
      </c>
      <c r="M257"/>
      <c r="N257"/>
      <c r="O257"/>
      <c r="P257"/>
      <c r="R257" s="239"/>
      <c r="S257" s="239"/>
      <c r="T257" s="239"/>
      <c r="U257" s="239"/>
      <c r="V257" s="239"/>
    </row>
    <row r="258" spans="1:22" s="257" customFormat="1">
      <c r="A258" s="83" t="s">
        <v>206</v>
      </c>
      <c r="B258" s="77" t="s">
        <v>207</v>
      </c>
      <c r="C258" s="78">
        <v>1777</v>
      </c>
      <c r="D258" s="78">
        <v>0</v>
      </c>
      <c r="E258" s="78">
        <v>0</v>
      </c>
      <c r="F258" s="78">
        <f t="shared" si="38"/>
        <v>1777</v>
      </c>
      <c r="G258"/>
      <c r="H258" s="78">
        <v>1665</v>
      </c>
      <c r="I258" s="78">
        <v>0</v>
      </c>
      <c r="J258" s="78">
        <v>0</v>
      </c>
      <c r="K258" s="78">
        <f t="shared" si="39"/>
        <v>1665</v>
      </c>
      <c r="M258"/>
      <c r="N258"/>
      <c r="O258"/>
      <c r="P258"/>
      <c r="R258" s="239"/>
      <c r="S258" s="239"/>
      <c r="T258" s="239"/>
      <c r="U258" s="239"/>
      <c r="V258" s="239"/>
    </row>
    <row r="259" spans="1:22" s="257" customFormat="1">
      <c r="A259" s="83" t="s">
        <v>483</v>
      </c>
      <c r="B259" s="77" t="s">
        <v>456</v>
      </c>
      <c r="C259" s="78">
        <v>827</v>
      </c>
      <c r="D259" s="78">
        <v>35</v>
      </c>
      <c r="E259" s="78">
        <v>0</v>
      </c>
      <c r="F259" s="78">
        <f t="shared" si="38"/>
        <v>862</v>
      </c>
      <c r="G259"/>
      <c r="H259" s="78">
        <v>827</v>
      </c>
      <c r="I259" s="78">
        <v>35</v>
      </c>
      <c r="J259" s="78">
        <v>0</v>
      </c>
      <c r="K259" s="78">
        <f t="shared" si="39"/>
        <v>862</v>
      </c>
      <c r="M259"/>
      <c r="N259"/>
      <c r="O259"/>
      <c r="P259"/>
      <c r="R259" s="239"/>
      <c r="S259" s="239"/>
      <c r="T259" s="239"/>
      <c r="U259" s="239"/>
      <c r="V259" s="239"/>
    </row>
    <row r="260" spans="1:22" s="257" customFormat="1">
      <c r="A260" s="83" t="s">
        <v>210</v>
      </c>
      <c r="B260" s="77" t="s">
        <v>211</v>
      </c>
      <c r="C260" s="78">
        <v>0</v>
      </c>
      <c r="D260" s="78">
        <v>0</v>
      </c>
      <c r="E260" s="78">
        <v>0</v>
      </c>
      <c r="F260" s="78">
        <f t="shared" si="38"/>
        <v>0</v>
      </c>
      <c r="G260"/>
      <c r="H260" s="78">
        <v>0</v>
      </c>
      <c r="I260" s="78">
        <v>0</v>
      </c>
      <c r="J260" s="78">
        <v>0</v>
      </c>
      <c r="K260" s="78">
        <f t="shared" si="39"/>
        <v>0</v>
      </c>
      <c r="M260"/>
      <c r="N260"/>
      <c r="O260"/>
      <c r="P260"/>
      <c r="R260" s="239"/>
      <c r="S260" s="239"/>
      <c r="T260" s="239"/>
      <c r="U260" s="239"/>
      <c r="V260" s="239"/>
    </row>
    <row r="261" spans="1:22">
      <c r="A261" s="82" t="s">
        <v>212</v>
      </c>
      <c r="B261" s="121" t="s">
        <v>213</v>
      </c>
      <c r="C261" s="125">
        <f>SUM(C262:C269)</f>
        <v>253324</v>
      </c>
      <c r="D261" s="125">
        <f>SUM(D262:D269)</f>
        <v>40525</v>
      </c>
      <c r="E261" s="125">
        <f>SUM(E262:E269)</f>
        <v>-3733</v>
      </c>
      <c r="F261" s="125">
        <f t="shared" ref="F261" si="40">SUM(F262:F269)</f>
        <v>290116</v>
      </c>
      <c r="G261"/>
      <c r="H261" s="125">
        <f>SUM(H262:H269)</f>
        <v>167156</v>
      </c>
      <c r="I261" s="125">
        <f t="shared" ref="I261:J261" si="41">SUM(I262:I269)</f>
        <v>58110</v>
      </c>
      <c r="J261" s="125">
        <f t="shared" si="41"/>
        <v>-6083</v>
      </c>
      <c r="K261" s="125">
        <f>SUM(K262:K269)</f>
        <v>219183</v>
      </c>
      <c r="M261"/>
      <c r="N261"/>
      <c r="O261"/>
      <c r="P261"/>
      <c r="R261" s="239"/>
      <c r="S261" s="239"/>
      <c r="T261" s="239"/>
      <c r="U261" s="239"/>
      <c r="V261" s="239"/>
    </row>
    <row r="262" spans="1:22" s="240" customFormat="1">
      <c r="A262" s="83" t="s">
        <v>336</v>
      </c>
      <c r="B262" s="77" t="s">
        <v>457</v>
      </c>
      <c r="C262" s="78">
        <v>0</v>
      </c>
      <c r="D262" s="78">
        <v>0</v>
      </c>
      <c r="E262" s="78">
        <v>0</v>
      </c>
      <c r="F262" s="78">
        <f t="shared" ref="F262:F269" si="42">C262+D262+E262</f>
        <v>0</v>
      </c>
      <c r="G262"/>
      <c r="H262" s="78">
        <v>0</v>
      </c>
      <c r="I262" s="78">
        <v>0</v>
      </c>
      <c r="J262" s="78">
        <v>0</v>
      </c>
      <c r="K262" s="78">
        <f t="shared" ref="K262:K269" si="43">H262+I262+J262</f>
        <v>0</v>
      </c>
      <c r="M262"/>
      <c r="N262"/>
      <c r="O262"/>
      <c r="P262"/>
      <c r="R262" s="239"/>
      <c r="S262" s="239"/>
      <c r="T262" s="239"/>
      <c r="U262" s="239"/>
      <c r="V262" s="239"/>
    </row>
    <row r="263" spans="1:22" s="240" customFormat="1">
      <c r="A263" s="83" t="s">
        <v>200</v>
      </c>
      <c r="B263" s="77" t="s">
        <v>215</v>
      </c>
      <c r="C263" s="78">
        <v>6425</v>
      </c>
      <c r="D263" s="78">
        <v>974</v>
      </c>
      <c r="E263" s="78">
        <v>-670</v>
      </c>
      <c r="F263" s="78">
        <f t="shared" si="42"/>
        <v>6729</v>
      </c>
      <c r="G263"/>
      <c r="H263" s="78">
        <v>12370</v>
      </c>
      <c r="I263" s="78">
        <v>716</v>
      </c>
      <c r="J263" s="78">
        <v>-678</v>
      </c>
      <c r="K263" s="78">
        <f t="shared" si="43"/>
        <v>12408</v>
      </c>
      <c r="M263"/>
      <c r="N263"/>
      <c r="O263"/>
      <c r="P263"/>
      <c r="R263" s="239"/>
      <c r="S263" s="239"/>
      <c r="T263" s="239"/>
      <c r="U263" s="239"/>
      <c r="V263" s="239"/>
    </row>
    <row r="264" spans="1:22" s="240" customFormat="1">
      <c r="A264" s="83" t="s">
        <v>216</v>
      </c>
      <c r="B264" s="77" t="s">
        <v>217</v>
      </c>
      <c r="C264" s="78">
        <v>37463</v>
      </c>
      <c r="D264" s="78">
        <v>27703</v>
      </c>
      <c r="E264" s="78">
        <v>-3044</v>
      </c>
      <c r="F264" s="78">
        <f t="shared" si="42"/>
        <v>62122</v>
      </c>
      <c r="G264"/>
      <c r="H264" s="78">
        <v>41104</v>
      </c>
      <c r="I264" s="78">
        <v>38902</v>
      </c>
      <c r="J264" s="78">
        <v>-5273</v>
      </c>
      <c r="K264" s="78">
        <f t="shared" si="43"/>
        <v>74733</v>
      </c>
      <c r="M264"/>
      <c r="N264"/>
      <c r="O264"/>
      <c r="P264"/>
      <c r="R264" s="239"/>
      <c r="S264" s="239"/>
      <c r="T264" s="239"/>
      <c r="U264" s="239"/>
      <c r="V264" s="239"/>
    </row>
    <row r="265" spans="1:22" s="240" customFormat="1">
      <c r="A265" s="83" t="s">
        <v>218</v>
      </c>
      <c r="B265" s="77" t="s">
        <v>219</v>
      </c>
      <c r="C265" s="78">
        <v>6743</v>
      </c>
      <c r="D265" s="78">
        <v>186</v>
      </c>
      <c r="E265" s="78">
        <v>0</v>
      </c>
      <c r="F265" s="78">
        <f t="shared" si="42"/>
        <v>6929</v>
      </c>
      <c r="G265"/>
      <c r="H265" s="78">
        <v>0</v>
      </c>
      <c r="I265" s="78">
        <v>782</v>
      </c>
      <c r="J265" s="78">
        <v>0</v>
      </c>
      <c r="K265" s="78">
        <f t="shared" si="43"/>
        <v>782</v>
      </c>
      <c r="M265"/>
      <c r="N265"/>
      <c r="O265"/>
      <c r="P265"/>
      <c r="R265" s="239"/>
      <c r="S265" s="239"/>
      <c r="T265" s="239"/>
      <c r="U265" s="239"/>
      <c r="V265" s="239"/>
    </row>
    <row r="266" spans="1:22" s="240" customFormat="1">
      <c r="A266" s="83" t="s">
        <v>202</v>
      </c>
      <c r="B266" s="77" t="s">
        <v>221</v>
      </c>
      <c r="C266" s="78">
        <v>106807</v>
      </c>
      <c r="D266" s="78">
        <v>3707</v>
      </c>
      <c r="E266" s="78">
        <v>0</v>
      </c>
      <c r="F266" s="78">
        <f t="shared" si="42"/>
        <v>110514</v>
      </c>
      <c r="G266"/>
      <c r="H266" s="78">
        <v>5807</v>
      </c>
      <c r="I266" s="78">
        <v>7117</v>
      </c>
      <c r="J266" s="78">
        <v>0</v>
      </c>
      <c r="K266" s="78">
        <f t="shared" si="43"/>
        <v>12924</v>
      </c>
      <c r="M266"/>
      <c r="N266"/>
      <c r="O266"/>
      <c r="P266"/>
      <c r="R266" s="239"/>
      <c r="S266" s="239"/>
      <c r="T266" s="239"/>
      <c r="U266" s="239"/>
      <c r="V266" s="239"/>
    </row>
    <row r="267" spans="1:22" s="240" customFormat="1">
      <c r="A267" s="83" t="s">
        <v>206</v>
      </c>
      <c r="B267" s="77" t="s">
        <v>223</v>
      </c>
      <c r="C267" s="78">
        <v>23239</v>
      </c>
      <c r="D267" s="78">
        <v>6537</v>
      </c>
      <c r="E267" s="78">
        <v>0</v>
      </c>
      <c r="F267" s="78">
        <f t="shared" si="42"/>
        <v>29776</v>
      </c>
      <c r="G267"/>
      <c r="H267" s="78">
        <v>8738</v>
      </c>
      <c r="I267" s="78">
        <v>6437</v>
      </c>
      <c r="J267" s="78">
        <v>0</v>
      </c>
      <c r="K267" s="78">
        <f t="shared" si="43"/>
        <v>15175</v>
      </c>
      <c r="M267"/>
      <c r="N267"/>
      <c r="O267"/>
      <c r="P267"/>
      <c r="R267" s="239"/>
      <c r="S267" s="239"/>
      <c r="T267" s="239"/>
      <c r="U267" s="239"/>
      <c r="V267" s="239"/>
    </row>
    <row r="268" spans="1:22" s="240" customFormat="1">
      <c r="A268" s="83" t="s">
        <v>208</v>
      </c>
      <c r="B268" s="77" t="s">
        <v>458</v>
      </c>
      <c r="C268" s="78">
        <v>12815</v>
      </c>
      <c r="D268" s="78">
        <v>504</v>
      </c>
      <c r="E268" s="78">
        <v>0</v>
      </c>
      <c r="F268" s="78">
        <f t="shared" si="42"/>
        <v>13319</v>
      </c>
      <c r="G268"/>
      <c r="H268" s="78">
        <v>8429</v>
      </c>
      <c r="I268" s="78">
        <v>311</v>
      </c>
      <c r="J268" s="78">
        <v>0</v>
      </c>
      <c r="K268" s="78">
        <f t="shared" si="43"/>
        <v>8740</v>
      </c>
      <c r="M268"/>
      <c r="N268"/>
      <c r="O268"/>
      <c r="P268"/>
      <c r="R268" s="239"/>
      <c r="S268" s="239"/>
      <c r="T268" s="239"/>
      <c r="U268" s="239"/>
      <c r="V268" s="239"/>
    </row>
    <row r="269" spans="1:22">
      <c r="A269" s="83" t="s">
        <v>210</v>
      </c>
      <c r="B269" s="77" t="s">
        <v>226</v>
      </c>
      <c r="C269" s="78">
        <v>59832</v>
      </c>
      <c r="D269" s="78">
        <v>914</v>
      </c>
      <c r="E269" s="78">
        <v>-19</v>
      </c>
      <c r="F269" s="78">
        <f t="shared" si="42"/>
        <v>60727</v>
      </c>
      <c r="G269"/>
      <c r="H269" s="78">
        <v>90708</v>
      </c>
      <c r="I269" s="78">
        <v>3845</v>
      </c>
      <c r="J269" s="78">
        <v>-132</v>
      </c>
      <c r="K269" s="78">
        <f t="shared" si="43"/>
        <v>94421</v>
      </c>
      <c r="M269"/>
      <c r="N269"/>
      <c r="O269"/>
      <c r="P269"/>
      <c r="R269" s="239"/>
      <c r="S269" s="239"/>
      <c r="T269" s="239"/>
      <c r="U269" s="239"/>
      <c r="V269" s="239"/>
    </row>
    <row r="270" spans="1:22">
      <c r="A270" s="82" t="s">
        <v>227</v>
      </c>
      <c r="B270" s="121" t="s">
        <v>228</v>
      </c>
      <c r="C270" s="125">
        <f>C261+C253+C242</f>
        <v>3123518</v>
      </c>
      <c r="D270" s="125">
        <f>D261+D253+D242</f>
        <v>90727</v>
      </c>
      <c r="E270" s="125">
        <f>E261+E253+E242</f>
        <v>-20046</v>
      </c>
      <c r="F270" s="125">
        <f>F261+F253+F242</f>
        <v>3194199</v>
      </c>
      <c r="G270"/>
      <c r="H270" s="125">
        <f>H261+H253+H242</f>
        <v>2955628</v>
      </c>
      <c r="I270" s="125">
        <f>I261+I253+I242</f>
        <v>108971</v>
      </c>
      <c r="J270" s="125">
        <f>J261+J253+J242</f>
        <v>-22175</v>
      </c>
      <c r="K270" s="125">
        <f>K261+K253+K242</f>
        <v>3042424</v>
      </c>
      <c r="M270"/>
      <c r="N270"/>
      <c r="O270"/>
      <c r="P270"/>
      <c r="R270" s="239"/>
      <c r="S270" s="239"/>
      <c r="T270" s="239"/>
      <c r="U270" s="239"/>
      <c r="V270" s="239"/>
    </row>
    <row r="271" spans="1:22">
      <c r="H271" s="236"/>
      <c r="I271" s="236"/>
      <c r="M271"/>
      <c r="N271"/>
      <c r="O271"/>
      <c r="P271"/>
      <c r="Q271" s="239"/>
      <c r="R271" s="239"/>
      <c r="S271" s="239"/>
      <c r="T271" s="239"/>
      <c r="U271" s="239"/>
      <c r="V271" s="239"/>
    </row>
    <row r="272" spans="1:22">
      <c r="M272"/>
      <c r="N272"/>
      <c r="O272"/>
      <c r="P272"/>
      <c r="Q272" s="239"/>
      <c r="R272" s="239"/>
    </row>
    <row r="273" spans="1:18">
      <c r="M273"/>
      <c r="N273"/>
      <c r="O273"/>
      <c r="P273"/>
      <c r="Q273" s="239"/>
      <c r="R273" s="239"/>
    </row>
    <row r="274" spans="1:18">
      <c r="M274"/>
      <c r="N274"/>
      <c r="O274"/>
      <c r="P274"/>
      <c r="Q274" s="239"/>
      <c r="R274" s="239"/>
    </row>
    <row r="275" spans="1:18">
      <c r="M275"/>
      <c r="N275"/>
      <c r="O275"/>
      <c r="P275"/>
      <c r="Q275" s="239"/>
      <c r="R275" s="239"/>
    </row>
    <row r="276" spans="1:18">
      <c r="M276"/>
      <c r="N276"/>
      <c r="O276"/>
      <c r="P276"/>
      <c r="Q276" s="239"/>
      <c r="R276" s="239"/>
    </row>
    <row r="277" spans="1:18">
      <c r="A277" s="235"/>
      <c r="B277" s="235"/>
      <c r="M277"/>
      <c r="N277"/>
      <c r="O277"/>
      <c r="P277"/>
      <c r="Q277" s="239"/>
      <c r="R277" s="239"/>
    </row>
    <row r="278" spans="1:18">
      <c r="A278" s="235"/>
      <c r="B278" s="235"/>
      <c r="M278"/>
      <c r="N278"/>
      <c r="O278"/>
      <c r="P278"/>
      <c r="Q278" s="239"/>
      <c r="R278" s="239"/>
    </row>
    <row r="279" spans="1:18">
      <c r="A279" s="235"/>
      <c r="B279" s="235"/>
      <c r="M279"/>
      <c r="N279"/>
      <c r="O279"/>
      <c r="P279"/>
      <c r="Q279" s="239"/>
      <c r="R279" s="239"/>
    </row>
    <row r="280" spans="1:18">
      <c r="A280" s="235"/>
      <c r="B280" s="235"/>
      <c r="M280"/>
      <c r="N280"/>
      <c r="O280"/>
      <c r="P280"/>
      <c r="Q280" s="239"/>
      <c r="R280" s="239"/>
    </row>
    <row r="281" spans="1:18">
      <c r="A281" s="235"/>
      <c r="B281" s="235"/>
      <c r="M281"/>
      <c r="N281"/>
      <c r="O281"/>
      <c r="P281"/>
      <c r="Q281" s="239"/>
      <c r="R281" s="239"/>
    </row>
    <row r="282" spans="1:18">
      <c r="A282" s="235"/>
      <c r="B282" s="235"/>
      <c r="M282"/>
      <c r="N282"/>
      <c r="O282"/>
      <c r="P282"/>
      <c r="Q282" s="239"/>
      <c r="R282" s="239"/>
    </row>
    <row r="283" spans="1:18">
      <c r="A283" s="235"/>
      <c r="B283" s="235"/>
      <c r="M283"/>
      <c r="N283"/>
      <c r="O283"/>
      <c r="P283"/>
      <c r="Q283" s="239"/>
      <c r="R283" s="239"/>
    </row>
    <row r="284" spans="1:18">
      <c r="A284" s="235"/>
      <c r="B284" s="235"/>
      <c r="M284"/>
      <c r="N284"/>
      <c r="O284"/>
      <c r="P284"/>
      <c r="Q284" s="239"/>
      <c r="R284" s="239"/>
    </row>
    <row r="285" spans="1:18">
      <c r="A285" s="235"/>
      <c r="B285" s="235"/>
      <c r="M285"/>
      <c r="N285"/>
      <c r="O285"/>
      <c r="P285"/>
      <c r="Q285" s="239"/>
      <c r="R285" s="239"/>
    </row>
    <row r="286" spans="1:18">
      <c r="A286" s="235"/>
      <c r="B286" s="235"/>
      <c r="M286"/>
      <c r="N286"/>
      <c r="O286"/>
      <c r="P286"/>
      <c r="Q286" s="239"/>
      <c r="R286" s="239"/>
    </row>
    <row r="287" spans="1:18">
      <c r="A287" s="235"/>
      <c r="B287" s="235"/>
      <c r="M287"/>
      <c r="N287"/>
      <c r="O287"/>
      <c r="P287"/>
      <c r="Q287" s="239"/>
      <c r="R287" s="239"/>
    </row>
    <row r="288" spans="1:18">
      <c r="A288" s="235"/>
      <c r="B288" s="235"/>
      <c r="M288"/>
      <c r="N288"/>
      <c r="O288"/>
      <c r="P288"/>
      <c r="Q288" s="239"/>
      <c r="R288" s="239"/>
    </row>
    <row r="289" spans="1:18">
      <c r="A289" s="235"/>
      <c r="B289" s="235"/>
      <c r="M289"/>
      <c r="N289"/>
      <c r="O289"/>
      <c r="P289"/>
      <c r="Q289" s="239"/>
      <c r="R289" s="239"/>
    </row>
    <row r="290" spans="1:18">
      <c r="A290" s="235"/>
      <c r="B290" s="235"/>
      <c r="M290"/>
      <c r="N290"/>
      <c r="O290"/>
      <c r="P290"/>
      <c r="Q290" s="239"/>
      <c r="R290" s="239"/>
    </row>
    <row r="291" spans="1:18">
      <c r="A291" s="235"/>
      <c r="B291" s="235"/>
      <c r="M291"/>
      <c r="N291"/>
      <c r="O291"/>
      <c r="P291"/>
      <c r="Q291" s="239"/>
      <c r="R291" s="239"/>
    </row>
    <row r="292" spans="1:18">
      <c r="A292" s="235"/>
      <c r="B292" s="235"/>
      <c r="M292"/>
      <c r="N292"/>
      <c r="O292"/>
      <c r="P292"/>
      <c r="Q292" s="239"/>
      <c r="R292" s="239"/>
    </row>
    <row r="293" spans="1:18">
      <c r="A293" s="235"/>
      <c r="B293" s="235"/>
      <c r="M293"/>
      <c r="N293"/>
      <c r="O293"/>
      <c r="P293"/>
      <c r="Q293" s="239"/>
      <c r="R293" s="239"/>
    </row>
    <row r="294" spans="1:18">
      <c r="A294" s="235"/>
      <c r="B294" s="235"/>
      <c r="M294"/>
      <c r="N294"/>
      <c r="O294"/>
      <c r="P294"/>
      <c r="Q294" s="239"/>
      <c r="R294" s="239"/>
    </row>
    <row r="295" spans="1:18">
      <c r="A295" s="235"/>
      <c r="B295" s="235"/>
      <c r="M295"/>
      <c r="N295"/>
      <c r="O295"/>
      <c r="P295"/>
      <c r="Q295" s="239"/>
      <c r="R295" s="239"/>
    </row>
    <row r="296" spans="1:18">
      <c r="A296" s="235"/>
      <c r="B296" s="235"/>
      <c r="O296" s="239"/>
      <c r="P296" s="239"/>
      <c r="Q296" s="239"/>
      <c r="R296" s="239"/>
    </row>
    <row r="297" spans="1:18">
      <c r="A297" s="235"/>
      <c r="B297" s="235"/>
      <c r="O297" s="239"/>
      <c r="P297" s="239"/>
      <c r="Q297" s="239"/>
      <c r="R297" s="239"/>
    </row>
    <row r="298" spans="1:18">
      <c r="A298" s="235"/>
      <c r="B298" s="235"/>
      <c r="O298" s="239"/>
      <c r="P298" s="239"/>
      <c r="Q298" s="239"/>
      <c r="R298" s="239"/>
    </row>
    <row r="299" spans="1:18">
      <c r="A299" s="235"/>
      <c r="B299" s="235"/>
      <c r="O299" s="239"/>
      <c r="P299" s="239"/>
      <c r="Q299" s="239"/>
      <c r="R299" s="239"/>
    </row>
    <row r="300" spans="1:18">
      <c r="A300" s="235"/>
      <c r="B300" s="235"/>
      <c r="O300" s="239"/>
      <c r="P300" s="239"/>
      <c r="Q300" s="239"/>
      <c r="R300" s="239"/>
    </row>
    <row r="301" spans="1:18">
      <c r="A301" s="235"/>
      <c r="B301" s="235"/>
      <c r="O301" s="239"/>
      <c r="P301" s="239"/>
      <c r="Q301" s="239"/>
      <c r="R301" s="239"/>
    </row>
    <row r="302" spans="1:18">
      <c r="A302" s="235"/>
      <c r="B302" s="235"/>
      <c r="O302" s="239"/>
      <c r="P302" s="239"/>
      <c r="Q302" s="239"/>
      <c r="R302" s="239"/>
    </row>
    <row r="303" spans="1:18">
      <c r="A303" s="235"/>
      <c r="B303" s="235"/>
      <c r="O303" s="239"/>
      <c r="P303" s="239"/>
      <c r="Q303" s="239"/>
      <c r="R303" s="239"/>
    </row>
    <row r="304" spans="1:18">
      <c r="A304" s="235"/>
      <c r="B304" s="235"/>
      <c r="O304" s="239"/>
      <c r="P304" s="239"/>
      <c r="Q304" s="239"/>
      <c r="R304" s="239"/>
    </row>
    <row r="305" spans="1:18">
      <c r="O305" s="239"/>
      <c r="P305" s="239"/>
      <c r="Q305" s="239"/>
      <c r="R305" s="239"/>
    </row>
    <row r="306" spans="1:18">
      <c r="O306" s="239"/>
      <c r="P306" s="239"/>
      <c r="Q306" s="239"/>
      <c r="R306" s="239"/>
    </row>
    <row r="307" spans="1:18">
      <c r="O307" s="239"/>
      <c r="P307" s="239"/>
      <c r="Q307" s="239"/>
      <c r="R307" s="239"/>
    </row>
    <row r="308" spans="1:18">
      <c r="O308" s="239"/>
      <c r="P308" s="239"/>
      <c r="Q308" s="239"/>
      <c r="R308" s="239"/>
    </row>
    <row r="309" spans="1:18">
      <c r="A309" s="235"/>
      <c r="B309" s="235"/>
      <c r="O309" s="239"/>
      <c r="P309" s="239"/>
      <c r="Q309" s="239"/>
      <c r="R309" s="239"/>
    </row>
    <row r="310" spans="1:18">
      <c r="A310" s="235"/>
      <c r="B310" s="235"/>
      <c r="O310" s="239"/>
      <c r="P310" s="239"/>
      <c r="Q310" s="239"/>
      <c r="R310" s="239"/>
    </row>
    <row r="311" spans="1:18">
      <c r="A311" s="235"/>
      <c r="B311" s="235"/>
      <c r="O311" s="239"/>
      <c r="P311" s="239"/>
      <c r="Q311" s="239"/>
      <c r="R311" s="239"/>
    </row>
    <row r="312" spans="1:18">
      <c r="A312" s="235"/>
      <c r="B312" s="235"/>
      <c r="O312" s="239"/>
      <c r="P312" s="239"/>
      <c r="Q312" s="239"/>
      <c r="R312" s="239"/>
    </row>
    <row r="313" spans="1:18">
      <c r="A313" s="235"/>
      <c r="B313" s="235"/>
      <c r="O313" s="239"/>
      <c r="P313" s="239"/>
      <c r="Q313" s="239"/>
      <c r="R313" s="239"/>
    </row>
    <row r="314" spans="1:18">
      <c r="A314" s="235"/>
      <c r="B314" s="235"/>
      <c r="O314" s="239"/>
      <c r="P314" s="239"/>
      <c r="Q314" s="239"/>
      <c r="R314" s="239"/>
    </row>
    <row r="315" spans="1:18">
      <c r="O315" s="239"/>
      <c r="P315" s="239"/>
      <c r="Q315" s="239"/>
      <c r="R315" s="239"/>
    </row>
    <row r="316" spans="1:18">
      <c r="O316" s="239"/>
      <c r="P316" s="239"/>
      <c r="Q316" s="239"/>
      <c r="R316" s="239"/>
    </row>
    <row r="317" spans="1:18">
      <c r="O317" s="239"/>
      <c r="P317" s="239"/>
      <c r="Q317" s="239"/>
      <c r="R317" s="239"/>
    </row>
    <row r="318" spans="1:18">
      <c r="O318" s="239"/>
      <c r="P318" s="239"/>
      <c r="Q318" s="239"/>
      <c r="R318" s="239"/>
    </row>
    <row r="319" spans="1:18">
      <c r="O319" s="239"/>
      <c r="P319" s="239"/>
      <c r="Q319" s="239"/>
      <c r="R319" s="239"/>
    </row>
    <row r="320" spans="1:18">
      <c r="O320" s="239"/>
      <c r="P320" s="239"/>
      <c r="Q320" s="239"/>
      <c r="R320" s="239"/>
    </row>
    <row r="321" spans="15:18">
      <c r="O321" s="239"/>
      <c r="P321" s="239"/>
      <c r="Q321" s="239"/>
      <c r="R321" s="239"/>
    </row>
    <row r="322" spans="15:18">
      <c r="O322" s="239"/>
      <c r="P322" s="239"/>
      <c r="Q322" s="239"/>
      <c r="R322" s="239"/>
    </row>
    <row r="323" spans="15:18">
      <c r="O323" s="239"/>
      <c r="P323" s="239"/>
      <c r="Q323" s="239"/>
      <c r="R323" s="239"/>
    </row>
    <row r="324" spans="15:18">
      <c r="O324" s="239"/>
      <c r="P324" s="239"/>
      <c r="Q324" s="239"/>
      <c r="R324" s="239"/>
    </row>
    <row r="325" spans="15:18">
      <c r="O325" s="239"/>
      <c r="P325" s="239"/>
      <c r="Q325" s="239"/>
      <c r="R325" s="239"/>
    </row>
    <row r="326" spans="15:18">
      <c r="O326" s="239"/>
      <c r="P326" s="239"/>
      <c r="Q326" s="239"/>
      <c r="R326" s="239"/>
    </row>
    <row r="327" spans="15:18">
      <c r="O327" s="239"/>
      <c r="P327" s="239"/>
      <c r="Q327" s="239"/>
      <c r="R327" s="239"/>
    </row>
    <row r="328" spans="15:18">
      <c r="O328" s="239"/>
      <c r="P328" s="239"/>
      <c r="Q328" s="239"/>
      <c r="R328" s="239"/>
    </row>
    <row r="329" spans="15:18">
      <c r="O329" s="239"/>
      <c r="P329" s="239"/>
      <c r="Q329" s="239"/>
      <c r="R329" s="239"/>
    </row>
    <row r="330" spans="15:18">
      <c r="O330" s="239"/>
      <c r="P330" s="239"/>
      <c r="Q330" s="239"/>
      <c r="R330" s="239"/>
    </row>
    <row r="331" spans="15:18">
      <c r="O331" s="239"/>
      <c r="P331" s="239"/>
      <c r="Q331" s="239"/>
      <c r="R331" s="239"/>
    </row>
    <row r="332" spans="15:18">
      <c r="O332" s="239"/>
      <c r="P332" s="239"/>
      <c r="Q332" s="239"/>
      <c r="R332" s="239"/>
    </row>
    <row r="333" spans="15:18">
      <c r="O333" s="239"/>
      <c r="P333" s="239"/>
      <c r="Q333" s="239"/>
      <c r="R333" s="239"/>
    </row>
    <row r="334" spans="15:18">
      <c r="O334" s="239"/>
      <c r="P334" s="239"/>
      <c r="Q334" s="239"/>
      <c r="R334" s="239"/>
    </row>
    <row r="335" spans="15:18">
      <c r="O335" s="239"/>
      <c r="P335" s="239"/>
      <c r="Q335" s="239"/>
      <c r="R335" s="239"/>
    </row>
    <row r="370" spans="15:15">
      <c r="O370" s="235">
        <v>1.42</v>
      </c>
    </row>
  </sheetData>
  <mergeCells count="24">
    <mergeCell ref="C184:F184"/>
    <mergeCell ref="H184:K184"/>
    <mergeCell ref="A185:A186"/>
    <mergeCell ref="B185:B186"/>
    <mergeCell ref="C185:C186"/>
    <mergeCell ref="D185:D186"/>
    <mergeCell ref="H185:H186"/>
    <mergeCell ref="I185:I186"/>
    <mergeCell ref="C212:F212"/>
    <mergeCell ref="H212:K212"/>
    <mergeCell ref="A213:A214"/>
    <mergeCell ref="B213:B214"/>
    <mergeCell ref="C213:C214"/>
    <mergeCell ref="D213:D214"/>
    <mergeCell ref="H213:H214"/>
    <mergeCell ref="I213:I214"/>
    <mergeCell ref="C239:F239"/>
    <mergeCell ref="H239:K239"/>
    <mergeCell ref="A240:A241"/>
    <mergeCell ref="B240:B241"/>
    <mergeCell ref="C240:C241"/>
    <mergeCell ref="D240:D241"/>
    <mergeCell ref="H240:H241"/>
    <mergeCell ref="I240:I241"/>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H257"/>
  <sheetViews>
    <sheetView topLeftCell="A103" workbookViewId="0">
      <selection activeCell="C121" sqref="C121"/>
    </sheetView>
  </sheetViews>
  <sheetFormatPr baseColWidth="10" defaultColWidth="8.1640625" defaultRowHeight="14"/>
  <cols>
    <col min="1" max="2" width="50.1640625" style="12" customWidth="1"/>
    <col min="3" max="8" width="12.1640625" style="11" customWidth="1"/>
    <col min="9" max="16384" width="8.1640625" style="11"/>
  </cols>
  <sheetData>
    <row r="1" spans="1:4">
      <c r="A1" s="10" t="s">
        <v>1160</v>
      </c>
    </row>
    <row r="2" spans="1:4">
      <c r="A2" s="10" t="s">
        <v>1161</v>
      </c>
    </row>
    <row r="3" spans="1:4">
      <c r="A3" s="10"/>
    </row>
    <row r="4" spans="1:4">
      <c r="A4" s="10"/>
    </row>
    <row r="5" spans="1:4" ht="26">
      <c r="A5" s="13" t="s">
        <v>1083</v>
      </c>
      <c r="B5" s="14" t="s">
        <v>1084</v>
      </c>
    </row>
    <row r="6" spans="1:4" ht="31.25" customHeight="1">
      <c r="A6" s="319" t="s">
        <v>462</v>
      </c>
      <c r="B6" s="319" t="s">
        <v>41</v>
      </c>
      <c r="C6" s="320" t="s">
        <v>1144</v>
      </c>
      <c r="D6" s="320" t="s">
        <v>1162</v>
      </c>
    </row>
    <row r="7" spans="1:4">
      <c r="A7" s="321" t="s">
        <v>0</v>
      </c>
      <c r="B7" s="321" t="s">
        <v>1</v>
      </c>
      <c r="C7" s="322">
        <v>136210</v>
      </c>
      <c r="D7" s="322">
        <v>50446</v>
      </c>
    </row>
    <row r="8" spans="1:4">
      <c r="A8" s="323" t="s">
        <v>622</v>
      </c>
      <c r="B8" s="323" t="s">
        <v>46</v>
      </c>
      <c r="C8" s="324">
        <v>66696</v>
      </c>
      <c r="D8" s="324">
        <v>10952</v>
      </c>
    </row>
    <row r="9" spans="1:4">
      <c r="A9" s="323" t="s">
        <v>623</v>
      </c>
      <c r="B9" s="323" t="s">
        <v>369</v>
      </c>
      <c r="C9" s="324">
        <v>5778</v>
      </c>
      <c r="D9" s="324">
        <v>5990</v>
      </c>
    </row>
    <row r="10" spans="1:4">
      <c r="A10" s="323" t="s">
        <v>624</v>
      </c>
      <c r="B10" s="323" t="s">
        <v>436</v>
      </c>
      <c r="C10" s="324">
        <v>63736</v>
      </c>
      <c r="D10" s="324">
        <v>33504</v>
      </c>
    </row>
    <row r="11" spans="1:4">
      <c r="A11" s="321" t="s">
        <v>677</v>
      </c>
      <c r="B11" s="321" t="s">
        <v>867</v>
      </c>
      <c r="C11" s="322">
        <v>54504</v>
      </c>
      <c r="D11" s="322">
        <v>17820</v>
      </c>
    </row>
    <row r="12" spans="1:4">
      <c r="A12" s="323" t="s">
        <v>439</v>
      </c>
      <c r="B12" s="323" t="s">
        <v>440</v>
      </c>
      <c r="C12" s="324">
        <v>11498</v>
      </c>
      <c r="D12" s="324">
        <v>2216</v>
      </c>
    </row>
    <row r="13" spans="1:4">
      <c r="A13" s="323" t="s">
        <v>793</v>
      </c>
      <c r="B13" s="323" t="s">
        <v>442</v>
      </c>
      <c r="C13" s="324">
        <v>43006</v>
      </c>
      <c r="D13" s="324">
        <v>15604</v>
      </c>
    </row>
    <row r="14" spans="1:4">
      <c r="A14" s="325" t="s">
        <v>626</v>
      </c>
      <c r="B14" s="325" t="s">
        <v>993</v>
      </c>
      <c r="C14" s="322">
        <v>81706</v>
      </c>
      <c r="D14" s="322">
        <v>32626</v>
      </c>
    </row>
    <row r="15" spans="1:4">
      <c r="A15" s="61" t="s">
        <v>629</v>
      </c>
      <c r="B15" s="61" t="s">
        <v>65</v>
      </c>
      <c r="C15" s="324">
        <v>9058</v>
      </c>
      <c r="D15" s="324">
        <v>1561</v>
      </c>
    </row>
    <row r="16" spans="1:4">
      <c r="A16" s="61" t="s">
        <v>627</v>
      </c>
      <c r="B16" s="61" t="s">
        <v>59</v>
      </c>
      <c r="C16" s="324">
        <v>37981</v>
      </c>
      <c r="D16" s="324">
        <v>19602</v>
      </c>
    </row>
    <row r="17" spans="1:4">
      <c r="A17" s="61" t="s">
        <v>628</v>
      </c>
      <c r="B17" s="61" t="s">
        <v>520</v>
      </c>
      <c r="C17" s="324">
        <v>11586</v>
      </c>
      <c r="D17" s="324">
        <v>8061</v>
      </c>
    </row>
    <row r="18" spans="1:4">
      <c r="A18" s="61" t="s">
        <v>66</v>
      </c>
      <c r="B18" s="61" t="s">
        <v>67</v>
      </c>
      <c r="C18" s="324">
        <v>13575</v>
      </c>
      <c r="D18" s="324">
        <v>7199</v>
      </c>
    </row>
    <row r="19" spans="1:4">
      <c r="A19" s="325" t="s">
        <v>631</v>
      </c>
      <c r="B19" s="325" t="s">
        <v>883</v>
      </c>
      <c r="C19" s="322">
        <v>27622</v>
      </c>
      <c r="D19" s="322">
        <v>-675</v>
      </c>
    </row>
    <row r="20" spans="1:4">
      <c r="A20" s="61" t="s">
        <v>632</v>
      </c>
      <c r="B20" s="61" t="s">
        <v>73</v>
      </c>
      <c r="C20" s="324">
        <v>1801</v>
      </c>
      <c r="D20" s="324">
        <v>1627</v>
      </c>
    </row>
    <row r="21" spans="1:4">
      <c r="A21" s="61" t="s">
        <v>633</v>
      </c>
      <c r="B21" s="61" t="s">
        <v>75</v>
      </c>
      <c r="C21" s="324">
        <v>2194</v>
      </c>
      <c r="D21" s="324">
        <v>1930</v>
      </c>
    </row>
    <row r="22" spans="1:4" ht="26">
      <c r="A22" s="61" t="s">
        <v>1000</v>
      </c>
      <c r="B22" s="61" t="s">
        <v>1061</v>
      </c>
      <c r="C22" s="324">
        <v>0</v>
      </c>
      <c r="D22" s="324">
        <v>0</v>
      </c>
    </row>
    <row r="23" spans="1:4">
      <c r="A23" s="325" t="s">
        <v>817</v>
      </c>
      <c r="B23" s="325" t="s">
        <v>884</v>
      </c>
      <c r="C23" s="322">
        <v>27229</v>
      </c>
      <c r="D23" s="322">
        <v>-978</v>
      </c>
    </row>
    <row r="24" spans="1:4">
      <c r="A24" s="61" t="s">
        <v>78</v>
      </c>
      <c r="B24" s="61" t="s">
        <v>79</v>
      </c>
      <c r="C24" s="324">
        <v>3267</v>
      </c>
      <c r="D24" s="324">
        <v>1879</v>
      </c>
    </row>
    <row r="25" spans="1:4">
      <c r="A25" s="61" t="s">
        <v>1002</v>
      </c>
      <c r="B25" s="61" t="s">
        <v>1003</v>
      </c>
      <c r="C25" s="324">
        <v>0</v>
      </c>
      <c r="D25" s="324">
        <v>-594</v>
      </c>
    </row>
    <row r="26" spans="1:4">
      <c r="A26" s="325" t="s">
        <v>819</v>
      </c>
      <c r="B26" s="325" t="s">
        <v>885</v>
      </c>
      <c r="C26" s="322">
        <v>23962</v>
      </c>
      <c r="D26" s="322">
        <v>-3451</v>
      </c>
    </row>
    <row r="27" spans="1:4">
      <c r="A27" s="321" t="s">
        <v>821</v>
      </c>
      <c r="B27" s="321" t="s">
        <v>1004</v>
      </c>
      <c r="C27" s="322">
        <v>0</v>
      </c>
      <c r="D27" s="322">
        <v>0</v>
      </c>
    </row>
    <row r="28" spans="1:4">
      <c r="A28" s="326"/>
      <c r="B28" s="326"/>
      <c r="C28" s="327"/>
      <c r="D28" s="327"/>
    </row>
    <row r="29" spans="1:4">
      <c r="A29" s="328" t="s">
        <v>886</v>
      </c>
      <c r="B29" s="328" t="s">
        <v>887</v>
      </c>
      <c r="C29" s="329">
        <v>23962</v>
      </c>
      <c r="D29" s="329">
        <v>-3451</v>
      </c>
    </row>
    <row r="30" spans="1:4">
      <c r="A30" s="326"/>
      <c r="B30" s="326"/>
      <c r="C30" s="327"/>
      <c r="D30" s="327"/>
    </row>
    <row r="31" spans="1:4">
      <c r="A31" s="325" t="s">
        <v>857</v>
      </c>
      <c r="B31" s="325" t="s">
        <v>888</v>
      </c>
      <c r="C31" s="322">
        <v>0</v>
      </c>
      <c r="D31" s="322">
        <v>0</v>
      </c>
    </row>
    <row r="32" spans="1:4">
      <c r="A32" s="325" t="s">
        <v>889</v>
      </c>
      <c r="B32" s="325" t="s">
        <v>890</v>
      </c>
      <c r="C32" s="322">
        <v>23962</v>
      </c>
      <c r="D32" s="322">
        <v>-3451</v>
      </c>
    </row>
    <row r="33" spans="1:4">
      <c r="A33" s="15"/>
      <c r="B33" s="16"/>
      <c r="C33" s="32"/>
      <c r="D33" s="32"/>
    </row>
    <row r="34" spans="1:4">
      <c r="A34" s="15"/>
      <c r="B34" s="17"/>
      <c r="C34" s="33"/>
      <c r="D34" s="33"/>
    </row>
    <row r="35" spans="1:4">
      <c r="A35" s="330" t="s">
        <v>86</v>
      </c>
      <c r="B35" s="330" t="s">
        <v>891</v>
      </c>
      <c r="C35" s="331"/>
      <c r="D35" s="331"/>
    </row>
    <row r="36" spans="1:4">
      <c r="A36" s="18" t="s">
        <v>88</v>
      </c>
      <c r="B36" s="18" t="s">
        <v>89</v>
      </c>
      <c r="C36" s="332">
        <v>0.26</v>
      </c>
      <c r="D36" s="332">
        <v>-0.06</v>
      </c>
    </row>
    <row r="37" spans="1:4">
      <c r="A37" s="333" t="s">
        <v>90</v>
      </c>
      <c r="B37" s="333" t="s">
        <v>91</v>
      </c>
      <c r="C37" s="332">
        <v>0.26</v>
      </c>
      <c r="D37" s="332">
        <v>-0.05</v>
      </c>
    </row>
    <row r="38" spans="1:4" ht="26">
      <c r="A38" s="325" t="s">
        <v>858</v>
      </c>
      <c r="B38" s="325" t="s">
        <v>892</v>
      </c>
      <c r="C38" s="334"/>
      <c r="D38" s="334"/>
    </row>
    <row r="39" spans="1:4">
      <c r="A39" s="333" t="s">
        <v>88</v>
      </c>
      <c r="B39" s="333" t="s">
        <v>89</v>
      </c>
      <c r="C39" s="332">
        <v>0.26</v>
      </c>
      <c r="D39" s="332">
        <v>-0.06</v>
      </c>
    </row>
    <row r="40" spans="1:4">
      <c r="A40" s="333" t="s">
        <v>90</v>
      </c>
      <c r="B40" s="333" t="s">
        <v>91</v>
      </c>
      <c r="C40" s="332">
        <v>0.26</v>
      </c>
      <c r="D40" s="332">
        <v>-0.05</v>
      </c>
    </row>
    <row r="41" spans="1:4">
      <c r="A41" s="325" t="s">
        <v>893</v>
      </c>
      <c r="B41" s="325" t="s">
        <v>894</v>
      </c>
      <c r="C41" s="334"/>
      <c r="D41" s="334"/>
    </row>
    <row r="42" spans="1:4">
      <c r="A42" s="333" t="s">
        <v>88</v>
      </c>
      <c r="B42" s="333" t="s">
        <v>89</v>
      </c>
      <c r="C42" s="332">
        <v>0</v>
      </c>
      <c r="D42" s="332">
        <v>0</v>
      </c>
    </row>
    <row r="43" spans="1:4">
      <c r="A43" s="333" t="s">
        <v>90</v>
      </c>
      <c r="B43" s="333" t="s">
        <v>91</v>
      </c>
      <c r="C43" s="332">
        <v>0</v>
      </c>
      <c r="D43" s="332">
        <v>0</v>
      </c>
    </row>
    <row r="46" spans="1:4">
      <c r="A46" s="330" t="s">
        <v>886</v>
      </c>
      <c r="B46" s="330" t="s">
        <v>887</v>
      </c>
      <c r="C46" s="322">
        <v>23962</v>
      </c>
      <c r="D46" s="322">
        <v>-3451</v>
      </c>
    </row>
    <row r="47" spans="1:4" ht="26">
      <c r="A47" s="38" t="s">
        <v>896</v>
      </c>
      <c r="B47" s="38" t="s">
        <v>897</v>
      </c>
      <c r="C47" s="324">
        <v>0</v>
      </c>
      <c r="D47" s="324">
        <v>0</v>
      </c>
    </row>
    <row r="48" spans="1:4">
      <c r="A48" s="38" t="s">
        <v>637</v>
      </c>
      <c r="B48" s="38" t="s">
        <v>898</v>
      </c>
      <c r="C48" s="324">
        <v>456</v>
      </c>
      <c r="D48" s="324">
        <v>-43</v>
      </c>
    </row>
    <row r="49" spans="1:4">
      <c r="A49" s="38" t="s">
        <v>403</v>
      </c>
      <c r="B49" s="38" t="s">
        <v>404</v>
      </c>
      <c r="C49" s="324">
        <v>-2</v>
      </c>
      <c r="D49" s="324">
        <v>0</v>
      </c>
    </row>
    <row r="50" spans="1:4">
      <c r="A50" s="38" t="s">
        <v>1163</v>
      </c>
      <c r="B50" s="38" t="s">
        <v>1164</v>
      </c>
      <c r="C50" s="324">
        <v>0</v>
      </c>
      <c r="D50" s="324">
        <v>-3</v>
      </c>
    </row>
    <row r="51" spans="1:4" ht="26">
      <c r="A51" s="38" t="s">
        <v>899</v>
      </c>
      <c r="B51" s="38" t="s">
        <v>900</v>
      </c>
      <c r="C51" s="324">
        <v>0</v>
      </c>
      <c r="D51" s="324">
        <v>0</v>
      </c>
    </row>
    <row r="52" spans="1:4">
      <c r="A52" s="330" t="s">
        <v>405</v>
      </c>
      <c r="B52" s="330" t="s">
        <v>901</v>
      </c>
      <c r="C52" s="322">
        <v>24416</v>
      </c>
      <c r="D52" s="322">
        <v>-3497</v>
      </c>
    </row>
    <row r="53" spans="1:4" ht="26">
      <c r="A53" s="18" t="s">
        <v>795</v>
      </c>
      <c r="B53" s="18" t="s">
        <v>902</v>
      </c>
      <c r="C53" s="324">
        <v>0</v>
      </c>
      <c r="D53" s="324">
        <v>0</v>
      </c>
    </row>
    <row r="54" spans="1:4" ht="26">
      <c r="A54" s="330" t="s">
        <v>903</v>
      </c>
      <c r="B54" s="330" t="s">
        <v>904</v>
      </c>
      <c r="C54" s="322">
        <v>24416</v>
      </c>
      <c r="D54" s="322">
        <v>-3497</v>
      </c>
    </row>
    <row r="57" spans="1:4" ht="26">
      <c r="A57" s="13" t="s">
        <v>1087</v>
      </c>
      <c r="B57" s="13" t="s">
        <v>1088</v>
      </c>
    </row>
    <row r="58" spans="1:4" ht="29" customHeight="1">
      <c r="A58" s="319" t="s">
        <v>126</v>
      </c>
      <c r="B58" s="319" t="s">
        <v>127</v>
      </c>
      <c r="C58" s="320" t="s">
        <v>1145</v>
      </c>
      <c r="D58" s="320" t="s">
        <v>1165</v>
      </c>
    </row>
    <row r="59" spans="1:4">
      <c r="A59" s="340" t="s">
        <v>14</v>
      </c>
      <c r="B59" s="340" t="s">
        <v>15</v>
      </c>
      <c r="C59" s="336">
        <v>90762</v>
      </c>
      <c r="D59" s="336">
        <v>89630</v>
      </c>
    </row>
    <row r="60" spans="1:4">
      <c r="A60" s="61" t="s">
        <v>566</v>
      </c>
      <c r="B60" s="61" t="s">
        <v>133</v>
      </c>
      <c r="C60" s="62">
        <v>9924</v>
      </c>
      <c r="D60" s="62">
        <v>9067</v>
      </c>
    </row>
    <row r="61" spans="1:4">
      <c r="A61" s="61" t="s">
        <v>134</v>
      </c>
      <c r="B61" s="61" t="s">
        <v>907</v>
      </c>
      <c r="C61" s="62">
        <v>77923</v>
      </c>
      <c r="D61" s="62">
        <v>72804</v>
      </c>
    </row>
    <row r="62" spans="1:4">
      <c r="A62" s="61" t="s">
        <v>138</v>
      </c>
      <c r="B62" s="61" t="s">
        <v>139</v>
      </c>
      <c r="C62" s="62">
        <v>2002</v>
      </c>
      <c r="D62" s="62">
        <v>6847</v>
      </c>
    </row>
    <row r="63" spans="1:4">
      <c r="A63" s="61" t="s">
        <v>909</v>
      </c>
      <c r="B63" s="61" t="s">
        <v>141</v>
      </c>
      <c r="C63" s="62">
        <v>0</v>
      </c>
      <c r="D63" s="62">
        <v>0</v>
      </c>
    </row>
    <row r="64" spans="1:4">
      <c r="A64" s="61" t="s">
        <v>536</v>
      </c>
      <c r="B64" s="61" t="s">
        <v>451</v>
      </c>
      <c r="C64" s="62">
        <v>0</v>
      </c>
      <c r="D64" s="62">
        <v>0</v>
      </c>
    </row>
    <row r="65" spans="1:4" ht="26">
      <c r="A65" s="61" t="s">
        <v>644</v>
      </c>
      <c r="B65" s="61" t="s">
        <v>865</v>
      </c>
      <c r="C65" s="62">
        <v>0</v>
      </c>
      <c r="D65" s="62">
        <v>0</v>
      </c>
    </row>
    <row r="66" spans="1:4">
      <c r="A66" s="61" t="s">
        <v>911</v>
      </c>
      <c r="B66" s="61" t="s">
        <v>912</v>
      </c>
      <c r="C66" s="62">
        <v>0</v>
      </c>
      <c r="D66" s="62">
        <v>0</v>
      </c>
    </row>
    <row r="67" spans="1:4">
      <c r="A67" s="61" t="s">
        <v>146</v>
      </c>
      <c r="B67" s="61" t="s">
        <v>147</v>
      </c>
      <c r="C67" s="62">
        <v>0</v>
      </c>
      <c r="D67" s="62">
        <v>0</v>
      </c>
    </row>
    <row r="68" spans="1:4">
      <c r="A68" s="61" t="s">
        <v>913</v>
      </c>
      <c r="B68" s="61" t="s">
        <v>151</v>
      </c>
      <c r="C68" s="62">
        <v>644</v>
      </c>
      <c r="D68" s="62">
        <v>648</v>
      </c>
    </row>
    <row r="69" spans="1:4">
      <c r="A69" s="61" t="s">
        <v>1005</v>
      </c>
      <c r="B69" s="61" t="s">
        <v>1006</v>
      </c>
      <c r="C69" s="62">
        <v>269</v>
      </c>
      <c r="D69" s="62">
        <v>264</v>
      </c>
    </row>
    <row r="70" spans="1:4">
      <c r="A70" s="340" t="s">
        <v>914</v>
      </c>
      <c r="B70" s="340" t="s">
        <v>17</v>
      </c>
      <c r="C70" s="336">
        <v>94964</v>
      </c>
      <c r="D70" s="336">
        <v>77884</v>
      </c>
    </row>
    <row r="71" spans="1:4">
      <c r="A71" s="61" t="s">
        <v>156</v>
      </c>
      <c r="B71" s="61" t="s">
        <v>157</v>
      </c>
      <c r="C71" s="62">
        <v>31112</v>
      </c>
      <c r="D71" s="62">
        <v>27739</v>
      </c>
    </row>
    <row r="72" spans="1:4">
      <c r="A72" s="61" t="s">
        <v>158</v>
      </c>
      <c r="B72" s="61" t="s">
        <v>159</v>
      </c>
      <c r="C72" s="62">
        <v>31549</v>
      </c>
      <c r="D72" s="62">
        <v>17868</v>
      </c>
    </row>
    <row r="73" spans="1:4">
      <c r="A73" s="364" t="s">
        <v>915</v>
      </c>
      <c r="B73" s="364" t="s">
        <v>161</v>
      </c>
      <c r="C73" s="337">
        <v>1632</v>
      </c>
      <c r="D73" s="337">
        <v>625</v>
      </c>
    </row>
    <row r="74" spans="1:4">
      <c r="A74" s="61" t="s">
        <v>152</v>
      </c>
      <c r="B74" s="61" t="s">
        <v>163</v>
      </c>
      <c r="C74" s="62">
        <v>1208</v>
      </c>
      <c r="D74" s="62">
        <v>1097</v>
      </c>
    </row>
    <row r="75" spans="1:4">
      <c r="A75" s="61" t="s">
        <v>916</v>
      </c>
      <c r="B75" s="61" t="s">
        <v>917</v>
      </c>
      <c r="C75" s="62">
        <v>0</v>
      </c>
      <c r="D75" s="62">
        <v>0</v>
      </c>
    </row>
    <row r="76" spans="1:4" ht="26">
      <c r="A76" s="61" t="s">
        <v>918</v>
      </c>
      <c r="B76" s="61" t="s">
        <v>919</v>
      </c>
      <c r="C76" s="62">
        <v>0</v>
      </c>
      <c r="D76" s="62">
        <v>0</v>
      </c>
    </row>
    <row r="77" spans="1:4">
      <c r="A77" s="61" t="s">
        <v>146</v>
      </c>
      <c r="B77" s="61" t="s">
        <v>147</v>
      </c>
      <c r="C77" s="62">
        <v>4229</v>
      </c>
      <c r="D77" s="62">
        <v>0</v>
      </c>
    </row>
    <row r="78" spans="1:4">
      <c r="A78" s="61" t="s">
        <v>499</v>
      </c>
      <c r="B78" s="61" t="s">
        <v>149</v>
      </c>
      <c r="C78" s="62">
        <v>15415</v>
      </c>
      <c r="D78" s="62">
        <v>14945</v>
      </c>
    </row>
    <row r="79" spans="1:4">
      <c r="A79" s="61" t="s">
        <v>170</v>
      </c>
      <c r="B79" s="61" t="s">
        <v>920</v>
      </c>
      <c r="C79" s="62">
        <v>9819</v>
      </c>
      <c r="D79" s="62">
        <v>15610</v>
      </c>
    </row>
    <row r="80" spans="1:4">
      <c r="A80" s="61" t="s">
        <v>923</v>
      </c>
      <c r="B80" s="61" t="s">
        <v>924</v>
      </c>
      <c r="C80" s="62">
        <v>0</v>
      </c>
      <c r="D80" s="62">
        <v>0</v>
      </c>
    </row>
    <row r="81" spans="1:4">
      <c r="A81" s="340" t="s">
        <v>20</v>
      </c>
      <c r="B81" s="340" t="s">
        <v>925</v>
      </c>
      <c r="C81" s="336">
        <v>185726</v>
      </c>
      <c r="D81" s="336">
        <v>167514</v>
      </c>
    </row>
    <row r="82" spans="1:4">
      <c r="A82" s="15"/>
      <c r="B82" s="15"/>
      <c r="C82" s="1"/>
    </row>
    <row r="83" spans="1:4" ht="31.25" customHeight="1">
      <c r="A83" s="319" t="s">
        <v>452</v>
      </c>
      <c r="B83" s="319" t="s">
        <v>177</v>
      </c>
      <c r="C83" s="320" t="s">
        <v>1145</v>
      </c>
      <c r="D83" s="320" t="s">
        <v>1165</v>
      </c>
    </row>
    <row r="84" spans="1:4">
      <c r="A84" s="340" t="s">
        <v>22</v>
      </c>
      <c r="B84" s="340" t="s">
        <v>23</v>
      </c>
      <c r="C84" s="336">
        <v>123809</v>
      </c>
      <c r="D84" s="336">
        <v>77665</v>
      </c>
    </row>
    <row r="85" spans="1:4">
      <c r="A85" s="340" t="s">
        <v>926</v>
      </c>
      <c r="B85" s="340" t="s">
        <v>481</v>
      </c>
      <c r="C85" s="336">
        <v>123809</v>
      </c>
      <c r="D85" s="336">
        <v>77665</v>
      </c>
    </row>
    <row r="86" spans="1:4">
      <c r="A86" s="61" t="s">
        <v>182</v>
      </c>
      <c r="B86" s="61" t="s">
        <v>183</v>
      </c>
      <c r="C86" s="62">
        <v>94950</v>
      </c>
      <c r="D86" s="62">
        <v>82837</v>
      </c>
    </row>
    <row r="87" spans="1:4">
      <c r="A87" s="61" t="s">
        <v>990</v>
      </c>
      <c r="B87" s="61" t="s">
        <v>1007</v>
      </c>
      <c r="C87" s="62">
        <v>106705</v>
      </c>
      <c r="D87" s="62">
        <v>101751</v>
      </c>
    </row>
    <row r="88" spans="1:4">
      <c r="A88" s="61" t="s">
        <v>1008</v>
      </c>
      <c r="B88" s="61" t="s">
        <v>189</v>
      </c>
      <c r="C88" s="62">
        <v>0</v>
      </c>
      <c r="D88" s="62">
        <v>0</v>
      </c>
    </row>
    <row r="89" spans="1:4">
      <c r="A89" s="61" t="s">
        <v>573</v>
      </c>
      <c r="B89" s="61" t="s">
        <v>191</v>
      </c>
      <c r="C89" s="62">
        <v>0</v>
      </c>
      <c r="D89" s="62">
        <v>0</v>
      </c>
    </row>
    <row r="90" spans="1:4">
      <c r="A90" s="61" t="s">
        <v>574</v>
      </c>
      <c r="B90" s="61" t="s">
        <v>193</v>
      </c>
      <c r="C90" s="62">
        <v>-278</v>
      </c>
      <c r="D90" s="62">
        <v>-734</v>
      </c>
    </row>
    <row r="91" spans="1:4">
      <c r="A91" s="61" t="s">
        <v>194</v>
      </c>
      <c r="B91" s="61" t="s">
        <v>195</v>
      </c>
      <c r="C91" s="62">
        <v>-101530</v>
      </c>
      <c r="D91" s="62">
        <v>-102738</v>
      </c>
    </row>
    <row r="92" spans="1:4">
      <c r="A92" s="61" t="s">
        <v>575</v>
      </c>
      <c r="B92" s="61" t="s">
        <v>197</v>
      </c>
      <c r="C92" s="62">
        <v>23962</v>
      </c>
      <c r="D92" s="62">
        <v>-3451</v>
      </c>
    </row>
    <row r="93" spans="1:4">
      <c r="A93" s="321" t="s">
        <v>927</v>
      </c>
      <c r="B93" s="321" t="s">
        <v>482</v>
      </c>
      <c r="C93" s="341">
        <v>0</v>
      </c>
      <c r="D93" s="341">
        <v>0</v>
      </c>
    </row>
    <row r="94" spans="1:4">
      <c r="A94" s="340" t="s">
        <v>24</v>
      </c>
      <c r="B94" s="340" t="s">
        <v>928</v>
      </c>
      <c r="C94" s="336">
        <v>7590</v>
      </c>
      <c r="D94" s="336">
        <v>15956</v>
      </c>
    </row>
    <row r="95" spans="1:4">
      <c r="A95" s="61" t="s">
        <v>336</v>
      </c>
      <c r="B95" s="61" t="s">
        <v>337</v>
      </c>
      <c r="C95" s="62">
        <v>0</v>
      </c>
      <c r="D95" s="62">
        <v>9502</v>
      </c>
    </row>
    <row r="96" spans="1:4">
      <c r="A96" s="61" t="s">
        <v>200</v>
      </c>
      <c r="B96" s="61" t="s">
        <v>201</v>
      </c>
      <c r="C96" s="62">
        <v>333</v>
      </c>
      <c r="D96" s="62">
        <v>0</v>
      </c>
    </row>
    <row r="97" spans="1:4">
      <c r="A97" s="61" t="s">
        <v>929</v>
      </c>
      <c r="B97" s="61" t="s">
        <v>531</v>
      </c>
      <c r="C97" s="62">
        <v>0</v>
      </c>
      <c r="D97" s="62">
        <v>0</v>
      </c>
    </row>
    <row r="98" spans="1:4">
      <c r="A98" s="61" t="s">
        <v>502</v>
      </c>
      <c r="B98" s="61" t="s">
        <v>205</v>
      </c>
      <c r="C98" s="62">
        <v>6874</v>
      </c>
      <c r="D98" s="62">
        <v>6309</v>
      </c>
    </row>
    <row r="99" spans="1:4">
      <c r="A99" s="61" t="s">
        <v>503</v>
      </c>
      <c r="B99" s="61" t="s">
        <v>207</v>
      </c>
      <c r="C99" s="62">
        <v>344</v>
      </c>
      <c r="D99" s="62">
        <v>106</v>
      </c>
    </row>
    <row r="100" spans="1:4">
      <c r="A100" s="61" t="s">
        <v>483</v>
      </c>
      <c r="B100" s="61" t="s">
        <v>456</v>
      </c>
      <c r="C100" s="62">
        <v>30</v>
      </c>
      <c r="D100" s="62">
        <v>34</v>
      </c>
    </row>
    <row r="101" spans="1:4">
      <c r="A101" s="61" t="s">
        <v>930</v>
      </c>
      <c r="B101" s="61" t="s">
        <v>211</v>
      </c>
      <c r="C101" s="62">
        <v>9</v>
      </c>
      <c r="D101" s="62">
        <v>5</v>
      </c>
    </row>
    <row r="102" spans="1:4">
      <c r="A102" s="340" t="s">
        <v>931</v>
      </c>
      <c r="B102" s="340" t="s">
        <v>932</v>
      </c>
      <c r="C102" s="336">
        <v>54327</v>
      </c>
      <c r="D102" s="336">
        <v>73893</v>
      </c>
    </row>
    <row r="103" spans="1:4">
      <c r="A103" s="61" t="s">
        <v>336</v>
      </c>
      <c r="B103" s="61" t="s">
        <v>337</v>
      </c>
      <c r="C103" s="62">
        <v>13404</v>
      </c>
      <c r="D103" s="62">
        <v>23599</v>
      </c>
    </row>
    <row r="104" spans="1:4">
      <c r="A104" s="61" t="s">
        <v>200</v>
      </c>
      <c r="B104" s="61" t="s">
        <v>201</v>
      </c>
      <c r="C104" s="62">
        <v>240</v>
      </c>
      <c r="D104" s="62">
        <v>168</v>
      </c>
    </row>
    <row r="105" spans="1:4">
      <c r="A105" s="61" t="s">
        <v>579</v>
      </c>
      <c r="B105" s="61" t="s">
        <v>217</v>
      </c>
      <c r="C105" s="62">
        <v>33567</v>
      </c>
      <c r="D105" s="62">
        <v>28093</v>
      </c>
    </row>
    <row r="106" spans="1:4">
      <c r="A106" s="61" t="s">
        <v>933</v>
      </c>
      <c r="B106" s="61" t="s">
        <v>219</v>
      </c>
      <c r="C106" s="62">
        <v>163</v>
      </c>
      <c r="D106" s="62">
        <v>49</v>
      </c>
    </row>
    <row r="107" spans="1:4">
      <c r="A107" s="61" t="s">
        <v>202</v>
      </c>
      <c r="B107" s="61" t="s">
        <v>203</v>
      </c>
      <c r="C107" s="62">
        <v>6043</v>
      </c>
      <c r="D107" s="62">
        <v>21521</v>
      </c>
    </row>
    <row r="108" spans="1:4">
      <c r="A108" s="61" t="s">
        <v>503</v>
      </c>
      <c r="B108" s="61" t="s">
        <v>207</v>
      </c>
      <c r="C108" s="62">
        <v>90</v>
      </c>
      <c r="D108" s="62">
        <v>18</v>
      </c>
    </row>
    <row r="109" spans="1:4">
      <c r="A109" s="61" t="s">
        <v>934</v>
      </c>
      <c r="B109" s="61" t="s">
        <v>456</v>
      </c>
      <c r="C109" s="62">
        <v>209</v>
      </c>
      <c r="D109" s="62">
        <v>1</v>
      </c>
    </row>
    <row r="110" spans="1:4">
      <c r="A110" s="61" t="s">
        <v>930</v>
      </c>
      <c r="B110" s="61" t="s">
        <v>211</v>
      </c>
      <c r="C110" s="62">
        <v>611</v>
      </c>
      <c r="D110" s="62">
        <v>444</v>
      </c>
    </row>
    <row r="111" spans="1:4" ht="26">
      <c r="A111" s="342" t="s">
        <v>935</v>
      </c>
      <c r="B111" s="342" t="s">
        <v>936</v>
      </c>
      <c r="C111" s="343">
        <v>0</v>
      </c>
      <c r="D111" s="343">
        <v>0</v>
      </c>
    </row>
    <row r="112" spans="1:4">
      <c r="A112" s="340" t="s">
        <v>30</v>
      </c>
      <c r="B112" s="340" t="s">
        <v>937</v>
      </c>
      <c r="C112" s="336">
        <v>185726</v>
      </c>
      <c r="D112" s="336">
        <v>167514</v>
      </c>
    </row>
    <row r="115" spans="1:4" ht="26">
      <c r="A115" s="13" t="s">
        <v>1090</v>
      </c>
      <c r="B115" s="13" t="s">
        <v>1091</v>
      </c>
    </row>
    <row r="116" spans="1:4" ht="31.25" customHeight="1">
      <c r="A116" s="319" t="s">
        <v>231</v>
      </c>
      <c r="B116" s="319" t="s">
        <v>232</v>
      </c>
      <c r="C116" s="113" t="s">
        <v>1144</v>
      </c>
      <c r="D116" s="113" t="s">
        <v>1162</v>
      </c>
    </row>
    <row r="117" spans="1:4">
      <c r="A117" s="344" t="s">
        <v>938</v>
      </c>
      <c r="B117" s="344" t="s">
        <v>234</v>
      </c>
      <c r="C117" s="4"/>
      <c r="D117" s="4"/>
    </row>
    <row r="118" spans="1:4">
      <c r="A118" s="345" t="s">
        <v>817</v>
      </c>
      <c r="B118" s="345" t="s">
        <v>1146</v>
      </c>
      <c r="C118" s="5">
        <v>27229</v>
      </c>
      <c r="D118" s="5">
        <v>-1570</v>
      </c>
    </row>
    <row r="119" spans="1:4">
      <c r="A119" s="345" t="s">
        <v>235</v>
      </c>
      <c r="B119" s="345" t="s">
        <v>236</v>
      </c>
      <c r="C119" s="5">
        <v>-24636</v>
      </c>
      <c r="D119" s="5">
        <v>12641</v>
      </c>
    </row>
    <row r="120" spans="1:4" ht="26">
      <c r="A120" s="358" t="s">
        <v>1055</v>
      </c>
      <c r="B120" s="358" t="s">
        <v>1056</v>
      </c>
      <c r="C120" s="6">
        <v>0</v>
      </c>
      <c r="D120" s="6">
        <v>0</v>
      </c>
    </row>
    <row r="121" spans="1:4">
      <c r="A121" s="63" t="s">
        <v>1057</v>
      </c>
      <c r="B121" s="63" t="s">
        <v>1058</v>
      </c>
      <c r="C121" s="6">
        <v>1978</v>
      </c>
      <c r="D121" s="6">
        <v>1536</v>
      </c>
    </row>
    <row r="122" spans="1:4">
      <c r="A122" s="63" t="s">
        <v>804</v>
      </c>
      <c r="B122" s="63" t="s">
        <v>1011</v>
      </c>
      <c r="C122" s="6">
        <v>251</v>
      </c>
      <c r="D122" s="6">
        <v>-9</v>
      </c>
    </row>
    <row r="123" spans="1:4">
      <c r="A123" s="63" t="s">
        <v>943</v>
      </c>
      <c r="B123" s="63" t="s">
        <v>605</v>
      </c>
      <c r="C123" s="6">
        <v>1225</v>
      </c>
      <c r="D123" s="6">
        <v>2218</v>
      </c>
    </row>
    <row r="124" spans="1:4">
      <c r="A124" s="63" t="s">
        <v>652</v>
      </c>
      <c r="B124" s="63" t="s">
        <v>944</v>
      </c>
      <c r="C124" s="6">
        <v>-86</v>
      </c>
      <c r="D124" s="6">
        <v>32</v>
      </c>
    </row>
    <row r="125" spans="1:4">
      <c r="A125" s="63" t="s">
        <v>653</v>
      </c>
      <c r="B125" s="63" t="s">
        <v>248</v>
      </c>
      <c r="C125" s="6">
        <v>941</v>
      </c>
      <c r="D125" s="6">
        <v>-193</v>
      </c>
    </row>
    <row r="126" spans="1:4">
      <c r="A126" s="63" t="s">
        <v>654</v>
      </c>
      <c r="B126" s="63" t="s">
        <v>250</v>
      </c>
      <c r="C126" s="6">
        <v>-3461</v>
      </c>
      <c r="D126" s="6">
        <v>-9507</v>
      </c>
    </row>
    <row r="127" spans="1:4">
      <c r="A127" s="63" t="s">
        <v>655</v>
      </c>
      <c r="B127" s="63" t="s">
        <v>252</v>
      </c>
      <c r="C127" s="6">
        <v>-12936</v>
      </c>
      <c r="D127" s="6">
        <v>6531</v>
      </c>
    </row>
    <row r="128" spans="1:4">
      <c r="A128" s="63" t="s">
        <v>255</v>
      </c>
      <c r="B128" s="63" t="s">
        <v>945</v>
      </c>
      <c r="C128" s="6">
        <v>-10517</v>
      </c>
      <c r="D128" s="6">
        <v>3787</v>
      </c>
    </row>
    <row r="129" spans="1:4">
      <c r="A129" s="63" t="s">
        <v>259</v>
      </c>
      <c r="B129" s="63" t="s">
        <v>256</v>
      </c>
      <c r="C129" s="6">
        <v>-2381</v>
      </c>
      <c r="D129" s="6">
        <v>5491</v>
      </c>
    </row>
    <row r="130" spans="1:4">
      <c r="A130" s="63" t="s">
        <v>946</v>
      </c>
      <c r="B130" s="63" t="s">
        <v>260</v>
      </c>
      <c r="C130" s="6">
        <v>350</v>
      </c>
      <c r="D130" s="6">
        <v>2755</v>
      </c>
    </row>
    <row r="131" spans="1:4">
      <c r="A131" s="345" t="s">
        <v>805</v>
      </c>
      <c r="B131" s="345" t="s">
        <v>262</v>
      </c>
      <c r="C131" s="5">
        <v>2593</v>
      </c>
      <c r="D131" s="5">
        <v>11071</v>
      </c>
    </row>
    <row r="132" spans="1:4">
      <c r="A132" s="346" t="s">
        <v>947</v>
      </c>
      <c r="B132" s="346" t="s">
        <v>948</v>
      </c>
      <c r="C132" s="7"/>
      <c r="D132" s="7"/>
    </row>
    <row r="133" spans="1:4">
      <c r="A133" s="63" t="s">
        <v>766</v>
      </c>
      <c r="B133" s="63" t="s">
        <v>767</v>
      </c>
      <c r="C133" s="6">
        <v>-2408</v>
      </c>
      <c r="D133" s="6">
        <v>-792</v>
      </c>
    </row>
    <row r="134" spans="1:4">
      <c r="A134" s="347" t="s">
        <v>949</v>
      </c>
      <c r="B134" s="347" t="s">
        <v>950</v>
      </c>
      <c r="C134" s="5">
        <v>185</v>
      </c>
      <c r="D134" s="5">
        <v>10279</v>
      </c>
    </row>
    <row r="135" spans="1:4">
      <c r="A135" s="344" t="s">
        <v>660</v>
      </c>
      <c r="B135" s="344" t="s">
        <v>272</v>
      </c>
      <c r="C135" s="4"/>
      <c r="D135" s="4"/>
    </row>
    <row r="136" spans="1:4">
      <c r="A136" s="348" t="s">
        <v>549</v>
      </c>
      <c r="B136" s="348" t="s">
        <v>274</v>
      </c>
      <c r="C136" s="4">
        <v>11495</v>
      </c>
      <c r="D136" s="4">
        <v>895</v>
      </c>
    </row>
    <row r="137" spans="1:4" ht="26">
      <c r="A137" s="63" t="s">
        <v>951</v>
      </c>
      <c r="B137" s="63" t="s">
        <v>952</v>
      </c>
      <c r="C137" s="6">
        <v>100</v>
      </c>
      <c r="D137" s="6">
        <v>151</v>
      </c>
    </row>
    <row r="138" spans="1:4">
      <c r="A138" s="63" t="s">
        <v>1012</v>
      </c>
      <c r="B138" s="63" t="s">
        <v>1013</v>
      </c>
      <c r="C138" s="6">
        <v>0</v>
      </c>
      <c r="D138" s="6">
        <v>0</v>
      </c>
    </row>
    <row r="139" spans="1:4">
      <c r="A139" s="63" t="s">
        <v>281</v>
      </c>
      <c r="B139" s="63" t="s">
        <v>282</v>
      </c>
      <c r="C139" s="6">
        <v>11018</v>
      </c>
      <c r="D139" s="6">
        <v>578</v>
      </c>
    </row>
    <row r="140" spans="1:4">
      <c r="A140" s="63" t="s">
        <v>953</v>
      </c>
      <c r="B140" s="63" t="s">
        <v>954</v>
      </c>
      <c r="C140" s="6">
        <v>260</v>
      </c>
      <c r="D140" s="6">
        <v>17</v>
      </c>
    </row>
    <row r="141" spans="1:4">
      <c r="A141" s="63" t="s">
        <v>1014</v>
      </c>
      <c r="B141" s="63" t="s">
        <v>1015</v>
      </c>
      <c r="C141" s="6">
        <v>117</v>
      </c>
      <c r="D141" s="6">
        <v>149</v>
      </c>
    </row>
    <row r="142" spans="1:4">
      <c r="A142" s="345" t="s">
        <v>553</v>
      </c>
      <c r="B142" s="345" t="s">
        <v>300</v>
      </c>
      <c r="C142" s="5">
        <v>17734</v>
      </c>
      <c r="D142" s="5">
        <v>859</v>
      </c>
    </row>
    <row r="143" spans="1:4" ht="26">
      <c r="A143" s="63" t="s">
        <v>957</v>
      </c>
      <c r="B143" s="63" t="s">
        <v>958</v>
      </c>
      <c r="C143" s="6">
        <v>2734</v>
      </c>
      <c r="D143" s="6">
        <v>822</v>
      </c>
    </row>
    <row r="144" spans="1:4">
      <c r="A144" s="63" t="s">
        <v>1016</v>
      </c>
      <c r="B144" s="63" t="s">
        <v>1017</v>
      </c>
      <c r="C144" s="6">
        <v>0</v>
      </c>
      <c r="D144" s="6">
        <v>0</v>
      </c>
    </row>
    <row r="145" spans="1:4">
      <c r="A145" s="63" t="s">
        <v>962</v>
      </c>
      <c r="B145" s="63" t="s">
        <v>963</v>
      </c>
      <c r="C145" s="6">
        <v>15000</v>
      </c>
      <c r="D145" s="6">
        <v>0</v>
      </c>
    </row>
    <row r="146" spans="1:4">
      <c r="A146" s="63" t="s">
        <v>557</v>
      </c>
      <c r="B146" s="63" t="s">
        <v>424</v>
      </c>
      <c r="C146" s="6">
        <v>0</v>
      </c>
      <c r="D146" s="6">
        <v>37</v>
      </c>
    </row>
    <row r="147" spans="1:4">
      <c r="A147" s="347" t="s">
        <v>964</v>
      </c>
      <c r="B147" s="347" t="s">
        <v>965</v>
      </c>
      <c r="C147" s="5">
        <v>-6239</v>
      </c>
      <c r="D147" s="5">
        <v>36</v>
      </c>
    </row>
    <row r="148" spans="1:4">
      <c r="A148" s="344" t="s">
        <v>669</v>
      </c>
      <c r="B148" s="344" t="s">
        <v>966</v>
      </c>
      <c r="C148" s="4"/>
      <c r="D148" s="4"/>
    </row>
    <row r="149" spans="1:4">
      <c r="A149" s="348" t="s">
        <v>549</v>
      </c>
      <c r="B149" s="348" t="s">
        <v>274</v>
      </c>
      <c r="C149" s="4">
        <v>22540</v>
      </c>
      <c r="D149" s="4">
        <v>22011</v>
      </c>
    </row>
    <row r="150" spans="1:4" ht="26">
      <c r="A150" s="63" t="s">
        <v>967</v>
      </c>
      <c r="B150" s="63" t="s">
        <v>968</v>
      </c>
      <c r="C150" s="6">
        <v>8985</v>
      </c>
      <c r="D150" s="6">
        <v>11250</v>
      </c>
    </row>
    <row r="151" spans="1:4">
      <c r="A151" s="63" t="s">
        <v>336</v>
      </c>
      <c r="B151" s="63" t="s">
        <v>337</v>
      </c>
      <c r="C151" s="6">
        <v>13392</v>
      </c>
      <c r="D151" s="6">
        <v>10759</v>
      </c>
    </row>
    <row r="152" spans="1:4">
      <c r="A152" s="63" t="s">
        <v>1018</v>
      </c>
      <c r="B152" s="63" t="s">
        <v>1019</v>
      </c>
      <c r="C152" s="6">
        <v>0</v>
      </c>
      <c r="D152" s="6">
        <v>0</v>
      </c>
    </row>
    <row r="153" spans="1:4">
      <c r="A153" s="63" t="s">
        <v>1020</v>
      </c>
      <c r="B153" s="63" t="s">
        <v>1021</v>
      </c>
      <c r="C153" s="6">
        <v>163</v>
      </c>
      <c r="D153" s="6">
        <v>2</v>
      </c>
    </row>
    <row r="154" spans="1:4">
      <c r="A154" s="345" t="s">
        <v>553</v>
      </c>
      <c r="B154" s="345" t="s">
        <v>300</v>
      </c>
      <c r="C154" s="5">
        <v>22277</v>
      </c>
      <c r="D154" s="5">
        <v>16746</v>
      </c>
    </row>
    <row r="155" spans="1:4">
      <c r="A155" s="63" t="s">
        <v>1022</v>
      </c>
      <c r="B155" s="63" t="s">
        <v>1023</v>
      </c>
      <c r="C155" s="6">
        <v>0</v>
      </c>
      <c r="D155" s="6">
        <v>0</v>
      </c>
    </row>
    <row r="156" spans="1:4">
      <c r="A156" s="63" t="s">
        <v>811</v>
      </c>
      <c r="B156" s="63" t="s">
        <v>346</v>
      </c>
      <c r="C156" s="6">
        <v>0</v>
      </c>
      <c r="D156" s="6">
        <v>0</v>
      </c>
    </row>
    <row r="157" spans="1:4" ht="26">
      <c r="A157" s="63" t="s">
        <v>1024</v>
      </c>
      <c r="B157" s="63" t="s">
        <v>1025</v>
      </c>
      <c r="C157" s="6">
        <v>0</v>
      </c>
      <c r="D157" s="6">
        <v>0</v>
      </c>
    </row>
    <row r="158" spans="1:4">
      <c r="A158" s="63" t="s">
        <v>969</v>
      </c>
      <c r="B158" s="63" t="s">
        <v>970</v>
      </c>
      <c r="C158" s="6">
        <v>20091</v>
      </c>
      <c r="D158" s="6">
        <v>14133</v>
      </c>
    </row>
    <row r="159" spans="1:4">
      <c r="A159" s="63" t="s">
        <v>1026</v>
      </c>
      <c r="B159" s="63" t="s">
        <v>1027</v>
      </c>
      <c r="C159" s="6">
        <v>0</v>
      </c>
      <c r="D159" s="6">
        <v>0</v>
      </c>
    </row>
    <row r="160" spans="1:4">
      <c r="A160" s="63" t="s">
        <v>200</v>
      </c>
      <c r="B160" s="63" t="s">
        <v>1028</v>
      </c>
      <c r="C160" s="6">
        <v>0</v>
      </c>
      <c r="D160" s="6">
        <v>0</v>
      </c>
    </row>
    <row r="161" spans="1:8">
      <c r="A161" s="63" t="s">
        <v>971</v>
      </c>
      <c r="B161" s="63" t="s">
        <v>786</v>
      </c>
      <c r="C161" s="6">
        <v>309</v>
      </c>
      <c r="D161" s="6">
        <v>303</v>
      </c>
    </row>
    <row r="162" spans="1:8">
      <c r="A162" s="63" t="s">
        <v>351</v>
      </c>
      <c r="B162" s="63" t="s">
        <v>341</v>
      </c>
      <c r="C162" s="6">
        <v>1613</v>
      </c>
      <c r="D162" s="6">
        <v>1594</v>
      </c>
    </row>
    <row r="163" spans="1:8">
      <c r="A163" s="63" t="s">
        <v>1029</v>
      </c>
      <c r="B163" s="63" t="s">
        <v>1030</v>
      </c>
      <c r="C163" s="6">
        <v>264</v>
      </c>
      <c r="D163" s="6">
        <v>716</v>
      </c>
    </row>
    <row r="164" spans="1:8">
      <c r="A164" s="347" t="s">
        <v>972</v>
      </c>
      <c r="B164" s="347" t="s">
        <v>973</v>
      </c>
      <c r="C164" s="5">
        <v>263</v>
      </c>
      <c r="D164" s="5">
        <v>5265</v>
      </c>
    </row>
    <row r="165" spans="1:8">
      <c r="A165" s="48" t="s">
        <v>974</v>
      </c>
      <c r="B165" s="48" t="s">
        <v>975</v>
      </c>
      <c r="C165" s="5">
        <v>-5791</v>
      </c>
      <c r="D165" s="5">
        <v>15580</v>
      </c>
    </row>
    <row r="166" spans="1:8">
      <c r="A166" s="48" t="s">
        <v>976</v>
      </c>
      <c r="B166" s="48" t="s">
        <v>977</v>
      </c>
      <c r="C166" s="5">
        <v>-5791</v>
      </c>
      <c r="D166" s="5">
        <v>15580</v>
      </c>
    </row>
    <row r="167" spans="1:8">
      <c r="A167" s="349" t="s">
        <v>978</v>
      </c>
      <c r="B167" s="349" t="s">
        <v>979</v>
      </c>
      <c r="C167" s="6">
        <v>0</v>
      </c>
      <c r="D167" s="6">
        <v>0</v>
      </c>
    </row>
    <row r="168" spans="1:8">
      <c r="A168" s="48" t="s">
        <v>980</v>
      </c>
      <c r="B168" s="48" t="s">
        <v>981</v>
      </c>
      <c r="C168" s="5">
        <v>15610</v>
      </c>
      <c r="D168" s="5">
        <v>30</v>
      </c>
    </row>
    <row r="169" spans="1:8">
      <c r="A169" s="48" t="s">
        <v>982</v>
      </c>
      <c r="B169" s="48" t="s">
        <v>983</v>
      </c>
      <c r="C169" s="49">
        <v>9819</v>
      </c>
      <c r="D169" s="49">
        <v>15610</v>
      </c>
    </row>
    <row r="172" spans="1:8" ht="26">
      <c r="A172" s="13" t="s">
        <v>1092</v>
      </c>
      <c r="B172" s="13" t="s">
        <v>1093</v>
      </c>
    </row>
    <row r="173" spans="1:8" ht="52">
      <c r="A173" s="411" t="s">
        <v>126</v>
      </c>
      <c r="B173" s="411" t="s">
        <v>127</v>
      </c>
      <c r="C173" s="350" t="s">
        <v>1114</v>
      </c>
      <c r="D173" s="350" t="s">
        <v>1067</v>
      </c>
      <c r="E173" s="350" t="s">
        <v>1068</v>
      </c>
      <c r="F173" s="350" t="s">
        <v>1059</v>
      </c>
      <c r="G173" s="350" t="s">
        <v>478</v>
      </c>
      <c r="H173" s="351" t="s">
        <v>433</v>
      </c>
    </row>
    <row r="174" spans="1:8" ht="78">
      <c r="A174" s="411" t="s">
        <v>126</v>
      </c>
      <c r="B174" s="411"/>
      <c r="C174" s="350" t="s">
        <v>1115</v>
      </c>
      <c r="D174" s="350" t="s">
        <v>1069</v>
      </c>
      <c r="E174" s="350" t="s">
        <v>1070</v>
      </c>
      <c r="F174" s="350" t="s">
        <v>1060</v>
      </c>
      <c r="G174" s="350" t="s">
        <v>987</v>
      </c>
      <c r="H174" s="351" t="s">
        <v>435</v>
      </c>
    </row>
    <row r="175" spans="1:8">
      <c r="A175" s="347" t="s">
        <v>14</v>
      </c>
      <c r="B175" s="347" t="s">
        <v>15</v>
      </c>
      <c r="C175" s="352">
        <v>2489</v>
      </c>
      <c r="D175" s="352">
        <v>2554</v>
      </c>
      <c r="E175" s="352">
        <v>280</v>
      </c>
      <c r="F175" s="352">
        <v>94460</v>
      </c>
      <c r="G175" s="352">
        <v>-9021</v>
      </c>
      <c r="H175" s="352">
        <v>90762</v>
      </c>
    </row>
    <row r="176" spans="1:8">
      <c r="A176" s="64" t="s">
        <v>566</v>
      </c>
      <c r="B176" s="64" t="s">
        <v>133</v>
      </c>
      <c r="C176" s="62">
        <v>1888</v>
      </c>
      <c r="D176" s="62">
        <v>1256</v>
      </c>
      <c r="E176" s="62">
        <v>228</v>
      </c>
      <c r="F176" s="62">
        <v>6552</v>
      </c>
      <c r="G176" s="62">
        <v>0</v>
      </c>
      <c r="H176" s="62">
        <v>9924</v>
      </c>
    </row>
    <row r="177" spans="1:8">
      <c r="A177" s="64" t="s">
        <v>134</v>
      </c>
      <c r="B177" s="64" t="s">
        <v>907</v>
      </c>
      <c r="C177" s="62">
        <v>534</v>
      </c>
      <c r="D177" s="62">
        <v>754</v>
      </c>
      <c r="E177" s="62">
        <v>5</v>
      </c>
      <c r="F177" s="62">
        <v>39586</v>
      </c>
      <c r="G177" s="62">
        <v>37044</v>
      </c>
      <c r="H177" s="62">
        <v>77923</v>
      </c>
    </row>
    <row r="178" spans="1:8">
      <c r="A178" s="64" t="s">
        <v>138</v>
      </c>
      <c r="B178" s="64" t="s">
        <v>139</v>
      </c>
      <c r="C178" s="62">
        <v>0</v>
      </c>
      <c r="D178" s="62">
        <v>0</v>
      </c>
      <c r="E178" s="62">
        <v>0</v>
      </c>
      <c r="F178" s="62">
        <v>0</v>
      </c>
      <c r="G178" s="62">
        <v>2002</v>
      </c>
      <c r="H178" s="62">
        <v>2002</v>
      </c>
    </row>
    <row r="179" spans="1:8">
      <c r="A179" s="64" t="s">
        <v>909</v>
      </c>
      <c r="B179" s="64" t="s">
        <v>141</v>
      </c>
      <c r="C179" s="62">
        <v>0</v>
      </c>
      <c r="D179" s="62">
        <v>0</v>
      </c>
      <c r="E179" s="62">
        <v>0</v>
      </c>
      <c r="F179" s="62">
        <v>0</v>
      </c>
      <c r="G179" s="62">
        <v>0</v>
      </c>
      <c r="H179" s="62">
        <v>0</v>
      </c>
    </row>
    <row r="180" spans="1:8">
      <c r="A180" s="64" t="s">
        <v>536</v>
      </c>
      <c r="B180" s="64" t="s">
        <v>451</v>
      </c>
      <c r="C180" s="62">
        <v>0</v>
      </c>
      <c r="D180" s="62">
        <v>0</v>
      </c>
      <c r="E180" s="62">
        <v>0</v>
      </c>
      <c r="F180" s="62">
        <v>0</v>
      </c>
      <c r="G180" s="62">
        <v>0</v>
      </c>
      <c r="H180" s="62">
        <v>0</v>
      </c>
    </row>
    <row r="181" spans="1:8" ht="26">
      <c r="A181" s="64" t="s">
        <v>644</v>
      </c>
      <c r="B181" s="64" t="s">
        <v>865</v>
      </c>
      <c r="C181" s="62">
        <v>0</v>
      </c>
      <c r="D181" s="62">
        <v>0</v>
      </c>
      <c r="E181" s="62">
        <v>0</v>
      </c>
      <c r="F181" s="62">
        <v>48043</v>
      </c>
      <c r="G181" s="62">
        <v>-48043</v>
      </c>
      <c r="H181" s="62">
        <v>0</v>
      </c>
    </row>
    <row r="182" spans="1:8">
      <c r="A182" s="64" t="s">
        <v>911</v>
      </c>
      <c r="B182" s="64" t="s">
        <v>912</v>
      </c>
      <c r="C182" s="62">
        <v>0</v>
      </c>
      <c r="D182" s="62">
        <v>0</v>
      </c>
      <c r="E182" s="62">
        <v>0</v>
      </c>
      <c r="F182" s="62">
        <v>0</v>
      </c>
      <c r="G182" s="62">
        <v>0</v>
      </c>
      <c r="H182" s="62">
        <v>0</v>
      </c>
    </row>
    <row r="183" spans="1:8">
      <c r="A183" s="64" t="s">
        <v>146</v>
      </c>
      <c r="B183" s="64" t="s">
        <v>147</v>
      </c>
      <c r="C183" s="62">
        <v>0</v>
      </c>
      <c r="D183" s="62">
        <v>0</v>
      </c>
      <c r="E183" s="62">
        <v>0</v>
      </c>
      <c r="F183" s="62">
        <v>0</v>
      </c>
      <c r="G183" s="62">
        <v>0</v>
      </c>
      <c r="H183" s="62">
        <v>0</v>
      </c>
    </row>
    <row r="184" spans="1:8">
      <c r="A184" s="64" t="s">
        <v>913</v>
      </c>
      <c r="B184" s="64" t="s">
        <v>151</v>
      </c>
      <c r="C184" s="62">
        <v>40</v>
      </c>
      <c r="D184" s="62">
        <v>544</v>
      </c>
      <c r="E184" s="62">
        <v>47</v>
      </c>
      <c r="F184" s="62">
        <v>37</v>
      </c>
      <c r="G184" s="62">
        <v>-24</v>
      </c>
      <c r="H184" s="62">
        <v>644</v>
      </c>
    </row>
    <row r="185" spans="1:8">
      <c r="A185" s="64" t="s">
        <v>1005</v>
      </c>
      <c r="B185" s="64" t="s">
        <v>1006</v>
      </c>
      <c r="C185" s="62">
        <v>27</v>
      </c>
      <c r="D185" s="62">
        <v>0</v>
      </c>
      <c r="E185" s="62">
        <v>0</v>
      </c>
      <c r="F185" s="62">
        <v>242</v>
      </c>
      <c r="G185" s="62">
        <v>0</v>
      </c>
      <c r="H185" s="62">
        <v>269</v>
      </c>
    </row>
    <row r="186" spans="1:8">
      <c r="A186" s="347" t="s">
        <v>914</v>
      </c>
      <c r="B186" s="347" t="s">
        <v>17</v>
      </c>
      <c r="C186" s="352">
        <v>44174</v>
      </c>
      <c r="D186" s="352">
        <v>34341</v>
      </c>
      <c r="E186" s="352">
        <v>12243</v>
      </c>
      <c r="F186" s="352">
        <v>15238</v>
      </c>
      <c r="G186" s="352">
        <v>-11032</v>
      </c>
      <c r="H186" s="352">
        <v>94964</v>
      </c>
    </row>
    <row r="187" spans="1:8">
      <c r="A187" s="64" t="s">
        <v>156</v>
      </c>
      <c r="B187" s="64" t="s">
        <v>157</v>
      </c>
      <c r="C187" s="62">
        <v>8312</v>
      </c>
      <c r="D187" s="62">
        <v>22577</v>
      </c>
      <c r="E187" s="62">
        <v>0</v>
      </c>
      <c r="F187" s="62">
        <v>223</v>
      </c>
      <c r="G187" s="62">
        <v>0</v>
      </c>
      <c r="H187" s="62">
        <v>31112</v>
      </c>
    </row>
    <row r="188" spans="1:8">
      <c r="A188" s="64" t="s">
        <v>158</v>
      </c>
      <c r="B188" s="64" t="s">
        <v>159</v>
      </c>
      <c r="C188" s="62">
        <v>24453</v>
      </c>
      <c r="D188" s="62">
        <v>5829</v>
      </c>
      <c r="E188" s="62">
        <v>1959</v>
      </c>
      <c r="F188" s="62">
        <v>187</v>
      </c>
      <c r="G188" s="62">
        <v>-879</v>
      </c>
      <c r="H188" s="62">
        <v>31549</v>
      </c>
    </row>
    <row r="189" spans="1:8">
      <c r="A189" s="64" t="s">
        <v>915</v>
      </c>
      <c r="B189" s="64" t="s">
        <v>161</v>
      </c>
      <c r="C189" s="62">
        <v>62</v>
      </c>
      <c r="D189" s="62">
        <v>1570</v>
      </c>
      <c r="E189" s="62">
        <v>0</v>
      </c>
      <c r="F189" s="62">
        <v>0</v>
      </c>
      <c r="G189" s="62">
        <v>0</v>
      </c>
      <c r="H189" s="62">
        <v>1632</v>
      </c>
    </row>
    <row r="190" spans="1:8">
      <c r="A190" s="64" t="s">
        <v>152</v>
      </c>
      <c r="B190" s="64" t="s">
        <v>163</v>
      </c>
      <c r="C190" s="62">
        <v>414</v>
      </c>
      <c r="D190" s="62">
        <v>637</v>
      </c>
      <c r="E190" s="62">
        <v>1652</v>
      </c>
      <c r="F190" s="62">
        <v>8565</v>
      </c>
      <c r="G190" s="62">
        <v>-10060</v>
      </c>
      <c r="H190" s="62">
        <v>1208</v>
      </c>
    </row>
    <row r="191" spans="1:8">
      <c r="A191" s="64" t="s">
        <v>916</v>
      </c>
      <c r="B191" s="64" t="s">
        <v>917</v>
      </c>
      <c r="C191" s="62">
        <v>0</v>
      </c>
      <c r="D191" s="62">
        <v>0</v>
      </c>
      <c r="E191" s="62">
        <v>0</v>
      </c>
      <c r="F191" s="62">
        <v>0</v>
      </c>
      <c r="G191" s="62">
        <v>0</v>
      </c>
      <c r="H191" s="62">
        <v>0</v>
      </c>
    </row>
    <row r="192" spans="1:8" ht="26">
      <c r="A192" s="64" t="s">
        <v>918</v>
      </c>
      <c r="B192" s="64" t="s">
        <v>919</v>
      </c>
      <c r="C192" s="62">
        <v>0</v>
      </c>
      <c r="D192" s="62">
        <v>0</v>
      </c>
      <c r="E192" s="62">
        <v>0</v>
      </c>
      <c r="F192" s="62">
        <v>0</v>
      </c>
      <c r="G192" s="62">
        <v>0</v>
      </c>
      <c r="H192" s="62">
        <v>0</v>
      </c>
    </row>
    <row r="193" spans="1:8">
      <c r="A193" s="64" t="s">
        <v>146</v>
      </c>
      <c r="B193" s="64" t="s">
        <v>147</v>
      </c>
      <c r="C193" s="62">
        <v>0</v>
      </c>
      <c r="D193" s="62">
        <v>0</v>
      </c>
      <c r="E193" s="62">
        <v>0</v>
      </c>
      <c r="F193" s="62">
        <v>4229</v>
      </c>
      <c r="G193" s="62">
        <v>0</v>
      </c>
      <c r="H193" s="62">
        <v>4229</v>
      </c>
    </row>
    <row r="194" spans="1:8">
      <c r="A194" s="64" t="s">
        <v>499</v>
      </c>
      <c r="B194" s="64" t="s">
        <v>149</v>
      </c>
      <c r="C194" s="62">
        <v>10922</v>
      </c>
      <c r="D194" s="62">
        <v>3673</v>
      </c>
      <c r="E194" s="62">
        <v>847</v>
      </c>
      <c r="F194" s="62">
        <v>66</v>
      </c>
      <c r="G194" s="62">
        <v>-93</v>
      </c>
      <c r="H194" s="62">
        <v>15415</v>
      </c>
    </row>
    <row r="195" spans="1:8">
      <c r="A195" s="64" t="s">
        <v>170</v>
      </c>
      <c r="B195" s="64" t="s">
        <v>920</v>
      </c>
      <c r="C195" s="62">
        <v>11</v>
      </c>
      <c r="D195" s="62">
        <v>55</v>
      </c>
      <c r="E195" s="62">
        <v>7785</v>
      </c>
      <c r="F195" s="62">
        <v>1968</v>
      </c>
      <c r="G195" s="62">
        <v>0</v>
      </c>
      <c r="H195" s="62">
        <v>9819</v>
      </c>
    </row>
    <row r="196" spans="1:8">
      <c r="A196" s="338" t="s">
        <v>923</v>
      </c>
      <c r="B196" s="338" t="s">
        <v>924</v>
      </c>
      <c r="C196" s="359">
        <v>0</v>
      </c>
      <c r="D196" s="359">
        <v>0</v>
      </c>
      <c r="E196" s="359">
        <v>0</v>
      </c>
      <c r="F196" s="359">
        <v>0</v>
      </c>
      <c r="G196" s="359">
        <v>0</v>
      </c>
      <c r="H196" s="359">
        <v>0</v>
      </c>
    </row>
    <row r="197" spans="1:8">
      <c r="A197" s="347" t="s">
        <v>20</v>
      </c>
      <c r="B197" s="347" t="s">
        <v>925</v>
      </c>
      <c r="C197" s="352">
        <v>46663</v>
      </c>
      <c r="D197" s="352">
        <v>36895</v>
      </c>
      <c r="E197" s="352">
        <v>12523</v>
      </c>
      <c r="F197" s="352">
        <v>109698</v>
      </c>
      <c r="G197" s="352">
        <v>-20053</v>
      </c>
      <c r="H197" s="352">
        <v>185726</v>
      </c>
    </row>
    <row r="198" spans="1:8">
      <c r="A198" s="19"/>
      <c r="B198" s="20"/>
      <c r="C198" s="35"/>
      <c r="D198" s="35"/>
      <c r="E198" s="2"/>
      <c r="F198" s="2"/>
      <c r="G198" s="2"/>
      <c r="H198" s="2"/>
    </row>
    <row r="199" spans="1:8" ht="52">
      <c r="A199" s="414" t="s">
        <v>452</v>
      </c>
      <c r="B199" s="416" t="s">
        <v>177</v>
      </c>
      <c r="C199" s="350" t="s">
        <v>1114</v>
      </c>
      <c r="D199" s="350" t="s">
        <v>1067</v>
      </c>
      <c r="E199" s="350" t="s">
        <v>1068</v>
      </c>
      <c r="F199" s="350" t="s">
        <v>1059</v>
      </c>
      <c r="G199" s="350" t="s">
        <v>478</v>
      </c>
      <c r="H199" s="351" t="s">
        <v>433</v>
      </c>
    </row>
    <row r="200" spans="1:8" ht="78">
      <c r="A200" s="415"/>
      <c r="B200" s="417"/>
      <c r="C200" s="350" t="s">
        <v>1115</v>
      </c>
      <c r="D200" s="350" t="s">
        <v>1069</v>
      </c>
      <c r="E200" s="350" t="s">
        <v>1070</v>
      </c>
      <c r="F200" s="350" t="s">
        <v>1060</v>
      </c>
      <c r="G200" s="350" t="s">
        <v>987</v>
      </c>
      <c r="H200" s="351" t="s">
        <v>435</v>
      </c>
    </row>
    <row r="201" spans="1:8">
      <c r="A201" s="21" t="s">
        <v>22</v>
      </c>
      <c r="B201" s="347" t="s">
        <v>23</v>
      </c>
      <c r="C201" s="352">
        <v>9703</v>
      </c>
      <c r="D201" s="352">
        <v>18455</v>
      </c>
      <c r="E201" s="352">
        <v>7427</v>
      </c>
      <c r="F201" s="352">
        <v>103341</v>
      </c>
      <c r="G201" s="352">
        <v>-15117</v>
      </c>
      <c r="H201" s="352">
        <v>123809</v>
      </c>
    </row>
    <row r="202" spans="1:8">
      <c r="A202" s="21" t="s">
        <v>926</v>
      </c>
      <c r="B202" s="347" t="s">
        <v>481</v>
      </c>
      <c r="C202" s="352">
        <v>9703</v>
      </c>
      <c r="D202" s="352">
        <v>18455</v>
      </c>
      <c r="E202" s="352">
        <v>7427</v>
      </c>
      <c r="F202" s="352">
        <v>103341</v>
      </c>
      <c r="G202" s="352">
        <v>-15117</v>
      </c>
      <c r="H202" s="352">
        <v>123809</v>
      </c>
    </row>
    <row r="203" spans="1:8">
      <c r="A203" s="22" t="s">
        <v>182</v>
      </c>
      <c r="B203" s="64" t="s">
        <v>183</v>
      </c>
      <c r="C203" s="62">
        <v>10076</v>
      </c>
      <c r="D203" s="62">
        <v>7050</v>
      </c>
      <c r="E203" s="62">
        <v>86</v>
      </c>
      <c r="F203" s="62">
        <v>94950</v>
      </c>
      <c r="G203" s="62">
        <v>-17212</v>
      </c>
      <c r="H203" s="62">
        <v>94950</v>
      </c>
    </row>
    <row r="204" spans="1:8">
      <c r="A204" s="22" t="s">
        <v>990</v>
      </c>
      <c r="B204" s="64" t="s">
        <v>1007</v>
      </c>
      <c r="C204" s="62">
        <v>1506</v>
      </c>
      <c r="D204" s="62">
        <v>0</v>
      </c>
      <c r="E204" s="62">
        <v>1152</v>
      </c>
      <c r="F204" s="62">
        <v>110936</v>
      </c>
      <c r="G204" s="62">
        <v>-6889</v>
      </c>
      <c r="H204" s="62">
        <v>106705</v>
      </c>
    </row>
    <row r="205" spans="1:8">
      <c r="A205" s="22" t="s">
        <v>1008</v>
      </c>
      <c r="B205" s="64" t="s">
        <v>189</v>
      </c>
      <c r="C205" s="62">
        <v>0</v>
      </c>
      <c r="D205" s="62">
        <v>0</v>
      </c>
      <c r="E205" s="62">
        <v>0</v>
      </c>
      <c r="F205" s="62">
        <v>0</v>
      </c>
      <c r="G205" s="62">
        <v>0</v>
      </c>
      <c r="H205" s="62">
        <v>0</v>
      </c>
    </row>
    <row r="206" spans="1:8">
      <c r="A206" s="22" t="s">
        <v>573</v>
      </c>
      <c r="B206" s="64" t="s">
        <v>191</v>
      </c>
      <c r="C206" s="62">
        <v>0</v>
      </c>
      <c r="D206" s="62">
        <v>0</v>
      </c>
      <c r="E206" s="62">
        <v>0</v>
      </c>
      <c r="F206" s="62">
        <v>0</v>
      </c>
      <c r="G206" s="62">
        <v>0</v>
      </c>
      <c r="H206" s="62">
        <v>0</v>
      </c>
    </row>
    <row r="207" spans="1:8">
      <c r="A207" s="23" t="s">
        <v>574</v>
      </c>
      <c r="B207" s="353" t="s">
        <v>193</v>
      </c>
      <c r="C207" s="354">
        <v>0</v>
      </c>
      <c r="D207" s="354">
        <v>0</v>
      </c>
      <c r="E207" s="354">
        <v>266</v>
      </c>
      <c r="F207" s="354">
        <v>0</v>
      </c>
      <c r="G207" s="354">
        <v>-544</v>
      </c>
      <c r="H207" s="354">
        <v>-278</v>
      </c>
    </row>
    <row r="208" spans="1:8">
      <c r="A208" s="22" t="s">
        <v>194</v>
      </c>
      <c r="B208" s="64" t="s">
        <v>195</v>
      </c>
      <c r="C208" s="62">
        <v>0</v>
      </c>
      <c r="D208" s="62">
        <v>-8122</v>
      </c>
      <c r="E208" s="62">
        <v>1163</v>
      </c>
      <c r="F208" s="62">
        <v>-104099</v>
      </c>
      <c r="G208" s="62">
        <v>9528</v>
      </c>
      <c r="H208" s="62">
        <v>-101530</v>
      </c>
    </row>
    <row r="209" spans="1:8">
      <c r="A209" s="22" t="s">
        <v>575</v>
      </c>
      <c r="B209" s="64" t="s">
        <v>197</v>
      </c>
      <c r="C209" s="62">
        <v>-1879</v>
      </c>
      <c r="D209" s="62">
        <v>19527</v>
      </c>
      <c r="E209" s="62">
        <v>4760</v>
      </c>
      <c r="F209" s="62">
        <v>1554</v>
      </c>
      <c r="G209" s="62">
        <v>0</v>
      </c>
      <c r="H209" s="62">
        <v>23962</v>
      </c>
    </row>
    <row r="210" spans="1:8">
      <c r="A210" s="24" t="s">
        <v>927</v>
      </c>
      <c r="B210" s="355" t="s">
        <v>482</v>
      </c>
      <c r="C210" s="356">
        <v>0</v>
      </c>
      <c r="D210" s="356">
        <v>0</v>
      </c>
      <c r="E210" s="356">
        <v>0</v>
      </c>
      <c r="F210" s="356">
        <v>0</v>
      </c>
      <c r="G210" s="356">
        <v>0</v>
      </c>
      <c r="H210" s="356">
        <v>0</v>
      </c>
    </row>
    <row r="211" spans="1:8">
      <c r="A211" s="21" t="s">
        <v>24</v>
      </c>
      <c r="B211" s="347" t="s">
        <v>928</v>
      </c>
      <c r="C211" s="352">
        <v>461</v>
      </c>
      <c r="D211" s="352">
        <v>795</v>
      </c>
      <c r="E211" s="352">
        <v>33</v>
      </c>
      <c r="F211" s="352">
        <v>207</v>
      </c>
      <c r="G211" s="352">
        <v>6094</v>
      </c>
      <c r="H211" s="352">
        <v>7590</v>
      </c>
    </row>
    <row r="212" spans="1:8">
      <c r="A212" s="22" t="s">
        <v>336</v>
      </c>
      <c r="B212" s="64" t="s">
        <v>337</v>
      </c>
      <c r="C212" s="62">
        <v>0</v>
      </c>
      <c r="D212" s="62">
        <v>0</v>
      </c>
      <c r="E212" s="62">
        <v>0</v>
      </c>
      <c r="F212" s="62">
        <v>0</v>
      </c>
      <c r="G212" s="62">
        <v>0</v>
      </c>
      <c r="H212" s="62">
        <v>0</v>
      </c>
    </row>
    <row r="213" spans="1:8">
      <c r="A213" s="22" t="s">
        <v>200</v>
      </c>
      <c r="B213" s="64" t="s">
        <v>201</v>
      </c>
      <c r="C213" s="62">
        <v>266</v>
      </c>
      <c r="D213" s="62">
        <v>0</v>
      </c>
      <c r="E213" s="62">
        <v>0</v>
      </c>
      <c r="F213" s="62">
        <v>67</v>
      </c>
      <c r="G213" s="62">
        <v>0</v>
      </c>
      <c r="H213" s="62">
        <v>333</v>
      </c>
    </row>
    <row r="214" spans="1:8">
      <c r="A214" s="22" t="s">
        <v>929</v>
      </c>
      <c r="B214" s="64" t="s">
        <v>531</v>
      </c>
      <c r="C214" s="62">
        <v>0</v>
      </c>
      <c r="D214" s="62">
        <v>0</v>
      </c>
      <c r="E214" s="62">
        <v>0</v>
      </c>
      <c r="F214" s="62">
        <v>0</v>
      </c>
      <c r="G214" s="62">
        <v>0</v>
      </c>
      <c r="H214" s="62">
        <v>0</v>
      </c>
    </row>
    <row r="215" spans="1:8">
      <c r="A215" s="22" t="s">
        <v>502</v>
      </c>
      <c r="B215" s="64" t="s">
        <v>205</v>
      </c>
      <c r="C215" s="62">
        <v>40</v>
      </c>
      <c r="D215" s="62">
        <v>682</v>
      </c>
      <c r="E215" s="62">
        <v>0</v>
      </c>
      <c r="F215" s="62">
        <v>58</v>
      </c>
      <c r="G215" s="62">
        <v>6094</v>
      </c>
      <c r="H215" s="62">
        <v>6874</v>
      </c>
    </row>
    <row r="216" spans="1:8">
      <c r="A216" s="22" t="s">
        <v>503</v>
      </c>
      <c r="B216" s="64" t="s">
        <v>207</v>
      </c>
      <c r="C216" s="62">
        <v>137</v>
      </c>
      <c r="D216" s="62">
        <v>112</v>
      </c>
      <c r="E216" s="62">
        <v>32</v>
      </c>
      <c r="F216" s="62">
        <v>63</v>
      </c>
      <c r="G216" s="62">
        <v>0</v>
      </c>
      <c r="H216" s="62">
        <v>344</v>
      </c>
    </row>
    <row r="217" spans="1:8">
      <c r="A217" s="22" t="s">
        <v>483</v>
      </c>
      <c r="B217" s="64" t="s">
        <v>456</v>
      </c>
      <c r="C217" s="62">
        <v>18</v>
      </c>
      <c r="D217" s="62">
        <v>1</v>
      </c>
      <c r="E217" s="62">
        <v>1</v>
      </c>
      <c r="F217" s="62">
        <v>10</v>
      </c>
      <c r="G217" s="62">
        <v>0</v>
      </c>
      <c r="H217" s="62">
        <v>30</v>
      </c>
    </row>
    <row r="218" spans="1:8">
      <c r="A218" s="22" t="s">
        <v>930</v>
      </c>
      <c r="B218" s="64" t="s">
        <v>211</v>
      </c>
      <c r="C218" s="62">
        <v>0</v>
      </c>
      <c r="D218" s="62">
        <v>0</v>
      </c>
      <c r="E218" s="62">
        <v>0</v>
      </c>
      <c r="F218" s="62">
        <v>9</v>
      </c>
      <c r="G218" s="62">
        <v>0</v>
      </c>
      <c r="H218" s="62">
        <v>9</v>
      </c>
    </row>
    <row r="219" spans="1:8">
      <c r="A219" s="21" t="s">
        <v>931</v>
      </c>
      <c r="B219" s="347" t="s">
        <v>932</v>
      </c>
      <c r="C219" s="352">
        <v>36499</v>
      </c>
      <c r="D219" s="352">
        <v>17645</v>
      </c>
      <c r="E219" s="352">
        <v>5063</v>
      </c>
      <c r="F219" s="352">
        <v>6150</v>
      </c>
      <c r="G219" s="352">
        <v>-11031</v>
      </c>
      <c r="H219" s="352">
        <v>54327</v>
      </c>
    </row>
    <row r="220" spans="1:8">
      <c r="A220" s="22" t="s">
        <v>336</v>
      </c>
      <c r="B220" s="64" t="s">
        <v>337</v>
      </c>
      <c r="C220" s="62">
        <v>4605</v>
      </c>
      <c r="D220" s="62">
        <v>4799</v>
      </c>
      <c r="E220" s="62">
        <v>0</v>
      </c>
      <c r="F220" s="62">
        <v>4000</v>
      </c>
      <c r="G220" s="62">
        <v>0</v>
      </c>
      <c r="H220" s="62">
        <v>13404</v>
      </c>
    </row>
    <row r="221" spans="1:8">
      <c r="A221" s="22" t="s">
        <v>200</v>
      </c>
      <c r="B221" s="64" t="s">
        <v>201</v>
      </c>
      <c r="C221" s="62">
        <v>148</v>
      </c>
      <c r="D221" s="62">
        <v>0</v>
      </c>
      <c r="E221" s="62">
        <v>0</v>
      </c>
      <c r="F221" s="62">
        <v>92</v>
      </c>
      <c r="G221" s="62">
        <v>0</v>
      </c>
      <c r="H221" s="62">
        <v>240</v>
      </c>
    </row>
    <row r="222" spans="1:8">
      <c r="A222" s="22" t="s">
        <v>579</v>
      </c>
      <c r="B222" s="64" t="s">
        <v>217</v>
      </c>
      <c r="C222" s="62">
        <v>28462</v>
      </c>
      <c r="D222" s="62">
        <v>2155</v>
      </c>
      <c r="E222" s="62">
        <v>3582</v>
      </c>
      <c r="F222" s="62">
        <v>245</v>
      </c>
      <c r="G222" s="62">
        <v>-877</v>
      </c>
      <c r="H222" s="62">
        <v>33567</v>
      </c>
    </row>
    <row r="223" spans="1:8">
      <c r="A223" s="22" t="s">
        <v>933</v>
      </c>
      <c r="B223" s="64" t="s">
        <v>219</v>
      </c>
      <c r="C223" s="62">
        <v>0</v>
      </c>
      <c r="D223" s="62">
        <v>0</v>
      </c>
      <c r="E223" s="62">
        <v>163</v>
      </c>
      <c r="F223" s="62">
        <v>0</v>
      </c>
      <c r="G223" s="62">
        <v>0</v>
      </c>
      <c r="H223" s="62">
        <v>163</v>
      </c>
    </row>
    <row r="224" spans="1:8">
      <c r="A224" s="22" t="s">
        <v>202</v>
      </c>
      <c r="B224" s="64" t="s">
        <v>203</v>
      </c>
      <c r="C224" s="62">
        <v>3229</v>
      </c>
      <c r="D224" s="62">
        <v>10646</v>
      </c>
      <c r="E224" s="62">
        <v>528</v>
      </c>
      <c r="F224" s="62">
        <v>1702</v>
      </c>
      <c r="G224" s="62">
        <v>-10062</v>
      </c>
      <c r="H224" s="62">
        <v>6043</v>
      </c>
    </row>
    <row r="225" spans="1:8">
      <c r="A225" s="22" t="s">
        <v>503</v>
      </c>
      <c r="B225" s="64" t="s">
        <v>207</v>
      </c>
      <c r="C225" s="62">
        <v>32</v>
      </c>
      <c r="D225" s="62">
        <v>34</v>
      </c>
      <c r="E225" s="62">
        <v>9</v>
      </c>
      <c r="F225" s="62">
        <v>18</v>
      </c>
      <c r="G225" s="62">
        <v>-3</v>
      </c>
      <c r="H225" s="62">
        <v>90</v>
      </c>
    </row>
    <row r="226" spans="1:8">
      <c r="A226" s="22" t="s">
        <v>934</v>
      </c>
      <c r="B226" s="64" t="s">
        <v>456</v>
      </c>
      <c r="C226" s="62">
        <v>1</v>
      </c>
      <c r="D226" s="62">
        <v>0</v>
      </c>
      <c r="E226" s="62">
        <v>168</v>
      </c>
      <c r="F226" s="62">
        <v>40</v>
      </c>
      <c r="G226" s="62">
        <v>0</v>
      </c>
      <c r="H226" s="62">
        <v>209</v>
      </c>
    </row>
    <row r="227" spans="1:8">
      <c r="A227" s="22" t="s">
        <v>930</v>
      </c>
      <c r="B227" s="64" t="s">
        <v>211</v>
      </c>
      <c r="C227" s="62">
        <v>23</v>
      </c>
      <c r="D227" s="62">
        <v>11</v>
      </c>
      <c r="E227" s="62">
        <v>613</v>
      </c>
      <c r="F227" s="62">
        <v>53</v>
      </c>
      <c r="G227" s="62">
        <v>-89</v>
      </c>
      <c r="H227" s="62">
        <v>611</v>
      </c>
    </row>
    <row r="228" spans="1:8" ht="26">
      <c r="A228" s="24" t="s">
        <v>935</v>
      </c>
      <c r="B228" s="355" t="s">
        <v>1035</v>
      </c>
      <c r="C228" s="356">
        <v>0</v>
      </c>
      <c r="D228" s="356">
        <v>0</v>
      </c>
      <c r="E228" s="356">
        <v>0</v>
      </c>
      <c r="F228" s="356">
        <v>0</v>
      </c>
      <c r="G228" s="356">
        <v>0</v>
      </c>
      <c r="H228" s="356">
        <v>0</v>
      </c>
    </row>
    <row r="229" spans="1:8">
      <c r="A229" s="21" t="s">
        <v>30</v>
      </c>
      <c r="B229" s="347" t="s">
        <v>937</v>
      </c>
      <c r="C229" s="352">
        <v>46663</v>
      </c>
      <c r="D229" s="352">
        <v>36895</v>
      </c>
      <c r="E229" s="352">
        <v>12523</v>
      </c>
      <c r="F229" s="352">
        <v>109698</v>
      </c>
      <c r="G229" s="352">
        <v>-20053</v>
      </c>
      <c r="H229" s="352">
        <v>185726</v>
      </c>
    </row>
    <row r="230" spans="1:8">
      <c r="A230" s="25"/>
      <c r="B230" s="25"/>
      <c r="C230" s="37"/>
      <c r="D230" s="37"/>
      <c r="E230" s="3"/>
      <c r="F230" s="3"/>
      <c r="G230" s="3"/>
      <c r="H230" s="3"/>
    </row>
    <row r="231" spans="1:8" ht="52">
      <c r="A231" s="410" t="s">
        <v>1116</v>
      </c>
      <c r="B231" s="411" t="s">
        <v>429</v>
      </c>
      <c r="C231" s="350" t="s">
        <v>1114</v>
      </c>
      <c r="D231" s="350" t="s">
        <v>1067</v>
      </c>
      <c r="E231" s="350" t="s">
        <v>1068</v>
      </c>
      <c r="F231" s="350" t="s">
        <v>1059</v>
      </c>
      <c r="G231" s="350" t="s">
        <v>478</v>
      </c>
      <c r="H231" s="351" t="s">
        <v>433</v>
      </c>
    </row>
    <row r="232" spans="1:8" ht="78">
      <c r="A232" s="410"/>
      <c r="B232" s="411"/>
      <c r="C232" s="350" t="s">
        <v>1115</v>
      </c>
      <c r="D232" s="350" t="s">
        <v>1069</v>
      </c>
      <c r="E232" s="350" t="s">
        <v>1070</v>
      </c>
      <c r="F232" s="350" t="s">
        <v>1060</v>
      </c>
      <c r="G232" s="350" t="s">
        <v>987</v>
      </c>
      <c r="H232" s="351" t="s">
        <v>435</v>
      </c>
    </row>
    <row r="233" spans="1:8">
      <c r="A233" s="21" t="s">
        <v>0</v>
      </c>
      <c r="B233" s="347" t="s">
        <v>1</v>
      </c>
      <c r="C233" s="49">
        <v>67098</v>
      </c>
      <c r="D233" s="49">
        <v>48655</v>
      </c>
      <c r="E233" s="49">
        <v>27897</v>
      </c>
      <c r="F233" s="49">
        <v>7004</v>
      </c>
      <c r="G233" s="49">
        <v>-14444</v>
      </c>
      <c r="H233" s="49">
        <v>136210</v>
      </c>
    </row>
    <row r="234" spans="1:8">
      <c r="A234" s="26" t="s">
        <v>622</v>
      </c>
      <c r="B234" s="349" t="s">
        <v>46</v>
      </c>
      <c r="C234" s="324">
        <v>0</v>
      </c>
      <c r="D234" s="324">
        <v>46407</v>
      </c>
      <c r="E234" s="324">
        <v>24957</v>
      </c>
      <c r="F234" s="324">
        <v>0</v>
      </c>
      <c r="G234" s="324">
        <v>-4668</v>
      </c>
      <c r="H234" s="324">
        <v>66696</v>
      </c>
    </row>
    <row r="235" spans="1:8">
      <c r="A235" s="26" t="s">
        <v>623</v>
      </c>
      <c r="B235" s="349" t="s">
        <v>369</v>
      </c>
      <c r="C235" s="324">
        <v>4064</v>
      </c>
      <c r="D235" s="324">
        <v>0</v>
      </c>
      <c r="E235" s="324">
        <v>2940</v>
      </c>
      <c r="F235" s="324">
        <v>6985</v>
      </c>
      <c r="G235" s="324">
        <v>-8211</v>
      </c>
      <c r="H235" s="324">
        <v>5778</v>
      </c>
    </row>
    <row r="236" spans="1:8">
      <c r="A236" s="26" t="s">
        <v>624</v>
      </c>
      <c r="B236" s="349" t="s">
        <v>436</v>
      </c>
      <c r="C236" s="324">
        <v>63034</v>
      </c>
      <c r="D236" s="324">
        <v>2248</v>
      </c>
      <c r="E236" s="324">
        <v>0</v>
      </c>
      <c r="F236" s="324">
        <v>19</v>
      </c>
      <c r="G236" s="324">
        <v>-1565</v>
      </c>
      <c r="H236" s="324">
        <v>63736</v>
      </c>
    </row>
    <row r="237" spans="1:8">
      <c r="A237" s="21" t="s">
        <v>677</v>
      </c>
      <c r="B237" s="347" t="s">
        <v>867</v>
      </c>
      <c r="C237" s="49">
        <v>43251</v>
      </c>
      <c r="D237" s="49">
        <v>13986</v>
      </c>
      <c r="E237" s="49">
        <v>2994</v>
      </c>
      <c r="F237" s="49">
        <v>491</v>
      </c>
      <c r="G237" s="49">
        <v>-6218</v>
      </c>
      <c r="H237" s="49">
        <v>54504</v>
      </c>
    </row>
    <row r="238" spans="1:8">
      <c r="A238" s="26" t="s">
        <v>439</v>
      </c>
      <c r="B238" s="349" t="s">
        <v>440</v>
      </c>
      <c r="C238" s="324">
        <v>1715</v>
      </c>
      <c r="D238" s="324">
        <v>12546</v>
      </c>
      <c r="E238" s="324">
        <v>2994</v>
      </c>
      <c r="F238" s="324">
        <v>461</v>
      </c>
      <c r="G238" s="324">
        <v>-6218</v>
      </c>
      <c r="H238" s="324">
        <v>11498</v>
      </c>
    </row>
    <row r="239" spans="1:8">
      <c r="A239" s="26" t="s">
        <v>793</v>
      </c>
      <c r="B239" s="349" t="s">
        <v>442</v>
      </c>
      <c r="C239" s="324">
        <v>41536</v>
      </c>
      <c r="D239" s="324">
        <v>1440</v>
      </c>
      <c r="E239" s="324">
        <v>0</v>
      </c>
      <c r="F239" s="324">
        <v>30</v>
      </c>
      <c r="G239" s="324">
        <v>0</v>
      </c>
      <c r="H239" s="324">
        <v>43006</v>
      </c>
    </row>
    <row r="240" spans="1:8">
      <c r="A240" s="27" t="s">
        <v>626</v>
      </c>
      <c r="B240" s="373" t="s">
        <v>993</v>
      </c>
      <c r="C240" s="374">
        <v>23847</v>
      </c>
      <c r="D240" s="374">
        <v>34669</v>
      </c>
      <c r="E240" s="374">
        <v>24903</v>
      </c>
      <c r="F240" s="374">
        <v>6513</v>
      </c>
      <c r="G240" s="374">
        <v>-8226</v>
      </c>
      <c r="H240" s="374">
        <v>81706</v>
      </c>
    </row>
    <row r="241" spans="1:8">
      <c r="A241" s="22" t="s">
        <v>629</v>
      </c>
      <c r="B241" s="64" t="s">
        <v>65</v>
      </c>
      <c r="C241" s="324">
        <v>1390</v>
      </c>
      <c r="D241" s="324">
        <v>4043</v>
      </c>
      <c r="E241" s="324">
        <v>38</v>
      </c>
      <c r="F241" s="324">
        <v>4124</v>
      </c>
      <c r="G241" s="324">
        <v>-537</v>
      </c>
      <c r="H241" s="324">
        <v>9058</v>
      </c>
    </row>
    <row r="242" spans="1:8">
      <c r="A242" s="22" t="s">
        <v>627</v>
      </c>
      <c r="B242" s="64" t="s">
        <v>59</v>
      </c>
      <c r="C242" s="324">
        <v>16164</v>
      </c>
      <c r="D242" s="324">
        <v>4415</v>
      </c>
      <c r="E242" s="324">
        <v>19056</v>
      </c>
      <c r="F242" s="324">
        <v>1357</v>
      </c>
      <c r="G242" s="324">
        <v>-3011</v>
      </c>
      <c r="H242" s="324">
        <v>37981</v>
      </c>
    </row>
    <row r="243" spans="1:8">
      <c r="A243" s="22" t="s">
        <v>628</v>
      </c>
      <c r="B243" s="64" t="s">
        <v>520</v>
      </c>
      <c r="C243" s="324">
        <v>4182</v>
      </c>
      <c r="D243" s="324">
        <v>7492</v>
      </c>
      <c r="E243" s="324">
        <v>746</v>
      </c>
      <c r="F243" s="324">
        <v>5111</v>
      </c>
      <c r="G243" s="324">
        <v>-5945</v>
      </c>
      <c r="H243" s="324">
        <v>11586</v>
      </c>
    </row>
    <row r="244" spans="1:8">
      <c r="A244" s="22" t="s">
        <v>66</v>
      </c>
      <c r="B244" s="64" t="s">
        <v>67</v>
      </c>
      <c r="C244" s="324">
        <v>6865</v>
      </c>
      <c r="D244" s="324">
        <v>3966</v>
      </c>
      <c r="E244" s="324">
        <v>49</v>
      </c>
      <c r="F244" s="324">
        <v>2695</v>
      </c>
      <c r="G244" s="324">
        <v>0</v>
      </c>
      <c r="H244" s="324">
        <v>13575</v>
      </c>
    </row>
    <row r="245" spans="1:8">
      <c r="A245" s="27" t="s">
        <v>631</v>
      </c>
      <c r="B245" s="373" t="s">
        <v>883</v>
      </c>
      <c r="C245" s="374">
        <v>-1974</v>
      </c>
      <c r="D245" s="374">
        <v>22839</v>
      </c>
      <c r="E245" s="374">
        <v>5090</v>
      </c>
      <c r="F245" s="374">
        <v>1474</v>
      </c>
      <c r="G245" s="374">
        <v>193</v>
      </c>
      <c r="H245" s="374">
        <v>27622</v>
      </c>
    </row>
    <row r="246" spans="1:8">
      <c r="A246" s="22" t="s">
        <v>632</v>
      </c>
      <c r="B246" s="64" t="s">
        <v>73</v>
      </c>
      <c r="C246" s="324">
        <v>1611</v>
      </c>
      <c r="D246" s="324">
        <v>255</v>
      </c>
      <c r="E246" s="324">
        <v>607</v>
      </c>
      <c r="F246" s="324">
        <v>688</v>
      </c>
      <c r="G246" s="324">
        <v>-1360</v>
      </c>
      <c r="H246" s="324">
        <v>1801</v>
      </c>
    </row>
    <row r="247" spans="1:8">
      <c r="A247" s="22" t="s">
        <v>633</v>
      </c>
      <c r="B247" s="64" t="s">
        <v>75</v>
      </c>
      <c r="C247" s="324">
        <v>1516</v>
      </c>
      <c r="D247" s="324">
        <v>855</v>
      </c>
      <c r="E247" s="324">
        <v>379</v>
      </c>
      <c r="F247" s="324">
        <v>611</v>
      </c>
      <c r="G247" s="324">
        <v>-1167</v>
      </c>
      <c r="H247" s="324">
        <v>2194</v>
      </c>
    </row>
    <row r="248" spans="1:8" ht="26">
      <c r="A248" s="22" t="s">
        <v>1000</v>
      </c>
      <c r="B248" s="64" t="s">
        <v>1061</v>
      </c>
      <c r="C248" s="324">
        <v>0</v>
      </c>
      <c r="D248" s="324">
        <v>0</v>
      </c>
      <c r="E248" s="324">
        <v>0</v>
      </c>
      <c r="F248" s="324">
        <v>0</v>
      </c>
      <c r="G248" s="324">
        <v>0</v>
      </c>
      <c r="H248" s="324">
        <v>0</v>
      </c>
    </row>
    <row r="249" spans="1:8">
      <c r="A249" s="27" t="s">
        <v>817</v>
      </c>
      <c r="B249" s="373" t="s">
        <v>884</v>
      </c>
      <c r="C249" s="374">
        <v>-1879</v>
      </c>
      <c r="D249" s="374">
        <v>22239</v>
      </c>
      <c r="E249" s="374">
        <v>5318</v>
      </c>
      <c r="F249" s="374">
        <v>1551</v>
      </c>
      <c r="G249" s="374">
        <v>0</v>
      </c>
      <c r="H249" s="374">
        <v>27229</v>
      </c>
    </row>
    <row r="250" spans="1:8">
      <c r="A250" s="22" t="s">
        <v>78</v>
      </c>
      <c r="B250" s="64" t="s">
        <v>79</v>
      </c>
      <c r="C250" s="324">
        <v>0</v>
      </c>
      <c r="D250" s="324">
        <v>2712</v>
      </c>
      <c r="E250" s="324">
        <v>558</v>
      </c>
      <c r="F250" s="324">
        <v>-3</v>
      </c>
      <c r="G250" s="324">
        <v>0</v>
      </c>
      <c r="H250" s="324">
        <v>3267</v>
      </c>
    </row>
    <row r="251" spans="1:8">
      <c r="A251" s="22" t="s">
        <v>1002</v>
      </c>
      <c r="B251" s="64" t="s">
        <v>1003</v>
      </c>
      <c r="C251" s="324">
        <v>0</v>
      </c>
      <c r="D251" s="324">
        <v>0</v>
      </c>
      <c r="E251" s="324">
        <v>0</v>
      </c>
      <c r="F251" s="324">
        <v>0</v>
      </c>
      <c r="G251" s="324">
        <v>0</v>
      </c>
      <c r="H251" s="324">
        <v>0</v>
      </c>
    </row>
    <row r="252" spans="1:8">
      <c r="A252" s="27" t="s">
        <v>819</v>
      </c>
      <c r="B252" s="373" t="s">
        <v>885</v>
      </c>
      <c r="C252" s="374">
        <v>-1879</v>
      </c>
      <c r="D252" s="374">
        <v>19527</v>
      </c>
      <c r="E252" s="374">
        <v>4760</v>
      </c>
      <c r="F252" s="374">
        <v>1554</v>
      </c>
      <c r="G252" s="374">
        <v>0</v>
      </c>
      <c r="H252" s="374">
        <v>23962</v>
      </c>
    </row>
    <row r="253" spans="1:8">
      <c r="A253" s="28" t="s">
        <v>821</v>
      </c>
      <c r="B253" s="375" t="s">
        <v>1004</v>
      </c>
      <c r="C253" s="376">
        <v>0</v>
      </c>
      <c r="D253" s="376">
        <v>0</v>
      </c>
      <c r="E253" s="376">
        <v>0</v>
      </c>
      <c r="F253" s="376">
        <v>0</v>
      </c>
      <c r="G253" s="376">
        <v>0</v>
      </c>
      <c r="H253" s="376">
        <v>0</v>
      </c>
    </row>
    <row r="254" spans="1:8">
      <c r="A254" s="27" t="s">
        <v>886</v>
      </c>
      <c r="B254" s="373" t="s">
        <v>887</v>
      </c>
      <c r="C254" s="374">
        <v>-1879</v>
      </c>
      <c r="D254" s="374">
        <v>19527</v>
      </c>
      <c r="E254" s="374">
        <v>4760</v>
      </c>
      <c r="F254" s="374">
        <v>1554</v>
      </c>
      <c r="G254" s="374">
        <v>0</v>
      </c>
      <c r="H254" s="374">
        <v>23962</v>
      </c>
    </row>
    <row r="255" spans="1:8">
      <c r="A255" s="29"/>
      <c r="B255" s="377"/>
      <c r="C255" s="376"/>
      <c r="D255" s="376"/>
      <c r="E255" s="376"/>
      <c r="F255" s="376"/>
      <c r="G255" s="376"/>
      <c r="H255" s="376"/>
    </row>
    <row r="256" spans="1:8">
      <c r="A256" s="30" t="s">
        <v>857</v>
      </c>
      <c r="B256" s="360" t="s">
        <v>888</v>
      </c>
      <c r="C256" s="361">
        <v>0</v>
      </c>
      <c r="D256" s="361">
        <v>0</v>
      </c>
      <c r="E256" s="361">
        <v>0</v>
      </c>
      <c r="F256" s="361">
        <v>0</v>
      </c>
      <c r="G256" s="361">
        <v>0</v>
      </c>
      <c r="H256" s="361">
        <v>0</v>
      </c>
    </row>
    <row r="257" spans="1:8">
      <c r="A257" s="31" t="s">
        <v>889</v>
      </c>
      <c r="B257" s="357" t="s">
        <v>890</v>
      </c>
      <c r="C257" s="370">
        <v>-1879</v>
      </c>
      <c r="D257" s="370">
        <v>19527</v>
      </c>
      <c r="E257" s="370">
        <v>4760</v>
      </c>
      <c r="F257" s="370">
        <v>1554</v>
      </c>
      <c r="G257" s="370">
        <v>0</v>
      </c>
      <c r="H257" s="370">
        <v>23962</v>
      </c>
    </row>
  </sheetData>
  <mergeCells count="6">
    <mergeCell ref="A173:A174"/>
    <mergeCell ref="B173:B174"/>
    <mergeCell ref="A199:A200"/>
    <mergeCell ref="B199:B200"/>
    <mergeCell ref="A231:A232"/>
    <mergeCell ref="B231:B232"/>
  </mergeCell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I257"/>
  <sheetViews>
    <sheetView workbookViewId="0"/>
  </sheetViews>
  <sheetFormatPr baseColWidth="10" defaultColWidth="8.1640625" defaultRowHeight="14"/>
  <cols>
    <col min="1" max="2" width="50.1640625" style="12" customWidth="1"/>
    <col min="3" max="9" width="12.1640625" style="11" customWidth="1"/>
    <col min="10" max="16384" width="8.1640625" style="11"/>
  </cols>
  <sheetData>
    <row r="1" spans="1:4">
      <c r="A1" s="10" t="s">
        <v>1166</v>
      </c>
    </row>
    <row r="2" spans="1:4">
      <c r="A2" s="10" t="s">
        <v>1167</v>
      </c>
    </row>
    <row r="3" spans="1:4">
      <c r="A3" s="10"/>
    </row>
    <row r="4" spans="1:4">
      <c r="A4" s="10"/>
    </row>
    <row r="5" spans="1:4" ht="26">
      <c r="A5" s="13" t="s">
        <v>1083</v>
      </c>
      <c r="B5" s="14" t="s">
        <v>1084</v>
      </c>
    </row>
    <row r="6" spans="1:4" ht="31.25" customHeight="1">
      <c r="A6" s="319" t="s">
        <v>1168</v>
      </c>
      <c r="B6" s="319" t="s">
        <v>429</v>
      </c>
      <c r="C6" s="320" t="s">
        <v>1162</v>
      </c>
      <c r="D6" s="320" t="s">
        <v>1169</v>
      </c>
    </row>
    <row r="7" spans="1:4">
      <c r="A7" s="321" t="s">
        <v>0</v>
      </c>
      <c r="B7" s="321" t="s">
        <v>1</v>
      </c>
      <c r="C7" s="322">
        <v>50446</v>
      </c>
      <c r="D7" s="322">
        <v>1272</v>
      </c>
    </row>
    <row r="8" spans="1:4">
      <c r="A8" s="323" t="s">
        <v>622</v>
      </c>
      <c r="B8" s="323" t="s">
        <v>46</v>
      </c>
      <c r="C8" s="324">
        <v>10952</v>
      </c>
      <c r="D8" s="324">
        <v>208</v>
      </c>
    </row>
    <row r="9" spans="1:4">
      <c r="A9" s="323" t="s">
        <v>623</v>
      </c>
      <c r="B9" s="323" t="s">
        <v>369</v>
      </c>
      <c r="C9" s="324">
        <v>5990</v>
      </c>
      <c r="D9" s="324">
        <v>810</v>
      </c>
    </row>
    <row r="10" spans="1:4">
      <c r="A10" s="323" t="s">
        <v>624</v>
      </c>
      <c r="B10" s="323" t="s">
        <v>436</v>
      </c>
      <c r="C10" s="324">
        <v>33504</v>
      </c>
      <c r="D10" s="324">
        <v>254</v>
      </c>
    </row>
    <row r="11" spans="1:4">
      <c r="A11" s="321" t="s">
        <v>677</v>
      </c>
      <c r="B11" s="321" t="s">
        <v>867</v>
      </c>
      <c r="C11" s="322">
        <v>17820</v>
      </c>
      <c r="D11" s="322">
        <v>1138</v>
      </c>
    </row>
    <row r="12" spans="1:4">
      <c r="A12" s="323" t="s">
        <v>439</v>
      </c>
      <c r="B12" s="323" t="s">
        <v>440</v>
      </c>
      <c r="C12" s="324">
        <v>2216</v>
      </c>
      <c r="D12" s="324">
        <v>746</v>
      </c>
    </row>
    <row r="13" spans="1:4">
      <c r="A13" s="323" t="s">
        <v>793</v>
      </c>
      <c r="B13" s="323" t="s">
        <v>442</v>
      </c>
      <c r="C13" s="324">
        <v>15604</v>
      </c>
      <c r="D13" s="324">
        <v>392</v>
      </c>
    </row>
    <row r="14" spans="1:4">
      <c r="A14" s="325" t="s">
        <v>626</v>
      </c>
      <c r="B14" s="325" t="s">
        <v>993</v>
      </c>
      <c r="C14" s="322">
        <v>32626</v>
      </c>
      <c r="D14" s="322">
        <v>134</v>
      </c>
    </row>
    <row r="15" spans="1:4">
      <c r="A15" s="61" t="s">
        <v>629</v>
      </c>
      <c r="B15" s="61" t="s">
        <v>65</v>
      </c>
      <c r="C15" s="324">
        <v>1561</v>
      </c>
      <c r="D15" s="324">
        <v>4823</v>
      </c>
    </row>
    <row r="16" spans="1:4">
      <c r="A16" s="61" t="s">
        <v>627</v>
      </c>
      <c r="B16" s="61" t="s">
        <v>59</v>
      </c>
      <c r="C16" s="324">
        <v>19602</v>
      </c>
      <c r="D16" s="324">
        <v>1021</v>
      </c>
    </row>
    <row r="17" spans="1:4">
      <c r="A17" s="61" t="s">
        <v>628</v>
      </c>
      <c r="B17" s="61" t="s">
        <v>520</v>
      </c>
      <c r="C17" s="324">
        <v>8061</v>
      </c>
      <c r="D17" s="324">
        <v>4219</v>
      </c>
    </row>
    <row r="18" spans="1:4">
      <c r="A18" s="61" t="s">
        <v>66</v>
      </c>
      <c r="B18" s="61" t="s">
        <v>67</v>
      </c>
      <c r="C18" s="324">
        <v>7199</v>
      </c>
      <c r="D18" s="324">
        <v>1867</v>
      </c>
    </row>
    <row r="19" spans="1:4">
      <c r="A19" s="325" t="s">
        <v>631</v>
      </c>
      <c r="B19" s="325" t="s">
        <v>883</v>
      </c>
      <c r="C19" s="322">
        <v>-675</v>
      </c>
      <c r="D19" s="322">
        <v>-2150</v>
      </c>
    </row>
    <row r="20" spans="1:4">
      <c r="A20" s="61" t="s">
        <v>632</v>
      </c>
      <c r="B20" s="61" t="s">
        <v>73</v>
      </c>
      <c r="C20" s="324">
        <v>1627</v>
      </c>
      <c r="D20" s="324">
        <v>76</v>
      </c>
    </row>
    <row r="21" spans="1:4">
      <c r="A21" s="61" t="s">
        <v>633</v>
      </c>
      <c r="B21" s="61" t="s">
        <v>75</v>
      </c>
      <c r="C21" s="324">
        <v>1930</v>
      </c>
      <c r="D21" s="324">
        <v>251</v>
      </c>
    </row>
    <row r="22" spans="1:4" ht="26">
      <c r="A22" s="61" t="s">
        <v>1000</v>
      </c>
      <c r="B22" s="61" t="s">
        <v>1061</v>
      </c>
      <c r="C22" s="324">
        <v>0</v>
      </c>
      <c r="D22" s="324">
        <v>0</v>
      </c>
    </row>
    <row r="23" spans="1:4">
      <c r="A23" s="325" t="s">
        <v>817</v>
      </c>
      <c r="B23" s="325" t="s">
        <v>884</v>
      </c>
      <c r="C23" s="322">
        <v>-978</v>
      </c>
      <c r="D23" s="322">
        <v>-2325</v>
      </c>
    </row>
    <row r="24" spans="1:4">
      <c r="A24" s="61" t="s">
        <v>78</v>
      </c>
      <c r="B24" s="61" t="s">
        <v>79</v>
      </c>
      <c r="C24" s="324">
        <v>1879</v>
      </c>
      <c r="D24" s="324">
        <v>0</v>
      </c>
    </row>
    <row r="25" spans="1:4">
      <c r="A25" s="61" t="s">
        <v>1002</v>
      </c>
      <c r="B25" s="61" t="s">
        <v>1003</v>
      </c>
      <c r="C25" s="324">
        <v>-594</v>
      </c>
      <c r="D25" s="324">
        <v>0</v>
      </c>
    </row>
    <row r="26" spans="1:4">
      <c r="A26" s="325" t="s">
        <v>819</v>
      </c>
      <c r="B26" s="325" t="s">
        <v>885</v>
      </c>
      <c r="C26" s="322">
        <v>-3451</v>
      </c>
      <c r="D26" s="322">
        <v>-2325</v>
      </c>
    </row>
    <row r="27" spans="1:4">
      <c r="A27" s="321" t="s">
        <v>821</v>
      </c>
      <c r="B27" s="321" t="s">
        <v>1004</v>
      </c>
      <c r="C27" s="322">
        <v>0</v>
      </c>
      <c r="D27" s="322">
        <v>0</v>
      </c>
    </row>
    <row r="28" spans="1:4">
      <c r="A28" s="326"/>
      <c r="B28" s="326"/>
      <c r="C28" s="327"/>
      <c r="D28" s="327"/>
    </row>
    <row r="29" spans="1:4">
      <c r="A29" s="328" t="s">
        <v>886</v>
      </c>
      <c r="B29" s="328" t="s">
        <v>887</v>
      </c>
      <c r="C29" s="329">
        <v>-3451</v>
      </c>
      <c r="D29" s="329">
        <v>-2325</v>
      </c>
    </row>
    <row r="30" spans="1:4">
      <c r="A30" s="326"/>
      <c r="B30" s="326"/>
      <c r="C30" s="327"/>
      <c r="D30" s="327"/>
    </row>
    <row r="31" spans="1:4">
      <c r="A31" s="325" t="s">
        <v>857</v>
      </c>
      <c r="B31" s="325" t="s">
        <v>888</v>
      </c>
      <c r="C31" s="322">
        <v>0</v>
      </c>
      <c r="D31" s="322">
        <v>0</v>
      </c>
    </row>
    <row r="32" spans="1:4">
      <c r="A32" s="325" t="s">
        <v>889</v>
      </c>
      <c r="B32" s="325" t="s">
        <v>890</v>
      </c>
      <c r="C32" s="322">
        <v>-3451</v>
      </c>
      <c r="D32" s="322">
        <v>-2325</v>
      </c>
    </row>
    <row r="33" spans="1:4">
      <c r="A33" s="15"/>
      <c r="B33" s="16"/>
      <c r="C33" s="32"/>
      <c r="D33" s="32"/>
    </row>
    <row r="34" spans="1:4">
      <c r="A34" s="15"/>
      <c r="B34" s="17"/>
      <c r="C34" s="33"/>
      <c r="D34" s="33"/>
    </row>
    <row r="35" spans="1:4">
      <c r="A35" s="330" t="s">
        <v>86</v>
      </c>
      <c r="B35" s="330" t="s">
        <v>891</v>
      </c>
      <c r="C35" s="331"/>
      <c r="D35" s="331"/>
    </row>
    <row r="36" spans="1:4">
      <c r="A36" s="18" t="s">
        <v>88</v>
      </c>
      <c r="B36" s="18" t="s">
        <v>89</v>
      </c>
      <c r="C36" s="332">
        <v>-0.06</v>
      </c>
      <c r="D36" s="332">
        <v>-0.08</v>
      </c>
    </row>
    <row r="37" spans="1:4">
      <c r="A37" s="333" t="s">
        <v>90</v>
      </c>
      <c r="B37" s="333" t="s">
        <v>91</v>
      </c>
      <c r="C37" s="332">
        <v>-0.05</v>
      </c>
      <c r="D37" s="332">
        <v>-0.08</v>
      </c>
    </row>
    <row r="38" spans="1:4" ht="26">
      <c r="A38" s="325" t="s">
        <v>858</v>
      </c>
      <c r="B38" s="325" t="s">
        <v>892</v>
      </c>
      <c r="C38" s="334"/>
      <c r="D38" s="334"/>
    </row>
    <row r="39" spans="1:4">
      <c r="A39" s="333" t="s">
        <v>88</v>
      </c>
      <c r="B39" s="333" t="s">
        <v>89</v>
      </c>
      <c r="C39" s="332">
        <v>-0.06</v>
      </c>
      <c r="D39" s="332">
        <v>-0.08</v>
      </c>
    </row>
    <row r="40" spans="1:4">
      <c r="A40" s="333" t="s">
        <v>90</v>
      </c>
      <c r="B40" s="333" t="s">
        <v>91</v>
      </c>
      <c r="C40" s="332">
        <v>-0.05</v>
      </c>
      <c r="D40" s="332">
        <v>-0.08</v>
      </c>
    </row>
    <row r="41" spans="1:4">
      <c r="A41" s="325" t="s">
        <v>893</v>
      </c>
      <c r="B41" s="325" t="s">
        <v>894</v>
      </c>
      <c r="C41" s="334"/>
      <c r="D41" s="334"/>
    </row>
    <row r="42" spans="1:4">
      <c r="A42" s="333" t="s">
        <v>88</v>
      </c>
      <c r="B42" s="333" t="s">
        <v>89</v>
      </c>
      <c r="C42" s="332">
        <v>0</v>
      </c>
      <c r="D42" s="332">
        <v>0</v>
      </c>
    </row>
    <row r="43" spans="1:4">
      <c r="A43" s="333" t="s">
        <v>90</v>
      </c>
      <c r="B43" s="333" t="s">
        <v>91</v>
      </c>
      <c r="C43" s="332">
        <v>0</v>
      </c>
      <c r="D43" s="332">
        <v>0</v>
      </c>
    </row>
    <row r="46" spans="1:4">
      <c r="A46" s="330" t="s">
        <v>886</v>
      </c>
      <c r="B46" s="330" t="s">
        <v>887</v>
      </c>
      <c r="C46" s="322">
        <v>-3451</v>
      </c>
      <c r="D46" s="322">
        <v>-2325</v>
      </c>
    </row>
    <row r="47" spans="1:4" ht="26">
      <c r="A47" s="38" t="s">
        <v>896</v>
      </c>
      <c r="B47" s="38" t="s">
        <v>897</v>
      </c>
      <c r="C47" s="324">
        <v>0</v>
      </c>
      <c r="D47" s="324">
        <v>0</v>
      </c>
    </row>
    <row r="48" spans="1:4">
      <c r="A48" s="38" t="s">
        <v>637</v>
      </c>
      <c r="B48" s="38" t="s">
        <v>898</v>
      </c>
      <c r="C48" s="324">
        <v>-43</v>
      </c>
      <c r="D48" s="324">
        <v>0</v>
      </c>
    </row>
    <row r="49" spans="1:4">
      <c r="A49" s="38" t="s">
        <v>1163</v>
      </c>
      <c r="B49" s="38" t="s">
        <v>1164</v>
      </c>
      <c r="C49" s="324">
        <v>-3</v>
      </c>
      <c r="D49" s="324">
        <v>-3</v>
      </c>
    </row>
    <row r="50" spans="1:4">
      <c r="A50" s="38" t="s">
        <v>403</v>
      </c>
      <c r="B50" s="38" t="s">
        <v>404</v>
      </c>
      <c r="C50" s="324">
        <v>0</v>
      </c>
      <c r="D50" s="324">
        <v>0</v>
      </c>
    </row>
    <row r="51" spans="1:4" ht="26">
      <c r="A51" s="38" t="s">
        <v>899</v>
      </c>
      <c r="B51" s="38" t="s">
        <v>900</v>
      </c>
      <c r="C51" s="324">
        <v>0</v>
      </c>
      <c r="D51" s="324">
        <v>0</v>
      </c>
    </row>
    <row r="52" spans="1:4">
      <c r="A52" s="330" t="s">
        <v>405</v>
      </c>
      <c r="B52" s="330" t="s">
        <v>901</v>
      </c>
      <c r="C52" s="322">
        <v>-3497</v>
      </c>
      <c r="D52" s="322">
        <v>-2322</v>
      </c>
    </row>
    <row r="53" spans="1:4" ht="26">
      <c r="A53" s="18" t="s">
        <v>795</v>
      </c>
      <c r="B53" s="18" t="s">
        <v>902</v>
      </c>
      <c r="C53" s="324">
        <v>0</v>
      </c>
      <c r="D53" s="324">
        <v>0</v>
      </c>
    </row>
    <row r="54" spans="1:4" ht="26">
      <c r="A54" s="330" t="s">
        <v>903</v>
      </c>
      <c r="B54" s="330" t="s">
        <v>904</v>
      </c>
      <c r="C54" s="322">
        <v>-3497</v>
      </c>
      <c r="D54" s="322">
        <v>-2322</v>
      </c>
    </row>
    <row r="57" spans="1:4" ht="26">
      <c r="A57" s="13" t="s">
        <v>1087</v>
      </c>
      <c r="B57" s="13" t="s">
        <v>1088</v>
      </c>
    </row>
    <row r="58" spans="1:4" ht="31.25" customHeight="1">
      <c r="A58" s="319" t="s">
        <v>126</v>
      </c>
      <c r="B58" s="319" t="s">
        <v>127</v>
      </c>
      <c r="C58" s="320" t="s">
        <v>1165</v>
      </c>
      <c r="D58" s="320" t="s">
        <v>1170</v>
      </c>
    </row>
    <row r="59" spans="1:4">
      <c r="A59" s="340" t="s">
        <v>14</v>
      </c>
      <c r="B59" s="340" t="s">
        <v>15</v>
      </c>
      <c r="C59" s="336">
        <v>89630</v>
      </c>
      <c r="D59" s="336">
        <v>32866</v>
      </c>
    </row>
    <row r="60" spans="1:4">
      <c r="A60" s="61" t="s">
        <v>566</v>
      </c>
      <c r="B60" s="61" t="s">
        <v>133</v>
      </c>
      <c r="C60" s="62">
        <v>9067</v>
      </c>
      <c r="D60" s="62">
        <v>6440</v>
      </c>
    </row>
    <row r="61" spans="1:4">
      <c r="A61" s="61" t="s">
        <v>134</v>
      </c>
      <c r="B61" s="61" t="s">
        <v>907</v>
      </c>
      <c r="C61" s="62">
        <v>72804</v>
      </c>
      <c r="D61" s="62">
        <v>33</v>
      </c>
    </row>
    <row r="62" spans="1:4">
      <c r="A62" s="61" t="s">
        <v>138</v>
      </c>
      <c r="B62" s="61" t="s">
        <v>139</v>
      </c>
      <c r="C62" s="62">
        <v>6847</v>
      </c>
      <c r="D62" s="62">
        <v>0</v>
      </c>
    </row>
    <row r="63" spans="1:4">
      <c r="A63" s="61" t="s">
        <v>909</v>
      </c>
      <c r="B63" s="61" t="s">
        <v>141</v>
      </c>
      <c r="C63" s="62">
        <v>0</v>
      </c>
      <c r="D63" s="62">
        <v>0</v>
      </c>
    </row>
    <row r="64" spans="1:4">
      <c r="A64" s="61" t="s">
        <v>536</v>
      </c>
      <c r="B64" s="61" t="s">
        <v>451</v>
      </c>
      <c r="C64" s="62">
        <v>0</v>
      </c>
      <c r="D64" s="62">
        <v>0</v>
      </c>
    </row>
    <row r="65" spans="1:4" ht="26">
      <c r="A65" s="61" t="s">
        <v>644</v>
      </c>
      <c r="B65" s="61" t="s">
        <v>865</v>
      </c>
      <c r="C65" s="62">
        <v>0</v>
      </c>
      <c r="D65" s="62">
        <v>26393</v>
      </c>
    </row>
    <row r="66" spans="1:4">
      <c r="A66" s="61" t="s">
        <v>911</v>
      </c>
      <c r="B66" s="61" t="s">
        <v>912</v>
      </c>
      <c r="C66" s="62">
        <v>0</v>
      </c>
      <c r="D66" s="62">
        <v>0</v>
      </c>
    </row>
    <row r="67" spans="1:4">
      <c r="A67" s="61" t="s">
        <v>146</v>
      </c>
      <c r="B67" s="61" t="s">
        <v>147</v>
      </c>
      <c r="C67" s="62">
        <v>0</v>
      </c>
      <c r="D67" s="62">
        <v>0</v>
      </c>
    </row>
    <row r="68" spans="1:4">
      <c r="A68" s="61" t="s">
        <v>913</v>
      </c>
      <c r="B68" s="61" t="s">
        <v>151</v>
      </c>
      <c r="C68" s="62">
        <v>648</v>
      </c>
      <c r="D68" s="62">
        <v>0</v>
      </c>
    </row>
    <row r="69" spans="1:4">
      <c r="A69" s="61" t="s">
        <v>1005</v>
      </c>
      <c r="B69" s="61" t="s">
        <v>1006</v>
      </c>
      <c r="C69" s="62">
        <v>264</v>
      </c>
      <c r="D69" s="62">
        <v>0</v>
      </c>
    </row>
    <row r="70" spans="1:4">
      <c r="A70" s="340" t="s">
        <v>914</v>
      </c>
      <c r="B70" s="340" t="s">
        <v>17</v>
      </c>
      <c r="C70" s="336">
        <v>77884</v>
      </c>
      <c r="D70" s="336">
        <v>2361</v>
      </c>
    </row>
    <row r="71" spans="1:4">
      <c r="A71" s="61" t="s">
        <v>156</v>
      </c>
      <c r="B71" s="61" t="s">
        <v>157</v>
      </c>
      <c r="C71" s="62">
        <v>27739</v>
      </c>
      <c r="D71" s="62">
        <v>723</v>
      </c>
    </row>
    <row r="72" spans="1:4">
      <c r="A72" s="61" t="s">
        <v>158</v>
      </c>
      <c r="B72" s="61" t="s">
        <v>159</v>
      </c>
      <c r="C72" s="62">
        <v>17868</v>
      </c>
      <c r="D72" s="62">
        <v>1116</v>
      </c>
    </row>
    <row r="73" spans="1:4">
      <c r="A73" s="364" t="s">
        <v>915</v>
      </c>
      <c r="B73" s="364" t="s">
        <v>161</v>
      </c>
      <c r="C73" s="337">
        <v>625</v>
      </c>
      <c r="D73" s="337">
        <v>0</v>
      </c>
    </row>
    <row r="74" spans="1:4">
      <c r="A74" s="61" t="s">
        <v>152</v>
      </c>
      <c r="B74" s="61" t="s">
        <v>163</v>
      </c>
      <c r="C74" s="62">
        <v>1097</v>
      </c>
      <c r="D74" s="62">
        <v>396</v>
      </c>
    </row>
    <row r="75" spans="1:4">
      <c r="A75" s="61" t="s">
        <v>916</v>
      </c>
      <c r="B75" s="61" t="s">
        <v>917</v>
      </c>
      <c r="C75" s="62">
        <v>0</v>
      </c>
      <c r="D75" s="62">
        <v>0</v>
      </c>
    </row>
    <row r="76" spans="1:4" ht="26">
      <c r="A76" s="61" t="s">
        <v>918</v>
      </c>
      <c r="B76" s="61" t="s">
        <v>919</v>
      </c>
      <c r="C76" s="62">
        <v>0</v>
      </c>
      <c r="D76" s="62">
        <v>0</v>
      </c>
    </row>
    <row r="77" spans="1:4">
      <c r="A77" s="61" t="s">
        <v>146</v>
      </c>
      <c r="B77" s="61" t="s">
        <v>147</v>
      </c>
      <c r="C77" s="62">
        <v>0</v>
      </c>
      <c r="D77" s="62">
        <v>0</v>
      </c>
    </row>
    <row r="78" spans="1:4">
      <c r="A78" s="61" t="s">
        <v>499</v>
      </c>
      <c r="B78" s="61" t="s">
        <v>149</v>
      </c>
      <c r="C78" s="62">
        <v>14945</v>
      </c>
      <c r="D78" s="62">
        <v>96</v>
      </c>
    </row>
    <row r="79" spans="1:4">
      <c r="A79" s="61" t="s">
        <v>170</v>
      </c>
      <c r="B79" s="61" t="s">
        <v>920</v>
      </c>
      <c r="C79" s="62">
        <v>15610</v>
      </c>
      <c r="D79" s="62">
        <v>30</v>
      </c>
    </row>
    <row r="80" spans="1:4">
      <c r="A80" s="61" t="s">
        <v>923</v>
      </c>
      <c r="B80" s="61" t="s">
        <v>924</v>
      </c>
      <c r="C80" s="62">
        <v>0</v>
      </c>
      <c r="D80" s="62">
        <v>0</v>
      </c>
    </row>
    <row r="81" spans="1:4">
      <c r="A81" s="340" t="s">
        <v>20</v>
      </c>
      <c r="B81" s="340" t="s">
        <v>925</v>
      </c>
      <c r="C81" s="336">
        <v>167514</v>
      </c>
      <c r="D81" s="336">
        <v>35227</v>
      </c>
    </row>
    <row r="82" spans="1:4">
      <c r="A82" s="15"/>
      <c r="B82" s="15"/>
      <c r="C82" s="1"/>
    </row>
    <row r="83" spans="1:4" ht="31.25" customHeight="1">
      <c r="A83" s="319" t="s">
        <v>452</v>
      </c>
      <c r="B83" s="319" t="s">
        <v>177</v>
      </c>
      <c r="C83" s="320" t="s">
        <v>1165</v>
      </c>
      <c r="D83" s="320" t="s">
        <v>1170</v>
      </c>
    </row>
    <row r="84" spans="1:4">
      <c r="A84" s="340" t="s">
        <v>22</v>
      </c>
      <c r="B84" s="340" t="s">
        <v>23</v>
      </c>
      <c r="C84" s="336">
        <v>77665</v>
      </c>
      <c r="D84" s="336">
        <v>3620</v>
      </c>
    </row>
    <row r="85" spans="1:4">
      <c r="A85" s="340" t="s">
        <v>926</v>
      </c>
      <c r="B85" s="340" t="s">
        <v>481</v>
      </c>
      <c r="C85" s="336">
        <v>77665</v>
      </c>
      <c r="D85" s="336">
        <v>3620</v>
      </c>
    </row>
    <row r="86" spans="1:4">
      <c r="A86" s="61" t="s">
        <v>182</v>
      </c>
      <c r="B86" s="61" t="s">
        <v>183</v>
      </c>
      <c r="C86" s="62">
        <v>82837</v>
      </c>
      <c r="D86" s="62">
        <v>28152</v>
      </c>
    </row>
    <row r="87" spans="1:4">
      <c r="A87" s="61" t="s">
        <v>990</v>
      </c>
      <c r="B87" s="61" t="s">
        <v>1007</v>
      </c>
      <c r="C87" s="62">
        <v>101751</v>
      </c>
      <c r="D87" s="62">
        <v>75532</v>
      </c>
    </row>
    <row r="88" spans="1:4">
      <c r="A88" s="61" t="s">
        <v>1008</v>
      </c>
      <c r="B88" s="61" t="s">
        <v>189</v>
      </c>
      <c r="C88" s="62">
        <v>0</v>
      </c>
      <c r="D88" s="62">
        <v>0</v>
      </c>
    </row>
    <row r="89" spans="1:4">
      <c r="A89" s="61" t="s">
        <v>573</v>
      </c>
      <c r="B89" s="61" t="s">
        <v>191</v>
      </c>
      <c r="C89" s="62">
        <v>0</v>
      </c>
      <c r="D89" s="62">
        <v>3</v>
      </c>
    </row>
    <row r="90" spans="1:4">
      <c r="A90" s="61" t="s">
        <v>574</v>
      </c>
      <c r="B90" s="61" t="s">
        <v>193</v>
      </c>
      <c r="C90" s="62">
        <v>-734</v>
      </c>
      <c r="D90" s="62">
        <v>0</v>
      </c>
    </row>
    <row r="91" spans="1:4">
      <c r="A91" s="61" t="s">
        <v>194</v>
      </c>
      <c r="B91" s="61" t="s">
        <v>195</v>
      </c>
      <c r="C91" s="62">
        <v>-102738</v>
      </c>
      <c r="D91" s="62">
        <v>-97742</v>
      </c>
    </row>
    <row r="92" spans="1:4">
      <c r="A92" s="61" t="s">
        <v>575</v>
      </c>
      <c r="B92" s="61" t="s">
        <v>197</v>
      </c>
      <c r="C92" s="62">
        <v>-3451</v>
      </c>
      <c r="D92" s="62">
        <v>-2325</v>
      </c>
    </row>
    <row r="93" spans="1:4">
      <c r="A93" s="321" t="s">
        <v>927</v>
      </c>
      <c r="B93" s="321" t="s">
        <v>482</v>
      </c>
      <c r="C93" s="341">
        <v>0</v>
      </c>
      <c r="D93" s="341"/>
    </row>
    <row r="94" spans="1:4">
      <c r="A94" s="340" t="s">
        <v>24</v>
      </c>
      <c r="B94" s="340" t="s">
        <v>928</v>
      </c>
      <c r="C94" s="336">
        <v>15956</v>
      </c>
      <c r="D94" s="336">
        <v>9158</v>
      </c>
    </row>
    <row r="95" spans="1:4">
      <c r="A95" s="61" t="s">
        <v>336</v>
      </c>
      <c r="B95" s="61" t="s">
        <v>337</v>
      </c>
      <c r="C95" s="62">
        <v>9502</v>
      </c>
      <c r="D95" s="62">
        <v>9062</v>
      </c>
    </row>
    <row r="96" spans="1:4">
      <c r="A96" s="61" t="s">
        <v>200</v>
      </c>
      <c r="B96" s="61" t="s">
        <v>201</v>
      </c>
      <c r="C96" s="62">
        <v>0</v>
      </c>
      <c r="D96" s="62">
        <v>79</v>
      </c>
    </row>
    <row r="97" spans="1:4">
      <c r="A97" s="61" t="s">
        <v>929</v>
      </c>
      <c r="B97" s="61" t="s">
        <v>531</v>
      </c>
      <c r="C97" s="62">
        <v>0</v>
      </c>
      <c r="D97" s="62">
        <v>0</v>
      </c>
    </row>
    <row r="98" spans="1:4">
      <c r="A98" s="61" t="s">
        <v>502</v>
      </c>
      <c r="B98" s="61" t="s">
        <v>205</v>
      </c>
      <c r="C98" s="62">
        <v>6309</v>
      </c>
      <c r="D98" s="62">
        <v>10</v>
      </c>
    </row>
    <row r="99" spans="1:4">
      <c r="A99" s="61" t="s">
        <v>503</v>
      </c>
      <c r="B99" s="61" t="s">
        <v>207</v>
      </c>
      <c r="C99" s="62">
        <v>106</v>
      </c>
      <c r="D99" s="62">
        <v>0</v>
      </c>
    </row>
    <row r="100" spans="1:4">
      <c r="A100" s="61" t="s">
        <v>483</v>
      </c>
      <c r="B100" s="61" t="s">
        <v>456</v>
      </c>
      <c r="C100" s="62">
        <v>34</v>
      </c>
      <c r="D100" s="62">
        <v>7</v>
      </c>
    </row>
    <row r="101" spans="1:4">
      <c r="A101" s="61" t="s">
        <v>930</v>
      </c>
      <c r="B101" s="61" t="s">
        <v>211</v>
      </c>
      <c r="C101" s="62">
        <v>5</v>
      </c>
      <c r="D101" s="62">
        <v>0</v>
      </c>
    </row>
    <row r="102" spans="1:4">
      <c r="A102" s="340" t="s">
        <v>931</v>
      </c>
      <c r="B102" s="340" t="s">
        <v>932</v>
      </c>
      <c r="C102" s="336">
        <v>73893</v>
      </c>
      <c r="D102" s="336">
        <v>22449</v>
      </c>
    </row>
    <row r="103" spans="1:4">
      <c r="A103" s="61" t="s">
        <v>336</v>
      </c>
      <c r="B103" s="61" t="s">
        <v>337</v>
      </c>
      <c r="C103" s="62">
        <v>23599</v>
      </c>
      <c r="D103" s="62">
        <v>250</v>
      </c>
    </row>
    <row r="104" spans="1:4">
      <c r="A104" s="61" t="s">
        <v>200</v>
      </c>
      <c r="B104" s="61" t="s">
        <v>201</v>
      </c>
      <c r="C104" s="62">
        <v>168</v>
      </c>
      <c r="D104" s="62">
        <v>28</v>
      </c>
    </row>
    <row r="105" spans="1:4">
      <c r="A105" s="61" t="s">
        <v>579</v>
      </c>
      <c r="B105" s="61" t="s">
        <v>217</v>
      </c>
      <c r="C105" s="62">
        <v>28093</v>
      </c>
      <c r="D105" s="62">
        <v>2024</v>
      </c>
    </row>
    <row r="106" spans="1:4">
      <c r="A106" s="61" t="s">
        <v>933</v>
      </c>
      <c r="B106" s="61" t="s">
        <v>219</v>
      </c>
      <c r="C106" s="62">
        <v>49</v>
      </c>
      <c r="D106" s="62">
        <v>0</v>
      </c>
    </row>
    <row r="107" spans="1:4">
      <c r="A107" s="61" t="s">
        <v>202</v>
      </c>
      <c r="B107" s="61" t="s">
        <v>203</v>
      </c>
      <c r="C107" s="62">
        <v>21521</v>
      </c>
      <c r="D107" s="62">
        <v>19326</v>
      </c>
    </row>
    <row r="108" spans="1:4">
      <c r="A108" s="61" t="s">
        <v>503</v>
      </c>
      <c r="B108" s="61" t="s">
        <v>207</v>
      </c>
      <c r="C108" s="62">
        <v>18</v>
      </c>
      <c r="D108" s="62">
        <v>0</v>
      </c>
    </row>
    <row r="109" spans="1:4">
      <c r="A109" s="61" t="s">
        <v>934</v>
      </c>
      <c r="B109" s="61" t="s">
        <v>456</v>
      </c>
      <c r="C109" s="62">
        <v>1</v>
      </c>
      <c r="D109" s="62">
        <v>0</v>
      </c>
    </row>
    <row r="110" spans="1:4">
      <c r="A110" s="61" t="s">
        <v>930</v>
      </c>
      <c r="B110" s="61" t="s">
        <v>211</v>
      </c>
      <c r="C110" s="62">
        <v>444</v>
      </c>
      <c r="D110" s="62">
        <v>821</v>
      </c>
    </row>
    <row r="111" spans="1:4" ht="26">
      <c r="A111" s="342" t="s">
        <v>935</v>
      </c>
      <c r="B111" s="342" t="s">
        <v>936</v>
      </c>
      <c r="C111" s="343">
        <v>0</v>
      </c>
      <c r="D111" s="343">
        <v>0</v>
      </c>
    </row>
    <row r="112" spans="1:4">
      <c r="A112" s="340" t="s">
        <v>30</v>
      </c>
      <c r="B112" s="340" t="s">
        <v>937</v>
      </c>
      <c r="C112" s="336">
        <v>167514</v>
      </c>
      <c r="D112" s="336">
        <v>35227</v>
      </c>
    </row>
    <row r="115" spans="1:4" ht="26">
      <c r="A115" s="13" t="s">
        <v>1090</v>
      </c>
      <c r="B115" s="13" t="s">
        <v>1091</v>
      </c>
    </row>
    <row r="116" spans="1:4" ht="31.25" customHeight="1">
      <c r="A116" s="319" t="s">
        <v>231</v>
      </c>
      <c r="B116" s="319" t="s">
        <v>232</v>
      </c>
      <c r="C116" s="113" t="s">
        <v>1162</v>
      </c>
      <c r="D116" s="113" t="s">
        <v>1169</v>
      </c>
    </row>
    <row r="117" spans="1:4">
      <c r="A117" s="344" t="s">
        <v>938</v>
      </c>
      <c r="B117" s="344" t="s">
        <v>234</v>
      </c>
      <c r="C117" s="4"/>
      <c r="D117" s="4"/>
    </row>
    <row r="118" spans="1:4">
      <c r="A118" s="345" t="s">
        <v>817</v>
      </c>
      <c r="B118" s="345" t="s">
        <v>1146</v>
      </c>
      <c r="C118" s="5">
        <v>-1570</v>
      </c>
      <c r="D118" s="5">
        <v>-2325</v>
      </c>
    </row>
    <row r="119" spans="1:4">
      <c r="A119" s="345" t="s">
        <v>235</v>
      </c>
      <c r="B119" s="345" t="s">
        <v>236</v>
      </c>
      <c r="C119" s="5">
        <v>12641</v>
      </c>
      <c r="D119" s="5">
        <v>-2164</v>
      </c>
    </row>
    <row r="120" spans="1:4" ht="26">
      <c r="A120" s="358" t="s">
        <v>1055</v>
      </c>
      <c r="B120" s="358" t="s">
        <v>1056</v>
      </c>
      <c r="C120" s="6">
        <v>0</v>
      </c>
      <c r="D120" s="6">
        <v>0</v>
      </c>
    </row>
    <row r="121" spans="1:4">
      <c r="A121" s="63" t="s">
        <v>1057</v>
      </c>
      <c r="B121" s="63" t="s">
        <v>1058</v>
      </c>
      <c r="C121" s="6">
        <v>1536</v>
      </c>
      <c r="D121" s="6">
        <v>368</v>
      </c>
    </row>
    <row r="122" spans="1:4">
      <c r="A122" s="63" t="s">
        <v>804</v>
      </c>
      <c r="B122" s="63" t="s">
        <v>1011</v>
      </c>
      <c r="C122" s="6">
        <v>-9</v>
      </c>
      <c r="D122" s="6">
        <v>0</v>
      </c>
    </row>
    <row r="123" spans="1:4">
      <c r="A123" s="63" t="s">
        <v>943</v>
      </c>
      <c r="B123" s="63" t="s">
        <v>605</v>
      </c>
      <c r="C123" s="6">
        <v>2218</v>
      </c>
      <c r="D123" s="6">
        <v>-76</v>
      </c>
    </row>
    <row r="124" spans="1:4">
      <c r="A124" s="63" t="s">
        <v>652</v>
      </c>
      <c r="B124" s="63" t="s">
        <v>944</v>
      </c>
      <c r="C124" s="6">
        <v>32</v>
      </c>
      <c r="D124" s="6">
        <v>76</v>
      </c>
    </row>
    <row r="125" spans="1:4">
      <c r="A125" s="63" t="s">
        <v>653</v>
      </c>
      <c r="B125" s="63" t="s">
        <v>248</v>
      </c>
      <c r="C125" s="6">
        <v>-193</v>
      </c>
      <c r="D125" s="6">
        <v>0</v>
      </c>
    </row>
    <row r="126" spans="1:4">
      <c r="A126" s="63" t="s">
        <v>654</v>
      </c>
      <c r="B126" s="63" t="s">
        <v>250</v>
      </c>
      <c r="C126" s="6">
        <v>-9507</v>
      </c>
      <c r="D126" s="6">
        <v>636</v>
      </c>
    </row>
    <row r="127" spans="1:4">
      <c r="A127" s="63" t="s">
        <v>655</v>
      </c>
      <c r="B127" s="63" t="s">
        <v>252</v>
      </c>
      <c r="C127" s="6">
        <v>6531</v>
      </c>
      <c r="D127" s="6">
        <v>11582</v>
      </c>
    </row>
    <row r="128" spans="1:4">
      <c r="A128" s="63" t="s">
        <v>255</v>
      </c>
      <c r="B128" s="63" t="s">
        <v>945</v>
      </c>
      <c r="C128" s="6">
        <v>3787</v>
      </c>
      <c r="D128" s="6">
        <v>-14772</v>
      </c>
    </row>
    <row r="129" spans="1:4">
      <c r="A129" s="63" t="s">
        <v>259</v>
      </c>
      <c r="B129" s="63" t="s">
        <v>256</v>
      </c>
      <c r="C129" s="6">
        <v>5491</v>
      </c>
      <c r="D129" s="6">
        <v>0</v>
      </c>
    </row>
    <row r="130" spans="1:4">
      <c r="A130" s="63" t="s">
        <v>946</v>
      </c>
      <c r="B130" s="63" t="s">
        <v>260</v>
      </c>
      <c r="C130" s="6">
        <v>2755</v>
      </c>
      <c r="D130" s="6">
        <v>22</v>
      </c>
    </row>
    <row r="131" spans="1:4">
      <c r="A131" s="345" t="s">
        <v>805</v>
      </c>
      <c r="B131" s="345" t="s">
        <v>262</v>
      </c>
      <c r="C131" s="5">
        <v>11071</v>
      </c>
      <c r="D131" s="5">
        <v>-4489</v>
      </c>
    </row>
    <row r="132" spans="1:4">
      <c r="A132" s="346" t="s">
        <v>947</v>
      </c>
      <c r="B132" s="346" t="s">
        <v>948</v>
      </c>
      <c r="C132" s="7">
        <v>0</v>
      </c>
      <c r="D132" s="7">
        <v>0</v>
      </c>
    </row>
    <row r="133" spans="1:4">
      <c r="A133" s="63" t="s">
        <v>766</v>
      </c>
      <c r="B133" s="63" t="s">
        <v>767</v>
      </c>
      <c r="C133" s="6">
        <v>-792</v>
      </c>
      <c r="D133" s="6">
        <v>0</v>
      </c>
    </row>
    <row r="134" spans="1:4">
      <c r="A134" s="347" t="s">
        <v>949</v>
      </c>
      <c r="B134" s="347" t="s">
        <v>950</v>
      </c>
      <c r="C134" s="5">
        <v>10279</v>
      </c>
      <c r="D134" s="5">
        <v>-4489</v>
      </c>
    </row>
    <row r="135" spans="1:4">
      <c r="A135" s="344" t="s">
        <v>660</v>
      </c>
      <c r="B135" s="344" t="s">
        <v>272</v>
      </c>
      <c r="C135" s="4"/>
      <c r="D135" s="4"/>
    </row>
    <row r="136" spans="1:4">
      <c r="A136" s="348" t="s">
        <v>549</v>
      </c>
      <c r="B136" s="348" t="s">
        <v>274</v>
      </c>
      <c r="C136" s="4">
        <v>895</v>
      </c>
      <c r="D136" s="4">
        <v>254</v>
      </c>
    </row>
    <row r="137" spans="1:4">
      <c r="A137" s="63" t="s">
        <v>951</v>
      </c>
      <c r="B137" s="63" t="s">
        <v>952</v>
      </c>
      <c r="C137" s="6">
        <v>151</v>
      </c>
      <c r="D137" s="6">
        <v>178</v>
      </c>
    </row>
    <row r="138" spans="1:4">
      <c r="A138" s="63" t="s">
        <v>1012</v>
      </c>
      <c r="B138" s="63" t="s">
        <v>1013</v>
      </c>
      <c r="C138" s="6"/>
      <c r="D138" s="6">
        <v>0</v>
      </c>
    </row>
    <row r="139" spans="1:4">
      <c r="A139" s="63" t="s">
        <v>281</v>
      </c>
      <c r="B139" s="63" t="s">
        <v>282</v>
      </c>
      <c r="C139" s="6">
        <v>578</v>
      </c>
      <c r="D139" s="6">
        <v>76</v>
      </c>
    </row>
    <row r="140" spans="1:4">
      <c r="A140" s="63" t="s">
        <v>953</v>
      </c>
      <c r="B140" s="63" t="s">
        <v>954</v>
      </c>
      <c r="C140" s="6">
        <v>17</v>
      </c>
      <c r="D140" s="6">
        <v>0</v>
      </c>
    </row>
    <row r="141" spans="1:4">
      <c r="A141" s="63" t="s">
        <v>1014</v>
      </c>
      <c r="B141" s="63" t="s">
        <v>1015</v>
      </c>
      <c r="C141" s="6">
        <v>149</v>
      </c>
      <c r="D141" s="6">
        <v>0</v>
      </c>
    </row>
    <row r="142" spans="1:4">
      <c r="A142" s="345" t="s">
        <v>553</v>
      </c>
      <c r="B142" s="345" t="s">
        <v>300</v>
      </c>
      <c r="C142" s="5">
        <v>859</v>
      </c>
      <c r="D142" s="5">
        <v>14140</v>
      </c>
    </row>
    <row r="143" spans="1:4" ht="26">
      <c r="A143" s="63" t="s">
        <v>957</v>
      </c>
      <c r="B143" s="63" t="s">
        <v>958</v>
      </c>
      <c r="C143" s="6">
        <v>822</v>
      </c>
      <c r="D143" s="6">
        <v>0</v>
      </c>
    </row>
    <row r="144" spans="1:4">
      <c r="A144" s="63" t="s">
        <v>1016</v>
      </c>
      <c r="B144" s="63" t="s">
        <v>1017</v>
      </c>
      <c r="C144" s="6"/>
      <c r="D144" s="6">
        <v>0</v>
      </c>
    </row>
    <row r="145" spans="1:4">
      <c r="A145" s="63" t="s">
        <v>962</v>
      </c>
      <c r="B145" s="63" t="s">
        <v>963</v>
      </c>
      <c r="C145" s="6">
        <v>0</v>
      </c>
      <c r="D145" s="6">
        <v>14140</v>
      </c>
    </row>
    <row r="146" spans="1:4">
      <c r="A146" s="63" t="s">
        <v>557</v>
      </c>
      <c r="B146" s="63" t="s">
        <v>424</v>
      </c>
      <c r="C146" s="6">
        <v>37</v>
      </c>
      <c r="D146" s="6">
        <v>0</v>
      </c>
    </row>
    <row r="147" spans="1:4">
      <c r="A147" s="347" t="s">
        <v>964</v>
      </c>
      <c r="B147" s="347" t="s">
        <v>965</v>
      </c>
      <c r="C147" s="5">
        <v>36</v>
      </c>
      <c r="D147" s="5">
        <v>-13886</v>
      </c>
    </row>
    <row r="148" spans="1:4">
      <c r="A148" s="344" t="s">
        <v>669</v>
      </c>
      <c r="B148" s="344" t="s">
        <v>966</v>
      </c>
      <c r="C148" s="4"/>
      <c r="D148" s="4"/>
    </row>
    <row r="149" spans="1:4">
      <c r="A149" s="348" t="s">
        <v>549</v>
      </c>
      <c r="B149" s="348" t="s">
        <v>274</v>
      </c>
      <c r="C149" s="4">
        <v>22011</v>
      </c>
      <c r="D149" s="4">
        <v>16161</v>
      </c>
    </row>
    <row r="150" spans="1:4" ht="26">
      <c r="A150" s="63" t="s">
        <v>967</v>
      </c>
      <c r="B150" s="63" t="s">
        <v>968</v>
      </c>
      <c r="C150" s="6">
        <v>11250</v>
      </c>
      <c r="D150" s="6">
        <v>6848</v>
      </c>
    </row>
    <row r="151" spans="1:4">
      <c r="A151" s="63" t="s">
        <v>336</v>
      </c>
      <c r="B151" s="63" t="s">
        <v>337</v>
      </c>
      <c r="C151" s="6">
        <v>10759</v>
      </c>
      <c r="D151" s="6">
        <v>9313</v>
      </c>
    </row>
    <row r="152" spans="1:4">
      <c r="A152" s="63" t="s">
        <v>1018</v>
      </c>
      <c r="B152" s="63" t="s">
        <v>1019</v>
      </c>
      <c r="C152" s="6">
        <v>0</v>
      </c>
      <c r="D152" s="6">
        <v>0</v>
      </c>
    </row>
    <row r="153" spans="1:4">
      <c r="A153" s="63" t="s">
        <v>1020</v>
      </c>
      <c r="B153" s="63" t="s">
        <v>1021</v>
      </c>
      <c r="C153" s="6">
        <v>2</v>
      </c>
      <c r="D153" s="6">
        <v>0</v>
      </c>
    </row>
    <row r="154" spans="1:4">
      <c r="A154" s="345" t="s">
        <v>553</v>
      </c>
      <c r="B154" s="345" t="s">
        <v>300</v>
      </c>
      <c r="C154" s="5">
        <v>16746</v>
      </c>
      <c r="D154" s="5">
        <v>0</v>
      </c>
    </row>
    <row r="155" spans="1:4">
      <c r="A155" s="63" t="s">
        <v>1022</v>
      </c>
      <c r="B155" s="63" t="s">
        <v>1023</v>
      </c>
      <c r="C155" s="6">
        <v>0</v>
      </c>
      <c r="D155" s="6">
        <v>0</v>
      </c>
    </row>
    <row r="156" spans="1:4">
      <c r="A156" s="63" t="s">
        <v>811</v>
      </c>
      <c r="B156" s="63" t="s">
        <v>346</v>
      </c>
      <c r="C156" s="6">
        <v>0</v>
      </c>
      <c r="D156" s="6">
        <v>0</v>
      </c>
    </row>
    <row r="157" spans="1:4" ht="26">
      <c r="A157" s="63" t="s">
        <v>1024</v>
      </c>
      <c r="B157" s="63" t="s">
        <v>1025</v>
      </c>
      <c r="C157" s="6">
        <v>0</v>
      </c>
      <c r="D157" s="6">
        <v>0</v>
      </c>
    </row>
    <row r="158" spans="1:4">
      <c r="A158" s="63" t="s">
        <v>969</v>
      </c>
      <c r="B158" s="63" t="s">
        <v>970</v>
      </c>
      <c r="C158" s="6">
        <v>14133</v>
      </c>
      <c r="D158" s="6">
        <v>0</v>
      </c>
    </row>
    <row r="159" spans="1:4">
      <c r="A159" s="63" t="s">
        <v>1026</v>
      </c>
      <c r="B159" s="63" t="s">
        <v>1027</v>
      </c>
      <c r="C159" s="6">
        <v>0</v>
      </c>
      <c r="D159" s="6">
        <v>0</v>
      </c>
    </row>
    <row r="160" spans="1:4">
      <c r="A160" s="63" t="s">
        <v>200</v>
      </c>
      <c r="B160" s="63" t="s">
        <v>1028</v>
      </c>
      <c r="C160" s="6">
        <v>0</v>
      </c>
      <c r="D160" s="6">
        <v>0</v>
      </c>
    </row>
    <row r="161" spans="1:9">
      <c r="A161" s="63" t="s">
        <v>971</v>
      </c>
      <c r="B161" s="63" t="s">
        <v>786</v>
      </c>
      <c r="C161" s="6">
        <v>303</v>
      </c>
      <c r="D161" s="6">
        <v>0</v>
      </c>
    </row>
    <row r="162" spans="1:9">
      <c r="A162" s="63" t="s">
        <v>351</v>
      </c>
      <c r="B162" s="63" t="s">
        <v>341</v>
      </c>
      <c r="C162" s="6">
        <v>1594</v>
      </c>
      <c r="D162" s="6">
        <v>0</v>
      </c>
    </row>
    <row r="163" spans="1:9">
      <c r="A163" s="63" t="s">
        <v>1029</v>
      </c>
      <c r="B163" s="63" t="s">
        <v>1030</v>
      </c>
      <c r="C163" s="6">
        <v>716</v>
      </c>
      <c r="D163" s="6">
        <v>0</v>
      </c>
    </row>
    <row r="164" spans="1:9">
      <c r="A164" s="347" t="s">
        <v>972</v>
      </c>
      <c r="B164" s="347" t="s">
        <v>973</v>
      </c>
      <c r="C164" s="5">
        <v>5265</v>
      </c>
      <c r="D164" s="5">
        <v>16161</v>
      </c>
    </row>
    <row r="165" spans="1:9">
      <c r="A165" s="48" t="s">
        <v>974</v>
      </c>
      <c r="B165" s="48" t="s">
        <v>975</v>
      </c>
      <c r="C165" s="5">
        <v>15580</v>
      </c>
      <c r="D165" s="5">
        <v>-2214</v>
      </c>
    </row>
    <row r="166" spans="1:9">
      <c r="A166" s="48" t="s">
        <v>976</v>
      </c>
      <c r="B166" s="48" t="s">
        <v>977</v>
      </c>
      <c r="C166" s="5">
        <v>15580</v>
      </c>
      <c r="D166" s="5">
        <v>-2214</v>
      </c>
    </row>
    <row r="167" spans="1:9">
      <c r="A167" s="349" t="s">
        <v>978</v>
      </c>
      <c r="B167" s="349" t="s">
        <v>979</v>
      </c>
      <c r="C167" s="6">
        <v>0</v>
      </c>
      <c r="D167" s="6">
        <v>0</v>
      </c>
    </row>
    <row r="168" spans="1:9">
      <c r="A168" s="48" t="s">
        <v>980</v>
      </c>
      <c r="B168" s="48" t="s">
        <v>981</v>
      </c>
      <c r="C168" s="5">
        <v>30</v>
      </c>
      <c r="D168" s="5">
        <v>2244</v>
      </c>
    </row>
    <row r="169" spans="1:9">
      <c r="A169" s="48" t="s">
        <v>982</v>
      </c>
      <c r="B169" s="48" t="s">
        <v>983</v>
      </c>
      <c r="C169" s="49">
        <v>15610</v>
      </c>
      <c r="D169" s="49">
        <v>30</v>
      </c>
    </row>
    <row r="172" spans="1:9" ht="26">
      <c r="A172" s="13" t="s">
        <v>1092</v>
      </c>
      <c r="B172" s="13" t="s">
        <v>1093</v>
      </c>
    </row>
    <row r="173" spans="1:9" ht="52">
      <c r="A173" s="411" t="s">
        <v>126</v>
      </c>
      <c r="B173" s="411" t="s">
        <v>127</v>
      </c>
      <c r="C173" s="350" t="s">
        <v>1114</v>
      </c>
      <c r="D173" s="350" t="s">
        <v>1067</v>
      </c>
      <c r="E173" s="350" t="s">
        <v>1068</v>
      </c>
      <c r="F173" s="350" t="s">
        <v>1059</v>
      </c>
      <c r="G173" s="350" t="s">
        <v>1171</v>
      </c>
      <c r="H173" s="350" t="s">
        <v>478</v>
      </c>
      <c r="I173" s="351" t="s">
        <v>433</v>
      </c>
    </row>
    <row r="174" spans="1:9" ht="78">
      <c r="A174" s="411" t="s">
        <v>126</v>
      </c>
      <c r="B174" s="411"/>
      <c r="C174" s="350" t="s">
        <v>1115</v>
      </c>
      <c r="D174" s="350" t="s">
        <v>1069</v>
      </c>
      <c r="E174" s="350" t="s">
        <v>1070</v>
      </c>
      <c r="F174" s="350" t="s">
        <v>1060</v>
      </c>
      <c r="G174" s="350" t="s">
        <v>1172</v>
      </c>
      <c r="H174" s="350" t="s">
        <v>987</v>
      </c>
      <c r="I174" s="351" t="s">
        <v>435</v>
      </c>
    </row>
    <row r="175" spans="1:9">
      <c r="A175" s="347" t="s">
        <v>14</v>
      </c>
      <c r="B175" s="347" t="s">
        <v>15</v>
      </c>
      <c r="C175" s="352"/>
      <c r="D175" s="352"/>
      <c r="E175" s="352"/>
      <c r="F175" s="352"/>
      <c r="G175" s="352"/>
      <c r="H175" s="352"/>
      <c r="I175" s="352"/>
    </row>
    <row r="176" spans="1:9">
      <c r="A176" s="64" t="s">
        <v>566</v>
      </c>
      <c r="B176" s="64" t="s">
        <v>133</v>
      </c>
      <c r="C176" s="379"/>
      <c r="D176" s="379"/>
      <c r="E176" s="379"/>
      <c r="F176" s="379"/>
      <c r="G176" s="379"/>
      <c r="H176" s="379"/>
      <c r="I176" s="379"/>
    </row>
    <row r="177" spans="1:9">
      <c r="A177" s="64" t="s">
        <v>134</v>
      </c>
      <c r="B177" s="64" t="s">
        <v>907</v>
      </c>
      <c r="C177" s="379"/>
      <c r="D177" s="379"/>
      <c r="E177" s="379"/>
      <c r="F177" s="379"/>
      <c r="G177" s="379"/>
      <c r="H177" s="379"/>
      <c r="I177" s="379"/>
    </row>
    <row r="178" spans="1:9">
      <c r="A178" s="64" t="s">
        <v>138</v>
      </c>
      <c r="B178" s="64" t="s">
        <v>139</v>
      </c>
      <c r="C178" s="379"/>
      <c r="D178" s="379"/>
      <c r="E178" s="379"/>
      <c r="F178" s="379"/>
      <c r="G178" s="379"/>
      <c r="H178" s="379"/>
      <c r="I178" s="379"/>
    </row>
    <row r="179" spans="1:9">
      <c r="A179" s="64" t="s">
        <v>909</v>
      </c>
      <c r="B179" s="64" t="s">
        <v>141</v>
      </c>
      <c r="C179" s="379"/>
      <c r="D179" s="379"/>
      <c r="E179" s="379"/>
      <c r="F179" s="379"/>
      <c r="G179" s="379"/>
      <c r="H179" s="379"/>
      <c r="I179" s="379"/>
    </row>
    <row r="180" spans="1:9">
      <c r="A180" s="64" t="s">
        <v>536</v>
      </c>
      <c r="B180" s="64" t="s">
        <v>451</v>
      </c>
      <c r="C180" s="379"/>
      <c r="D180" s="379"/>
      <c r="E180" s="379"/>
      <c r="F180" s="379"/>
      <c r="G180" s="379"/>
      <c r="H180" s="379"/>
      <c r="I180" s="379"/>
    </row>
    <row r="181" spans="1:9" ht="26">
      <c r="A181" s="64" t="s">
        <v>644</v>
      </c>
      <c r="B181" s="64" t="s">
        <v>865</v>
      </c>
      <c r="C181" s="379"/>
      <c r="D181" s="379"/>
      <c r="E181" s="379"/>
      <c r="F181" s="379"/>
      <c r="G181" s="379"/>
      <c r="H181" s="379"/>
      <c r="I181" s="379"/>
    </row>
    <row r="182" spans="1:9">
      <c r="A182" s="64" t="s">
        <v>911</v>
      </c>
      <c r="B182" s="64" t="s">
        <v>912</v>
      </c>
      <c r="C182" s="379"/>
      <c r="D182" s="379"/>
      <c r="E182" s="379"/>
      <c r="F182" s="379"/>
      <c r="G182" s="379"/>
      <c r="H182" s="379"/>
      <c r="I182" s="379"/>
    </row>
    <row r="183" spans="1:9">
      <c r="A183" s="64" t="s">
        <v>146</v>
      </c>
      <c r="B183" s="64" t="s">
        <v>147</v>
      </c>
      <c r="C183" s="379"/>
      <c r="D183" s="379"/>
      <c r="E183" s="379"/>
      <c r="F183" s="379"/>
      <c r="G183" s="379"/>
      <c r="H183" s="379"/>
      <c r="I183" s="379"/>
    </row>
    <row r="184" spans="1:9">
      <c r="A184" s="64" t="s">
        <v>913</v>
      </c>
      <c r="B184" s="64" t="s">
        <v>151</v>
      </c>
      <c r="C184" s="379"/>
      <c r="D184" s="379"/>
      <c r="E184" s="379"/>
      <c r="F184" s="379"/>
      <c r="G184" s="379"/>
      <c r="H184" s="379"/>
      <c r="I184" s="379"/>
    </row>
    <row r="185" spans="1:9">
      <c r="A185" s="64" t="s">
        <v>1005</v>
      </c>
      <c r="B185" s="64" t="s">
        <v>1006</v>
      </c>
      <c r="C185" s="379"/>
      <c r="D185" s="379"/>
      <c r="E185" s="379"/>
      <c r="F185" s="379"/>
      <c r="G185" s="379"/>
      <c r="H185" s="379"/>
      <c r="I185" s="379"/>
    </row>
    <row r="186" spans="1:9">
      <c r="A186" s="347" t="s">
        <v>914</v>
      </c>
      <c r="B186" s="347" t="s">
        <v>17</v>
      </c>
      <c r="C186" s="352"/>
      <c r="D186" s="352"/>
      <c r="E186" s="352"/>
      <c r="F186" s="352"/>
      <c r="G186" s="352"/>
      <c r="H186" s="352"/>
      <c r="I186" s="352"/>
    </row>
    <row r="187" spans="1:9">
      <c r="A187" s="64" t="s">
        <v>156</v>
      </c>
      <c r="B187" s="64" t="s">
        <v>157</v>
      </c>
      <c r="C187" s="379"/>
      <c r="D187" s="379"/>
      <c r="E187" s="379"/>
      <c r="F187" s="379"/>
      <c r="G187" s="379"/>
      <c r="H187" s="379"/>
      <c r="I187" s="379"/>
    </row>
    <row r="188" spans="1:9">
      <c r="A188" s="64" t="s">
        <v>158</v>
      </c>
      <c r="B188" s="64" t="s">
        <v>159</v>
      </c>
      <c r="C188" s="379"/>
      <c r="D188" s="379"/>
      <c r="E188" s="379"/>
      <c r="F188" s="379"/>
      <c r="G188" s="379"/>
      <c r="H188" s="379"/>
      <c r="I188" s="379"/>
    </row>
    <row r="189" spans="1:9">
      <c r="A189" s="64" t="s">
        <v>915</v>
      </c>
      <c r="B189" s="64" t="s">
        <v>161</v>
      </c>
      <c r="C189" s="379"/>
      <c r="D189" s="379"/>
      <c r="E189" s="379"/>
      <c r="F189" s="379"/>
      <c r="G189" s="379"/>
      <c r="H189" s="379"/>
      <c r="I189" s="379"/>
    </row>
    <row r="190" spans="1:9">
      <c r="A190" s="64" t="s">
        <v>152</v>
      </c>
      <c r="B190" s="64" t="s">
        <v>163</v>
      </c>
      <c r="C190" s="379"/>
      <c r="D190" s="379"/>
      <c r="E190" s="379"/>
      <c r="F190" s="379"/>
      <c r="G190" s="379"/>
      <c r="H190" s="379"/>
      <c r="I190" s="379"/>
    </row>
    <row r="191" spans="1:9">
      <c r="A191" s="64" t="s">
        <v>916</v>
      </c>
      <c r="B191" s="64" t="s">
        <v>917</v>
      </c>
      <c r="C191" s="379"/>
      <c r="D191" s="379"/>
      <c r="E191" s="379"/>
      <c r="F191" s="379"/>
      <c r="G191" s="379"/>
      <c r="H191" s="379"/>
      <c r="I191" s="379"/>
    </row>
    <row r="192" spans="1:9" ht="26">
      <c r="A192" s="64" t="s">
        <v>918</v>
      </c>
      <c r="B192" s="64" t="s">
        <v>919</v>
      </c>
      <c r="C192" s="379"/>
      <c r="D192" s="379"/>
      <c r="E192" s="379"/>
      <c r="F192" s="379"/>
      <c r="G192" s="379"/>
      <c r="H192" s="379"/>
      <c r="I192" s="379"/>
    </row>
    <row r="193" spans="1:9">
      <c r="A193" s="64" t="s">
        <v>146</v>
      </c>
      <c r="B193" s="64" t="s">
        <v>147</v>
      </c>
      <c r="C193" s="379"/>
      <c r="D193" s="379"/>
      <c r="E193" s="379"/>
      <c r="F193" s="379"/>
      <c r="G193" s="379"/>
      <c r="H193" s="379"/>
      <c r="I193" s="379"/>
    </row>
    <row r="194" spans="1:9">
      <c r="A194" s="64" t="s">
        <v>499</v>
      </c>
      <c r="B194" s="64" t="s">
        <v>149</v>
      </c>
      <c r="C194" s="379"/>
      <c r="D194" s="379"/>
      <c r="E194" s="379"/>
      <c r="F194" s="379"/>
      <c r="G194" s="379"/>
      <c r="H194" s="379"/>
      <c r="I194" s="379"/>
    </row>
    <row r="195" spans="1:9">
      <c r="A195" s="64" t="s">
        <v>170</v>
      </c>
      <c r="B195" s="64" t="s">
        <v>920</v>
      </c>
      <c r="C195" s="379"/>
      <c r="D195" s="379"/>
      <c r="E195" s="379"/>
      <c r="F195" s="379"/>
      <c r="G195" s="379"/>
      <c r="H195" s="379"/>
      <c r="I195" s="379"/>
    </row>
    <row r="196" spans="1:9">
      <c r="A196" s="338" t="s">
        <v>923</v>
      </c>
      <c r="B196" s="338" t="s">
        <v>924</v>
      </c>
      <c r="C196" s="379"/>
      <c r="D196" s="379"/>
      <c r="E196" s="379"/>
      <c r="F196" s="379"/>
      <c r="G196" s="379"/>
      <c r="H196" s="379"/>
      <c r="I196" s="379"/>
    </row>
    <row r="197" spans="1:9">
      <c r="A197" s="347" t="s">
        <v>20</v>
      </c>
      <c r="B197" s="347" t="s">
        <v>925</v>
      </c>
      <c r="C197" s="352">
        <v>50342</v>
      </c>
      <c r="D197" s="352">
        <v>27061</v>
      </c>
      <c r="E197" s="352">
        <v>4349</v>
      </c>
      <c r="F197" s="352">
        <v>106027</v>
      </c>
      <c r="G197" s="352">
        <v>1086</v>
      </c>
      <c r="H197" s="352">
        <v>-21351</v>
      </c>
      <c r="I197" s="352">
        <v>167514</v>
      </c>
    </row>
    <row r="198" spans="1:9">
      <c r="A198" s="19"/>
      <c r="B198" s="20"/>
      <c r="C198" s="35"/>
      <c r="D198" s="35"/>
      <c r="E198" s="2"/>
      <c r="F198" s="2"/>
      <c r="G198" s="2"/>
      <c r="H198" s="2"/>
      <c r="I198" s="2"/>
    </row>
    <row r="199" spans="1:9" ht="52">
      <c r="A199" s="414" t="s">
        <v>452</v>
      </c>
      <c r="B199" s="416" t="s">
        <v>177</v>
      </c>
      <c r="C199" s="350" t="s">
        <v>1114</v>
      </c>
      <c r="D199" s="350" t="s">
        <v>1067</v>
      </c>
      <c r="E199" s="350" t="s">
        <v>1068</v>
      </c>
      <c r="F199" s="350" t="s">
        <v>1059</v>
      </c>
      <c r="G199" s="350" t="s">
        <v>1171</v>
      </c>
      <c r="H199" s="350" t="s">
        <v>478</v>
      </c>
      <c r="I199" s="351" t="s">
        <v>433</v>
      </c>
    </row>
    <row r="200" spans="1:9" ht="78">
      <c r="A200" s="415"/>
      <c r="B200" s="417"/>
      <c r="C200" s="350" t="s">
        <v>1115</v>
      </c>
      <c r="D200" s="350" t="s">
        <v>1069</v>
      </c>
      <c r="E200" s="350" t="s">
        <v>1070</v>
      </c>
      <c r="F200" s="350" t="s">
        <v>1060</v>
      </c>
      <c r="G200" s="350" t="s">
        <v>1172</v>
      </c>
      <c r="H200" s="350" t="s">
        <v>987</v>
      </c>
      <c r="I200" s="351" t="s">
        <v>435</v>
      </c>
    </row>
    <row r="201" spans="1:9">
      <c r="A201" s="21" t="s">
        <v>22</v>
      </c>
      <c r="B201" s="347" t="s">
        <v>23</v>
      </c>
      <c r="C201" s="352"/>
      <c r="D201" s="352"/>
      <c r="E201" s="352"/>
      <c r="F201" s="352"/>
      <c r="G201" s="352"/>
      <c r="H201" s="352"/>
      <c r="I201" s="352"/>
    </row>
    <row r="202" spans="1:9">
      <c r="A202" s="21" t="s">
        <v>926</v>
      </c>
      <c r="B202" s="347" t="s">
        <v>481</v>
      </c>
      <c r="C202" s="352"/>
      <c r="D202" s="352"/>
      <c r="E202" s="352"/>
      <c r="F202" s="352"/>
      <c r="G202" s="352"/>
      <c r="H202" s="352"/>
      <c r="I202" s="352"/>
    </row>
    <row r="203" spans="1:9">
      <c r="A203" s="22" t="s">
        <v>182</v>
      </c>
      <c r="B203" s="64" t="s">
        <v>183</v>
      </c>
      <c r="C203" s="379"/>
      <c r="D203" s="379"/>
      <c r="E203" s="379"/>
      <c r="F203" s="379"/>
      <c r="G203" s="379"/>
      <c r="H203" s="379"/>
      <c r="I203" s="379"/>
    </row>
    <row r="204" spans="1:9">
      <c r="A204" s="22" t="s">
        <v>990</v>
      </c>
      <c r="B204" s="64" t="s">
        <v>1007</v>
      </c>
      <c r="C204" s="379"/>
      <c r="D204" s="379"/>
      <c r="E204" s="379"/>
      <c r="F204" s="379"/>
      <c r="G204" s="379"/>
      <c r="H204" s="379"/>
      <c r="I204" s="379"/>
    </row>
    <row r="205" spans="1:9">
      <c r="A205" s="22" t="s">
        <v>1008</v>
      </c>
      <c r="B205" s="64" t="s">
        <v>189</v>
      </c>
      <c r="C205" s="379"/>
      <c r="D205" s="379"/>
      <c r="E205" s="379"/>
      <c r="F205" s="379"/>
      <c r="G205" s="379"/>
      <c r="H205" s="379"/>
      <c r="I205" s="379"/>
    </row>
    <row r="206" spans="1:9">
      <c r="A206" s="22" t="s">
        <v>573</v>
      </c>
      <c r="B206" s="64" t="s">
        <v>191</v>
      </c>
      <c r="C206" s="379"/>
      <c r="D206" s="379"/>
      <c r="E206" s="379"/>
      <c r="F206" s="379"/>
      <c r="G206" s="379"/>
      <c r="H206" s="379"/>
      <c r="I206" s="379"/>
    </row>
    <row r="207" spans="1:9">
      <c r="A207" s="23" t="s">
        <v>574</v>
      </c>
      <c r="B207" s="353" t="s">
        <v>193</v>
      </c>
      <c r="C207" s="354"/>
      <c r="D207" s="354"/>
      <c r="E207" s="354"/>
      <c r="F207" s="354"/>
      <c r="G207" s="354"/>
      <c r="H207" s="354"/>
      <c r="I207" s="354"/>
    </row>
    <row r="208" spans="1:9">
      <c r="A208" s="22" t="s">
        <v>194</v>
      </c>
      <c r="B208" s="64" t="s">
        <v>195</v>
      </c>
      <c r="C208" s="379"/>
      <c r="D208" s="379"/>
      <c r="E208" s="379"/>
      <c r="F208" s="379"/>
      <c r="G208" s="379"/>
      <c r="H208" s="379"/>
      <c r="I208" s="379"/>
    </row>
    <row r="209" spans="1:9">
      <c r="A209" s="22" t="s">
        <v>575</v>
      </c>
      <c r="B209" s="64" t="s">
        <v>197</v>
      </c>
      <c r="C209" s="379"/>
      <c r="D209" s="379"/>
      <c r="E209" s="379"/>
      <c r="F209" s="379"/>
      <c r="G209" s="379"/>
      <c r="H209" s="379"/>
      <c r="I209" s="379"/>
    </row>
    <row r="210" spans="1:9">
      <c r="A210" s="24" t="s">
        <v>927</v>
      </c>
      <c r="B210" s="355" t="s">
        <v>482</v>
      </c>
      <c r="C210" s="379"/>
      <c r="D210" s="379"/>
      <c r="E210" s="379"/>
      <c r="F210" s="379"/>
      <c r="G210" s="379"/>
      <c r="H210" s="379"/>
      <c r="I210" s="379"/>
    </row>
    <row r="211" spans="1:9">
      <c r="A211" s="21" t="s">
        <v>24</v>
      </c>
      <c r="B211" s="347" t="s">
        <v>928</v>
      </c>
      <c r="C211" s="352"/>
      <c r="D211" s="352"/>
      <c r="E211" s="352"/>
      <c r="F211" s="352"/>
      <c r="G211" s="352"/>
      <c r="H211" s="352"/>
      <c r="I211" s="352"/>
    </row>
    <row r="212" spans="1:9">
      <c r="A212" s="22" t="s">
        <v>336</v>
      </c>
      <c r="B212" s="64" t="s">
        <v>337</v>
      </c>
      <c r="C212" s="379"/>
      <c r="D212" s="379"/>
      <c r="E212" s="379"/>
      <c r="F212" s="379"/>
      <c r="G212" s="379"/>
      <c r="H212" s="379"/>
      <c r="I212" s="379"/>
    </row>
    <row r="213" spans="1:9">
      <c r="A213" s="22" t="s">
        <v>200</v>
      </c>
      <c r="B213" s="64" t="s">
        <v>201</v>
      </c>
      <c r="C213" s="379"/>
      <c r="D213" s="379"/>
      <c r="E213" s="379"/>
      <c r="F213" s="379"/>
      <c r="G213" s="379"/>
      <c r="H213" s="379"/>
      <c r="I213" s="379"/>
    </row>
    <row r="214" spans="1:9">
      <c r="A214" s="22" t="s">
        <v>929</v>
      </c>
      <c r="B214" s="64" t="s">
        <v>531</v>
      </c>
      <c r="C214" s="379"/>
      <c r="D214" s="379"/>
      <c r="E214" s="379"/>
      <c r="F214" s="379"/>
      <c r="G214" s="379"/>
      <c r="H214" s="379"/>
      <c r="I214" s="379"/>
    </row>
    <row r="215" spans="1:9">
      <c r="A215" s="22" t="s">
        <v>502</v>
      </c>
      <c r="B215" s="64" t="s">
        <v>205</v>
      </c>
      <c r="C215" s="379"/>
      <c r="D215" s="379"/>
      <c r="E215" s="379"/>
      <c r="F215" s="379"/>
      <c r="G215" s="379"/>
      <c r="H215" s="379"/>
      <c r="I215" s="379"/>
    </row>
    <row r="216" spans="1:9">
      <c r="A216" s="22" t="s">
        <v>503</v>
      </c>
      <c r="B216" s="64" t="s">
        <v>207</v>
      </c>
      <c r="C216" s="379"/>
      <c r="D216" s="379"/>
      <c r="E216" s="379"/>
      <c r="F216" s="379"/>
      <c r="G216" s="379"/>
      <c r="H216" s="379"/>
      <c r="I216" s="379"/>
    </row>
    <row r="217" spans="1:9">
      <c r="A217" s="22" t="s">
        <v>483</v>
      </c>
      <c r="B217" s="64" t="s">
        <v>456</v>
      </c>
      <c r="C217" s="379"/>
      <c r="D217" s="379"/>
      <c r="E217" s="379"/>
      <c r="F217" s="379"/>
      <c r="G217" s="379"/>
      <c r="H217" s="379"/>
      <c r="I217" s="379"/>
    </row>
    <row r="218" spans="1:9">
      <c r="A218" s="22" t="s">
        <v>930</v>
      </c>
      <c r="B218" s="64" t="s">
        <v>211</v>
      </c>
      <c r="C218" s="379"/>
      <c r="D218" s="379"/>
      <c r="E218" s="379"/>
      <c r="F218" s="379"/>
      <c r="G218" s="379"/>
      <c r="H218" s="379"/>
      <c r="I218" s="379"/>
    </row>
    <row r="219" spans="1:9">
      <c r="A219" s="21" t="s">
        <v>931</v>
      </c>
      <c r="B219" s="347" t="s">
        <v>932</v>
      </c>
      <c r="C219" s="352"/>
      <c r="D219" s="352"/>
      <c r="E219" s="352"/>
      <c r="F219" s="352"/>
      <c r="G219" s="352"/>
      <c r="H219" s="352"/>
      <c r="I219" s="352"/>
    </row>
    <row r="220" spans="1:9">
      <c r="A220" s="22" t="s">
        <v>336</v>
      </c>
      <c r="B220" s="64" t="s">
        <v>337</v>
      </c>
      <c r="C220" s="379"/>
      <c r="D220" s="379"/>
      <c r="E220" s="379"/>
      <c r="F220" s="379"/>
      <c r="G220" s="379"/>
      <c r="H220" s="379"/>
      <c r="I220" s="379"/>
    </row>
    <row r="221" spans="1:9">
      <c r="A221" s="22" t="s">
        <v>200</v>
      </c>
      <c r="B221" s="64" t="s">
        <v>201</v>
      </c>
      <c r="C221" s="379"/>
      <c r="D221" s="379"/>
      <c r="E221" s="379"/>
      <c r="F221" s="379"/>
      <c r="G221" s="379"/>
      <c r="H221" s="379"/>
      <c r="I221" s="379"/>
    </row>
    <row r="222" spans="1:9">
      <c r="A222" s="22" t="s">
        <v>579</v>
      </c>
      <c r="B222" s="64" t="s">
        <v>217</v>
      </c>
      <c r="C222" s="379"/>
      <c r="D222" s="379"/>
      <c r="E222" s="379"/>
      <c r="F222" s="379"/>
      <c r="G222" s="379"/>
      <c r="H222" s="379"/>
      <c r="I222" s="379"/>
    </row>
    <row r="223" spans="1:9">
      <c r="A223" s="22" t="s">
        <v>933</v>
      </c>
      <c r="B223" s="64" t="s">
        <v>219</v>
      </c>
      <c r="C223" s="379"/>
      <c r="D223" s="379"/>
      <c r="E223" s="379"/>
      <c r="F223" s="379"/>
      <c r="G223" s="379"/>
      <c r="H223" s="379"/>
      <c r="I223" s="379"/>
    </row>
    <row r="224" spans="1:9">
      <c r="A224" s="22" t="s">
        <v>202</v>
      </c>
      <c r="B224" s="64" t="s">
        <v>203</v>
      </c>
      <c r="C224" s="379"/>
      <c r="D224" s="379"/>
      <c r="E224" s="379"/>
      <c r="F224" s="379"/>
      <c r="G224" s="379"/>
      <c r="H224" s="379"/>
      <c r="I224" s="379"/>
    </row>
    <row r="225" spans="1:9">
      <c r="A225" s="22" t="s">
        <v>503</v>
      </c>
      <c r="B225" s="64" t="s">
        <v>207</v>
      </c>
      <c r="C225" s="379"/>
      <c r="D225" s="379"/>
      <c r="E225" s="379"/>
      <c r="F225" s="379"/>
      <c r="G225" s="379"/>
      <c r="H225" s="379"/>
      <c r="I225" s="379"/>
    </row>
    <row r="226" spans="1:9">
      <c r="A226" s="22" t="s">
        <v>934</v>
      </c>
      <c r="B226" s="64" t="s">
        <v>456</v>
      </c>
      <c r="C226" s="379"/>
      <c r="D226" s="379"/>
      <c r="E226" s="379"/>
      <c r="F226" s="379"/>
      <c r="G226" s="379"/>
      <c r="H226" s="379"/>
      <c r="I226" s="379"/>
    </row>
    <row r="227" spans="1:9">
      <c r="A227" s="22" t="s">
        <v>930</v>
      </c>
      <c r="B227" s="64" t="s">
        <v>211</v>
      </c>
      <c r="C227" s="379"/>
      <c r="D227" s="379"/>
      <c r="E227" s="379"/>
      <c r="F227" s="379"/>
      <c r="G227" s="379"/>
      <c r="H227" s="379"/>
      <c r="I227" s="379"/>
    </row>
    <row r="228" spans="1:9" ht="26">
      <c r="A228" s="24" t="s">
        <v>935</v>
      </c>
      <c r="B228" s="355" t="s">
        <v>1035</v>
      </c>
      <c r="C228" s="379"/>
      <c r="D228" s="379"/>
      <c r="E228" s="379"/>
      <c r="F228" s="379"/>
      <c r="G228" s="379"/>
      <c r="H228" s="379"/>
      <c r="I228" s="379"/>
    </row>
    <row r="229" spans="1:9">
      <c r="A229" s="21" t="s">
        <v>30</v>
      </c>
      <c r="B229" s="347" t="s">
        <v>937</v>
      </c>
      <c r="C229" s="352">
        <v>50342</v>
      </c>
      <c r="D229" s="352">
        <v>27061</v>
      </c>
      <c r="E229" s="352">
        <v>4349</v>
      </c>
      <c r="F229" s="352">
        <v>106027</v>
      </c>
      <c r="G229" s="352">
        <v>1086</v>
      </c>
      <c r="H229" s="352">
        <v>-21351</v>
      </c>
      <c r="I229" s="352">
        <v>167514</v>
      </c>
    </row>
    <row r="230" spans="1:9">
      <c r="A230" s="25"/>
      <c r="B230" s="25"/>
      <c r="C230" s="37"/>
      <c r="D230" s="37"/>
      <c r="E230" s="3"/>
      <c r="F230" s="3"/>
      <c r="G230" s="3"/>
      <c r="H230" s="3"/>
      <c r="I230" s="3"/>
    </row>
    <row r="231" spans="1:9" ht="52">
      <c r="A231" s="410" t="s">
        <v>1116</v>
      </c>
      <c r="B231" s="411" t="s">
        <v>429</v>
      </c>
      <c r="C231" s="350" t="s">
        <v>1114</v>
      </c>
      <c r="D231" s="350" t="s">
        <v>1067</v>
      </c>
      <c r="E231" s="350" t="s">
        <v>1068</v>
      </c>
      <c r="F231" s="350" t="s">
        <v>1059</v>
      </c>
      <c r="G231" s="350" t="s">
        <v>1171</v>
      </c>
      <c r="H231" s="350" t="s">
        <v>478</v>
      </c>
      <c r="I231" s="351" t="s">
        <v>433</v>
      </c>
    </row>
    <row r="232" spans="1:9" ht="78">
      <c r="A232" s="410"/>
      <c r="B232" s="411"/>
      <c r="C232" s="350" t="s">
        <v>1115</v>
      </c>
      <c r="D232" s="350" t="s">
        <v>1069</v>
      </c>
      <c r="E232" s="350" t="s">
        <v>1070</v>
      </c>
      <c r="F232" s="350" t="s">
        <v>1060</v>
      </c>
      <c r="G232" s="350" t="s">
        <v>1172</v>
      </c>
      <c r="H232" s="350" t="s">
        <v>987</v>
      </c>
      <c r="I232" s="351" t="s">
        <v>435</v>
      </c>
    </row>
    <row r="233" spans="1:9">
      <c r="A233" s="21" t="s">
        <v>0</v>
      </c>
      <c r="B233" s="347" t="s">
        <v>1</v>
      </c>
      <c r="C233" s="49">
        <v>36908</v>
      </c>
      <c r="D233" s="49">
        <v>3064</v>
      </c>
      <c r="E233" s="49">
        <v>9363</v>
      </c>
      <c r="F233" s="49">
        <v>1368</v>
      </c>
      <c r="G233" s="49">
        <v>2773</v>
      </c>
      <c r="H233" s="49">
        <v>-3030</v>
      </c>
      <c r="I233" s="49">
        <v>50446</v>
      </c>
    </row>
    <row r="234" spans="1:9">
      <c r="A234" s="26" t="s">
        <v>622</v>
      </c>
      <c r="B234" s="349" t="s">
        <v>46</v>
      </c>
      <c r="C234" s="379"/>
      <c r="D234" s="379"/>
      <c r="E234" s="379"/>
      <c r="F234" s="379"/>
      <c r="G234" s="379"/>
      <c r="H234" s="379"/>
      <c r="I234" s="379"/>
    </row>
    <row r="235" spans="1:9">
      <c r="A235" s="26" t="s">
        <v>623</v>
      </c>
      <c r="B235" s="349" t="s">
        <v>369</v>
      </c>
      <c r="C235" s="379"/>
      <c r="D235" s="379"/>
      <c r="E235" s="379"/>
      <c r="F235" s="379"/>
      <c r="G235" s="379"/>
      <c r="H235" s="379"/>
      <c r="I235" s="379"/>
    </row>
    <row r="236" spans="1:9">
      <c r="A236" s="26" t="s">
        <v>624</v>
      </c>
      <c r="B236" s="349" t="s">
        <v>436</v>
      </c>
      <c r="C236" s="379"/>
      <c r="D236" s="379"/>
      <c r="E236" s="379"/>
      <c r="F236" s="379"/>
      <c r="G236" s="379"/>
      <c r="H236" s="379"/>
      <c r="I236" s="379"/>
    </row>
    <row r="237" spans="1:9">
      <c r="A237" s="21" t="s">
        <v>677</v>
      </c>
      <c r="B237" s="347" t="s">
        <v>867</v>
      </c>
      <c r="C237" s="49"/>
      <c r="D237" s="49"/>
      <c r="E237" s="49"/>
      <c r="F237" s="49"/>
      <c r="G237" s="49"/>
      <c r="H237" s="49"/>
      <c r="I237" s="49"/>
    </row>
    <row r="238" spans="1:9">
      <c r="A238" s="26" t="s">
        <v>439</v>
      </c>
      <c r="B238" s="349" t="s">
        <v>440</v>
      </c>
      <c r="C238" s="379"/>
      <c r="D238" s="379"/>
      <c r="E238" s="379"/>
      <c r="F238" s="379"/>
      <c r="G238" s="379"/>
      <c r="H238" s="379"/>
      <c r="I238" s="379"/>
    </row>
    <row r="239" spans="1:9">
      <c r="A239" s="26" t="s">
        <v>793</v>
      </c>
      <c r="B239" s="349" t="s">
        <v>442</v>
      </c>
      <c r="C239" s="379"/>
      <c r="D239" s="379"/>
      <c r="E239" s="379"/>
      <c r="F239" s="379"/>
      <c r="G239" s="379"/>
      <c r="H239" s="379"/>
      <c r="I239" s="379"/>
    </row>
    <row r="240" spans="1:9">
      <c r="A240" s="27" t="s">
        <v>626</v>
      </c>
      <c r="B240" s="373" t="s">
        <v>993</v>
      </c>
      <c r="C240" s="374"/>
      <c r="D240" s="374"/>
      <c r="E240" s="374"/>
      <c r="F240" s="374"/>
      <c r="G240" s="374"/>
      <c r="H240" s="374"/>
      <c r="I240" s="374"/>
    </row>
    <row r="241" spans="1:9">
      <c r="A241" s="22" t="s">
        <v>629</v>
      </c>
      <c r="B241" s="64" t="s">
        <v>65</v>
      </c>
      <c r="C241" s="379"/>
      <c r="D241" s="379"/>
      <c r="E241" s="379"/>
      <c r="F241" s="379"/>
      <c r="G241" s="379"/>
      <c r="H241" s="379"/>
      <c r="I241" s="379"/>
    </row>
    <row r="242" spans="1:9">
      <c r="A242" s="22" t="s">
        <v>627</v>
      </c>
      <c r="B242" s="64" t="s">
        <v>59</v>
      </c>
      <c r="C242" s="379"/>
      <c r="D242" s="379"/>
      <c r="E242" s="379"/>
      <c r="F242" s="379"/>
      <c r="G242" s="379"/>
      <c r="H242" s="379"/>
      <c r="I242" s="379"/>
    </row>
    <row r="243" spans="1:9">
      <c r="A243" s="22" t="s">
        <v>628</v>
      </c>
      <c r="B243" s="64" t="s">
        <v>520</v>
      </c>
      <c r="C243" s="379"/>
      <c r="D243" s="379"/>
      <c r="E243" s="379"/>
      <c r="F243" s="379"/>
      <c r="G243" s="379"/>
      <c r="H243" s="379"/>
      <c r="I243" s="379"/>
    </row>
    <row r="244" spans="1:9">
      <c r="A244" s="22" t="s">
        <v>66</v>
      </c>
      <c r="B244" s="64" t="s">
        <v>67</v>
      </c>
      <c r="C244" s="379"/>
      <c r="D244" s="379"/>
      <c r="E244" s="379"/>
      <c r="F244" s="379"/>
      <c r="G244" s="379"/>
      <c r="H244" s="379"/>
      <c r="I244" s="379"/>
    </row>
    <row r="245" spans="1:9">
      <c r="A245" s="27" t="s">
        <v>631</v>
      </c>
      <c r="B245" s="373" t="s">
        <v>883</v>
      </c>
      <c r="C245" s="374"/>
      <c r="D245" s="374"/>
      <c r="E245" s="374"/>
      <c r="F245" s="374"/>
      <c r="G245" s="374"/>
      <c r="H245" s="374"/>
      <c r="I245" s="374"/>
    </row>
    <row r="246" spans="1:9">
      <c r="A246" s="22" t="s">
        <v>632</v>
      </c>
      <c r="B246" s="64" t="s">
        <v>73</v>
      </c>
      <c r="C246" s="379"/>
      <c r="D246" s="379"/>
      <c r="E246" s="379"/>
      <c r="F246" s="379"/>
      <c r="G246" s="379"/>
      <c r="H246" s="379"/>
      <c r="I246" s="379"/>
    </row>
    <row r="247" spans="1:9">
      <c r="A247" s="22" t="s">
        <v>633</v>
      </c>
      <c r="B247" s="64" t="s">
        <v>75</v>
      </c>
      <c r="C247" s="379"/>
      <c r="D247" s="379"/>
      <c r="E247" s="379"/>
      <c r="F247" s="379"/>
      <c r="G247" s="379"/>
      <c r="H247" s="379"/>
      <c r="I247" s="379"/>
    </row>
    <row r="248" spans="1:9" ht="26">
      <c r="A248" s="22" t="s">
        <v>1000</v>
      </c>
      <c r="B248" s="64" t="s">
        <v>1061</v>
      </c>
      <c r="C248" s="379"/>
      <c r="D248" s="379"/>
      <c r="E248" s="379"/>
      <c r="F248" s="379"/>
      <c r="G248" s="379"/>
      <c r="H248" s="379"/>
      <c r="I248" s="379"/>
    </row>
    <row r="249" spans="1:9">
      <c r="A249" s="27" t="s">
        <v>817</v>
      </c>
      <c r="B249" s="373" t="s">
        <v>884</v>
      </c>
      <c r="C249" s="374"/>
      <c r="D249" s="374"/>
      <c r="E249" s="374"/>
      <c r="F249" s="374"/>
      <c r="G249" s="374"/>
      <c r="H249" s="374"/>
      <c r="I249" s="374"/>
    </row>
    <row r="250" spans="1:9">
      <c r="A250" s="22" t="s">
        <v>78</v>
      </c>
      <c r="B250" s="64" t="s">
        <v>79</v>
      </c>
      <c r="C250" s="379"/>
      <c r="D250" s="379"/>
      <c r="E250" s="379"/>
      <c r="F250" s="379"/>
      <c r="G250" s="379"/>
      <c r="H250" s="379"/>
      <c r="I250" s="379"/>
    </row>
    <row r="251" spans="1:9">
      <c r="A251" s="22" t="s">
        <v>1002</v>
      </c>
      <c r="B251" s="64" t="s">
        <v>1003</v>
      </c>
      <c r="C251" s="379"/>
      <c r="D251" s="379"/>
      <c r="E251" s="379"/>
      <c r="F251" s="379"/>
      <c r="G251" s="379"/>
      <c r="H251" s="379"/>
      <c r="I251" s="379"/>
    </row>
    <row r="252" spans="1:9">
      <c r="A252" s="27" t="s">
        <v>819</v>
      </c>
      <c r="B252" s="373" t="s">
        <v>885</v>
      </c>
      <c r="C252" s="374"/>
      <c r="D252" s="374"/>
      <c r="E252" s="374"/>
      <c r="F252" s="374"/>
      <c r="G252" s="374"/>
      <c r="H252" s="374"/>
      <c r="I252" s="374"/>
    </row>
    <row r="253" spans="1:9">
      <c r="A253" s="28" t="s">
        <v>821</v>
      </c>
      <c r="B253" s="375" t="s">
        <v>1004</v>
      </c>
      <c r="C253" s="379"/>
      <c r="D253" s="379"/>
      <c r="E253" s="379"/>
      <c r="F253" s="379"/>
      <c r="G253" s="379"/>
      <c r="H253" s="379"/>
      <c r="I253" s="379"/>
    </row>
    <row r="254" spans="1:9">
      <c r="A254" s="27" t="s">
        <v>886</v>
      </c>
      <c r="B254" s="373" t="s">
        <v>887</v>
      </c>
      <c r="C254" s="374">
        <v>-4464</v>
      </c>
      <c r="D254" s="374">
        <v>82</v>
      </c>
      <c r="E254" s="374">
        <v>1860</v>
      </c>
      <c r="F254" s="374">
        <v>-4032</v>
      </c>
      <c r="G254" s="374">
        <v>157</v>
      </c>
      <c r="H254" s="374">
        <v>2946</v>
      </c>
      <c r="I254" s="374">
        <v>-3451</v>
      </c>
    </row>
    <row r="255" spans="1:9">
      <c r="A255" s="29"/>
      <c r="B255" s="377"/>
      <c r="C255" s="376"/>
      <c r="D255" s="376"/>
      <c r="E255" s="376"/>
      <c r="F255" s="376"/>
      <c r="G255" s="376"/>
      <c r="H255" s="376"/>
      <c r="I255" s="376"/>
    </row>
    <row r="256" spans="1:9">
      <c r="A256" s="30" t="s">
        <v>857</v>
      </c>
      <c r="B256" s="360" t="s">
        <v>888</v>
      </c>
      <c r="C256" s="361">
        <v>0</v>
      </c>
      <c r="D256" s="361">
        <v>0</v>
      </c>
      <c r="E256" s="361">
        <v>0</v>
      </c>
      <c r="F256" s="361">
        <v>0</v>
      </c>
      <c r="G256" s="361">
        <v>0</v>
      </c>
      <c r="H256" s="361">
        <v>0</v>
      </c>
      <c r="I256" s="361">
        <v>0</v>
      </c>
    </row>
    <row r="257" spans="1:9">
      <c r="A257" s="31" t="s">
        <v>889</v>
      </c>
      <c r="B257" s="357" t="s">
        <v>890</v>
      </c>
      <c r="C257" s="370">
        <v>-4464</v>
      </c>
      <c r="D257" s="370">
        <v>82</v>
      </c>
      <c r="E257" s="370">
        <v>1860</v>
      </c>
      <c r="F257" s="370">
        <v>-4032</v>
      </c>
      <c r="G257" s="370">
        <v>157</v>
      </c>
      <c r="H257" s="370">
        <v>2946</v>
      </c>
      <c r="I257" s="370">
        <v>-3451</v>
      </c>
    </row>
  </sheetData>
  <mergeCells count="6">
    <mergeCell ref="A173:A174"/>
    <mergeCell ref="B173:B174"/>
    <mergeCell ref="A199:A200"/>
    <mergeCell ref="B199:B200"/>
    <mergeCell ref="A231:A232"/>
    <mergeCell ref="B231:B232"/>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9B5B0-5604-4B3B-AD48-A263098784FB}">
  <sheetPr>
    <tabColor theme="5" tint="0.39997558519241921"/>
  </sheetPr>
  <dimension ref="A1:V370"/>
  <sheetViews>
    <sheetView showGridLines="0" topLeftCell="A43" zoomScaleNormal="100" workbookViewId="0">
      <selection activeCell="C48" sqref="C48"/>
    </sheetView>
  </sheetViews>
  <sheetFormatPr baseColWidth="10" defaultColWidth="8.33203125" defaultRowHeight="15"/>
  <cols>
    <col min="1" max="2" width="54.1640625" style="236" customWidth="1"/>
    <col min="3" max="6" width="12.1640625" style="235" customWidth="1"/>
    <col min="7" max="7" width="22.6640625" style="235" customWidth="1"/>
    <col min="8" max="8" width="12.33203125" style="235" customWidth="1"/>
    <col min="9" max="9" width="18.5" style="235" customWidth="1"/>
    <col min="10" max="13" width="12.33203125" style="235" customWidth="1"/>
    <col min="14" max="14" width="7.6640625" style="235" customWidth="1"/>
    <col min="15" max="18" width="12.33203125" style="235" customWidth="1"/>
    <col min="19" max="19" width="8.33203125" style="235"/>
    <col min="20" max="20" width="12.83203125" style="235" customWidth="1"/>
    <col min="21" max="21" width="8.33203125" style="235"/>
    <col min="22" max="22" width="20.1640625" style="235" customWidth="1"/>
    <col min="23" max="16384" width="8.33203125" style="235"/>
  </cols>
  <sheetData>
    <row r="1" spans="1:6">
      <c r="A1" s="209" t="s">
        <v>484</v>
      </c>
      <c r="B1" s="235"/>
    </row>
    <row r="2" spans="1:6">
      <c r="A2" s="211" t="s">
        <v>485</v>
      </c>
      <c r="B2" s="235"/>
    </row>
    <row r="3" spans="1:6">
      <c r="A3" s="234"/>
    </row>
    <row r="4" spans="1:6">
      <c r="A4" s="234"/>
    </row>
    <row r="5" spans="1:6" ht="26">
      <c r="A5" s="237" t="s">
        <v>461</v>
      </c>
      <c r="B5" s="238" t="s">
        <v>39</v>
      </c>
    </row>
    <row r="6" spans="1:6" ht="24">
      <c r="A6" s="313" t="s">
        <v>462</v>
      </c>
      <c r="B6" s="313" t="s">
        <v>41</v>
      </c>
      <c r="C6" s="113" t="s">
        <v>486</v>
      </c>
      <c r="D6" s="113" t="s">
        <v>487</v>
      </c>
      <c r="E6"/>
      <c r="F6"/>
    </row>
    <row r="7" spans="1:6">
      <c r="A7" s="114" t="s">
        <v>44</v>
      </c>
      <c r="B7" s="114" t="s">
        <v>1</v>
      </c>
      <c r="C7" s="115">
        <f>C8+C9+C10</f>
        <v>226305</v>
      </c>
      <c r="D7" s="115">
        <f>D8+D9+D10</f>
        <v>226785</v>
      </c>
      <c r="E7"/>
      <c r="F7"/>
    </row>
    <row r="8" spans="1:6">
      <c r="A8" s="116" t="s">
        <v>45</v>
      </c>
      <c r="B8" s="116" t="s">
        <v>46</v>
      </c>
      <c r="C8" s="88">
        <v>179832</v>
      </c>
      <c r="D8" s="88">
        <v>185591</v>
      </c>
      <c r="E8"/>
      <c r="F8"/>
    </row>
    <row r="9" spans="1:6">
      <c r="A9" s="116" t="s">
        <v>368</v>
      </c>
      <c r="B9" s="116" t="s">
        <v>369</v>
      </c>
      <c r="C9" s="88">
        <v>1369</v>
      </c>
      <c r="D9" s="88">
        <v>628</v>
      </c>
      <c r="E9"/>
      <c r="F9"/>
    </row>
    <row r="10" spans="1:6">
      <c r="A10" s="116" t="s">
        <v>48</v>
      </c>
      <c r="B10" s="116" t="s">
        <v>49</v>
      </c>
      <c r="C10" s="88">
        <v>45104</v>
      </c>
      <c r="D10" s="88">
        <v>40566</v>
      </c>
      <c r="E10"/>
      <c r="F10"/>
    </row>
    <row r="11" spans="1:6">
      <c r="A11" s="114" t="s">
        <v>437</v>
      </c>
      <c r="B11" s="114" t="s">
        <v>371</v>
      </c>
      <c r="C11" s="115">
        <f>C12+C13</f>
        <v>46463</v>
      </c>
      <c r="D11" s="115">
        <f>D12+D13</f>
        <v>62053</v>
      </c>
      <c r="E11"/>
      <c r="F11"/>
    </row>
    <row r="12" spans="1:6">
      <c r="A12" s="116" t="s">
        <v>439</v>
      </c>
      <c r="B12" s="116" t="s">
        <v>373</v>
      </c>
      <c r="C12" s="88">
        <v>12281</v>
      </c>
      <c r="D12" s="88">
        <v>31631</v>
      </c>
      <c r="E12"/>
      <c r="F12"/>
    </row>
    <row r="13" spans="1:6">
      <c r="A13" s="83" t="s">
        <v>54</v>
      </c>
      <c r="B13" s="116" t="s">
        <v>55</v>
      </c>
      <c r="C13" s="88">
        <v>34182</v>
      </c>
      <c r="D13" s="88">
        <v>30422</v>
      </c>
      <c r="E13"/>
      <c r="F13"/>
    </row>
    <row r="14" spans="1:6">
      <c r="A14" s="117" t="s">
        <v>390</v>
      </c>
      <c r="B14" s="117" t="s">
        <v>391</v>
      </c>
      <c r="C14" s="115">
        <f>C7-C11</f>
        <v>179842</v>
      </c>
      <c r="D14" s="115">
        <f>D7-D11</f>
        <v>164732</v>
      </c>
      <c r="E14"/>
      <c r="F14"/>
    </row>
    <row r="15" spans="1:6">
      <c r="A15" s="77" t="s">
        <v>58</v>
      </c>
      <c r="B15" s="77" t="s">
        <v>59</v>
      </c>
      <c r="C15" s="88">
        <v>31670</v>
      </c>
      <c r="D15" s="88">
        <v>31229</v>
      </c>
      <c r="E15"/>
      <c r="F15"/>
    </row>
    <row r="16" spans="1:6">
      <c r="A16" s="83" t="s">
        <v>465</v>
      </c>
      <c r="B16" s="77" t="s">
        <v>61</v>
      </c>
      <c r="C16" s="88">
        <v>53028</v>
      </c>
      <c r="D16" s="88">
        <v>54359</v>
      </c>
      <c r="E16"/>
      <c r="F16"/>
    </row>
    <row r="17" spans="1:14">
      <c r="A17" s="77" t="s">
        <v>62</v>
      </c>
      <c r="B17" s="77" t="s">
        <v>63</v>
      </c>
      <c r="C17" s="88">
        <v>8186</v>
      </c>
      <c r="D17" s="88">
        <v>20643</v>
      </c>
      <c r="E17"/>
      <c r="F17"/>
    </row>
    <row r="18" spans="1:14">
      <c r="A18" s="77" t="s">
        <v>64</v>
      </c>
      <c r="B18" s="77" t="s">
        <v>65</v>
      </c>
      <c r="C18" s="88">
        <v>1937</v>
      </c>
      <c r="D18" s="88">
        <v>3524</v>
      </c>
      <c r="E18"/>
      <c r="F18"/>
    </row>
    <row r="19" spans="1:14">
      <c r="A19" s="77" t="s">
        <v>66</v>
      </c>
      <c r="B19" s="77" t="s">
        <v>67</v>
      </c>
      <c r="C19" s="88">
        <v>1494</v>
      </c>
      <c r="D19" s="88">
        <v>1371</v>
      </c>
      <c r="E19"/>
      <c r="F19"/>
    </row>
    <row r="20" spans="1:14">
      <c r="A20" s="77" t="s">
        <v>68</v>
      </c>
      <c r="B20" s="77" t="s">
        <v>69</v>
      </c>
      <c r="C20" s="88">
        <v>7</v>
      </c>
      <c r="D20" s="88">
        <v>-1</v>
      </c>
      <c r="E20"/>
      <c r="F20"/>
    </row>
    <row r="21" spans="1:14">
      <c r="A21" s="117" t="s">
        <v>393</v>
      </c>
      <c r="B21" s="117" t="s">
        <v>394</v>
      </c>
      <c r="C21" s="115">
        <f>C14+C18-C15-C16-C19+C20</f>
        <v>95594</v>
      </c>
      <c r="D21" s="115">
        <f>D14+D18-D15-D16-D19+D20</f>
        <v>81296</v>
      </c>
      <c r="E21"/>
      <c r="F21"/>
    </row>
    <row r="22" spans="1:14">
      <c r="A22" s="77" t="s">
        <v>72</v>
      </c>
      <c r="B22" s="77" t="s">
        <v>73</v>
      </c>
      <c r="C22" s="88">
        <v>39953</v>
      </c>
      <c r="D22" s="88">
        <v>20107</v>
      </c>
      <c r="E22"/>
      <c r="F22"/>
    </row>
    <row r="23" spans="1:14">
      <c r="A23" s="77" t="s">
        <v>74</v>
      </c>
      <c r="B23" s="77" t="s">
        <v>75</v>
      </c>
      <c r="C23" s="88">
        <v>22236</v>
      </c>
      <c r="D23" s="88">
        <v>4213</v>
      </c>
      <c r="E23"/>
      <c r="F23"/>
    </row>
    <row r="24" spans="1:14">
      <c r="A24" s="117" t="s">
        <v>395</v>
      </c>
      <c r="B24" s="117" t="s">
        <v>396</v>
      </c>
      <c r="C24" s="115">
        <f>C21+C22-C23</f>
        <v>113311</v>
      </c>
      <c r="D24" s="115">
        <f t="shared" ref="D24" si="0">D21+D22-D23</f>
        <v>97190</v>
      </c>
      <c r="E24"/>
      <c r="F24"/>
    </row>
    <row r="25" spans="1:14">
      <c r="A25" s="77" t="s">
        <v>78</v>
      </c>
      <c r="B25" s="77" t="s">
        <v>79</v>
      </c>
      <c r="C25" s="88">
        <v>27308</v>
      </c>
      <c r="D25" s="88">
        <v>-2872</v>
      </c>
      <c r="E25"/>
      <c r="F25"/>
    </row>
    <row r="26" spans="1:14">
      <c r="A26" s="117" t="s">
        <v>397</v>
      </c>
      <c r="B26" s="117" t="s">
        <v>398</v>
      </c>
      <c r="C26" s="115">
        <f>C24-C25</f>
        <v>86003</v>
      </c>
      <c r="D26" s="115">
        <f t="shared" ref="D26" si="1">D24-D25</f>
        <v>100062</v>
      </c>
      <c r="E26"/>
      <c r="F26"/>
    </row>
    <row r="27" spans="1:14">
      <c r="A27" s="77"/>
      <c r="B27" s="77"/>
      <c r="C27" s="88"/>
      <c r="D27" s="88"/>
      <c r="E27"/>
      <c r="F27"/>
    </row>
    <row r="28" spans="1:14">
      <c r="A28" s="117" t="s">
        <v>399</v>
      </c>
      <c r="B28" s="117" t="s">
        <v>400</v>
      </c>
      <c r="C28" s="115">
        <f>C26</f>
        <v>86003</v>
      </c>
      <c r="D28" s="115">
        <f t="shared" ref="D28" si="2">D26</f>
        <v>100062</v>
      </c>
      <c r="E28"/>
      <c r="F28"/>
    </row>
    <row r="29" spans="1:14">
      <c r="A29" s="236" t="s">
        <v>466</v>
      </c>
      <c r="B29" s="69"/>
      <c r="C29" s="70"/>
      <c r="D29" s="70"/>
      <c r="E29"/>
      <c r="F29"/>
      <c r="L29" s="240"/>
      <c r="N29" s="240"/>
    </row>
    <row r="30" spans="1:14">
      <c r="B30" s="71"/>
      <c r="C30" s="72"/>
      <c r="D30" s="72"/>
      <c r="E30"/>
      <c r="F30"/>
    </row>
    <row r="31" spans="1:14">
      <c r="A31" s="241" t="s">
        <v>401</v>
      </c>
      <c r="B31" s="241" t="s">
        <v>402</v>
      </c>
      <c r="C31" s="242"/>
      <c r="D31" s="242"/>
      <c r="E31"/>
      <c r="F31"/>
    </row>
    <row r="32" spans="1:14">
      <c r="A32" s="243" t="s">
        <v>88</v>
      </c>
      <c r="B32" s="243" t="s">
        <v>89</v>
      </c>
      <c r="C32" s="244">
        <v>0.86</v>
      </c>
      <c r="D32" s="244">
        <v>1</v>
      </c>
      <c r="E32"/>
      <c r="F32"/>
    </row>
    <row r="33" spans="1:9">
      <c r="A33" s="245" t="s">
        <v>90</v>
      </c>
      <c r="B33" s="245" t="s">
        <v>91</v>
      </c>
      <c r="C33" s="244">
        <v>0.85</v>
      </c>
      <c r="D33" s="244">
        <v>1</v>
      </c>
      <c r="E33"/>
      <c r="F33"/>
    </row>
    <row r="34" spans="1:9">
      <c r="A34" s="234"/>
      <c r="E34"/>
      <c r="F34"/>
    </row>
    <row r="35" spans="1:9">
      <c r="E35"/>
      <c r="F35"/>
    </row>
    <row r="36" spans="1:9">
      <c r="A36" s="241" t="s">
        <v>397</v>
      </c>
      <c r="B36" s="241" t="s">
        <v>398</v>
      </c>
      <c r="C36" s="115">
        <f>C26</f>
        <v>86003</v>
      </c>
      <c r="D36" s="115">
        <f t="shared" ref="D36" si="3">D26</f>
        <v>100062</v>
      </c>
      <c r="E36"/>
      <c r="F36"/>
    </row>
    <row r="37" spans="1:9" ht="26">
      <c r="A37" s="259" t="s">
        <v>104</v>
      </c>
      <c r="B37" s="259" t="s">
        <v>105</v>
      </c>
      <c r="C37" s="115">
        <f>C38+C39+C40+C41</f>
        <v>-1751</v>
      </c>
      <c r="D37" s="115">
        <f t="shared" ref="D37" si="4">D38+D39+D40+D41</f>
        <v>-283</v>
      </c>
      <c r="E37"/>
      <c r="F37"/>
    </row>
    <row r="38" spans="1:9">
      <c r="A38" s="246" t="s">
        <v>106</v>
      </c>
      <c r="B38" s="246" t="s">
        <v>107</v>
      </c>
      <c r="C38" s="88">
        <v>-2875</v>
      </c>
      <c r="D38" s="88">
        <v>406</v>
      </c>
      <c r="E38"/>
      <c r="F38"/>
    </row>
    <row r="39" spans="1:9" ht="26">
      <c r="A39" s="247" t="s">
        <v>374</v>
      </c>
      <c r="B39" s="258" t="s">
        <v>109</v>
      </c>
      <c r="C39" s="88">
        <v>1124</v>
      </c>
      <c r="D39" s="88">
        <v>-689</v>
      </c>
      <c r="E39"/>
      <c r="F39"/>
      <c r="I39" s="240"/>
    </row>
    <row r="40" spans="1:9">
      <c r="A40" s="247" t="s">
        <v>403</v>
      </c>
      <c r="B40" s="246" t="s">
        <v>404</v>
      </c>
      <c r="C40" s="88"/>
      <c r="D40" s="88"/>
      <c r="E40"/>
      <c r="F40"/>
    </row>
    <row r="41" spans="1:9">
      <c r="A41" s="246" t="s">
        <v>110</v>
      </c>
      <c r="B41" s="246" t="s">
        <v>111</v>
      </c>
      <c r="C41" s="88"/>
      <c r="D41" s="88"/>
      <c r="E41"/>
      <c r="F41"/>
    </row>
    <row r="42" spans="1:9">
      <c r="A42" s="241" t="s">
        <v>405</v>
      </c>
      <c r="B42" s="241" t="s">
        <v>406</v>
      </c>
      <c r="C42" s="115">
        <f>C37+C36</f>
        <v>84252</v>
      </c>
      <c r="D42" s="115">
        <f t="shared" ref="D42" si="5">D37+D36</f>
        <v>99779</v>
      </c>
      <c r="E42"/>
      <c r="F42"/>
    </row>
    <row r="43" spans="1:9">
      <c r="A43" s="246" t="s">
        <v>407</v>
      </c>
      <c r="B43" s="246" t="s">
        <v>408</v>
      </c>
      <c r="C43" s="88"/>
      <c r="D43" s="88"/>
      <c r="E43"/>
      <c r="F43"/>
    </row>
    <row r="44" spans="1:9" ht="26">
      <c r="A44" s="241" t="s">
        <v>409</v>
      </c>
      <c r="B44" s="241" t="s">
        <v>410</v>
      </c>
      <c r="C44" s="115">
        <f>C42</f>
        <v>84252</v>
      </c>
      <c r="D44" s="115">
        <f t="shared" ref="D44" si="6">D42</f>
        <v>99779</v>
      </c>
      <c r="E44"/>
      <c r="F44"/>
    </row>
    <row r="45" spans="1:9">
      <c r="E45"/>
      <c r="F45"/>
    </row>
    <row r="46" spans="1:9">
      <c r="E46"/>
      <c r="F46"/>
    </row>
    <row r="47" spans="1:9" ht="26">
      <c r="A47" s="237" t="s">
        <v>124</v>
      </c>
      <c r="B47" s="237" t="s">
        <v>125</v>
      </c>
      <c r="E47"/>
      <c r="F47"/>
    </row>
    <row r="48" spans="1:9">
      <c r="A48" s="313" t="s">
        <v>126</v>
      </c>
      <c r="B48" s="313" t="s">
        <v>127</v>
      </c>
      <c r="C48" s="119">
        <v>45747</v>
      </c>
      <c r="D48" s="119" t="s">
        <v>375</v>
      </c>
      <c r="E48" s="119">
        <v>45382</v>
      </c>
      <c r="F48"/>
      <c r="G48"/>
      <c r="H48" s="239"/>
    </row>
    <row r="49" spans="1:7">
      <c r="A49" s="248" t="s">
        <v>130</v>
      </c>
      <c r="B49" s="248" t="s">
        <v>131</v>
      </c>
      <c r="C49" s="249">
        <f>SUM(C50:C60)</f>
        <v>1729873</v>
      </c>
      <c r="D49" s="249">
        <f>SUM(D50:D60)</f>
        <v>1574164</v>
      </c>
      <c r="E49" s="249">
        <f>SUM(E50:E60)</f>
        <v>1471688</v>
      </c>
      <c r="F49"/>
      <c r="G49"/>
    </row>
    <row r="50" spans="1:7">
      <c r="A50" s="77" t="s">
        <v>132</v>
      </c>
      <c r="B50" s="77" t="s">
        <v>133</v>
      </c>
      <c r="C50" s="78">
        <v>284687</v>
      </c>
      <c r="D50" s="78">
        <v>262913</v>
      </c>
      <c r="E50" s="78">
        <v>201020</v>
      </c>
    </row>
    <row r="51" spans="1:7">
      <c r="A51" s="77" t="s">
        <v>134</v>
      </c>
      <c r="B51" s="77" t="s">
        <v>135</v>
      </c>
      <c r="C51" s="78">
        <v>68572</v>
      </c>
      <c r="D51" s="78">
        <v>69305</v>
      </c>
      <c r="E51" s="78">
        <v>70626</v>
      </c>
    </row>
    <row r="52" spans="1:7">
      <c r="A52" s="77" t="s">
        <v>136</v>
      </c>
      <c r="B52" s="77" t="s">
        <v>137</v>
      </c>
      <c r="C52" s="78">
        <v>785199</v>
      </c>
      <c r="D52" s="78">
        <v>695421</v>
      </c>
      <c r="E52" s="78">
        <v>555264</v>
      </c>
    </row>
    <row r="53" spans="1:7">
      <c r="A53" s="77" t="s">
        <v>138</v>
      </c>
      <c r="B53" s="77" t="s">
        <v>139</v>
      </c>
      <c r="C53" s="78">
        <v>56438</v>
      </c>
      <c r="D53" s="78">
        <v>56438</v>
      </c>
      <c r="E53" s="78">
        <v>56438</v>
      </c>
    </row>
    <row r="54" spans="1:7">
      <c r="A54" s="77" t="s">
        <v>140</v>
      </c>
      <c r="B54" s="77" t="s">
        <v>141</v>
      </c>
      <c r="C54" s="78">
        <v>31319</v>
      </c>
      <c r="D54" s="78">
        <v>31670</v>
      </c>
      <c r="E54" s="78">
        <v>33858</v>
      </c>
    </row>
    <row r="55" spans="1:7">
      <c r="A55" s="77" t="s">
        <v>142</v>
      </c>
      <c r="B55" s="77" t="s">
        <v>143</v>
      </c>
      <c r="C55" s="78"/>
      <c r="D55" s="78">
        <v>0</v>
      </c>
      <c r="E55" s="78">
        <v>0</v>
      </c>
    </row>
    <row r="56" spans="1:7">
      <c r="A56" s="77" t="s">
        <v>144</v>
      </c>
      <c r="B56" s="77" t="s">
        <v>145</v>
      </c>
      <c r="C56" s="78">
        <v>40598</v>
      </c>
      <c r="D56" s="78">
        <v>39453</v>
      </c>
      <c r="E56" s="78">
        <v>38409</v>
      </c>
    </row>
    <row r="57" spans="1:7">
      <c r="A57" s="77" t="s">
        <v>146</v>
      </c>
      <c r="B57" s="77" t="s">
        <v>147</v>
      </c>
      <c r="C57" s="78">
        <v>329876</v>
      </c>
      <c r="D57" s="78">
        <v>292137</v>
      </c>
      <c r="E57" s="78">
        <v>417019</v>
      </c>
    </row>
    <row r="58" spans="1:7">
      <c r="A58" s="77" t="s">
        <v>148</v>
      </c>
      <c r="B58" s="77" t="s">
        <v>149</v>
      </c>
      <c r="C58" s="78">
        <v>23305</v>
      </c>
      <c r="D58" s="78">
        <v>24431</v>
      </c>
      <c r="E58" s="78">
        <v>38739</v>
      </c>
    </row>
    <row r="59" spans="1:7">
      <c r="A59" s="77" t="s">
        <v>150</v>
      </c>
      <c r="B59" s="77" t="s">
        <v>151</v>
      </c>
      <c r="C59" s="78">
        <v>109474</v>
      </c>
      <c r="D59" s="78">
        <v>101989</v>
      </c>
      <c r="E59" s="78">
        <v>59935</v>
      </c>
    </row>
    <row r="60" spans="1:7">
      <c r="A60" s="77" t="s">
        <v>152</v>
      </c>
      <c r="B60" s="77" t="s">
        <v>153</v>
      </c>
      <c r="C60" s="78">
        <v>405</v>
      </c>
      <c r="D60" s="78">
        <v>407</v>
      </c>
      <c r="E60" s="78">
        <v>380</v>
      </c>
    </row>
    <row r="61" spans="1:7">
      <c r="A61" s="248" t="s">
        <v>154</v>
      </c>
      <c r="B61" s="248" t="s">
        <v>155</v>
      </c>
      <c r="C61" s="249">
        <f>SUM(C62:C70)</f>
        <v>1389258</v>
      </c>
      <c r="D61" s="249">
        <f>SUM(D62:D70)</f>
        <v>1468260</v>
      </c>
      <c r="E61" s="249">
        <f>SUM(E62:E70)</f>
        <v>1251531</v>
      </c>
    </row>
    <row r="62" spans="1:7">
      <c r="A62" s="77" t="s">
        <v>156</v>
      </c>
      <c r="B62" s="77" t="s">
        <v>157</v>
      </c>
      <c r="C62" s="78">
        <v>660</v>
      </c>
      <c r="D62" s="78">
        <v>1802</v>
      </c>
      <c r="E62" s="78">
        <v>3260</v>
      </c>
    </row>
    <row r="63" spans="1:7">
      <c r="A63" s="77" t="s">
        <v>158</v>
      </c>
      <c r="B63" s="77" t="s">
        <v>159</v>
      </c>
      <c r="C63" s="78">
        <v>87603</v>
      </c>
      <c r="D63" s="78">
        <v>167628</v>
      </c>
      <c r="E63" s="78">
        <v>88035</v>
      </c>
    </row>
    <row r="64" spans="1:7">
      <c r="A64" s="77" t="s">
        <v>160</v>
      </c>
      <c r="B64" s="77" t="s">
        <v>161</v>
      </c>
      <c r="C64" s="78">
        <v>36</v>
      </c>
      <c r="D64" s="78">
        <v>15211</v>
      </c>
      <c r="E64" s="78">
        <v>13948</v>
      </c>
    </row>
    <row r="65" spans="1:7">
      <c r="A65" s="77" t="s">
        <v>162</v>
      </c>
      <c r="B65" s="77" t="s">
        <v>163</v>
      </c>
      <c r="C65" s="78">
        <v>100958</v>
      </c>
      <c r="D65" s="78">
        <v>69721</v>
      </c>
      <c r="E65" s="78">
        <v>69614</v>
      </c>
    </row>
    <row r="66" spans="1:7">
      <c r="A66" s="77" t="s">
        <v>164</v>
      </c>
      <c r="B66" s="77" t="s">
        <v>165</v>
      </c>
      <c r="C66" s="78">
        <v>470167</v>
      </c>
      <c r="D66" s="78">
        <v>540620</v>
      </c>
      <c r="E66" s="78">
        <v>426029</v>
      </c>
    </row>
    <row r="67" spans="1:7">
      <c r="A67" s="77" t="s">
        <v>166</v>
      </c>
      <c r="B67" s="77" t="s">
        <v>167</v>
      </c>
      <c r="C67" s="78">
        <v>25206</v>
      </c>
      <c r="D67" s="78">
        <v>25868</v>
      </c>
      <c r="E67" s="78">
        <v>29906</v>
      </c>
    </row>
    <row r="68" spans="1:7">
      <c r="A68" s="77" t="s">
        <v>168</v>
      </c>
      <c r="B68" s="77" t="s">
        <v>169</v>
      </c>
      <c r="C68" s="78">
        <v>487346</v>
      </c>
      <c r="D68" s="78">
        <v>522524</v>
      </c>
      <c r="E68" s="78">
        <v>496977</v>
      </c>
    </row>
    <row r="69" spans="1:7">
      <c r="A69" s="250" t="s">
        <v>170</v>
      </c>
      <c r="B69" s="250" t="s">
        <v>171</v>
      </c>
      <c r="C69" s="262">
        <v>217282</v>
      </c>
      <c r="D69" s="78">
        <v>124886</v>
      </c>
      <c r="E69" s="78">
        <v>123762</v>
      </c>
    </row>
    <row r="70" spans="1:7">
      <c r="A70" s="250" t="s">
        <v>172</v>
      </c>
      <c r="B70" s="250" t="s">
        <v>173</v>
      </c>
      <c r="C70" s="250"/>
      <c r="D70" s="78"/>
      <c r="E70" s="78"/>
    </row>
    <row r="71" spans="1:7">
      <c r="A71" s="248" t="s">
        <v>174</v>
      </c>
      <c r="B71" s="248" t="s">
        <v>175</v>
      </c>
      <c r="C71" s="249">
        <f>C49+C61</f>
        <v>3119131</v>
      </c>
      <c r="D71" s="249">
        <f>D49+D61</f>
        <v>3042424</v>
      </c>
      <c r="E71" s="249">
        <f>E49+E61</f>
        <v>2723219</v>
      </c>
    </row>
    <row r="72" spans="1:7">
      <c r="A72" s="236" t="s">
        <v>466</v>
      </c>
      <c r="C72" s="236"/>
      <c r="D72" s="251"/>
      <c r="E72" s="239"/>
      <c r="G72" s="251"/>
    </row>
    <row r="73" spans="1:7">
      <c r="A73" s="313" t="s">
        <v>176</v>
      </c>
      <c r="B73" s="313" t="s">
        <v>177</v>
      </c>
      <c r="C73" s="119">
        <v>45747</v>
      </c>
      <c r="D73" s="119">
        <v>45657</v>
      </c>
      <c r="E73" s="119">
        <v>45382</v>
      </c>
    </row>
    <row r="74" spans="1:7">
      <c r="A74" s="248" t="s">
        <v>178</v>
      </c>
      <c r="B74" s="248" t="s">
        <v>179</v>
      </c>
      <c r="C74" s="249">
        <f>C75</f>
        <v>2892578</v>
      </c>
      <c r="D74" s="249">
        <f>D75</f>
        <v>2800667</v>
      </c>
      <c r="E74" s="249">
        <f>E75</f>
        <v>2507085</v>
      </c>
    </row>
    <row r="75" spans="1:7">
      <c r="A75" s="248" t="s">
        <v>180</v>
      </c>
      <c r="B75" s="248" t="s">
        <v>181</v>
      </c>
      <c r="C75" s="249">
        <f>SUM(C76:C83)</f>
        <v>2892578</v>
      </c>
      <c r="D75" s="249">
        <f>SUM(D76:D83)</f>
        <v>2800667</v>
      </c>
      <c r="E75" s="249">
        <f>SUM(E76:E83)</f>
        <v>2507085</v>
      </c>
    </row>
    <row r="76" spans="1:7">
      <c r="A76" s="77" t="s">
        <v>182</v>
      </c>
      <c r="B76" s="77" t="s">
        <v>183</v>
      </c>
      <c r="C76" s="78">
        <v>99911</v>
      </c>
      <c r="D76" s="78">
        <v>99911</v>
      </c>
      <c r="E76" s="78">
        <v>99911</v>
      </c>
    </row>
    <row r="77" spans="1:7">
      <c r="A77" s="77" t="s">
        <v>184</v>
      </c>
      <c r="B77" s="77" t="s">
        <v>185</v>
      </c>
      <c r="C77" s="78">
        <v>2069034</v>
      </c>
      <c r="D77" s="78">
        <v>2069034</v>
      </c>
      <c r="E77" s="78">
        <v>1714604</v>
      </c>
    </row>
    <row r="78" spans="1:7">
      <c r="A78" s="77" t="s">
        <v>186</v>
      </c>
      <c r="B78" s="77" t="s">
        <v>187</v>
      </c>
      <c r="C78" s="78">
        <v>116700</v>
      </c>
      <c r="D78" s="78">
        <v>116700</v>
      </c>
      <c r="E78" s="78">
        <v>116700</v>
      </c>
    </row>
    <row r="79" spans="1:7">
      <c r="A79" s="77" t="s">
        <v>188</v>
      </c>
      <c r="B79" s="77" t="s">
        <v>189</v>
      </c>
      <c r="C79" s="78">
        <v>0</v>
      </c>
      <c r="D79" s="88">
        <v>0</v>
      </c>
      <c r="E79" s="88">
        <v>0</v>
      </c>
    </row>
    <row r="80" spans="1:7">
      <c r="A80" s="77" t="s">
        <v>190</v>
      </c>
      <c r="B80" s="77" t="s">
        <v>191</v>
      </c>
      <c r="C80" s="78">
        <v>57800</v>
      </c>
      <c r="D80" s="78">
        <v>49017</v>
      </c>
      <c r="E80" s="78">
        <v>26563</v>
      </c>
    </row>
    <row r="81" spans="1:5">
      <c r="A81" s="77" t="s">
        <v>192</v>
      </c>
      <c r="B81" s="77" t="s">
        <v>193</v>
      </c>
      <c r="C81" s="78">
        <v>-2444</v>
      </c>
      <c r="D81" s="78">
        <v>431</v>
      </c>
      <c r="E81" s="78">
        <v>-796</v>
      </c>
    </row>
    <row r="82" spans="1:5">
      <c r="A82" s="77" t="s">
        <v>376</v>
      </c>
      <c r="B82" s="77" t="s">
        <v>195</v>
      </c>
      <c r="C82" s="78">
        <v>465574</v>
      </c>
      <c r="D82" s="78">
        <v>-4300</v>
      </c>
      <c r="E82" s="78">
        <v>450041</v>
      </c>
    </row>
    <row r="83" spans="1:5">
      <c r="A83" s="77" t="s">
        <v>377</v>
      </c>
      <c r="B83" s="77" t="s">
        <v>197</v>
      </c>
      <c r="C83" s="78">
        <v>86003</v>
      </c>
      <c r="D83" s="78">
        <v>469874</v>
      </c>
      <c r="E83" s="78">
        <v>100062</v>
      </c>
    </row>
    <row r="84" spans="1:5">
      <c r="A84" s="114" t="s">
        <v>412</v>
      </c>
      <c r="B84" s="114" t="s">
        <v>413</v>
      </c>
      <c r="C84" s="120">
        <v>0</v>
      </c>
      <c r="D84" s="120">
        <v>0</v>
      </c>
      <c r="E84" s="120">
        <v>0</v>
      </c>
    </row>
    <row r="85" spans="1:5">
      <c r="A85" s="248" t="s">
        <v>198</v>
      </c>
      <c r="B85" s="248" t="s">
        <v>199</v>
      </c>
      <c r="C85" s="249">
        <f>SUM(C86:C91)</f>
        <v>22348</v>
      </c>
      <c r="D85" s="249">
        <f>SUM(D86:D91)</f>
        <v>22574</v>
      </c>
      <c r="E85" s="249">
        <f>SUM(E86:E91)</f>
        <v>35814</v>
      </c>
    </row>
    <row r="86" spans="1:5">
      <c r="A86" s="77" t="s">
        <v>200</v>
      </c>
      <c r="B86" s="77" t="s">
        <v>201</v>
      </c>
      <c r="C86" s="78">
        <v>17243</v>
      </c>
      <c r="D86" s="78">
        <v>17706</v>
      </c>
      <c r="E86" s="78">
        <v>17912</v>
      </c>
    </row>
    <row r="87" spans="1:5">
      <c r="A87" s="77" t="s">
        <v>202</v>
      </c>
      <c r="B87" s="77" t="s">
        <v>203</v>
      </c>
      <c r="C87" s="78">
        <v>2212</v>
      </c>
      <c r="D87" s="78">
        <v>2274</v>
      </c>
      <c r="E87" s="78">
        <v>2434</v>
      </c>
    </row>
    <row r="88" spans="1:5">
      <c r="A88" s="77" t="s">
        <v>467</v>
      </c>
      <c r="B88" s="77" t="s">
        <v>205</v>
      </c>
      <c r="C88" s="78">
        <v>151</v>
      </c>
      <c r="D88" s="78">
        <v>67</v>
      </c>
      <c r="E88" s="88">
        <v>0</v>
      </c>
    </row>
    <row r="89" spans="1:5">
      <c r="A89" s="77" t="s">
        <v>206</v>
      </c>
      <c r="B89" s="77" t="s">
        <v>207</v>
      </c>
      <c r="C89" s="78">
        <v>1880</v>
      </c>
      <c r="D89" s="78">
        <v>1665</v>
      </c>
      <c r="E89" s="78">
        <v>2153</v>
      </c>
    </row>
    <row r="90" spans="1:5">
      <c r="A90" s="77" t="s">
        <v>468</v>
      </c>
      <c r="B90" s="77" t="s">
        <v>209</v>
      </c>
      <c r="C90" s="78">
        <v>862</v>
      </c>
      <c r="D90" s="78">
        <v>862</v>
      </c>
      <c r="E90" s="78">
        <v>518</v>
      </c>
    </row>
    <row r="91" spans="1:5">
      <c r="A91" s="77" t="s">
        <v>210</v>
      </c>
      <c r="B91" s="77" t="s">
        <v>211</v>
      </c>
      <c r="C91" s="78">
        <v>0</v>
      </c>
      <c r="D91" s="88">
        <v>0</v>
      </c>
      <c r="E91" s="78">
        <v>12797</v>
      </c>
    </row>
    <row r="92" spans="1:5">
      <c r="A92" s="248" t="s">
        <v>212</v>
      </c>
      <c r="B92" s="248" t="s">
        <v>213</v>
      </c>
      <c r="C92" s="249">
        <f>SUM(C93:C100)</f>
        <v>204205</v>
      </c>
      <c r="D92" s="249">
        <f>SUM(D93:D100)</f>
        <v>219183</v>
      </c>
      <c r="E92" s="249">
        <f>SUM(E93:E100)</f>
        <v>180320</v>
      </c>
    </row>
    <row r="93" spans="1:5">
      <c r="A93" s="77" t="s">
        <v>336</v>
      </c>
      <c r="B93" s="77" t="s">
        <v>337</v>
      </c>
      <c r="C93" s="78">
        <v>0</v>
      </c>
      <c r="D93" s="78">
        <v>0</v>
      </c>
      <c r="E93" s="78">
        <v>0</v>
      </c>
    </row>
    <row r="94" spans="1:5">
      <c r="A94" s="77" t="s">
        <v>214</v>
      </c>
      <c r="B94" s="77" t="s">
        <v>215</v>
      </c>
      <c r="C94" s="78">
        <v>4713</v>
      </c>
      <c r="D94" s="78">
        <v>12408</v>
      </c>
      <c r="E94" s="78">
        <v>4904</v>
      </c>
    </row>
    <row r="95" spans="1:5">
      <c r="A95" s="77" t="s">
        <v>216</v>
      </c>
      <c r="B95" s="77" t="s">
        <v>217</v>
      </c>
      <c r="C95" s="78">
        <v>49332</v>
      </c>
      <c r="D95" s="78">
        <v>74733</v>
      </c>
      <c r="E95" s="78">
        <v>59445</v>
      </c>
    </row>
    <row r="96" spans="1:5">
      <c r="A96" s="77" t="s">
        <v>218</v>
      </c>
      <c r="B96" s="77" t="s">
        <v>219</v>
      </c>
      <c r="C96" s="78">
        <v>2023</v>
      </c>
      <c r="D96" s="78">
        <v>782</v>
      </c>
      <c r="E96" s="78">
        <v>240</v>
      </c>
    </row>
    <row r="97" spans="1:12">
      <c r="A97" s="77" t="s">
        <v>220</v>
      </c>
      <c r="B97" s="77" t="s">
        <v>221</v>
      </c>
      <c r="C97" s="78">
        <v>9476</v>
      </c>
      <c r="D97" s="78">
        <v>12924</v>
      </c>
      <c r="E97" s="78">
        <v>10936</v>
      </c>
    </row>
    <row r="98" spans="1:12">
      <c r="A98" s="77" t="s">
        <v>222</v>
      </c>
      <c r="B98" s="77" t="s">
        <v>223</v>
      </c>
      <c r="C98" s="78">
        <v>17226</v>
      </c>
      <c r="D98" s="78">
        <v>15175</v>
      </c>
      <c r="E98" s="78">
        <v>12878</v>
      </c>
    </row>
    <row r="99" spans="1:12">
      <c r="A99" s="77" t="s">
        <v>469</v>
      </c>
      <c r="B99" s="77" t="s">
        <v>224</v>
      </c>
      <c r="C99" s="78">
        <v>11898</v>
      </c>
      <c r="D99" s="78">
        <v>8740</v>
      </c>
      <c r="E99" s="78">
        <v>8768</v>
      </c>
    </row>
    <row r="100" spans="1:12">
      <c r="A100" s="77" t="s">
        <v>225</v>
      </c>
      <c r="B100" s="77" t="s">
        <v>226</v>
      </c>
      <c r="C100" s="78">
        <v>109537</v>
      </c>
      <c r="D100" s="78">
        <v>94421</v>
      </c>
      <c r="E100" s="78">
        <v>83149</v>
      </c>
    </row>
    <row r="101" spans="1:12">
      <c r="A101" s="248" t="s">
        <v>470</v>
      </c>
      <c r="B101" s="248" t="s">
        <v>228</v>
      </c>
      <c r="C101" s="249">
        <f>C92+C85+C75</f>
        <v>3119131</v>
      </c>
      <c r="D101" s="249">
        <f>D92+D85+D75</f>
        <v>3042424</v>
      </c>
      <c r="E101" s="249">
        <f>E92+E85+E75</f>
        <v>2723219</v>
      </c>
    </row>
    <row r="102" spans="1:12">
      <c r="E102" s="239"/>
    </row>
    <row r="103" spans="1:12">
      <c r="E103" s="239"/>
    </row>
    <row r="104" spans="1:12" ht="26">
      <c r="A104" s="237" t="s">
        <v>229</v>
      </c>
      <c r="B104" s="237" t="s">
        <v>230</v>
      </c>
      <c r="E104" s="239"/>
      <c r="F104" s="239"/>
      <c r="G104" s="240"/>
    </row>
    <row r="105" spans="1:12" ht="24">
      <c r="A105" s="313" t="s">
        <v>231</v>
      </c>
      <c r="B105" s="313" t="s">
        <v>232</v>
      </c>
      <c r="C105" s="113" t="str">
        <f>C6</f>
        <v>01.01.2025-31.03.2025</v>
      </c>
      <c r="D105" s="113" t="str">
        <f>D6</f>
        <v>01.01.2024-31.03.2024</v>
      </c>
      <c r="E105"/>
      <c r="F105"/>
    </row>
    <row r="106" spans="1:12">
      <c r="A106" s="121" t="s">
        <v>233</v>
      </c>
      <c r="B106" s="121" t="s">
        <v>234</v>
      </c>
      <c r="C106" s="4"/>
      <c r="D106" s="4"/>
      <c r="E106"/>
      <c r="F106"/>
    </row>
    <row r="107" spans="1:12">
      <c r="A107" s="122" t="s">
        <v>397</v>
      </c>
      <c r="B107" s="122" t="s">
        <v>398</v>
      </c>
      <c r="C107" s="4">
        <f>C26</f>
        <v>86003</v>
      </c>
      <c r="D107" s="4">
        <f t="shared" ref="D107" si="7">D26</f>
        <v>100062</v>
      </c>
      <c r="E107"/>
      <c r="F107"/>
      <c r="I107" s="239"/>
      <c r="J107" s="239"/>
      <c r="K107" s="239"/>
      <c r="L107" s="239"/>
    </row>
    <row r="108" spans="1:12">
      <c r="A108" s="122" t="s">
        <v>235</v>
      </c>
      <c r="B108" s="122" t="s">
        <v>236</v>
      </c>
      <c r="C108" s="4">
        <f>SUM(C109:C119)</f>
        <v>51356</v>
      </c>
      <c r="D108" s="4">
        <f t="shared" ref="D108" si="8">SUM(D109:D119)</f>
        <v>107999</v>
      </c>
      <c r="E108"/>
      <c r="F108"/>
      <c r="I108" s="239"/>
      <c r="J108" s="239"/>
      <c r="K108" s="239"/>
      <c r="L108" s="239"/>
    </row>
    <row r="109" spans="1:12" ht="39">
      <c r="A109" s="178" t="s">
        <v>378</v>
      </c>
      <c r="B109" s="178" t="s">
        <v>379</v>
      </c>
      <c r="C109" s="80">
        <v>2968</v>
      </c>
      <c r="D109" s="80">
        <v>3586</v>
      </c>
      <c r="E109"/>
      <c r="F109"/>
      <c r="I109" s="239"/>
      <c r="J109" s="239"/>
      <c r="K109" s="239"/>
      <c r="L109" s="239"/>
    </row>
    <row r="110" spans="1:12">
      <c r="A110" s="81" t="s">
        <v>239</v>
      </c>
      <c r="B110" s="81" t="s">
        <v>240</v>
      </c>
      <c r="C110" s="80">
        <v>13775</v>
      </c>
      <c r="D110" s="80">
        <v>26364</v>
      </c>
      <c r="E110"/>
      <c r="F110"/>
      <c r="I110" s="239"/>
      <c r="J110" s="239"/>
      <c r="K110" s="239"/>
      <c r="L110" s="239"/>
    </row>
    <row r="111" spans="1:12">
      <c r="A111" s="81" t="s">
        <v>241</v>
      </c>
      <c r="B111" s="81" t="s">
        <v>416</v>
      </c>
      <c r="C111" s="80">
        <v>17921</v>
      </c>
      <c r="D111" s="80">
        <v>-3716</v>
      </c>
      <c r="E111"/>
      <c r="F111"/>
      <c r="I111" s="239"/>
      <c r="J111" s="239"/>
      <c r="K111" s="239"/>
      <c r="L111" s="239"/>
    </row>
    <row r="112" spans="1:12">
      <c r="A112" s="81" t="s">
        <v>472</v>
      </c>
      <c r="B112" s="81" t="s">
        <v>244</v>
      </c>
      <c r="C112" s="80">
        <v>-18462</v>
      </c>
      <c r="D112" s="80">
        <v>-16176</v>
      </c>
      <c r="E112"/>
      <c r="F112"/>
      <c r="I112" s="239"/>
      <c r="J112" s="239"/>
      <c r="K112" s="239"/>
      <c r="L112" s="239"/>
    </row>
    <row r="113" spans="1:12">
      <c r="A113" s="81" t="s">
        <v>417</v>
      </c>
      <c r="B113" s="81" t="s">
        <v>418</v>
      </c>
      <c r="C113" s="80">
        <v>-18219</v>
      </c>
      <c r="D113" s="80">
        <v>3394</v>
      </c>
      <c r="E113"/>
      <c r="F113"/>
      <c r="I113" s="239"/>
      <c r="J113" s="239"/>
      <c r="K113" s="239"/>
      <c r="L113" s="239"/>
    </row>
    <row r="114" spans="1:12">
      <c r="A114" s="81" t="s">
        <v>247</v>
      </c>
      <c r="B114" s="81" t="s">
        <v>248</v>
      </c>
      <c r="C114" s="80">
        <v>9193</v>
      </c>
      <c r="D114" s="80">
        <v>11994</v>
      </c>
      <c r="E114"/>
      <c r="F114"/>
      <c r="I114" s="239"/>
      <c r="J114" s="239"/>
      <c r="K114" s="239"/>
      <c r="L114" s="239"/>
    </row>
    <row r="115" spans="1:12">
      <c r="A115" s="81" t="s">
        <v>249</v>
      </c>
      <c r="B115" s="81" t="s">
        <v>250</v>
      </c>
      <c r="C115" s="80">
        <v>1142</v>
      </c>
      <c r="D115" s="80">
        <v>316</v>
      </c>
      <c r="E115"/>
      <c r="F115"/>
      <c r="I115" s="239"/>
      <c r="J115" s="239"/>
      <c r="K115" s="239"/>
      <c r="L115" s="239"/>
    </row>
    <row r="116" spans="1:12">
      <c r="A116" s="81" t="s">
        <v>251</v>
      </c>
      <c r="B116" s="81" t="s">
        <v>252</v>
      </c>
      <c r="C116" s="80">
        <v>52095</v>
      </c>
      <c r="D116" s="80">
        <v>92246</v>
      </c>
      <c r="E116"/>
      <c r="F116"/>
      <c r="I116" s="239"/>
      <c r="J116" s="239"/>
      <c r="K116" s="239"/>
      <c r="L116" s="239"/>
    </row>
    <row r="117" spans="1:12">
      <c r="A117" s="81" t="s">
        <v>253</v>
      </c>
      <c r="B117" s="81" t="s">
        <v>254</v>
      </c>
      <c r="C117" s="80">
        <v>-21566</v>
      </c>
      <c r="D117" s="80">
        <v>-15361</v>
      </c>
      <c r="E117"/>
      <c r="F117"/>
      <c r="I117" s="239"/>
      <c r="J117" s="239"/>
      <c r="K117" s="239"/>
      <c r="L117" s="239"/>
    </row>
    <row r="118" spans="1:12">
      <c r="A118" s="81" t="s">
        <v>255</v>
      </c>
      <c r="B118" s="81" t="s">
        <v>256</v>
      </c>
      <c r="C118" s="80">
        <v>3996</v>
      </c>
      <c r="D118" s="80">
        <v>618</v>
      </c>
      <c r="E118"/>
      <c r="F118"/>
      <c r="I118" s="239"/>
      <c r="J118" s="239"/>
      <c r="K118" s="239"/>
      <c r="L118" s="239"/>
    </row>
    <row r="119" spans="1:12">
      <c r="A119" s="81" t="s">
        <v>259</v>
      </c>
      <c r="B119" s="81" t="s">
        <v>260</v>
      </c>
      <c r="C119" s="80">
        <v>8513</v>
      </c>
      <c r="D119" s="80">
        <v>4734</v>
      </c>
      <c r="E119"/>
      <c r="F119"/>
      <c r="I119" s="239"/>
      <c r="J119" s="239"/>
      <c r="K119" s="239"/>
      <c r="L119" s="239"/>
    </row>
    <row r="120" spans="1:12">
      <c r="A120" s="122" t="s">
        <v>261</v>
      </c>
      <c r="B120" s="122" t="s">
        <v>262</v>
      </c>
      <c r="C120" s="4">
        <f>SUM(C107:C108)</f>
        <v>137359</v>
      </c>
      <c r="D120" s="4">
        <f t="shared" ref="D120" si="9">SUM(D107:D108)</f>
        <v>208061</v>
      </c>
      <c r="E120"/>
      <c r="F120"/>
      <c r="I120" s="239"/>
      <c r="J120" s="239"/>
      <c r="K120" s="239"/>
      <c r="L120" s="239"/>
    </row>
    <row r="121" spans="1:12">
      <c r="A121" s="81" t="s">
        <v>263</v>
      </c>
      <c r="B121" s="81" t="s">
        <v>380</v>
      </c>
      <c r="C121" s="80">
        <v>22553</v>
      </c>
      <c r="D121" s="80">
        <v>-5348</v>
      </c>
      <c r="E121"/>
      <c r="F121"/>
      <c r="I121" s="239"/>
      <c r="J121" s="239"/>
      <c r="K121" s="239"/>
      <c r="L121" s="239"/>
    </row>
    <row r="122" spans="1:12">
      <c r="A122" s="81" t="s">
        <v>265</v>
      </c>
      <c r="B122" s="81" t="s">
        <v>266</v>
      </c>
      <c r="C122" s="80">
        <v>4755</v>
      </c>
      <c r="D122" s="80">
        <v>2476</v>
      </c>
      <c r="E122"/>
      <c r="F122"/>
      <c r="I122" s="239"/>
      <c r="J122" s="239"/>
      <c r="K122" s="239"/>
      <c r="L122" s="239"/>
    </row>
    <row r="123" spans="1:12">
      <c r="A123" s="81" t="s">
        <v>267</v>
      </c>
      <c r="B123" s="81" t="s">
        <v>268</v>
      </c>
      <c r="C123" s="80">
        <v>-13555</v>
      </c>
      <c r="D123" s="80">
        <v>-24194</v>
      </c>
      <c r="E123"/>
      <c r="F123"/>
      <c r="I123" s="239"/>
      <c r="J123" s="239"/>
      <c r="K123" s="239"/>
      <c r="L123" s="239"/>
    </row>
    <row r="124" spans="1:12">
      <c r="A124" s="121" t="s">
        <v>269</v>
      </c>
      <c r="B124" s="121" t="s">
        <v>270</v>
      </c>
      <c r="C124" s="4">
        <f>SUM(C120:C123)</f>
        <v>151112</v>
      </c>
      <c r="D124" s="4">
        <f t="shared" ref="D124" si="10">SUM(D120:D123)</f>
        <v>180995</v>
      </c>
      <c r="E124"/>
      <c r="F124"/>
      <c r="I124" s="239"/>
      <c r="J124" s="239"/>
      <c r="K124" s="239"/>
      <c r="L124" s="239"/>
    </row>
    <row r="125" spans="1:12" ht="15" customHeight="1">
      <c r="A125" s="121" t="s">
        <v>271</v>
      </c>
      <c r="B125" s="121" t="s">
        <v>272</v>
      </c>
      <c r="C125" s="4"/>
      <c r="D125" s="4"/>
      <c r="E125"/>
      <c r="F125"/>
      <c r="I125" s="239"/>
      <c r="J125" s="239"/>
      <c r="K125" s="239"/>
      <c r="L125" s="239"/>
    </row>
    <row r="126" spans="1:12">
      <c r="A126" s="122" t="s">
        <v>273</v>
      </c>
      <c r="B126" s="122" t="s">
        <v>274</v>
      </c>
      <c r="C126" s="4">
        <f>SUM(C127:C138)</f>
        <v>357599</v>
      </c>
      <c r="D126" s="4">
        <f t="shared" ref="D126" si="11">SUM(D127:D138)</f>
        <v>168704</v>
      </c>
      <c r="E126"/>
      <c r="F126"/>
    </row>
    <row r="127" spans="1:12">
      <c r="A127" s="81" t="s">
        <v>275</v>
      </c>
      <c r="B127" s="81" t="s">
        <v>276</v>
      </c>
      <c r="C127" s="80">
        <v>191</v>
      </c>
      <c r="D127" s="80">
        <v>13</v>
      </c>
      <c r="E127"/>
      <c r="F127"/>
    </row>
    <row r="128" spans="1:12">
      <c r="A128" s="81" t="s">
        <v>277</v>
      </c>
      <c r="B128" s="81" t="s">
        <v>278</v>
      </c>
      <c r="C128" s="80">
        <v>0</v>
      </c>
      <c r="D128" s="80">
        <v>0</v>
      </c>
      <c r="E128"/>
      <c r="F128"/>
    </row>
    <row r="129" spans="1:9" ht="26">
      <c r="A129" s="178" t="s">
        <v>279</v>
      </c>
      <c r="B129" s="178" t="s">
        <v>280</v>
      </c>
      <c r="C129" s="80">
        <v>0</v>
      </c>
      <c r="D129" s="80">
        <v>0</v>
      </c>
      <c r="E129"/>
      <c r="F129"/>
    </row>
    <row r="130" spans="1:9">
      <c r="A130" s="81" t="s">
        <v>281</v>
      </c>
      <c r="B130" s="81" t="s">
        <v>282</v>
      </c>
      <c r="C130" s="80">
        <v>0</v>
      </c>
      <c r="D130" s="80">
        <v>0</v>
      </c>
      <c r="E130"/>
      <c r="F130"/>
    </row>
    <row r="131" spans="1:9">
      <c r="A131" s="81" t="s">
        <v>283</v>
      </c>
      <c r="B131" s="81" t="s">
        <v>284</v>
      </c>
      <c r="C131" s="80">
        <v>0</v>
      </c>
      <c r="D131" s="80">
        <v>0</v>
      </c>
      <c r="E131"/>
      <c r="F131"/>
    </row>
    <row r="132" spans="1:9">
      <c r="A132" s="81" t="s">
        <v>285</v>
      </c>
      <c r="B132" s="81" t="s">
        <v>286</v>
      </c>
      <c r="C132" s="80">
        <v>455</v>
      </c>
      <c r="D132" s="80">
        <v>0</v>
      </c>
      <c r="E132"/>
      <c r="F132"/>
    </row>
    <row r="133" spans="1:9">
      <c r="A133" s="81" t="s">
        <v>287</v>
      </c>
      <c r="B133" s="81" t="s">
        <v>288</v>
      </c>
      <c r="C133" s="80">
        <v>278634</v>
      </c>
      <c r="D133" s="80">
        <v>145154</v>
      </c>
      <c r="E133"/>
      <c r="F133"/>
    </row>
    <row r="134" spans="1:9">
      <c r="A134" s="81" t="s">
        <v>381</v>
      </c>
      <c r="B134" s="81" t="s">
        <v>382</v>
      </c>
      <c r="C134" s="80">
        <v>66000</v>
      </c>
      <c r="D134" s="80">
        <v>10000</v>
      </c>
      <c r="E134"/>
      <c r="F134"/>
    </row>
    <row r="135" spans="1:9">
      <c r="A135" s="81" t="s">
        <v>291</v>
      </c>
      <c r="B135" s="81" t="s">
        <v>292</v>
      </c>
      <c r="C135" s="80">
        <v>2770</v>
      </c>
      <c r="D135" s="80">
        <v>1618</v>
      </c>
      <c r="E135"/>
      <c r="F135"/>
    </row>
    <row r="136" spans="1:9">
      <c r="A136" s="81" t="s">
        <v>473</v>
      </c>
      <c r="B136" s="81" t="s">
        <v>294</v>
      </c>
      <c r="C136" s="80">
        <v>9136</v>
      </c>
      <c r="D136" s="80">
        <v>7392</v>
      </c>
      <c r="E136"/>
      <c r="F136"/>
    </row>
    <row r="137" spans="1:9">
      <c r="A137" s="81" t="s">
        <v>295</v>
      </c>
      <c r="B137" s="81" t="s">
        <v>296</v>
      </c>
      <c r="C137" s="80">
        <v>366</v>
      </c>
      <c r="D137" s="80">
        <v>4450</v>
      </c>
      <c r="E137"/>
      <c r="F137"/>
    </row>
    <row r="138" spans="1:9">
      <c r="A138" s="81" t="s">
        <v>297</v>
      </c>
      <c r="B138" s="81" t="s">
        <v>298</v>
      </c>
      <c r="C138" s="80">
        <v>47</v>
      </c>
      <c r="D138" s="80">
        <v>77</v>
      </c>
      <c r="E138"/>
      <c r="F138"/>
      <c r="I138" s="239"/>
    </row>
    <row r="139" spans="1:9">
      <c r="A139" s="122" t="s">
        <v>299</v>
      </c>
      <c r="B139" s="122" t="s">
        <v>300</v>
      </c>
      <c r="C139" s="4">
        <f>SUM(C140:C155)</f>
        <v>415365</v>
      </c>
      <c r="D139" s="4">
        <f t="shared" ref="D139" si="12">SUM(D140:D155)</f>
        <v>402852</v>
      </c>
      <c r="E139"/>
      <c r="F139"/>
      <c r="I139" s="239"/>
    </row>
    <row r="140" spans="1:9">
      <c r="A140" s="81" t="s">
        <v>301</v>
      </c>
      <c r="B140" s="81" t="s">
        <v>302</v>
      </c>
      <c r="C140" s="80">
        <v>36314</v>
      </c>
      <c r="D140" s="80">
        <v>13334</v>
      </c>
      <c r="E140"/>
      <c r="F140"/>
      <c r="I140" s="239"/>
    </row>
    <row r="141" spans="1:9">
      <c r="A141" s="81" t="s">
        <v>136</v>
      </c>
      <c r="B141" s="81" t="s">
        <v>137</v>
      </c>
      <c r="C141" s="80">
        <v>99711</v>
      </c>
      <c r="D141" s="80">
        <v>50303</v>
      </c>
      <c r="E141"/>
      <c r="F141"/>
      <c r="I141" s="239"/>
    </row>
    <row r="142" spans="1:9">
      <c r="A142" s="81" t="s">
        <v>303</v>
      </c>
      <c r="B142" s="81" t="s">
        <v>304</v>
      </c>
      <c r="C142" s="80">
        <v>0</v>
      </c>
      <c r="D142" s="80">
        <v>147</v>
      </c>
      <c r="E142"/>
      <c r="F142"/>
      <c r="I142" s="239"/>
    </row>
    <row r="143" spans="1:9">
      <c r="A143" s="81" t="s">
        <v>305</v>
      </c>
      <c r="B143" s="81" t="s">
        <v>306</v>
      </c>
      <c r="C143" s="80">
        <v>0</v>
      </c>
      <c r="D143" s="80">
        <v>0</v>
      </c>
      <c r="E143"/>
      <c r="F143"/>
      <c r="I143" s="239"/>
    </row>
    <row r="144" spans="1:9">
      <c r="A144" s="81" t="s">
        <v>307</v>
      </c>
      <c r="B144" s="81" t="s">
        <v>308</v>
      </c>
      <c r="C144" s="80">
        <v>0</v>
      </c>
      <c r="D144" s="80">
        <v>0</v>
      </c>
      <c r="E144"/>
      <c r="F144"/>
      <c r="I144" s="239"/>
    </row>
    <row r="145" spans="1:9">
      <c r="A145" s="81" t="s">
        <v>309</v>
      </c>
      <c r="B145" s="81" t="s">
        <v>310</v>
      </c>
      <c r="C145" s="80">
        <v>0</v>
      </c>
      <c r="D145" s="80">
        <v>0</v>
      </c>
      <c r="E145"/>
      <c r="F145"/>
      <c r="I145" s="239"/>
    </row>
    <row r="146" spans="1:9">
      <c r="A146" s="81" t="s">
        <v>311</v>
      </c>
      <c r="B146" s="81" t="s">
        <v>312</v>
      </c>
      <c r="C146" s="80">
        <v>0</v>
      </c>
      <c r="D146" s="80">
        <v>0</v>
      </c>
      <c r="E146"/>
      <c r="F146"/>
      <c r="I146" s="239"/>
    </row>
    <row r="147" spans="1:9" s="240" customFormat="1">
      <c r="A147" s="81" t="s">
        <v>313</v>
      </c>
      <c r="B147" s="81" t="s">
        <v>314</v>
      </c>
      <c r="C147" s="80">
        <v>0</v>
      </c>
      <c r="D147" s="80">
        <v>0</v>
      </c>
      <c r="E147"/>
      <c r="F147"/>
      <c r="G147" s="235"/>
      <c r="H147" s="235"/>
      <c r="I147" s="239"/>
    </row>
    <row r="148" spans="1:9" s="240" customFormat="1">
      <c r="A148" s="81" t="s">
        <v>315</v>
      </c>
      <c r="B148" s="81" t="s">
        <v>316</v>
      </c>
      <c r="C148" s="80">
        <v>0</v>
      </c>
      <c r="D148" s="80">
        <v>3168</v>
      </c>
      <c r="E148"/>
      <c r="F148"/>
      <c r="G148" s="235"/>
      <c r="H148" s="235"/>
      <c r="I148" s="239"/>
    </row>
    <row r="149" spans="1:9" s="240" customFormat="1">
      <c r="A149" s="81" t="s">
        <v>317</v>
      </c>
      <c r="B149" s="81" t="s">
        <v>318</v>
      </c>
      <c r="C149" s="80">
        <v>0</v>
      </c>
      <c r="D149" s="80">
        <v>0</v>
      </c>
      <c r="E149"/>
      <c r="F149"/>
      <c r="H149" s="235"/>
      <c r="I149" s="239"/>
    </row>
    <row r="150" spans="1:9">
      <c r="A150" s="81" t="s">
        <v>319</v>
      </c>
      <c r="B150" s="81" t="s">
        <v>320</v>
      </c>
      <c r="C150" s="80">
        <v>0</v>
      </c>
      <c r="D150" s="80">
        <v>0</v>
      </c>
      <c r="E150"/>
      <c r="F150"/>
      <c r="I150" s="239"/>
    </row>
    <row r="151" spans="1:9">
      <c r="A151" s="81" t="s">
        <v>474</v>
      </c>
      <c r="B151" s="81" t="s">
        <v>322</v>
      </c>
      <c r="C151" s="80">
        <v>248194</v>
      </c>
      <c r="D151" s="80">
        <v>302854</v>
      </c>
      <c r="E151"/>
      <c r="F151"/>
      <c r="I151" s="239"/>
    </row>
    <row r="152" spans="1:9">
      <c r="A152" s="81" t="s">
        <v>323</v>
      </c>
      <c r="B152" s="81" t="s">
        <v>324</v>
      </c>
      <c r="C152" s="80">
        <v>31146</v>
      </c>
      <c r="D152" s="80">
        <v>33046</v>
      </c>
      <c r="E152"/>
      <c r="F152"/>
      <c r="I152" s="239"/>
    </row>
    <row r="153" spans="1:9">
      <c r="A153" s="81" t="s">
        <v>419</v>
      </c>
      <c r="B153" s="81" t="s">
        <v>420</v>
      </c>
      <c r="C153" s="80">
        <v>0</v>
      </c>
      <c r="D153" s="80">
        <v>0</v>
      </c>
      <c r="E153"/>
      <c r="F153"/>
      <c r="I153" s="239"/>
    </row>
    <row r="154" spans="1:9">
      <c r="A154" s="81" t="s">
        <v>421</v>
      </c>
      <c r="B154" s="81" t="s">
        <v>422</v>
      </c>
      <c r="C154" s="80">
        <v>0</v>
      </c>
      <c r="D154" s="80">
        <v>0</v>
      </c>
      <c r="E154"/>
      <c r="F154"/>
      <c r="I154" s="239"/>
    </row>
    <row r="155" spans="1:9">
      <c r="A155" s="81" t="s">
        <v>423</v>
      </c>
      <c r="B155" s="81" t="s">
        <v>424</v>
      </c>
      <c r="C155" s="80">
        <v>0</v>
      </c>
      <c r="D155" s="80">
        <v>0</v>
      </c>
      <c r="E155"/>
      <c r="F155"/>
      <c r="I155" s="239"/>
    </row>
    <row r="156" spans="1:9">
      <c r="A156" s="121" t="s">
        <v>425</v>
      </c>
      <c r="B156" s="121" t="s">
        <v>331</v>
      </c>
      <c r="C156" s="4">
        <f>C126-C139</f>
        <v>-57766</v>
      </c>
      <c r="D156" s="4">
        <f t="shared" ref="D156" si="13">D126-D139</f>
        <v>-234148</v>
      </c>
      <c r="E156"/>
      <c r="F156"/>
      <c r="I156" s="239"/>
    </row>
    <row r="157" spans="1:9">
      <c r="A157" s="121" t="s">
        <v>332</v>
      </c>
      <c r="B157" s="121" t="s">
        <v>333</v>
      </c>
      <c r="C157" s="4"/>
      <c r="D157" s="4"/>
      <c r="E157"/>
      <c r="F157"/>
    </row>
    <row r="158" spans="1:9">
      <c r="A158" s="122" t="s">
        <v>273</v>
      </c>
      <c r="B158" s="122" t="s">
        <v>274</v>
      </c>
      <c r="C158" s="4">
        <f>SUM(C159:C162)</f>
        <v>9</v>
      </c>
      <c r="D158" s="4">
        <f t="shared" ref="D158" si="14">SUM(D159:D162)</f>
        <v>4</v>
      </c>
      <c r="E158"/>
      <c r="F158"/>
    </row>
    <row r="159" spans="1:9" ht="26">
      <c r="A159" s="178" t="s">
        <v>334</v>
      </c>
      <c r="B159" s="178" t="s">
        <v>335</v>
      </c>
      <c r="C159" s="80">
        <v>0</v>
      </c>
      <c r="D159" s="80">
        <v>0</v>
      </c>
      <c r="E159"/>
      <c r="F159"/>
    </row>
    <row r="160" spans="1:9">
      <c r="A160" s="81" t="s">
        <v>336</v>
      </c>
      <c r="B160" s="81" t="s">
        <v>337</v>
      </c>
      <c r="C160" s="80">
        <v>0</v>
      </c>
      <c r="D160" s="80">
        <v>0</v>
      </c>
      <c r="E160"/>
      <c r="F160"/>
    </row>
    <row r="161" spans="1:14">
      <c r="A161" s="81" t="s">
        <v>475</v>
      </c>
      <c r="B161" s="81" t="s">
        <v>339</v>
      </c>
      <c r="C161" s="80">
        <v>8</v>
      </c>
      <c r="D161" s="80">
        <v>3</v>
      </c>
      <c r="E161"/>
      <c r="F161"/>
    </row>
    <row r="162" spans="1:14">
      <c r="A162" s="81" t="s">
        <v>340</v>
      </c>
      <c r="B162" s="81" t="s">
        <v>341</v>
      </c>
      <c r="C162" s="80">
        <v>1</v>
      </c>
      <c r="D162" s="80">
        <v>1</v>
      </c>
      <c r="E162"/>
      <c r="F162"/>
    </row>
    <row r="163" spans="1:14">
      <c r="A163" s="122" t="s">
        <v>299</v>
      </c>
      <c r="B163" s="122" t="s">
        <v>300</v>
      </c>
      <c r="C163" s="4">
        <f>SUM(C164:C169)</f>
        <v>959</v>
      </c>
      <c r="D163" s="4">
        <f t="shared" ref="D163" si="15">SUM(D164:D169)</f>
        <v>1143</v>
      </c>
      <c r="E163"/>
      <c r="F163"/>
    </row>
    <row r="164" spans="1:14">
      <c r="A164" s="81" t="s">
        <v>342</v>
      </c>
      <c r="B164" s="81" t="s">
        <v>312</v>
      </c>
      <c r="C164" s="80">
        <v>0</v>
      </c>
      <c r="D164" s="80">
        <v>0</v>
      </c>
      <c r="E164"/>
      <c r="F164"/>
      <c r="N164" s="236"/>
    </row>
    <row r="165" spans="1:14">
      <c r="A165" s="81" t="s">
        <v>343</v>
      </c>
      <c r="B165" s="81" t="s">
        <v>344</v>
      </c>
      <c r="C165" s="80">
        <v>0</v>
      </c>
      <c r="D165" s="80">
        <v>0</v>
      </c>
      <c r="E165"/>
      <c r="F165"/>
      <c r="N165" s="236"/>
    </row>
    <row r="166" spans="1:14">
      <c r="A166" s="81" t="s">
        <v>345</v>
      </c>
      <c r="B166" s="81" t="s">
        <v>346</v>
      </c>
      <c r="C166" s="80">
        <v>0</v>
      </c>
      <c r="D166" s="80">
        <v>0</v>
      </c>
      <c r="E166"/>
      <c r="F166"/>
      <c r="N166" s="236"/>
    </row>
    <row r="167" spans="1:14" ht="26">
      <c r="A167" s="178" t="s">
        <v>347</v>
      </c>
      <c r="B167" s="178" t="s">
        <v>348</v>
      </c>
      <c r="C167" s="80">
        <v>0</v>
      </c>
      <c r="D167" s="80">
        <v>0</v>
      </c>
      <c r="E167"/>
      <c r="F167"/>
      <c r="N167" s="236"/>
    </row>
    <row r="168" spans="1:14" ht="15" customHeight="1">
      <c r="A168" s="81" t="s">
        <v>349</v>
      </c>
      <c r="B168" s="81" t="s">
        <v>350</v>
      </c>
      <c r="C168" s="80">
        <v>800</v>
      </c>
      <c r="D168" s="80">
        <v>932</v>
      </c>
      <c r="E168"/>
      <c r="F168"/>
    </row>
    <row r="169" spans="1:14">
      <c r="A169" s="81" t="s">
        <v>351</v>
      </c>
      <c r="B169" s="81" t="s">
        <v>341</v>
      </c>
      <c r="C169" s="80">
        <v>159</v>
      </c>
      <c r="D169" s="80">
        <v>211</v>
      </c>
      <c r="E169"/>
      <c r="F169"/>
    </row>
    <row r="170" spans="1:14">
      <c r="A170" s="121" t="s">
        <v>352</v>
      </c>
      <c r="B170" s="121" t="s">
        <v>353</v>
      </c>
      <c r="C170" s="4">
        <f>C158-C163</f>
        <v>-950</v>
      </c>
      <c r="D170" s="4">
        <f t="shared" ref="D170" si="16">D158-D163</f>
        <v>-1139</v>
      </c>
      <c r="E170"/>
      <c r="F170"/>
    </row>
    <row r="171" spans="1:14">
      <c r="A171" s="121" t="s">
        <v>354</v>
      </c>
      <c r="B171" s="121" t="s">
        <v>355</v>
      </c>
      <c r="C171" s="4">
        <f>C124+C156+C170</f>
        <v>92396</v>
      </c>
      <c r="D171" s="4">
        <f t="shared" ref="D171" si="17">D124+D156+D170</f>
        <v>-54292</v>
      </c>
      <c r="E171"/>
      <c r="F171"/>
    </row>
    <row r="172" spans="1:14">
      <c r="A172" s="121" t="s">
        <v>356</v>
      </c>
      <c r="B172" s="121" t="s">
        <v>357</v>
      </c>
      <c r="C172" s="4">
        <f>C171</f>
        <v>92396</v>
      </c>
      <c r="D172" s="4">
        <f t="shared" ref="D172" si="18">D171</f>
        <v>-54292</v>
      </c>
      <c r="E172"/>
      <c r="F172"/>
    </row>
    <row r="173" spans="1:14">
      <c r="A173" s="121" t="s">
        <v>358</v>
      </c>
      <c r="B173" s="121" t="s">
        <v>359</v>
      </c>
      <c r="C173" s="4">
        <v>124886</v>
      </c>
      <c r="D173" s="4">
        <v>178054</v>
      </c>
      <c r="E173"/>
      <c r="F173"/>
    </row>
    <row r="174" spans="1:14">
      <c r="A174" s="121" t="s">
        <v>360</v>
      </c>
      <c r="B174" s="121" t="s">
        <v>361</v>
      </c>
      <c r="C174" s="4">
        <f>C172+C173</f>
        <v>217282</v>
      </c>
      <c r="D174" s="4">
        <f t="shared" ref="D174" si="19">D172+D173</f>
        <v>123762</v>
      </c>
      <c r="E174"/>
      <c r="F174"/>
    </row>
    <row r="175" spans="1:14">
      <c r="A175" s="252"/>
      <c r="C175" s="72"/>
      <c r="D175" s="72"/>
      <c r="E175"/>
      <c r="F175"/>
    </row>
    <row r="176" spans="1:14">
      <c r="A176" s="253"/>
      <c r="B176" s="71"/>
      <c r="C176" s="72"/>
      <c r="D176" s="72"/>
      <c r="E176"/>
      <c r="F176"/>
    </row>
    <row r="177" spans="1:21">
      <c r="A177" s="253"/>
      <c r="B177" s="71"/>
      <c r="C177" s="72"/>
      <c r="D177" s="72"/>
      <c r="E177"/>
      <c r="F177"/>
    </row>
    <row r="178" spans="1:21">
      <c r="A178" s="253"/>
      <c r="B178" s="71"/>
      <c r="C178" s="72"/>
      <c r="D178" s="72"/>
      <c r="E178" s="72"/>
      <c r="F178" s="72"/>
    </row>
    <row r="179" spans="1:21">
      <c r="A179" s="253"/>
      <c r="B179" s="71"/>
      <c r="C179" s="72"/>
      <c r="D179" s="72"/>
      <c r="E179" s="72"/>
      <c r="F179" s="72"/>
    </row>
    <row r="180" spans="1:21">
      <c r="A180" s="253"/>
      <c r="B180" s="71"/>
      <c r="C180" s="72"/>
      <c r="D180" s="72"/>
      <c r="E180" s="72"/>
      <c r="F180" s="72"/>
    </row>
    <row r="181" spans="1:21">
      <c r="A181" s="253"/>
      <c r="B181" s="71"/>
      <c r="C181" s="72"/>
      <c r="D181" s="72"/>
      <c r="E181" s="72"/>
      <c r="F181" s="72"/>
    </row>
    <row r="182" spans="1:21" s="240" customFormat="1">
      <c r="A182" s="254"/>
      <c r="B182" s="179"/>
      <c r="C182" s="180"/>
      <c r="D182" s="180"/>
      <c r="E182" s="180"/>
      <c r="F182" s="180"/>
    </row>
    <row r="183" spans="1:21">
      <c r="A183" s="253"/>
      <c r="B183" s="71"/>
      <c r="C183" s="72"/>
      <c r="D183" s="72"/>
      <c r="E183" s="72"/>
      <c r="F183" s="72"/>
    </row>
    <row r="184" spans="1:21" ht="60" customHeight="1">
      <c r="A184" s="205" t="s">
        <v>476</v>
      </c>
      <c r="B184" s="205" t="s">
        <v>427</v>
      </c>
      <c r="C184" s="383" t="str">
        <f>C6</f>
        <v>01.01.2025-31.03.2025</v>
      </c>
      <c r="D184" s="384"/>
      <c r="E184" s="384"/>
      <c r="F184" s="384"/>
      <c r="G184" s="239"/>
      <c r="H184" s="383" t="str">
        <f>D105</f>
        <v>01.01.2024-31.03.2024</v>
      </c>
      <c r="I184" s="384"/>
      <c r="J184" s="384"/>
      <c r="K184" s="385"/>
      <c r="M184"/>
      <c r="N184"/>
      <c r="O184"/>
      <c r="P184"/>
      <c r="Q184"/>
      <c r="R184"/>
      <c r="S184"/>
      <c r="T184"/>
      <c r="U184"/>
    </row>
    <row r="185" spans="1:21" ht="52">
      <c r="A185" s="392" t="s">
        <v>477</v>
      </c>
      <c r="B185" s="387" t="s">
        <v>429</v>
      </c>
      <c r="C185" s="388" t="s">
        <v>430</v>
      </c>
      <c r="D185" s="388" t="s">
        <v>431</v>
      </c>
      <c r="E185" s="255" t="s">
        <v>478</v>
      </c>
      <c r="F185" s="255" t="s">
        <v>433</v>
      </c>
      <c r="H185" s="388" t="s">
        <v>430</v>
      </c>
      <c r="I185" s="388" t="s">
        <v>431</v>
      </c>
      <c r="J185" s="255" t="s">
        <v>478</v>
      </c>
      <c r="K185" s="255" t="s">
        <v>433</v>
      </c>
      <c r="M185"/>
      <c r="N185"/>
      <c r="O185"/>
      <c r="P185"/>
      <c r="Q185"/>
      <c r="R185"/>
      <c r="S185"/>
      <c r="T185"/>
      <c r="U185"/>
    </row>
    <row r="186" spans="1:21" ht="65">
      <c r="A186" s="392"/>
      <c r="B186" s="387"/>
      <c r="C186" s="389"/>
      <c r="D186" s="389"/>
      <c r="E186" s="255" t="s">
        <v>479</v>
      </c>
      <c r="F186" s="255" t="s">
        <v>435</v>
      </c>
      <c r="H186" s="389"/>
      <c r="I186" s="389"/>
      <c r="J186" s="255" t="s">
        <v>479</v>
      </c>
      <c r="K186" s="255" t="s">
        <v>435</v>
      </c>
      <c r="M186"/>
      <c r="N186"/>
      <c r="O186"/>
      <c r="P186"/>
      <c r="Q186"/>
      <c r="R186"/>
      <c r="S186"/>
      <c r="T186"/>
      <c r="U186"/>
    </row>
    <row r="187" spans="1:21">
      <c r="A187" s="82" t="s">
        <v>0</v>
      </c>
      <c r="B187" s="121" t="s">
        <v>1</v>
      </c>
      <c r="C187" s="123">
        <f>SUM(C188:C190)</f>
        <v>181101</v>
      </c>
      <c r="D187" s="123">
        <f t="shared" ref="D187:E187" si="20">SUM(D188:D190)</f>
        <v>48682</v>
      </c>
      <c r="E187" s="123">
        <f t="shared" si="20"/>
        <v>-3478</v>
      </c>
      <c r="F187" s="123">
        <f>SUM(C187:E187)</f>
        <v>226305</v>
      </c>
      <c r="H187" s="123">
        <f>SUM(H188:H190)</f>
        <v>187238</v>
      </c>
      <c r="I187" s="123">
        <f t="shared" ref="I187:J187" si="21">SUM(I188:I190)</f>
        <v>44234</v>
      </c>
      <c r="J187" s="123">
        <f t="shared" si="21"/>
        <v>-4687</v>
      </c>
      <c r="K187" s="123">
        <f>SUM(H187:J187)</f>
        <v>226785</v>
      </c>
      <c r="M187"/>
      <c r="N187"/>
      <c r="O187"/>
      <c r="P187"/>
      <c r="Q187"/>
      <c r="R187"/>
      <c r="S187"/>
      <c r="T187"/>
      <c r="U187"/>
    </row>
    <row r="188" spans="1:21">
      <c r="A188" s="84" t="s">
        <v>45</v>
      </c>
      <c r="B188" s="116" t="s">
        <v>46</v>
      </c>
      <c r="C188" s="78">
        <v>178069</v>
      </c>
      <c r="D188" s="78">
        <v>0</v>
      </c>
      <c r="E188" s="78">
        <v>1763</v>
      </c>
      <c r="F188" s="78">
        <f>SUM(C188:E188)</f>
        <v>179832</v>
      </c>
      <c r="H188" s="78">
        <v>183766</v>
      </c>
      <c r="I188" s="78">
        <v>0</v>
      </c>
      <c r="J188" s="78">
        <v>1825</v>
      </c>
      <c r="K188" s="78">
        <f>SUM(H188:J188)</f>
        <v>185591</v>
      </c>
      <c r="M188"/>
      <c r="N188"/>
      <c r="O188"/>
      <c r="P188"/>
      <c r="Q188"/>
      <c r="R188"/>
      <c r="S188"/>
      <c r="T188"/>
      <c r="U188"/>
    </row>
    <row r="189" spans="1:21">
      <c r="A189" s="84" t="s">
        <v>368</v>
      </c>
      <c r="B189" s="116" t="s">
        <v>369</v>
      </c>
      <c r="C189" s="78">
        <v>1010</v>
      </c>
      <c r="D189" s="78">
        <v>420</v>
      </c>
      <c r="E189" s="78">
        <v>-61</v>
      </c>
      <c r="F189" s="78">
        <f t="shared" ref="F189:F208" si="22">SUM(C189:E189)</f>
        <v>1369</v>
      </c>
      <c r="H189" s="78">
        <v>575</v>
      </c>
      <c r="I189" s="78">
        <v>102</v>
      </c>
      <c r="J189" s="78">
        <v>-49</v>
      </c>
      <c r="K189" s="78">
        <f t="shared" ref="K189:K208" si="23">SUM(H189:J189)</f>
        <v>628</v>
      </c>
      <c r="M189"/>
      <c r="N189"/>
      <c r="O189"/>
      <c r="P189"/>
      <c r="Q189"/>
      <c r="R189"/>
      <c r="S189"/>
      <c r="T189"/>
      <c r="U189"/>
    </row>
    <row r="190" spans="1:21">
      <c r="A190" s="84" t="s">
        <v>48</v>
      </c>
      <c r="B190" s="116" t="s">
        <v>436</v>
      </c>
      <c r="C190" s="78">
        <v>2022</v>
      </c>
      <c r="D190" s="78">
        <v>48262</v>
      </c>
      <c r="E190" s="78">
        <v>-5180</v>
      </c>
      <c r="F190" s="78">
        <f t="shared" si="22"/>
        <v>45104</v>
      </c>
      <c r="H190" s="78">
        <v>2897</v>
      </c>
      <c r="I190" s="78">
        <v>44132</v>
      </c>
      <c r="J190" s="78">
        <v>-6463</v>
      </c>
      <c r="K190" s="78">
        <f t="shared" si="23"/>
        <v>40566</v>
      </c>
      <c r="M190"/>
      <c r="N190"/>
      <c r="O190"/>
      <c r="P190"/>
      <c r="Q190"/>
      <c r="R190"/>
      <c r="S190"/>
      <c r="T190"/>
      <c r="U190"/>
    </row>
    <row r="191" spans="1:21">
      <c r="A191" s="82" t="s">
        <v>437</v>
      </c>
      <c r="B191" s="121" t="s">
        <v>438</v>
      </c>
      <c r="C191" s="123">
        <f>C192+C193</f>
        <v>15046</v>
      </c>
      <c r="D191" s="123">
        <f t="shared" ref="D191:E191" si="24">D192+D193</f>
        <v>35026</v>
      </c>
      <c r="E191" s="123">
        <f t="shared" si="24"/>
        <v>-3609</v>
      </c>
      <c r="F191" s="123">
        <f t="shared" si="22"/>
        <v>46463</v>
      </c>
      <c r="H191" s="123">
        <f>H192+H193</f>
        <v>34644</v>
      </c>
      <c r="I191" s="123">
        <f t="shared" ref="I191:J191" si="25">I192+I193</f>
        <v>32188</v>
      </c>
      <c r="J191" s="123">
        <f t="shared" si="25"/>
        <v>-4779</v>
      </c>
      <c r="K191" s="123">
        <f t="shared" si="23"/>
        <v>62053</v>
      </c>
      <c r="M191"/>
      <c r="N191"/>
      <c r="O191"/>
      <c r="P191"/>
      <c r="Q191"/>
      <c r="R191"/>
      <c r="S191"/>
      <c r="T191"/>
      <c r="U191"/>
    </row>
    <row r="192" spans="1:21">
      <c r="A192" s="84" t="s">
        <v>439</v>
      </c>
      <c r="B192" s="116" t="s">
        <v>440</v>
      </c>
      <c r="C192" s="78">
        <v>12269</v>
      </c>
      <c r="D192" s="78">
        <v>26</v>
      </c>
      <c r="E192" s="78">
        <v>-14</v>
      </c>
      <c r="F192" s="78">
        <f t="shared" si="22"/>
        <v>12281</v>
      </c>
      <c r="H192" s="78">
        <v>31771</v>
      </c>
      <c r="I192" s="78">
        <v>0</v>
      </c>
      <c r="J192" s="78">
        <v>-140</v>
      </c>
      <c r="K192" s="78">
        <f t="shared" si="23"/>
        <v>31631</v>
      </c>
      <c r="M192"/>
      <c r="N192"/>
      <c r="O192"/>
      <c r="P192"/>
      <c r="Q192"/>
      <c r="R192"/>
      <c r="S192"/>
      <c r="T192"/>
      <c r="U192"/>
    </row>
    <row r="193" spans="1:21">
      <c r="A193" s="83" t="s">
        <v>54</v>
      </c>
      <c r="B193" s="116" t="s">
        <v>442</v>
      </c>
      <c r="C193" s="78">
        <v>2777</v>
      </c>
      <c r="D193" s="78">
        <v>35000</v>
      </c>
      <c r="E193" s="78">
        <v>-3595</v>
      </c>
      <c r="F193" s="78">
        <f t="shared" si="22"/>
        <v>34182</v>
      </c>
      <c r="H193" s="78">
        <v>2873</v>
      </c>
      <c r="I193" s="78">
        <v>32188</v>
      </c>
      <c r="J193" s="78">
        <v>-4639</v>
      </c>
      <c r="K193" s="78">
        <f t="shared" si="23"/>
        <v>30422</v>
      </c>
      <c r="M193"/>
      <c r="N193"/>
      <c r="O193"/>
      <c r="P193"/>
      <c r="Q193"/>
      <c r="R193"/>
      <c r="S193"/>
      <c r="T193"/>
      <c r="U193"/>
    </row>
    <row r="194" spans="1:21">
      <c r="A194" s="85" t="s">
        <v>390</v>
      </c>
      <c r="B194" s="124" t="s">
        <v>391</v>
      </c>
      <c r="C194" s="123">
        <f>C187-C191</f>
        <v>166055</v>
      </c>
      <c r="D194" s="123">
        <f t="shared" ref="D194:E194" si="26">D187-D191</f>
        <v>13656</v>
      </c>
      <c r="E194" s="123">
        <f t="shared" si="26"/>
        <v>131</v>
      </c>
      <c r="F194" s="123">
        <f t="shared" si="22"/>
        <v>179842</v>
      </c>
      <c r="H194" s="123">
        <f>H187-H191</f>
        <v>152594</v>
      </c>
      <c r="I194" s="123">
        <f t="shared" ref="I194:J194" si="27">I187-I191</f>
        <v>12046</v>
      </c>
      <c r="J194" s="123">
        <f t="shared" si="27"/>
        <v>92</v>
      </c>
      <c r="K194" s="123">
        <f t="shared" si="23"/>
        <v>164732</v>
      </c>
      <c r="M194"/>
      <c r="N194"/>
      <c r="O194"/>
      <c r="P194"/>
      <c r="Q194"/>
      <c r="R194"/>
      <c r="S194"/>
      <c r="T194"/>
      <c r="U194"/>
    </row>
    <row r="195" spans="1:21">
      <c r="A195" s="83" t="s">
        <v>58</v>
      </c>
      <c r="B195" s="77" t="s">
        <v>59</v>
      </c>
      <c r="C195" s="78">
        <v>22051</v>
      </c>
      <c r="D195" s="78">
        <v>9650</v>
      </c>
      <c r="E195" s="78">
        <v>-31</v>
      </c>
      <c r="F195" s="78">
        <f t="shared" si="22"/>
        <v>31670</v>
      </c>
      <c r="H195" s="78">
        <v>21487</v>
      </c>
      <c r="I195" s="78">
        <v>9788</v>
      </c>
      <c r="J195" s="78">
        <v>-46</v>
      </c>
      <c r="K195" s="78">
        <f t="shared" si="23"/>
        <v>31229</v>
      </c>
      <c r="M195"/>
      <c r="N195"/>
      <c r="O195"/>
      <c r="P195"/>
      <c r="Q195"/>
      <c r="R195"/>
      <c r="S195"/>
      <c r="T195"/>
      <c r="U195"/>
    </row>
    <row r="196" spans="1:21">
      <c r="A196" s="83" t="s">
        <v>465</v>
      </c>
      <c r="B196" s="77" t="s">
        <v>61</v>
      </c>
      <c r="C196" s="78">
        <v>49930</v>
      </c>
      <c r="D196" s="78">
        <v>3127</v>
      </c>
      <c r="E196" s="78">
        <v>-29</v>
      </c>
      <c r="F196" s="78">
        <f t="shared" si="22"/>
        <v>53028</v>
      </c>
      <c r="H196" s="78">
        <v>52183</v>
      </c>
      <c r="I196" s="78">
        <v>2167</v>
      </c>
      <c r="J196" s="78">
        <v>9</v>
      </c>
      <c r="K196" s="78">
        <f t="shared" si="23"/>
        <v>54359</v>
      </c>
      <c r="M196"/>
      <c r="N196"/>
      <c r="O196"/>
      <c r="P196"/>
      <c r="Q196"/>
      <c r="R196"/>
      <c r="S196"/>
      <c r="T196"/>
      <c r="U196"/>
    </row>
    <row r="197" spans="1:21">
      <c r="A197" s="77" t="s">
        <v>62</v>
      </c>
      <c r="B197" s="77" t="s">
        <v>63</v>
      </c>
      <c r="C197" s="78">
        <f>+C17</f>
        <v>8186</v>
      </c>
      <c r="D197" s="78">
        <v>0</v>
      </c>
      <c r="E197" s="78">
        <v>0</v>
      </c>
      <c r="F197" s="78">
        <f t="shared" si="22"/>
        <v>8186</v>
      </c>
      <c r="H197" s="78">
        <f>+D17</f>
        <v>20643</v>
      </c>
      <c r="I197" s="78">
        <v>0</v>
      </c>
      <c r="J197" s="78">
        <v>0</v>
      </c>
      <c r="K197" s="78">
        <f t="shared" si="23"/>
        <v>20643</v>
      </c>
      <c r="M197"/>
      <c r="N197"/>
      <c r="O197"/>
      <c r="P197"/>
      <c r="Q197"/>
      <c r="R197"/>
      <c r="S197"/>
      <c r="T197"/>
      <c r="U197"/>
    </row>
    <row r="198" spans="1:21">
      <c r="A198" s="77" t="s">
        <v>64</v>
      </c>
      <c r="B198" s="77" t="s">
        <v>65</v>
      </c>
      <c r="C198" s="78">
        <v>2123</v>
      </c>
      <c r="D198" s="78">
        <v>91</v>
      </c>
      <c r="E198" s="78">
        <v>-277</v>
      </c>
      <c r="F198" s="78">
        <f t="shared" si="22"/>
        <v>1937</v>
      </c>
      <c r="H198" s="78">
        <v>3712</v>
      </c>
      <c r="I198" s="78">
        <v>170</v>
      </c>
      <c r="J198" s="78">
        <v>-358</v>
      </c>
      <c r="K198" s="78">
        <f t="shared" si="23"/>
        <v>3524</v>
      </c>
      <c r="M198"/>
      <c r="N198"/>
      <c r="O198"/>
      <c r="P198"/>
      <c r="Q198"/>
      <c r="R198"/>
      <c r="S198"/>
      <c r="T198"/>
      <c r="U198"/>
    </row>
    <row r="199" spans="1:21">
      <c r="A199" s="83" t="s">
        <v>66</v>
      </c>
      <c r="B199" s="77" t="s">
        <v>67</v>
      </c>
      <c r="C199" s="78">
        <v>1619</v>
      </c>
      <c r="D199" s="78">
        <v>152</v>
      </c>
      <c r="E199" s="78">
        <v>-277</v>
      </c>
      <c r="F199" s="78">
        <f t="shared" si="22"/>
        <v>1494</v>
      </c>
      <c r="H199" s="78">
        <v>1492</v>
      </c>
      <c r="I199" s="78">
        <v>160</v>
      </c>
      <c r="J199" s="78">
        <v>-281</v>
      </c>
      <c r="K199" s="78">
        <f t="shared" si="23"/>
        <v>1371</v>
      </c>
      <c r="M199"/>
      <c r="N199"/>
      <c r="O199"/>
      <c r="P199"/>
      <c r="Q199"/>
      <c r="R199"/>
      <c r="S199"/>
      <c r="T199"/>
      <c r="U199"/>
    </row>
    <row r="200" spans="1:21">
      <c r="A200" s="83" t="s">
        <v>68</v>
      </c>
      <c r="B200" s="77" t="s">
        <v>443</v>
      </c>
      <c r="C200" s="78">
        <v>7</v>
      </c>
      <c r="D200" s="78">
        <v>0</v>
      </c>
      <c r="E200" s="78">
        <v>0</v>
      </c>
      <c r="F200" s="78">
        <f t="shared" si="22"/>
        <v>7</v>
      </c>
      <c r="H200" s="78">
        <v>-1</v>
      </c>
      <c r="I200" s="78">
        <v>0</v>
      </c>
      <c r="J200" s="78">
        <v>0</v>
      </c>
      <c r="K200" s="78">
        <f t="shared" si="23"/>
        <v>-1</v>
      </c>
      <c r="M200"/>
      <c r="N200"/>
      <c r="O200"/>
      <c r="P200"/>
      <c r="Q200"/>
      <c r="R200"/>
      <c r="S200"/>
      <c r="T200"/>
      <c r="U200"/>
    </row>
    <row r="201" spans="1:21">
      <c r="A201" s="85" t="s">
        <v>393</v>
      </c>
      <c r="B201" s="124" t="s">
        <v>394</v>
      </c>
      <c r="C201" s="123">
        <f>C194-C195-C196+C198-C199+C200</f>
        <v>94585</v>
      </c>
      <c r="D201" s="123">
        <f>D194-D195-D196+D198-D199+D200</f>
        <v>818</v>
      </c>
      <c r="E201" s="123">
        <f>E194-E195-E196+E198-E199+E200</f>
        <v>191</v>
      </c>
      <c r="F201" s="123">
        <f t="shared" si="22"/>
        <v>95594</v>
      </c>
      <c r="H201" s="123">
        <f>H194-H195-H196+H198-H199+H200</f>
        <v>81143</v>
      </c>
      <c r="I201" s="123">
        <f t="shared" ref="I201:J201" si="28">I194-I195-I196+I198-I199+I200</f>
        <v>101</v>
      </c>
      <c r="J201" s="123">
        <f t="shared" si="28"/>
        <v>52</v>
      </c>
      <c r="K201" s="123">
        <f t="shared" si="23"/>
        <v>81296</v>
      </c>
      <c r="M201"/>
      <c r="N201"/>
      <c r="O201"/>
      <c r="P201"/>
      <c r="Q201"/>
      <c r="R201"/>
      <c r="S201"/>
      <c r="T201"/>
      <c r="U201"/>
    </row>
    <row r="202" spans="1:21">
      <c r="A202" s="83" t="s">
        <v>72</v>
      </c>
      <c r="B202" s="77" t="s">
        <v>73</v>
      </c>
      <c r="C202" s="78">
        <v>39104</v>
      </c>
      <c r="D202" s="78">
        <v>849</v>
      </c>
      <c r="E202" s="78">
        <v>0</v>
      </c>
      <c r="F202" s="78">
        <f t="shared" si="22"/>
        <v>39953</v>
      </c>
      <c r="H202" s="78">
        <v>18273</v>
      </c>
      <c r="I202" s="78">
        <v>1834</v>
      </c>
      <c r="J202" s="78">
        <v>0</v>
      </c>
      <c r="K202" s="78">
        <f t="shared" si="23"/>
        <v>20107</v>
      </c>
      <c r="M202"/>
      <c r="N202"/>
      <c r="O202"/>
      <c r="P202"/>
      <c r="Q202"/>
      <c r="R202"/>
      <c r="S202"/>
      <c r="T202"/>
      <c r="U202"/>
    </row>
    <row r="203" spans="1:21">
      <c r="A203" s="83" t="s">
        <v>74</v>
      </c>
      <c r="B203" s="77" t="s">
        <v>75</v>
      </c>
      <c r="C203" s="78">
        <v>21150</v>
      </c>
      <c r="D203" s="78">
        <v>1104</v>
      </c>
      <c r="E203" s="78">
        <v>-18</v>
      </c>
      <c r="F203" s="78">
        <f t="shared" si="22"/>
        <v>22236</v>
      </c>
      <c r="H203" s="78">
        <v>2428</v>
      </c>
      <c r="I203" s="78">
        <v>1818</v>
      </c>
      <c r="J203" s="78">
        <v>-33</v>
      </c>
      <c r="K203" s="78">
        <f t="shared" si="23"/>
        <v>4213</v>
      </c>
      <c r="M203"/>
      <c r="N203"/>
      <c r="O203"/>
      <c r="P203"/>
      <c r="Q203"/>
      <c r="R203"/>
      <c r="S203"/>
      <c r="T203"/>
      <c r="U203"/>
    </row>
    <row r="204" spans="1:21">
      <c r="A204" s="85" t="s">
        <v>444</v>
      </c>
      <c r="B204" s="124" t="s">
        <v>396</v>
      </c>
      <c r="C204" s="123">
        <f>C201+C202-C203</f>
        <v>112539</v>
      </c>
      <c r="D204" s="123">
        <f t="shared" ref="D204:E204" si="29">D201+D202-D203</f>
        <v>563</v>
      </c>
      <c r="E204" s="123">
        <f t="shared" si="29"/>
        <v>209</v>
      </c>
      <c r="F204" s="123">
        <f t="shared" si="22"/>
        <v>113311</v>
      </c>
      <c r="H204" s="123">
        <f>H201+H202-H203</f>
        <v>96988</v>
      </c>
      <c r="I204" s="123">
        <f t="shared" ref="I204:J204" si="30">I201+I202-I203</f>
        <v>117</v>
      </c>
      <c r="J204" s="123">
        <f t="shared" si="30"/>
        <v>85</v>
      </c>
      <c r="K204" s="123">
        <f t="shared" si="23"/>
        <v>97190</v>
      </c>
      <c r="M204"/>
      <c r="N204"/>
      <c r="O204"/>
      <c r="P204"/>
      <c r="Q204"/>
      <c r="R204"/>
      <c r="S204"/>
      <c r="T204"/>
      <c r="U204"/>
    </row>
    <row r="205" spans="1:21">
      <c r="A205" s="83" t="s">
        <v>263</v>
      </c>
      <c r="B205" s="77" t="s">
        <v>79</v>
      </c>
      <c r="C205" s="78">
        <v>27116</v>
      </c>
      <c r="D205" s="78">
        <v>154</v>
      </c>
      <c r="E205" s="78">
        <v>38</v>
      </c>
      <c r="F205" s="78">
        <f t="shared" si="22"/>
        <v>27308</v>
      </c>
      <c r="H205" s="78">
        <v>-2950</v>
      </c>
      <c r="I205" s="78">
        <v>79</v>
      </c>
      <c r="J205" s="78">
        <v>-1</v>
      </c>
      <c r="K205" s="78">
        <f t="shared" si="23"/>
        <v>-2872</v>
      </c>
      <c r="M205"/>
      <c r="N205"/>
      <c r="O205"/>
      <c r="P205"/>
      <c r="Q205"/>
      <c r="R205"/>
      <c r="S205"/>
      <c r="T205"/>
      <c r="U205"/>
    </row>
    <row r="206" spans="1:21">
      <c r="A206" s="85" t="s">
        <v>397</v>
      </c>
      <c r="B206" s="124" t="s">
        <v>398</v>
      </c>
      <c r="C206" s="123">
        <f>C204-C205</f>
        <v>85423</v>
      </c>
      <c r="D206" s="123">
        <f t="shared" ref="D206:E206" si="31">D204-D205</f>
        <v>409</v>
      </c>
      <c r="E206" s="123">
        <f t="shared" si="31"/>
        <v>171</v>
      </c>
      <c r="F206" s="123">
        <f t="shared" si="22"/>
        <v>86003</v>
      </c>
      <c r="H206" s="123">
        <f>H204-H205</f>
        <v>99938</v>
      </c>
      <c r="I206" s="123">
        <f t="shared" ref="I206:J206" si="32">I204-I205</f>
        <v>38</v>
      </c>
      <c r="J206" s="123">
        <f t="shared" si="32"/>
        <v>86</v>
      </c>
      <c r="K206" s="123">
        <f t="shared" si="23"/>
        <v>100062</v>
      </c>
      <c r="M206"/>
      <c r="N206"/>
      <c r="O206"/>
      <c r="P206"/>
      <c r="Q206"/>
      <c r="R206"/>
      <c r="S206"/>
      <c r="T206"/>
      <c r="U206"/>
    </row>
    <row r="207" spans="1:21">
      <c r="A207" s="83"/>
      <c r="B207" s="77"/>
      <c r="C207" s="78"/>
      <c r="D207" s="78"/>
      <c r="E207" s="78"/>
      <c r="F207" s="78"/>
      <c r="H207" s="78"/>
      <c r="I207" s="78"/>
      <c r="J207" s="78"/>
      <c r="K207" s="78"/>
      <c r="M207"/>
      <c r="N207"/>
      <c r="O207"/>
      <c r="P207"/>
      <c r="Q207"/>
      <c r="R207"/>
      <c r="S207"/>
      <c r="T207"/>
      <c r="U207"/>
    </row>
    <row r="208" spans="1:21">
      <c r="A208" s="85" t="s">
        <v>445</v>
      </c>
      <c r="B208" s="124" t="s">
        <v>446</v>
      </c>
      <c r="C208" s="123">
        <f>C206</f>
        <v>85423</v>
      </c>
      <c r="D208" s="123">
        <f t="shared" ref="D208:E208" si="33">D206</f>
        <v>409</v>
      </c>
      <c r="E208" s="123">
        <f t="shared" si="33"/>
        <v>171</v>
      </c>
      <c r="F208" s="123">
        <f t="shared" si="22"/>
        <v>86003</v>
      </c>
      <c r="H208" s="123">
        <f>H206</f>
        <v>99938</v>
      </c>
      <c r="I208" s="123">
        <f t="shared" ref="I208:J208" si="34">I206</f>
        <v>38</v>
      </c>
      <c r="J208" s="123">
        <f t="shared" si="34"/>
        <v>86</v>
      </c>
      <c r="K208" s="123">
        <f t="shared" si="23"/>
        <v>100062</v>
      </c>
      <c r="M208"/>
      <c r="N208"/>
      <c r="O208"/>
      <c r="P208"/>
      <c r="Q208"/>
      <c r="R208"/>
      <c r="S208"/>
      <c r="T208"/>
      <c r="U208"/>
    </row>
    <row r="209" spans="1:22" s="236" customFormat="1" ht="14">
      <c r="M209"/>
      <c r="N209"/>
      <c r="O209"/>
      <c r="P209"/>
      <c r="Q209"/>
      <c r="R209"/>
      <c r="S209"/>
      <c r="T209"/>
      <c r="U209"/>
    </row>
    <row r="210" spans="1:22" s="236" customFormat="1">
      <c r="A210" s="256"/>
      <c r="R210" s="239"/>
      <c r="S210" s="239"/>
      <c r="T210" s="239"/>
      <c r="U210" s="239"/>
      <c r="V210" s="239"/>
    </row>
    <row r="211" spans="1:22" s="236" customFormat="1">
      <c r="A211" s="256"/>
      <c r="R211" s="239"/>
      <c r="S211" s="239"/>
      <c r="T211" s="239"/>
      <c r="U211" s="239"/>
      <c r="V211" s="239"/>
    </row>
    <row r="212" spans="1:22" ht="48" customHeight="1">
      <c r="A212" s="205" t="s">
        <v>447</v>
      </c>
      <c r="B212" s="205" t="s">
        <v>448</v>
      </c>
      <c r="C212" s="383">
        <f>C48</f>
        <v>45747</v>
      </c>
      <c r="D212" s="384"/>
      <c r="E212" s="384"/>
      <c r="F212" s="384"/>
      <c r="G212" s="239"/>
      <c r="H212" s="383" t="s">
        <v>375</v>
      </c>
      <c r="I212" s="384"/>
      <c r="J212" s="384"/>
      <c r="K212" s="384"/>
      <c r="M212" s="383">
        <v>45382</v>
      </c>
      <c r="N212" s="384"/>
      <c r="O212" s="384"/>
      <c r="P212" s="384"/>
      <c r="R212" s="239"/>
      <c r="S212" s="239"/>
      <c r="T212" s="239"/>
      <c r="U212" s="239"/>
      <c r="V212" s="239"/>
    </row>
    <row r="213" spans="1:22" ht="52">
      <c r="A213" s="390" t="s">
        <v>126</v>
      </c>
      <c r="B213" s="390" t="s">
        <v>127</v>
      </c>
      <c r="C213" s="388" t="s">
        <v>430</v>
      </c>
      <c r="D213" s="388" t="s">
        <v>431</v>
      </c>
      <c r="E213" s="255" t="s">
        <v>478</v>
      </c>
      <c r="F213" s="255" t="s">
        <v>433</v>
      </c>
      <c r="H213" s="388" t="s">
        <v>430</v>
      </c>
      <c r="I213" s="388" t="s">
        <v>431</v>
      </c>
      <c r="J213" s="255" t="s">
        <v>478</v>
      </c>
      <c r="K213" s="255" t="s">
        <v>433</v>
      </c>
      <c r="M213" s="388" t="s">
        <v>430</v>
      </c>
      <c r="N213" s="388" t="s">
        <v>431</v>
      </c>
      <c r="O213" s="255" t="s">
        <v>478</v>
      </c>
      <c r="P213" s="255" t="s">
        <v>433</v>
      </c>
      <c r="R213" s="239"/>
      <c r="S213" s="239"/>
      <c r="T213" s="239"/>
      <c r="U213" s="239"/>
      <c r="V213" s="239"/>
    </row>
    <row r="214" spans="1:22" ht="65">
      <c r="A214" s="391"/>
      <c r="B214" s="391"/>
      <c r="C214" s="389"/>
      <c r="D214" s="389"/>
      <c r="E214" s="255" t="s">
        <v>479</v>
      </c>
      <c r="F214" s="255" t="s">
        <v>435</v>
      </c>
      <c r="H214" s="389"/>
      <c r="I214" s="389"/>
      <c r="J214" s="255" t="s">
        <v>479</v>
      </c>
      <c r="K214" s="255" t="s">
        <v>435</v>
      </c>
      <c r="M214" s="389"/>
      <c r="N214" s="389"/>
      <c r="O214" s="255" t="s">
        <v>479</v>
      </c>
      <c r="P214" s="255" t="s">
        <v>435</v>
      </c>
      <c r="R214" s="239"/>
      <c r="S214" s="239"/>
      <c r="T214" s="239"/>
      <c r="U214" s="239"/>
      <c r="V214" s="239"/>
    </row>
    <row r="215" spans="1:22">
      <c r="A215" s="121" t="s">
        <v>130</v>
      </c>
      <c r="B215" s="121" t="s">
        <v>131</v>
      </c>
      <c r="C215" s="125">
        <f>SUM(C216:C226)</f>
        <v>1716117</v>
      </c>
      <c r="D215" s="125">
        <f>SUM(D216:D226)</f>
        <v>30551</v>
      </c>
      <c r="E215" s="125">
        <f>SUM(E216:E226)</f>
        <v>-16795</v>
      </c>
      <c r="F215" s="125">
        <f>SUM(F216:F226)</f>
        <v>1729873</v>
      </c>
      <c r="H215" s="125">
        <f>SUM(H216:H226)</f>
        <v>1559482</v>
      </c>
      <c r="I215" s="125">
        <f t="shared" ref="I215:J215" si="35">SUM(I216:I226)</f>
        <v>31452</v>
      </c>
      <c r="J215" s="125">
        <f t="shared" si="35"/>
        <v>-16770</v>
      </c>
      <c r="K215" s="125">
        <f>SUM(K216:K226)</f>
        <v>1574164</v>
      </c>
      <c r="M215" s="125">
        <f>SUM(M216:M226)</f>
        <v>1443187</v>
      </c>
      <c r="N215" s="125">
        <f t="shared" ref="N215:O215" si="36">SUM(N216:N226)</f>
        <v>45485</v>
      </c>
      <c r="O215" s="125">
        <f t="shared" si="36"/>
        <v>-16984</v>
      </c>
      <c r="P215" s="125">
        <f>SUM(P216:P226)</f>
        <v>1471688</v>
      </c>
      <c r="R215" s="239"/>
      <c r="S215" s="239"/>
      <c r="T215" s="239"/>
      <c r="U215" s="239"/>
      <c r="V215" s="239"/>
    </row>
    <row r="216" spans="1:22">
      <c r="A216" s="77" t="s">
        <v>132</v>
      </c>
      <c r="B216" s="77" t="s">
        <v>133</v>
      </c>
      <c r="C216" s="78">
        <v>283778</v>
      </c>
      <c r="D216" s="78">
        <v>1647</v>
      </c>
      <c r="E216" s="78">
        <v>-738</v>
      </c>
      <c r="F216" s="78">
        <f>C216+D216+E216</f>
        <v>284687</v>
      </c>
      <c r="H216" s="78">
        <v>262030</v>
      </c>
      <c r="I216" s="78">
        <v>1772</v>
      </c>
      <c r="J216" s="78">
        <v>-889</v>
      </c>
      <c r="K216" s="78">
        <f>H216+I216+J216</f>
        <v>262913</v>
      </c>
      <c r="M216" s="78">
        <v>199987</v>
      </c>
      <c r="N216" s="78">
        <v>2573</v>
      </c>
      <c r="O216" s="78">
        <v>-1540</v>
      </c>
      <c r="P216" s="78">
        <f>M216+N216+O216</f>
        <v>201020</v>
      </c>
      <c r="R216" s="239"/>
      <c r="S216" s="239"/>
      <c r="T216" s="239"/>
      <c r="U216" s="239"/>
      <c r="V216" s="239"/>
    </row>
    <row r="217" spans="1:22">
      <c r="A217" s="77" t="s">
        <v>134</v>
      </c>
      <c r="B217" s="77" t="s">
        <v>449</v>
      </c>
      <c r="C217" s="78">
        <v>65085</v>
      </c>
      <c r="D217" s="78">
        <v>3794</v>
      </c>
      <c r="E217" s="78">
        <v>-307</v>
      </c>
      <c r="F217" s="78">
        <f t="shared" ref="F217:F236" si="37">C217+D217+E217</f>
        <v>68572</v>
      </c>
      <c r="H217" s="78">
        <v>65756</v>
      </c>
      <c r="I217" s="78">
        <v>3877</v>
      </c>
      <c r="J217" s="78">
        <v>-328</v>
      </c>
      <c r="K217" s="78">
        <f t="shared" ref="K217:K222" si="38">H217+I217+J217</f>
        <v>69305</v>
      </c>
      <c r="M217" s="78">
        <v>67438</v>
      </c>
      <c r="N217" s="78">
        <v>3576</v>
      </c>
      <c r="O217" s="78">
        <v>-388</v>
      </c>
      <c r="P217" s="78">
        <f t="shared" ref="P217:P222" si="39">M217+N217+O217</f>
        <v>70626</v>
      </c>
      <c r="R217" s="239"/>
      <c r="S217" s="239"/>
      <c r="T217" s="239"/>
      <c r="U217" s="239"/>
      <c r="V217" s="239"/>
    </row>
    <row r="218" spans="1:22">
      <c r="A218" s="77" t="s">
        <v>136</v>
      </c>
      <c r="B218" s="77" t="s">
        <v>137</v>
      </c>
      <c r="C218" s="78">
        <v>782319</v>
      </c>
      <c r="D218" s="78">
        <v>2633</v>
      </c>
      <c r="E218" s="78">
        <v>247</v>
      </c>
      <c r="F218" s="78">
        <f t="shared" si="37"/>
        <v>785199</v>
      </c>
      <c r="H218" s="78">
        <v>692281</v>
      </c>
      <c r="I218" s="78">
        <v>2895</v>
      </c>
      <c r="J218" s="78">
        <v>245</v>
      </c>
      <c r="K218" s="78">
        <f t="shared" si="38"/>
        <v>695421</v>
      </c>
      <c r="M218" s="78">
        <v>552059</v>
      </c>
      <c r="N218" s="78">
        <v>2970</v>
      </c>
      <c r="O218" s="78">
        <v>235</v>
      </c>
      <c r="P218" s="78">
        <f t="shared" si="39"/>
        <v>555264</v>
      </c>
      <c r="R218" s="239"/>
      <c r="S218" s="239"/>
      <c r="T218" s="239"/>
      <c r="U218" s="239"/>
      <c r="V218" s="239"/>
    </row>
    <row r="219" spans="1:22">
      <c r="A219" s="77" t="s">
        <v>138</v>
      </c>
      <c r="B219" s="77" t="s">
        <v>139</v>
      </c>
      <c r="C219" s="78">
        <v>56438</v>
      </c>
      <c r="D219" s="78">
        <v>0</v>
      </c>
      <c r="E219" s="78">
        <v>0</v>
      </c>
      <c r="F219" s="78">
        <f t="shared" si="37"/>
        <v>56438</v>
      </c>
      <c r="H219" s="78">
        <v>56438</v>
      </c>
      <c r="I219" s="78">
        <v>0</v>
      </c>
      <c r="J219" s="78">
        <v>0</v>
      </c>
      <c r="K219" s="78">
        <f t="shared" si="38"/>
        <v>56438</v>
      </c>
      <c r="M219" s="78">
        <v>56438</v>
      </c>
      <c r="N219" s="78">
        <v>0</v>
      </c>
      <c r="O219" s="78">
        <v>0</v>
      </c>
      <c r="P219" s="78">
        <f t="shared" si="39"/>
        <v>56438</v>
      </c>
      <c r="R219" s="239"/>
      <c r="S219" s="239"/>
      <c r="T219" s="239"/>
      <c r="U219" s="239"/>
      <c r="V219" s="239"/>
    </row>
    <row r="220" spans="1:22">
      <c r="A220" s="77" t="s">
        <v>140</v>
      </c>
      <c r="B220" s="77" t="s">
        <v>141</v>
      </c>
      <c r="C220" s="78">
        <v>31319</v>
      </c>
      <c r="D220" s="78">
        <v>0</v>
      </c>
      <c r="E220" s="78">
        <v>0</v>
      </c>
      <c r="F220" s="78">
        <f t="shared" si="37"/>
        <v>31319</v>
      </c>
      <c r="H220" s="78">
        <v>31670</v>
      </c>
      <c r="I220" s="78">
        <v>0</v>
      </c>
      <c r="J220" s="78">
        <v>0</v>
      </c>
      <c r="K220" s="78">
        <f t="shared" si="38"/>
        <v>31670</v>
      </c>
      <c r="M220" s="78">
        <v>33858</v>
      </c>
      <c r="N220" s="78">
        <v>0</v>
      </c>
      <c r="O220" s="78">
        <v>0</v>
      </c>
      <c r="P220" s="78">
        <f t="shared" si="39"/>
        <v>33858</v>
      </c>
      <c r="R220" s="239"/>
      <c r="S220" s="239"/>
      <c r="T220" s="239"/>
      <c r="U220" s="239"/>
      <c r="V220" s="239"/>
    </row>
    <row r="221" spans="1:22">
      <c r="A221" s="77" t="s">
        <v>450</v>
      </c>
      <c r="B221" s="77" t="s">
        <v>451</v>
      </c>
      <c r="C221" s="78">
        <v>15969</v>
      </c>
      <c r="D221" s="78">
        <v>0</v>
      </c>
      <c r="E221" s="78">
        <v>-15969</v>
      </c>
      <c r="F221" s="78">
        <f t="shared" si="37"/>
        <v>0</v>
      </c>
      <c r="H221" s="78">
        <v>15798</v>
      </c>
      <c r="I221" s="78">
        <v>0</v>
      </c>
      <c r="J221" s="78">
        <v>-15798</v>
      </c>
      <c r="K221" s="78">
        <f t="shared" si="38"/>
        <v>0</v>
      </c>
      <c r="M221" s="78">
        <v>15271</v>
      </c>
      <c r="N221" s="78">
        <v>0</v>
      </c>
      <c r="O221" s="78">
        <v>-15271</v>
      </c>
      <c r="P221" s="78">
        <f t="shared" si="39"/>
        <v>0</v>
      </c>
      <c r="R221" s="239"/>
      <c r="S221" s="239"/>
      <c r="T221" s="239"/>
      <c r="U221" s="239"/>
      <c r="V221" s="239"/>
    </row>
    <row r="222" spans="1:22" s="240" customFormat="1">
      <c r="A222" s="77" t="s">
        <v>144</v>
      </c>
      <c r="B222" s="77" t="s">
        <v>145</v>
      </c>
      <c r="C222" s="78">
        <v>40598</v>
      </c>
      <c r="D222" s="78">
        <v>0</v>
      </c>
      <c r="E222" s="78">
        <v>0</v>
      </c>
      <c r="F222" s="78">
        <f t="shared" si="37"/>
        <v>40598</v>
      </c>
      <c r="H222" s="78">
        <v>39453</v>
      </c>
      <c r="I222" s="78">
        <v>0</v>
      </c>
      <c r="J222" s="78">
        <v>0</v>
      </c>
      <c r="K222" s="78">
        <f t="shared" si="38"/>
        <v>39453</v>
      </c>
      <c r="M222" s="78">
        <v>38409</v>
      </c>
      <c r="N222" s="78">
        <v>0</v>
      </c>
      <c r="O222" s="78">
        <v>0</v>
      </c>
      <c r="P222" s="78">
        <f t="shared" si="39"/>
        <v>38409</v>
      </c>
      <c r="R222" s="239"/>
      <c r="S222" s="239"/>
      <c r="T222" s="239"/>
      <c r="U222" s="239"/>
      <c r="V222" s="239"/>
    </row>
    <row r="223" spans="1:22" s="240" customFormat="1">
      <c r="A223" s="77" t="s">
        <v>146</v>
      </c>
      <c r="B223" s="77" t="s">
        <v>147</v>
      </c>
      <c r="C223" s="78">
        <v>329876</v>
      </c>
      <c r="D223" s="78">
        <v>0</v>
      </c>
      <c r="E223" s="78">
        <v>0</v>
      </c>
      <c r="F223" s="78">
        <f>C223+D223+E223</f>
        <v>329876</v>
      </c>
      <c r="H223" s="78">
        <v>292137</v>
      </c>
      <c r="I223" s="78">
        <v>0</v>
      </c>
      <c r="J223" s="78">
        <v>0</v>
      </c>
      <c r="K223" s="78">
        <f>H223+I223+J223</f>
        <v>292137</v>
      </c>
      <c r="M223" s="78">
        <v>417019</v>
      </c>
      <c r="N223" s="78">
        <v>0</v>
      </c>
      <c r="O223" s="78">
        <v>0</v>
      </c>
      <c r="P223" s="78">
        <f>M223+N223+O223</f>
        <v>417019</v>
      </c>
      <c r="R223" s="239"/>
      <c r="S223" s="239"/>
      <c r="T223" s="239"/>
      <c r="U223" s="239"/>
      <c r="V223" s="239"/>
    </row>
    <row r="224" spans="1:22" s="257" customFormat="1">
      <c r="A224" s="77" t="s">
        <v>148</v>
      </c>
      <c r="B224" s="77" t="s">
        <v>149</v>
      </c>
      <c r="C224" s="78">
        <v>3300</v>
      </c>
      <c r="D224" s="78">
        <v>20005</v>
      </c>
      <c r="E224" s="78">
        <v>0</v>
      </c>
      <c r="F224" s="78">
        <f>C224+D224+E224</f>
        <v>23305</v>
      </c>
      <c r="H224" s="78">
        <v>3771</v>
      </c>
      <c r="I224" s="78">
        <v>20660</v>
      </c>
      <c r="J224" s="78">
        <v>0</v>
      </c>
      <c r="K224" s="78">
        <f>H224+I224+J224</f>
        <v>24431</v>
      </c>
      <c r="L224" s="240"/>
      <c r="M224" s="78">
        <v>4205</v>
      </c>
      <c r="N224" s="78">
        <v>34534</v>
      </c>
      <c r="O224" s="78">
        <v>0</v>
      </c>
      <c r="P224" s="78">
        <f>M224+N224+O224</f>
        <v>38739</v>
      </c>
      <c r="R224" s="239"/>
      <c r="S224" s="239"/>
      <c r="T224" s="239"/>
      <c r="U224" s="239"/>
      <c r="V224" s="239"/>
    </row>
    <row r="225" spans="1:22" s="240" customFormat="1">
      <c r="A225" s="77" t="s">
        <v>150</v>
      </c>
      <c r="B225" s="77" t="s">
        <v>151</v>
      </c>
      <c r="C225" s="78">
        <v>107030</v>
      </c>
      <c r="D225" s="78">
        <v>2472</v>
      </c>
      <c r="E225" s="78">
        <v>-28</v>
      </c>
      <c r="F225" s="78">
        <f>C225+D225+E225</f>
        <v>109474</v>
      </c>
      <c r="H225" s="78">
        <v>99741</v>
      </c>
      <c r="I225" s="78">
        <v>2248</v>
      </c>
      <c r="J225" s="78">
        <v>0</v>
      </c>
      <c r="K225" s="78">
        <f>H225+I225+J225</f>
        <v>101989</v>
      </c>
      <c r="M225" s="78">
        <v>58123</v>
      </c>
      <c r="N225" s="78">
        <v>1832</v>
      </c>
      <c r="O225" s="78">
        <v>-20</v>
      </c>
      <c r="P225" s="78">
        <f>M225+N225+O225</f>
        <v>59935</v>
      </c>
      <c r="R225" s="239"/>
      <c r="S225" s="239"/>
      <c r="T225" s="239"/>
      <c r="U225" s="239"/>
      <c r="V225" s="239"/>
    </row>
    <row r="226" spans="1:22" s="240" customFormat="1">
      <c r="A226" s="77" t="s">
        <v>152</v>
      </c>
      <c r="B226" s="77" t="s">
        <v>153</v>
      </c>
      <c r="C226" s="78">
        <v>405</v>
      </c>
      <c r="D226" s="78">
        <v>0</v>
      </c>
      <c r="E226" s="78">
        <v>0</v>
      </c>
      <c r="F226" s="78">
        <f>C226+D226+E226</f>
        <v>405</v>
      </c>
      <c r="H226" s="78">
        <v>407</v>
      </c>
      <c r="I226" s="78">
        <v>0</v>
      </c>
      <c r="J226" s="78">
        <v>0</v>
      </c>
      <c r="K226" s="78">
        <f>H226+I226+J226</f>
        <v>407</v>
      </c>
      <c r="M226" s="78">
        <v>380</v>
      </c>
      <c r="N226" s="78">
        <v>0</v>
      </c>
      <c r="O226" s="78">
        <v>0</v>
      </c>
      <c r="P226" s="78">
        <f>M226+N226+O226</f>
        <v>380</v>
      </c>
      <c r="R226" s="239"/>
      <c r="S226" s="239"/>
      <c r="T226" s="239"/>
      <c r="U226" s="239"/>
      <c r="V226" s="239"/>
    </row>
    <row r="227" spans="1:22">
      <c r="A227" s="121" t="s">
        <v>154</v>
      </c>
      <c r="B227" s="121" t="s">
        <v>155</v>
      </c>
      <c r="C227" s="125">
        <f>SUM(C228:C236)</f>
        <v>1326364</v>
      </c>
      <c r="D227" s="125">
        <f>SUM(D228:D236)</f>
        <v>66407</v>
      </c>
      <c r="E227" s="125">
        <f>SUM(E228:E236)</f>
        <v>-3513</v>
      </c>
      <c r="F227" s="125">
        <f>F228+F229+F230+F231+F232+F233+F234+F235+F236</f>
        <v>1389258</v>
      </c>
      <c r="H227" s="125">
        <f>SUM(H228:H236)</f>
        <v>1396146</v>
      </c>
      <c r="I227" s="125">
        <f>SUM(I228:I236)</f>
        <v>77519</v>
      </c>
      <c r="J227" s="125">
        <f>SUM(J228:J236)</f>
        <v>-5405</v>
      </c>
      <c r="K227" s="125">
        <f>SUM(K228:K236)</f>
        <v>1468260</v>
      </c>
      <c r="M227" s="125">
        <f>SUM(M228:M236)</f>
        <v>1195486</v>
      </c>
      <c r="N227" s="125">
        <f>SUM(N228:N236)</f>
        <v>60801</v>
      </c>
      <c r="O227" s="125">
        <f>SUM(O228:O236)</f>
        <v>-4756</v>
      </c>
      <c r="P227" s="125">
        <f>SUM(P228:P236)</f>
        <v>1251531</v>
      </c>
      <c r="R227" s="239"/>
      <c r="S227" s="239"/>
      <c r="T227" s="239"/>
      <c r="U227" s="239"/>
      <c r="V227" s="239"/>
    </row>
    <row r="228" spans="1:22" s="240" customFormat="1">
      <c r="A228" s="77" t="s">
        <v>156</v>
      </c>
      <c r="B228" s="77" t="s">
        <v>157</v>
      </c>
      <c r="C228" s="78">
        <v>660</v>
      </c>
      <c r="D228" s="78">
        <v>0</v>
      </c>
      <c r="E228" s="78">
        <v>0</v>
      </c>
      <c r="F228" s="78">
        <f t="shared" si="37"/>
        <v>660</v>
      </c>
      <c r="H228" s="78">
        <v>1802</v>
      </c>
      <c r="I228" s="78">
        <v>0</v>
      </c>
      <c r="J228" s="78">
        <v>0</v>
      </c>
      <c r="K228" s="78">
        <f t="shared" ref="K228:K236" si="40">H228+I228+J228</f>
        <v>1802</v>
      </c>
      <c r="M228" s="78">
        <v>3260</v>
      </c>
      <c r="N228" s="78">
        <v>0</v>
      </c>
      <c r="O228" s="78">
        <v>0</v>
      </c>
      <c r="P228" s="78">
        <f t="shared" ref="P228:P233" si="41">M228+N228+O228</f>
        <v>3260</v>
      </c>
      <c r="R228" s="239"/>
      <c r="S228" s="239"/>
      <c r="T228" s="239"/>
      <c r="U228" s="239"/>
      <c r="V228" s="239"/>
    </row>
    <row r="229" spans="1:22" s="240" customFormat="1">
      <c r="A229" s="77" t="s">
        <v>158</v>
      </c>
      <c r="B229" s="77" t="s">
        <v>159</v>
      </c>
      <c r="C229" s="78">
        <v>85454</v>
      </c>
      <c r="D229" s="78">
        <v>5662</v>
      </c>
      <c r="E229" s="78">
        <v>-3513</v>
      </c>
      <c r="F229" s="78">
        <f t="shared" si="37"/>
        <v>87603</v>
      </c>
      <c r="H229" s="78">
        <v>167754</v>
      </c>
      <c r="I229" s="78">
        <v>5279</v>
      </c>
      <c r="J229" s="78">
        <v>-5405</v>
      </c>
      <c r="K229" s="78">
        <f t="shared" si="40"/>
        <v>167628</v>
      </c>
      <c r="M229" s="78">
        <v>88121</v>
      </c>
      <c r="N229" s="78">
        <v>4670</v>
      </c>
      <c r="O229" s="78">
        <v>-4756</v>
      </c>
      <c r="P229" s="78">
        <f t="shared" si="41"/>
        <v>88035</v>
      </c>
      <c r="R229" s="239"/>
      <c r="S229" s="239"/>
      <c r="T229" s="239"/>
      <c r="U229" s="239"/>
      <c r="V229" s="239"/>
    </row>
    <row r="230" spans="1:22" s="240" customFormat="1">
      <c r="A230" s="77" t="s">
        <v>160</v>
      </c>
      <c r="B230" s="77" t="s">
        <v>161</v>
      </c>
      <c r="C230" s="78">
        <v>36</v>
      </c>
      <c r="D230" s="78">
        <v>0</v>
      </c>
      <c r="E230" s="78">
        <v>0</v>
      </c>
      <c r="F230" s="78">
        <f t="shared" si="37"/>
        <v>36</v>
      </c>
      <c r="H230" s="78">
        <v>15211</v>
      </c>
      <c r="I230" s="78">
        <v>0</v>
      </c>
      <c r="J230" s="78">
        <v>0</v>
      </c>
      <c r="K230" s="78">
        <f t="shared" si="40"/>
        <v>15211</v>
      </c>
      <c r="M230" s="78">
        <v>13948</v>
      </c>
      <c r="N230" s="78">
        <v>0</v>
      </c>
      <c r="O230" s="78">
        <v>0</v>
      </c>
      <c r="P230" s="78">
        <f t="shared" si="41"/>
        <v>13948</v>
      </c>
      <c r="R230" s="239"/>
      <c r="S230" s="239"/>
      <c r="T230" s="239"/>
      <c r="U230" s="239"/>
      <c r="V230" s="239"/>
    </row>
    <row r="231" spans="1:22" s="240" customFormat="1">
      <c r="A231" s="77" t="s">
        <v>152</v>
      </c>
      <c r="B231" s="77" t="s">
        <v>163</v>
      </c>
      <c r="C231" s="78">
        <v>100904</v>
      </c>
      <c r="D231" s="78">
        <v>54</v>
      </c>
      <c r="E231" s="78">
        <v>0</v>
      </c>
      <c r="F231" s="78">
        <f t="shared" si="37"/>
        <v>100958</v>
      </c>
      <c r="H231" s="78">
        <v>69355</v>
      </c>
      <c r="I231" s="78">
        <v>366</v>
      </c>
      <c r="J231" s="78">
        <v>0</v>
      </c>
      <c r="K231" s="78">
        <f t="shared" si="40"/>
        <v>69721</v>
      </c>
      <c r="M231" s="78">
        <v>65140</v>
      </c>
      <c r="N231" s="78">
        <v>4474</v>
      </c>
      <c r="O231" s="78">
        <v>0</v>
      </c>
      <c r="P231" s="78">
        <f t="shared" si="41"/>
        <v>69614</v>
      </c>
      <c r="R231" s="239"/>
      <c r="S231" s="239"/>
      <c r="T231" s="239"/>
      <c r="U231" s="239"/>
      <c r="V231" s="239"/>
    </row>
    <row r="232" spans="1:22" s="240" customFormat="1">
      <c r="A232" s="77" t="s">
        <v>146</v>
      </c>
      <c r="B232" s="77" t="s">
        <v>165</v>
      </c>
      <c r="C232" s="78">
        <v>470164</v>
      </c>
      <c r="D232" s="78">
        <v>3</v>
      </c>
      <c r="E232" s="78">
        <v>0</v>
      </c>
      <c r="F232" s="78">
        <f t="shared" si="37"/>
        <v>470167</v>
      </c>
      <c r="H232" s="78">
        <v>540486</v>
      </c>
      <c r="I232" s="78">
        <v>134</v>
      </c>
      <c r="J232" s="78">
        <v>0</v>
      </c>
      <c r="K232" s="78">
        <f t="shared" si="40"/>
        <v>540620</v>
      </c>
      <c r="M232" s="78">
        <v>426025</v>
      </c>
      <c r="N232" s="78">
        <v>4</v>
      </c>
      <c r="O232" s="78">
        <v>0</v>
      </c>
      <c r="P232" s="78">
        <f t="shared" si="41"/>
        <v>426029</v>
      </c>
      <c r="R232" s="239"/>
      <c r="S232" s="239"/>
      <c r="T232" s="239"/>
      <c r="U232" s="239"/>
      <c r="V232" s="239"/>
    </row>
    <row r="233" spans="1:22" s="240" customFormat="1">
      <c r="A233" s="77" t="s">
        <v>148</v>
      </c>
      <c r="B233" s="77" t="s">
        <v>167</v>
      </c>
      <c r="C233" s="78">
        <v>11072</v>
      </c>
      <c r="D233" s="78">
        <v>14134</v>
      </c>
      <c r="E233" s="78">
        <v>0</v>
      </c>
      <c r="F233" s="78">
        <f>C233+D233+E233</f>
        <v>25206</v>
      </c>
      <c r="H233" s="78">
        <v>10830</v>
      </c>
      <c r="I233" s="78">
        <v>15038</v>
      </c>
      <c r="J233" s="78">
        <v>0</v>
      </c>
      <c r="K233" s="78">
        <f t="shared" si="40"/>
        <v>25868</v>
      </c>
      <c r="M233" s="78">
        <v>12300</v>
      </c>
      <c r="N233" s="78">
        <v>17606</v>
      </c>
      <c r="O233" s="78">
        <v>0</v>
      </c>
      <c r="P233" s="78">
        <f t="shared" si="41"/>
        <v>29906</v>
      </c>
      <c r="T233" s="239"/>
      <c r="U233" s="239"/>
      <c r="V233" s="239"/>
    </row>
    <row r="234" spans="1:22" s="240" customFormat="1">
      <c r="A234" s="77" t="s">
        <v>170</v>
      </c>
      <c r="B234" s="77" t="s">
        <v>171</v>
      </c>
      <c r="C234" s="78">
        <v>170728</v>
      </c>
      <c r="D234" s="78">
        <v>46554</v>
      </c>
      <c r="E234" s="78">
        <v>0</v>
      </c>
      <c r="F234" s="78">
        <f>C234+D234+E234</f>
        <v>217282</v>
      </c>
      <c r="H234" s="78">
        <v>68184</v>
      </c>
      <c r="I234" s="78">
        <v>56702</v>
      </c>
      <c r="J234" s="78">
        <v>0</v>
      </c>
      <c r="K234" s="78">
        <f>H234+I234+J234</f>
        <v>124886</v>
      </c>
      <c r="M234" s="78">
        <v>89715</v>
      </c>
      <c r="N234" s="78">
        <v>34047</v>
      </c>
      <c r="O234" s="78">
        <v>0</v>
      </c>
      <c r="P234" s="78">
        <f>M234+N234+O234</f>
        <v>123762</v>
      </c>
      <c r="R234" s="239"/>
      <c r="S234" s="239"/>
      <c r="T234" s="239"/>
      <c r="U234" s="239"/>
      <c r="V234" s="239"/>
    </row>
    <row r="235" spans="1:22">
      <c r="A235" s="77" t="s">
        <v>168</v>
      </c>
      <c r="B235" s="77" t="s">
        <v>169</v>
      </c>
      <c r="C235" s="78">
        <v>487346</v>
      </c>
      <c r="D235" s="78">
        <v>0</v>
      </c>
      <c r="E235" s="78">
        <v>0</v>
      </c>
      <c r="F235" s="78">
        <f>C235+D235+E235</f>
        <v>487346</v>
      </c>
      <c r="H235" s="78">
        <v>522524</v>
      </c>
      <c r="I235" s="78">
        <v>0</v>
      </c>
      <c r="J235" s="78">
        <v>0</v>
      </c>
      <c r="K235" s="78">
        <f>H235+I235+J235</f>
        <v>522524</v>
      </c>
      <c r="M235" s="78">
        <v>496977</v>
      </c>
      <c r="N235" s="78">
        <v>0</v>
      </c>
      <c r="O235" s="78">
        <v>0</v>
      </c>
      <c r="P235" s="78">
        <f>M235+N235+O235</f>
        <v>496977</v>
      </c>
      <c r="R235" s="239"/>
      <c r="S235" s="239"/>
      <c r="T235" s="239"/>
      <c r="U235" s="239"/>
      <c r="V235" s="239"/>
    </row>
    <row r="236" spans="1:22">
      <c r="A236" s="77" t="s">
        <v>172</v>
      </c>
      <c r="B236" s="77" t="s">
        <v>173</v>
      </c>
      <c r="C236" s="78">
        <v>0</v>
      </c>
      <c r="D236" s="78">
        <v>0</v>
      </c>
      <c r="E236" s="78">
        <v>0</v>
      </c>
      <c r="F236" s="78">
        <f t="shared" si="37"/>
        <v>0</v>
      </c>
      <c r="H236" s="78">
        <v>0</v>
      </c>
      <c r="I236" s="78">
        <v>0</v>
      </c>
      <c r="J236" s="78">
        <v>0</v>
      </c>
      <c r="K236" s="78">
        <f t="shared" si="40"/>
        <v>0</v>
      </c>
      <c r="M236" s="78">
        <v>0</v>
      </c>
      <c r="N236" s="78">
        <v>0</v>
      </c>
      <c r="O236" s="78">
        <v>0</v>
      </c>
      <c r="P236" s="78">
        <f t="shared" ref="P236" si="42">M236+N236+O236</f>
        <v>0</v>
      </c>
      <c r="R236" s="239"/>
      <c r="S236" s="239"/>
      <c r="T236" s="239"/>
      <c r="U236" s="239"/>
      <c r="V236" s="239"/>
    </row>
    <row r="237" spans="1:22">
      <c r="A237" s="121" t="s">
        <v>174</v>
      </c>
      <c r="B237" s="121" t="s">
        <v>175</v>
      </c>
      <c r="C237" s="125">
        <f>C215+C227</f>
        <v>3042481</v>
      </c>
      <c r="D237" s="125">
        <f>D215+D227</f>
        <v>96958</v>
      </c>
      <c r="E237" s="125">
        <f>E215+E227</f>
        <v>-20308</v>
      </c>
      <c r="F237" s="125">
        <f>F215+F227</f>
        <v>3119131</v>
      </c>
      <c r="H237" s="125">
        <f>H215+H227</f>
        <v>2955628</v>
      </c>
      <c r="I237" s="125">
        <f t="shared" ref="I237:J237" si="43">I215+I227</f>
        <v>108971</v>
      </c>
      <c r="J237" s="125">
        <f t="shared" si="43"/>
        <v>-22175</v>
      </c>
      <c r="K237" s="125">
        <f>K215+K227</f>
        <v>3042424</v>
      </c>
      <c r="M237" s="125">
        <f>M215+M227</f>
        <v>2638673</v>
      </c>
      <c r="N237" s="125">
        <f t="shared" ref="N237:O237" si="44">N215+N227</f>
        <v>106286</v>
      </c>
      <c r="O237" s="125">
        <f t="shared" si="44"/>
        <v>-21740</v>
      </c>
      <c r="P237" s="125">
        <f>P215+P227</f>
        <v>2723219</v>
      </c>
      <c r="R237" s="239"/>
      <c r="S237" s="239"/>
      <c r="T237" s="239"/>
      <c r="U237" s="239"/>
      <c r="V237" s="239"/>
    </row>
    <row r="238" spans="1:22">
      <c r="A238" s="253"/>
      <c r="H238" s="236" t="s">
        <v>466</v>
      </c>
      <c r="I238" s="236"/>
      <c r="M238" s="236"/>
      <c r="N238" s="236"/>
      <c r="R238" s="239"/>
      <c r="S238" s="239"/>
      <c r="T238" s="239"/>
      <c r="U238" s="239"/>
      <c r="V238" s="239"/>
    </row>
    <row r="239" spans="1:22">
      <c r="A239" s="237"/>
      <c r="B239" s="237"/>
      <c r="C239" s="383">
        <f>C212</f>
        <v>45747</v>
      </c>
      <c r="D239" s="384"/>
      <c r="E239" s="384"/>
      <c r="F239" s="384"/>
      <c r="G239" s="239"/>
      <c r="H239" s="383">
        <v>45657</v>
      </c>
      <c r="I239" s="384"/>
      <c r="J239" s="384"/>
      <c r="K239" s="384"/>
      <c r="M239" s="383">
        <f>M212</f>
        <v>45382</v>
      </c>
      <c r="N239" s="384"/>
      <c r="O239" s="384"/>
      <c r="P239" s="384"/>
      <c r="R239" s="239"/>
      <c r="S239" s="239"/>
      <c r="T239" s="239"/>
      <c r="U239" s="239"/>
      <c r="V239" s="239"/>
    </row>
    <row r="240" spans="1:22" ht="52">
      <c r="A240" s="390" t="s">
        <v>452</v>
      </c>
      <c r="B240" s="390" t="s">
        <v>177</v>
      </c>
      <c r="C240" s="388" t="s">
        <v>430</v>
      </c>
      <c r="D240" s="388" t="s">
        <v>431</v>
      </c>
      <c r="E240" s="255" t="s">
        <v>478</v>
      </c>
      <c r="F240" s="255" t="s">
        <v>433</v>
      </c>
      <c r="G240" s="239"/>
      <c r="H240" s="388" t="s">
        <v>430</v>
      </c>
      <c r="I240" s="388" t="s">
        <v>431</v>
      </c>
      <c r="J240" s="255" t="s">
        <v>478</v>
      </c>
      <c r="K240" s="255" t="s">
        <v>433</v>
      </c>
      <c r="M240" s="388" t="s">
        <v>430</v>
      </c>
      <c r="N240" s="388" t="s">
        <v>431</v>
      </c>
      <c r="O240" s="255" t="s">
        <v>478</v>
      </c>
      <c r="P240" s="255" t="s">
        <v>433</v>
      </c>
      <c r="R240" s="239"/>
      <c r="S240" s="239"/>
      <c r="T240" s="239"/>
      <c r="U240" s="239"/>
      <c r="V240" s="239"/>
    </row>
    <row r="241" spans="1:22" ht="65">
      <c r="A241" s="391"/>
      <c r="B241" s="391"/>
      <c r="C241" s="389"/>
      <c r="D241" s="389"/>
      <c r="E241" s="255" t="s">
        <v>479</v>
      </c>
      <c r="F241" s="255" t="s">
        <v>435</v>
      </c>
      <c r="H241" s="389"/>
      <c r="I241" s="389"/>
      <c r="J241" s="255" t="s">
        <v>479</v>
      </c>
      <c r="K241" s="255" t="s">
        <v>435</v>
      </c>
      <c r="M241" s="389"/>
      <c r="N241" s="389"/>
      <c r="O241" s="255" t="s">
        <v>479</v>
      </c>
      <c r="P241" s="255" t="s">
        <v>435</v>
      </c>
      <c r="R241" s="239"/>
      <c r="S241" s="239"/>
      <c r="T241" s="239"/>
      <c r="U241" s="239"/>
      <c r="V241" s="239"/>
    </row>
    <row r="242" spans="1:22">
      <c r="A242" s="82" t="s">
        <v>178</v>
      </c>
      <c r="B242" s="121" t="s">
        <v>179</v>
      </c>
      <c r="C242" s="125">
        <f>C243</f>
        <v>2857261</v>
      </c>
      <c r="D242" s="125">
        <f>D243</f>
        <v>51106</v>
      </c>
      <c r="E242" s="125">
        <f>E243</f>
        <v>-15789</v>
      </c>
      <c r="F242" s="125">
        <f>F243</f>
        <v>2892578</v>
      </c>
      <c r="H242" s="125">
        <f>H243</f>
        <v>2765931</v>
      </c>
      <c r="I242" s="125">
        <f t="shared" ref="I242:K242" si="45">I243</f>
        <v>50526</v>
      </c>
      <c r="J242" s="125">
        <f t="shared" si="45"/>
        <v>-15790</v>
      </c>
      <c r="K242" s="125">
        <f t="shared" si="45"/>
        <v>2800667</v>
      </c>
      <c r="M242" s="125">
        <f>M243</f>
        <v>2473489</v>
      </c>
      <c r="N242" s="125">
        <f t="shared" ref="N242:P242" si="46">N243</f>
        <v>48903</v>
      </c>
      <c r="O242" s="125">
        <f t="shared" si="46"/>
        <v>-15307</v>
      </c>
      <c r="P242" s="125">
        <f t="shared" si="46"/>
        <v>2507085</v>
      </c>
      <c r="R242" s="239"/>
      <c r="S242" s="239"/>
      <c r="T242" s="239"/>
      <c r="U242" s="239"/>
      <c r="V242" s="239"/>
    </row>
    <row r="243" spans="1:22">
      <c r="A243" s="82" t="s">
        <v>480</v>
      </c>
      <c r="B243" s="121" t="s">
        <v>481</v>
      </c>
      <c r="C243" s="125">
        <f>SUM(C244:C251)</f>
        <v>2857261</v>
      </c>
      <c r="D243" s="125">
        <f>SUM(D244:D251)</f>
        <v>51106</v>
      </c>
      <c r="E243" s="125">
        <f>SUM(E244:E251)</f>
        <v>-15789</v>
      </c>
      <c r="F243" s="125">
        <f>SUM(F244:F251)</f>
        <v>2892578</v>
      </c>
      <c r="G243"/>
      <c r="H243" s="125">
        <f>SUM(H244:H251)</f>
        <v>2765931</v>
      </c>
      <c r="I243" s="125">
        <f>SUM(I244:I251)</f>
        <v>50526</v>
      </c>
      <c r="J243" s="125">
        <f>SUM(J244:J251)</f>
        <v>-15790</v>
      </c>
      <c r="K243" s="125">
        <f>SUM(K244:K251)</f>
        <v>2800667</v>
      </c>
      <c r="M243" s="125">
        <f>SUM(M244:M251)</f>
        <v>2473489</v>
      </c>
      <c r="N243" s="125">
        <f>SUM(N244:N251)</f>
        <v>48903</v>
      </c>
      <c r="O243" s="125">
        <f>SUM(O244:O251)</f>
        <v>-15307</v>
      </c>
      <c r="P243" s="125">
        <f>SUM(P244:P251)</f>
        <v>2507085</v>
      </c>
      <c r="R243" s="239"/>
      <c r="S243" s="239"/>
      <c r="T243" s="239"/>
      <c r="U243" s="239"/>
      <c r="V243" s="239"/>
    </row>
    <row r="244" spans="1:22">
      <c r="A244" s="83" t="s">
        <v>182</v>
      </c>
      <c r="B244" s="77" t="s">
        <v>183</v>
      </c>
      <c r="C244" s="78">
        <v>99911</v>
      </c>
      <c r="D244" s="78">
        <v>136</v>
      </c>
      <c r="E244" s="78">
        <v>-136</v>
      </c>
      <c r="F244" s="78">
        <f t="shared" ref="F244:F251" si="47">C244+D244+E244</f>
        <v>99911</v>
      </c>
      <c r="G244"/>
      <c r="H244" s="78">
        <v>99911</v>
      </c>
      <c r="I244" s="78">
        <v>136</v>
      </c>
      <c r="J244" s="78">
        <v>-136</v>
      </c>
      <c r="K244" s="78">
        <f t="shared" ref="K244:K251" si="48">H244+I244+J244</f>
        <v>99911</v>
      </c>
      <c r="M244" s="78">
        <v>99911</v>
      </c>
      <c r="N244" s="78">
        <v>136</v>
      </c>
      <c r="O244" s="78">
        <v>-136</v>
      </c>
      <c r="P244" s="78">
        <f t="shared" ref="P244:P251" si="49">M244+N244+O244</f>
        <v>99911</v>
      </c>
      <c r="R244" s="239"/>
      <c r="S244" s="239"/>
      <c r="T244" s="239"/>
      <c r="U244" s="239"/>
      <c r="V244" s="239"/>
    </row>
    <row r="245" spans="1:22">
      <c r="A245" s="83" t="s">
        <v>453</v>
      </c>
      <c r="B245" s="77" t="s">
        <v>185</v>
      </c>
      <c r="C245" s="78">
        <v>2026045</v>
      </c>
      <c r="D245" s="78">
        <v>48503</v>
      </c>
      <c r="E245" s="78">
        <v>-5514</v>
      </c>
      <c r="F245" s="78">
        <f t="shared" si="47"/>
        <v>2069034</v>
      </c>
      <c r="G245"/>
      <c r="H245" s="78">
        <v>2026045</v>
      </c>
      <c r="I245" s="78">
        <v>48503</v>
      </c>
      <c r="J245" s="78">
        <v>-5514</v>
      </c>
      <c r="K245" s="78">
        <f t="shared" si="48"/>
        <v>2069034</v>
      </c>
      <c r="M245" s="78">
        <v>1681868</v>
      </c>
      <c r="N245" s="78">
        <v>38251</v>
      </c>
      <c r="O245" s="78">
        <v>-5515</v>
      </c>
      <c r="P245" s="78">
        <f t="shared" si="49"/>
        <v>1714604</v>
      </c>
      <c r="R245" s="239"/>
      <c r="S245" s="239"/>
      <c r="T245" s="239"/>
      <c r="U245" s="239"/>
      <c r="V245" s="239"/>
    </row>
    <row r="246" spans="1:22">
      <c r="A246" s="83" t="s">
        <v>186</v>
      </c>
      <c r="B246" s="77" t="s">
        <v>187</v>
      </c>
      <c r="C246" s="78">
        <v>116700</v>
      </c>
      <c r="D246" s="78">
        <v>0</v>
      </c>
      <c r="E246" s="78">
        <v>0</v>
      </c>
      <c r="F246" s="78">
        <f t="shared" si="47"/>
        <v>116700</v>
      </c>
      <c r="G246"/>
      <c r="H246" s="78">
        <v>116700</v>
      </c>
      <c r="I246" s="78">
        <v>0</v>
      </c>
      <c r="J246" s="78">
        <v>0</v>
      </c>
      <c r="K246" s="78">
        <f t="shared" si="48"/>
        <v>116700</v>
      </c>
      <c r="M246" s="78">
        <v>116700</v>
      </c>
      <c r="N246" s="78">
        <v>0</v>
      </c>
      <c r="O246" s="78">
        <v>0</v>
      </c>
      <c r="P246" s="78">
        <f t="shared" si="49"/>
        <v>116700</v>
      </c>
      <c r="R246" s="239"/>
      <c r="S246" s="239"/>
      <c r="T246" s="239"/>
      <c r="U246" s="239"/>
      <c r="V246" s="239"/>
    </row>
    <row r="247" spans="1:22">
      <c r="A247" s="83" t="s">
        <v>188</v>
      </c>
      <c r="B247" s="77" t="s">
        <v>189</v>
      </c>
      <c r="C247" s="78">
        <v>0</v>
      </c>
      <c r="D247" s="78">
        <v>0</v>
      </c>
      <c r="E247" s="78">
        <v>0</v>
      </c>
      <c r="F247" s="78">
        <f t="shared" si="47"/>
        <v>0</v>
      </c>
      <c r="G247"/>
      <c r="H247" s="78">
        <v>0</v>
      </c>
      <c r="I247" s="78">
        <v>0</v>
      </c>
      <c r="J247" s="78">
        <v>0</v>
      </c>
      <c r="K247" s="78">
        <f t="shared" si="48"/>
        <v>0</v>
      </c>
      <c r="M247" s="78">
        <v>0</v>
      </c>
      <c r="N247" s="78">
        <v>0</v>
      </c>
      <c r="O247" s="78">
        <v>0</v>
      </c>
      <c r="P247" s="78">
        <f t="shared" si="49"/>
        <v>0</v>
      </c>
      <c r="R247" s="239"/>
      <c r="S247" s="239"/>
      <c r="T247" s="239"/>
      <c r="U247" s="239"/>
      <c r="V247" s="239"/>
    </row>
    <row r="248" spans="1:22">
      <c r="A248" s="83" t="s">
        <v>190</v>
      </c>
      <c r="B248" s="77" t="s">
        <v>191</v>
      </c>
      <c r="C248" s="78">
        <v>58812</v>
      </c>
      <c r="D248" s="78">
        <v>1268</v>
      </c>
      <c r="E248" s="78">
        <v>-2280</v>
      </c>
      <c r="F248" s="78">
        <f t="shared" si="47"/>
        <v>57800</v>
      </c>
      <c r="G248"/>
      <c r="H248" s="78">
        <v>50030</v>
      </c>
      <c r="I248" s="78">
        <v>1097</v>
      </c>
      <c r="J248" s="78">
        <v>-2110</v>
      </c>
      <c r="K248" s="78">
        <f t="shared" si="48"/>
        <v>49017</v>
      </c>
      <c r="M248" s="78">
        <v>27576</v>
      </c>
      <c r="N248" s="78">
        <v>569</v>
      </c>
      <c r="O248" s="78">
        <v>-1582</v>
      </c>
      <c r="P248" s="78">
        <f t="shared" si="49"/>
        <v>26563</v>
      </c>
      <c r="R248" s="239"/>
      <c r="S248" s="239"/>
      <c r="T248" s="239"/>
      <c r="U248" s="239"/>
      <c r="V248" s="239"/>
    </row>
    <row r="249" spans="1:22">
      <c r="A249" s="83" t="s">
        <v>192</v>
      </c>
      <c r="B249" s="77" t="s">
        <v>193</v>
      </c>
      <c r="C249" s="78">
        <v>-3395</v>
      </c>
      <c r="D249" s="78">
        <v>-65</v>
      </c>
      <c r="E249" s="78">
        <v>1016</v>
      </c>
      <c r="F249" s="78">
        <f t="shared" si="47"/>
        <v>-2444</v>
      </c>
      <c r="G249"/>
      <c r="H249" s="78">
        <v>-520</v>
      </c>
      <c r="I249" s="78">
        <v>-65</v>
      </c>
      <c r="J249" s="78">
        <v>1016</v>
      </c>
      <c r="K249" s="78">
        <f t="shared" si="48"/>
        <v>431</v>
      </c>
      <c r="M249" s="78">
        <v>-1745</v>
      </c>
      <c r="N249" s="78">
        <v>-65</v>
      </c>
      <c r="O249" s="78">
        <v>1014</v>
      </c>
      <c r="P249" s="78">
        <f t="shared" si="49"/>
        <v>-796</v>
      </c>
      <c r="R249" s="239"/>
      <c r="S249" s="239"/>
      <c r="T249" s="239"/>
      <c r="U249" s="239"/>
      <c r="V249" s="239"/>
    </row>
    <row r="250" spans="1:22">
      <c r="A250" s="83" t="s">
        <v>376</v>
      </c>
      <c r="B250" s="77" t="s">
        <v>195</v>
      </c>
      <c r="C250" s="78">
        <v>473765</v>
      </c>
      <c r="D250" s="78">
        <v>855</v>
      </c>
      <c r="E250" s="78">
        <v>-9046</v>
      </c>
      <c r="F250" s="78">
        <f t="shared" si="47"/>
        <v>465574</v>
      </c>
      <c r="G250"/>
      <c r="H250" s="78">
        <v>5153</v>
      </c>
      <c r="I250" s="78">
        <v>-279</v>
      </c>
      <c r="J250" s="78">
        <v>-9174</v>
      </c>
      <c r="K250" s="78">
        <f t="shared" si="48"/>
        <v>-4300</v>
      </c>
      <c r="M250" s="78">
        <v>449241</v>
      </c>
      <c r="N250" s="78">
        <v>9974</v>
      </c>
      <c r="O250" s="78">
        <v>-9174</v>
      </c>
      <c r="P250" s="78">
        <f t="shared" si="49"/>
        <v>450041</v>
      </c>
      <c r="R250" s="239"/>
      <c r="S250" s="239"/>
      <c r="T250" s="239"/>
      <c r="U250" s="239"/>
      <c r="V250" s="239"/>
    </row>
    <row r="251" spans="1:22">
      <c r="A251" s="83" t="s">
        <v>377</v>
      </c>
      <c r="B251" s="77" t="s">
        <v>197</v>
      </c>
      <c r="C251" s="78">
        <v>85423</v>
      </c>
      <c r="D251" s="78">
        <v>409</v>
      </c>
      <c r="E251" s="78">
        <v>171</v>
      </c>
      <c r="F251" s="78">
        <f t="shared" si="47"/>
        <v>86003</v>
      </c>
      <c r="G251"/>
      <c r="H251" s="78">
        <v>468612</v>
      </c>
      <c r="I251" s="78">
        <v>1134</v>
      </c>
      <c r="J251" s="78">
        <v>128</v>
      </c>
      <c r="K251" s="78">
        <f t="shared" si="48"/>
        <v>469874</v>
      </c>
      <c r="M251" s="78">
        <v>99938</v>
      </c>
      <c r="N251" s="78">
        <v>38</v>
      </c>
      <c r="O251" s="78">
        <v>86</v>
      </c>
      <c r="P251" s="78">
        <f t="shared" si="49"/>
        <v>100062</v>
      </c>
      <c r="R251" s="239"/>
      <c r="S251" s="239"/>
      <c r="T251" s="239"/>
      <c r="U251" s="239"/>
      <c r="V251" s="239"/>
    </row>
    <row r="252" spans="1:22">
      <c r="A252" s="121" t="s">
        <v>454</v>
      </c>
      <c r="B252" s="121" t="s">
        <v>482</v>
      </c>
      <c r="C252" s="125">
        <v>0</v>
      </c>
      <c r="D252" s="125">
        <v>0</v>
      </c>
      <c r="E252" s="125">
        <v>0</v>
      </c>
      <c r="F252" s="125">
        <v>0</v>
      </c>
      <c r="G252"/>
      <c r="H252" s="125">
        <v>0</v>
      </c>
      <c r="I252" s="125">
        <v>0</v>
      </c>
      <c r="J252" s="125">
        <v>0</v>
      </c>
      <c r="K252" s="125">
        <v>0</v>
      </c>
      <c r="M252" s="125">
        <v>0</v>
      </c>
      <c r="N252" s="125">
        <v>0</v>
      </c>
      <c r="O252" s="125">
        <v>0</v>
      </c>
      <c r="P252" s="125">
        <v>0</v>
      </c>
      <c r="R252" s="239"/>
      <c r="S252" s="239"/>
      <c r="T252" s="239"/>
      <c r="U252" s="239"/>
      <c r="V252" s="239"/>
    </row>
    <row r="253" spans="1:22">
      <c r="A253" s="82" t="s">
        <v>198</v>
      </c>
      <c r="B253" s="121" t="s">
        <v>199</v>
      </c>
      <c r="C253" s="125">
        <f>SUM(C254:C260)</f>
        <v>22313</v>
      </c>
      <c r="D253" s="125">
        <f>SUM(D254:D260)</f>
        <v>161</v>
      </c>
      <c r="E253" s="125">
        <f>SUM(E254:E260)</f>
        <v>-126</v>
      </c>
      <c r="F253" s="125">
        <f t="shared" ref="F253" si="50">SUM(F254:F260)</f>
        <v>22348</v>
      </c>
      <c r="G253"/>
      <c r="H253" s="125">
        <f>SUM(H254:H260)</f>
        <v>22541</v>
      </c>
      <c r="I253" s="125">
        <f>SUM(I254:I260)</f>
        <v>335</v>
      </c>
      <c r="J253" s="125">
        <f t="shared" ref="J253:K253" si="51">SUM(J254:J260)</f>
        <v>-302</v>
      </c>
      <c r="K253" s="125">
        <f t="shared" si="51"/>
        <v>22574</v>
      </c>
      <c r="M253" s="125">
        <f>SUM(M254:M260)</f>
        <v>35793</v>
      </c>
      <c r="N253" s="125">
        <f>SUM(N254:N260)</f>
        <v>1066</v>
      </c>
      <c r="O253" s="125">
        <f t="shared" ref="O253:P253" si="52">SUM(O254:O260)</f>
        <v>-1045</v>
      </c>
      <c r="P253" s="125">
        <f t="shared" si="52"/>
        <v>35814</v>
      </c>
      <c r="R253" s="239"/>
      <c r="S253" s="239"/>
      <c r="T253" s="239"/>
      <c r="U253" s="239"/>
      <c r="V253" s="239"/>
    </row>
    <row r="254" spans="1:22">
      <c r="A254" s="83" t="s">
        <v>336</v>
      </c>
      <c r="B254" s="77" t="s">
        <v>337</v>
      </c>
      <c r="C254" s="78">
        <v>0</v>
      </c>
      <c r="D254" s="78">
        <v>0</v>
      </c>
      <c r="E254" s="78">
        <v>0</v>
      </c>
      <c r="F254" s="78">
        <f t="shared" ref="F254:F260" si="53">C254+D254+E254</f>
        <v>0</v>
      </c>
      <c r="G254"/>
      <c r="H254" s="78">
        <v>0</v>
      </c>
      <c r="I254" s="78">
        <v>0</v>
      </c>
      <c r="J254" s="78">
        <v>0</v>
      </c>
      <c r="K254" s="78">
        <f t="shared" ref="K254:K260" si="54">H254+I254+J254</f>
        <v>0</v>
      </c>
      <c r="M254" s="78">
        <v>0</v>
      </c>
      <c r="N254" s="78">
        <v>0</v>
      </c>
      <c r="O254" s="78">
        <v>0</v>
      </c>
      <c r="P254" s="78">
        <f t="shared" ref="P254:P260" si="55">M254+N254+O254</f>
        <v>0</v>
      </c>
      <c r="R254" s="239"/>
      <c r="S254" s="239"/>
      <c r="T254" s="239"/>
      <c r="U254" s="239"/>
      <c r="V254" s="239"/>
    </row>
    <row r="255" spans="1:22" s="257" customFormat="1">
      <c r="A255" s="77" t="s">
        <v>200</v>
      </c>
      <c r="B255" s="77" t="s">
        <v>201</v>
      </c>
      <c r="C255" s="78">
        <v>17243</v>
      </c>
      <c r="D255" s="78">
        <v>126</v>
      </c>
      <c r="E255" s="78">
        <v>-126</v>
      </c>
      <c r="F255" s="78">
        <f t="shared" si="53"/>
        <v>17243</v>
      </c>
      <c r="G255"/>
      <c r="H255" s="78">
        <v>17708</v>
      </c>
      <c r="I255" s="78">
        <v>300</v>
      </c>
      <c r="J255" s="78">
        <v>-302</v>
      </c>
      <c r="K255" s="78">
        <f t="shared" si="54"/>
        <v>17706</v>
      </c>
      <c r="M255" s="78">
        <v>17912</v>
      </c>
      <c r="N255" s="78">
        <v>1045</v>
      </c>
      <c r="O255" s="78">
        <v>-1045</v>
      </c>
      <c r="P255" s="78">
        <f t="shared" si="55"/>
        <v>17912</v>
      </c>
      <c r="R255" s="239"/>
      <c r="S255" s="239"/>
      <c r="T255" s="239"/>
      <c r="U255" s="239"/>
      <c r="V255" s="239"/>
    </row>
    <row r="256" spans="1:22" s="257" customFormat="1">
      <c r="A256" s="83" t="s">
        <v>202</v>
      </c>
      <c r="B256" s="77" t="s">
        <v>203</v>
      </c>
      <c r="C256" s="78">
        <v>2212</v>
      </c>
      <c r="D256" s="78">
        <v>0</v>
      </c>
      <c r="E256" s="78">
        <v>0</v>
      </c>
      <c r="F256" s="78">
        <f t="shared" si="53"/>
        <v>2212</v>
      </c>
      <c r="G256"/>
      <c r="H256" s="78">
        <v>2274</v>
      </c>
      <c r="I256" s="78">
        <v>0</v>
      </c>
      <c r="J256" s="78">
        <v>0</v>
      </c>
      <c r="K256" s="78">
        <f t="shared" si="54"/>
        <v>2274</v>
      </c>
      <c r="M256" s="78">
        <v>2434</v>
      </c>
      <c r="N256" s="78">
        <v>0</v>
      </c>
      <c r="O256" s="78">
        <v>0</v>
      </c>
      <c r="P256" s="78">
        <f t="shared" si="55"/>
        <v>2434</v>
      </c>
      <c r="R256" s="239"/>
      <c r="S256" s="239"/>
      <c r="T256" s="239"/>
      <c r="U256" s="239"/>
      <c r="V256" s="239"/>
    </row>
    <row r="257" spans="1:22" s="257" customFormat="1">
      <c r="A257" s="83" t="s">
        <v>467</v>
      </c>
      <c r="B257" s="77" t="s">
        <v>205</v>
      </c>
      <c r="C257" s="78">
        <v>151</v>
      </c>
      <c r="D257" s="78">
        <v>0</v>
      </c>
      <c r="E257" s="78">
        <v>0</v>
      </c>
      <c r="F257" s="78">
        <f t="shared" si="53"/>
        <v>151</v>
      </c>
      <c r="G257"/>
      <c r="H257" s="78">
        <v>67</v>
      </c>
      <c r="I257" s="78">
        <v>0</v>
      </c>
      <c r="J257" s="78">
        <v>0</v>
      </c>
      <c r="K257" s="78">
        <f t="shared" si="54"/>
        <v>67</v>
      </c>
      <c r="M257" s="78">
        <v>0</v>
      </c>
      <c r="N257" s="78">
        <v>0</v>
      </c>
      <c r="O257" s="78">
        <v>0</v>
      </c>
      <c r="P257" s="78">
        <f t="shared" si="55"/>
        <v>0</v>
      </c>
      <c r="R257" s="239"/>
      <c r="S257" s="239"/>
      <c r="T257" s="239"/>
      <c r="U257" s="239"/>
      <c r="V257" s="239"/>
    </row>
    <row r="258" spans="1:22" s="257" customFormat="1">
      <c r="A258" s="83" t="s">
        <v>206</v>
      </c>
      <c r="B258" s="77" t="s">
        <v>207</v>
      </c>
      <c r="C258" s="78">
        <v>1880</v>
      </c>
      <c r="D258" s="78">
        <v>0</v>
      </c>
      <c r="E258" s="78">
        <v>0</v>
      </c>
      <c r="F258" s="78">
        <f t="shared" si="53"/>
        <v>1880</v>
      </c>
      <c r="G258"/>
      <c r="H258" s="78">
        <v>1665</v>
      </c>
      <c r="I258" s="78">
        <v>0</v>
      </c>
      <c r="J258" s="78">
        <v>0</v>
      </c>
      <c r="K258" s="78">
        <f t="shared" si="54"/>
        <v>1665</v>
      </c>
      <c r="M258" s="78">
        <v>2153</v>
      </c>
      <c r="N258" s="78">
        <v>0</v>
      </c>
      <c r="O258" s="78">
        <v>0</v>
      </c>
      <c r="P258" s="78">
        <f t="shared" si="55"/>
        <v>2153</v>
      </c>
      <c r="R258" s="239"/>
      <c r="S258" s="239"/>
      <c r="T258" s="239"/>
      <c r="U258" s="239"/>
      <c r="V258" s="239"/>
    </row>
    <row r="259" spans="1:22" s="257" customFormat="1">
      <c r="A259" s="83" t="s">
        <v>483</v>
      </c>
      <c r="B259" s="77" t="s">
        <v>456</v>
      </c>
      <c r="C259" s="78">
        <v>827</v>
      </c>
      <c r="D259" s="78">
        <v>35</v>
      </c>
      <c r="E259" s="78">
        <v>0</v>
      </c>
      <c r="F259" s="78">
        <f t="shared" si="53"/>
        <v>862</v>
      </c>
      <c r="G259"/>
      <c r="H259" s="78">
        <v>827</v>
      </c>
      <c r="I259" s="78">
        <v>35</v>
      </c>
      <c r="J259" s="78">
        <v>0</v>
      </c>
      <c r="K259" s="78">
        <f t="shared" si="54"/>
        <v>862</v>
      </c>
      <c r="M259" s="78">
        <v>497</v>
      </c>
      <c r="N259" s="78">
        <v>21</v>
      </c>
      <c r="O259" s="78">
        <v>0</v>
      </c>
      <c r="P259" s="78">
        <f t="shared" si="55"/>
        <v>518</v>
      </c>
      <c r="R259" s="239"/>
      <c r="S259" s="239"/>
      <c r="T259" s="239"/>
      <c r="U259" s="239"/>
      <c r="V259" s="239"/>
    </row>
    <row r="260" spans="1:22" s="257" customFormat="1">
      <c r="A260" s="83" t="s">
        <v>210</v>
      </c>
      <c r="B260" s="77" t="s">
        <v>211</v>
      </c>
      <c r="C260" s="78">
        <v>0</v>
      </c>
      <c r="D260" s="78">
        <v>0</v>
      </c>
      <c r="E260" s="78">
        <v>0</v>
      </c>
      <c r="F260" s="78">
        <f t="shared" si="53"/>
        <v>0</v>
      </c>
      <c r="G260"/>
      <c r="H260" s="78">
        <v>0</v>
      </c>
      <c r="I260" s="78">
        <v>0</v>
      </c>
      <c r="J260" s="78">
        <v>0</v>
      </c>
      <c r="K260" s="78">
        <f t="shared" si="54"/>
        <v>0</v>
      </c>
      <c r="M260" s="78">
        <v>12797</v>
      </c>
      <c r="N260" s="78">
        <v>0</v>
      </c>
      <c r="O260" s="78">
        <v>0</v>
      </c>
      <c r="P260" s="78">
        <f t="shared" si="55"/>
        <v>12797</v>
      </c>
      <c r="R260" s="239"/>
      <c r="S260" s="239"/>
      <c r="T260" s="239"/>
      <c r="U260" s="239"/>
      <c r="V260" s="239"/>
    </row>
    <row r="261" spans="1:22">
      <c r="A261" s="82" t="s">
        <v>212</v>
      </c>
      <c r="B261" s="121" t="s">
        <v>213</v>
      </c>
      <c r="C261" s="125">
        <f>SUM(C262:C269)</f>
        <v>162909</v>
      </c>
      <c r="D261" s="125">
        <f>SUM(D262:D269)</f>
        <v>45694</v>
      </c>
      <c r="E261" s="125">
        <f>SUM(E262:E269)</f>
        <v>-4398</v>
      </c>
      <c r="F261" s="125">
        <f t="shared" ref="F261" si="56">SUM(F262:F269)</f>
        <v>204205</v>
      </c>
      <c r="G261"/>
      <c r="H261" s="125">
        <f>SUM(H262:H269)</f>
        <v>167156</v>
      </c>
      <c r="I261" s="125">
        <f t="shared" ref="I261:J261" si="57">SUM(I262:I269)</f>
        <v>58110</v>
      </c>
      <c r="J261" s="125">
        <f t="shared" si="57"/>
        <v>-6083</v>
      </c>
      <c r="K261" s="125">
        <f>SUM(K262:K269)</f>
        <v>219183</v>
      </c>
      <c r="M261" s="125">
        <f>SUM(M262:M269)</f>
        <v>129391</v>
      </c>
      <c r="N261" s="125">
        <f t="shared" ref="N261:O261" si="58">SUM(N262:N269)</f>
        <v>56317</v>
      </c>
      <c r="O261" s="125">
        <f t="shared" si="58"/>
        <v>-5388</v>
      </c>
      <c r="P261" s="125">
        <f>SUM(P262:P269)</f>
        <v>180320</v>
      </c>
      <c r="R261" s="239"/>
      <c r="S261" s="239"/>
      <c r="T261" s="239"/>
      <c r="U261" s="239"/>
      <c r="V261" s="239"/>
    </row>
    <row r="262" spans="1:22" s="240" customFormat="1">
      <c r="A262" s="83" t="s">
        <v>336</v>
      </c>
      <c r="B262" s="77" t="s">
        <v>457</v>
      </c>
      <c r="C262" s="78">
        <v>0</v>
      </c>
      <c r="D262" s="78">
        <v>0</v>
      </c>
      <c r="E262" s="78">
        <v>0</v>
      </c>
      <c r="F262" s="78">
        <f t="shared" ref="F262:F269" si="59">C262+D262+E262</f>
        <v>0</v>
      </c>
      <c r="G262"/>
      <c r="H262" s="78">
        <v>0</v>
      </c>
      <c r="I262" s="78">
        <v>0</v>
      </c>
      <c r="J262" s="78">
        <v>0</v>
      </c>
      <c r="K262" s="78">
        <f t="shared" ref="K262:K269" si="60">H262+I262+J262</f>
        <v>0</v>
      </c>
      <c r="M262" s="78">
        <v>0</v>
      </c>
      <c r="N262" s="78">
        <v>0</v>
      </c>
      <c r="O262" s="78">
        <v>0</v>
      </c>
      <c r="P262" s="78">
        <f t="shared" ref="P262:P269" si="61">M262+N262+O262</f>
        <v>0</v>
      </c>
      <c r="R262" s="239"/>
      <c r="S262" s="239"/>
      <c r="T262" s="239"/>
      <c r="U262" s="239"/>
      <c r="V262" s="239"/>
    </row>
    <row r="263" spans="1:22" s="240" customFormat="1">
      <c r="A263" s="83" t="s">
        <v>200</v>
      </c>
      <c r="B263" s="77" t="s">
        <v>215</v>
      </c>
      <c r="C263" s="78">
        <v>4689</v>
      </c>
      <c r="D263" s="78">
        <v>750</v>
      </c>
      <c r="E263" s="78">
        <v>-726</v>
      </c>
      <c r="F263" s="78">
        <f t="shared" si="59"/>
        <v>4713</v>
      </c>
      <c r="G263"/>
      <c r="H263" s="78">
        <v>12370</v>
      </c>
      <c r="I263" s="78">
        <v>716</v>
      </c>
      <c r="J263" s="78">
        <v>-678</v>
      </c>
      <c r="K263" s="78">
        <f t="shared" si="60"/>
        <v>12408</v>
      </c>
      <c r="M263" s="78">
        <v>4874</v>
      </c>
      <c r="N263" s="78">
        <v>662</v>
      </c>
      <c r="O263" s="78">
        <v>-632</v>
      </c>
      <c r="P263" s="78">
        <f t="shared" si="61"/>
        <v>4904</v>
      </c>
      <c r="R263" s="239"/>
      <c r="S263" s="239"/>
      <c r="T263" s="239"/>
      <c r="U263" s="239"/>
      <c r="V263" s="239"/>
    </row>
    <row r="264" spans="1:22" s="240" customFormat="1">
      <c r="A264" s="83" t="s">
        <v>216</v>
      </c>
      <c r="B264" s="77" t="s">
        <v>217</v>
      </c>
      <c r="C264" s="78">
        <v>20197</v>
      </c>
      <c r="D264" s="78">
        <v>32771</v>
      </c>
      <c r="E264" s="78">
        <v>-3636</v>
      </c>
      <c r="F264" s="78">
        <f t="shared" si="59"/>
        <v>49332</v>
      </c>
      <c r="G264"/>
      <c r="H264" s="78">
        <v>41104</v>
      </c>
      <c r="I264" s="78">
        <v>38902</v>
      </c>
      <c r="J264" s="78">
        <v>-5273</v>
      </c>
      <c r="K264" s="78">
        <f t="shared" si="60"/>
        <v>74733</v>
      </c>
      <c r="M264" s="78">
        <v>27679</v>
      </c>
      <c r="N264" s="78">
        <v>36446</v>
      </c>
      <c r="O264" s="78">
        <v>-4680</v>
      </c>
      <c r="P264" s="78">
        <f t="shared" si="61"/>
        <v>59445</v>
      </c>
      <c r="R264" s="239"/>
      <c r="S264" s="239"/>
      <c r="T264" s="239"/>
      <c r="U264" s="239"/>
      <c r="V264" s="239"/>
    </row>
    <row r="265" spans="1:22" s="240" customFormat="1">
      <c r="A265" s="83" t="s">
        <v>218</v>
      </c>
      <c r="B265" s="77" t="s">
        <v>219</v>
      </c>
      <c r="C265" s="78">
        <v>1765</v>
      </c>
      <c r="D265" s="78">
        <v>258</v>
      </c>
      <c r="E265" s="78">
        <v>0</v>
      </c>
      <c r="F265" s="78">
        <f t="shared" si="59"/>
        <v>2023</v>
      </c>
      <c r="G265"/>
      <c r="H265" s="78">
        <v>0</v>
      </c>
      <c r="I265" s="78">
        <v>782</v>
      </c>
      <c r="J265" s="78">
        <v>0</v>
      </c>
      <c r="K265" s="78">
        <f t="shared" si="60"/>
        <v>782</v>
      </c>
      <c r="M265" s="78">
        <v>0</v>
      </c>
      <c r="N265" s="78">
        <v>240</v>
      </c>
      <c r="O265" s="78">
        <v>0</v>
      </c>
      <c r="P265" s="78">
        <f t="shared" si="61"/>
        <v>240</v>
      </c>
      <c r="R265" s="239"/>
      <c r="S265" s="239"/>
      <c r="T265" s="239"/>
      <c r="U265" s="239"/>
      <c r="V265" s="239"/>
    </row>
    <row r="266" spans="1:22" s="240" customFormat="1">
      <c r="A266" s="83" t="s">
        <v>202</v>
      </c>
      <c r="B266" s="77" t="s">
        <v>221</v>
      </c>
      <c r="C266" s="78">
        <v>5976</v>
      </c>
      <c r="D266" s="78">
        <v>3500</v>
      </c>
      <c r="E266" s="78">
        <v>0</v>
      </c>
      <c r="F266" s="78">
        <f t="shared" si="59"/>
        <v>9476</v>
      </c>
      <c r="G266"/>
      <c r="H266" s="78">
        <v>5807</v>
      </c>
      <c r="I266" s="78">
        <v>7117</v>
      </c>
      <c r="J266" s="78">
        <v>0</v>
      </c>
      <c r="K266" s="78">
        <f t="shared" si="60"/>
        <v>12924</v>
      </c>
      <c r="M266" s="78">
        <v>4903</v>
      </c>
      <c r="N266" s="78">
        <v>6033</v>
      </c>
      <c r="O266" s="78">
        <v>0</v>
      </c>
      <c r="P266" s="78">
        <f t="shared" si="61"/>
        <v>10936</v>
      </c>
      <c r="R266" s="239"/>
      <c r="S266" s="239"/>
      <c r="T266" s="239"/>
      <c r="U266" s="239"/>
      <c r="V266" s="239"/>
    </row>
    <row r="267" spans="1:22" s="240" customFormat="1">
      <c r="A267" s="83" t="s">
        <v>206</v>
      </c>
      <c r="B267" s="77" t="s">
        <v>223</v>
      </c>
      <c r="C267" s="78">
        <v>10769</v>
      </c>
      <c r="D267" s="78">
        <v>6457</v>
      </c>
      <c r="E267" s="78">
        <v>0</v>
      </c>
      <c r="F267" s="78">
        <f t="shared" si="59"/>
        <v>17226</v>
      </c>
      <c r="G267"/>
      <c r="H267" s="78">
        <v>8738</v>
      </c>
      <c r="I267" s="78">
        <v>6437</v>
      </c>
      <c r="J267" s="78">
        <v>0</v>
      </c>
      <c r="K267" s="78">
        <f t="shared" si="60"/>
        <v>15175</v>
      </c>
      <c r="M267" s="78">
        <v>6503</v>
      </c>
      <c r="N267" s="78">
        <v>6375</v>
      </c>
      <c r="O267" s="78">
        <v>0</v>
      </c>
      <c r="P267" s="78">
        <f t="shared" si="61"/>
        <v>12878</v>
      </c>
      <c r="R267" s="239"/>
      <c r="S267" s="239"/>
      <c r="T267" s="239"/>
      <c r="U267" s="239"/>
      <c r="V267" s="239"/>
    </row>
    <row r="268" spans="1:22" s="240" customFormat="1">
      <c r="A268" s="83" t="s">
        <v>208</v>
      </c>
      <c r="B268" s="77" t="s">
        <v>458</v>
      </c>
      <c r="C268" s="78">
        <v>11421</v>
      </c>
      <c r="D268" s="78">
        <v>477</v>
      </c>
      <c r="E268" s="78">
        <v>0</v>
      </c>
      <c r="F268" s="78">
        <f t="shared" si="59"/>
        <v>11898</v>
      </c>
      <c r="G268"/>
      <c r="H268" s="78">
        <v>8429</v>
      </c>
      <c r="I268" s="78">
        <v>311</v>
      </c>
      <c r="J268" s="78">
        <v>0</v>
      </c>
      <c r="K268" s="78">
        <f t="shared" si="60"/>
        <v>8740</v>
      </c>
      <c r="M268" s="78">
        <v>8308</v>
      </c>
      <c r="N268" s="78">
        <v>460</v>
      </c>
      <c r="O268" s="78">
        <v>0</v>
      </c>
      <c r="P268" s="78">
        <f t="shared" si="61"/>
        <v>8768</v>
      </c>
      <c r="R268" s="239"/>
      <c r="S268" s="239"/>
      <c r="T268" s="239"/>
      <c r="U268" s="239"/>
      <c r="V268" s="239"/>
    </row>
    <row r="269" spans="1:22">
      <c r="A269" s="83" t="s">
        <v>210</v>
      </c>
      <c r="B269" s="77" t="s">
        <v>226</v>
      </c>
      <c r="C269" s="78">
        <v>108092</v>
      </c>
      <c r="D269" s="78">
        <v>1481</v>
      </c>
      <c r="E269" s="78">
        <v>-36</v>
      </c>
      <c r="F269" s="78">
        <f t="shared" si="59"/>
        <v>109537</v>
      </c>
      <c r="G269"/>
      <c r="H269" s="78">
        <v>90708</v>
      </c>
      <c r="I269" s="78">
        <v>3845</v>
      </c>
      <c r="J269" s="78">
        <v>-132</v>
      </c>
      <c r="K269" s="78">
        <f t="shared" si="60"/>
        <v>94421</v>
      </c>
      <c r="M269" s="78">
        <v>77124</v>
      </c>
      <c r="N269" s="78">
        <v>6101</v>
      </c>
      <c r="O269" s="78">
        <v>-76</v>
      </c>
      <c r="P269" s="78">
        <f t="shared" si="61"/>
        <v>83149</v>
      </c>
      <c r="R269" s="239"/>
      <c r="S269" s="239"/>
      <c r="T269" s="239"/>
      <c r="U269" s="239"/>
      <c r="V269" s="239"/>
    </row>
    <row r="270" spans="1:22">
      <c r="A270" s="82" t="s">
        <v>227</v>
      </c>
      <c r="B270" s="121" t="s">
        <v>228</v>
      </c>
      <c r="C270" s="125">
        <f>C261+C253+C242</f>
        <v>3042483</v>
      </c>
      <c r="D270" s="125">
        <f>D261+D253+D242</f>
        <v>96961</v>
      </c>
      <c r="E270" s="125">
        <f>E261+E253+E242</f>
        <v>-20313</v>
      </c>
      <c r="F270" s="125">
        <f>F261+F253+F242</f>
        <v>3119131</v>
      </c>
      <c r="G270"/>
      <c r="H270" s="125">
        <f>H261+H253+H242</f>
        <v>2955628</v>
      </c>
      <c r="I270" s="125">
        <f>I261+I253+I242</f>
        <v>108971</v>
      </c>
      <c r="J270" s="125">
        <f>J261+J253+J242</f>
        <v>-22175</v>
      </c>
      <c r="K270" s="125">
        <f>K261+K253+K242</f>
        <v>3042424</v>
      </c>
      <c r="M270" s="125">
        <f>M261+M253+M242</f>
        <v>2638673</v>
      </c>
      <c r="N270" s="125">
        <f>N261+N253+N242</f>
        <v>106286</v>
      </c>
      <c r="O270" s="125">
        <f>O261+O253+O242</f>
        <v>-21740</v>
      </c>
      <c r="P270" s="125">
        <f>P261+P253+P242</f>
        <v>2723219</v>
      </c>
      <c r="R270" s="239"/>
      <c r="S270" s="239"/>
      <c r="T270" s="239"/>
      <c r="U270" s="239"/>
      <c r="V270" s="239"/>
    </row>
    <row r="271" spans="1:22">
      <c r="H271" s="236"/>
      <c r="I271" s="236"/>
      <c r="M271" s="236"/>
      <c r="N271" s="236"/>
      <c r="Q271" s="239"/>
      <c r="R271" s="239"/>
      <c r="S271" s="239"/>
      <c r="T271" s="239"/>
      <c r="U271" s="239"/>
      <c r="V271" s="239"/>
    </row>
    <row r="272" spans="1:22">
      <c r="M272"/>
      <c r="N272"/>
      <c r="O272"/>
      <c r="P272"/>
      <c r="Q272" s="239"/>
      <c r="R272" s="239"/>
    </row>
    <row r="273" spans="1:18">
      <c r="O273" s="239"/>
      <c r="P273" s="239"/>
      <c r="Q273" s="239"/>
      <c r="R273" s="239"/>
    </row>
    <row r="274" spans="1:18">
      <c r="O274" s="239"/>
      <c r="P274" s="239"/>
      <c r="Q274" s="239"/>
      <c r="R274" s="239"/>
    </row>
    <row r="275" spans="1:18">
      <c r="O275" s="239"/>
      <c r="P275" s="239"/>
      <c r="Q275" s="239"/>
      <c r="R275" s="239"/>
    </row>
    <row r="276" spans="1:18">
      <c r="O276" s="239"/>
      <c r="P276" s="239"/>
      <c r="Q276" s="239"/>
      <c r="R276" s="239"/>
    </row>
    <row r="277" spans="1:18">
      <c r="A277" s="235"/>
      <c r="B277" s="235"/>
      <c r="O277" s="239"/>
      <c r="P277" s="239"/>
      <c r="Q277" s="239"/>
      <c r="R277" s="239"/>
    </row>
    <row r="278" spans="1:18">
      <c r="A278" s="235"/>
      <c r="B278" s="235"/>
      <c r="O278" s="239"/>
      <c r="P278" s="239"/>
      <c r="Q278" s="239"/>
      <c r="R278" s="239"/>
    </row>
    <row r="279" spans="1:18">
      <c r="A279" s="235"/>
      <c r="B279" s="235"/>
      <c r="O279" s="239"/>
      <c r="P279" s="239"/>
      <c r="Q279" s="239"/>
      <c r="R279" s="239"/>
    </row>
    <row r="280" spans="1:18">
      <c r="A280" s="235"/>
      <c r="B280" s="235"/>
      <c r="O280" s="239"/>
      <c r="P280" s="239"/>
      <c r="Q280" s="239"/>
      <c r="R280" s="239"/>
    </row>
    <row r="281" spans="1:18">
      <c r="A281" s="235"/>
      <c r="B281" s="235"/>
      <c r="O281" s="239"/>
      <c r="P281" s="239"/>
      <c r="Q281" s="239"/>
      <c r="R281" s="239"/>
    </row>
    <row r="282" spans="1:18">
      <c r="A282" s="235"/>
      <c r="B282" s="235"/>
      <c r="O282" s="239"/>
      <c r="P282" s="239"/>
      <c r="Q282" s="239"/>
      <c r="R282" s="239"/>
    </row>
    <row r="283" spans="1:18">
      <c r="A283" s="235"/>
      <c r="B283" s="235"/>
      <c r="O283" s="239"/>
      <c r="P283" s="239"/>
      <c r="Q283" s="239"/>
      <c r="R283" s="239"/>
    </row>
    <row r="284" spans="1:18">
      <c r="A284" s="235"/>
      <c r="B284" s="235"/>
      <c r="O284" s="239"/>
      <c r="P284" s="239"/>
      <c r="Q284" s="239"/>
      <c r="R284" s="239"/>
    </row>
    <row r="285" spans="1:18">
      <c r="A285" s="235"/>
      <c r="B285" s="235"/>
      <c r="O285" s="239"/>
      <c r="P285" s="239"/>
      <c r="Q285" s="239"/>
      <c r="R285" s="239"/>
    </row>
    <row r="286" spans="1:18">
      <c r="A286" s="235"/>
      <c r="B286" s="235"/>
      <c r="O286" s="239"/>
      <c r="P286" s="239"/>
      <c r="Q286" s="239"/>
      <c r="R286" s="239"/>
    </row>
    <row r="287" spans="1:18">
      <c r="A287" s="235"/>
      <c r="B287" s="235"/>
      <c r="O287" s="239"/>
      <c r="P287" s="239"/>
      <c r="Q287" s="239"/>
      <c r="R287" s="239"/>
    </row>
    <row r="288" spans="1:18">
      <c r="A288" s="235"/>
      <c r="B288" s="235"/>
      <c r="O288" s="239"/>
      <c r="P288" s="239"/>
      <c r="Q288" s="239"/>
      <c r="R288" s="239"/>
    </row>
    <row r="289" spans="1:18">
      <c r="A289" s="235"/>
      <c r="B289" s="235"/>
      <c r="O289" s="239"/>
      <c r="P289" s="239"/>
      <c r="Q289" s="239"/>
      <c r="R289" s="239"/>
    </row>
    <row r="290" spans="1:18">
      <c r="A290" s="235"/>
      <c r="B290" s="235"/>
      <c r="O290" s="239"/>
      <c r="P290" s="239"/>
      <c r="Q290" s="239"/>
      <c r="R290" s="239"/>
    </row>
    <row r="291" spans="1:18">
      <c r="A291" s="235"/>
      <c r="B291" s="235"/>
      <c r="O291" s="239"/>
      <c r="P291" s="239"/>
      <c r="Q291" s="239"/>
      <c r="R291" s="239"/>
    </row>
    <row r="292" spans="1:18">
      <c r="A292" s="235"/>
      <c r="B292" s="235"/>
      <c r="O292" s="239"/>
      <c r="P292" s="239"/>
      <c r="Q292" s="239"/>
      <c r="R292" s="239"/>
    </row>
    <row r="293" spans="1:18">
      <c r="A293" s="235"/>
      <c r="B293" s="235"/>
      <c r="O293" s="239"/>
      <c r="P293" s="239"/>
      <c r="Q293" s="239"/>
      <c r="R293" s="239"/>
    </row>
    <row r="294" spans="1:18">
      <c r="A294" s="235"/>
      <c r="B294" s="235"/>
      <c r="O294" s="239"/>
      <c r="P294" s="239"/>
      <c r="Q294" s="239"/>
      <c r="R294" s="239"/>
    </row>
    <row r="295" spans="1:18">
      <c r="A295" s="235"/>
      <c r="B295" s="235"/>
      <c r="O295" s="239"/>
      <c r="P295" s="239"/>
      <c r="Q295" s="239"/>
      <c r="R295" s="239"/>
    </row>
    <row r="296" spans="1:18">
      <c r="A296" s="235"/>
      <c r="B296" s="235"/>
      <c r="O296" s="239"/>
      <c r="P296" s="239"/>
      <c r="Q296" s="239"/>
      <c r="R296" s="239"/>
    </row>
    <row r="297" spans="1:18">
      <c r="A297" s="235"/>
      <c r="B297" s="235"/>
      <c r="O297" s="239"/>
      <c r="P297" s="239"/>
      <c r="Q297" s="239"/>
      <c r="R297" s="239"/>
    </row>
    <row r="298" spans="1:18">
      <c r="A298" s="235"/>
      <c r="B298" s="235"/>
      <c r="O298" s="239"/>
      <c r="P298" s="239"/>
      <c r="Q298" s="239"/>
      <c r="R298" s="239"/>
    </row>
    <row r="299" spans="1:18">
      <c r="A299" s="235"/>
      <c r="B299" s="235"/>
      <c r="O299" s="239"/>
      <c r="P299" s="239"/>
      <c r="Q299" s="239"/>
      <c r="R299" s="239"/>
    </row>
    <row r="300" spans="1:18">
      <c r="A300" s="235"/>
      <c r="B300" s="235"/>
      <c r="O300" s="239"/>
      <c r="P300" s="239"/>
      <c r="Q300" s="239"/>
      <c r="R300" s="239"/>
    </row>
    <row r="301" spans="1:18">
      <c r="A301" s="235"/>
      <c r="B301" s="235"/>
      <c r="O301" s="239"/>
      <c r="P301" s="239"/>
      <c r="Q301" s="239"/>
      <c r="R301" s="239"/>
    </row>
    <row r="302" spans="1:18">
      <c r="A302" s="235"/>
      <c r="B302" s="235"/>
      <c r="O302" s="239"/>
      <c r="P302" s="239"/>
      <c r="Q302" s="239"/>
      <c r="R302" s="239"/>
    </row>
    <row r="303" spans="1:18">
      <c r="A303" s="235"/>
      <c r="B303" s="235"/>
      <c r="O303" s="239"/>
      <c r="P303" s="239"/>
      <c r="Q303" s="239"/>
      <c r="R303" s="239"/>
    </row>
    <row r="304" spans="1:18">
      <c r="A304" s="235"/>
      <c r="B304" s="235"/>
      <c r="O304" s="239"/>
      <c r="P304" s="239"/>
      <c r="Q304" s="239"/>
      <c r="R304" s="239"/>
    </row>
    <row r="305" spans="1:18">
      <c r="O305" s="239"/>
      <c r="P305" s="239"/>
      <c r="Q305" s="239"/>
      <c r="R305" s="239"/>
    </row>
    <row r="306" spans="1:18">
      <c r="O306" s="239"/>
      <c r="P306" s="239"/>
      <c r="Q306" s="239"/>
      <c r="R306" s="239"/>
    </row>
    <row r="307" spans="1:18">
      <c r="O307" s="239"/>
      <c r="P307" s="239"/>
      <c r="Q307" s="239"/>
      <c r="R307" s="239"/>
    </row>
    <row r="308" spans="1:18">
      <c r="O308" s="239"/>
      <c r="P308" s="239"/>
      <c r="Q308" s="239"/>
      <c r="R308" s="239"/>
    </row>
    <row r="309" spans="1:18">
      <c r="A309" s="235"/>
      <c r="B309" s="235"/>
      <c r="O309" s="239"/>
      <c r="P309" s="239"/>
      <c r="Q309" s="239"/>
      <c r="R309" s="239"/>
    </row>
    <row r="310" spans="1:18">
      <c r="A310" s="235"/>
      <c r="B310" s="235"/>
      <c r="O310" s="239"/>
      <c r="P310" s="239"/>
      <c r="Q310" s="239"/>
      <c r="R310" s="239"/>
    </row>
    <row r="311" spans="1:18">
      <c r="A311" s="235"/>
      <c r="B311" s="235"/>
      <c r="O311" s="239"/>
      <c r="P311" s="239"/>
      <c r="Q311" s="239"/>
      <c r="R311" s="239"/>
    </row>
    <row r="312" spans="1:18">
      <c r="A312" s="235"/>
      <c r="B312" s="235"/>
      <c r="O312" s="239"/>
      <c r="P312" s="239"/>
      <c r="Q312" s="239"/>
      <c r="R312" s="239"/>
    </row>
    <row r="313" spans="1:18">
      <c r="A313" s="235"/>
      <c r="B313" s="235"/>
      <c r="O313" s="239"/>
      <c r="P313" s="239"/>
      <c r="Q313" s="239"/>
      <c r="R313" s="239"/>
    </row>
    <row r="314" spans="1:18">
      <c r="A314" s="235"/>
      <c r="B314" s="235"/>
      <c r="O314" s="239"/>
      <c r="P314" s="239"/>
      <c r="Q314" s="239"/>
      <c r="R314" s="239"/>
    </row>
    <row r="315" spans="1:18">
      <c r="O315" s="239"/>
      <c r="P315" s="239"/>
      <c r="Q315" s="239"/>
      <c r="R315" s="239"/>
    </row>
    <row r="316" spans="1:18">
      <c r="O316" s="239"/>
      <c r="P316" s="239"/>
      <c r="Q316" s="239"/>
      <c r="R316" s="239"/>
    </row>
    <row r="317" spans="1:18">
      <c r="O317" s="239"/>
      <c r="P317" s="239"/>
      <c r="Q317" s="239"/>
      <c r="R317" s="239"/>
    </row>
    <row r="318" spans="1:18">
      <c r="O318" s="239"/>
      <c r="P318" s="239"/>
      <c r="Q318" s="239"/>
      <c r="R318" s="239"/>
    </row>
    <row r="319" spans="1:18">
      <c r="O319" s="239"/>
      <c r="P319" s="239"/>
      <c r="Q319" s="239"/>
      <c r="R319" s="239"/>
    </row>
    <row r="320" spans="1:18">
      <c r="O320" s="239"/>
      <c r="P320" s="239"/>
      <c r="Q320" s="239"/>
      <c r="R320" s="239"/>
    </row>
    <row r="321" spans="15:18">
      <c r="O321" s="239"/>
      <c r="P321" s="239"/>
      <c r="Q321" s="239"/>
      <c r="R321" s="239"/>
    </row>
    <row r="322" spans="15:18">
      <c r="O322" s="239"/>
      <c r="P322" s="239"/>
      <c r="Q322" s="239"/>
      <c r="R322" s="239"/>
    </row>
    <row r="323" spans="15:18">
      <c r="O323" s="239"/>
      <c r="P323" s="239"/>
      <c r="Q323" s="239"/>
      <c r="R323" s="239"/>
    </row>
    <row r="324" spans="15:18">
      <c r="O324" s="239"/>
      <c r="P324" s="239"/>
      <c r="Q324" s="239"/>
      <c r="R324" s="239"/>
    </row>
    <row r="325" spans="15:18">
      <c r="O325" s="239"/>
      <c r="P325" s="239"/>
      <c r="Q325" s="239"/>
      <c r="R325" s="239"/>
    </row>
    <row r="326" spans="15:18">
      <c r="O326" s="239"/>
      <c r="P326" s="239"/>
      <c r="Q326" s="239"/>
      <c r="R326" s="239"/>
    </row>
    <row r="327" spans="15:18">
      <c r="O327" s="239"/>
      <c r="P327" s="239"/>
      <c r="Q327" s="239"/>
      <c r="R327" s="239"/>
    </row>
    <row r="328" spans="15:18">
      <c r="O328" s="239"/>
      <c r="P328" s="239"/>
      <c r="Q328" s="239"/>
      <c r="R328" s="239"/>
    </row>
    <row r="329" spans="15:18">
      <c r="O329" s="239"/>
      <c r="P329" s="239"/>
      <c r="Q329" s="239"/>
      <c r="R329" s="239"/>
    </row>
    <row r="330" spans="15:18">
      <c r="O330" s="239"/>
      <c r="P330" s="239"/>
      <c r="Q330" s="239"/>
      <c r="R330" s="239"/>
    </row>
    <row r="331" spans="15:18">
      <c r="O331" s="239"/>
      <c r="P331" s="239"/>
      <c r="Q331" s="239"/>
      <c r="R331" s="239"/>
    </row>
    <row r="332" spans="15:18">
      <c r="O332" s="239"/>
      <c r="P332" s="239"/>
      <c r="Q332" s="239"/>
      <c r="R332" s="239"/>
    </row>
    <row r="333" spans="15:18">
      <c r="O333" s="239"/>
      <c r="P333" s="239"/>
      <c r="Q333" s="239"/>
      <c r="R333" s="239"/>
    </row>
    <row r="334" spans="15:18">
      <c r="O334" s="239"/>
      <c r="P334" s="239"/>
      <c r="Q334" s="239"/>
      <c r="R334" s="239"/>
    </row>
    <row r="335" spans="15:18">
      <c r="O335" s="239"/>
      <c r="P335" s="239"/>
      <c r="Q335" s="239"/>
      <c r="R335" s="239"/>
    </row>
    <row r="370" spans="15:15">
      <c r="O370" s="235">
        <v>1.42</v>
      </c>
    </row>
  </sheetData>
  <mergeCells count="30">
    <mergeCell ref="M212:P212"/>
    <mergeCell ref="M213:M214"/>
    <mergeCell ref="N213:N214"/>
    <mergeCell ref="M239:P239"/>
    <mergeCell ref="M240:M241"/>
    <mergeCell ref="N240:N241"/>
    <mergeCell ref="C239:F239"/>
    <mergeCell ref="H239:K239"/>
    <mergeCell ref="A240:A241"/>
    <mergeCell ref="B240:B241"/>
    <mergeCell ref="C240:C241"/>
    <mergeCell ref="D240:D241"/>
    <mergeCell ref="H240:H241"/>
    <mergeCell ref="I240:I241"/>
    <mergeCell ref="C212:F212"/>
    <mergeCell ref="H212:K212"/>
    <mergeCell ref="A213:A214"/>
    <mergeCell ref="B213:B214"/>
    <mergeCell ref="C213:C214"/>
    <mergeCell ref="D213:D214"/>
    <mergeCell ref="H213:H214"/>
    <mergeCell ref="I213:I214"/>
    <mergeCell ref="C184:F184"/>
    <mergeCell ref="H184:K184"/>
    <mergeCell ref="A185:A186"/>
    <mergeCell ref="B185:B186"/>
    <mergeCell ref="C185:C186"/>
    <mergeCell ref="D185:D186"/>
    <mergeCell ref="H185:H186"/>
    <mergeCell ref="I185:I18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AB16F-35C6-4156-B868-63B5BDB121BD}">
  <sheetPr>
    <tabColor theme="9" tint="0.39997558519241921"/>
  </sheetPr>
  <dimension ref="A1:V370"/>
  <sheetViews>
    <sheetView showGridLines="0" topLeftCell="A40" zoomScale="85" zoomScaleNormal="85" workbookViewId="0">
      <selection activeCell="B55" sqref="B55"/>
    </sheetView>
  </sheetViews>
  <sheetFormatPr baseColWidth="10" defaultColWidth="8.33203125" defaultRowHeight="15"/>
  <cols>
    <col min="1" max="2" width="54.1640625" style="236" customWidth="1"/>
    <col min="3" max="6" width="12.1640625" style="235" customWidth="1"/>
    <col min="7" max="7" width="22.6640625" style="235" customWidth="1"/>
    <col min="8" max="8" width="12.33203125" style="235" customWidth="1"/>
    <col min="9" max="9" width="18.5" style="235" customWidth="1"/>
    <col min="10" max="13" width="12.33203125" style="235" customWidth="1"/>
    <col min="14" max="14" width="7.6640625" style="235" customWidth="1"/>
    <col min="15" max="18" width="12.33203125" style="235" customWidth="1"/>
    <col min="19" max="19" width="8.33203125" style="235"/>
    <col min="20" max="20" width="12.83203125" style="235" customWidth="1"/>
    <col min="21" max="21" width="8.33203125" style="235"/>
    <col min="22" max="22" width="20.1640625" style="235" customWidth="1"/>
    <col min="23" max="16384" width="8.33203125" style="235"/>
  </cols>
  <sheetData>
    <row r="1" spans="1:6">
      <c r="A1" s="209" t="s">
        <v>488</v>
      </c>
      <c r="B1" s="235"/>
    </row>
    <row r="2" spans="1:6">
      <c r="A2" s="211" t="s">
        <v>489</v>
      </c>
      <c r="B2" s="235"/>
    </row>
    <row r="3" spans="1:6">
      <c r="A3" s="234"/>
    </row>
    <row r="4" spans="1:6">
      <c r="A4" s="234"/>
    </row>
    <row r="5" spans="1:6" ht="26">
      <c r="A5" s="237" t="s">
        <v>461</v>
      </c>
      <c r="B5" s="238" t="s">
        <v>39</v>
      </c>
    </row>
    <row r="6" spans="1:6" ht="24">
      <c r="A6" s="313" t="s">
        <v>462</v>
      </c>
      <c r="B6" s="313" t="s">
        <v>41</v>
      </c>
      <c r="C6" s="113" t="s">
        <v>490</v>
      </c>
      <c r="D6" s="113" t="s">
        <v>491</v>
      </c>
      <c r="E6"/>
      <c r="F6"/>
    </row>
    <row r="7" spans="1:6">
      <c r="A7" s="114" t="s">
        <v>44</v>
      </c>
      <c r="B7" s="114" t="s">
        <v>1</v>
      </c>
      <c r="C7" s="115">
        <f>C8+C9+C10</f>
        <v>985030</v>
      </c>
      <c r="D7" s="115">
        <f>D8+D9+D10</f>
        <v>1230199</v>
      </c>
      <c r="E7"/>
      <c r="F7"/>
    </row>
    <row r="8" spans="1:6">
      <c r="A8" s="116" t="s">
        <v>45</v>
      </c>
      <c r="B8" s="116" t="s">
        <v>46</v>
      </c>
      <c r="C8" s="88">
        <v>797396</v>
      </c>
      <c r="D8" s="88">
        <v>1041784</v>
      </c>
      <c r="E8"/>
      <c r="F8"/>
    </row>
    <row r="9" spans="1:6">
      <c r="A9" s="116" t="s">
        <v>368</v>
      </c>
      <c r="B9" s="116" t="s">
        <v>369</v>
      </c>
      <c r="C9" s="88">
        <v>4239</v>
      </c>
      <c r="D9" s="88">
        <v>1662</v>
      </c>
      <c r="E9"/>
      <c r="F9"/>
    </row>
    <row r="10" spans="1:6">
      <c r="A10" s="116" t="s">
        <v>48</v>
      </c>
      <c r="B10" s="116" t="s">
        <v>49</v>
      </c>
      <c r="C10" s="88">
        <v>183395</v>
      </c>
      <c r="D10" s="88">
        <v>186753</v>
      </c>
      <c r="E10"/>
      <c r="F10"/>
    </row>
    <row r="11" spans="1:6">
      <c r="A11" s="114" t="s">
        <v>437</v>
      </c>
      <c r="B11" s="114" t="s">
        <v>371</v>
      </c>
      <c r="C11" s="115">
        <f>C12+C13</f>
        <v>247152</v>
      </c>
      <c r="D11" s="115">
        <f>D12+D13</f>
        <v>377958</v>
      </c>
      <c r="E11"/>
      <c r="F11"/>
    </row>
    <row r="12" spans="1:6">
      <c r="A12" s="116" t="s">
        <v>439</v>
      </c>
      <c r="B12" s="116" t="s">
        <v>373</v>
      </c>
      <c r="C12" s="88">
        <v>110935</v>
      </c>
      <c r="D12" s="88">
        <v>237151</v>
      </c>
      <c r="E12"/>
      <c r="F12"/>
    </row>
    <row r="13" spans="1:6">
      <c r="A13" s="96" t="s">
        <v>54</v>
      </c>
      <c r="B13" s="116" t="s">
        <v>55</v>
      </c>
      <c r="C13" s="88">
        <v>136217</v>
      </c>
      <c r="D13" s="88">
        <v>140807</v>
      </c>
      <c r="E13"/>
      <c r="F13"/>
    </row>
    <row r="14" spans="1:6">
      <c r="A14" s="117" t="s">
        <v>390</v>
      </c>
      <c r="B14" s="117" t="s">
        <v>391</v>
      </c>
      <c r="C14" s="115">
        <f>C7-C11</f>
        <v>737878</v>
      </c>
      <c r="D14" s="115">
        <f>D7-D11</f>
        <v>852241</v>
      </c>
      <c r="E14"/>
      <c r="F14"/>
    </row>
    <row r="15" spans="1:6">
      <c r="A15" s="77" t="s">
        <v>58</v>
      </c>
      <c r="B15" s="77" t="s">
        <v>59</v>
      </c>
      <c r="C15" s="88">
        <v>135368</v>
      </c>
      <c r="D15" s="88">
        <v>243796</v>
      </c>
      <c r="E15"/>
      <c r="F15"/>
    </row>
    <row r="16" spans="1:6">
      <c r="A16" s="96" t="s">
        <v>465</v>
      </c>
      <c r="B16" s="77" t="s">
        <v>61</v>
      </c>
      <c r="C16" s="88">
        <v>248310</v>
      </c>
      <c r="D16" s="88">
        <v>169116</v>
      </c>
      <c r="E16"/>
      <c r="F16"/>
    </row>
    <row r="17" spans="1:14">
      <c r="A17" s="77" t="s">
        <v>62</v>
      </c>
      <c r="B17" s="77" t="s">
        <v>63</v>
      </c>
      <c r="C17" s="88">
        <v>78504</v>
      </c>
      <c r="D17" s="88">
        <v>20002</v>
      </c>
      <c r="E17"/>
      <c r="F17"/>
    </row>
    <row r="18" spans="1:14">
      <c r="A18" s="77" t="s">
        <v>64</v>
      </c>
      <c r="B18" s="77" t="s">
        <v>65</v>
      </c>
      <c r="C18" s="88">
        <v>28873</v>
      </c>
      <c r="D18" s="88">
        <v>54040</v>
      </c>
      <c r="E18"/>
      <c r="F18"/>
    </row>
    <row r="19" spans="1:14">
      <c r="A19" s="77" t="s">
        <v>66</v>
      </c>
      <c r="B19" s="77" t="s">
        <v>67</v>
      </c>
      <c r="C19" s="88">
        <v>17539</v>
      </c>
      <c r="D19" s="88">
        <v>24336</v>
      </c>
      <c r="E19"/>
      <c r="F19"/>
    </row>
    <row r="20" spans="1:14">
      <c r="A20" s="77" t="s">
        <v>68</v>
      </c>
      <c r="B20" s="77" t="s">
        <v>69</v>
      </c>
      <c r="C20" s="88">
        <v>-38</v>
      </c>
      <c r="D20" s="88">
        <v>7</v>
      </c>
      <c r="E20"/>
      <c r="F20"/>
    </row>
    <row r="21" spans="1:14">
      <c r="A21" s="117" t="s">
        <v>393</v>
      </c>
      <c r="B21" s="117" t="s">
        <v>394</v>
      </c>
      <c r="C21" s="115">
        <f>C14+C18-C15-C16-C19+C20</f>
        <v>365496</v>
      </c>
      <c r="D21" s="115">
        <f>D14+D18-D15-D16-D19+D20</f>
        <v>469040</v>
      </c>
      <c r="E21"/>
      <c r="F21"/>
    </row>
    <row r="22" spans="1:14">
      <c r="A22" s="77" t="s">
        <v>72</v>
      </c>
      <c r="B22" s="77" t="s">
        <v>73</v>
      </c>
      <c r="C22" s="88">
        <v>83513</v>
      </c>
      <c r="D22" s="88">
        <v>118645</v>
      </c>
      <c r="E22"/>
      <c r="F22"/>
    </row>
    <row r="23" spans="1:14">
      <c r="A23" s="77" t="s">
        <v>74</v>
      </c>
      <c r="B23" s="77" t="s">
        <v>75</v>
      </c>
      <c r="C23" s="88">
        <v>18925</v>
      </c>
      <c r="D23" s="88">
        <v>49193</v>
      </c>
      <c r="E23"/>
      <c r="F23"/>
    </row>
    <row r="24" spans="1:14">
      <c r="A24" s="117" t="s">
        <v>395</v>
      </c>
      <c r="B24" s="117" t="s">
        <v>396</v>
      </c>
      <c r="C24" s="115">
        <f>C21+C22-C23</f>
        <v>430084</v>
      </c>
      <c r="D24" s="115">
        <f t="shared" ref="D24" si="0">D21+D22-D23</f>
        <v>538492</v>
      </c>
      <c r="E24"/>
      <c r="F24"/>
    </row>
    <row r="25" spans="1:14">
      <c r="A25" s="77" t="s">
        <v>78</v>
      </c>
      <c r="B25" s="77" t="s">
        <v>79</v>
      </c>
      <c r="C25" s="88">
        <v>-39790</v>
      </c>
      <c r="D25" s="88">
        <v>57387</v>
      </c>
      <c r="E25"/>
      <c r="F25"/>
    </row>
    <row r="26" spans="1:14">
      <c r="A26" s="117" t="s">
        <v>397</v>
      </c>
      <c r="B26" s="117" t="s">
        <v>398</v>
      </c>
      <c r="C26" s="115">
        <f>C24-C25</f>
        <v>469874</v>
      </c>
      <c r="D26" s="115">
        <f t="shared" ref="D26" si="1">D24-D25</f>
        <v>481105</v>
      </c>
      <c r="E26"/>
      <c r="F26"/>
    </row>
    <row r="27" spans="1:14">
      <c r="A27" s="77"/>
      <c r="B27" s="77"/>
      <c r="C27" s="88"/>
      <c r="D27" s="88"/>
      <c r="E27"/>
      <c r="F27"/>
    </row>
    <row r="28" spans="1:14">
      <c r="A28" s="117" t="s">
        <v>399</v>
      </c>
      <c r="B28" s="117" t="s">
        <v>400</v>
      </c>
      <c r="C28" s="115">
        <f>C26</f>
        <v>469874</v>
      </c>
      <c r="D28" s="115">
        <f t="shared" ref="D28" si="2">D26</f>
        <v>481105</v>
      </c>
      <c r="E28"/>
      <c r="F28"/>
    </row>
    <row r="29" spans="1:14">
      <c r="A29" s="236" t="s">
        <v>466</v>
      </c>
      <c r="B29" s="69"/>
      <c r="C29" s="70"/>
      <c r="D29" s="70"/>
      <c r="E29"/>
      <c r="F29"/>
      <c r="L29" s="240"/>
      <c r="N29" s="240"/>
    </row>
    <row r="30" spans="1:14">
      <c r="B30" s="71"/>
      <c r="C30" s="72"/>
      <c r="D30" s="72"/>
      <c r="E30"/>
      <c r="F30"/>
    </row>
    <row r="31" spans="1:14">
      <c r="A31" s="241" t="s">
        <v>401</v>
      </c>
      <c r="B31" s="241" t="s">
        <v>402</v>
      </c>
      <c r="C31" s="242"/>
      <c r="D31" s="242"/>
      <c r="E31"/>
      <c r="F31"/>
    </row>
    <row r="32" spans="1:14">
      <c r="A32" s="243" t="s">
        <v>88</v>
      </c>
      <c r="B32" s="243" t="s">
        <v>89</v>
      </c>
      <c r="C32" s="244">
        <v>4.7</v>
      </c>
      <c r="D32" s="244">
        <v>4.8</v>
      </c>
      <c r="E32"/>
      <c r="F32"/>
    </row>
    <row r="33" spans="1:9">
      <c r="A33" s="245" t="s">
        <v>90</v>
      </c>
      <c r="B33" s="245" t="s">
        <v>91</v>
      </c>
      <c r="C33" s="244">
        <v>4.68</v>
      </c>
      <c r="D33" s="244">
        <v>4.8</v>
      </c>
      <c r="E33"/>
      <c r="F33"/>
    </row>
    <row r="34" spans="1:9">
      <c r="A34" s="234"/>
      <c r="E34"/>
      <c r="F34"/>
    </row>
    <row r="35" spans="1:9">
      <c r="E35"/>
      <c r="F35"/>
    </row>
    <row r="36" spans="1:9">
      <c r="A36" s="241" t="s">
        <v>397</v>
      </c>
      <c r="B36" s="241" t="s">
        <v>398</v>
      </c>
      <c r="C36" s="115">
        <f>C26</f>
        <v>469874</v>
      </c>
      <c r="D36" s="115">
        <f t="shared" ref="D36" si="3">D26</f>
        <v>481105</v>
      </c>
      <c r="E36"/>
      <c r="F36"/>
    </row>
    <row r="37" spans="1:9" ht="26">
      <c r="A37" s="259" t="s">
        <v>104</v>
      </c>
      <c r="B37" s="259" t="s">
        <v>105</v>
      </c>
      <c r="C37" s="115">
        <f>C38+C39+C40+C41</f>
        <v>3904</v>
      </c>
      <c r="D37" s="115">
        <f t="shared" ref="D37" si="4">D38+D39+D40+D41</f>
        <v>1032</v>
      </c>
      <c r="E37"/>
      <c r="F37"/>
    </row>
    <row r="38" spans="1:9">
      <c r="A38" s="246" t="s">
        <v>106</v>
      </c>
      <c r="B38" s="246" t="s">
        <v>107</v>
      </c>
      <c r="C38" s="88">
        <v>1633</v>
      </c>
      <c r="D38" s="88">
        <v>-3106</v>
      </c>
      <c r="E38"/>
      <c r="F38"/>
    </row>
    <row r="39" spans="1:9" ht="26">
      <c r="A39" s="247" t="s">
        <v>374</v>
      </c>
      <c r="B39" s="258" t="s">
        <v>109</v>
      </c>
      <c r="C39" s="88">
        <v>2271</v>
      </c>
      <c r="D39" s="88">
        <v>4138</v>
      </c>
      <c r="E39"/>
      <c r="F39"/>
      <c r="I39" s="240"/>
    </row>
    <row r="40" spans="1:9">
      <c r="A40" s="247" t="s">
        <v>403</v>
      </c>
      <c r="B40" s="246" t="s">
        <v>404</v>
      </c>
      <c r="C40" s="88"/>
      <c r="D40" s="88"/>
      <c r="E40"/>
      <c r="F40"/>
    </row>
    <row r="41" spans="1:9">
      <c r="A41" s="246" t="s">
        <v>110</v>
      </c>
      <c r="B41" s="246" t="s">
        <v>111</v>
      </c>
      <c r="C41" s="88"/>
      <c r="D41" s="88"/>
      <c r="E41"/>
      <c r="F41"/>
    </row>
    <row r="42" spans="1:9">
      <c r="A42" s="241" t="s">
        <v>405</v>
      </c>
      <c r="B42" s="241" t="s">
        <v>406</v>
      </c>
      <c r="C42" s="115">
        <f>C37+C36</f>
        <v>473778</v>
      </c>
      <c r="D42" s="115">
        <f t="shared" ref="D42" si="5">D37+D36</f>
        <v>482137</v>
      </c>
      <c r="E42"/>
      <c r="F42"/>
    </row>
    <row r="43" spans="1:9">
      <c r="A43" s="246" t="s">
        <v>407</v>
      </c>
      <c r="B43" s="246" t="s">
        <v>408</v>
      </c>
      <c r="C43" s="88"/>
      <c r="D43" s="88"/>
      <c r="E43"/>
      <c r="F43"/>
    </row>
    <row r="44" spans="1:9" ht="26">
      <c r="A44" s="241" t="s">
        <v>409</v>
      </c>
      <c r="B44" s="241" t="s">
        <v>410</v>
      </c>
      <c r="C44" s="115">
        <f>C42</f>
        <v>473778</v>
      </c>
      <c r="D44" s="115">
        <f t="shared" ref="D44" si="6">D42</f>
        <v>482137</v>
      </c>
      <c r="E44"/>
      <c r="F44"/>
    </row>
    <row r="45" spans="1:9">
      <c r="E45"/>
      <c r="F45"/>
    </row>
    <row r="46" spans="1:9">
      <c r="E46"/>
      <c r="F46"/>
    </row>
    <row r="47" spans="1:9" ht="26">
      <c r="A47" s="237" t="s">
        <v>124</v>
      </c>
      <c r="B47" s="237" t="s">
        <v>125</v>
      </c>
      <c r="E47"/>
      <c r="F47"/>
    </row>
    <row r="48" spans="1:9">
      <c r="A48" s="313" t="s">
        <v>126</v>
      </c>
      <c r="B48" s="313" t="s">
        <v>127</v>
      </c>
      <c r="C48" s="119">
        <v>45657</v>
      </c>
      <c r="D48" s="119" t="s">
        <v>492</v>
      </c>
      <c r="E48"/>
      <c r="F48"/>
      <c r="G48" s="239"/>
    </row>
    <row r="49" spans="1:6">
      <c r="A49" s="248" t="s">
        <v>130</v>
      </c>
      <c r="B49" s="248" t="s">
        <v>131</v>
      </c>
      <c r="C49" s="249">
        <f>SUM(C50:C60)</f>
        <v>1574164</v>
      </c>
      <c r="D49" s="249">
        <f>SUM(D50:D60)</f>
        <v>1450685</v>
      </c>
      <c r="E49"/>
      <c r="F49"/>
    </row>
    <row r="50" spans="1:6">
      <c r="A50" s="77" t="s">
        <v>132</v>
      </c>
      <c r="B50" s="77" t="s">
        <v>133</v>
      </c>
      <c r="C50" s="78">
        <v>262978</v>
      </c>
      <c r="D50" s="78">
        <v>183038</v>
      </c>
    </row>
    <row r="51" spans="1:6">
      <c r="A51" s="77" t="s">
        <v>134</v>
      </c>
      <c r="B51" s="77" t="s">
        <v>135</v>
      </c>
      <c r="C51" s="78">
        <v>69305</v>
      </c>
      <c r="D51" s="78">
        <v>70058</v>
      </c>
    </row>
    <row r="52" spans="1:6">
      <c r="A52" s="77" t="s">
        <v>136</v>
      </c>
      <c r="B52" s="77" t="s">
        <v>137</v>
      </c>
      <c r="C52" s="78">
        <v>695421</v>
      </c>
      <c r="D52" s="78">
        <v>527182</v>
      </c>
    </row>
    <row r="53" spans="1:6">
      <c r="A53" s="77" t="s">
        <v>138</v>
      </c>
      <c r="B53" s="77" t="s">
        <v>139</v>
      </c>
      <c r="C53" s="78">
        <v>56438</v>
      </c>
      <c r="D53" s="78">
        <v>56438</v>
      </c>
    </row>
    <row r="54" spans="1:6">
      <c r="A54" s="77" t="s">
        <v>140</v>
      </c>
      <c r="B54" s="77" t="s">
        <v>141</v>
      </c>
      <c r="C54" s="78">
        <v>31605</v>
      </c>
      <c r="D54" s="78">
        <v>34245</v>
      </c>
    </row>
    <row r="55" spans="1:6">
      <c r="A55" s="77" t="s">
        <v>142</v>
      </c>
      <c r="B55" s="77" t="s">
        <v>143</v>
      </c>
      <c r="C55" s="78">
        <v>0</v>
      </c>
      <c r="D55" s="78">
        <v>0</v>
      </c>
    </row>
    <row r="56" spans="1:6">
      <c r="A56" s="77" t="s">
        <v>144</v>
      </c>
      <c r="B56" s="77" t="s">
        <v>145</v>
      </c>
      <c r="C56" s="78">
        <v>39453</v>
      </c>
      <c r="D56" s="78">
        <v>38095</v>
      </c>
    </row>
    <row r="57" spans="1:6">
      <c r="A57" s="77" t="s">
        <v>146</v>
      </c>
      <c r="B57" s="77" t="s">
        <v>147</v>
      </c>
      <c r="C57" s="78">
        <v>292137</v>
      </c>
      <c r="D57" s="78">
        <v>455907</v>
      </c>
    </row>
    <row r="58" spans="1:6">
      <c r="A58" s="77" t="s">
        <v>148</v>
      </c>
      <c r="B58" s="77" t="s">
        <v>149</v>
      </c>
      <c r="C58" s="78">
        <v>24431</v>
      </c>
      <c r="D58" s="78">
        <v>41906</v>
      </c>
    </row>
    <row r="59" spans="1:6">
      <c r="A59" s="89" t="s">
        <v>150</v>
      </c>
      <c r="B59" s="77" t="s">
        <v>151</v>
      </c>
      <c r="C59" s="78">
        <v>101989</v>
      </c>
      <c r="D59" s="78">
        <v>43433</v>
      </c>
    </row>
    <row r="60" spans="1:6">
      <c r="A60" s="77" t="s">
        <v>152</v>
      </c>
      <c r="B60" s="77" t="s">
        <v>153</v>
      </c>
      <c r="C60" s="78">
        <v>407</v>
      </c>
      <c r="D60" s="78">
        <v>383</v>
      </c>
    </row>
    <row r="61" spans="1:6">
      <c r="A61" s="248" t="s">
        <v>154</v>
      </c>
      <c r="B61" s="248" t="s">
        <v>155</v>
      </c>
      <c r="C61" s="249">
        <f>SUM(C62:C70)</f>
        <v>1468260</v>
      </c>
      <c r="D61" s="249">
        <f>SUM(D62:D70)</f>
        <v>1162815</v>
      </c>
    </row>
    <row r="62" spans="1:6">
      <c r="A62" s="77" t="s">
        <v>156</v>
      </c>
      <c r="B62" s="77" t="s">
        <v>157</v>
      </c>
      <c r="C62" s="78">
        <v>1802</v>
      </c>
      <c r="D62" s="78">
        <v>3576</v>
      </c>
    </row>
    <row r="63" spans="1:6">
      <c r="A63" s="77" t="s">
        <v>158</v>
      </c>
      <c r="B63" s="77" t="s">
        <v>159</v>
      </c>
      <c r="C63" s="78">
        <v>167628</v>
      </c>
      <c r="D63" s="78">
        <v>193520</v>
      </c>
    </row>
    <row r="64" spans="1:6">
      <c r="A64" s="77" t="s">
        <v>160</v>
      </c>
      <c r="B64" s="77" t="s">
        <v>161</v>
      </c>
      <c r="C64" s="78">
        <v>15211</v>
      </c>
      <c r="D64" s="78">
        <v>1128</v>
      </c>
    </row>
    <row r="65" spans="1:6">
      <c r="A65" s="77" t="s">
        <v>162</v>
      </c>
      <c r="B65" s="77" t="s">
        <v>163</v>
      </c>
      <c r="C65" s="78">
        <v>69721</v>
      </c>
      <c r="D65" s="78">
        <v>57741</v>
      </c>
    </row>
    <row r="66" spans="1:6">
      <c r="A66" s="77" t="s">
        <v>164</v>
      </c>
      <c r="B66" s="77" t="s">
        <v>165</v>
      </c>
      <c r="C66" s="78">
        <v>540620</v>
      </c>
      <c r="D66" s="78">
        <v>362719</v>
      </c>
    </row>
    <row r="67" spans="1:6">
      <c r="A67" s="77" t="s">
        <v>166</v>
      </c>
      <c r="B67" s="77" t="s">
        <v>167</v>
      </c>
      <c r="C67" s="78">
        <v>25868</v>
      </c>
      <c r="D67" s="78">
        <v>27872</v>
      </c>
    </row>
    <row r="68" spans="1:6">
      <c r="A68" s="77" t="s">
        <v>168</v>
      </c>
      <c r="B68" s="77" t="s">
        <v>169</v>
      </c>
      <c r="C68" s="78">
        <v>522524</v>
      </c>
      <c r="D68" s="78">
        <v>338205</v>
      </c>
    </row>
    <row r="69" spans="1:6">
      <c r="A69" s="250" t="s">
        <v>170</v>
      </c>
      <c r="B69" s="250" t="s">
        <v>171</v>
      </c>
      <c r="C69" s="78">
        <v>124886</v>
      </c>
      <c r="D69" s="78">
        <v>178054</v>
      </c>
    </row>
    <row r="70" spans="1:6">
      <c r="A70" s="250" t="s">
        <v>172</v>
      </c>
      <c r="B70" s="250" t="s">
        <v>173</v>
      </c>
      <c r="C70" s="78"/>
      <c r="D70" s="78"/>
    </row>
    <row r="71" spans="1:6">
      <c r="A71" s="248" t="s">
        <v>174</v>
      </c>
      <c r="B71" s="248" t="s">
        <v>175</v>
      </c>
      <c r="C71" s="249">
        <f>C49+C61</f>
        <v>3042424</v>
      </c>
      <c r="D71" s="249">
        <f>D49+D61</f>
        <v>2613500</v>
      </c>
    </row>
    <row r="72" spans="1:6">
      <c r="A72" s="236" t="s">
        <v>466</v>
      </c>
      <c r="C72" s="251"/>
      <c r="D72" s="239"/>
      <c r="F72" s="251"/>
    </row>
    <row r="73" spans="1:6">
      <c r="A73" s="313" t="s">
        <v>176</v>
      </c>
      <c r="B73" s="313" t="s">
        <v>177</v>
      </c>
      <c r="C73" s="119">
        <v>45657</v>
      </c>
      <c r="D73" s="119" t="s">
        <v>492</v>
      </c>
    </row>
    <row r="74" spans="1:6">
      <c r="A74" s="248" t="s">
        <v>178</v>
      </c>
      <c r="B74" s="248" t="s">
        <v>179</v>
      </c>
      <c r="C74" s="249">
        <f>C75</f>
        <v>2800667</v>
      </c>
      <c r="D74" s="249">
        <f>D75</f>
        <v>2403223</v>
      </c>
    </row>
    <row r="75" spans="1:6">
      <c r="A75" s="248" t="s">
        <v>180</v>
      </c>
      <c r="B75" s="248" t="s">
        <v>181</v>
      </c>
      <c r="C75" s="249">
        <f>SUM(C76:C83)</f>
        <v>2800667</v>
      </c>
      <c r="D75" s="249">
        <f>SUM(D76:D83)</f>
        <v>2403223</v>
      </c>
    </row>
    <row r="76" spans="1:6">
      <c r="A76" s="77" t="s">
        <v>182</v>
      </c>
      <c r="B76" s="77" t="s">
        <v>183</v>
      </c>
      <c r="C76" s="78">
        <v>99911</v>
      </c>
      <c r="D76" s="78">
        <v>99911</v>
      </c>
    </row>
    <row r="77" spans="1:6">
      <c r="A77" s="77" t="s">
        <v>184</v>
      </c>
      <c r="B77" s="77" t="s">
        <v>185</v>
      </c>
      <c r="C77" s="78">
        <v>2069034</v>
      </c>
      <c r="D77" s="78">
        <v>1714604</v>
      </c>
    </row>
    <row r="78" spans="1:6">
      <c r="A78" s="77" t="s">
        <v>186</v>
      </c>
      <c r="B78" s="77" t="s">
        <v>187</v>
      </c>
      <c r="C78" s="78">
        <v>116700</v>
      </c>
      <c r="D78" s="78">
        <v>116700</v>
      </c>
    </row>
    <row r="79" spans="1:6">
      <c r="A79" s="77" t="s">
        <v>188</v>
      </c>
      <c r="B79" s="77" t="s">
        <v>189</v>
      </c>
      <c r="C79" s="88">
        <v>0</v>
      </c>
      <c r="D79" s="88">
        <v>0</v>
      </c>
    </row>
    <row r="80" spans="1:6">
      <c r="A80" s="77" t="s">
        <v>190</v>
      </c>
      <c r="B80" s="77" t="s">
        <v>191</v>
      </c>
      <c r="C80" s="78">
        <v>49017</v>
      </c>
      <c r="D80" s="78">
        <v>23169</v>
      </c>
    </row>
    <row r="81" spans="1:4">
      <c r="A81" s="77" t="s">
        <v>192</v>
      </c>
      <c r="B81" s="77" t="s">
        <v>193</v>
      </c>
      <c r="C81" s="78">
        <v>431</v>
      </c>
      <c r="D81" s="78">
        <v>-1202</v>
      </c>
    </row>
    <row r="82" spans="1:4">
      <c r="A82" s="89" t="s">
        <v>376</v>
      </c>
      <c r="B82" s="77" t="s">
        <v>195</v>
      </c>
      <c r="C82" s="78">
        <v>-4300</v>
      </c>
      <c r="D82" s="78">
        <v>-31064</v>
      </c>
    </row>
    <row r="83" spans="1:4">
      <c r="A83" s="77" t="s">
        <v>377</v>
      </c>
      <c r="B83" s="77" t="s">
        <v>197</v>
      </c>
      <c r="C83" s="78">
        <v>469874</v>
      </c>
      <c r="D83" s="78">
        <v>481105</v>
      </c>
    </row>
    <row r="84" spans="1:4">
      <c r="A84" s="114" t="s">
        <v>412</v>
      </c>
      <c r="B84" s="114" t="s">
        <v>413</v>
      </c>
      <c r="C84" s="120">
        <v>0</v>
      </c>
      <c r="D84" s="120">
        <v>0</v>
      </c>
    </row>
    <row r="85" spans="1:4">
      <c r="A85" s="248" t="s">
        <v>198</v>
      </c>
      <c r="B85" s="248" t="s">
        <v>199</v>
      </c>
      <c r="C85" s="249">
        <f>SUM(C86:C91)</f>
        <v>22574</v>
      </c>
      <c r="D85" s="249">
        <f>SUM(D86:D91)</f>
        <v>38774</v>
      </c>
    </row>
    <row r="86" spans="1:4">
      <c r="A86" s="77" t="s">
        <v>200</v>
      </c>
      <c r="B86" s="77" t="s">
        <v>201</v>
      </c>
      <c r="C86" s="78">
        <v>17706</v>
      </c>
      <c r="D86" s="78">
        <v>20038</v>
      </c>
    </row>
    <row r="87" spans="1:4">
      <c r="A87" s="77" t="s">
        <v>202</v>
      </c>
      <c r="B87" s="77" t="s">
        <v>203</v>
      </c>
      <c r="C87" s="78">
        <v>2274</v>
      </c>
      <c r="D87" s="78">
        <v>2494</v>
      </c>
    </row>
    <row r="88" spans="1:4">
      <c r="A88" s="77" t="s">
        <v>467</v>
      </c>
      <c r="B88" s="77" t="s">
        <v>205</v>
      </c>
      <c r="C88" s="78">
        <v>67</v>
      </c>
      <c r="D88" s="88" t="s">
        <v>329</v>
      </c>
    </row>
    <row r="89" spans="1:4">
      <c r="A89" s="77" t="s">
        <v>206</v>
      </c>
      <c r="B89" s="77" t="s">
        <v>207</v>
      </c>
      <c r="C89" s="78">
        <v>1665</v>
      </c>
      <c r="D89" s="78">
        <v>2315</v>
      </c>
    </row>
    <row r="90" spans="1:4">
      <c r="A90" s="77" t="s">
        <v>468</v>
      </c>
      <c r="B90" s="77" t="s">
        <v>209</v>
      </c>
      <c r="C90" s="78">
        <v>862</v>
      </c>
      <c r="D90" s="78">
        <v>518</v>
      </c>
    </row>
    <row r="91" spans="1:4">
      <c r="A91" s="77" t="s">
        <v>210</v>
      </c>
      <c r="B91" s="77" t="s">
        <v>211</v>
      </c>
      <c r="C91" s="88" t="s">
        <v>329</v>
      </c>
      <c r="D91" s="78">
        <v>13409</v>
      </c>
    </row>
    <row r="92" spans="1:4">
      <c r="A92" s="248" t="s">
        <v>212</v>
      </c>
      <c r="B92" s="248" t="s">
        <v>213</v>
      </c>
      <c r="C92" s="249">
        <f>SUM(C93:C100)</f>
        <v>219183</v>
      </c>
      <c r="D92" s="249">
        <f>SUM(D93:D100)</f>
        <v>171503</v>
      </c>
    </row>
    <row r="93" spans="1:4">
      <c r="A93" s="77" t="s">
        <v>336</v>
      </c>
      <c r="B93" s="77" t="s">
        <v>337</v>
      </c>
      <c r="C93" s="78">
        <v>0</v>
      </c>
      <c r="D93" s="78">
        <v>0</v>
      </c>
    </row>
    <row r="94" spans="1:4">
      <c r="A94" s="77" t="s">
        <v>214</v>
      </c>
      <c r="B94" s="77" t="s">
        <v>215</v>
      </c>
      <c r="C94" s="78">
        <v>12408</v>
      </c>
      <c r="D94" s="78">
        <v>6884</v>
      </c>
    </row>
    <row r="95" spans="1:4">
      <c r="A95" s="77" t="s">
        <v>216</v>
      </c>
      <c r="B95" s="77" t="s">
        <v>217</v>
      </c>
      <c r="C95" s="78">
        <v>74733</v>
      </c>
      <c r="D95" s="78">
        <v>58835</v>
      </c>
    </row>
    <row r="96" spans="1:4">
      <c r="A96" s="77" t="s">
        <v>218</v>
      </c>
      <c r="B96" s="77" t="s">
        <v>219</v>
      </c>
      <c r="C96" s="78">
        <v>782</v>
      </c>
      <c r="D96" s="78">
        <v>462</v>
      </c>
    </row>
    <row r="97" spans="1:12">
      <c r="A97" s="77" t="s">
        <v>220</v>
      </c>
      <c r="B97" s="77" t="s">
        <v>221</v>
      </c>
      <c r="C97" s="78">
        <v>12924</v>
      </c>
      <c r="D97" s="78">
        <v>15201</v>
      </c>
    </row>
    <row r="98" spans="1:12">
      <c r="A98" s="77" t="s">
        <v>222</v>
      </c>
      <c r="B98" s="77" t="s">
        <v>223</v>
      </c>
      <c r="C98" s="78">
        <v>15175</v>
      </c>
      <c r="D98" s="78">
        <v>13170</v>
      </c>
    </row>
    <row r="99" spans="1:12">
      <c r="A99" s="77" t="s">
        <v>469</v>
      </c>
      <c r="B99" s="77" t="s">
        <v>224</v>
      </c>
      <c r="C99" s="78">
        <v>8740</v>
      </c>
      <c r="D99" s="78">
        <v>6743</v>
      </c>
    </row>
    <row r="100" spans="1:12">
      <c r="A100" s="77" t="s">
        <v>225</v>
      </c>
      <c r="B100" s="77" t="s">
        <v>226</v>
      </c>
      <c r="C100" s="78">
        <v>94421</v>
      </c>
      <c r="D100" s="78">
        <v>70208</v>
      </c>
    </row>
    <row r="101" spans="1:12">
      <c r="A101" s="248" t="s">
        <v>470</v>
      </c>
      <c r="B101" s="248" t="s">
        <v>228</v>
      </c>
      <c r="C101" s="249">
        <f>C92+C85+C75</f>
        <v>3042424</v>
      </c>
      <c r="D101" s="249">
        <f>D92+D85+D75</f>
        <v>2613500</v>
      </c>
    </row>
    <row r="102" spans="1:12">
      <c r="A102" s="236" t="s">
        <v>466</v>
      </c>
      <c r="B102" s="236" t="s">
        <v>466</v>
      </c>
      <c r="E102" s="239"/>
    </row>
    <row r="103" spans="1:12">
      <c r="E103" s="239"/>
    </row>
    <row r="104" spans="1:12" ht="26">
      <c r="A104" s="237" t="s">
        <v>229</v>
      </c>
      <c r="B104" s="237" t="s">
        <v>230</v>
      </c>
      <c r="E104" s="239"/>
      <c r="F104" s="239"/>
      <c r="G104" s="240"/>
    </row>
    <row r="105" spans="1:12" ht="24">
      <c r="A105" s="313" t="s">
        <v>231</v>
      </c>
      <c r="B105" s="313" t="s">
        <v>232</v>
      </c>
      <c r="C105" s="113" t="s">
        <v>490</v>
      </c>
      <c r="D105" s="113" t="s">
        <v>491</v>
      </c>
      <c r="E105"/>
      <c r="F105"/>
    </row>
    <row r="106" spans="1:12">
      <c r="A106" s="121" t="s">
        <v>233</v>
      </c>
      <c r="B106" s="121" t="s">
        <v>234</v>
      </c>
      <c r="C106" s="4"/>
      <c r="D106" s="4"/>
      <c r="E106"/>
      <c r="F106"/>
    </row>
    <row r="107" spans="1:12">
      <c r="A107" s="122" t="s">
        <v>397</v>
      </c>
      <c r="B107" s="122" t="s">
        <v>398</v>
      </c>
      <c r="C107" s="4">
        <f>C26</f>
        <v>469874</v>
      </c>
      <c r="D107" s="4">
        <f t="shared" ref="D107" si="7">D26</f>
        <v>481105</v>
      </c>
      <c r="E107"/>
      <c r="F107"/>
      <c r="I107" s="239"/>
      <c r="J107" s="239"/>
      <c r="K107" s="239"/>
      <c r="L107" s="239"/>
    </row>
    <row r="108" spans="1:12">
      <c r="A108" s="122" t="s">
        <v>235</v>
      </c>
      <c r="B108" s="122" t="s">
        <v>236</v>
      </c>
      <c r="C108" s="4">
        <f>SUM(C109:C119)</f>
        <v>109912</v>
      </c>
      <c r="D108" s="4">
        <f t="shared" ref="D108" si="8">SUM(D109:D119)</f>
        <v>89787</v>
      </c>
      <c r="E108"/>
      <c r="F108"/>
      <c r="I108" s="239"/>
      <c r="J108" s="239"/>
      <c r="K108" s="239"/>
      <c r="L108" s="239"/>
    </row>
    <row r="109" spans="1:12" ht="39">
      <c r="A109" s="178" t="s">
        <v>378</v>
      </c>
      <c r="B109" s="178" t="s">
        <v>379</v>
      </c>
      <c r="C109" s="80">
        <v>14289</v>
      </c>
      <c r="D109" s="80">
        <v>13970</v>
      </c>
      <c r="E109"/>
      <c r="F109"/>
      <c r="I109" s="239"/>
      <c r="J109" s="239"/>
      <c r="K109" s="239"/>
      <c r="L109" s="239"/>
    </row>
    <row r="110" spans="1:12">
      <c r="A110" s="81" t="s">
        <v>239</v>
      </c>
      <c r="B110" s="81" t="s">
        <v>240</v>
      </c>
      <c r="C110" s="80">
        <v>105478</v>
      </c>
      <c r="D110" s="80">
        <v>231112</v>
      </c>
      <c r="E110"/>
      <c r="F110"/>
      <c r="I110" s="239"/>
      <c r="J110" s="239"/>
      <c r="K110" s="239"/>
      <c r="L110" s="239"/>
    </row>
    <row r="111" spans="1:12">
      <c r="A111" s="81" t="s">
        <v>241</v>
      </c>
      <c r="B111" s="81" t="s">
        <v>416</v>
      </c>
      <c r="C111" s="80">
        <v>-16125</v>
      </c>
      <c r="D111" s="80">
        <v>28089</v>
      </c>
      <c r="E111"/>
      <c r="F111"/>
      <c r="I111" s="239"/>
      <c r="J111" s="239"/>
      <c r="K111" s="239"/>
      <c r="L111" s="239"/>
    </row>
    <row r="112" spans="1:12">
      <c r="A112" s="81" t="s">
        <v>472</v>
      </c>
      <c r="B112" s="81" t="s">
        <v>244</v>
      </c>
      <c r="C112" s="80">
        <v>-63631</v>
      </c>
      <c r="D112" s="80">
        <v>-47182</v>
      </c>
      <c r="E112"/>
      <c r="F112"/>
      <c r="I112" s="239"/>
      <c r="J112" s="239"/>
      <c r="K112" s="239"/>
      <c r="L112" s="239"/>
    </row>
    <row r="113" spans="1:12">
      <c r="A113" s="81" t="s">
        <v>417</v>
      </c>
      <c r="B113" s="81" t="s">
        <v>418</v>
      </c>
      <c r="C113" s="80">
        <v>18665</v>
      </c>
      <c r="D113" s="80">
        <v>-84938</v>
      </c>
      <c r="E113"/>
      <c r="F113"/>
      <c r="I113" s="239"/>
      <c r="J113" s="239"/>
      <c r="K113" s="239"/>
      <c r="L113" s="239"/>
    </row>
    <row r="114" spans="1:12">
      <c r="A114" s="81" t="s">
        <v>247</v>
      </c>
      <c r="B114" s="81" t="s">
        <v>248</v>
      </c>
      <c r="C114" s="80">
        <v>-3611</v>
      </c>
      <c r="D114" s="80">
        <v>7392</v>
      </c>
      <c r="E114"/>
      <c r="F114"/>
      <c r="I114" s="239"/>
      <c r="J114" s="239"/>
      <c r="K114" s="239"/>
      <c r="L114" s="239"/>
    </row>
    <row r="115" spans="1:12">
      <c r="A115" s="81" t="s">
        <v>249</v>
      </c>
      <c r="B115" s="81" t="s">
        <v>250</v>
      </c>
      <c r="C115" s="80">
        <v>1774</v>
      </c>
      <c r="D115" s="80">
        <v>9125</v>
      </c>
      <c r="E115"/>
      <c r="F115"/>
      <c r="I115" s="239"/>
      <c r="J115" s="239"/>
      <c r="K115" s="239"/>
      <c r="L115" s="239"/>
    </row>
    <row r="116" spans="1:12">
      <c r="A116" s="81" t="s">
        <v>251</v>
      </c>
      <c r="B116" s="81" t="s">
        <v>252</v>
      </c>
      <c r="C116" s="80">
        <v>6277</v>
      </c>
      <c r="D116" s="80">
        <v>-60033</v>
      </c>
      <c r="E116"/>
      <c r="F116"/>
      <c r="I116" s="239"/>
      <c r="J116" s="239"/>
      <c r="K116" s="239"/>
      <c r="L116" s="239"/>
    </row>
    <row r="117" spans="1:12">
      <c r="A117" s="81" t="s">
        <v>253</v>
      </c>
      <c r="B117" s="81" t="s">
        <v>254</v>
      </c>
      <c r="C117" s="80">
        <v>-334</v>
      </c>
      <c r="D117" s="80">
        <v>-4974</v>
      </c>
      <c r="E117"/>
      <c r="F117"/>
      <c r="I117" s="239"/>
      <c r="J117" s="239"/>
      <c r="K117" s="239"/>
      <c r="L117" s="239"/>
    </row>
    <row r="118" spans="1:12">
      <c r="A118" s="81" t="s">
        <v>255</v>
      </c>
      <c r="B118" s="81" t="s">
        <v>256</v>
      </c>
      <c r="C118" s="80">
        <v>20593</v>
      </c>
      <c r="D118" s="80">
        <v>-26668</v>
      </c>
      <c r="E118"/>
      <c r="F118"/>
      <c r="I118" s="239"/>
      <c r="J118" s="239"/>
      <c r="K118" s="239"/>
      <c r="L118" s="239"/>
    </row>
    <row r="119" spans="1:12">
      <c r="A119" s="81" t="s">
        <v>259</v>
      </c>
      <c r="B119" s="81" t="s">
        <v>260</v>
      </c>
      <c r="C119" s="80">
        <v>26537</v>
      </c>
      <c r="D119" s="80">
        <v>23894</v>
      </c>
      <c r="E119"/>
      <c r="F119"/>
      <c r="I119" s="239"/>
      <c r="J119" s="239"/>
      <c r="K119" s="239"/>
      <c r="L119" s="239"/>
    </row>
    <row r="120" spans="1:12">
      <c r="A120" s="122" t="s">
        <v>261</v>
      </c>
      <c r="B120" s="122" t="s">
        <v>262</v>
      </c>
      <c r="C120" s="4">
        <f>SUM(C107:C108)</f>
        <v>579786</v>
      </c>
      <c r="D120" s="4">
        <f t="shared" ref="D120" si="9">SUM(D107:D108)</f>
        <v>570892</v>
      </c>
      <c r="E120"/>
      <c r="F120"/>
      <c r="I120" s="239"/>
      <c r="J120" s="239"/>
      <c r="K120" s="239"/>
      <c r="L120" s="239"/>
    </row>
    <row r="121" spans="1:12">
      <c r="A121" s="81" t="s">
        <v>263</v>
      </c>
      <c r="B121" s="81" t="s">
        <v>380</v>
      </c>
      <c r="C121" s="80">
        <v>-53573</v>
      </c>
      <c r="D121" s="80">
        <v>25988</v>
      </c>
      <c r="E121"/>
      <c r="F121"/>
      <c r="I121" s="239"/>
      <c r="J121" s="239"/>
      <c r="K121" s="239"/>
      <c r="L121" s="239"/>
    </row>
    <row r="122" spans="1:12">
      <c r="A122" s="81" t="s">
        <v>265</v>
      </c>
      <c r="B122" s="81" t="s">
        <v>266</v>
      </c>
      <c r="C122" s="80">
        <v>13783</v>
      </c>
      <c r="D122" s="80">
        <v>31399</v>
      </c>
      <c r="E122"/>
      <c r="F122"/>
      <c r="I122" s="239"/>
      <c r="J122" s="239"/>
      <c r="K122" s="239"/>
      <c r="L122" s="239"/>
    </row>
    <row r="123" spans="1:12">
      <c r="A123" s="81" t="s">
        <v>267</v>
      </c>
      <c r="B123" s="81" t="s">
        <v>268</v>
      </c>
      <c r="C123" s="80">
        <v>-18699</v>
      </c>
      <c r="D123" s="80">
        <v>-17398</v>
      </c>
      <c r="E123"/>
      <c r="F123"/>
      <c r="I123" s="239"/>
      <c r="J123" s="239"/>
      <c r="K123" s="239"/>
      <c r="L123" s="239"/>
    </row>
    <row r="124" spans="1:12">
      <c r="A124" s="121" t="s">
        <v>269</v>
      </c>
      <c r="B124" s="121" t="s">
        <v>270</v>
      </c>
      <c r="C124" s="4">
        <f>SUM(C120:C123)</f>
        <v>521297</v>
      </c>
      <c r="D124" s="4">
        <f t="shared" ref="D124" si="10">SUM(D120:D123)</f>
        <v>610881</v>
      </c>
      <c r="E124"/>
      <c r="F124"/>
      <c r="I124" s="239"/>
      <c r="J124" s="239"/>
      <c r="K124" s="239"/>
      <c r="L124" s="239"/>
    </row>
    <row r="125" spans="1:12" ht="15" customHeight="1">
      <c r="A125" s="121" t="s">
        <v>271</v>
      </c>
      <c r="B125" s="121" t="s">
        <v>272</v>
      </c>
      <c r="C125" s="4"/>
      <c r="D125" s="4"/>
      <c r="E125"/>
      <c r="F125"/>
      <c r="I125" s="239"/>
      <c r="J125" s="239"/>
      <c r="K125" s="239"/>
      <c r="L125" s="239"/>
    </row>
    <row r="126" spans="1:12">
      <c r="A126" s="122" t="s">
        <v>273</v>
      </c>
      <c r="B126" s="122" t="s">
        <v>274</v>
      </c>
      <c r="C126" s="4">
        <f>SUM(C127:C138)</f>
        <v>948495</v>
      </c>
      <c r="D126" s="4">
        <f t="shared" ref="D126" si="11">SUM(D127:D138)</f>
        <v>696457</v>
      </c>
      <c r="E126"/>
      <c r="F126"/>
    </row>
    <row r="127" spans="1:12">
      <c r="A127" s="81" t="s">
        <v>275</v>
      </c>
      <c r="B127" s="81" t="s">
        <v>276</v>
      </c>
      <c r="C127" s="80">
        <v>199</v>
      </c>
      <c r="D127" s="80">
        <v>645</v>
      </c>
      <c r="E127"/>
      <c r="F127"/>
    </row>
    <row r="128" spans="1:12">
      <c r="A128" s="81" t="s">
        <v>277</v>
      </c>
      <c r="B128" s="81" t="s">
        <v>278</v>
      </c>
      <c r="C128" s="80">
        <v>0</v>
      </c>
      <c r="D128" s="80">
        <v>0</v>
      </c>
      <c r="E128"/>
      <c r="F128"/>
    </row>
    <row r="129" spans="1:9" ht="26">
      <c r="A129" s="178" t="s">
        <v>279</v>
      </c>
      <c r="B129" s="178" t="s">
        <v>280</v>
      </c>
      <c r="C129" s="80">
        <v>0</v>
      </c>
      <c r="D129" s="80">
        <v>0</v>
      </c>
      <c r="E129"/>
      <c r="F129"/>
    </row>
    <row r="130" spans="1:9">
      <c r="A130" s="81" t="s">
        <v>281</v>
      </c>
      <c r="B130" s="81" t="s">
        <v>282</v>
      </c>
      <c r="C130" s="80">
        <v>0</v>
      </c>
      <c r="D130" s="80">
        <v>0</v>
      </c>
      <c r="E130"/>
      <c r="F130"/>
    </row>
    <row r="131" spans="1:9">
      <c r="A131" s="81" t="s">
        <v>283</v>
      </c>
      <c r="B131" s="81" t="s">
        <v>284</v>
      </c>
      <c r="C131" s="80">
        <v>0</v>
      </c>
      <c r="D131" s="80">
        <v>0</v>
      </c>
      <c r="E131"/>
      <c r="F131"/>
    </row>
    <row r="132" spans="1:9">
      <c r="A132" s="81" t="s">
        <v>285</v>
      </c>
      <c r="B132" s="81" t="s">
        <v>286</v>
      </c>
      <c r="C132" s="80">
        <v>617</v>
      </c>
      <c r="D132" s="80">
        <v>1662</v>
      </c>
      <c r="E132"/>
      <c r="F132"/>
    </row>
    <row r="133" spans="1:9">
      <c r="A133" s="81" t="s">
        <v>287</v>
      </c>
      <c r="B133" s="81" t="s">
        <v>288</v>
      </c>
      <c r="C133" s="80">
        <v>679497</v>
      </c>
      <c r="D133" s="80">
        <v>530600</v>
      </c>
      <c r="E133"/>
      <c r="F133"/>
    </row>
    <row r="134" spans="1:9">
      <c r="A134" s="81" t="s">
        <v>381</v>
      </c>
      <c r="B134" s="81" t="s">
        <v>382</v>
      </c>
      <c r="C134" s="80">
        <v>204887</v>
      </c>
      <c r="D134" s="80">
        <v>95135</v>
      </c>
      <c r="E134"/>
      <c r="F134"/>
    </row>
    <row r="135" spans="1:9">
      <c r="A135" s="81" t="s">
        <v>291</v>
      </c>
      <c r="B135" s="81" t="s">
        <v>292</v>
      </c>
      <c r="C135" s="80">
        <v>18047</v>
      </c>
      <c r="D135" s="80">
        <v>13116</v>
      </c>
      <c r="E135"/>
      <c r="F135"/>
    </row>
    <row r="136" spans="1:9">
      <c r="A136" s="81" t="s">
        <v>473</v>
      </c>
      <c r="B136" s="81" t="s">
        <v>294</v>
      </c>
      <c r="C136" s="80">
        <v>27033</v>
      </c>
      <c r="D136" s="80">
        <v>28090</v>
      </c>
      <c r="E136"/>
      <c r="F136"/>
    </row>
    <row r="137" spans="1:9">
      <c r="A137" s="81" t="s">
        <v>295</v>
      </c>
      <c r="B137" s="81" t="s">
        <v>296</v>
      </c>
      <c r="C137" s="80">
        <v>17968</v>
      </c>
      <c r="D137" s="80">
        <v>27081</v>
      </c>
      <c r="E137"/>
      <c r="F137"/>
    </row>
    <row r="138" spans="1:9">
      <c r="A138" s="81" t="s">
        <v>297</v>
      </c>
      <c r="B138" s="81" t="s">
        <v>298</v>
      </c>
      <c r="C138" s="80">
        <v>247</v>
      </c>
      <c r="D138" s="80">
        <v>128</v>
      </c>
      <c r="E138"/>
      <c r="F138"/>
      <c r="I138" s="239"/>
    </row>
    <row r="139" spans="1:9">
      <c r="A139" s="122" t="s">
        <v>299</v>
      </c>
      <c r="B139" s="122" t="s">
        <v>300</v>
      </c>
      <c r="C139" s="4">
        <f>SUM(C140:C155)</f>
        <v>1419042</v>
      </c>
      <c r="D139" s="4">
        <f t="shared" ref="D139" si="12">SUM(D140:D155)</f>
        <v>1303802</v>
      </c>
      <c r="E139"/>
      <c r="F139"/>
      <c r="I139" s="239"/>
    </row>
    <row r="140" spans="1:9">
      <c r="A140" s="81" t="s">
        <v>301</v>
      </c>
      <c r="B140" s="81" t="s">
        <v>302</v>
      </c>
      <c r="C140" s="80">
        <v>97923</v>
      </c>
      <c r="D140" s="80">
        <v>57187</v>
      </c>
      <c r="E140"/>
      <c r="F140"/>
      <c r="I140" s="239"/>
    </row>
    <row r="141" spans="1:9">
      <c r="A141" s="81" t="s">
        <v>136</v>
      </c>
      <c r="B141" s="81" t="s">
        <v>137</v>
      </c>
      <c r="C141" s="80">
        <v>249311</v>
      </c>
      <c r="D141" s="80">
        <v>272655</v>
      </c>
      <c r="E141"/>
      <c r="F141"/>
      <c r="I141" s="239"/>
    </row>
    <row r="142" spans="1:9">
      <c r="A142" s="81" t="s">
        <v>303</v>
      </c>
      <c r="B142" s="81" t="s">
        <v>304</v>
      </c>
      <c r="C142" s="80">
        <v>224</v>
      </c>
      <c r="D142" s="80">
        <v>973</v>
      </c>
      <c r="E142"/>
      <c r="F142"/>
      <c r="I142" s="239"/>
    </row>
    <row r="143" spans="1:9">
      <c r="A143" s="81" t="s">
        <v>305</v>
      </c>
      <c r="B143" s="81" t="s">
        <v>306</v>
      </c>
      <c r="C143" s="80">
        <v>0</v>
      </c>
      <c r="D143" s="80">
        <v>0</v>
      </c>
      <c r="E143"/>
      <c r="F143"/>
      <c r="I143" s="239"/>
    </row>
    <row r="144" spans="1:9">
      <c r="A144" s="81" t="s">
        <v>307</v>
      </c>
      <c r="B144" s="81" t="s">
        <v>308</v>
      </c>
      <c r="C144" s="80">
        <v>22</v>
      </c>
      <c r="D144" s="80">
        <v>122</v>
      </c>
      <c r="E144"/>
      <c r="F144"/>
      <c r="I144" s="239"/>
    </row>
    <row r="145" spans="1:9">
      <c r="A145" s="81" t="s">
        <v>309</v>
      </c>
      <c r="B145" s="81" t="s">
        <v>310</v>
      </c>
      <c r="C145" s="80">
        <v>0</v>
      </c>
      <c r="D145" s="80">
        <v>4215</v>
      </c>
      <c r="E145"/>
      <c r="F145"/>
      <c r="I145" s="239"/>
    </row>
    <row r="146" spans="1:9">
      <c r="A146" s="81" t="s">
        <v>311</v>
      </c>
      <c r="B146" s="81" t="s">
        <v>312</v>
      </c>
      <c r="C146" s="80">
        <v>0</v>
      </c>
      <c r="D146" s="80">
        <v>0</v>
      </c>
      <c r="E146"/>
      <c r="F146"/>
      <c r="I146" s="239"/>
    </row>
    <row r="147" spans="1:9" s="240" customFormat="1">
      <c r="A147" s="81" t="s">
        <v>313</v>
      </c>
      <c r="B147" s="81" t="s">
        <v>314</v>
      </c>
      <c r="C147" s="80">
        <v>0</v>
      </c>
      <c r="D147" s="80">
        <v>0</v>
      </c>
      <c r="E147"/>
      <c r="F147"/>
      <c r="G147" s="235"/>
      <c r="H147" s="235"/>
      <c r="I147" s="239"/>
    </row>
    <row r="148" spans="1:9" s="240" customFormat="1">
      <c r="A148" s="81" t="s">
        <v>315</v>
      </c>
      <c r="B148" s="81" t="s">
        <v>316</v>
      </c>
      <c r="C148" s="80">
        <v>3161</v>
      </c>
      <c r="D148" s="80">
        <v>8013</v>
      </c>
      <c r="E148"/>
      <c r="F148"/>
      <c r="G148" s="235"/>
      <c r="H148" s="235"/>
      <c r="I148" s="239"/>
    </row>
    <row r="149" spans="1:9" s="240" customFormat="1">
      <c r="A149" s="81" t="s">
        <v>317</v>
      </c>
      <c r="B149" s="81" t="s">
        <v>318</v>
      </c>
      <c r="C149" s="80">
        <v>1298</v>
      </c>
      <c r="D149" s="80">
        <v>1467</v>
      </c>
      <c r="E149"/>
      <c r="F149"/>
      <c r="H149" s="235"/>
      <c r="I149" s="239"/>
    </row>
    <row r="150" spans="1:9">
      <c r="A150" s="81" t="s">
        <v>319</v>
      </c>
      <c r="B150" s="81" t="s">
        <v>320</v>
      </c>
      <c r="C150" s="80">
        <v>0</v>
      </c>
      <c r="D150" s="80">
        <v>0</v>
      </c>
      <c r="E150"/>
      <c r="F150"/>
      <c r="I150" s="239"/>
    </row>
    <row r="151" spans="1:9">
      <c r="A151" s="93" t="s">
        <v>474</v>
      </c>
      <c r="B151" s="81" t="s">
        <v>322</v>
      </c>
      <c r="C151" s="80">
        <v>860492</v>
      </c>
      <c r="D151" s="80">
        <v>531475</v>
      </c>
      <c r="E151"/>
      <c r="F151"/>
      <c r="I151" s="239"/>
    </row>
    <row r="152" spans="1:9">
      <c r="A152" s="81" t="s">
        <v>323</v>
      </c>
      <c r="B152" s="81" t="s">
        <v>324</v>
      </c>
      <c r="C152" s="80">
        <v>206611</v>
      </c>
      <c r="D152" s="80">
        <v>427695</v>
      </c>
      <c r="E152"/>
      <c r="F152"/>
      <c r="I152" s="239"/>
    </row>
    <row r="153" spans="1:9">
      <c r="A153" s="81" t="s">
        <v>419</v>
      </c>
      <c r="B153" s="81" t="s">
        <v>420</v>
      </c>
      <c r="C153" s="80">
        <v>0</v>
      </c>
      <c r="D153" s="80">
        <v>0</v>
      </c>
      <c r="E153"/>
      <c r="F153"/>
      <c r="I153" s="239"/>
    </row>
    <row r="154" spans="1:9">
      <c r="A154" s="81" t="s">
        <v>421</v>
      </c>
      <c r="B154" s="81" t="s">
        <v>422</v>
      </c>
      <c r="C154" s="80">
        <v>0</v>
      </c>
      <c r="D154" s="80">
        <v>0</v>
      </c>
      <c r="E154"/>
      <c r="F154"/>
      <c r="I154" s="239"/>
    </row>
    <row r="155" spans="1:9">
      <c r="A155" s="81" t="s">
        <v>423</v>
      </c>
      <c r="B155" s="81" t="s">
        <v>424</v>
      </c>
      <c r="C155" s="80">
        <v>0</v>
      </c>
      <c r="D155" s="80">
        <v>0</v>
      </c>
      <c r="E155"/>
      <c r="F155"/>
      <c r="I155" s="239"/>
    </row>
    <row r="156" spans="1:9">
      <c r="A156" s="121" t="s">
        <v>425</v>
      </c>
      <c r="B156" s="121" t="s">
        <v>331</v>
      </c>
      <c r="C156" s="4">
        <f>C126-C139</f>
        <v>-470547</v>
      </c>
      <c r="D156" s="4">
        <f t="shared" ref="D156" si="13">D126-D139</f>
        <v>-607345</v>
      </c>
      <c r="E156"/>
      <c r="F156"/>
      <c r="I156" s="239"/>
    </row>
    <row r="157" spans="1:9">
      <c r="A157" s="121" t="s">
        <v>332</v>
      </c>
      <c r="B157" s="121" t="s">
        <v>333</v>
      </c>
      <c r="C157" s="4"/>
      <c r="D157" s="4"/>
      <c r="E157"/>
      <c r="F157"/>
    </row>
    <row r="158" spans="1:9">
      <c r="A158" s="122" t="s">
        <v>273</v>
      </c>
      <c r="B158" s="122" t="s">
        <v>274</v>
      </c>
      <c r="C158" s="4">
        <f>SUM(C159:C162)</f>
        <v>23</v>
      </c>
      <c r="D158" s="4">
        <f t="shared" ref="D158" si="14">SUM(D159:D162)</f>
        <v>32</v>
      </c>
      <c r="E158"/>
      <c r="F158"/>
    </row>
    <row r="159" spans="1:9" ht="26">
      <c r="A159" s="178" t="s">
        <v>334</v>
      </c>
      <c r="B159" s="178" t="s">
        <v>335</v>
      </c>
      <c r="C159" s="80">
        <v>0</v>
      </c>
      <c r="D159" s="80">
        <v>0</v>
      </c>
      <c r="E159"/>
      <c r="F159"/>
    </row>
    <row r="160" spans="1:9">
      <c r="A160" s="81" t="s">
        <v>336</v>
      </c>
      <c r="B160" s="81" t="s">
        <v>337</v>
      </c>
      <c r="C160" s="80">
        <v>0</v>
      </c>
      <c r="D160" s="80">
        <v>0</v>
      </c>
      <c r="E160"/>
      <c r="F160"/>
    </row>
    <row r="161" spans="1:14">
      <c r="A161" s="81" t="s">
        <v>475</v>
      </c>
      <c r="B161" s="81" t="s">
        <v>339</v>
      </c>
      <c r="C161" s="80">
        <v>19</v>
      </c>
      <c r="D161" s="80">
        <v>31</v>
      </c>
      <c r="E161"/>
      <c r="F161"/>
    </row>
    <row r="162" spans="1:14">
      <c r="A162" s="81" t="s">
        <v>340</v>
      </c>
      <c r="B162" s="81" t="s">
        <v>341</v>
      </c>
      <c r="C162" s="80">
        <v>4</v>
      </c>
      <c r="D162" s="80">
        <v>1</v>
      </c>
      <c r="E162"/>
      <c r="F162"/>
    </row>
    <row r="163" spans="1:14">
      <c r="A163" s="122" t="s">
        <v>299</v>
      </c>
      <c r="B163" s="122" t="s">
        <v>300</v>
      </c>
      <c r="C163" s="4">
        <f>SUM(C164:C169)</f>
        <v>103941</v>
      </c>
      <c r="D163" s="4">
        <f t="shared" ref="D163" si="15">SUM(D164:D169)</f>
        <v>103341</v>
      </c>
      <c r="E163"/>
      <c r="F163"/>
    </row>
    <row r="164" spans="1:14">
      <c r="A164" s="81" t="s">
        <v>342</v>
      </c>
      <c r="B164" s="81" t="s">
        <v>312</v>
      </c>
      <c r="C164" s="80">
        <v>0</v>
      </c>
      <c r="D164" s="80">
        <v>0</v>
      </c>
      <c r="E164"/>
      <c r="F164"/>
      <c r="N164" s="236"/>
    </row>
    <row r="165" spans="1:14">
      <c r="A165" s="81" t="s">
        <v>343</v>
      </c>
      <c r="B165" s="81" t="s">
        <v>344</v>
      </c>
      <c r="C165" s="80">
        <v>0</v>
      </c>
      <c r="D165" s="80">
        <v>0</v>
      </c>
      <c r="E165"/>
      <c r="F165"/>
      <c r="N165" s="236"/>
    </row>
    <row r="166" spans="1:14">
      <c r="A166" s="81" t="s">
        <v>345</v>
      </c>
      <c r="B166" s="81" t="s">
        <v>346</v>
      </c>
      <c r="C166" s="80">
        <v>99911</v>
      </c>
      <c r="D166" s="80">
        <v>99911</v>
      </c>
      <c r="E166"/>
      <c r="F166"/>
      <c r="N166" s="236"/>
    </row>
    <row r="167" spans="1:14" ht="26">
      <c r="A167" s="178" t="s">
        <v>347</v>
      </c>
      <c r="B167" s="178" t="s">
        <v>348</v>
      </c>
      <c r="C167" s="80">
        <v>0</v>
      </c>
      <c r="D167" s="80">
        <v>0</v>
      </c>
      <c r="E167"/>
      <c r="F167"/>
      <c r="N167" s="236"/>
    </row>
    <row r="168" spans="1:14" ht="15" customHeight="1">
      <c r="A168" s="81" t="s">
        <v>349</v>
      </c>
      <c r="B168" s="81" t="s">
        <v>350</v>
      </c>
      <c r="C168" s="80">
        <v>3255</v>
      </c>
      <c r="D168" s="80">
        <v>2622</v>
      </c>
      <c r="E168"/>
      <c r="F168"/>
    </row>
    <row r="169" spans="1:14">
      <c r="A169" s="81" t="s">
        <v>351</v>
      </c>
      <c r="B169" s="81" t="s">
        <v>341</v>
      </c>
      <c r="C169" s="80">
        <v>775</v>
      </c>
      <c r="D169" s="80">
        <v>808</v>
      </c>
      <c r="E169"/>
      <c r="F169"/>
    </row>
    <row r="170" spans="1:14">
      <c r="A170" s="121" t="s">
        <v>352</v>
      </c>
      <c r="B170" s="121" t="s">
        <v>353</v>
      </c>
      <c r="C170" s="4">
        <f>C158-C163</f>
        <v>-103918</v>
      </c>
      <c r="D170" s="4">
        <f t="shared" ref="D170" si="16">D158-D163</f>
        <v>-103309</v>
      </c>
      <c r="E170"/>
      <c r="F170"/>
    </row>
    <row r="171" spans="1:14">
      <c r="A171" s="121" t="s">
        <v>354</v>
      </c>
      <c r="B171" s="121" t="s">
        <v>355</v>
      </c>
      <c r="C171" s="4">
        <f>C124+C156+C170</f>
        <v>-53168</v>
      </c>
      <c r="D171" s="4">
        <f t="shared" ref="D171" si="17">D124+D156+D170</f>
        <v>-99773</v>
      </c>
      <c r="E171"/>
      <c r="F171"/>
    </row>
    <row r="172" spans="1:14">
      <c r="A172" s="121" t="s">
        <v>356</v>
      </c>
      <c r="B172" s="121" t="s">
        <v>357</v>
      </c>
      <c r="C172" s="4">
        <f>C171</f>
        <v>-53168</v>
      </c>
      <c r="D172" s="4">
        <f t="shared" ref="D172" si="18">D171</f>
        <v>-99773</v>
      </c>
      <c r="E172"/>
      <c r="F172"/>
    </row>
    <row r="173" spans="1:14">
      <c r="A173" s="121" t="s">
        <v>358</v>
      </c>
      <c r="B173" s="121" t="s">
        <v>359</v>
      </c>
      <c r="C173" s="4">
        <v>178054</v>
      </c>
      <c r="D173" s="4">
        <v>277827</v>
      </c>
      <c r="E173"/>
      <c r="F173"/>
    </row>
    <row r="174" spans="1:14">
      <c r="A174" s="121" t="s">
        <v>360</v>
      </c>
      <c r="B174" s="121" t="s">
        <v>361</v>
      </c>
      <c r="C174" s="4">
        <f>C172+C173</f>
        <v>124886</v>
      </c>
      <c r="D174" s="4">
        <f t="shared" ref="D174" si="19">D172+D173</f>
        <v>178054</v>
      </c>
      <c r="E174"/>
      <c r="F174"/>
    </row>
    <row r="175" spans="1:14">
      <c r="A175" s="252"/>
      <c r="C175" s="72"/>
      <c r="D175" s="72"/>
      <c r="E175"/>
      <c r="F175"/>
    </row>
    <row r="176" spans="1:14">
      <c r="A176" s="253"/>
      <c r="B176" s="71"/>
      <c r="C176" s="72"/>
      <c r="D176" s="72"/>
      <c r="E176"/>
      <c r="F176"/>
    </row>
    <row r="177" spans="1:21">
      <c r="A177" s="253"/>
      <c r="B177" s="71"/>
      <c r="C177" s="72"/>
      <c r="D177" s="72"/>
      <c r="E177"/>
      <c r="F177"/>
    </row>
    <row r="178" spans="1:21">
      <c r="A178" s="253"/>
      <c r="B178" s="71"/>
      <c r="C178" s="72"/>
      <c r="D178" s="72"/>
      <c r="E178" s="72"/>
      <c r="F178" s="72"/>
    </row>
    <row r="179" spans="1:21">
      <c r="A179" s="253"/>
      <c r="B179" s="71"/>
      <c r="C179" s="72"/>
      <c r="D179" s="72"/>
      <c r="E179" s="72"/>
      <c r="F179" s="72"/>
    </row>
    <row r="180" spans="1:21">
      <c r="A180" s="253"/>
      <c r="B180" s="71"/>
      <c r="C180" s="72"/>
      <c r="D180" s="72"/>
      <c r="E180" s="72"/>
      <c r="F180" s="72"/>
    </row>
    <row r="181" spans="1:21">
      <c r="A181" s="253"/>
      <c r="B181" s="71"/>
      <c r="C181" s="72"/>
      <c r="D181" s="72"/>
      <c r="E181" s="72"/>
      <c r="F181" s="72"/>
    </row>
    <row r="182" spans="1:21" s="240" customFormat="1">
      <c r="A182" s="254"/>
      <c r="B182" s="179"/>
      <c r="C182" s="180"/>
      <c r="D182" s="180"/>
      <c r="E182" s="180"/>
      <c r="F182" s="180"/>
    </row>
    <row r="183" spans="1:21">
      <c r="A183" s="253"/>
      <c r="B183" s="71"/>
      <c r="C183" s="72"/>
      <c r="D183" s="72"/>
      <c r="E183" s="72"/>
      <c r="F183" s="72"/>
    </row>
    <row r="184" spans="1:21" ht="60" customHeight="1">
      <c r="A184" s="205" t="s">
        <v>476</v>
      </c>
      <c r="B184" s="205" t="s">
        <v>427</v>
      </c>
      <c r="C184" s="383" t="str">
        <f>C6</f>
        <v>01.01.2024-31.12.2024</v>
      </c>
      <c r="D184" s="384"/>
      <c r="E184" s="384"/>
      <c r="F184" s="384"/>
      <c r="G184" s="239"/>
      <c r="H184" s="383" t="str">
        <f>D105</f>
        <v>01.01.2023-31.12.2023</v>
      </c>
      <c r="I184" s="384"/>
      <c r="J184" s="384"/>
      <c r="K184" s="385"/>
      <c r="M184"/>
      <c r="N184"/>
      <c r="O184"/>
      <c r="P184"/>
      <c r="Q184"/>
      <c r="R184"/>
      <c r="S184"/>
      <c r="T184"/>
      <c r="U184"/>
    </row>
    <row r="185" spans="1:21" ht="52">
      <c r="A185" s="392" t="s">
        <v>477</v>
      </c>
      <c r="B185" s="387" t="s">
        <v>429</v>
      </c>
      <c r="C185" s="388" t="s">
        <v>430</v>
      </c>
      <c r="D185" s="388" t="s">
        <v>431</v>
      </c>
      <c r="E185" s="255" t="s">
        <v>478</v>
      </c>
      <c r="F185" s="255" t="s">
        <v>433</v>
      </c>
      <c r="H185" s="388" t="s">
        <v>430</v>
      </c>
      <c r="I185" s="388" t="s">
        <v>431</v>
      </c>
      <c r="J185" s="255" t="s">
        <v>478</v>
      </c>
      <c r="K185" s="255" t="s">
        <v>433</v>
      </c>
      <c r="M185"/>
      <c r="N185"/>
      <c r="O185"/>
      <c r="P185"/>
      <c r="Q185"/>
      <c r="R185"/>
      <c r="S185"/>
      <c r="T185"/>
      <c r="U185"/>
    </row>
    <row r="186" spans="1:21" ht="65">
      <c r="A186" s="392"/>
      <c r="B186" s="387"/>
      <c r="C186" s="389"/>
      <c r="D186" s="389"/>
      <c r="E186" s="255" t="s">
        <v>479</v>
      </c>
      <c r="F186" s="255" t="s">
        <v>435</v>
      </c>
      <c r="H186" s="389"/>
      <c r="I186" s="389"/>
      <c r="J186" s="255" t="s">
        <v>479</v>
      </c>
      <c r="K186" s="255" t="s">
        <v>435</v>
      </c>
      <c r="M186"/>
      <c r="N186"/>
      <c r="O186"/>
      <c r="P186"/>
      <c r="Q186"/>
      <c r="R186"/>
      <c r="S186"/>
      <c r="T186"/>
      <c r="U186"/>
    </row>
    <row r="187" spans="1:21">
      <c r="A187" s="82" t="s">
        <v>0</v>
      </c>
      <c r="B187" s="121" t="s">
        <v>1</v>
      </c>
      <c r="C187" s="123">
        <f>SUM(C188:C190)</f>
        <v>801635</v>
      </c>
      <c r="D187" s="123">
        <f t="shared" ref="D187:E187" si="20">SUM(D188:D190)</f>
        <v>199338</v>
      </c>
      <c r="E187" s="123">
        <f t="shared" si="20"/>
        <v>-15943</v>
      </c>
      <c r="F187" s="123">
        <f>SUM(C187:E187)</f>
        <v>985030</v>
      </c>
      <c r="H187" s="123">
        <f>SUM(H188:H190)</f>
        <v>1037873</v>
      </c>
      <c r="I187" s="123">
        <f t="shared" ref="I187:J187" si="21">SUM(I188:I190)</f>
        <v>234969</v>
      </c>
      <c r="J187" s="123">
        <f t="shared" si="21"/>
        <v>-42643</v>
      </c>
      <c r="K187" s="123">
        <f>SUM(H187:J187)</f>
        <v>1230199</v>
      </c>
      <c r="M187"/>
      <c r="N187"/>
      <c r="O187"/>
      <c r="P187"/>
      <c r="Q187"/>
      <c r="R187"/>
      <c r="S187"/>
      <c r="T187"/>
      <c r="U187"/>
    </row>
    <row r="188" spans="1:21">
      <c r="A188" s="84" t="s">
        <v>45</v>
      </c>
      <c r="B188" s="116" t="s">
        <v>46</v>
      </c>
      <c r="C188" s="78">
        <v>790687</v>
      </c>
      <c r="D188" s="78">
        <v>0</v>
      </c>
      <c r="E188" s="78">
        <v>6709</v>
      </c>
      <c r="F188" s="78">
        <f>SUM(C188:E188)</f>
        <v>797396</v>
      </c>
      <c r="H188" s="78">
        <v>1023545</v>
      </c>
      <c r="I188" s="78">
        <v>0</v>
      </c>
      <c r="J188" s="78">
        <v>18239</v>
      </c>
      <c r="K188" s="78">
        <f>SUM(H188:J188)</f>
        <v>1041784</v>
      </c>
      <c r="M188"/>
      <c r="N188"/>
      <c r="O188"/>
      <c r="P188"/>
      <c r="Q188"/>
      <c r="R188"/>
      <c r="S188"/>
      <c r="T188"/>
      <c r="U188"/>
    </row>
    <row r="189" spans="1:21">
      <c r="A189" s="84" t="s">
        <v>368</v>
      </c>
      <c r="B189" s="116" t="s">
        <v>369</v>
      </c>
      <c r="C189" s="78">
        <v>3273</v>
      </c>
      <c r="D189" s="78">
        <v>1112</v>
      </c>
      <c r="E189" s="78">
        <v>-146</v>
      </c>
      <c r="F189" s="78">
        <f t="shared" ref="F189:F208" si="22">SUM(C189:E189)</f>
        <v>4239</v>
      </c>
      <c r="H189" s="78">
        <v>1014</v>
      </c>
      <c r="I189" s="78">
        <v>880</v>
      </c>
      <c r="J189" s="78">
        <v>-232</v>
      </c>
      <c r="K189" s="78">
        <f t="shared" ref="K189:K208" si="23">SUM(H189:J189)</f>
        <v>1662</v>
      </c>
      <c r="M189"/>
      <c r="N189"/>
      <c r="O189"/>
      <c r="P189"/>
      <c r="Q189"/>
      <c r="R189"/>
      <c r="S189"/>
      <c r="T189"/>
      <c r="U189"/>
    </row>
    <row r="190" spans="1:21">
      <c r="A190" s="84" t="s">
        <v>48</v>
      </c>
      <c r="B190" s="116" t="s">
        <v>436</v>
      </c>
      <c r="C190" s="78">
        <v>7675</v>
      </c>
      <c r="D190" s="78">
        <v>198226</v>
      </c>
      <c r="E190" s="78">
        <v>-22506</v>
      </c>
      <c r="F190" s="78">
        <f t="shared" si="22"/>
        <v>183395</v>
      </c>
      <c r="H190" s="78">
        <v>13314</v>
      </c>
      <c r="I190" s="78">
        <v>234089</v>
      </c>
      <c r="J190" s="78">
        <v>-60650</v>
      </c>
      <c r="K190" s="78">
        <f t="shared" si="23"/>
        <v>186753</v>
      </c>
      <c r="M190"/>
      <c r="N190"/>
      <c r="O190"/>
      <c r="P190"/>
      <c r="Q190"/>
      <c r="R190"/>
      <c r="S190"/>
      <c r="T190"/>
      <c r="U190"/>
    </row>
    <row r="191" spans="1:21">
      <c r="A191" s="82" t="s">
        <v>437</v>
      </c>
      <c r="B191" s="121" t="s">
        <v>438</v>
      </c>
      <c r="C191" s="123">
        <f>C192+C193</f>
        <v>118296</v>
      </c>
      <c r="D191" s="123">
        <f t="shared" ref="D191:E191" si="24">D192+D193</f>
        <v>144716</v>
      </c>
      <c r="E191" s="123">
        <f t="shared" si="24"/>
        <v>-15860</v>
      </c>
      <c r="F191" s="123">
        <f t="shared" si="22"/>
        <v>247152</v>
      </c>
      <c r="H191" s="123">
        <f>H192+H193</f>
        <v>252363</v>
      </c>
      <c r="I191" s="123">
        <f t="shared" ref="I191:J191" si="25">I192+I193</f>
        <v>168136</v>
      </c>
      <c r="J191" s="123">
        <f t="shared" si="25"/>
        <v>-42541</v>
      </c>
      <c r="K191" s="123">
        <f t="shared" si="23"/>
        <v>377958</v>
      </c>
      <c r="M191"/>
      <c r="N191"/>
      <c r="O191"/>
      <c r="P191"/>
      <c r="Q191"/>
      <c r="R191"/>
      <c r="S191"/>
      <c r="T191"/>
      <c r="U191"/>
    </row>
    <row r="192" spans="1:21">
      <c r="A192" s="84" t="s">
        <v>439</v>
      </c>
      <c r="B192" s="116" t="s">
        <v>440</v>
      </c>
      <c r="C192" s="78">
        <v>110998</v>
      </c>
      <c r="D192" s="78">
        <v>0</v>
      </c>
      <c r="E192" s="78">
        <v>-63</v>
      </c>
      <c r="F192" s="78">
        <f t="shared" si="22"/>
        <v>110935</v>
      </c>
      <c r="H192" s="78">
        <v>237305</v>
      </c>
      <c r="I192" s="78">
        <v>4</v>
      </c>
      <c r="J192" s="78">
        <v>-158</v>
      </c>
      <c r="K192" s="78">
        <f t="shared" si="23"/>
        <v>237151</v>
      </c>
      <c r="M192"/>
      <c r="N192"/>
      <c r="O192"/>
      <c r="P192"/>
      <c r="Q192"/>
      <c r="R192"/>
      <c r="S192"/>
      <c r="T192"/>
      <c r="U192"/>
    </row>
    <row r="193" spans="1:21">
      <c r="A193" s="96" t="s">
        <v>54</v>
      </c>
      <c r="B193" s="116" t="s">
        <v>442</v>
      </c>
      <c r="C193" s="78">
        <v>7298</v>
      </c>
      <c r="D193" s="78">
        <v>144716</v>
      </c>
      <c r="E193" s="78">
        <v>-15797</v>
      </c>
      <c r="F193" s="78">
        <f t="shared" si="22"/>
        <v>136217</v>
      </c>
      <c r="H193" s="78">
        <v>15058</v>
      </c>
      <c r="I193" s="78">
        <v>168132</v>
      </c>
      <c r="J193" s="78">
        <v>-42383</v>
      </c>
      <c r="K193" s="78">
        <f t="shared" si="23"/>
        <v>140807</v>
      </c>
      <c r="M193"/>
      <c r="N193"/>
      <c r="O193"/>
      <c r="P193"/>
      <c r="Q193"/>
      <c r="R193"/>
      <c r="S193"/>
      <c r="T193"/>
      <c r="U193"/>
    </row>
    <row r="194" spans="1:21">
      <c r="A194" s="85" t="s">
        <v>390</v>
      </c>
      <c r="B194" s="124" t="s">
        <v>391</v>
      </c>
      <c r="C194" s="123">
        <f>C187-C191</f>
        <v>683339</v>
      </c>
      <c r="D194" s="123">
        <f t="shared" ref="D194:E194" si="26">D187-D191</f>
        <v>54622</v>
      </c>
      <c r="E194" s="123">
        <f t="shared" si="26"/>
        <v>-83</v>
      </c>
      <c r="F194" s="123">
        <f t="shared" si="22"/>
        <v>737878</v>
      </c>
      <c r="H194" s="123">
        <f>H187-H191</f>
        <v>785510</v>
      </c>
      <c r="I194" s="123">
        <f t="shared" ref="I194:J194" si="27">I187-I191</f>
        <v>66833</v>
      </c>
      <c r="J194" s="123">
        <f t="shared" si="27"/>
        <v>-102</v>
      </c>
      <c r="K194" s="123">
        <f t="shared" si="23"/>
        <v>852241</v>
      </c>
      <c r="M194"/>
      <c r="N194"/>
      <c r="O194"/>
      <c r="P194"/>
      <c r="Q194"/>
      <c r="R194"/>
      <c r="S194"/>
      <c r="T194"/>
      <c r="U194"/>
    </row>
    <row r="195" spans="1:21">
      <c r="A195" s="83" t="s">
        <v>58</v>
      </c>
      <c r="B195" s="77" t="s">
        <v>59</v>
      </c>
      <c r="C195" s="78">
        <v>92144</v>
      </c>
      <c r="D195" s="78">
        <v>43304</v>
      </c>
      <c r="E195" s="78">
        <v>-80</v>
      </c>
      <c r="F195" s="78">
        <f t="shared" si="22"/>
        <v>135368</v>
      </c>
      <c r="H195" s="78">
        <v>198832</v>
      </c>
      <c r="I195" s="78">
        <v>45063</v>
      </c>
      <c r="J195" s="78">
        <v>-99</v>
      </c>
      <c r="K195" s="78">
        <f t="shared" si="23"/>
        <v>243796</v>
      </c>
      <c r="M195"/>
      <c r="N195"/>
      <c r="O195"/>
      <c r="P195"/>
      <c r="Q195"/>
      <c r="R195"/>
      <c r="S195"/>
      <c r="T195"/>
      <c r="U195"/>
    </row>
    <row r="196" spans="1:21">
      <c r="A196" s="96" t="s">
        <v>465</v>
      </c>
      <c r="B196" s="77" t="s">
        <v>61</v>
      </c>
      <c r="C196" s="78">
        <v>237509</v>
      </c>
      <c r="D196" s="78">
        <v>10926</v>
      </c>
      <c r="E196" s="78">
        <v>-125</v>
      </c>
      <c r="F196" s="78">
        <f t="shared" si="22"/>
        <v>248310</v>
      </c>
      <c r="H196" s="78">
        <v>160990</v>
      </c>
      <c r="I196" s="78">
        <v>8364</v>
      </c>
      <c r="J196" s="78">
        <v>-238</v>
      </c>
      <c r="K196" s="78">
        <f t="shared" si="23"/>
        <v>169116</v>
      </c>
      <c r="M196"/>
      <c r="N196"/>
      <c r="O196"/>
      <c r="P196"/>
      <c r="Q196"/>
      <c r="R196"/>
      <c r="S196"/>
      <c r="T196"/>
      <c r="U196"/>
    </row>
    <row r="197" spans="1:21">
      <c r="A197" s="77" t="s">
        <v>62</v>
      </c>
      <c r="B197" s="77" t="s">
        <v>63</v>
      </c>
      <c r="C197" s="78">
        <v>78504</v>
      </c>
      <c r="D197" s="78">
        <v>0</v>
      </c>
      <c r="E197" s="78">
        <v>0</v>
      </c>
      <c r="F197" s="78">
        <f t="shared" si="22"/>
        <v>78504</v>
      </c>
      <c r="H197" s="78">
        <v>20002</v>
      </c>
      <c r="I197" s="78">
        <v>0</v>
      </c>
      <c r="J197" s="78">
        <v>0</v>
      </c>
      <c r="K197" s="78">
        <f t="shared" si="23"/>
        <v>20002</v>
      </c>
      <c r="M197"/>
      <c r="N197"/>
      <c r="O197"/>
      <c r="P197"/>
      <c r="Q197"/>
      <c r="R197"/>
      <c r="S197"/>
      <c r="T197"/>
      <c r="U197"/>
    </row>
    <row r="198" spans="1:21">
      <c r="A198" s="77" t="s">
        <v>64</v>
      </c>
      <c r="B198" s="77" t="s">
        <v>65</v>
      </c>
      <c r="C198" s="78">
        <v>27049</v>
      </c>
      <c r="D198" s="78">
        <v>3252</v>
      </c>
      <c r="E198" s="78">
        <v>-1428</v>
      </c>
      <c r="F198" s="78">
        <f t="shared" si="22"/>
        <v>28873</v>
      </c>
      <c r="H198" s="78">
        <v>50922</v>
      </c>
      <c r="I198" s="78">
        <v>5409</v>
      </c>
      <c r="J198" s="78">
        <v>-2291</v>
      </c>
      <c r="K198" s="78">
        <f t="shared" si="23"/>
        <v>54040</v>
      </c>
      <c r="M198"/>
      <c r="N198"/>
      <c r="O198"/>
      <c r="P198"/>
      <c r="Q198"/>
      <c r="R198"/>
      <c r="S198"/>
      <c r="T198"/>
      <c r="U198"/>
    </row>
    <row r="199" spans="1:21">
      <c r="A199" s="83" t="s">
        <v>66</v>
      </c>
      <c r="B199" s="77" t="s">
        <v>67</v>
      </c>
      <c r="C199" s="78">
        <v>15279</v>
      </c>
      <c r="D199" s="78">
        <v>3567</v>
      </c>
      <c r="E199" s="78">
        <v>-1307</v>
      </c>
      <c r="F199" s="78">
        <f t="shared" si="22"/>
        <v>17539</v>
      </c>
      <c r="H199" s="78">
        <v>19162</v>
      </c>
      <c r="I199" s="78">
        <v>7227</v>
      </c>
      <c r="J199" s="78">
        <v>-2053</v>
      </c>
      <c r="K199" s="78">
        <f t="shared" si="23"/>
        <v>24336</v>
      </c>
      <c r="M199"/>
      <c r="N199"/>
      <c r="O199"/>
      <c r="P199"/>
      <c r="Q199"/>
      <c r="R199"/>
      <c r="S199"/>
      <c r="T199"/>
      <c r="U199"/>
    </row>
    <row r="200" spans="1:21">
      <c r="A200" s="83" t="s">
        <v>68</v>
      </c>
      <c r="B200" s="77" t="s">
        <v>443</v>
      </c>
      <c r="C200" s="78">
        <v>-38</v>
      </c>
      <c r="D200" s="78">
        <v>0</v>
      </c>
      <c r="E200" s="78">
        <v>0</v>
      </c>
      <c r="F200" s="78">
        <f t="shared" si="22"/>
        <v>-38</v>
      </c>
      <c r="H200" s="78">
        <v>7</v>
      </c>
      <c r="I200" s="78">
        <v>0</v>
      </c>
      <c r="J200" s="78">
        <v>0</v>
      </c>
      <c r="K200" s="78">
        <f t="shared" si="23"/>
        <v>7</v>
      </c>
      <c r="M200"/>
      <c r="N200"/>
      <c r="O200"/>
      <c r="P200"/>
      <c r="Q200"/>
      <c r="R200"/>
      <c r="S200"/>
      <c r="T200"/>
      <c r="U200"/>
    </row>
    <row r="201" spans="1:21">
      <c r="A201" s="85" t="s">
        <v>393</v>
      </c>
      <c r="B201" s="124" t="s">
        <v>394</v>
      </c>
      <c r="C201" s="123">
        <f>C194-C195-C196+C198-C199+C200</f>
        <v>365418</v>
      </c>
      <c r="D201" s="123">
        <f>D194-D195-D196+D198-D199+D200</f>
        <v>77</v>
      </c>
      <c r="E201" s="123">
        <f>E194-E195-E196+E198-E199+E200</f>
        <v>1</v>
      </c>
      <c r="F201" s="123">
        <f t="shared" si="22"/>
        <v>365496</v>
      </c>
      <c r="H201" s="123">
        <f>H194-H195-H196+H198-H199+H200</f>
        <v>457455</v>
      </c>
      <c r="I201" s="123">
        <f t="shared" ref="I201:J201" si="28">I194-I195-I196+I198-I199+I200</f>
        <v>11588</v>
      </c>
      <c r="J201" s="123">
        <f t="shared" si="28"/>
        <v>-3</v>
      </c>
      <c r="K201" s="123">
        <f t="shared" si="23"/>
        <v>469040</v>
      </c>
      <c r="M201"/>
      <c r="N201"/>
      <c r="O201"/>
      <c r="P201"/>
      <c r="Q201"/>
      <c r="R201"/>
      <c r="S201"/>
      <c r="T201"/>
      <c r="U201"/>
    </row>
    <row r="202" spans="1:21">
      <c r="A202" s="83" t="s">
        <v>72</v>
      </c>
      <c r="B202" s="77" t="s">
        <v>73</v>
      </c>
      <c r="C202" s="78">
        <v>76974</v>
      </c>
      <c r="D202" s="78">
        <v>6539</v>
      </c>
      <c r="E202" s="78">
        <v>0</v>
      </c>
      <c r="F202" s="78">
        <f t="shared" si="22"/>
        <v>83513</v>
      </c>
      <c r="H202" s="78">
        <v>114729</v>
      </c>
      <c r="I202" s="78">
        <v>3916</v>
      </c>
      <c r="J202" s="78">
        <v>0</v>
      </c>
      <c r="K202" s="78">
        <f t="shared" si="23"/>
        <v>118645</v>
      </c>
      <c r="M202"/>
      <c r="N202"/>
      <c r="O202"/>
      <c r="P202"/>
      <c r="Q202"/>
      <c r="R202"/>
      <c r="S202"/>
      <c r="T202"/>
      <c r="U202"/>
    </row>
    <row r="203" spans="1:21">
      <c r="A203" s="83" t="s">
        <v>74</v>
      </c>
      <c r="B203" s="77" t="s">
        <v>75</v>
      </c>
      <c r="C203" s="78">
        <v>14127</v>
      </c>
      <c r="D203" s="78">
        <v>4905</v>
      </c>
      <c r="E203" s="78">
        <v>-107</v>
      </c>
      <c r="F203" s="78">
        <f t="shared" si="22"/>
        <v>18925</v>
      </c>
      <c r="H203" s="78">
        <v>45429</v>
      </c>
      <c r="I203" s="78">
        <v>3929</v>
      </c>
      <c r="J203" s="78">
        <v>-165</v>
      </c>
      <c r="K203" s="78">
        <f t="shared" si="23"/>
        <v>49193</v>
      </c>
      <c r="M203"/>
      <c r="N203"/>
      <c r="O203"/>
      <c r="P203"/>
      <c r="Q203"/>
      <c r="R203"/>
      <c r="S203"/>
      <c r="T203"/>
      <c r="U203"/>
    </row>
    <row r="204" spans="1:21">
      <c r="A204" s="85" t="s">
        <v>444</v>
      </c>
      <c r="B204" s="124" t="s">
        <v>396</v>
      </c>
      <c r="C204" s="123">
        <f>C201+C202-C203</f>
        <v>428265</v>
      </c>
      <c r="D204" s="123">
        <f t="shared" ref="D204:E204" si="29">D201+D202-D203</f>
        <v>1711</v>
      </c>
      <c r="E204" s="123">
        <f t="shared" si="29"/>
        <v>108</v>
      </c>
      <c r="F204" s="123">
        <f t="shared" si="22"/>
        <v>430084</v>
      </c>
      <c r="H204" s="123">
        <f>H201+H202-H203</f>
        <v>526755</v>
      </c>
      <c r="I204" s="123">
        <f t="shared" ref="I204:J204" si="30">I201+I202-I203</f>
        <v>11575</v>
      </c>
      <c r="J204" s="123">
        <f t="shared" si="30"/>
        <v>162</v>
      </c>
      <c r="K204" s="123">
        <f t="shared" si="23"/>
        <v>538492</v>
      </c>
      <c r="M204"/>
      <c r="N204"/>
      <c r="O204"/>
      <c r="P204"/>
      <c r="Q204"/>
      <c r="R204"/>
      <c r="S204"/>
      <c r="T204"/>
      <c r="U204"/>
    </row>
    <row r="205" spans="1:21">
      <c r="A205" s="83" t="s">
        <v>263</v>
      </c>
      <c r="B205" s="77" t="s">
        <v>79</v>
      </c>
      <c r="C205" s="78">
        <v>-40347</v>
      </c>
      <c r="D205" s="78">
        <v>577</v>
      </c>
      <c r="E205" s="78">
        <v>-20</v>
      </c>
      <c r="F205" s="78">
        <f t="shared" si="22"/>
        <v>-39790</v>
      </c>
      <c r="H205" s="78">
        <v>56007</v>
      </c>
      <c r="I205" s="78">
        <v>1320</v>
      </c>
      <c r="J205" s="78">
        <v>60</v>
      </c>
      <c r="K205" s="78">
        <f t="shared" si="23"/>
        <v>57387</v>
      </c>
      <c r="M205"/>
      <c r="N205"/>
      <c r="O205"/>
      <c r="P205"/>
      <c r="Q205"/>
      <c r="R205"/>
      <c r="S205"/>
      <c r="T205"/>
      <c r="U205"/>
    </row>
    <row r="206" spans="1:21">
      <c r="A206" s="85" t="s">
        <v>397</v>
      </c>
      <c r="B206" s="124" t="s">
        <v>398</v>
      </c>
      <c r="C206" s="123">
        <f>C204-C205</f>
        <v>468612</v>
      </c>
      <c r="D206" s="123">
        <f t="shared" ref="D206:E206" si="31">D204-D205</f>
        <v>1134</v>
      </c>
      <c r="E206" s="123">
        <f t="shared" si="31"/>
        <v>128</v>
      </c>
      <c r="F206" s="123">
        <f t="shared" si="22"/>
        <v>469874</v>
      </c>
      <c r="H206" s="123">
        <f>H204-H205</f>
        <v>470748</v>
      </c>
      <c r="I206" s="123">
        <f t="shared" ref="I206:J206" si="32">I204-I205</f>
        <v>10255</v>
      </c>
      <c r="J206" s="123">
        <f t="shared" si="32"/>
        <v>102</v>
      </c>
      <c r="K206" s="123">
        <f t="shared" si="23"/>
        <v>481105</v>
      </c>
      <c r="M206"/>
      <c r="N206"/>
      <c r="O206"/>
      <c r="P206"/>
      <c r="Q206"/>
      <c r="R206"/>
      <c r="S206"/>
      <c r="T206"/>
      <c r="U206"/>
    </row>
    <row r="207" spans="1:21">
      <c r="A207" s="83"/>
      <c r="B207" s="77"/>
      <c r="C207" s="78"/>
      <c r="D207" s="78"/>
      <c r="E207" s="78"/>
      <c r="F207" s="78"/>
      <c r="H207" s="78"/>
      <c r="I207" s="78"/>
      <c r="J207" s="78"/>
      <c r="K207" s="78"/>
      <c r="M207"/>
      <c r="N207"/>
      <c r="O207"/>
      <c r="P207"/>
      <c r="Q207"/>
      <c r="R207"/>
      <c r="S207"/>
      <c r="T207"/>
      <c r="U207"/>
    </row>
    <row r="208" spans="1:21">
      <c r="A208" s="85" t="s">
        <v>445</v>
      </c>
      <c r="B208" s="124" t="s">
        <v>446</v>
      </c>
      <c r="C208" s="123">
        <f>C206</f>
        <v>468612</v>
      </c>
      <c r="D208" s="123">
        <f t="shared" ref="D208:E208" si="33">D206</f>
        <v>1134</v>
      </c>
      <c r="E208" s="123">
        <f t="shared" si="33"/>
        <v>128</v>
      </c>
      <c r="F208" s="123">
        <f t="shared" si="22"/>
        <v>469874</v>
      </c>
      <c r="H208" s="123">
        <f>H206</f>
        <v>470748</v>
      </c>
      <c r="I208" s="123">
        <f t="shared" ref="I208:J208" si="34">I206</f>
        <v>10255</v>
      </c>
      <c r="J208" s="123">
        <f t="shared" si="34"/>
        <v>102</v>
      </c>
      <c r="K208" s="123">
        <f t="shared" si="23"/>
        <v>481105</v>
      </c>
      <c r="M208"/>
      <c r="N208"/>
      <c r="O208"/>
      <c r="P208"/>
      <c r="Q208"/>
      <c r="R208"/>
      <c r="S208"/>
      <c r="T208"/>
      <c r="U208"/>
    </row>
    <row r="209" spans="1:22" s="236" customFormat="1" ht="14">
      <c r="M209"/>
      <c r="N209"/>
      <c r="O209"/>
      <c r="P209"/>
      <c r="Q209"/>
      <c r="R209"/>
      <c r="S209"/>
      <c r="T209"/>
      <c r="U209"/>
    </row>
    <row r="210" spans="1:22" s="236" customFormat="1">
      <c r="A210" s="256"/>
      <c r="R210" s="239"/>
      <c r="S210" s="239"/>
      <c r="T210" s="239"/>
      <c r="U210" s="239"/>
      <c r="V210" s="239"/>
    </row>
    <row r="211" spans="1:22" s="236" customFormat="1">
      <c r="A211" s="256"/>
      <c r="R211" s="239"/>
      <c r="S211" s="239"/>
      <c r="T211" s="239"/>
      <c r="U211" s="239"/>
      <c r="V211" s="239"/>
    </row>
    <row r="212" spans="1:22" ht="48" customHeight="1">
      <c r="A212" s="205" t="s">
        <v>447</v>
      </c>
      <c r="B212" s="205" t="s">
        <v>448</v>
      </c>
      <c r="C212" s="383">
        <f>C48</f>
        <v>45657</v>
      </c>
      <c r="D212" s="384"/>
      <c r="E212" s="384"/>
      <c r="F212" s="384"/>
      <c r="G212" s="239"/>
      <c r="H212" s="383" t="s">
        <v>492</v>
      </c>
      <c r="I212" s="384"/>
      <c r="J212" s="384"/>
      <c r="K212" s="384"/>
      <c r="M212"/>
      <c r="N212"/>
      <c r="O212"/>
      <c r="P212"/>
      <c r="R212" s="239"/>
      <c r="S212" s="239"/>
      <c r="T212" s="239"/>
      <c r="U212" s="239"/>
      <c r="V212" s="239"/>
    </row>
    <row r="213" spans="1:22" ht="52">
      <c r="A213" s="390" t="s">
        <v>126</v>
      </c>
      <c r="B213" s="390" t="s">
        <v>127</v>
      </c>
      <c r="C213" s="388" t="s">
        <v>430</v>
      </c>
      <c r="D213" s="388" t="s">
        <v>431</v>
      </c>
      <c r="E213" s="255" t="s">
        <v>478</v>
      </c>
      <c r="F213" s="255" t="s">
        <v>433</v>
      </c>
      <c r="H213" s="388" t="s">
        <v>430</v>
      </c>
      <c r="I213" s="388" t="s">
        <v>431</v>
      </c>
      <c r="J213" s="255" t="s">
        <v>478</v>
      </c>
      <c r="K213" s="255" t="s">
        <v>433</v>
      </c>
      <c r="M213"/>
      <c r="N213"/>
      <c r="O213"/>
      <c r="P213"/>
      <c r="R213" s="239"/>
      <c r="S213" s="239"/>
      <c r="T213" s="239"/>
      <c r="U213" s="239"/>
      <c r="V213" s="239"/>
    </row>
    <row r="214" spans="1:22" ht="65">
      <c r="A214" s="391"/>
      <c r="B214" s="391"/>
      <c r="C214" s="389"/>
      <c r="D214" s="389"/>
      <c r="E214" s="255" t="s">
        <v>479</v>
      </c>
      <c r="F214" s="255" t="s">
        <v>435</v>
      </c>
      <c r="H214" s="389"/>
      <c r="I214" s="389"/>
      <c r="J214" s="255" t="s">
        <v>479</v>
      </c>
      <c r="K214" s="255" t="s">
        <v>435</v>
      </c>
      <c r="M214"/>
      <c r="N214"/>
      <c r="O214"/>
      <c r="P214"/>
      <c r="R214" s="239"/>
      <c r="S214" s="239"/>
      <c r="T214" s="239"/>
      <c r="U214" s="239"/>
      <c r="V214" s="239"/>
    </row>
    <row r="215" spans="1:22">
      <c r="A215" s="121" t="s">
        <v>130</v>
      </c>
      <c r="B215" s="121" t="s">
        <v>131</v>
      </c>
      <c r="C215" s="125">
        <f>SUM(C216:C226)</f>
        <v>1559482</v>
      </c>
      <c r="D215" s="125">
        <f>SUM(D216:D226)</f>
        <v>31452</v>
      </c>
      <c r="E215" s="125">
        <f>SUM(E216:E226)</f>
        <v>-16770</v>
      </c>
      <c r="F215" s="125">
        <f>SUM(F216:F226)</f>
        <v>1574164</v>
      </c>
      <c r="H215" s="125">
        <f>SUM(H216:H226)</f>
        <v>1421258</v>
      </c>
      <c r="I215" s="125">
        <f t="shared" ref="I215:J215" si="35">SUM(I216:I226)</f>
        <v>46167</v>
      </c>
      <c r="J215" s="125">
        <f t="shared" si="35"/>
        <v>-16740</v>
      </c>
      <c r="K215" s="125">
        <f>SUM(K216:K226)</f>
        <v>1450685</v>
      </c>
      <c r="M215"/>
      <c r="N215"/>
      <c r="O215"/>
      <c r="P215"/>
      <c r="R215" s="239"/>
      <c r="S215" s="239"/>
      <c r="T215" s="239"/>
      <c r="U215" s="239"/>
      <c r="V215" s="239"/>
    </row>
    <row r="216" spans="1:22">
      <c r="A216" s="77" t="s">
        <v>132</v>
      </c>
      <c r="B216" s="77" t="s">
        <v>133</v>
      </c>
      <c r="C216" s="78">
        <v>262095</v>
      </c>
      <c r="D216" s="78">
        <v>1772</v>
      </c>
      <c r="E216" s="78">
        <v>-889</v>
      </c>
      <c r="F216" s="78">
        <f>C216+D216+E216</f>
        <v>262978</v>
      </c>
      <c r="H216" s="78">
        <v>181955</v>
      </c>
      <c r="I216" s="78">
        <v>2404</v>
      </c>
      <c r="J216" s="78">
        <v>-1321</v>
      </c>
      <c r="K216" s="78">
        <f>H216+I216+J216</f>
        <v>183038</v>
      </c>
      <c r="M216"/>
      <c r="N216"/>
      <c r="O216"/>
      <c r="P216"/>
      <c r="R216" s="239"/>
      <c r="S216" s="239"/>
      <c r="T216" s="239"/>
      <c r="U216" s="239"/>
      <c r="V216" s="239"/>
    </row>
    <row r="217" spans="1:22">
      <c r="A217" s="77" t="s">
        <v>134</v>
      </c>
      <c r="B217" s="77" t="s">
        <v>449</v>
      </c>
      <c r="C217" s="78">
        <v>65756</v>
      </c>
      <c r="D217" s="78">
        <v>3877</v>
      </c>
      <c r="E217" s="78">
        <v>-328</v>
      </c>
      <c r="F217" s="78">
        <f t="shared" ref="F217:F236" si="36">C217+D217+E217</f>
        <v>69305</v>
      </c>
      <c r="H217" s="78">
        <v>67795</v>
      </c>
      <c r="I217" s="78">
        <v>2671</v>
      </c>
      <c r="J217" s="78">
        <v>-408</v>
      </c>
      <c r="K217" s="78">
        <f t="shared" ref="K217:K222" si="37">H217+I217+J217</f>
        <v>70058</v>
      </c>
      <c r="M217"/>
      <c r="N217"/>
      <c r="O217"/>
      <c r="P217"/>
      <c r="R217" s="239"/>
      <c r="S217" s="239"/>
      <c r="T217" s="239"/>
      <c r="U217" s="239"/>
      <c r="V217" s="239"/>
    </row>
    <row r="218" spans="1:22">
      <c r="A218" s="77" t="s">
        <v>136</v>
      </c>
      <c r="B218" s="77" t="s">
        <v>137</v>
      </c>
      <c r="C218" s="78">
        <v>692281</v>
      </c>
      <c r="D218" s="78">
        <v>2895</v>
      </c>
      <c r="E218" s="78">
        <v>245</v>
      </c>
      <c r="F218" s="78">
        <f t="shared" si="36"/>
        <v>695421</v>
      </c>
      <c r="H218" s="78">
        <v>524475</v>
      </c>
      <c r="I218" s="78">
        <v>2472</v>
      </c>
      <c r="J218" s="78">
        <v>235</v>
      </c>
      <c r="K218" s="78">
        <f t="shared" si="37"/>
        <v>527182</v>
      </c>
      <c r="M218"/>
      <c r="N218"/>
      <c r="O218"/>
      <c r="P218"/>
      <c r="R218" s="239"/>
      <c r="S218" s="239"/>
      <c r="T218" s="239"/>
      <c r="U218" s="239"/>
      <c r="V218" s="239"/>
    </row>
    <row r="219" spans="1:22">
      <c r="A219" s="77" t="s">
        <v>138</v>
      </c>
      <c r="B219" s="77" t="s">
        <v>139</v>
      </c>
      <c r="C219" s="78">
        <v>56438</v>
      </c>
      <c r="D219" s="78">
        <v>0</v>
      </c>
      <c r="E219" s="78">
        <v>0</v>
      </c>
      <c r="F219" s="78">
        <f t="shared" si="36"/>
        <v>56438</v>
      </c>
      <c r="H219" s="78">
        <v>56438</v>
      </c>
      <c r="I219" s="78">
        <v>0</v>
      </c>
      <c r="J219" s="78">
        <v>0</v>
      </c>
      <c r="K219" s="78">
        <f t="shared" si="37"/>
        <v>56438</v>
      </c>
      <c r="M219"/>
      <c r="N219"/>
      <c r="O219"/>
      <c r="P219"/>
      <c r="R219" s="239"/>
      <c r="S219" s="239"/>
      <c r="T219" s="239"/>
      <c r="U219" s="239"/>
      <c r="V219" s="239"/>
    </row>
    <row r="220" spans="1:22">
      <c r="A220" s="77" t="s">
        <v>140</v>
      </c>
      <c r="B220" s="77" t="s">
        <v>141</v>
      </c>
      <c r="C220" s="78">
        <v>31605</v>
      </c>
      <c r="D220" s="78">
        <v>0</v>
      </c>
      <c r="E220" s="78">
        <v>0</v>
      </c>
      <c r="F220" s="78">
        <f t="shared" si="36"/>
        <v>31605</v>
      </c>
      <c r="H220" s="78">
        <v>34245</v>
      </c>
      <c r="I220" s="78">
        <v>0</v>
      </c>
      <c r="J220" s="78">
        <v>0</v>
      </c>
      <c r="K220" s="78">
        <f t="shared" si="37"/>
        <v>34245</v>
      </c>
      <c r="M220"/>
      <c r="N220"/>
      <c r="O220"/>
      <c r="P220"/>
      <c r="R220" s="239"/>
      <c r="S220" s="239"/>
      <c r="T220" s="239"/>
      <c r="U220" s="239"/>
      <c r="V220" s="239"/>
    </row>
    <row r="221" spans="1:22">
      <c r="A221" s="77" t="s">
        <v>450</v>
      </c>
      <c r="B221" s="77" t="s">
        <v>451</v>
      </c>
      <c r="C221" s="78">
        <v>15798</v>
      </c>
      <c r="D221" s="78">
        <v>0</v>
      </c>
      <c r="E221" s="78">
        <v>-15798</v>
      </c>
      <c r="F221" s="78">
        <f t="shared" si="36"/>
        <v>0</v>
      </c>
      <c r="H221" s="78">
        <v>15226</v>
      </c>
      <c r="I221" s="78">
        <v>0</v>
      </c>
      <c r="J221" s="78">
        <v>-15226</v>
      </c>
      <c r="K221" s="78">
        <f t="shared" si="37"/>
        <v>0</v>
      </c>
      <c r="M221"/>
      <c r="N221"/>
      <c r="O221"/>
      <c r="P221"/>
      <c r="R221" s="239"/>
      <c r="S221" s="239"/>
      <c r="T221" s="239"/>
      <c r="U221" s="239"/>
      <c r="V221" s="239"/>
    </row>
    <row r="222" spans="1:22" s="240" customFormat="1">
      <c r="A222" s="77" t="s">
        <v>144</v>
      </c>
      <c r="B222" s="77" t="s">
        <v>145</v>
      </c>
      <c r="C222" s="78">
        <v>39453</v>
      </c>
      <c r="D222" s="78">
        <v>0</v>
      </c>
      <c r="E222" s="78">
        <v>0</v>
      </c>
      <c r="F222" s="78">
        <f t="shared" si="36"/>
        <v>39453</v>
      </c>
      <c r="H222" s="78">
        <v>38095</v>
      </c>
      <c r="I222" s="78">
        <v>0</v>
      </c>
      <c r="J222" s="78">
        <v>0</v>
      </c>
      <c r="K222" s="78">
        <f t="shared" si="37"/>
        <v>38095</v>
      </c>
      <c r="M222"/>
      <c r="N222"/>
      <c r="O222"/>
      <c r="P222"/>
      <c r="R222" s="239"/>
      <c r="S222" s="239"/>
      <c r="T222" s="239"/>
      <c r="U222" s="239"/>
      <c r="V222" s="239"/>
    </row>
    <row r="223" spans="1:22" s="240" customFormat="1">
      <c r="A223" s="77" t="s">
        <v>146</v>
      </c>
      <c r="B223" s="77" t="s">
        <v>147</v>
      </c>
      <c r="C223" s="78">
        <v>292137</v>
      </c>
      <c r="D223" s="78">
        <v>0</v>
      </c>
      <c r="E223" s="78">
        <v>0</v>
      </c>
      <c r="F223" s="78">
        <f>C223+D223+E223</f>
        <v>292137</v>
      </c>
      <c r="H223" s="78">
        <v>455907</v>
      </c>
      <c r="I223" s="78">
        <v>0</v>
      </c>
      <c r="J223" s="78">
        <v>0</v>
      </c>
      <c r="K223" s="78">
        <f>H223+I223+J223</f>
        <v>455907</v>
      </c>
      <c r="M223"/>
      <c r="N223"/>
      <c r="O223"/>
      <c r="P223"/>
      <c r="R223" s="239"/>
      <c r="S223" s="239"/>
      <c r="T223" s="239"/>
      <c r="U223" s="239"/>
      <c r="V223" s="239"/>
    </row>
    <row r="224" spans="1:22" s="257" customFormat="1">
      <c r="A224" s="89" t="s">
        <v>148</v>
      </c>
      <c r="B224" s="77" t="s">
        <v>149</v>
      </c>
      <c r="C224" s="78">
        <v>3771</v>
      </c>
      <c r="D224" s="78">
        <v>20660</v>
      </c>
      <c r="E224" s="78">
        <v>0</v>
      </c>
      <c r="F224" s="78">
        <f>C224+D224+E224</f>
        <v>24431</v>
      </c>
      <c r="H224" s="78">
        <v>4913</v>
      </c>
      <c r="I224" s="78">
        <v>36993</v>
      </c>
      <c r="J224" s="78">
        <v>0</v>
      </c>
      <c r="K224" s="78">
        <f>H224+I224+J224</f>
        <v>41906</v>
      </c>
      <c r="L224" s="240"/>
      <c r="M224"/>
      <c r="N224"/>
      <c r="O224"/>
      <c r="P224"/>
      <c r="R224" s="239"/>
      <c r="S224" s="239"/>
      <c r="T224" s="239"/>
      <c r="U224" s="239"/>
      <c r="V224" s="239"/>
    </row>
    <row r="225" spans="1:22" s="240" customFormat="1">
      <c r="A225" s="89" t="s">
        <v>150</v>
      </c>
      <c r="B225" s="77" t="s">
        <v>151</v>
      </c>
      <c r="C225" s="78">
        <v>99741</v>
      </c>
      <c r="D225" s="78">
        <v>2248</v>
      </c>
      <c r="E225" s="78">
        <v>0</v>
      </c>
      <c r="F225" s="78">
        <f>C225+D225+E225</f>
        <v>101989</v>
      </c>
      <c r="H225" s="78">
        <v>41826</v>
      </c>
      <c r="I225" s="78">
        <v>1627</v>
      </c>
      <c r="J225" s="78">
        <v>-20</v>
      </c>
      <c r="K225" s="78">
        <f>H225+I225+J225</f>
        <v>43433</v>
      </c>
      <c r="M225"/>
      <c r="N225"/>
      <c r="O225"/>
      <c r="P225"/>
      <c r="R225" s="239"/>
      <c r="S225" s="239"/>
      <c r="T225" s="239"/>
      <c r="U225" s="239"/>
      <c r="V225" s="239"/>
    </row>
    <row r="226" spans="1:22" s="240" customFormat="1">
      <c r="A226" s="77" t="s">
        <v>152</v>
      </c>
      <c r="B226" s="77" t="s">
        <v>153</v>
      </c>
      <c r="C226" s="78">
        <v>407</v>
      </c>
      <c r="D226" s="78">
        <v>0</v>
      </c>
      <c r="E226" s="78">
        <v>0</v>
      </c>
      <c r="F226" s="78">
        <f>C226+D226+E226</f>
        <v>407</v>
      </c>
      <c r="H226" s="78">
        <v>383</v>
      </c>
      <c r="I226" s="78">
        <v>0</v>
      </c>
      <c r="J226" s="78">
        <v>0</v>
      </c>
      <c r="K226" s="78">
        <f>H226+I226+J226</f>
        <v>383</v>
      </c>
      <c r="M226"/>
      <c r="N226"/>
      <c r="O226"/>
      <c r="P226"/>
      <c r="R226" s="239"/>
      <c r="S226" s="239"/>
      <c r="T226" s="239"/>
      <c r="U226" s="239"/>
      <c r="V226" s="239"/>
    </row>
    <row r="227" spans="1:22">
      <c r="A227" s="121" t="s">
        <v>154</v>
      </c>
      <c r="B227" s="121" t="s">
        <v>155</v>
      </c>
      <c r="C227" s="125">
        <f>SUM(C228:C236)</f>
        <v>1396146</v>
      </c>
      <c r="D227" s="125">
        <f>SUM(D228:D236)</f>
        <v>77519</v>
      </c>
      <c r="E227" s="125">
        <f>SUM(E228:E236)</f>
        <v>-5405</v>
      </c>
      <c r="F227" s="125">
        <f>F228+F229+F230+F231+F232+F233+F234+F235+F236</f>
        <v>1468260</v>
      </c>
      <c r="H227" s="125">
        <f>SUM(H228:H236)</f>
        <v>1102799</v>
      </c>
      <c r="I227" s="125">
        <f>SUM(I228:I236)</f>
        <v>76195</v>
      </c>
      <c r="J227" s="125">
        <f>SUM(J228:J236)</f>
        <v>-16179</v>
      </c>
      <c r="K227" s="125">
        <f>SUM(K228:K236)</f>
        <v>1162815</v>
      </c>
      <c r="M227"/>
      <c r="N227"/>
      <c r="O227"/>
      <c r="P227"/>
      <c r="R227" s="239"/>
      <c r="S227" s="239"/>
      <c r="T227" s="239"/>
      <c r="U227" s="239"/>
      <c r="V227" s="239"/>
    </row>
    <row r="228" spans="1:22" s="240" customFormat="1">
      <c r="A228" s="77" t="s">
        <v>156</v>
      </c>
      <c r="B228" s="77" t="s">
        <v>157</v>
      </c>
      <c r="C228" s="78">
        <v>1802</v>
      </c>
      <c r="D228" s="78">
        <v>0</v>
      </c>
      <c r="E228" s="78">
        <v>0</v>
      </c>
      <c r="F228" s="78">
        <f t="shared" si="36"/>
        <v>1802</v>
      </c>
      <c r="H228" s="78">
        <v>3576</v>
      </c>
      <c r="I228" s="78">
        <v>0</v>
      </c>
      <c r="J228" s="78">
        <v>0</v>
      </c>
      <c r="K228" s="78">
        <f t="shared" ref="K228:K236" si="38">H228+I228+J228</f>
        <v>3576</v>
      </c>
      <c r="M228"/>
      <c r="N228"/>
      <c r="O228"/>
      <c r="P228"/>
      <c r="R228" s="239"/>
      <c r="S228" s="239"/>
      <c r="T228" s="239"/>
      <c r="U228" s="239"/>
      <c r="V228" s="239"/>
    </row>
    <row r="229" spans="1:22" s="240" customFormat="1">
      <c r="A229" s="77" t="s">
        <v>158</v>
      </c>
      <c r="B229" s="77" t="s">
        <v>159</v>
      </c>
      <c r="C229" s="78">
        <v>167754</v>
      </c>
      <c r="D229" s="78">
        <v>5279</v>
      </c>
      <c r="E229" s="78">
        <v>-5405</v>
      </c>
      <c r="F229" s="78">
        <f t="shared" si="36"/>
        <v>167628</v>
      </c>
      <c r="H229" s="78">
        <v>203783</v>
      </c>
      <c r="I229" s="78">
        <v>5916</v>
      </c>
      <c r="J229" s="78">
        <v>-16179</v>
      </c>
      <c r="K229" s="78">
        <f t="shared" si="38"/>
        <v>193520</v>
      </c>
      <c r="M229"/>
      <c r="N229"/>
      <c r="O229"/>
      <c r="P229"/>
      <c r="R229" s="239"/>
      <c r="S229" s="239"/>
      <c r="T229" s="239"/>
      <c r="U229" s="239"/>
      <c r="V229" s="239"/>
    </row>
    <row r="230" spans="1:22" s="240" customFormat="1">
      <c r="A230" s="77" t="s">
        <v>160</v>
      </c>
      <c r="B230" s="77" t="s">
        <v>161</v>
      </c>
      <c r="C230" s="78">
        <v>15211</v>
      </c>
      <c r="D230" s="78">
        <v>0</v>
      </c>
      <c r="E230" s="78">
        <v>0</v>
      </c>
      <c r="F230" s="78">
        <f t="shared" si="36"/>
        <v>15211</v>
      </c>
      <c r="H230" s="78">
        <v>1128</v>
      </c>
      <c r="I230" s="78">
        <v>0</v>
      </c>
      <c r="J230" s="78">
        <v>0</v>
      </c>
      <c r="K230" s="78">
        <f t="shared" si="38"/>
        <v>1128</v>
      </c>
      <c r="M230"/>
      <c r="N230"/>
      <c r="O230"/>
      <c r="P230"/>
      <c r="R230" s="239"/>
      <c r="S230" s="239"/>
      <c r="T230" s="239"/>
      <c r="U230" s="239"/>
      <c r="V230" s="239"/>
    </row>
    <row r="231" spans="1:22" s="240" customFormat="1">
      <c r="A231" s="77" t="s">
        <v>152</v>
      </c>
      <c r="B231" s="77" t="s">
        <v>163</v>
      </c>
      <c r="C231" s="78">
        <v>69355</v>
      </c>
      <c r="D231" s="78">
        <v>366</v>
      </c>
      <c r="E231" s="78">
        <v>0</v>
      </c>
      <c r="F231" s="78">
        <f t="shared" si="36"/>
        <v>69721</v>
      </c>
      <c r="H231" s="78">
        <v>52228</v>
      </c>
      <c r="I231" s="78">
        <v>5513</v>
      </c>
      <c r="J231" s="78">
        <v>0</v>
      </c>
      <c r="K231" s="78">
        <f t="shared" si="38"/>
        <v>57741</v>
      </c>
      <c r="M231"/>
      <c r="N231"/>
      <c r="O231"/>
      <c r="P231"/>
      <c r="R231" s="239"/>
      <c r="S231" s="239"/>
      <c r="T231" s="239"/>
      <c r="U231" s="239"/>
      <c r="V231" s="239"/>
    </row>
    <row r="232" spans="1:22" s="240" customFormat="1">
      <c r="A232" s="77" t="s">
        <v>146</v>
      </c>
      <c r="B232" s="77" t="s">
        <v>165</v>
      </c>
      <c r="C232" s="78">
        <v>540486</v>
      </c>
      <c r="D232" s="78">
        <v>134</v>
      </c>
      <c r="E232" s="78">
        <v>0</v>
      </c>
      <c r="F232" s="78">
        <f t="shared" si="36"/>
        <v>540620</v>
      </c>
      <c r="H232" s="78">
        <v>362719</v>
      </c>
      <c r="I232" s="78">
        <v>0</v>
      </c>
      <c r="J232" s="78">
        <v>0</v>
      </c>
      <c r="K232" s="78">
        <f t="shared" si="38"/>
        <v>362719</v>
      </c>
      <c r="M232"/>
      <c r="N232"/>
      <c r="O232"/>
      <c r="P232"/>
      <c r="R232" s="239"/>
      <c r="S232" s="239"/>
      <c r="T232" s="239"/>
      <c r="U232" s="239"/>
      <c r="V232" s="239"/>
    </row>
    <row r="233" spans="1:22" s="240" customFormat="1">
      <c r="A233" s="77" t="s">
        <v>148</v>
      </c>
      <c r="B233" s="77" t="s">
        <v>167</v>
      </c>
      <c r="C233" s="78">
        <v>10830</v>
      </c>
      <c r="D233" s="78">
        <v>15038</v>
      </c>
      <c r="E233" s="78">
        <v>0</v>
      </c>
      <c r="F233" s="78">
        <f>C233+D233+E233</f>
        <v>25868</v>
      </c>
      <c r="H233" s="78">
        <v>10601</v>
      </c>
      <c r="I233" s="78">
        <v>17271</v>
      </c>
      <c r="J233" s="78">
        <v>0</v>
      </c>
      <c r="K233" s="78">
        <f t="shared" si="38"/>
        <v>27872</v>
      </c>
      <c r="M233"/>
      <c r="N233"/>
      <c r="O233"/>
      <c r="P233"/>
      <c r="T233" s="239"/>
      <c r="U233" s="239"/>
      <c r="V233" s="239"/>
    </row>
    <row r="234" spans="1:22" s="240" customFormat="1">
      <c r="A234" s="77" t="s">
        <v>170</v>
      </c>
      <c r="B234" s="77" t="s">
        <v>171</v>
      </c>
      <c r="C234" s="78">
        <v>68184</v>
      </c>
      <c r="D234" s="78">
        <v>56702</v>
      </c>
      <c r="E234" s="78">
        <v>0</v>
      </c>
      <c r="F234" s="78">
        <f>C234+D234+E234</f>
        <v>124886</v>
      </c>
      <c r="H234" s="78">
        <v>130559</v>
      </c>
      <c r="I234" s="78">
        <v>47495</v>
      </c>
      <c r="J234" s="78">
        <v>0</v>
      </c>
      <c r="K234" s="78">
        <f>H234+I234+J234</f>
        <v>178054</v>
      </c>
      <c r="M234"/>
      <c r="N234"/>
      <c r="O234"/>
      <c r="P234"/>
      <c r="R234" s="239"/>
      <c r="S234" s="239"/>
      <c r="T234" s="239"/>
      <c r="U234" s="239"/>
      <c r="V234" s="239"/>
    </row>
    <row r="235" spans="1:22">
      <c r="A235" s="77" t="s">
        <v>168</v>
      </c>
      <c r="B235" s="77" t="s">
        <v>169</v>
      </c>
      <c r="C235" s="78">
        <v>522524</v>
      </c>
      <c r="D235" s="78">
        <v>0</v>
      </c>
      <c r="E235" s="78">
        <v>0</v>
      </c>
      <c r="F235" s="78">
        <f>C235+D235+E235</f>
        <v>522524</v>
      </c>
      <c r="H235" s="78">
        <v>338205</v>
      </c>
      <c r="I235" s="78">
        <v>0</v>
      </c>
      <c r="J235" s="78">
        <v>0</v>
      </c>
      <c r="K235" s="78">
        <f>H235+I235+J235</f>
        <v>338205</v>
      </c>
      <c r="M235"/>
      <c r="N235"/>
      <c r="O235"/>
      <c r="P235"/>
      <c r="R235" s="239"/>
      <c r="S235" s="239"/>
      <c r="T235" s="239"/>
      <c r="U235" s="239"/>
      <c r="V235" s="239"/>
    </row>
    <row r="236" spans="1:22">
      <c r="A236" s="77" t="s">
        <v>172</v>
      </c>
      <c r="B236" s="77" t="s">
        <v>173</v>
      </c>
      <c r="C236" s="78">
        <v>0</v>
      </c>
      <c r="D236" s="78">
        <v>0</v>
      </c>
      <c r="E236" s="78">
        <v>0</v>
      </c>
      <c r="F236" s="78">
        <f t="shared" si="36"/>
        <v>0</v>
      </c>
      <c r="H236" s="78">
        <v>0</v>
      </c>
      <c r="I236" s="78">
        <v>0</v>
      </c>
      <c r="J236" s="78">
        <v>0</v>
      </c>
      <c r="K236" s="78">
        <f t="shared" si="38"/>
        <v>0</v>
      </c>
      <c r="M236"/>
      <c r="N236"/>
      <c r="O236"/>
      <c r="P236"/>
      <c r="R236" s="239"/>
      <c r="S236" s="239"/>
      <c r="T236" s="239"/>
      <c r="U236" s="239"/>
      <c r="V236" s="239"/>
    </row>
    <row r="237" spans="1:22">
      <c r="A237" s="121" t="s">
        <v>174</v>
      </c>
      <c r="B237" s="121" t="s">
        <v>175</v>
      </c>
      <c r="C237" s="125">
        <f>C215+C227</f>
        <v>2955628</v>
      </c>
      <c r="D237" s="125">
        <f>D215+D227</f>
        <v>108971</v>
      </c>
      <c r="E237" s="125">
        <f>E215+E227</f>
        <v>-22175</v>
      </c>
      <c r="F237" s="125">
        <f>F215+F227</f>
        <v>3042424</v>
      </c>
      <c r="H237" s="125">
        <f>H215+H227</f>
        <v>2524057</v>
      </c>
      <c r="I237" s="125">
        <f t="shared" ref="I237:J237" si="39">I215+I227</f>
        <v>122362</v>
      </c>
      <c r="J237" s="125">
        <f t="shared" si="39"/>
        <v>-32919</v>
      </c>
      <c r="K237" s="125">
        <f>K215+K227</f>
        <v>2613500</v>
      </c>
      <c r="M237"/>
      <c r="N237"/>
      <c r="O237"/>
      <c r="P237"/>
      <c r="R237" s="239"/>
      <c r="S237" s="239"/>
      <c r="T237" s="239"/>
      <c r="U237" s="239"/>
      <c r="V237" s="239"/>
    </row>
    <row r="238" spans="1:22">
      <c r="A238" s="253"/>
      <c r="H238" s="236" t="s">
        <v>466</v>
      </c>
      <c r="I238" s="236"/>
      <c r="M238"/>
      <c r="N238"/>
      <c r="O238"/>
      <c r="P238"/>
      <c r="R238" s="239"/>
      <c r="S238" s="239"/>
      <c r="T238" s="239"/>
      <c r="U238" s="239"/>
      <c r="V238" s="239"/>
    </row>
    <row r="239" spans="1:22">
      <c r="A239" s="237"/>
      <c r="B239" s="237"/>
      <c r="C239" s="383">
        <f>C212</f>
        <v>45657</v>
      </c>
      <c r="D239" s="384"/>
      <c r="E239" s="384"/>
      <c r="F239" s="384"/>
      <c r="G239" s="239"/>
      <c r="H239" s="383" t="str">
        <f>H212</f>
        <v>31.12.2023*</v>
      </c>
      <c r="I239" s="384"/>
      <c r="J239" s="384"/>
      <c r="K239" s="384"/>
      <c r="M239"/>
      <c r="N239"/>
      <c r="O239"/>
      <c r="P239"/>
      <c r="R239" s="239"/>
      <c r="S239" s="239"/>
      <c r="T239" s="239"/>
      <c r="U239" s="239"/>
      <c r="V239" s="239"/>
    </row>
    <row r="240" spans="1:22" ht="52">
      <c r="A240" s="390" t="s">
        <v>452</v>
      </c>
      <c r="B240" s="390" t="s">
        <v>177</v>
      </c>
      <c r="C240" s="388" t="s">
        <v>430</v>
      </c>
      <c r="D240" s="388" t="s">
        <v>431</v>
      </c>
      <c r="E240" s="255" t="s">
        <v>478</v>
      </c>
      <c r="F240" s="255" t="s">
        <v>433</v>
      </c>
      <c r="G240" s="239"/>
      <c r="H240" s="388" t="s">
        <v>430</v>
      </c>
      <c r="I240" s="388" t="s">
        <v>431</v>
      </c>
      <c r="J240" s="255" t="s">
        <v>478</v>
      </c>
      <c r="K240" s="255" t="s">
        <v>433</v>
      </c>
      <c r="M240"/>
      <c r="N240"/>
      <c r="O240"/>
      <c r="P240"/>
      <c r="R240" s="239"/>
      <c r="S240" s="239"/>
      <c r="T240" s="239"/>
      <c r="U240" s="239"/>
      <c r="V240" s="239"/>
    </row>
    <row r="241" spans="1:22" ht="65">
      <c r="A241" s="391"/>
      <c r="B241" s="391"/>
      <c r="C241" s="389"/>
      <c r="D241" s="389"/>
      <c r="E241" s="255" t="s">
        <v>479</v>
      </c>
      <c r="F241" s="255" t="s">
        <v>435</v>
      </c>
      <c r="H241" s="389"/>
      <c r="I241" s="389"/>
      <c r="J241" s="255" t="s">
        <v>479</v>
      </c>
      <c r="K241" s="255" t="s">
        <v>435</v>
      </c>
      <c r="M241"/>
      <c r="N241"/>
      <c r="O241"/>
      <c r="P241"/>
      <c r="R241" s="239"/>
      <c r="S241" s="239"/>
      <c r="T241" s="239"/>
      <c r="U241" s="239"/>
      <c r="V241" s="239"/>
    </row>
    <row r="242" spans="1:22">
      <c r="A242" s="82" t="s">
        <v>178</v>
      </c>
      <c r="B242" s="121" t="s">
        <v>179</v>
      </c>
      <c r="C242" s="125">
        <f>C243</f>
        <v>2765931</v>
      </c>
      <c r="D242" s="125">
        <f>D243</f>
        <v>50526</v>
      </c>
      <c r="E242" s="125">
        <f>E243</f>
        <v>-15790</v>
      </c>
      <c r="F242" s="125">
        <f>F243</f>
        <v>2800667</v>
      </c>
      <c r="H242" s="125">
        <f>H243</f>
        <v>2369714</v>
      </c>
      <c r="I242" s="125">
        <f t="shared" ref="I242:K242" si="40">I243</f>
        <v>48837</v>
      </c>
      <c r="J242" s="125">
        <f t="shared" si="40"/>
        <v>-15328</v>
      </c>
      <c r="K242" s="125">
        <f t="shared" si="40"/>
        <v>2403223</v>
      </c>
      <c r="M242"/>
      <c r="N242"/>
      <c r="O242"/>
      <c r="P242"/>
      <c r="R242" s="239"/>
      <c r="S242" s="239"/>
      <c r="T242" s="239"/>
      <c r="U242" s="239"/>
      <c r="V242" s="239"/>
    </row>
    <row r="243" spans="1:22">
      <c r="A243" s="82" t="s">
        <v>480</v>
      </c>
      <c r="B243" s="121" t="s">
        <v>481</v>
      </c>
      <c r="C243" s="125">
        <f>SUM(C244:C251)</f>
        <v>2765931</v>
      </c>
      <c r="D243" s="125">
        <f>SUM(D244:D251)</f>
        <v>50526</v>
      </c>
      <c r="E243" s="125">
        <f>SUM(E244:E251)</f>
        <v>-15790</v>
      </c>
      <c r="F243" s="125">
        <f>SUM(F244:F251)</f>
        <v>2800667</v>
      </c>
      <c r="G243"/>
      <c r="H243" s="125">
        <f>SUM(H244:H251)</f>
        <v>2369714</v>
      </c>
      <c r="I243" s="125">
        <f>SUM(I244:I251)</f>
        <v>48837</v>
      </c>
      <c r="J243" s="125">
        <f>SUM(J244:J251)</f>
        <v>-15328</v>
      </c>
      <c r="K243" s="125">
        <f>SUM(K244:K251)</f>
        <v>2403223</v>
      </c>
      <c r="M243"/>
      <c r="N243"/>
      <c r="O243"/>
      <c r="P243"/>
      <c r="R243" s="239"/>
      <c r="S243" s="239"/>
      <c r="T243" s="239"/>
      <c r="U243" s="239"/>
      <c r="V243" s="239"/>
    </row>
    <row r="244" spans="1:22">
      <c r="A244" s="83" t="s">
        <v>182</v>
      </c>
      <c r="B244" s="77" t="s">
        <v>183</v>
      </c>
      <c r="C244" s="78">
        <v>99911</v>
      </c>
      <c r="D244" s="78">
        <v>136</v>
      </c>
      <c r="E244" s="78">
        <v>-136</v>
      </c>
      <c r="F244" s="78">
        <f t="shared" ref="F244:F251" si="41">C244+D244+E244</f>
        <v>99911</v>
      </c>
      <c r="G244"/>
      <c r="H244" s="78">
        <v>99911</v>
      </c>
      <c r="I244" s="78">
        <v>136</v>
      </c>
      <c r="J244" s="78">
        <v>-136</v>
      </c>
      <c r="K244" s="78">
        <f t="shared" ref="K244:K251" si="42">H244+I244+J244</f>
        <v>99911</v>
      </c>
      <c r="M244"/>
      <c r="N244"/>
      <c r="O244"/>
      <c r="P244"/>
      <c r="R244" s="239"/>
      <c r="S244" s="239"/>
      <c r="T244" s="239"/>
      <c r="U244" s="239"/>
      <c r="V244" s="239"/>
    </row>
    <row r="245" spans="1:22">
      <c r="A245" s="83" t="s">
        <v>453</v>
      </c>
      <c r="B245" s="77" t="s">
        <v>185</v>
      </c>
      <c r="C245" s="78">
        <v>2026045</v>
      </c>
      <c r="D245" s="78">
        <v>48503</v>
      </c>
      <c r="E245" s="78">
        <v>-5514</v>
      </c>
      <c r="F245" s="78">
        <f t="shared" si="41"/>
        <v>2069034</v>
      </c>
      <c r="G245"/>
      <c r="H245" s="78">
        <v>1681868</v>
      </c>
      <c r="I245" s="78">
        <v>38251</v>
      </c>
      <c r="J245" s="78">
        <v>-5515</v>
      </c>
      <c r="K245" s="78">
        <f t="shared" si="42"/>
        <v>1714604</v>
      </c>
      <c r="M245"/>
      <c r="N245"/>
      <c r="O245"/>
      <c r="P245"/>
      <c r="R245" s="239"/>
      <c r="S245" s="239"/>
      <c r="T245" s="239"/>
      <c r="U245" s="239"/>
      <c r="V245" s="239"/>
    </row>
    <row r="246" spans="1:22">
      <c r="A246" s="83" t="s">
        <v>186</v>
      </c>
      <c r="B246" s="77" t="s">
        <v>187</v>
      </c>
      <c r="C246" s="78">
        <v>116700</v>
      </c>
      <c r="D246" s="78">
        <v>0</v>
      </c>
      <c r="E246" s="78">
        <v>0</v>
      </c>
      <c r="F246" s="78">
        <f t="shared" si="41"/>
        <v>116700</v>
      </c>
      <c r="G246"/>
      <c r="H246" s="78">
        <v>116700</v>
      </c>
      <c r="I246" s="78">
        <v>0</v>
      </c>
      <c r="J246" s="78">
        <v>0</v>
      </c>
      <c r="K246" s="78">
        <f t="shared" si="42"/>
        <v>116700</v>
      </c>
      <c r="M246"/>
      <c r="N246"/>
      <c r="O246"/>
      <c r="P246"/>
      <c r="R246" s="239"/>
      <c r="S246" s="239"/>
      <c r="T246" s="239"/>
      <c r="U246" s="239"/>
      <c r="V246" s="239"/>
    </row>
    <row r="247" spans="1:22">
      <c r="A247" s="83" t="s">
        <v>188</v>
      </c>
      <c r="B247" s="77" t="s">
        <v>189</v>
      </c>
      <c r="C247" s="78">
        <v>0</v>
      </c>
      <c r="D247" s="78">
        <v>0</v>
      </c>
      <c r="E247" s="78">
        <v>0</v>
      </c>
      <c r="F247" s="78">
        <f t="shared" si="41"/>
        <v>0</v>
      </c>
      <c r="G247"/>
      <c r="H247" s="78">
        <v>0</v>
      </c>
      <c r="I247" s="78">
        <v>0</v>
      </c>
      <c r="J247" s="78">
        <v>0</v>
      </c>
      <c r="K247" s="78">
        <f t="shared" si="42"/>
        <v>0</v>
      </c>
      <c r="M247"/>
      <c r="N247"/>
      <c r="O247"/>
      <c r="P247"/>
      <c r="R247" s="239"/>
      <c r="S247" s="239"/>
      <c r="T247" s="239"/>
      <c r="U247" s="239"/>
      <c r="V247" s="239"/>
    </row>
    <row r="248" spans="1:22">
      <c r="A248" s="83" t="s">
        <v>190</v>
      </c>
      <c r="B248" s="77" t="s">
        <v>191</v>
      </c>
      <c r="C248" s="78">
        <v>50030</v>
      </c>
      <c r="D248" s="78">
        <v>1097</v>
      </c>
      <c r="E248" s="78">
        <v>-2110</v>
      </c>
      <c r="F248" s="78">
        <f t="shared" si="41"/>
        <v>49017</v>
      </c>
      <c r="G248"/>
      <c r="H248" s="78">
        <v>24184</v>
      </c>
      <c r="I248" s="78">
        <v>525</v>
      </c>
      <c r="J248" s="78">
        <v>-1540</v>
      </c>
      <c r="K248" s="78">
        <f t="shared" si="42"/>
        <v>23169</v>
      </c>
      <c r="M248"/>
      <c r="N248"/>
      <c r="O248"/>
      <c r="P248"/>
      <c r="R248" s="239"/>
      <c r="S248" s="239"/>
      <c r="T248" s="239"/>
      <c r="U248" s="239"/>
      <c r="V248" s="239"/>
    </row>
    <row r="249" spans="1:22">
      <c r="A249" s="83" t="s">
        <v>192</v>
      </c>
      <c r="B249" s="77" t="s">
        <v>193</v>
      </c>
      <c r="C249" s="78">
        <v>-520</v>
      </c>
      <c r="D249" s="78">
        <v>-65</v>
      </c>
      <c r="E249" s="78">
        <v>1016</v>
      </c>
      <c r="F249" s="78">
        <f t="shared" si="41"/>
        <v>431</v>
      </c>
      <c r="G249"/>
      <c r="H249" s="78">
        <v>-2153</v>
      </c>
      <c r="I249" s="78">
        <v>-65</v>
      </c>
      <c r="J249" s="78">
        <v>1016</v>
      </c>
      <c r="K249" s="78">
        <f t="shared" si="42"/>
        <v>-1202</v>
      </c>
      <c r="M249"/>
      <c r="N249"/>
      <c r="O249"/>
      <c r="P249"/>
      <c r="R249" s="239"/>
      <c r="S249" s="239"/>
      <c r="T249" s="239"/>
      <c r="U249" s="239"/>
      <c r="V249" s="239"/>
    </row>
    <row r="250" spans="1:22">
      <c r="A250" s="96" t="s">
        <v>376</v>
      </c>
      <c r="B250" s="77" t="s">
        <v>195</v>
      </c>
      <c r="C250" s="78">
        <v>5153</v>
      </c>
      <c r="D250" s="78">
        <v>-279</v>
      </c>
      <c r="E250" s="78">
        <v>-9174</v>
      </c>
      <c r="F250" s="78">
        <f t="shared" si="41"/>
        <v>-4300</v>
      </c>
      <c r="G250"/>
      <c r="H250" s="78">
        <v>-21544</v>
      </c>
      <c r="I250" s="78">
        <v>-265</v>
      </c>
      <c r="J250" s="78">
        <v>-9255</v>
      </c>
      <c r="K250" s="78">
        <f t="shared" si="42"/>
        <v>-31064</v>
      </c>
      <c r="M250"/>
      <c r="N250"/>
      <c r="O250"/>
      <c r="P250"/>
      <c r="R250" s="239"/>
      <c r="S250" s="239"/>
      <c r="T250" s="239"/>
      <c r="U250" s="239"/>
      <c r="V250" s="239"/>
    </row>
    <row r="251" spans="1:22">
      <c r="A251" s="83" t="s">
        <v>377</v>
      </c>
      <c r="B251" s="77" t="s">
        <v>197</v>
      </c>
      <c r="C251" s="78">
        <v>468612</v>
      </c>
      <c r="D251" s="78">
        <v>1134</v>
      </c>
      <c r="E251" s="78">
        <v>128</v>
      </c>
      <c r="F251" s="78">
        <f t="shared" si="41"/>
        <v>469874</v>
      </c>
      <c r="G251"/>
      <c r="H251" s="78">
        <v>470748</v>
      </c>
      <c r="I251" s="78">
        <v>10255</v>
      </c>
      <c r="J251" s="78">
        <v>102</v>
      </c>
      <c r="K251" s="78">
        <f t="shared" si="42"/>
        <v>481105</v>
      </c>
      <c r="M251"/>
      <c r="N251"/>
      <c r="O251"/>
      <c r="P251"/>
      <c r="R251" s="239"/>
      <c r="S251" s="239"/>
      <c r="T251" s="239"/>
      <c r="U251" s="239"/>
      <c r="V251" s="239"/>
    </row>
    <row r="252" spans="1:22">
      <c r="A252" s="121" t="s">
        <v>454</v>
      </c>
      <c r="B252" s="121" t="s">
        <v>482</v>
      </c>
      <c r="C252" s="125">
        <v>0</v>
      </c>
      <c r="D252" s="125">
        <v>0</v>
      </c>
      <c r="E252" s="125">
        <v>0</v>
      </c>
      <c r="F252" s="125">
        <v>0</v>
      </c>
      <c r="G252"/>
      <c r="H252" s="125">
        <v>0</v>
      </c>
      <c r="I252" s="125">
        <v>0</v>
      </c>
      <c r="J252" s="125">
        <v>0</v>
      </c>
      <c r="K252" s="125">
        <v>0</v>
      </c>
      <c r="M252"/>
      <c r="N252"/>
      <c r="O252"/>
      <c r="P252"/>
      <c r="R252" s="239"/>
      <c r="S252" s="239"/>
      <c r="T252" s="239"/>
      <c r="U252" s="239"/>
      <c r="V252" s="239"/>
    </row>
    <row r="253" spans="1:22">
      <c r="A253" s="82" t="s">
        <v>198</v>
      </c>
      <c r="B253" s="121" t="s">
        <v>199</v>
      </c>
      <c r="C253" s="125">
        <f>SUM(C254:C260)</f>
        <v>22541</v>
      </c>
      <c r="D253" s="125">
        <f>SUM(D254:D260)</f>
        <v>335</v>
      </c>
      <c r="E253" s="125">
        <f>SUM(E254:E260)</f>
        <v>-302</v>
      </c>
      <c r="F253" s="125">
        <f t="shared" ref="F253" si="43">SUM(F254:F260)</f>
        <v>22574</v>
      </c>
      <c r="G253"/>
      <c r="H253" s="125">
        <f>SUM(H254:H260)</f>
        <v>38753</v>
      </c>
      <c r="I253" s="125">
        <f>SUM(I254:I260)</f>
        <v>890</v>
      </c>
      <c r="J253" s="125">
        <f t="shared" ref="J253:K253" si="44">SUM(J254:J260)</f>
        <v>-869</v>
      </c>
      <c r="K253" s="125">
        <f t="shared" si="44"/>
        <v>38774</v>
      </c>
      <c r="M253"/>
      <c r="N253"/>
      <c r="O253"/>
      <c r="P253"/>
      <c r="R253" s="239"/>
      <c r="S253" s="239"/>
      <c r="T253" s="239"/>
      <c r="U253" s="239"/>
      <c r="V253" s="239"/>
    </row>
    <row r="254" spans="1:22">
      <c r="A254" s="83" t="s">
        <v>336</v>
      </c>
      <c r="B254" s="77" t="s">
        <v>337</v>
      </c>
      <c r="C254" s="78">
        <v>0</v>
      </c>
      <c r="D254" s="78">
        <v>0</v>
      </c>
      <c r="E254" s="78">
        <v>0</v>
      </c>
      <c r="F254" s="78">
        <f t="shared" ref="F254:F260" si="45">C254+D254+E254</f>
        <v>0</v>
      </c>
      <c r="G254"/>
      <c r="H254" s="78">
        <v>0</v>
      </c>
      <c r="I254" s="78">
        <v>0</v>
      </c>
      <c r="J254" s="78">
        <v>0</v>
      </c>
      <c r="K254" s="78">
        <f t="shared" ref="K254:K260" si="46">H254+I254+J254</f>
        <v>0</v>
      </c>
      <c r="M254"/>
      <c r="N254"/>
      <c r="O254"/>
      <c r="P254"/>
      <c r="R254" s="239"/>
      <c r="S254" s="239"/>
      <c r="T254" s="239"/>
      <c r="U254" s="239"/>
      <c r="V254" s="239"/>
    </row>
    <row r="255" spans="1:22" s="257" customFormat="1">
      <c r="A255" s="77" t="s">
        <v>200</v>
      </c>
      <c r="B255" s="77" t="s">
        <v>201</v>
      </c>
      <c r="C255" s="78">
        <v>17708</v>
      </c>
      <c r="D255" s="78">
        <v>300</v>
      </c>
      <c r="E255" s="78">
        <v>-302</v>
      </c>
      <c r="F255" s="78">
        <f t="shared" si="45"/>
        <v>17706</v>
      </c>
      <c r="G255"/>
      <c r="H255" s="78">
        <v>20038</v>
      </c>
      <c r="I255" s="78">
        <v>869</v>
      </c>
      <c r="J255" s="78">
        <v>-869</v>
      </c>
      <c r="K255" s="78">
        <f t="shared" si="46"/>
        <v>20038</v>
      </c>
      <c r="M255"/>
      <c r="N255"/>
      <c r="O255"/>
      <c r="P255"/>
      <c r="R255" s="239"/>
      <c r="S255" s="239"/>
      <c r="T255" s="239"/>
      <c r="U255" s="239"/>
      <c r="V255" s="239"/>
    </row>
    <row r="256" spans="1:22" s="257" customFormat="1">
      <c r="A256" s="96" t="s">
        <v>202</v>
      </c>
      <c r="B256" s="77" t="s">
        <v>203</v>
      </c>
      <c r="C256" s="78">
        <v>2274</v>
      </c>
      <c r="D256" s="78">
        <v>0</v>
      </c>
      <c r="E256" s="78">
        <v>0</v>
      </c>
      <c r="F256" s="78">
        <f t="shared" si="45"/>
        <v>2274</v>
      </c>
      <c r="G256"/>
      <c r="H256" s="78">
        <v>2494</v>
      </c>
      <c r="I256" s="78">
        <v>0</v>
      </c>
      <c r="J256" s="78">
        <v>0</v>
      </c>
      <c r="K256" s="78">
        <f t="shared" si="46"/>
        <v>2494</v>
      </c>
      <c r="M256"/>
      <c r="N256"/>
      <c r="O256"/>
      <c r="P256"/>
      <c r="R256" s="239"/>
      <c r="S256" s="239"/>
      <c r="T256" s="239"/>
      <c r="U256" s="239"/>
      <c r="V256" s="239"/>
    </row>
    <row r="257" spans="1:22" s="257" customFormat="1">
      <c r="A257" s="96" t="s">
        <v>467</v>
      </c>
      <c r="B257" s="77" t="s">
        <v>205</v>
      </c>
      <c r="C257" s="78">
        <v>67</v>
      </c>
      <c r="D257" s="78">
        <v>0</v>
      </c>
      <c r="E257" s="78">
        <v>0</v>
      </c>
      <c r="F257" s="78">
        <f t="shared" si="45"/>
        <v>67</v>
      </c>
      <c r="G257"/>
      <c r="H257" s="78">
        <v>0</v>
      </c>
      <c r="I257" s="78">
        <v>0</v>
      </c>
      <c r="J257" s="78">
        <v>0</v>
      </c>
      <c r="K257" s="78">
        <f t="shared" si="46"/>
        <v>0</v>
      </c>
      <c r="M257"/>
      <c r="N257"/>
      <c r="O257"/>
      <c r="P257"/>
      <c r="R257" s="239"/>
      <c r="S257" s="239"/>
      <c r="T257" s="239"/>
      <c r="U257" s="239"/>
      <c r="V257" s="239"/>
    </row>
    <row r="258" spans="1:22" s="257" customFormat="1">
      <c r="A258" s="96" t="s">
        <v>206</v>
      </c>
      <c r="B258" s="77" t="s">
        <v>207</v>
      </c>
      <c r="C258" s="78">
        <v>1665</v>
      </c>
      <c r="D258" s="78">
        <v>0</v>
      </c>
      <c r="E258" s="78">
        <v>0</v>
      </c>
      <c r="F258" s="78">
        <f t="shared" si="45"/>
        <v>1665</v>
      </c>
      <c r="G258"/>
      <c r="H258" s="78">
        <v>2315</v>
      </c>
      <c r="I258" s="78">
        <v>0</v>
      </c>
      <c r="J258" s="78">
        <v>0</v>
      </c>
      <c r="K258" s="78">
        <f t="shared" si="46"/>
        <v>2315</v>
      </c>
      <c r="M258"/>
      <c r="N258"/>
      <c r="O258"/>
      <c r="P258"/>
      <c r="R258" s="239"/>
      <c r="S258" s="239"/>
      <c r="T258" s="239"/>
      <c r="U258" s="239"/>
      <c r="V258" s="239"/>
    </row>
    <row r="259" spans="1:22" s="257" customFormat="1">
      <c r="A259" s="83" t="s">
        <v>483</v>
      </c>
      <c r="B259" s="77" t="s">
        <v>456</v>
      </c>
      <c r="C259" s="78">
        <v>827</v>
      </c>
      <c r="D259" s="78">
        <v>35</v>
      </c>
      <c r="E259" s="78">
        <v>0</v>
      </c>
      <c r="F259" s="78">
        <f t="shared" si="45"/>
        <v>862</v>
      </c>
      <c r="G259"/>
      <c r="H259" s="78">
        <v>497</v>
      </c>
      <c r="I259" s="78">
        <v>21</v>
      </c>
      <c r="J259" s="78">
        <v>0</v>
      </c>
      <c r="K259" s="78">
        <f t="shared" si="46"/>
        <v>518</v>
      </c>
      <c r="M259"/>
      <c r="N259"/>
      <c r="O259"/>
      <c r="P259"/>
      <c r="R259" s="239"/>
      <c r="S259" s="239"/>
      <c r="T259" s="239"/>
      <c r="U259" s="239"/>
      <c r="V259" s="239"/>
    </row>
    <row r="260" spans="1:22" s="257" customFormat="1">
      <c r="A260" s="83" t="s">
        <v>210</v>
      </c>
      <c r="B260" s="77" t="s">
        <v>211</v>
      </c>
      <c r="C260" s="78">
        <v>0</v>
      </c>
      <c r="D260" s="78">
        <v>0</v>
      </c>
      <c r="E260" s="78">
        <v>0</v>
      </c>
      <c r="F260" s="78">
        <f t="shared" si="45"/>
        <v>0</v>
      </c>
      <c r="G260"/>
      <c r="H260" s="78">
        <v>13409</v>
      </c>
      <c r="I260" s="78">
        <v>0</v>
      </c>
      <c r="J260" s="78">
        <v>0</v>
      </c>
      <c r="K260" s="78">
        <f t="shared" si="46"/>
        <v>13409</v>
      </c>
      <c r="M260"/>
      <c r="N260"/>
      <c r="O260"/>
      <c r="P260"/>
      <c r="R260" s="239"/>
      <c r="S260" s="239"/>
      <c r="T260" s="239"/>
      <c r="U260" s="239"/>
      <c r="V260" s="239"/>
    </row>
    <row r="261" spans="1:22">
      <c r="A261" s="82" t="s">
        <v>212</v>
      </c>
      <c r="B261" s="121" t="s">
        <v>213</v>
      </c>
      <c r="C261" s="125">
        <f>SUM(C262:C269)</f>
        <v>167156</v>
      </c>
      <c r="D261" s="125">
        <f>SUM(D262:D269)</f>
        <v>58110</v>
      </c>
      <c r="E261" s="125">
        <f>SUM(E262:E269)</f>
        <v>-6083</v>
      </c>
      <c r="F261" s="125">
        <f t="shared" ref="F261" si="47">SUM(F262:F269)</f>
        <v>219183</v>
      </c>
      <c r="G261"/>
      <c r="H261" s="125">
        <f>SUM(H262:H269)</f>
        <v>115590</v>
      </c>
      <c r="I261" s="125">
        <f t="shared" ref="I261:J261" si="48">SUM(I262:I269)</f>
        <v>72635</v>
      </c>
      <c r="J261" s="125">
        <f t="shared" si="48"/>
        <v>-16722</v>
      </c>
      <c r="K261" s="125">
        <f>SUM(K262:K269)</f>
        <v>171503</v>
      </c>
      <c r="M261"/>
      <c r="N261"/>
      <c r="O261"/>
      <c r="P261"/>
      <c r="R261" s="239"/>
      <c r="S261" s="239"/>
      <c r="T261" s="239"/>
      <c r="U261" s="239"/>
      <c r="V261" s="239"/>
    </row>
    <row r="262" spans="1:22" s="240" customFormat="1">
      <c r="A262" s="83" t="s">
        <v>336</v>
      </c>
      <c r="B262" s="77" t="s">
        <v>457</v>
      </c>
      <c r="C262" s="78">
        <v>0</v>
      </c>
      <c r="D262" s="78">
        <v>0</v>
      </c>
      <c r="E262" s="78">
        <v>0</v>
      </c>
      <c r="F262" s="78">
        <f t="shared" ref="F262:F269" si="49">C262+D262+E262</f>
        <v>0</v>
      </c>
      <c r="G262"/>
      <c r="H262" s="78">
        <v>0</v>
      </c>
      <c r="I262" s="78">
        <v>0</v>
      </c>
      <c r="J262" s="78">
        <v>0</v>
      </c>
      <c r="K262" s="78">
        <f t="shared" ref="K262:K269" si="50">H262+I262+J262</f>
        <v>0</v>
      </c>
      <c r="M262"/>
      <c r="N262"/>
      <c r="O262"/>
      <c r="P262"/>
      <c r="R262" s="239"/>
      <c r="S262" s="239"/>
      <c r="T262" s="239"/>
      <c r="U262" s="239"/>
      <c r="V262" s="239"/>
    </row>
    <row r="263" spans="1:22" s="240" customFormat="1">
      <c r="A263" s="83" t="s">
        <v>200</v>
      </c>
      <c r="B263" s="77" t="s">
        <v>215</v>
      </c>
      <c r="C263" s="78">
        <v>12370</v>
      </c>
      <c r="D263" s="78">
        <v>716</v>
      </c>
      <c r="E263" s="78">
        <v>-678</v>
      </c>
      <c r="F263" s="78">
        <f t="shared" si="49"/>
        <v>12408</v>
      </c>
      <c r="G263"/>
      <c r="H263" s="78">
        <v>6389</v>
      </c>
      <c r="I263" s="78">
        <v>1038</v>
      </c>
      <c r="J263" s="78">
        <v>-543</v>
      </c>
      <c r="K263" s="78">
        <f t="shared" si="50"/>
        <v>6884</v>
      </c>
      <c r="M263"/>
      <c r="N263"/>
      <c r="O263"/>
      <c r="P263"/>
      <c r="R263" s="239"/>
      <c r="S263" s="239"/>
      <c r="T263" s="239"/>
      <c r="U263" s="239"/>
      <c r="V263" s="239"/>
    </row>
    <row r="264" spans="1:22" s="240" customFormat="1">
      <c r="A264" s="83" t="s">
        <v>216</v>
      </c>
      <c r="B264" s="77" t="s">
        <v>217</v>
      </c>
      <c r="C264" s="78">
        <v>41104</v>
      </c>
      <c r="D264" s="78">
        <v>38902</v>
      </c>
      <c r="E264" s="78">
        <v>-5273</v>
      </c>
      <c r="F264" s="78">
        <f t="shared" si="49"/>
        <v>74733</v>
      </c>
      <c r="G264"/>
      <c r="H264" s="78">
        <v>24202</v>
      </c>
      <c r="I264" s="78">
        <v>50716</v>
      </c>
      <c r="J264" s="78">
        <v>-16083</v>
      </c>
      <c r="K264" s="78">
        <f t="shared" si="50"/>
        <v>58835</v>
      </c>
      <c r="M264"/>
      <c r="N264"/>
      <c r="O264"/>
      <c r="P264"/>
      <c r="R264" s="239"/>
      <c r="S264" s="239"/>
      <c r="T264" s="239"/>
      <c r="U264" s="239"/>
      <c r="V264" s="239"/>
    </row>
    <row r="265" spans="1:22" s="240" customFormat="1">
      <c r="A265" s="83" t="s">
        <v>218</v>
      </c>
      <c r="B265" s="77" t="s">
        <v>219</v>
      </c>
      <c r="C265" s="78">
        <v>0</v>
      </c>
      <c r="D265" s="78">
        <v>782</v>
      </c>
      <c r="E265" s="78">
        <v>0</v>
      </c>
      <c r="F265" s="78">
        <f t="shared" si="49"/>
        <v>782</v>
      </c>
      <c r="G265"/>
      <c r="H265" s="78">
        <v>0</v>
      </c>
      <c r="I265" s="78">
        <v>462</v>
      </c>
      <c r="J265" s="78">
        <v>0</v>
      </c>
      <c r="K265" s="78">
        <f t="shared" si="50"/>
        <v>462</v>
      </c>
      <c r="M265"/>
      <c r="N265"/>
      <c r="O265"/>
      <c r="P265"/>
      <c r="R265" s="239"/>
      <c r="S265" s="239"/>
      <c r="T265" s="239"/>
      <c r="U265" s="239"/>
      <c r="V265" s="239"/>
    </row>
    <row r="266" spans="1:22" s="240" customFormat="1">
      <c r="A266" s="83" t="s">
        <v>202</v>
      </c>
      <c r="B266" s="77" t="s">
        <v>221</v>
      </c>
      <c r="C266" s="78">
        <v>5807</v>
      </c>
      <c r="D266" s="78">
        <v>7117</v>
      </c>
      <c r="E266" s="78">
        <v>0</v>
      </c>
      <c r="F266" s="78">
        <f t="shared" si="49"/>
        <v>12924</v>
      </c>
      <c r="G266"/>
      <c r="H266" s="78">
        <v>7099</v>
      </c>
      <c r="I266" s="78">
        <v>8102</v>
      </c>
      <c r="J266" s="78">
        <v>0</v>
      </c>
      <c r="K266" s="78">
        <f t="shared" si="50"/>
        <v>15201</v>
      </c>
      <c r="M266"/>
      <c r="N266"/>
      <c r="O266"/>
      <c r="P266"/>
      <c r="R266" s="239"/>
      <c r="S266" s="239"/>
      <c r="T266" s="239"/>
      <c r="U266" s="239"/>
      <c r="V266" s="239"/>
    </row>
    <row r="267" spans="1:22" s="240" customFormat="1">
      <c r="A267" s="83" t="s">
        <v>206</v>
      </c>
      <c r="B267" s="77" t="s">
        <v>223</v>
      </c>
      <c r="C267" s="78">
        <v>8738</v>
      </c>
      <c r="D267" s="78">
        <v>6437</v>
      </c>
      <c r="E267" s="78">
        <v>0</v>
      </c>
      <c r="F267" s="78">
        <f t="shared" si="49"/>
        <v>15175</v>
      </c>
      <c r="G267"/>
      <c r="H267" s="78">
        <v>6887</v>
      </c>
      <c r="I267" s="78">
        <v>6283</v>
      </c>
      <c r="J267" s="78">
        <v>0</v>
      </c>
      <c r="K267" s="78">
        <f t="shared" si="50"/>
        <v>13170</v>
      </c>
      <c r="M267"/>
      <c r="N267"/>
      <c r="O267"/>
      <c r="P267"/>
      <c r="R267" s="239"/>
      <c r="S267" s="239"/>
      <c r="T267" s="239"/>
      <c r="U267" s="239"/>
      <c r="V267" s="239"/>
    </row>
    <row r="268" spans="1:22" s="240" customFormat="1">
      <c r="A268" s="83" t="s">
        <v>208</v>
      </c>
      <c r="B268" s="77" t="s">
        <v>458</v>
      </c>
      <c r="C268" s="78">
        <v>8429</v>
      </c>
      <c r="D268" s="78">
        <v>311</v>
      </c>
      <c r="E268" s="78">
        <v>0</v>
      </c>
      <c r="F268" s="78">
        <f t="shared" si="49"/>
        <v>8740</v>
      </c>
      <c r="G268"/>
      <c r="H268" s="78">
        <v>6414</v>
      </c>
      <c r="I268" s="78">
        <v>329</v>
      </c>
      <c r="J268" s="78">
        <v>0</v>
      </c>
      <c r="K268" s="78">
        <f t="shared" si="50"/>
        <v>6743</v>
      </c>
      <c r="M268"/>
      <c r="N268"/>
      <c r="O268"/>
      <c r="P268"/>
      <c r="R268" s="239"/>
      <c r="S268" s="239"/>
      <c r="T268" s="239"/>
      <c r="U268" s="239"/>
      <c r="V268" s="239"/>
    </row>
    <row r="269" spans="1:22">
      <c r="A269" s="83" t="s">
        <v>210</v>
      </c>
      <c r="B269" s="77" t="s">
        <v>226</v>
      </c>
      <c r="C269" s="78">
        <v>90708</v>
      </c>
      <c r="D269" s="78">
        <v>3845</v>
      </c>
      <c r="E269" s="78">
        <v>-132</v>
      </c>
      <c r="F269" s="78">
        <f t="shared" si="49"/>
        <v>94421</v>
      </c>
      <c r="G269"/>
      <c r="H269" s="78">
        <v>64599</v>
      </c>
      <c r="I269" s="78">
        <v>5705</v>
      </c>
      <c r="J269" s="78">
        <v>-96</v>
      </c>
      <c r="K269" s="78">
        <f t="shared" si="50"/>
        <v>70208</v>
      </c>
      <c r="M269"/>
      <c r="N269"/>
      <c r="O269"/>
      <c r="P269"/>
      <c r="R269" s="239"/>
      <c r="S269" s="239"/>
      <c r="T269" s="239"/>
      <c r="U269" s="239"/>
      <c r="V269" s="239"/>
    </row>
    <row r="270" spans="1:22">
      <c r="A270" s="82" t="s">
        <v>227</v>
      </c>
      <c r="B270" s="121" t="s">
        <v>228</v>
      </c>
      <c r="C270" s="125">
        <f>C261+C253+C242</f>
        <v>2955628</v>
      </c>
      <c r="D270" s="125">
        <f>D261+D253+D242</f>
        <v>108971</v>
      </c>
      <c r="E270" s="125">
        <f>E261+E253+E242</f>
        <v>-22175</v>
      </c>
      <c r="F270" s="125">
        <f>F261+F253+F242</f>
        <v>3042424</v>
      </c>
      <c r="G270"/>
      <c r="H270" s="125">
        <f>H261+H253+H242</f>
        <v>2524057</v>
      </c>
      <c r="I270" s="125">
        <f>I261+I253+I242</f>
        <v>122362</v>
      </c>
      <c r="J270" s="125">
        <f>J261+J253+J242</f>
        <v>-32919</v>
      </c>
      <c r="K270" s="125">
        <f>K261+K253+K242</f>
        <v>2613500</v>
      </c>
      <c r="M270"/>
      <c r="N270"/>
      <c r="O270"/>
      <c r="P270"/>
      <c r="R270" s="239"/>
      <c r="S270" s="239"/>
      <c r="T270" s="239"/>
      <c r="U270" s="239"/>
      <c r="V270" s="239"/>
    </row>
    <row r="271" spans="1:22">
      <c r="H271" s="236" t="s">
        <v>466</v>
      </c>
      <c r="I271" s="236"/>
      <c r="M271"/>
      <c r="N271"/>
      <c r="O271"/>
      <c r="P271"/>
      <c r="Q271" s="239"/>
      <c r="R271" s="239"/>
      <c r="S271" s="239"/>
      <c r="T271" s="239"/>
      <c r="U271" s="239"/>
      <c r="V271" s="239"/>
    </row>
    <row r="272" spans="1:22">
      <c r="M272"/>
      <c r="N272"/>
      <c r="O272"/>
      <c r="P272"/>
      <c r="Q272" s="239"/>
      <c r="R272" s="239"/>
    </row>
    <row r="273" spans="1:18">
      <c r="O273" s="239"/>
      <c r="P273" s="239"/>
      <c r="Q273" s="239"/>
      <c r="R273" s="239"/>
    </row>
    <row r="274" spans="1:18">
      <c r="O274" s="239"/>
      <c r="P274" s="239"/>
      <c r="Q274" s="239"/>
      <c r="R274" s="239"/>
    </row>
    <row r="275" spans="1:18">
      <c r="O275" s="239"/>
      <c r="P275" s="239"/>
      <c r="Q275" s="239"/>
      <c r="R275" s="239"/>
    </row>
    <row r="276" spans="1:18">
      <c r="O276" s="239"/>
      <c r="P276" s="239"/>
      <c r="Q276" s="239"/>
      <c r="R276" s="239"/>
    </row>
    <row r="277" spans="1:18">
      <c r="A277" s="235"/>
      <c r="B277" s="235"/>
      <c r="O277" s="239"/>
      <c r="P277" s="239"/>
      <c r="Q277" s="239"/>
      <c r="R277" s="239"/>
    </row>
    <row r="278" spans="1:18">
      <c r="A278" s="235"/>
      <c r="B278" s="235"/>
      <c r="O278" s="239"/>
      <c r="P278" s="239"/>
      <c r="Q278" s="239"/>
      <c r="R278" s="239"/>
    </row>
    <row r="279" spans="1:18">
      <c r="A279" s="235"/>
      <c r="B279" s="235"/>
      <c r="O279" s="239"/>
      <c r="P279" s="239"/>
      <c r="Q279" s="239"/>
      <c r="R279" s="239"/>
    </row>
    <row r="280" spans="1:18">
      <c r="A280" s="235"/>
      <c r="B280" s="235"/>
      <c r="O280" s="239"/>
      <c r="P280" s="239"/>
      <c r="Q280" s="239"/>
      <c r="R280" s="239"/>
    </row>
    <row r="281" spans="1:18">
      <c r="A281" s="235"/>
      <c r="B281" s="235"/>
      <c r="O281" s="239"/>
      <c r="P281" s="239"/>
      <c r="Q281" s="239"/>
      <c r="R281" s="239"/>
    </row>
    <row r="282" spans="1:18">
      <c r="A282" s="235"/>
      <c r="B282" s="235"/>
      <c r="O282" s="239"/>
      <c r="P282" s="239"/>
      <c r="Q282" s="239"/>
      <c r="R282" s="239"/>
    </row>
    <row r="283" spans="1:18">
      <c r="A283" s="235"/>
      <c r="B283" s="235"/>
      <c r="O283" s="239"/>
      <c r="P283" s="239"/>
      <c r="Q283" s="239"/>
      <c r="R283" s="239"/>
    </row>
    <row r="284" spans="1:18">
      <c r="A284" s="235"/>
      <c r="B284" s="235"/>
      <c r="O284" s="239"/>
      <c r="P284" s="239"/>
      <c r="Q284" s="239"/>
      <c r="R284" s="239"/>
    </row>
    <row r="285" spans="1:18">
      <c r="A285" s="235"/>
      <c r="B285" s="235"/>
      <c r="O285" s="239"/>
      <c r="P285" s="239"/>
      <c r="Q285" s="239"/>
      <c r="R285" s="239"/>
    </row>
    <row r="286" spans="1:18">
      <c r="A286" s="235"/>
      <c r="B286" s="235"/>
      <c r="O286" s="239"/>
      <c r="P286" s="239"/>
      <c r="Q286" s="239"/>
      <c r="R286" s="239"/>
    </row>
    <row r="287" spans="1:18">
      <c r="A287" s="235"/>
      <c r="B287" s="235"/>
      <c r="O287" s="239"/>
      <c r="P287" s="239"/>
      <c r="Q287" s="239"/>
      <c r="R287" s="239"/>
    </row>
    <row r="288" spans="1:18">
      <c r="A288" s="235"/>
      <c r="B288" s="235"/>
      <c r="O288" s="239"/>
      <c r="P288" s="239"/>
      <c r="Q288" s="239"/>
      <c r="R288" s="239"/>
    </row>
    <row r="289" spans="1:18">
      <c r="A289" s="235"/>
      <c r="B289" s="235"/>
      <c r="O289" s="239"/>
      <c r="P289" s="239"/>
      <c r="Q289" s="239"/>
      <c r="R289" s="239"/>
    </row>
    <row r="290" spans="1:18">
      <c r="A290" s="235"/>
      <c r="B290" s="235"/>
      <c r="O290" s="239"/>
      <c r="P290" s="239"/>
      <c r="Q290" s="239"/>
      <c r="R290" s="239"/>
    </row>
    <row r="291" spans="1:18">
      <c r="A291" s="235"/>
      <c r="B291" s="235"/>
      <c r="O291" s="239"/>
      <c r="P291" s="239"/>
      <c r="Q291" s="239"/>
      <c r="R291" s="239"/>
    </row>
    <row r="292" spans="1:18">
      <c r="A292" s="235"/>
      <c r="B292" s="235"/>
      <c r="O292" s="239"/>
      <c r="P292" s="239"/>
      <c r="Q292" s="239"/>
      <c r="R292" s="239"/>
    </row>
    <row r="293" spans="1:18">
      <c r="A293" s="235"/>
      <c r="B293" s="235"/>
      <c r="O293" s="239"/>
      <c r="P293" s="239"/>
      <c r="Q293" s="239"/>
      <c r="R293" s="239"/>
    </row>
    <row r="294" spans="1:18">
      <c r="A294" s="235"/>
      <c r="B294" s="235"/>
      <c r="O294" s="239"/>
      <c r="P294" s="239"/>
      <c r="Q294" s="239"/>
      <c r="R294" s="239"/>
    </row>
    <row r="295" spans="1:18">
      <c r="A295" s="235"/>
      <c r="B295" s="235"/>
      <c r="O295" s="239"/>
      <c r="P295" s="239"/>
      <c r="Q295" s="239"/>
      <c r="R295" s="239"/>
    </row>
    <row r="296" spans="1:18">
      <c r="A296" s="235"/>
      <c r="B296" s="235"/>
      <c r="O296" s="239"/>
      <c r="P296" s="239"/>
      <c r="Q296" s="239"/>
      <c r="R296" s="239"/>
    </row>
    <row r="297" spans="1:18">
      <c r="A297" s="235"/>
      <c r="B297" s="235"/>
      <c r="O297" s="239"/>
      <c r="P297" s="239"/>
      <c r="Q297" s="239"/>
      <c r="R297" s="239"/>
    </row>
    <row r="298" spans="1:18">
      <c r="A298" s="235"/>
      <c r="B298" s="235"/>
      <c r="O298" s="239"/>
      <c r="P298" s="239"/>
      <c r="Q298" s="239"/>
      <c r="R298" s="239"/>
    </row>
    <row r="299" spans="1:18">
      <c r="A299" s="235"/>
      <c r="B299" s="235"/>
      <c r="O299" s="239"/>
      <c r="P299" s="239"/>
      <c r="Q299" s="239"/>
      <c r="R299" s="239"/>
    </row>
    <row r="300" spans="1:18">
      <c r="A300" s="235"/>
      <c r="B300" s="235"/>
      <c r="O300" s="239"/>
      <c r="P300" s="239"/>
      <c r="Q300" s="239"/>
      <c r="R300" s="239"/>
    </row>
    <row r="301" spans="1:18">
      <c r="A301" s="235"/>
      <c r="B301" s="235"/>
      <c r="O301" s="239"/>
      <c r="P301" s="239"/>
      <c r="Q301" s="239"/>
      <c r="R301" s="239"/>
    </row>
    <row r="302" spans="1:18">
      <c r="A302" s="235"/>
      <c r="B302" s="235"/>
      <c r="O302" s="239"/>
      <c r="P302" s="239"/>
      <c r="Q302" s="239"/>
      <c r="R302" s="239"/>
    </row>
    <row r="303" spans="1:18">
      <c r="A303" s="235"/>
      <c r="B303" s="235"/>
      <c r="O303" s="239"/>
      <c r="P303" s="239"/>
      <c r="Q303" s="239"/>
      <c r="R303" s="239"/>
    </row>
    <row r="304" spans="1:18">
      <c r="A304" s="235"/>
      <c r="B304" s="235"/>
      <c r="O304" s="239"/>
      <c r="P304" s="239"/>
      <c r="Q304" s="239"/>
      <c r="R304" s="239"/>
    </row>
    <row r="305" spans="1:18">
      <c r="O305" s="239"/>
      <c r="P305" s="239"/>
      <c r="Q305" s="239"/>
      <c r="R305" s="239"/>
    </row>
    <row r="306" spans="1:18">
      <c r="O306" s="239"/>
      <c r="P306" s="239"/>
      <c r="Q306" s="239"/>
      <c r="R306" s="239"/>
    </row>
    <row r="307" spans="1:18">
      <c r="O307" s="239"/>
      <c r="P307" s="239"/>
      <c r="Q307" s="239"/>
      <c r="R307" s="239"/>
    </row>
    <row r="308" spans="1:18">
      <c r="O308" s="239"/>
      <c r="P308" s="239"/>
      <c r="Q308" s="239"/>
      <c r="R308" s="239"/>
    </row>
    <row r="309" spans="1:18">
      <c r="A309" s="235"/>
      <c r="B309" s="235"/>
      <c r="O309" s="239"/>
      <c r="P309" s="239"/>
      <c r="Q309" s="239"/>
      <c r="R309" s="239"/>
    </row>
    <row r="310" spans="1:18">
      <c r="A310" s="235"/>
      <c r="B310" s="235"/>
      <c r="O310" s="239"/>
      <c r="P310" s="239"/>
      <c r="Q310" s="239"/>
      <c r="R310" s="239"/>
    </row>
    <row r="311" spans="1:18">
      <c r="A311" s="235"/>
      <c r="B311" s="235"/>
      <c r="O311" s="239"/>
      <c r="P311" s="239"/>
      <c r="Q311" s="239"/>
      <c r="R311" s="239"/>
    </row>
    <row r="312" spans="1:18">
      <c r="A312" s="235"/>
      <c r="B312" s="235"/>
      <c r="O312" s="239"/>
      <c r="P312" s="239"/>
      <c r="Q312" s="239"/>
      <c r="R312" s="239"/>
    </row>
    <row r="313" spans="1:18">
      <c r="A313" s="235"/>
      <c r="B313" s="235"/>
      <c r="O313" s="239"/>
      <c r="P313" s="239"/>
      <c r="Q313" s="239"/>
      <c r="R313" s="239"/>
    </row>
    <row r="314" spans="1:18">
      <c r="A314" s="235"/>
      <c r="B314" s="235"/>
      <c r="O314" s="239"/>
      <c r="P314" s="239"/>
      <c r="Q314" s="239"/>
      <c r="R314" s="239"/>
    </row>
    <row r="315" spans="1:18">
      <c r="O315" s="239"/>
      <c r="P315" s="239"/>
      <c r="Q315" s="239"/>
      <c r="R315" s="239"/>
    </row>
    <row r="316" spans="1:18">
      <c r="O316" s="239"/>
      <c r="P316" s="239"/>
      <c r="Q316" s="239"/>
      <c r="R316" s="239"/>
    </row>
    <row r="317" spans="1:18">
      <c r="O317" s="239"/>
      <c r="P317" s="239"/>
      <c r="Q317" s="239"/>
      <c r="R317" s="239"/>
    </row>
    <row r="318" spans="1:18">
      <c r="O318" s="239"/>
      <c r="P318" s="239"/>
      <c r="Q318" s="239"/>
      <c r="R318" s="239"/>
    </row>
    <row r="319" spans="1:18">
      <c r="O319" s="239"/>
      <c r="P319" s="239"/>
      <c r="Q319" s="239"/>
      <c r="R319" s="239"/>
    </row>
    <row r="320" spans="1:18">
      <c r="O320" s="239"/>
      <c r="P320" s="239"/>
      <c r="Q320" s="239"/>
      <c r="R320" s="239"/>
    </row>
    <row r="321" spans="15:18">
      <c r="O321" s="239"/>
      <c r="P321" s="239"/>
      <c r="Q321" s="239"/>
      <c r="R321" s="239"/>
    </row>
    <row r="322" spans="15:18">
      <c r="O322" s="239"/>
      <c r="P322" s="239"/>
      <c r="Q322" s="239"/>
      <c r="R322" s="239"/>
    </row>
    <row r="323" spans="15:18">
      <c r="O323" s="239"/>
      <c r="P323" s="239"/>
      <c r="Q323" s="239"/>
      <c r="R323" s="239"/>
    </row>
    <row r="324" spans="15:18">
      <c r="O324" s="239"/>
      <c r="P324" s="239"/>
      <c r="Q324" s="239"/>
      <c r="R324" s="239"/>
    </row>
    <row r="325" spans="15:18">
      <c r="O325" s="239"/>
      <c r="P325" s="239"/>
      <c r="Q325" s="239"/>
      <c r="R325" s="239"/>
    </row>
    <row r="326" spans="15:18">
      <c r="O326" s="239"/>
      <c r="P326" s="239"/>
      <c r="Q326" s="239"/>
      <c r="R326" s="239"/>
    </row>
    <row r="327" spans="15:18">
      <c r="O327" s="239"/>
      <c r="P327" s="239"/>
      <c r="Q327" s="239"/>
      <c r="R327" s="239"/>
    </row>
    <row r="328" spans="15:18">
      <c r="O328" s="239"/>
      <c r="P328" s="239"/>
      <c r="Q328" s="239"/>
      <c r="R328" s="239"/>
    </row>
    <row r="329" spans="15:18">
      <c r="O329" s="239"/>
      <c r="P329" s="239"/>
      <c r="Q329" s="239"/>
      <c r="R329" s="239"/>
    </row>
    <row r="330" spans="15:18">
      <c r="O330" s="239"/>
      <c r="P330" s="239"/>
      <c r="Q330" s="239"/>
      <c r="R330" s="239"/>
    </row>
    <row r="331" spans="15:18">
      <c r="O331" s="239"/>
      <c r="P331" s="239"/>
      <c r="Q331" s="239"/>
      <c r="R331" s="239"/>
    </row>
    <row r="332" spans="15:18">
      <c r="O332" s="239"/>
      <c r="P332" s="239"/>
      <c r="Q332" s="239"/>
      <c r="R332" s="239"/>
    </row>
    <row r="333" spans="15:18">
      <c r="O333" s="239"/>
      <c r="P333" s="239"/>
      <c r="Q333" s="239"/>
      <c r="R333" s="239"/>
    </row>
    <row r="334" spans="15:18">
      <c r="O334" s="239"/>
      <c r="P334" s="239"/>
      <c r="Q334" s="239"/>
      <c r="R334" s="239"/>
    </row>
    <row r="335" spans="15:18">
      <c r="O335" s="239"/>
      <c r="P335" s="239"/>
      <c r="Q335" s="239"/>
      <c r="R335" s="239"/>
    </row>
    <row r="370" spans="15:15">
      <c r="O370" s="235">
        <v>1.42</v>
      </c>
    </row>
  </sheetData>
  <mergeCells count="24">
    <mergeCell ref="C184:F184"/>
    <mergeCell ref="H184:K184"/>
    <mergeCell ref="A185:A186"/>
    <mergeCell ref="B185:B186"/>
    <mergeCell ref="C185:C186"/>
    <mergeCell ref="D185:D186"/>
    <mergeCell ref="H185:H186"/>
    <mergeCell ref="I185:I186"/>
    <mergeCell ref="C212:F212"/>
    <mergeCell ref="H212:K212"/>
    <mergeCell ref="A213:A214"/>
    <mergeCell ref="B213:B214"/>
    <mergeCell ref="C213:C214"/>
    <mergeCell ref="D213:D214"/>
    <mergeCell ref="H213:H214"/>
    <mergeCell ref="I213:I214"/>
    <mergeCell ref="C239:F239"/>
    <mergeCell ref="H239:K239"/>
    <mergeCell ref="A240:A241"/>
    <mergeCell ref="B240:B241"/>
    <mergeCell ref="C240:C241"/>
    <mergeCell ref="D240:D241"/>
    <mergeCell ref="H240:H241"/>
    <mergeCell ref="I240:I24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373E4-6935-416B-A433-3D5E04A8A5AE}">
  <sheetPr>
    <tabColor theme="9" tint="0.39997558519241921"/>
  </sheetPr>
  <dimension ref="A1:V370"/>
  <sheetViews>
    <sheetView showGridLines="0" zoomScaleNormal="100" workbookViewId="0"/>
  </sheetViews>
  <sheetFormatPr baseColWidth="10" defaultColWidth="8.33203125" defaultRowHeight="15"/>
  <cols>
    <col min="1" max="2" width="54.1640625" style="236" customWidth="1"/>
    <col min="3" max="6" width="12.1640625" style="235" customWidth="1"/>
    <col min="7" max="7" width="22.6640625" style="235" customWidth="1"/>
    <col min="8" max="8" width="12.33203125" style="235" customWidth="1"/>
    <col min="9" max="9" width="18.5" style="235" customWidth="1"/>
    <col min="10" max="13" width="12.33203125" style="235" customWidth="1"/>
    <col min="14" max="14" width="7.6640625" style="235" customWidth="1"/>
    <col min="15" max="18" width="12.33203125" style="235" customWidth="1"/>
    <col min="19" max="19" width="8.33203125" style="235"/>
    <col min="20" max="20" width="12.83203125" style="235" customWidth="1"/>
    <col min="21" max="21" width="8.33203125" style="235"/>
    <col min="22" max="22" width="20.1640625" style="235" customWidth="1"/>
    <col min="23" max="16384" width="8.33203125" style="235"/>
  </cols>
  <sheetData>
    <row r="1" spans="1:6">
      <c r="A1" s="209" t="s">
        <v>493</v>
      </c>
      <c r="B1" s="235"/>
    </row>
    <row r="2" spans="1:6">
      <c r="A2" s="211" t="s">
        <v>494</v>
      </c>
      <c r="B2" s="235"/>
    </row>
    <row r="3" spans="1:6">
      <c r="A3" s="234"/>
    </row>
    <row r="4" spans="1:6">
      <c r="A4" s="234"/>
    </row>
    <row r="5" spans="1:6" ht="26">
      <c r="A5" s="237" t="s">
        <v>461</v>
      </c>
      <c r="B5" s="238" t="s">
        <v>39</v>
      </c>
    </row>
    <row r="6" spans="1:6" ht="24">
      <c r="A6" s="313" t="s">
        <v>462</v>
      </c>
      <c r="B6" s="313" t="s">
        <v>41</v>
      </c>
      <c r="C6" s="113" t="s">
        <v>414</v>
      </c>
      <c r="D6" s="113" t="s">
        <v>495</v>
      </c>
      <c r="E6" s="113" t="s">
        <v>415</v>
      </c>
      <c r="F6" s="113" t="s">
        <v>496</v>
      </c>
    </row>
    <row r="7" spans="1:6">
      <c r="A7" s="114" t="s">
        <v>44</v>
      </c>
      <c r="B7" s="114" t="s">
        <v>1</v>
      </c>
      <c r="C7" s="115">
        <f>C8+C9+C10</f>
        <v>227555</v>
      </c>
      <c r="D7" s="115">
        <f>D8+D9+D10</f>
        <v>442682</v>
      </c>
      <c r="E7" s="115">
        <f t="shared" ref="E7:F7" si="0">E8+E9+E10</f>
        <v>652375</v>
      </c>
      <c r="F7" s="115">
        <f t="shared" si="0"/>
        <v>767692</v>
      </c>
    </row>
    <row r="8" spans="1:6">
      <c r="A8" s="116" t="s">
        <v>45</v>
      </c>
      <c r="B8" s="116" t="s">
        <v>46</v>
      </c>
      <c r="C8" s="88">
        <v>180158</v>
      </c>
      <c r="D8" s="88">
        <v>390534</v>
      </c>
      <c r="E8" s="88">
        <v>522987</v>
      </c>
      <c r="F8" s="88">
        <v>628634</v>
      </c>
    </row>
    <row r="9" spans="1:6">
      <c r="A9" s="116" t="s">
        <v>368</v>
      </c>
      <c r="B9" s="116" t="s">
        <v>369</v>
      </c>
      <c r="C9" s="88">
        <v>1012</v>
      </c>
      <c r="D9" s="88">
        <v>455</v>
      </c>
      <c r="E9" s="88">
        <v>2721</v>
      </c>
      <c r="F9" s="88">
        <v>1041</v>
      </c>
    </row>
    <row r="10" spans="1:6">
      <c r="A10" s="116" t="s">
        <v>48</v>
      </c>
      <c r="B10" s="116" t="s">
        <v>49</v>
      </c>
      <c r="C10" s="88">
        <v>46385</v>
      </c>
      <c r="D10" s="88">
        <v>51693</v>
      </c>
      <c r="E10" s="88">
        <v>126667</v>
      </c>
      <c r="F10" s="88">
        <v>138017</v>
      </c>
    </row>
    <row r="11" spans="1:6">
      <c r="A11" s="114" t="s">
        <v>370</v>
      </c>
      <c r="B11" s="114" t="s">
        <v>371</v>
      </c>
      <c r="C11" s="115">
        <f>C12+C13</f>
        <v>63508</v>
      </c>
      <c r="D11" s="115">
        <f>D12+D13</f>
        <v>143167</v>
      </c>
      <c r="E11" s="115">
        <f t="shared" ref="E11:F11" si="1">E12+E13</f>
        <v>188326</v>
      </c>
      <c r="F11" s="115">
        <f t="shared" si="1"/>
        <v>251356</v>
      </c>
    </row>
    <row r="12" spans="1:6">
      <c r="A12" s="116" t="s">
        <v>372</v>
      </c>
      <c r="B12" s="116" t="s">
        <v>373</v>
      </c>
      <c r="C12" s="88">
        <v>29297</v>
      </c>
      <c r="D12" s="88">
        <v>104410</v>
      </c>
      <c r="E12" s="88">
        <v>94962</v>
      </c>
      <c r="F12" s="88">
        <v>148101</v>
      </c>
    </row>
    <row r="13" spans="1:6">
      <c r="A13" s="116" t="s">
        <v>54</v>
      </c>
      <c r="B13" s="116" t="s">
        <v>55</v>
      </c>
      <c r="C13" s="88">
        <v>34211</v>
      </c>
      <c r="D13" s="88">
        <v>38757</v>
      </c>
      <c r="E13" s="88">
        <v>93364</v>
      </c>
      <c r="F13" s="88">
        <v>103255</v>
      </c>
    </row>
    <row r="14" spans="1:6">
      <c r="A14" s="117" t="s">
        <v>390</v>
      </c>
      <c r="B14" s="117" t="s">
        <v>391</v>
      </c>
      <c r="C14" s="115">
        <f>C7-C11</f>
        <v>164047</v>
      </c>
      <c r="D14" s="115">
        <f>D7-D11</f>
        <v>299515</v>
      </c>
      <c r="E14" s="115">
        <f>E7-E11</f>
        <v>464049</v>
      </c>
      <c r="F14" s="115">
        <f>F7-F11</f>
        <v>516336</v>
      </c>
    </row>
    <row r="15" spans="1:6">
      <c r="A15" s="77" t="s">
        <v>58</v>
      </c>
      <c r="B15" s="77" t="s">
        <v>59</v>
      </c>
      <c r="C15" s="88">
        <v>29195</v>
      </c>
      <c r="D15" s="88">
        <v>66140</v>
      </c>
      <c r="E15" s="88">
        <v>90073</v>
      </c>
      <c r="F15" s="88">
        <v>152470</v>
      </c>
    </row>
    <row r="16" spans="1:6">
      <c r="A16" s="77" t="s">
        <v>392</v>
      </c>
      <c r="B16" s="77" t="s">
        <v>61</v>
      </c>
      <c r="C16" s="88">
        <v>56890</v>
      </c>
      <c r="D16" s="88">
        <v>51300</v>
      </c>
      <c r="E16" s="88">
        <v>162917</v>
      </c>
      <c r="F16" s="88">
        <v>111904</v>
      </c>
    </row>
    <row r="17" spans="1:14">
      <c r="A17" s="77" t="s">
        <v>62</v>
      </c>
      <c r="B17" s="77" t="s">
        <v>63</v>
      </c>
      <c r="C17" s="88">
        <v>22578</v>
      </c>
      <c r="D17" s="88">
        <v>4602</v>
      </c>
      <c r="E17" s="88">
        <v>68496</v>
      </c>
      <c r="F17" s="88">
        <v>7875</v>
      </c>
    </row>
    <row r="18" spans="1:14">
      <c r="A18" s="77" t="s">
        <v>64</v>
      </c>
      <c r="B18" s="77" t="s">
        <v>65</v>
      </c>
      <c r="C18" s="88">
        <v>6960</v>
      </c>
      <c r="D18" s="88">
        <v>7412</v>
      </c>
      <c r="E18" s="88">
        <v>17357</v>
      </c>
      <c r="F18" s="88">
        <v>40747</v>
      </c>
    </row>
    <row r="19" spans="1:14">
      <c r="A19" s="77" t="s">
        <v>66</v>
      </c>
      <c r="B19" s="77" t="s">
        <v>67</v>
      </c>
      <c r="C19" s="88">
        <v>4316</v>
      </c>
      <c r="D19" s="88">
        <v>3243</v>
      </c>
      <c r="E19" s="88">
        <v>7544</v>
      </c>
      <c r="F19" s="88">
        <v>11556</v>
      </c>
    </row>
    <row r="20" spans="1:14">
      <c r="A20" s="77" t="s">
        <v>68</v>
      </c>
      <c r="B20" s="77" t="s">
        <v>69</v>
      </c>
      <c r="C20" s="88">
        <v>4</v>
      </c>
      <c r="D20" s="88">
        <v>-5</v>
      </c>
      <c r="E20" s="88">
        <v>2</v>
      </c>
      <c r="F20" s="88">
        <v>-1</v>
      </c>
    </row>
    <row r="21" spans="1:14">
      <c r="A21" s="117" t="s">
        <v>393</v>
      </c>
      <c r="B21" s="117" t="s">
        <v>394</v>
      </c>
      <c r="C21" s="115">
        <f>C14+C18-C15-C16-C19+C20</f>
        <v>80610</v>
      </c>
      <c r="D21" s="115">
        <f>D14+D18-D15-D16-D19+D20</f>
        <v>186239</v>
      </c>
      <c r="E21" s="115">
        <f>E14+E18-E15-E16-E19+E20</f>
        <v>220874</v>
      </c>
      <c r="F21" s="115">
        <f>F14+F18-F15-F16-F19+F20</f>
        <v>281152</v>
      </c>
    </row>
    <row r="22" spans="1:14">
      <c r="A22" s="77" t="s">
        <v>72</v>
      </c>
      <c r="B22" s="77" t="s">
        <v>73</v>
      </c>
      <c r="C22" s="88">
        <v>30409</v>
      </c>
      <c r="D22" s="88">
        <v>60424</v>
      </c>
      <c r="E22" s="88">
        <v>63366</v>
      </c>
      <c r="F22" s="88">
        <v>80005</v>
      </c>
    </row>
    <row r="23" spans="1:14">
      <c r="A23" s="77" t="s">
        <v>74</v>
      </c>
      <c r="B23" s="77" t="s">
        <v>75</v>
      </c>
      <c r="C23" s="88">
        <v>18637</v>
      </c>
      <c r="D23" s="88">
        <v>12994</v>
      </c>
      <c r="E23" s="88">
        <v>16961</v>
      </c>
      <c r="F23" s="88">
        <v>10793</v>
      </c>
    </row>
    <row r="24" spans="1:14">
      <c r="A24" s="117" t="s">
        <v>395</v>
      </c>
      <c r="B24" s="117" t="s">
        <v>396</v>
      </c>
      <c r="C24" s="115">
        <f>C21+C22-C23</f>
        <v>92382</v>
      </c>
      <c r="D24" s="115">
        <f t="shared" ref="D24:F24" si="2">D21+D22-D23</f>
        <v>233669</v>
      </c>
      <c r="E24" s="115">
        <f t="shared" si="2"/>
        <v>267279</v>
      </c>
      <c r="F24" s="115">
        <f t="shared" si="2"/>
        <v>350364</v>
      </c>
    </row>
    <row r="25" spans="1:14">
      <c r="A25" s="77" t="s">
        <v>78</v>
      </c>
      <c r="B25" s="77" t="s">
        <v>79</v>
      </c>
      <c r="C25" s="88">
        <v>14275</v>
      </c>
      <c r="D25" s="88">
        <v>30805</v>
      </c>
      <c r="E25" s="88">
        <v>19129</v>
      </c>
      <c r="F25" s="88">
        <v>60383</v>
      </c>
    </row>
    <row r="26" spans="1:14">
      <c r="A26" s="117" t="s">
        <v>397</v>
      </c>
      <c r="B26" s="117" t="s">
        <v>398</v>
      </c>
      <c r="C26" s="115">
        <f>C24-C25</f>
        <v>78107</v>
      </c>
      <c r="D26" s="115">
        <f t="shared" ref="D26:F26" si="3">D24-D25</f>
        <v>202864</v>
      </c>
      <c r="E26" s="115">
        <f t="shared" si="3"/>
        <v>248150</v>
      </c>
      <c r="F26" s="115">
        <f t="shared" si="3"/>
        <v>289981</v>
      </c>
    </row>
    <row r="27" spans="1:14">
      <c r="A27" s="77"/>
      <c r="B27" s="77"/>
      <c r="C27" s="88"/>
      <c r="D27" s="88"/>
      <c r="E27" s="88"/>
      <c r="F27" s="88"/>
    </row>
    <row r="28" spans="1:14">
      <c r="A28" s="117" t="s">
        <v>399</v>
      </c>
      <c r="B28" s="117" t="s">
        <v>400</v>
      </c>
      <c r="C28" s="115">
        <f>C26</f>
        <v>78107</v>
      </c>
      <c r="D28" s="115">
        <f t="shared" ref="D28:F28" si="4">D26</f>
        <v>202864</v>
      </c>
      <c r="E28" s="115">
        <f t="shared" si="4"/>
        <v>248150</v>
      </c>
      <c r="F28" s="115">
        <f t="shared" si="4"/>
        <v>289981</v>
      </c>
    </row>
    <row r="29" spans="1:14">
      <c r="A29" s="236" t="s">
        <v>466</v>
      </c>
      <c r="B29" s="69"/>
      <c r="C29" s="70"/>
      <c r="D29" s="70"/>
      <c r="E29" s="70"/>
      <c r="F29" s="70"/>
      <c r="L29" s="240"/>
      <c r="N29" s="240"/>
    </row>
    <row r="30" spans="1:14">
      <c r="B30" s="71"/>
      <c r="C30" s="72"/>
      <c r="D30" s="72"/>
      <c r="E30" s="72"/>
      <c r="F30" s="72"/>
    </row>
    <row r="31" spans="1:14">
      <c r="A31" s="241" t="s">
        <v>401</v>
      </c>
      <c r="B31" s="241" t="s">
        <v>402</v>
      </c>
      <c r="C31" s="242"/>
      <c r="D31" s="242"/>
      <c r="E31" s="242"/>
      <c r="F31" s="242"/>
    </row>
    <row r="32" spans="1:14">
      <c r="A32" s="243" t="s">
        <v>88</v>
      </c>
      <c r="B32" s="243" t="s">
        <v>89</v>
      </c>
      <c r="C32" s="244">
        <v>0.78</v>
      </c>
      <c r="D32" s="244">
        <v>2.0299999999999998</v>
      </c>
      <c r="E32" s="244">
        <v>2.48</v>
      </c>
      <c r="F32" s="244">
        <v>2.89</v>
      </c>
    </row>
    <row r="33" spans="1:9">
      <c r="A33" s="245" t="s">
        <v>90</v>
      </c>
      <c r="B33" s="245" t="s">
        <v>91</v>
      </c>
      <c r="C33" s="244">
        <v>0.78</v>
      </c>
      <c r="D33" s="244">
        <v>2.0299999999999998</v>
      </c>
      <c r="E33" s="244">
        <v>2.4700000000000002</v>
      </c>
      <c r="F33" s="244">
        <v>2.89</v>
      </c>
    </row>
    <row r="34" spans="1:9">
      <c r="A34" s="234"/>
    </row>
    <row r="36" spans="1:9">
      <c r="A36" s="241" t="s">
        <v>397</v>
      </c>
      <c r="B36" s="241" t="s">
        <v>398</v>
      </c>
      <c r="C36" s="115">
        <f>C26</f>
        <v>78107</v>
      </c>
      <c r="D36" s="115">
        <f t="shared" ref="D36:F36" si="5">D26</f>
        <v>202864</v>
      </c>
      <c r="E36" s="115">
        <f t="shared" si="5"/>
        <v>248150</v>
      </c>
      <c r="F36" s="115">
        <f t="shared" si="5"/>
        <v>289981</v>
      </c>
    </row>
    <row r="37" spans="1:9" ht="26">
      <c r="A37" s="259" t="s">
        <v>104</v>
      </c>
      <c r="B37" s="259" t="s">
        <v>105</v>
      </c>
      <c r="C37" s="115">
        <f>C38+C39+C40+C41</f>
        <v>1858</v>
      </c>
      <c r="D37" s="115">
        <f t="shared" ref="D37:F37" si="6">D38+D39+D40+D41</f>
        <v>1128</v>
      </c>
      <c r="E37" s="115">
        <f t="shared" si="6"/>
        <v>2297</v>
      </c>
      <c r="F37" s="115">
        <f t="shared" si="6"/>
        <v>-231</v>
      </c>
    </row>
    <row r="38" spans="1:9">
      <c r="A38" s="246" t="s">
        <v>106</v>
      </c>
      <c r="B38" s="246" t="s">
        <v>107</v>
      </c>
      <c r="C38" s="88">
        <v>-1806</v>
      </c>
      <c r="D38" s="88">
        <v>1607</v>
      </c>
      <c r="E38" s="88">
        <v>-1042</v>
      </c>
      <c r="F38" s="88">
        <v>-89</v>
      </c>
    </row>
    <row r="39" spans="1:9" ht="26">
      <c r="A39" s="247" t="s">
        <v>374</v>
      </c>
      <c r="B39" s="258" t="s">
        <v>109</v>
      </c>
      <c r="C39" s="88">
        <v>3664</v>
      </c>
      <c r="D39" s="88">
        <v>-479</v>
      </c>
      <c r="E39" s="88">
        <v>3339</v>
      </c>
      <c r="F39" s="88">
        <v>-142</v>
      </c>
      <c r="I39" s="240"/>
    </row>
    <row r="40" spans="1:9">
      <c r="A40" s="247" t="s">
        <v>403</v>
      </c>
      <c r="B40" s="246" t="s">
        <v>404</v>
      </c>
      <c r="C40" s="88"/>
      <c r="D40" s="88"/>
      <c r="E40" s="88"/>
      <c r="F40" s="88"/>
    </row>
    <row r="41" spans="1:9">
      <c r="A41" s="246" t="s">
        <v>110</v>
      </c>
      <c r="B41" s="246" t="s">
        <v>111</v>
      </c>
      <c r="C41" s="88"/>
      <c r="D41" s="88"/>
      <c r="E41" s="88"/>
      <c r="F41" s="88"/>
    </row>
    <row r="42" spans="1:9">
      <c r="A42" s="241" t="s">
        <v>405</v>
      </c>
      <c r="B42" s="241" t="s">
        <v>406</v>
      </c>
      <c r="C42" s="115">
        <f>C37+C36</f>
        <v>79965</v>
      </c>
      <c r="D42" s="115">
        <f t="shared" ref="D42:F42" si="7">D37+D36</f>
        <v>203992</v>
      </c>
      <c r="E42" s="115">
        <f t="shared" si="7"/>
        <v>250447</v>
      </c>
      <c r="F42" s="115">
        <f t="shared" si="7"/>
        <v>289750</v>
      </c>
    </row>
    <row r="43" spans="1:9">
      <c r="A43" s="246" t="s">
        <v>407</v>
      </c>
      <c r="B43" s="246" t="s">
        <v>408</v>
      </c>
      <c r="C43" s="88"/>
      <c r="D43" s="88"/>
      <c r="E43" s="88"/>
      <c r="F43" s="88"/>
    </row>
    <row r="44" spans="1:9" ht="26">
      <c r="A44" s="241" t="s">
        <v>409</v>
      </c>
      <c r="B44" s="241" t="s">
        <v>410</v>
      </c>
      <c r="C44" s="115">
        <f>C42</f>
        <v>79965</v>
      </c>
      <c r="D44" s="115">
        <f t="shared" ref="D44:F44" si="8">D42</f>
        <v>203992</v>
      </c>
      <c r="E44" s="115">
        <f t="shared" si="8"/>
        <v>250447</v>
      </c>
      <c r="F44" s="115">
        <f t="shared" si="8"/>
        <v>289750</v>
      </c>
    </row>
    <row r="45" spans="1:9">
      <c r="A45" s="236" t="s">
        <v>466</v>
      </c>
      <c r="B45" s="236" t="s">
        <v>466</v>
      </c>
      <c r="E45" s="239"/>
      <c r="F45" s="239"/>
    </row>
    <row r="47" spans="1:9" ht="26">
      <c r="A47" s="237" t="s">
        <v>124</v>
      </c>
      <c r="B47" s="237" t="s">
        <v>125</v>
      </c>
    </row>
    <row r="48" spans="1:9">
      <c r="A48" s="313" t="s">
        <v>126</v>
      </c>
      <c r="B48" s="313" t="s">
        <v>127</v>
      </c>
      <c r="C48" s="119">
        <v>45565</v>
      </c>
      <c r="D48" s="119">
        <v>45473</v>
      </c>
      <c r="E48" s="119" t="s">
        <v>492</v>
      </c>
      <c r="F48" s="239"/>
      <c r="G48" s="239"/>
    </row>
    <row r="49" spans="1:5">
      <c r="A49" s="248" t="s">
        <v>130</v>
      </c>
      <c r="B49" s="248" t="s">
        <v>131</v>
      </c>
      <c r="C49" s="249">
        <f>SUM(C50:C60)</f>
        <v>1488558</v>
      </c>
      <c r="D49" s="249">
        <f>SUM(D50:D60)</f>
        <v>1525159</v>
      </c>
      <c r="E49" s="249">
        <f>SUM(E50:E60)</f>
        <v>1450685</v>
      </c>
    </row>
    <row r="50" spans="1:5">
      <c r="A50" s="77" t="s">
        <v>132</v>
      </c>
      <c r="B50" s="77" t="s">
        <v>133</v>
      </c>
      <c r="C50" s="78">
        <v>237916</v>
      </c>
      <c r="D50" s="78">
        <v>218287</v>
      </c>
      <c r="E50" s="78">
        <v>183038</v>
      </c>
    </row>
    <row r="51" spans="1:5">
      <c r="A51" s="77" t="s">
        <v>134</v>
      </c>
      <c r="B51" s="77" t="s">
        <v>135</v>
      </c>
      <c r="C51" s="78">
        <v>69931</v>
      </c>
      <c r="D51" s="78">
        <v>70969</v>
      </c>
      <c r="E51" s="78">
        <v>70058</v>
      </c>
    </row>
    <row r="52" spans="1:5">
      <c r="A52" s="77" t="s">
        <v>136</v>
      </c>
      <c r="B52" s="77" t="s">
        <v>137</v>
      </c>
      <c r="C52" s="78">
        <v>631243</v>
      </c>
      <c r="D52" s="78">
        <v>586630</v>
      </c>
      <c r="E52" s="78">
        <v>527182</v>
      </c>
    </row>
    <row r="53" spans="1:5">
      <c r="A53" s="77" t="s">
        <v>138</v>
      </c>
      <c r="B53" s="77" t="s">
        <v>139</v>
      </c>
      <c r="C53" s="78">
        <v>56438</v>
      </c>
      <c r="D53" s="78">
        <v>56438</v>
      </c>
      <c r="E53" s="78">
        <v>56438</v>
      </c>
    </row>
    <row r="54" spans="1:5">
      <c r="A54" s="77" t="s">
        <v>140</v>
      </c>
      <c r="B54" s="77" t="s">
        <v>141</v>
      </c>
      <c r="C54" s="78">
        <v>33106</v>
      </c>
      <c r="D54" s="78">
        <v>33482</v>
      </c>
      <c r="E54" s="78">
        <v>34245</v>
      </c>
    </row>
    <row r="55" spans="1:5">
      <c r="A55" s="77" t="s">
        <v>142</v>
      </c>
      <c r="B55" s="77" t="s">
        <v>143</v>
      </c>
      <c r="C55" s="78">
        <v>0</v>
      </c>
      <c r="D55" s="78">
        <v>0</v>
      </c>
      <c r="E55" s="78">
        <v>0</v>
      </c>
    </row>
    <row r="56" spans="1:5">
      <c r="A56" s="77" t="s">
        <v>144</v>
      </c>
      <c r="B56" s="77" t="s">
        <v>145</v>
      </c>
      <c r="C56" s="78">
        <v>37362</v>
      </c>
      <c r="D56" s="78">
        <v>38793</v>
      </c>
      <c r="E56" s="78">
        <v>38095</v>
      </c>
    </row>
    <row r="57" spans="1:5">
      <c r="A57" s="77" t="s">
        <v>146</v>
      </c>
      <c r="B57" s="77" t="s">
        <v>147</v>
      </c>
      <c r="C57" s="78">
        <v>340243</v>
      </c>
      <c r="D57" s="78">
        <v>426048</v>
      </c>
      <c r="E57" s="78">
        <v>455907</v>
      </c>
    </row>
    <row r="58" spans="1:5">
      <c r="A58" s="77" t="s">
        <v>148</v>
      </c>
      <c r="B58" s="77" t="s">
        <v>149</v>
      </c>
      <c r="C58" s="78">
        <v>32493</v>
      </c>
      <c r="D58" s="78">
        <v>37625</v>
      </c>
      <c r="E58" s="78">
        <v>41906</v>
      </c>
    </row>
    <row r="59" spans="1:5">
      <c r="A59" s="77" t="s">
        <v>150</v>
      </c>
      <c r="B59" s="77" t="s">
        <v>151</v>
      </c>
      <c r="C59" s="78">
        <v>49420</v>
      </c>
      <c r="D59" s="78">
        <v>56481</v>
      </c>
      <c r="E59" s="78">
        <v>43433</v>
      </c>
    </row>
    <row r="60" spans="1:5">
      <c r="A60" s="77" t="s">
        <v>152</v>
      </c>
      <c r="B60" s="77" t="s">
        <v>153</v>
      </c>
      <c r="C60" s="78">
        <v>406</v>
      </c>
      <c r="D60" s="78">
        <v>406</v>
      </c>
      <c r="E60" s="78">
        <v>383</v>
      </c>
    </row>
    <row r="61" spans="1:5">
      <c r="A61" s="248" t="s">
        <v>154</v>
      </c>
      <c r="B61" s="248" t="s">
        <v>155</v>
      </c>
      <c r="C61" s="249">
        <f>SUM(C62:C70)</f>
        <v>1266858</v>
      </c>
      <c r="D61" s="249">
        <f>SUM(D62:D70)</f>
        <v>1134848</v>
      </c>
      <c r="E61" s="249">
        <f>SUM(E62:E70)</f>
        <v>1162815</v>
      </c>
    </row>
    <row r="62" spans="1:5">
      <c r="A62" s="77" t="s">
        <v>156</v>
      </c>
      <c r="B62" s="77" t="s">
        <v>157</v>
      </c>
      <c r="C62" s="78">
        <v>3248</v>
      </c>
      <c r="D62" s="78">
        <v>3319</v>
      </c>
      <c r="E62" s="78">
        <v>3576</v>
      </c>
    </row>
    <row r="63" spans="1:5">
      <c r="A63" s="77" t="s">
        <v>158</v>
      </c>
      <c r="B63" s="77" t="s">
        <v>159</v>
      </c>
      <c r="C63" s="78">
        <v>81840</v>
      </c>
      <c r="D63" s="78">
        <v>83928</v>
      </c>
      <c r="E63" s="78">
        <v>193520</v>
      </c>
    </row>
    <row r="64" spans="1:5">
      <c r="A64" s="77" t="s">
        <v>160</v>
      </c>
      <c r="B64" s="77" t="s">
        <v>161</v>
      </c>
      <c r="C64" s="78">
        <v>9566</v>
      </c>
      <c r="D64" s="78">
        <v>13308</v>
      </c>
      <c r="E64" s="78">
        <v>1128</v>
      </c>
    </row>
    <row r="65" spans="1:6">
      <c r="A65" s="77" t="s">
        <v>162</v>
      </c>
      <c r="B65" s="77" t="s">
        <v>163</v>
      </c>
      <c r="C65" s="78">
        <v>73996</v>
      </c>
      <c r="D65" s="78">
        <v>60192</v>
      </c>
      <c r="E65" s="78">
        <v>57741</v>
      </c>
    </row>
    <row r="66" spans="1:6">
      <c r="A66" s="77" t="s">
        <v>164</v>
      </c>
      <c r="B66" s="77" t="s">
        <v>165</v>
      </c>
      <c r="C66" s="78">
        <v>531087</v>
      </c>
      <c r="D66" s="78">
        <v>457094</v>
      </c>
      <c r="E66" s="78">
        <v>362719</v>
      </c>
    </row>
    <row r="67" spans="1:6">
      <c r="A67" s="77" t="s">
        <v>166</v>
      </c>
      <c r="B67" s="77" t="s">
        <v>167</v>
      </c>
      <c r="C67" s="78">
        <v>23309</v>
      </c>
      <c r="D67" s="78">
        <v>27182</v>
      </c>
      <c r="E67" s="78">
        <v>27872</v>
      </c>
    </row>
    <row r="68" spans="1:6">
      <c r="A68" s="77" t="s">
        <v>168</v>
      </c>
      <c r="B68" s="77" t="s">
        <v>169</v>
      </c>
      <c r="C68" s="78">
        <v>461531</v>
      </c>
      <c r="D68" s="78">
        <v>340845</v>
      </c>
      <c r="E68" s="78">
        <v>338205</v>
      </c>
    </row>
    <row r="69" spans="1:6">
      <c r="A69" s="250" t="s">
        <v>170</v>
      </c>
      <c r="B69" s="250" t="s">
        <v>171</v>
      </c>
      <c r="C69" s="78">
        <v>82281</v>
      </c>
      <c r="D69" s="78">
        <v>148980</v>
      </c>
      <c r="E69" s="78">
        <v>178054</v>
      </c>
    </row>
    <row r="70" spans="1:6">
      <c r="A70" s="250" t="s">
        <v>172</v>
      </c>
      <c r="B70" s="250" t="s">
        <v>173</v>
      </c>
      <c r="C70" s="78"/>
      <c r="D70" s="78"/>
      <c r="E70" s="78"/>
    </row>
    <row r="71" spans="1:6">
      <c r="A71" s="248" t="s">
        <v>174</v>
      </c>
      <c r="B71" s="248" t="s">
        <v>175</v>
      </c>
      <c r="C71" s="249">
        <f>C49+C61</f>
        <v>2755416</v>
      </c>
      <c r="D71" s="249">
        <f t="shared" ref="D71:E71" si="9">D49+D61</f>
        <v>2660007</v>
      </c>
      <c r="E71" s="249">
        <f t="shared" si="9"/>
        <v>2613500</v>
      </c>
    </row>
    <row r="72" spans="1:6">
      <c r="A72" s="236" t="s">
        <v>466</v>
      </c>
      <c r="C72" s="251"/>
      <c r="D72" s="251"/>
      <c r="E72" s="239"/>
      <c r="F72" s="251"/>
    </row>
    <row r="73" spans="1:6">
      <c r="A73" s="313" t="s">
        <v>176</v>
      </c>
      <c r="B73" s="313" t="s">
        <v>177</v>
      </c>
      <c r="C73" s="119">
        <v>45565</v>
      </c>
      <c r="D73" s="119">
        <v>45473</v>
      </c>
      <c r="E73" s="119" t="s">
        <v>492</v>
      </c>
    </row>
    <row r="74" spans="1:6">
      <c r="A74" s="248" t="s">
        <v>178</v>
      </c>
      <c r="B74" s="248" t="s">
        <v>179</v>
      </c>
      <c r="C74" s="249">
        <f>C75</f>
        <v>2570916</v>
      </c>
      <c r="D74" s="249">
        <f t="shared" ref="D74:E74" si="10">D75</f>
        <v>2484354</v>
      </c>
      <c r="E74" s="249">
        <f t="shared" si="10"/>
        <v>2403223</v>
      </c>
    </row>
    <row r="75" spans="1:6">
      <c r="A75" s="248" t="s">
        <v>180</v>
      </c>
      <c r="B75" s="248" t="s">
        <v>181</v>
      </c>
      <c r="C75" s="249">
        <f>SUM(C76:C83)</f>
        <v>2570916</v>
      </c>
      <c r="D75" s="249">
        <f t="shared" ref="D75:E75" si="11">SUM(D76:D83)</f>
        <v>2484354</v>
      </c>
      <c r="E75" s="249">
        <f t="shared" si="11"/>
        <v>2403223</v>
      </c>
    </row>
    <row r="76" spans="1:6">
      <c r="A76" s="77" t="s">
        <v>182</v>
      </c>
      <c r="B76" s="77" t="s">
        <v>183</v>
      </c>
      <c r="C76" s="78">
        <v>99911</v>
      </c>
      <c r="D76" s="78">
        <v>99911</v>
      </c>
      <c r="E76" s="78">
        <v>99911</v>
      </c>
    </row>
    <row r="77" spans="1:6">
      <c r="A77" s="77" t="s">
        <v>184</v>
      </c>
      <c r="B77" s="77" t="s">
        <v>185</v>
      </c>
      <c r="C77" s="78">
        <v>2069034</v>
      </c>
      <c r="D77" s="78">
        <v>2069034</v>
      </c>
      <c r="E77" s="78">
        <v>1714604</v>
      </c>
    </row>
    <row r="78" spans="1:6">
      <c r="A78" s="77" t="s">
        <v>186</v>
      </c>
      <c r="B78" s="77" t="s">
        <v>187</v>
      </c>
      <c r="C78" s="78">
        <v>116700</v>
      </c>
      <c r="D78" s="78">
        <v>116700</v>
      </c>
      <c r="E78" s="78">
        <v>116700</v>
      </c>
    </row>
    <row r="79" spans="1:6">
      <c r="A79" s="77" t="s">
        <v>188</v>
      </c>
      <c r="B79" s="77" t="s">
        <v>189</v>
      </c>
      <c r="C79" s="78">
        <v>0</v>
      </c>
      <c r="D79" s="78">
        <v>0</v>
      </c>
      <c r="E79" s="78">
        <v>0</v>
      </c>
    </row>
    <row r="80" spans="1:6">
      <c r="A80" s="77" t="s">
        <v>190</v>
      </c>
      <c r="B80" s="77" t="s">
        <v>191</v>
      </c>
      <c r="C80" s="78">
        <v>43665</v>
      </c>
      <c r="D80" s="78">
        <v>33443</v>
      </c>
      <c r="E80" s="78">
        <v>23169</v>
      </c>
    </row>
    <row r="81" spans="1:5">
      <c r="A81" s="77" t="s">
        <v>192</v>
      </c>
      <c r="B81" s="77" t="s">
        <v>193</v>
      </c>
      <c r="C81" s="78">
        <v>-2244</v>
      </c>
      <c r="D81" s="78">
        <v>-440</v>
      </c>
      <c r="E81" s="78">
        <v>-1202</v>
      </c>
    </row>
    <row r="82" spans="1:5">
      <c r="A82" s="77" t="s">
        <v>194</v>
      </c>
      <c r="B82" s="77" t="s">
        <v>195</v>
      </c>
      <c r="C82" s="78">
        <v>-4300</v>
      </c>
      <c r="D82" s="78">
        <v>-4300</v>
      </c>
      <c r="E82" s="78">
        <v>-30797</v>
      </c>
    </row>
    <row r="83" spans="1:5">
      <c r="A83" s="77" t="s">
        <v>377</v>
      </c>
      <c r="B83" s="77" t="s">
        <v>197</v>
      </c>
      <c r="C83" s="78">
        <v>248150</v>
      </c>
      <c r="D83" s="78">
        <v>170006</v>
      </c>
      <c r="E83" s="78">
        <v>480838</v>
      </c>
    </row>
    <row r="84" spans="1:5">
      <c r="A84" s="114" t="s">
        <v>412</v>
      </c>
      <c r="B84" s="114" t="s">
        <v>413</v>
      </c>
      <c r="C84" s="120">
        <v>0</v>
      </c>
      <c r="D84" s="120">
        <v>0</v>
      </c>
      <c r="E84" s="120">
        <v>0</v>
      </c>
    </row>
    <row r="85" spans="1:5">
      <c r="A85" s="248" t="s">
        <v>198</v>
      </c>
      <c r="B85" s="248" t="s">
        <v>199</v>
      </c>
      <c r="C85" s="249">
        <f>SUM(C86:C91)</f>
        <v>23065</v>
      </c>
      <c r="D85" s="249">
        <f t="shared" ref="D85:E85" si="12">SUM(D86:D91)</f>
        <v>35890</v>
      </c>
      <c r="E85" s="249">
        <f t="shared" si="12"/>
        <v>38774</v>
      </c>
    </row>
    <row r="86" spans="1:5">
      <c r="A86" s="77" t="s">
        <v>200</v>
      </c>
      <c r="B86" s="77" t="s">
        <v>201</v>
      </c>
      <c r="C86" s="78">
        <v>18346</v>
      </c>
      <c r="D86" s="78">
        <v>18628</v>
      </c>
      <c r="E86" s="78">
        <v>20038</v>
      </c>
    </row>
    <row r="87" spans="1:5">
      <c r="A87" s="77" t="s">
        <v>202</v>
      </c>
      <c r="B87" s="77" t="s">
        <v>203</v>
      </c>
      <c r="C87" s="78">
        <v>2334</v>
      </c>
      <c r="D87" s="78">
        <v>2374</v>
      </c>
      <c r="E87" s="78">
        <v>2494</v>
      </c>
    </row>
    <row r="88" spans="1:5">
      <c r="A88" s="77" t="s">
        <v>204</v>
      </c>
      <c r="B88" s="77" t="s">
        <v>205</v>
      </c>
      <c r="C88" s="78">
        <v>0</v>
      </c>
      <c r="D88" s="78">
        <v>0</v>
      </c>
      <c r="E88" s="78">
        <v>0</v>
      </c>
    </row>
    <row r="89" spans="1:5">
      <c r="A89" s="77" t="s">
        <v>206</v>
      </c>
      <c r="B89" s="77" t="s">
        <v>207</v>
      </c>
      <c r="C89" s="78">
        <v>1822</v>
      </c>
      <c r="D89" s="78">
        <v>1989</v>
      </c>
      <c r="E89" s="78">
        <v>2315</v>
      </c>
    </row>
    <row r="90" spans="1:5">
      <c r="A90" s="77" t="s">
        <v>468</v>
      </c>
      <c r="B90" s="77" t="s">
        <v>209</v>
      </c>
      <c r="C90" s="78">
        <v>518</v>
      </c>
      <c r="D90" s="78">
        <v>518</v>
      </c>
      <c r="E90" s="78">
        <v>518</v>
      </c>
    </row>
    <row r="91" spans="1:5">
      <c r="A91" s="77" t="s">
        <v>210</v>
      </c>
      <c r="B91" s="77" t="s">
        <v>211</v>
      </c>
      <c r="C91" s="78">
        <v>45</v>
      </c>
      <c r="D91" s="78">
        <v>12381</v>
      </c>
      <c r="E91" s="78">
        <v>13409</v>
      </c>
    </row>
    <row r="92" spans="1:5">
      <c r="A92" s="248" t="s">
        <v>212</v>
      </c>
      <c r="B92" s="248" t="s">
        <v>213</v>
      </c>
      <c r="C92" s="249">
        <f>SUM(C93:C100)</f>
        <v>161435</v>
      </c>
      <c r="D92" s="249">
        <f t="shared" ref="D92:E92" si="13">SUM(D93:D100)</f>
        <v>139763</v>
      </c>
      <c r="E92" s="249">
        <f t="shared" si="13"/>
        <v>171503</v>
      </c>
    </row>
    <row r="93" spans="1:5">
      <c r="A93" s="77" t="s">
        <v>336</v>
      </c>
      <c r="B93" s="77" t="s">
        <v>337</v>
      </c>
      <c r="C93" s="78">
        <v>0</v>
      </c>
      <c r="D93" s="78">
        <v>0</v>
      </c>
      <c r="E93" s="78">
        <v>0</v>
      </c>
    </row>
    <row r="94" spans="1:5">
      <c r="A94" s="77" t="s">
        <v>214</v>
      </c>
      <c r="B94" s="77" t="s">
        <v>215</v>
      </c>
      <c r="C94" s="78">
        <v>2718</v>
      </c>
      <c r="D94" s="78">
        <v>3867</v>
      </c>
      <c r="E94" s="78">
        <v>6884</v>
      </c>
    </row>
    <row r="95" spans="1:5">
      <c r="A95" s="77" t="s">
        <v>216</v>
      </c>
      <c r="B95" s="77" t="s">
        <v>217</v>
      </c>
      <c r="C95" s="78">
        <v>61006</v>
      </c>
      <c r="D95" s="78">
        <v>59081</v>
      </c>
      <c r="E95" s="78">
        <v>58835</v>
      </c>
    </row>
    <row r="96" spans="1:5">
      <c r="A96" s="77" t="s">
        <v>218</v>
      </c>
      <c r="B96" s="77" t="s">
        <v>219</v>
      </c>
      <c r="C96" s="78">
        <v>243</v>
      </c>
      <c r="D96" s="78">
        <v>479</v>
      </c>
      <c r="E96" s="78">
        <v>462</v>
      </c>
    </row>
    <row r="97" spans="1:12">
      <c r="A97" s="77" t="s">
        <v>220</v>
      </c>
      <c r="B97" s="77" t="s">
        <v>221</v>
      </c>
      <c r="C97" s="78">
        <v>10604</v>
      </c>
      <c r="D97" s="78">
        <v>10757</v>
      </c>
      <c r="E97" s="78">
        <v>15201</v>
      </c>
    </row>
    <row r="98" spans="1:12">
      <c r="A98" s="77" t="s">
        <v>222</v>
      </c>
      <c r="B98" s="77" t="s">
        <v>223</v>
      </c>
      <c r="C98" s="78">
        <v>14692</v>
      </c>
      <c r="D98" s="78">
        <v>13823</v>
      </c>
      <c r="E98" s="78">
        <v>13170</v>
      </c>
    </row>
    <row r="99" spans="1:12">
      <c r="A99" s="77" t="s">
        <v>469</v>
      </c>
      <c r="B99" s="77" t="s">
        <v>224</v>
      </c>
      <c r="C99" s="78">
        <v>8818</v>
      </c>
      <c r="D99" s="78">
        <v>9428</v>
      </c>
      <c r="E99" s="78">
        <v>6743</v>
      </c>
    </row>
    <row r="100" spans="1:12">
      <c r="A100" s="77" t="s">
        <v>225</v>
      </c>
      <c r="B100" s="77" t="s">
        <v>226</v>
      </c>
      <c r="C100" s="78">
        <v>63354</v>
      </c>
      <c r="D100" s="78">
        <v>42328</v>
      </c>
      <c r="E100" s="78">
        <v>70208</v>
      </c>
    </row>
    <row r="101" spans="1:12">
      <c r="A101" s="248" t="s">
        <v>470</v>
      </c>
      <c r="B101" s="248" t="s">
        <v>228</v>
      </c>
      <c r="C101" s="249">
        <f>C92+C85+C75</f>
        <v>2755416</v>
      </c>
      <c r="D101" s="249">
        <f t="shared" ref="D101:E101" si="14">D92+D85+D75</f>
        <v>2660007</v>
      </c>
      <c r="E101" s="249">
        <f t="shared" si="14"/>
        <v>2613500</v>
      </c>
    </row>
    <row r="102" spans="1:12">
      <c r="A102" s="236" t="s">
        <v>466</v>
      </c>
      <c r="B102" s="236" t="s">
        <v>466</v>
      </c>
      <c r="E102" s="239"/>
    </row>
    <row r="103" spans="1:12">
      <c r="E103" s="239"/>
    </row>
    <row r="104" spans="1:12" ht="26">
      <c r="A104" s="237" t="s">
        <v>229</v>
      </c>
      <c r="B104" s="237" t="s">
        <v>230</v>
      </c>
      <c r="E104" s="239"/>
      <c r="F104" s="239"/>
      <c r="G104" s="240"/>
    </row>
    <row r="105" spans="1:12" ht="24">
      <c r="A105" s="313" t="s">
        <v>231</v>
      </c>
      <c r="B105" s="313" t="s">
        <v>232</v>
      </c>
      <c r="C105" s="113" t="s">
        <v>414</v>
      </c>
      <c r="D105" s="113" t="s">
        <v>497</v>
      </c>
      <c r="E105" s="113" t="s">
        <v>415</v>
      </c>
      <c r="F105" s="113" t="s">
        <v>498</v>
      </c>
    </row>
    <row r="106" spans="1:12">
      <c r="A106" s="121" t="s">
        <v>233</v>
      </c>
      <c r="B106" s="121" t="s">
        <v>234</v>
      </c>
      <c r="C106" s="4"/>
      <c r="D106" s="4"/>
      <c r="E106" s="4"/>
      <c r="F106" s="4"/>
    </row>
    <row r="107" spans="1:12">
      <c r="A107" s="122" t="s">
        <v>397</v>
      </c>
      <c r="B107" s="122" t="s">
        <v>398</v>
      </c>
      <c r="C107" s="4">
        <f>C26</f>
        <v>78107</v>
      </c>
      <c r="D107" s="4">
        <f t="shared" ref="D107:F107" si="15">D26</f>
        <v>202864</v>
      </c>
      <c r="E107" s="4">
        <f t="shared" si="15"/>
        <v>248150</v>
      </c>
      <c r="F107" s="4">
        <f t="shared" si="15"/>
        <v>289981</v>
      </c>
      <c r="I107" s="239"/>
      <c r="J107" s="239"/>
      <c r="K107" s="239"/>
      <c r="L107" s="239"/>
    </row>
    <row r="108" spans="1:12">
      <c r="A108" s="122" t="s">
        <v>235</v>
      </c>
      <c r="B108" s="122" t="s">
        <v>236</v>
      </c>
      <c r="C108" s="4">
        <f>SUM(C109:C119)</f>
        <v>26715</v>
      </c>
      <c r="D108" s="4">
        <f t="shared" ref="D108:F108" si="16">SUM(D109:D119)</f>
        <v>-111979</v>
      </c>
      <c r="E108" s="4">
        <f t="shared" si="16"/>
        <v>128893</v>
      </c>
      <c r="F108" s="4">
        <f t="shared" si="16"/>
        <v>-85935</v>
      </c>
      <c r="I108" s="239"/>
      <c r="J108" s="239"/>
      <c r="K108" s="239"/>
      <c r="L108" s="239"/>
    </row>
    <row r="109" spans="1:12" ht="39">
      <c r="A109" s="178" t="s">
        <v>378</v>
      </c>
      <c r="B109" s="178" t="s">
        <v>379</v>
      </c>
      <c r="C109" s="80">
        <v>3883</v>
      </c>
      <c r="D109" s="80">
        <v>3271</v>
      </c>
      <c r="E109" s="80">
        <v>10966</v>
      </c>
      <c r="F109" s="80">
        <v>9942</v>
      </c>
      <c r="I109" s="239"/>
      <c r="J109" s="239"/>
      <c r="K109" s="239"/>
      <c r="L109" s="239"/>
    </row>
    <row r="110" spans="1:12">
      <c r="A110" s="81" t="s">
        <v>239</v>
      </c>
      <c r="B110" s="81" t="s">
        <v>240</v>
      </c>
      <c r="C110" s="80">
        <v>26372</v>
      </c>
      <c r="D110" s="80">
        <v>93935</v>
      </c>
      <c r="E110" s="80">
        <v>79107</v>
      </c>
      <c r="F110" s="80">
        <v>137148</v>
      </c>
      <c r="I110" s="239"/>
      <c r="J110" s="239"/>
      <c r="K110" s="239"/>
      <c r="L110" s="239"/>
    </row>
    <row r="111" spans="1:12">
      <c r="A111" s="81" t="s">
        <v>241</v>
      </c>
      <c r="B111" s="81" t="s">
        <v>416</v>
      </c>
      <c r="C111" s="80">
        <v>13750</v>
      </c>
      <c r="D111" s="80">
        <v>-14819</v>
      </c>
      <c r="E111" s="80">
        <v>5579</v>
      </c>
      <c r="F111" s="80">
        <v>4024</v>
      </c>
      <c r="I111" s="239"/>
      <c r="J111" s="239"/>
      <c r="K111" s="239"/>
      <c r="L111" s="239"/>
    </row>
    <row r="112" spans="1:12">
      <c r="A112" s="81" t="s">
        <v>243</v>
      </c>
      <c r="B112" s="81" t="s">
        <v>244</v>
      </c>
      <c r="C112" s="80">
        <v>-16238</v>
      </c>
      <c r="D112" s="80">
        <v>-10466</v>
      </c>
      <c r="E112" s="80">
        <v>-50149</v>
      </c>
      <c r="F112" s="80">
        <v>-35831</v>
      </c>
      <c r="I112" s="239"/>
      <c r="J112" s="239"/>
      <c r="K112" s="239"/>
      <c r="L112" s="239"/>
    </row>
    <row r="113" spans="1:12">
      <c r="A113" s="81" t="s">
        <v>417</v>
      </c>
      <c r="B113" s="81" t="s">
        <v>418</v>
      </c>
      <c r="C113" s="80">
        <v>-10923</v>
      </c>
      <c r="D113" s="80">
        <v>-14501</v>
      </c>
      <c r="E113" s="80">
        <v>-5073</v>
      </c>
      <c r="F113" s="80">
        <v>-57543</v>
      </c>
      <c r="I113" s="239"/>
      <c r="J113" s="239"/>
      <c r="K113" s="239"/>
      <c r="L113" s="239"/>
    </row>
    <row r="114" spans="1:12">
      <c r="A114" s="81" t="s">
        <v>247</v>
      </c>
      <c r="B114" s="81" t="s">
        <v>248</v>
      </c>
      <c r="C114" s="80">
        <v>4318</v>
      </c>
      <c r="D114" s="80">
        <v>36413</v>
      </c>
      <c r="E114" s="80">
        <v>-24438</v>
      </c>
      <c r="F114" s="80">
        <v>-11526</v>
      </c>
      <c r="I114" s="239"/>
      <c r="J114" s="239"/>
      <c r="K114" s="239"/>
      <c r="L114" s="239"/>
    </row>
    <row r="115" spans="1:12">
      <c r="A115" s="81" t="s">
        <v>249</v>
      </c>
      <c r="B115" s="81" t="s">
        <v>250</v>
      </c>
      <c r="C115" s="80">
        <v>70</v>
      </c>
      <c r="D115" s="80">
        <v>655</v>
      </c>
      <c r="E115" s="80">
        <v>328</v>
      </c>
      <c r="F115" s="80">
        <v>5238</v>
      </c>
      <c r="I115" s="239"/>
      <c r="J115" s="239"/>
      <c r="K115" s="239"/>
      <c r="L115" s="239"/>
    </row>
    <row r="116" spans="1:12">
      <c r="A116" s="81" t="s">
        <v>251</v>
      </c>
      <c r="B116" s="81" t="s">
        <v>252</v>
      </c>
      <c r="C116" s="80">
        <v>-13015</v>
      </c>
      <c r="D116" s="80">
        <v>-205052</v>
      </c>
      <c r="E116" s="80">
        <v>93766</v>
      </c>
      <c r="F116" s="80">
        <v>-126129</v>
      </c>
      <c r="I116" s="239"/>
      <c r="J116" s="239"/>
      <c r="K116" s="239"/>
      <c r="L116" s="239"/>
    </row>
    <row r="117" spans="1:12">
      <c r="A117" s="81" t="s">
        <v>253</v>
      </c>
      <c r="B117" s="81" t="s">
        <v>254</v>
      </c>
      <c r="C117" s="80">
        <v>2233</v>
      </c>
      <c r="D117" s="80">
        <v>17197</v>
      </c>
      <c r="E117" s="80">
        <v>-14774</v>
      </c>
      <c r="F117" s="80">
        <v>1768</v>
      </c>
      <c r="I117" s="239"/>
      <c r="J117" s="239"/>
      <c r="K117" s="239"/>
      <c r="L117" s="239"/>
    </row>
    <row r="118" spans="1:12">
      <c r="A118" s="81" t="s">
        <v>255</v>
      </c>
      <c r="B118" s="81" t="s">
        <v>256</v>
      </c>
      <c r="C118" s="80">
        <v>9648</v>
      </c>
      <c r="D118" s="80">
        <v>-23916</v>
      </c>
      <c r="E118" s="80">
        <v>14824</v>
      </c>
      <c r="F118" s="80">
        <v>-32028</v>
      </c>
      <c r="I118" s="239"/>
      <c r="J118" s="239"/>
      <c r="K118" s="239"/>
      <c r="L118" s="239"/>
    </row>
    <row r="119" spans="1:12">
      <c r="A119" s="81" t="s">
        <v>259</v>
      </c>
      <c r="B119" s="81" t="s">
        <v>260</v>
      </c>
      <c r="C119" s="80">
        <v>6617</v>
      </c>
      <c r="D119" s="80">
        <v>5304</v>
      </c>
      <c r="E119" s="80">
        <v>18757</v>
      </c>
      <c r="F119" s="80">
        <v>19002</v>
      </c>
      <c r="I119" s="239"/>
      <c r="J119" s="239"/>
      <c r="K119" s="239"/>
      <c r="L119" s="239"/>
    </row>
    <row r="120" spans="1:12">
      <c r="A120" s="122" t="s">
        <v>261</v>
      </c>
      <c r="B120" s="122" t="s">
        <v>262</v>
      </c>
      <c r="C120" s="4">
        <f>SUM(C107:C108)</f>
        <v>104822</v>
      </c>
      <c r="D120" s="4">
        <f t="shared" ref="D120:F120" si="17">SUM(D107:D108)</f>
        <v>90885</v>
      </c>
      <c r="E120" s="4">
        <f t="shared" si="17"/>
        <v>377043</v>
      </c>
      <c r="F120" s="4">
        <f t="shared" si="17"/>
        <v>204046</v>
      </c>
      <c r="I120" s="239"/>
      <c r="J120" s="239"/>
      <c r="K120" s="239"/>
      <c r="L120" s="239"/>
    </row>
    <row r="121" spans="1:12">
      <c r="A121" s="81" t="s">
        <v>263</v>
      </c>
      <c r="B121" s="81" t="s">
        <v>380</v>
      </c>
      <c r="C121" s="80">
        <v>12410</v>
      </c>
      <c r="D121" s="80">
        <v>21150</v>
      </c>
      <c r="E121" s="80">
        <v>13379</v>
      </c>
      <c r="F121" s="80">
        <v>34769</v>
      </c>
      <c r="I121" s="239"/>
      <c r="J121" s="239"/>
      <c r="K121" s="239"/>
      <c r="L121" s="239"/>
    </row>
    <row r="122" spans="1:12">
      <c r="A122" s="81" t="s">
        <v>265</v>
      </c>
      <c r="B122" s="81" t="s">
        <v>266</v>
      </c>
      <c r="C122" s="80">
        <v>1865</v>
      </c>
      <c r="D122" s="80">
        <v>9655</v>
      </c>
      <c r="E122" s="80">
        <v>5750</v>
      </c>
      <c r="F122" s="80">
        <v>25614</v>
      </c>
      <c r="I122" s="239"/>
      <c r="J122" s="239"/>
      <c r="K122" s="239"/>
      <c r="L122" s="239"/>
    </row>
    <row r="123" spans="1:12">
      <c r="A123" s="81" t="s">
        <v>267</v>
      </c>
      <c r="B123" s="81" t="s">
        <v>268</v>
      </c>
      <c r="C123" s="80">
        <v>-1851</v>
      </c>
      <c r="D123" s="80">
        <v>1649</v>
      </c>
      <c r="E123" s="80">
        <v>-28027</v>
      </c>
      <c r="F123" s="80">
        <v>-19661</v>
      </c>
      <c r="I123" s="239"/>
      <c r="J123" s="239"/>
      <c r="K123" s="239"/>
      <c r="L123" s="239"/>
    </row>
    <row r="124" spans="1:12">
      <c r="A124" s="121" t="s">
        <v>269</v>
      </c>
      <c r="B124" s="121" t="s">
        <v>270</v>
      </c>
      <c r="C124" s="4">
        <f>SUM(C120:C123)</f>
        <v>117246</v>
      </c>
      <c r="D124" s="4">
        <f t="shared" ref="D124:F124" si="18">SUM(D120:D123)</f>
        <v>123339</v>
      </c>
      <c r="E124" s="4">
        <f t="shared" si="18"/>
        <v>368145</v>
      </c>
      <c r="F124" s="4">
        <f t="shared" si="18"/>
        <v>244768</v>
      </c>
      <c r="I124" s="239"/>
      <c r="J124" s="239"/>
      <c r="K124" s="239"/>
      <c r="L124" s="239"/>
    </row>
    <row r="125" spans="1:12" ht="15" customHeight="1">
      <c r="A125" s="121" t="s">
        <v>271</v>
      </c>
      <c r="B125" s="121" t="s">
        <v>272</v>
      </c>
      <c r="C125" s="4"/>
      <c r="D125" s="4"/>
      <c r="E125" s="4"/>
      <c r="F125" s="4"/>
      <c r="I125" s="239"/>
      <c r="J125" s="239"/>
      <c r="K125" s="239"/>
      <c r="L125" s="239"/>
    </row>
    <row r="126" spans="1:12">
      <c r="A126" s="122" t="s">
        <v>273</v>
      </c>
      <c r="B126" s="122" t="s">
        <v>274</v>
      </c>
      <c r="C126" s="4">
        <f>SUM(C127:C138)</f>
        <v>232549</v>
      </c>
      <c r="D126" s="4">
        <f t="shared" ref="D126:F126" si="19">SUM(D127:D138)</f>
        <v>144830</v>
      </c>
      <c r="E126" s="4">
        <f t="shared" si="19"/>
        <v>724295</v>
      </c>
      <c r="F126" s="4">
        <f t="shared" si="19"/>
        <v>565856</v>
      </c>
    </row>
    <row r="127" spans="1:12">
      <c r="A127" s="81" t="s">
        <v>275</v>
      </c>
      <c r="B127" s="81" t="s">
        <v>276</v>
      </c>
      <c r="C127" s="80">
        <v>15</v>
      </c>
      <c r="D127" s="80">
        <v>129</v>
      </c>
      <c r="E127" s="80">
        <v>182</v>
      </c>
      <c r="F127" s="80">
        <v>642</v>
      </c>
    </row>
    <row r="128" spans="1:12">
      <c r="A128" s="81" t="s">
        <v>277</v>
      </c>
      <c r="B128" s="81" t="s">
        <v>278</v>
      </c>
      <c r="C128" s="80">
        <v>0</v>
      </c>
      <c r="D128" s="80">
        <v>0</v>
      </c>
      <c r="E128" s="80">
        <v>0</v>
      </c>
      <c r="F128" s="80">
        <v>0</v>
      </c>
    </row>
    <row r="129" spans="1:9" ht="26">
      <c r="A129" s="178" t="s">
        <v>279</v>
      </c>
      <c r="B129" s="178" t="s">
        <v>280</v>
      </c>
      <c r="C129" s="80">
        <v>0</v>
      </c>
      <c r="D129" s="80">
        <v>0</v>
      </c>
      <c r="E129" s="80">
        <v>0</v>
      </c>
      <c r="F129" s="80">
        <v>0</v>
      </c>
    </row>
    <row r="130" spans="1:9">
      <c r="A130" s="81" t="s">
        <v>281</v>
      </c>
      <c r="B130" s="81" t="s">
        <v>282</v>
      </c>
      <c r="C130" s="80">
        <v>0</v>
      </c>
      <c r="D130" s="80">
        <v>0</v>
      </c>
      <c r="E130" s="80">
        <v>0</v>
      </c>
      <c r="F130" s="80">
        <v>0</v>
      </c>
    </row>
    <row r="131" spans="1:9">
      <c r="A131" s="81" t="s">
        <v>283</v>
      </c>
      <c r="B131" s="81" t="s">
        <v>284</v>
      </c>
      <c r="C131" s="80">
        <v>0</v>
      </c>
      <c r="D131" s="80">
        <v>0</v>
      </c>
      <c r="E131" s="80">
        <v>0</v>
      </c>
      <c r="F131" s="80">
        <v>0</v>
      </c>
    </row>
    <row r="132" spans="1:9">
      <c r="A132" s="81" t="s">
        <v>285</v>
      </c>
      <c r="B132" s="81" t="s">
        <v>286</v>
      </c>
      <c r="C132" s="80">
        <v>325</v>
      </c>
      <c r="D132" s="80">
        <v>1002</v>
      </c>
      <c r="E132" s="80">
        <v>617</v>
      </c>
      <c r="F132" s="80">
        <v>1002</v>
      </c>
    </row>
    <row r="133" spans="1:9">
      <c r="A133" s="81" t="s">
        <v>287</v>
      </c>
      <c r="B133" s="81" t="s">
        <v>288</v>
      </c>
      <c r="C133" s="80">
        <v>167391</v>
      </c>
      <c r="D133" s="80">
        <v>124680</v>
      </c>
      <c r="E133" s="80">
        <v>593005</v>
      </c>
      <c r="F133" s="80">
        <v>454650</v>
      </c>
    </row>
    <row r="134" spans="1:9">
      <c r="A134" s="81" t="s">
        <v>381</v>
      </c>
      <c r="B134" s="81" t="s">
        <v>382</v>
      </c>
      <c r="C134" s="80">
        <v>47487</v>
      </c>
      <c r="D134" s="80">
        <v>0</v>
      </c>
      <c r="E134" s="80">
        <v>76840</v>
      </c>
      <c r="F134" s="80">
        <v>56411</v>
      </c>
    </row>
    <row r="135" spans="1:9">
      <c r="A135" s="81" t="s">
        <v>291</v>
      </c>
      <c r="B135" s="81" t="s">
        <v>292</v>
      </c>
      <c r="C135" s="80">
        <v>4391</v>
      </c>
      <c r="D135" s="80">
        <v>1637</v>
      </c>
      <c r="E135" s="80">
        <v>11927</v>
      </c>
      <c r="F135" s="80">
        <v>8116</v>
      </c>
    </row>
    <row r="136" spans="1:9">
      <c r="A136" s="81" t="s">
        <v>293</v>
      </c>
      <c r="B136" s="81" t="s">
        <v>294</v>
      </c>
      <c r="C136" s="80">
        <v>6750</v>
      </c>
      <c r="D136" s="80">
        <v>5912</v>
      </c>
      <c r="E136" s="80">
        <v>22615</v>
      </c>
      <c r="F136" s="80">
        <v>23249</v>
      </c>
    </row>
    <row r="137" spans="1:9">
      <c r="A137" s="81" t="s">
        <v>295</v>
      </c>
      <c r="B137" s="81" t="s">
        <v>296</v>
      </c>
      <c r="C137" s="80">
        <v>6128</v>
      </c>
      <c r="D137" s="80">
        <v>11470</v>
      </c>
      <c r="E137" s="80">
        <v>18911</v>
      </c>
      <c r="F137" s="80">
        <v>21743</v>
      </c>
    </row>
    <row r="138" spans="1:9">
      <c r="A138" s="81" t="s">
        <v>297</v>
      </c>
      <c r="B138" s="81" t="s">
        <v>298</v>
      </c>
      <c r="C138" s="80">
        <v>62</v>
      </c>
      <c r="D138" s="80">
        <v>0</v>
      </c>
      <c r="E138" s="80">
        <v>198</v>
      </c>
      <c r="F138" s="80">
        <v>43</v>
      </c>
      <c r="I138" s="239"/>
    </row>
    <row r="139" spans="1:9">
      <c r="A139" s="122" t="s">
        <v>299</v>
      </c>
      <c r="B139" s="122" t="s">
        <v>300</v>
      </c>
      <c r="C139" s="4">
        <f>SUM(C140:C155)</f>
        <v>415597</v>
      </c>
      <c r="D139" s="4">
        <f t="shared" ref="D139:F139" si="20">SUM(D140:D155)</f>
        <v>180594</v>
      </c>
      <c r="E139" s="4">
        <f t="shared" si="20"/>
        <v>1085341</v>
      </c>
      <c r="F139" s="4">
        <f t="shared" si="20"/>
        <v>749824</v>
      </c>
      <c r="I139" s="239"/>
    </row>
    <row r="140" spans="1:9">
      <c r="A140" s="81" t="s">
        <v>301</v>
      </c>
      <c r="B140" s="81" t="s">
        <v>302</v>
      </c>
      <c r="C140" s="80">
        <v>26802</v>
      </c>
      <c r="D140" s="80">
        <v>10310</v>
      </c>
      <c r="E140" s="80">
        <v>63530</v>
      </c>
      <c r="F140" s="80">
        <v>40004</v>
      </c>
      <c r="I140" s="239"/>
    </row>
    <row r="141" spans="1:9">
      <c r="A141" s="81" t="s">
        <v>136</v>
      </c>
      <c r="B141" s="81" t="s">
        <v>137</v>
      </c>
      <c r="C141" s="80">
        <v>64429</v>
      </c>
      <c r="D141" s="80">
        <v>64831</v>
      </c>
      <c r="E141" s="80">
        <v>171568</v>
      </c>
      <c r="F141" s="80">
        <v>227448</v>
      </c>
      <c r="I141" s="239"/>
    </row>
    <row r="142" spans="1:9">
      <c r="A142" s="81" t="s">
        <v>303</v>
      </c>
      <c r="B142" s="81" t="s">
        <v>304</v>
      </c>
      <c r="C142" s="80">
        <v>13</v>
      </c>
      <c r="D142" s="80">
        <v>345</v>
      </c>
      <c r="E142" s="80">
        <v>224</v>
      </c>
      <c r="F142" s="80">
        <v>724</v>
      </c>
      <c r="I142" s="239"/>
    </row>
    <row r="143" spans="1:9">
      <c r="A143" s="81" t="s">
        <v>305</v>
      </c>
      <c r="B143" s="81" t="s">
        <v>306</v>
      </c>
      <c r="C143" s="80">
        <v>0</v>
      </c>
      <c r="D143" s="80">
        <v>0</v>
      </c>
      <c r="E143" s="80">
        <v>0</v>
      </c>
      <c r="F143" s="80">
        <v>0</v>
      </c>
      <c r="I143" s="239"/>
    </row>
    <row r="144" spans="1:9">
      <c r="A144" s="81" t="s">
        <v>307</v>
      </c>
      <c r="B144" s="81" t="s">
        <v>308</v>
      </c>
      <c r="C144" s="80">
        <v>11</v>
      </c>
      <c r="D144" s="80">
        <v>57</v>
      </c>
      <c r="E144" s="80">
        <v>22</v>
      </c>
      <c r="F144" s="80">
        <v>155</v>
      </c>
      <c r="I144" s="239"/>
    </row>
    <row r="145" spans="1:9">
      <c r="A145" s="81" t="s">
        <v>309</v>
      </c>
      <c r="B145" s="81" t="s">
        <v>310</v>
      </c>
      <c r="C145" s="80">
        <v>0</v>
      </c>
      <c r="D145" s="80">
        <v>0</v>
      </c>
      <c r="E145" s="80">
        <v>0</v>
      </c>
      <c r="F145" s="80">
        <v>4215</v>
      </c>
      <c r="I145" s="239"/>
    </row>
    <row r="146" spans="1:9">
      <c r="A146" s="81" t="s">
        <v>311</v>
      </c>
      <c r="B146" s="81" t="s">
        <v>312</v>
      </c>
      <c r="C146" s="80">
        <v>0</v>
      </c>
      <c r="D146" s="80">
        <v>0</v>
      </c>
      <c r="E146" s="80">
        <v>0</v>
      </c>
      <c r="F146" s="80">
        <v>0</v>
      </c>
      <c r="I146" s="239"/>
    </row>
    <row r="147" spans="1:9" s="240" customFormat="1">
      <c r="A147" s="81" t="s">
        <v>313</v>
      </c>
      <c r="B147" s="81" t="s">
        <v>314</v>
      </c>
      <c r="C147" s="80">
        <v>0</v>
      </c>
      <c r="D147" s="80">
        <v>0</v>
      </c>
      <c r="E147" s="80">
        <v>0</v>
      </c>
      <c r="F147" s="80"/>
      <c r="G147" s="235"/>
      <c r="H147" s="235"/>
      <c r="I147" s="239"/>
    </row>
    <row r="148" spans="1:9" s="240" customFormat="1">
      <c r="A148" s="81" t="s">
        <v>315</v>
      </c>
      <c r="B148" s="81" t="s">
        <v>316</v>
      </c>
      <c r="C148" s="80">
        <v>0</v>
      </c>
      <c r="D148" s="80">
        <v>0</v>
      </c>
      <c r="E148" s="80">
        <v>3141</v>
      </c>
      <c r="F148" s="80">
        <v>3488</v>
      </c>
      <c r="G148" s="235"/>
      <c r="H148" s="235"/>
      <c r="I148" s="239"/>
    </row>
    <row r="149" spans="1:9" s="240" customFormat="1">
      <c r="A149" s="81" t="s">
        <v>317</v>
      </c>
      <c r="B149" s="81" t="s">
        <v>318</v>
      </c>
      <c r="C149" s="80">
        <v>0</v>
      </c>
      <c r="D149" s="80">
        <v>0</v>
      </c>
      <c r="E149" s="80">
        <v>0</v>
      </c>
      <c r="F149" s="80">
        <v>0</v>
      </c>
      <c r="H149" s="235"/>
      <c r="I149" s="239"/>
    </row>
    <row r="150" spans="1:9">
      <c r="A150" s="81" t="s">
        <v>319</v>
      </c>
      <c r="B150" s="81" t="s">
        <v>320</v>
      </c>
      <c r="C150" s="80">
        <v>0</v>
      </c>
      <c r="D150" s="80">
        <v>0</v>
      </c>
      <c r="E150" s="80">
        <v>0</v>
      </c>
      <c r="F150" s="80">
        <v>0</v>
      </c>
      <c r="I150" s="239"/>
    </row>
    <row r="151" spans="1:9">
      <c r="A151" s="81" t="s">
        <v>321</v>
      </c>
      <c r="B151" s="81" t="s">
        <v>322</v>
      </c>
      <c r="C151" s="80">
        <v>292331</v>
      </c>
      <c r="D151" s="80">
        <v>70805</v>
      </c>
      <c r="E151" s="80">
        <v>718645</v>
      </c>
      <c r="F151" s="80">
        <v>380570</v>
      </c>
      <c r="I151" s="239"/>
    </row>
    <row r="152" spans="1:9">
      <c r="A152" s="81" t="s">
        <v>323</v>
      </c>
      <c r="B152" s="81" t="s">
        <v>324</v>
      </c>
      <c r="C152" s="80">
        <v>32011</v>
      </c>
      <c r="D152" s="80">
        <v>34246</v>
      </c>
      <c r="E152" s="80">
        <v>128211</v>
      </c>
      <c r="F152" s="80">
        <v>93220</v>
      </c>
      <c r="I152" s="239"/>
    </row>
    <row r="153" spans="1:9">
      <c r="A153" s="81" t="s">
        <v>419</v>
      </c>
      <c r="B153" s="81" t="s">
        <v>420</v>
      </c>
      <c r="C153" s="80">
        <v>0</v>
      </c>
      <c r="D153" s="80">
        <v>0</v>
      </c>
      <c r="E153" s="80">
        <v>0</v>
      </c>
      <c r="F153" s="80">
        <v>0</v>
      </c>
      <c r="I153" s="239"/>
    </row>
    <row r="154" spans="1:9">
      <c r="A154" s="81" t="s">
        <v>421</v>
      </c>
      <c r="B154" s="81" t="s">
        <v>422</v>
      </c>
      <c r="C154" s="80">
        <v>0</v>
      </c>
      <c r="D154" s="80">
        <v>0</v>
      </c>
      <c r="E154" s="80">
        <v>0</v>
      </c>
      <c r="F154" s="80">
        <v>0</v>
      </c>
      <c r="I154" s="239"/>
    </row>
    <row r="155" spans="1:9">
      <c r="A155" s="81" t="s">
        <v>423</v>
      </c>
      <c r="B155" s="81" t="s">
        <v>424</v>
      </c>
      <c r="C155" s="80">
        <v>0</v>
      </c>
      <c r="D155" s="80">
        <v>0</v>
      </c>
      <c r="E155" s="80">
        <v>0</v>
      </c>
      <c r="F155" s="80">
        <v>0</v>
      </c>
      <c r="I155" s="239"/>
    </row>
    <row r="156" spans="1:9">
      <c r="A156" s="121" t="s">
        <v>425</v>
      </c>
      <c r="B156" s="121" t="s">
        <v>331</v>
      </c>
      <c r="C156" s="4">
        <f>C126-C139</f>
        <v>-183048</v>
      </c>
      <c r="D156" s="4">
        <f t="shared" ref="D156:F156" si="21">D126-D139</f>
        <v>-35764</v>
      </c>
      <c r="E156" s="4">
        <f t="shared" si="21"/>
        <v>-361046</v>
      </c>
      <c r="F156" s="4">
        <f t="shared" si="21"/>
        <v>-183968</v>
      </c>
      <c r="I156" s="239"/>
    </row>
    <row r="157" spans="1:9">
      <c r="A157" s="121" t="s">
        <v>332</v>
      </c>
      <c r="B157" s="121" t="s">
        <v>333</v>
      </c>
      <c r="C157" s="4"/>
      <c r="D157" s="4"/>
      <c r="E157" s="4"/>
      <c r="F157" s="4"/>
    </row>
    <row r="158" spans="1:9">
      <c r="A158" s="122" t="s">
        <v>273</v>
      </c>
      <c r="B158" s="122" t="s">
        <v>274</v>
      </c>
      <c r="C158" s="4">
        <f>SUM(C159:C162)</f>
        <v>6</v>
      </c>
      <c r="D158" s="4">
        <f t="shared" ref="D158:F158" si="22">SUM(D159:D162)</f>
        <v>1</v>
      </c>
      <c r="E158" s="4">
        <f t="shared" si="22"/>
        <v>15</v>
      </c>
      <c r="F158" s="4">
        <f t="shared" si="22"/>
        <v>31</v>
      </c>
    </row>
    <row r="159" spans="1:9" ht="26">
      <c r="A159" s="178" t="s">
        <v>334</v>
      </c>
      <c r="B159" s="178" t="s">
        <v>335</v>
      </c>
      <c r="C159" s="80">
        <v>0</v>
      </c>
      <c r="D159" s="80">
        <v>0</v>
      </c>
      <c r="E159" s="80">
        <v>0</v>
      </c>
      <c r="F159" s="80">
        <v>0</v>
      </c>
    </row>
    <row r="160" spans="1:9">
      <c r="A160" s="81" t="s">
        <v>336</v>
      </c>
      <c r="B160" s="81" t="s">
        <v>337</v>
      </c>
      <c r="C160" s="80">
        <v>0</v>
      </c>
      <c r="D160" s="80">
        <v>0</v>
      </c>
      <c r="E160" s="80">
        <v>0</v>
      </c>
      <c r="F160" s="80">
        <v>0</v>
      </c>
    </row>
    <row r="161" spans="1:14">
      <c r="A161" s="81" t="s">
        <v>383</v>
      </c>
      <c r="B161" s="81" t="s">
        <v>339</v>
      </c>
      <c r="C161" s="80">
        <v>5</v>
      </c>
      <c r="D161" s="80">
        <v>1</v>
      </c>
      <c r="E161" s="80">
        <v>12</v>
      </c>
      <c r="F161" s="80">
        <v>31</v>
      </c>
    </row>
    <row r="162" spans="1:14">
      <c r="A162" s="81" t="s">
        <v>340</v>
      </c>
      <c r="B162" s="81" t="s">
        <v>341</v>
      </c>
      <c r="C162" s="80">
        <v>1</v>
      </c>
      <c r="D162" s="80">
        <v>0</v>
      </c>
      <c r="E162" s="80">
        <v>3</v>
      </c>
      <c r="F162" s="80">
        <v>0</v>
      </c>
    </row>
    <row r="163" spans="1:14">
      <c r="A163" s="122" t="s">
        <v>299</v>
      </c>
      <c r="B163" s="122" t="s">
        <v>300</v>
      </c>
      <c r="C163" s="4">
        <f>SUM(C164:C169)</f>
        <v>903</v>
      </c>
      <c r="D163" s="4">
        <f t="shared" ref="D163:F163" si="23">SUM(D164:D169)</f>
        <v>680</v>
      </c>
      <c r="E163" s="4">
        <f t="shared" si="23"/>
        <v>102887</v>
      </c>
      <c r="F163" s="4">
        <f t="shared" si="23"/>
        <v>102426</v>
      </c>
    </row>
    <row r="164" spans="1:14">
      <c r="A164" s="81" t="s">
        <v>342</v>
      </c>
      <c r="B164" s="81" t="s">
        <v>312</v>
      </c>
      <c r="C164" s="80">
        <v>0</v>
      </c>
      <c r="D164" s="80">
        <v>0</v>
      </c>
      <c r="E164" s="80">
        <v>0</v>
      </c>
      <c r="F164" s="80">
        <v>0</v>
      </c>
      <c r="N164" s="236"/>
    </row>
    <row r="165" spans="1:14">
      <c r="A165" s="81" t="s">
        <v>343</v>
      </c>
      <c r="B165" s="81" t="s">
        <v>344</v>
      </c>
      <c r="C165" s="80">
        <v>0</v>
      </c>
      <c r="D165" s="80">
        <v>0</v>
      </c>
      <c r="E165" s="80">
        <v>0</v>
      </c>
      <c r="F165" s="80">
        <v>0</v>
      </c>
      <c r="N165" s="236"/>
    </row>
    <row r="166" spans="1:14">
      <c r="A166" s="81" t="s">
        <v>345</v>
      </c>
      <c r="B166" s="81" t="s">
        <v>346</v>
      </c>
      <c r="C166" s="80">
        <v>0</v>
      </c>
      <c r="D166" s="80">
        <v>0</v>
      </c>
      <c r="E166" s="80">
        <v>99911</v>
      </c>
      <c r="F166" s="80">
        <v>99911</v>
      </c>
      <c r="N166" s="236"/>
    </row>
    <row r="167" spans="1:14" ht="26">
      <c r="A167" s="178" t="s">
        <v>347</v>
      </c>
      <c r="B167" s="178" t="s">
        <v>348</v>
      </c>
      <c r="C167" s="80">
        <v>0</v>
      </c>
      <c r="D167" s="80">
        <v>0</v>
      </c>
      <c r="E167" s="80">
        <v>0</v>
      </c>
      <c r="F167" s="80">
        <v>0</v>
      </c>
      <c r="N167" s="236"/>
    </row>
    <row r="168" spans="1:14" ht="15" customHeight="1">
      <c r="A168" s="81" t="s">
        <v>349</v>
      </c>
      <c r="B168" s="81" t="s">
        <v>350</v>
      </c>
      <c r="C168" s="80">
        <v>715</v>
      </c>
      <c r="D168" s="80">
        <v>480</v>
      </c>
      <c r="E168" s="80">
        <v>2378</v>
      </c>
      <c r="F168" s="80">
        <v>1920</v>
      </c>
    </row>
    <row r="169" spans="1:14">
      <c r="A169" s="81" t="s">
        <v>351</v>
      </c>
      <c r="B169" s="81" t="s">
        <v>341</v>
      </c>
      <c r="C169" s="80">
        <v>188</v>
      </c>
      <c r="D169" s="80">
        <v>200</v>
      </c>
      <c r="E169" s="80">
        <v>598</v>
      </c>
      <c r="F169" s="80">
        <v>595</v>
      </c>
    </row>
    <row r="170" spans="1:14">
      <c r="A170" s="121" t="s">
        <v>352</v>
      </c>
      <c r="B170" s="121" t="s">
        <v>353</v>
      </c>
      <c r="C170" s="4">
        <f>C158-C163</f>
        <v>-897</v>
      </c>
      <c r="D170" s="4">
        <f t="shared" ref="D170:F170" si="24">D158-D163</f>
        <v>-679</v>
      </c>
      <c r="E170" s="4">
        <f t="shared" si="24"/>
        <v>-102872</v>
      </c>
      <c r="F170" s="4">
        <f t="shared" si="24"/>
        <v>-102395</v>
      </c>
    </row>
    <row r="171" spans="1:14">
      <c r="A171" s="121" t="s">
        <v>354</v>
      </c>
      <c r="B171" s="121" t="s">
        <v>355</v>
      </c>
      <c r="C171" s="4">
        <f>C124+C156+C170</f>
        <v>-66699</v>
      </c>
      <c r="D171" s="4">
        <f t="shared" ref="D171:F171" si="25">D124+D156+D170</f>
        <v>86896</v>
      </c>
      <c r="E171" s="4">
        <f t="shared" si="25"/>
        <v>-95773</v>
      </c>
      <c r="F171" s="4">
        <f t="shared" si="25"/>
        <v>-41595</v>
      </c>
    </row>
    <row r="172" spans="1:14">
      <c r="A172" s="121" t="s">
        <v>356</v>
      </c>
      <c r="B172" s="121" t="s">
        <v>357</v>
      </c>
      <c r="C172" s="4">
        <f>C171</f>
        <v>-66699</v>
      </c>
      <c r="D172" s="4">
        <f t="shared" ref="D172:F172" si="26">D171</f>
        <v>86896</v>
      </c>
      <c r="E172" s="4">
        <f t="shared" si="26"/>
        <v>-95773</v>
      </c>
      <c r="F172" s="4">
        <f t="shared" si="26"/>
        <v>-41595</v>
      </c>
    </row>
    <row r="173" spans="1:14">
      <c r="A173" s="121" t="s">
        <v>358</v>
      </c>
      <c r="B173" s="121" t="s">
        <v>359</v>
      </c>
      <c r="C173" s="4">
        <v>148980</v>
      </c>
      <c r="D173" s="4">
        <v>149336</v>
      </c>
      <c r="E173" s="4">
        <v>178054</v>
      </c>
      <c r="F173" s="4">
        <v>277827</v>
      </c>
    </row>
    <row r="174" spans="1:14">
      <c r="A174" s="121" t="s">
        <v>360</v>
      </c>
      <c r="B174" s="121" t="s">
        <v>361</v>
      </c>
      <c r="C174" s="4">
        <f>C172+C173</f>
        <v>82281</v>
      </c>
      <c r="D174" s="4">
        <f t="shared" ref="D174:F174" si="27">D172+D173</f>
        <v>236232</v>
      </c>
      <c r="E174" s="4">
        <f t="shared" si="27"/>
        <v>82281</v>
      </c>
      <c r="F174" s="4">
        <f t="shared" si="27"/>
        <v>236232</v>
      </c>
    </row>
    <row r="175" spans="1:14">
      <c r="A175" s="252"/>
      <c r="C175" s="72"/>
      <c r="D175" s="72"/>
      <c r="E175" s="72"/>
      <c r="F175" s="72"/>
    </row>
    <row r="176" spans="1:14">
      <c r="A176" s="253"/>
      <c r="B176" s="71"/>
      <c r="C176" s="72"/>
      <c r="D176" s="72"/>
      <c r="E176" s="72"/>
      <c r="F176" s="72"/>
    </row>
    <row r="177" spans="1:21">
      <c r="A177" s="253"/>
      <c r="B177" s="71"/>
      <c r="C177" s="72"/>
      <c r="D177" s="72"/>
      <c r="E177" s="72"/>
      <c r="F177" s="72"/>
    </row>
    <row r="178" spans="1:21">
      <c r="A178" s="253"/>
      <c r="B178" s="71"/>
      <c r="C178" s="72"/>
      <c r="D178" s="72"/>
      <c r="E178" s="72"/>
      <c r="F178" s="72"/>
    </row>
    <row r="179" spans="1:21">
      <c r="A179" s="253"/>
      <c r="B179" s="71"/>
      <c r="C179" s="72"/>
      <c r="D179" s="72"/>
      <c r="E179" s="72"/>
      <c r="F179" s="72"/>
    </row>
    <row r="180" spans="1:21">
      <c r="A180" s="253"/>
      <c r="B180" s="71"/>
      <c r="C180" s="72"/>
      <c r="D180" s="72"/>
      <c r="E180" s="72"/>
      <c r="F180" s="72"/>
    </row>
    <row r="181" spans="1:21">
      <c r="A181" s="253"/>
      <c r="B181" s="71"/>
      <c r="C181" s="72"/>
      <c r="D181" s="72"/>
      <c r="E181" s="72"/>
      <c r="F181" s="72"/>
    </row>
    <row r="182" spans="1:21" s="240" customFormat="1">
      <c r="A182" s="254"/>
      <c r="B182" s="179"/>
      <c r="C182" s="180"/>
      <c r="D182" s="180"/>
      <c r="E182" s="180"/>
      <c r="F182" s="180"/>
    </row>
    <row r="183" spans="1:21">
      <c r="A183" s="253"/>
      <c r="B183" s="71"/>
      <c r="C183" s="72"/>
      <c r="D183" s="72"/>
      <c r="E183" s="72"/>
      <c r="F183" s="72"/>
    </row>
    <row r="184" spans="1:21" ht="60" customHeight="1">
      <c r="A184" s="205" t="s">
        <v>476</v>
      </c>
      <c r="B184" s="205" t="s">
        <v>427</v>
      </c>
      <c r="C184" s="383" t="str">
        <f>C6</f>
        <v>01.07.2024-30.09.2024</v>
      </c>
      <c r="D184" s="384"/>
      <c r="E184" s="384"/>
      <c r="F184" s="384"/>
      <c r="G184" s="239"/>
      <c r="H184" s="383" t="str">
        <f>D105</f>
        <v>01.07.2023-30.09.2023</v>
      </c>
      <c r="I184" s="384"/>
      <c r="J184" s="384"/>
      <c r="K184" s="385"/>
      <c r="M184" s="383" t="str">
        <f>E6</f>
        <v>01.01.2024-30.09.2024</v>
      </c>
      <c r="N184" s="384"/>
      <c r="O184" s="384"/>
      <c r="P184" s="385"/>
      <c r="Q184" s="239"/>
      <c r="R184" s="383" t="str">
        <f>F6</f>
        <v>01.01.2023-30.09.2023*</v>
      </c>
      <c r="S184" s="384"/>
      <c r="T184" s="384"/>
      <c r="U184" s="385"/>
    </row>
    <row r="185" spans="1:21" ht="52">
      <c r="A185" s="392" t="s">
        <v>477</v>
      </c>
      <c r="B185" s="387" t="s">
        <v>429</v>
      </c>
      <c r="C185" s="388" t="s">
        <v>430</v>
      </c>
      <c r="D185" s="388" t="s">
        <v>431</v>
      </c>
      <c r="E185" s="255" t="s">
        <v>478</v>
      </c>
      <c r="F185" s="255" t="s">
        <v>433</v>
      </c>
      <c r="H185" s="388" t="s">
        <v>430</v>
      </c>
      <c r="I185" s="388" t="s">
        <v>431</v>
      </c>
      <c r="J185" s="255" t="s">
        <v>478</v>
      </c>
      <c r="K185" s="255" t="s">
        <v>433</v>
      </c>
      <c r="M185" s="388" t="s">
        <v>430</v>
      </c>
      <c r="N185" s="388" t="s">
        <v>431</v>
      </c>
      <c r="O185" s="255" t="s">
        <v>478</v>
      </c>
      <c r="P185" s="255" t="s">
        <v>433</v>
      </c>
      <c r="Q185" s="239"/>
      <c r="R185" s="388" t="s">
        <v>430</v>
      </c>
      <c r="S185" s="388" t="s">
        <v>431</v>
      </c>
      <c r="T185" s="255" t="s">
        <v>478</v>
      </c>
      <c r="U185" s="255" t="s">
        <v>433</v>
      </c>
    </row>
    <row r="186" spans="1:21" ht="65">
      <c r="A186" s="392"/>
      <c r="B186" s="387"/>
      <c r="C186" s="389"/>
      <c r="D186" s="389"/>
      <c r="E186" s="255" t="s">
        <v>479</v>
      </c>
      <c r="F186" s="255" t="s">
        <v>435</v>
      </c>
      <c r="H186" s="389"/>
      <c r="I186" s="389"/>
      <c r="J186" s="255" t="s">
        <v>479</v>
      </c>
      <c r="K186" s="255" t="s">
        <v>435</v>
      </c>
      <c r="M186" s="389"/>
      <c r="N186" s="389"/>
      <c r="O186" s="255" t="s">
        <v>479</v>
      </c>
      <c r="P186" s="255" t="s">
        <v>435</v>
      </c>
      <c r="Q186" s="239"/>
      <c r="R186" s="389"/>
      <c r="S186" s="389"/>
      <c r="T186" s="255" t="s">
        <v>479</v>
      </c>
      <c r="U186" s="255" t="s">
        <v>435</v>
      </c>
    </row>
    <row r="187" spans="1:21">
      <c r="A187" s="82" t="s">
        <v>0</v>
      </c>
      <c r="B187" s="121" t="s">
        <v>1</v>
      </c>
      <c r="C187" s="123">
        <f>SUM(C188:C190)</f>
        <v>181114</v>
      </c>
      <c r="D187" s="123">
        <f t="shared" ref="D187:E187" si="28">SUM(D188:D190)</f>
        <v>49341</v>
      </c>
      <c r="E187" s="123">
        <f t="shared" si="28"/>
        <v>-2900</v>
      </c>
      <c r="F187" s="123">
        <f>SUM(C187:E187)</f>
        <v>227555</v>
      </c>
      <c r="H187" s="123">
        <f>SUM(H188:H190)</f>
        <v>382042</v>
      </c>
      <c r="I187" s="123">
        <f t="shared" ref="I187:J187" si="29">SUM(I188:I190)</f>
        <v>83700</v>
      </c>
      <c r="J187" s="123">
        <f t="shared" si="29"/>
        <v>-23060</v>
      </c>
      <c r="K187" s="123">
        <f>SUM(H187:J187)</f>
        <v>442682</v>
      </c>
      <c r="M187" s="123">
        <f>SUM(M188:M190)</f>
        <v>526068</v>
      </c>
      <c r="N187" s="123">
        <f t="shared" ref="N187:O187" si="30">SUM(N188:N190)</f>
        <v>137011</v>
      </c>
      <c r="O187" s="123">
        <f t="shared" si="30"/>
        <v>-10704</v>
      </c>
      <c r="P187" s="123">
        <f>SUM(M187:O187)</f>
        <v>652375</v>
      </c>
      <c r="Q187" s="240"/>
      <c r="R187" s="123">
        <f>SUM(R188:R190)</f>
        <v>626109</v>
      </c>
      <c r="S187" s="123">
        <f t="shared" ref="S187:T187" si="31">SUM(S188:S190)</f>
        <v>168222</v>
      </c>
      <c r="T187" s="123">
        <f t="shared" si="31"/>
        <v>-26639</v>
      </c>
      <c r="U187" s="123">
        <f>SUM(R187:T187)</f>
        <v>767692</v>
      </c>
    </row>
    <row r="188" spans="1:21">
      <c r="A188" s="84" t="s">
        <v>45</v>
      </c>
      <c r="B188" s="116" t="s">
        <v>46</v>
      </c>
      <c r="C188" s="78">
        <v>178906</v>
      </c>
      <c r="D188" s="78">
        <v>0</v>
      </c>
      <c r="E188" s="78">
        <v>1252</v>
      </c>
      <c r="F188" s="78">
        <f>SUM(C188:E188)</f>
        <v>180158</v>
      </c>
      <c r="H188" s="78">
        <v>380646</v>
      </c>
      <c r="I188" s="78">
        <v>0</v>
      </c>
      <c r="J188" s="78">
        <v>9888</v>
      </c>
      <c r="K188" s="78">
        <f>SUM(H188:J188)</f>
        <v>390534</v>
      </c>
      <c r="M188" s="78">
        <v>518573</v>
      </c>
      <c r="N188" s="78">
        <v>0</v>
      </c>
      <c r="O188" s="78">
        <v>4414</v>
      </c>
      <c r="P188" s="78">
        <f>SUM(M188:O188)</f>
        <v>522987</v>
      </c>
      <c r="Q188" s="240"/>
      <c r="R188" s="78">
        <v>617257</v>
      </c>
      <c r="S188" s="78">
        <v>0</v>
      </c>
      <c r="T188" s="78">
        <v>11377</v>
      </c>
      <c r="U188" s="78">
        <f>SUM(R188:T188)</f>
        <v>628634</v>
      </c>
    </row>
    <row r="189" spans="1:21">
      <c r="A189" s="84" t="s">
        <v>368</v>
      </c>
      <c r="B189" s="116" t="s">
        <v>369</v>
      </c>
      <c r="C189" s="78">
        <v>761</v>
      </c>
      <c r="D189" s="78">
        <v>278</v>
      </c>
      <c r="E189" s="78">
        <v>-27</v>
      </c>
      <c r="F189" s="78">
        <f t="shared" ref="F189:F208" si="32">SUM(C189:E189)</f>
        <v>1012</v>
      </c>
      <c r="H189" s="78">
        <v>191</v>
      </c>
      <c r="I189" s="78">
        <v>307</v>
      </c>
      <c r="J189" s="78">
        <v>-43</v>
      </c>
      <c r="K189" s="78">
        <f t="shared" ref="K189:K208" si="33">SUM(H189:J189)</f>
        <v>455</v>
      </c>
      <c r="M189" s="78">
        <v>2256</v>
      </c>
      <c r="N189" s="78">
        <v>584</v>
      </c>
      <c r="O189" s="78">
        <v>-119</v>
      </c>
      <c r="P189" s="78">
        <f t="shared" ref="P189:P208" si="34">SUM(M189:O189)</f>
        <v>2721</v>
      </c>
      <c r="Q189" s="240"/>
      <c r="R189" s="78">
        <v>484</v>
      </c>
      <c r="S189" s="78">
        <v>746</v>
      </c>
      <c r="T189" s="78">
        <v>-189</v>
      </c>
      <c r="U189" s="78">
        <f t="shared" ref="U189:U208" si="35">SUM(R189:T189)</f>
        <v>1041</v>
      </c>
    </row>
    <row r="190" spans="1:21">
      <c r="A190" s="84" t="s">
        <v>48</v>
      </c>
      <c r="B190" s="116" t="s">
        <v>436</v>
      </c>
      <c r="C190" s="78">
        <v>1447</v>
      </c>
      <c r="D190" s="78">
        <v>49063</v>
      </c>
      <c r="E190" s="78">
        <v>-4125</v>
      </c>
      <c r="F190" s="78">
        <f t="shared" si="32"/>
        <v>46385</v>
      </c>
      <c r="H190" s="78">
        <v>1205</v>
      </c>
      <c r="I190" s="78">
        <v>83393</v>
      </c>
      <c r="J190" s="78">
        <v>-32905</v>
      </c>
      <c r="K190" s="78">
        <f t="shared" si="33"/>
        <v>51693</v>
      </c>
      <c r="M190" s="78">
        <v>5239</v>
      </c>
      <c r="N190" s="78">
        <v>136427</v>
      </c>
      <c r="O190" s="78">
        <v>-14999</v>
      </c>
      <c r="P190" s="78">
        <f t="shared" si="34"/>
        <v>126667</v>
      </c>
      <c r="Q190" s="240"/>
      <c r="R190" s="78">
        <v>8368</v>
      </c>
      <c r="S190" s="78">
        <v>167476</v>
      </c>
      <c r="T190" s="78">
        <v>-37827</v>
      </c>
      <c r="U190" s="78">
        <f t="shared" si="35"/>
        <v>138017</v>
      </c>
    </row>
    <row r="191" spans="1:21">
      <c r="A191" s="82" t="s">
        <v>437</v>
      </c>
      <c r="B191" s="121" t="s">
        <v>438</v>
      </c>
      <c r="C191" s="123">
        <f>C192+C193</f>
        <v>30480</v>
      </c>
      <c r="D191" s="123">
        <f t="shared" ref="D191:E191" si="36">D192+D193</f>
        <v>35950</v>
      </c>
      <c r="E191" s="123">
        <f t="shared" si="36"/>
        <v>-2922</v>
      </c>
      <c r="F191" s="123">
        <f t="shared" si="32"/>
        <v>63508</v>
      </c>
      <c r="H191" s="123">
        <f>H192+H193</f>
        <v>105689</v>
      </c>
      <c r="I191" s="123">
        <f t="shared" ref="I191:J191" si="37">I192+I193</f>
        <v>60579</v>
      </c>
      <c r="J191" s="123">
        <f t="shared" si="37"/>
        <v>-23101</v>
      </c>
      <c r="K191" s="123">
        <f t="shared" si="33"/>
        <v>143167</v>
      </c>
      <c r="M191" s="123">
        <f>M192+M193</f>
        <v>99479</v>
      </c>
      <c r="N191" s="123">
        <f t="shared" ref="N191:O191" si="38">N192+N193</f>
        <v>99485</v>
      </c>
      <c r="O191" s="123">
        <f t="shared" si="38"/>
        <v>-10638</v>
      </c>
      <c r="P191" s="123">
        <f t="shared" si="34"/>
        <v>188326</v>
      </c>
      <c r="Q191" s="240"/>
      <c r="R191" s="123">
        <f>R192+R193</f>
        <v>157588</v>
      </c>
      <c r="S191" s="123">
        <f t="shared" ref="S191:T191" si="39">S192+S193</f>
        <v>120331</v>
      </c>
      <c r="T191" s="123">
        <f t="shared" si="39"/>
        <v>-26563</v>
      </c>
      <c r="U191" s="123">
        <f t="shared" si="35"/>
        <v>251356</v>
      </c>
    </row>
    <row r="192" spans="1:21">
      <c r="A192" s="84" t="s">
        <v>439</v>
      </c>
      <c r="B192" s="116" t="s">
        <v>440</v>
      </c>
      <c r="C192" s="78">
        <v>29347</v>
      </c>
      <c r="D192" s="78">
        <v>0</v>
      </c>
      <c r="E192" s="78">
        <v>-50</v>
      </c>
      <c r="F192" s="78">
        <f t="shared" si="32"/>
        <v>29297</v>
      </c>
      <c r="H192" s="78">
        <v>104494</v>
      </c>
      <c r="I192" s="78">
        <v>0</v>
      </c>
      <c r="J192" s="78">
        <v>-84</v>
      </c>
      <c r="K192" s="78">
        <f t="shared" si="33"/>
        <v>104410</v>
      </c>
      <c r="M192" s="78">
        <v>95017</v>
      </c>
      <c r="N192" s="78">
        <v>0</v>
      </c>
      <c r="O192" s="78">
        <v>-55</v>
      </c>
      <c r="P192" s="78">
        <f t="shared" si="34"/>
        <v>94962</v>
      </c>
      <c r="Q192" s="240"/>
      <c r="R192" s="78">
        <v>148210</v>
      </c>
      <c r="S192" s="78">
        <v>4</v>
      </c>
      <c r="T192" s="78">
        <v>-113</v>
      </c>
      <c r="U192" s="78">
        <f t="shared" si="35"/>
        <v>148101</v>
      </c>
    </row>
    <row r="193" spans="1:21">
      <c r="A193" s="84" t="s">
        <v>441</v>
      </c>
      <c r="B193" s="116" t="s">
        <v>442</v>
      </c>
      <c r="C193" s="78">
        <v>1133</v>
      </c>
      <c r="D193" s="78">
        <v>35950</v>
      </c>
      <c r="E193" s="78">
        <v>-2872</v>
      </c>
      <c r="F193" s="78">
        <f t="shared" si="32"/>
        <v>34211</v>
      </c>
      <c r="H193" s="78">
        <v>1195</v>
      </c>
      <c r="I193" s="78">
        <v>60579</v>
      </c>
      <c r="J193" s="78">
        <v>-23017</v>
      </c>
      <c r="K193" s="78">
        <f t="shared" si="33"/>
        <v>38757</v>
      </c>
      <c r="M193" s="78">
        <v>4462</v>
      </c>
      <c r="N193" s="78">
        <v>99485</v>
      </c>
      <c r="O193" s="78">
        <v>-10583</v>
      </c>
      <c r="P193" s="78">
        <f t="shared" si="34"/>
        <v>93364</v>
      </c>
      <c r="Q193" s="240"/>
      <c r="R193" s="78">
        <v>9378</v>
      </c>
      <c r="S193" s="78">
        <v>120327</v>
      </c>
      <c r="T193" s="78">
        <v>-26450</v>
      </c>
      <c r="U193" s="78">
        <f t="shared" si="35"/>
        <v>103255</v>
      </c>
    </row>
    <row r="194" spans="1:21">
      <c r="A194" s="85" t="s">
        <v>390</v>
      </c>
      <c r="B194" s="124" t="s">
        <v>391</v>
      </c>
      <c r="C194" s="123">
        <f>C187-C191</f>
        <v>150634</v>
      </c>
      <c r="D194" s="123">
        <f t="shared" ref="D194:E194" si="40">D187-D191</f>
        <v>13391</v>
      </c>
      <c r="E194" s="123">
        <f t="shared" si="40"/>
        <v>22</v>
      </c>
      <c r="F194" s="123">
        <f t="shared" si="32"/>
        <v>164047</v>
      </c>
      <c r="H194" s="123">
        <f>H187-H191</f>
        <v>276353</v>
      </c>
      <c r="I194" s="123">
        <f t="shared" ref="I194:J194" si="41">I187-I191</f>
        <v>23121</v>
      </c>
      <c r="J194" s="123">
        <f t="shared" si="41"/>
        <v>41</v>
      </c>
      <c r="K194" s="123">
        <f t="shared" si="33"/>
        <v>299515</v>
      </c>
      <c r="M194" s="123">
        <f>M187-M191</f>
        <v>426589</v>
      </c>
      <c r="N194" s="123">
        <f t="shared" ref="N194:O194" si="42">N187-N191</f>
        <v>37526</v>
      </c>
      <c r="O194" s="123">
        <f t="shared" si="42"/>
        <v>-66</v>
      </c>
      <c r="P194" s="123">
        <f t="shared" si="34"/>
        <v>464049</v>
      </c>
      <c r="Q194" s="240"/>
      <c r="R194" s="123">
        <f>R187-R191</f>
        <v>468521</v>
      </c>
      <c r="S194" s="123">
        <f t="shared" ref="S194:T194" si="43">S187-S191</f>
        <v>47891</v>
      </c>
      <c r="T194" s="123">
        <f t="shared" si="43"/>
        <v>-76</v>
      </c>
      <c r="U194" s="123">
        <f t="shared" si="35"/>
        <v>516336</v>
      </c>
    </row>
    <row r="195" spans="1:21">
      <c r="A195" s="83" t="s">
        <v>58</v>
      </c>
      <c r="B195" s="77" t="s">
        <v>59</v>
      </c>
      <c r="C195" s="78">
        <v>17780</v>
      </c>
      <c r="D195" s="78">
        <v>11309</v>
      </c>
      <c r="E195" s="78">
        <v>106</v>
      </c>
      <c r="F195" s="78">
        <f t="shared" si="32"/>
        <v>29195</v>
      </c>
      <c r="H195" s="78">
        <v>53275</v>
      </c>
      <c r="I195" s="78">
        <v>12883</v>
      </c>
      <c r="J195" s="78">
        <v>-18</v>
      </c>
      <c r="K195" s="78">
        <f t="shared" si="33"/>
        <v>66140</v>
      </c>
      <c r="M195" s="78">
        <v>58859</v>
      </c>
      <c r="N195" s="78">
        <v>31167</v>
      </c>
      <c r="O195" s="78">
        <v>47</v>
      </c>
      <c r="P195" s="78">
        <f t="shared" si="34"/>
        <v>90073</v>
      </c>
      <c r="Q195" s="240"/>
      <c r="R195" s="78">
        <v>119431</v>
      </c>
      <c r="S195" s="78">
        <v>33067</v>
      </c>
      <c r="T195" s="78">
        <v>-28</v>
      </c>
      <c r="U195" s="78">
        <f t="shared" si="35"/>
        <v>152470</v>
      </c>
    </row>
    <row r="196" spans="1:21">
      <c r="A196" s="77" t="s">
        <v>392</v>
      </c>
      <c r="B196" s="77" t="s">
        <v>61</v>
      </c>
      <c r="C196" s="78">
        <v>54242</v>
      </c>
      <c r="D196" s="78">
        <v>2853</v>
      </c>
      <c r="E196" s="78">
        <v>-205</v>
      </c>
      <c r="F196" s="78">
        <f t="shared" si="32"/>
        <v>56890</v>
      </c>
      <c r="H196" s="78">
        <v>49031</v>
      </c>
      <c r="I196" s="78">
        <v>2119</v>
      </c>
      <c r="J196" s="78">
        <v>150</v>
      </c>
      <c r="K196" s="78">
        <f t="shared" si="33"/>
        <v>51300</v>
      </c>
      <c r="M196" s="78">
        <v>155450</v>
      </c>
      <c r="N196" s="78">
        <v>7717</v>
      </c>
      <c r="O196" s="78">
        <v>-250</v>
      </c>
      <c r="P196" s="78">
        <f t="shared" si="34"/>
        <v>162917</v>
      </c>
      <c r="Q196" s="240"/>
      <c r="R196" s="78">
        <v>105926</v>
      </c>
      <c r="S196" s="78">
        <v>6045</v>
      </c>
      <c r="T196" s="78">
        <v>-67</v>
      </c>
      <c r="U196" s="78">
        <f t="shared" si="35"/>
        <v>111904</v>
      </c>
    </row>
    <row r="197" spans="1:21">
      <c r="A197" s="77" t="s">
        <v>62</v>
      </c>
      <c r="B197" s="77" t="s">
        <v>63</v>
      </c>
      <c r="C197" s="78">
        <v>22578</v>
      </c>
      <c r="D197" s="78">
        <v>0</v>
      </c>
      <c r="E197" s="78">
        <v>0</v>
      </c>
      <c r="F197" s="78">
        <f t="shared" si="32"/>
        <v>22578</v>
      </c>
      <c r="H197" s="78">
        <v>4602</v>
      </c>
      <c r="I197" s="78">
        <v>0</v>
      </c>
      <c r="J197" s="78">
        <v>0</v>
      </c>
      <c r="K197" s="78">
        <f t="shared" si="33"/>
        <v>4602</v>
      </c>
      <c r="M197" s="78">
        <v>68496</v>
      </c>
      <c r="N197" s="78">
        <v>0</v>
      </c>
      <c r="O197" s="78">
        <v>0</v>
      </c>
      <c r="P197" s="78">
        <f t="shared" si="34"/>
        <v>68496</v>
      </c>
      <c r="Q197" s="240"/>
      <c r="R197" s="78">
        <v>7875</v>
      </c>
      <c r="S197" s="78">
        <v>0</v>
      </c>
      <c r="T197" s="78">
        <v>0</v>
      </c>
      <c r="U197" s="78">
        <f t="shared" si="35"/>
        <v>7875</v>
      </c>
    </row>
    <row r="198" spans="1:21">
      <c r="A198" s="77" t="s">
        <v>64</v>
      </c>
      <c r="B198" s="77" t="s">
        <v>65</v>
      </c>
      <c r="C198" s="78">
        <v>7127</v>
      </c>
      <c r="D198" s="78">
        <v>188</v>
      </c>
      <c r="E198" s="78">
        <v>-355</v>
      </c>
      <c r="F198" s="78">
        <f t="shared" si="32"/>
        <v>6960</v>
      </c>
      <c r="H198" s="78">
        <v>7578</v>
      </c>
      <c r="I198" s="78">
        <v>449</v>
      </c>
      <c r="J198" s="78">
        <v>-615</v>
      </c>
      <c r="K198" s="78">
        <f t="shared" si="33"/>
        <v>7412</v>
      </c>
      <c r="M198" s="78">
        <v>16118</v>
      </c>
      <c r="N198" s="78">
        <v>2270</v>
      </c>
      <c r="O198" s="78">
        <v>-1031</v>
      </c>
      <c r="P198" s="78">
        <f t="shared" si="34"/>
        <v>17357</v>
      </c>
      <c r="Q198" s="240"/>
      <c r="R198" s="78">
        <v>41294</v>
      </c>
      <c r="S198" s="78">
        <v>1140</v>
      </c>
      <c r="T198" s="78">
        <v>-1687</v>
      </c>
      <c r="U198" s="78">
        <f t="shared" si="35"/>
        <v>40747</v>
      </c>
    </row>
    <row r="199" spans="1:21">
      <c r="A199" s="83" t="s">
        <v>66</v>
      </c>
      <c r="B199" s="77" t="s">
        <v>67</v>
      </c>
      <c r="C199" s="78">
        <v>4359</v>
      </c>
      <c r="D199" s="78">
        <v>128</v>
      </c>
      <c r="E199" s="78">
        <v>-171</v>
      </c>
      <c r="F199" s="78">
        <f t="shared" si="32"/>
        <v>4316</v>
      </c>
      <c r="H199" s="78">
        <v>3555</v>
      </c>
      <c r="I199" s="78">
        <v>372</v>
      </c>
      <c r="J199" s="78">
        <v>-684</v>
      </c>
      <c r="K199" s="78">
        <f t="shared" si="33"/>
        <v>3243</v>
      </c>
      <c r="M199" s="78">
        <v>7811</v>
      </c>
      <c r="N199" s="78">
        <v>649</v>
      </c>
      <c r="O199" s="78">
        <v>-916</v>
      </c>
      <c r="P199" s="78">
        <f t="shared" si="34"/>
        <v>7544</v>
      </c>
      <c r="Q199" s="240"/>
      <c r="R199" s="78">
        <v>12160</v>
      </c>
      <c r="S199" s="78">
        <v>1001</v>
      </c>
      <c r="T199" s="78">
        <v>-1605</v>
      </c>
      <c r="U199" s="78">
        <f t="shared" si="35"/>
        <v>11556</v>
      </c>
    </row>
    <row r="200" spans="1:21">
      <c r="A200" s="83" t="s">
        <v>68</v>
      </c>
      <c r="B200" s="77" t="s">
        <v>443</v>
      </c>
      <c r="C200" s="78">
        <v>4</v>
      </c>
      <c r="D200" s="78">
        <v>0</v>
      </c>
      <c r="E200" s="78">
        <v>0</v>
      </c>
      <c r="F200" s="78">
        <f t="shared" si="32"/>
        <v>4</v>
      </c>
      <c r="H200" s="78">
        <v>-5</v>
      </c>
      <c r="I200" s="78">
        <v>0</v>
      </c>
      <c r="J200" s="78">
        <v>0</v>
      </c>
      <c r="K200" s="78">
        <f t="shared" si="33"/>
        <v>-5</v>
      </c>
      <c r="M200" s="78">
        <v>2</v>
      </c>
      <c r="N200" s="78">
        <v>0</v>
      </c>
      <c r="O200" s="78">
        <v>0</v>
      </c>
      <c r="P200" s="78">
        <f t="shared" si="34"/>
        <v>2</v>
      </c>
      <c r="Q200" s="240"/>
      <c r="R200" s="78">
        <v>-1</v>
      </c>
      <c r="S200" s="78">
        <v>0</v>
      </c>
      <c r="T200" s="78">
        <v>0</v>
      </c>
      <c r="U200" s="78">
        <f t="shared" si="35"/>
        <v>-1</v>
      </c>
    </row>
    <row r="201" spans="1:21">
      <c r="A201" s="85" t="s">
        <v>393</v>
      </c>
      <c r="B201" s="124" t="s">
        <v>394</v>
      </c>
      <c r="C201" s="123">
        <f>C194-C195-C196+C198-C199+C200</f>
        <v>81384</v>
      </c>
      <c r="D201" s="123">
        <f>D194-D195-D196+D198-D199+D200</f>
        <v>-711</v>
      </c>
      <c r="E201" s="123">
        <f>E194-E195-E196+E198-E199+E200</f>
        <v>-63</v>
      </c>
      <c r="F201" s="123">
        <f t="shared" si="32"/>
        <v>80610</v>
      </c>
      <c r="H201" s="123">
        <f>H194-H195-H196+H198-H199+H200</f>
        <v>178065</v>
      </c>
      <c r="I201" s="123">
        <f t="shared" ref="I201:J201" si="44">I194-I195-I196+I198-I199+I200</f>
        <v>8196</v>
      </c>
      <c r="J201" s="123">
        <f t="shared" si="44"/>
        <v>-22</v>
      </c>
      <c r="K201" s="123">
        <f t="shared" si="33"/>
        <v>186239</v>
      </c>
      <c r="M201" s="123">
        <f>M194-M195-M196+M198-M199+M200</f>
        <v>220589</v>
      </c>
      <c r="N201" s="123">
        <f t="shared" ref="N201:O201" si="45">N194-N195-N196+N198-N199+N200</f>
        <v>263</v>
      </c>
      <c r="O201" s="123">
        <f t="shared" si="45"/>
        <v>22</v>
      </c>
      <c r="P201" s="123">
        <f t="shared" si="34"/>
        <v>220874</v>
      </c>
      <c r="Q201" s="240"/>
      <c r="R201" s="123">
        <f>R194-R195-R196+R198-R199+R200</f>
        <v>272297</v>
      </c>
      <c r="S201" s="123">
        <f t="shared" ref="S201:T201" si="46">S194-S195-S196+S198-S199+S200</f>
        <v>8918</v>
      </c>
      <c r="T201" s="123">
        <f t="shared" si="46"/>
        <v>-63</v>
      </c>
      <c r="U201" s="123">
        <f t="shared" si="35"/>
        <v>281152</v>
      </c>
    </row>
    <row r="202" spans="1:21">
      <c r="A202" s="83" t="s">
        <v>72</v>
      </c>
      <c r="B202" s="77" t="s">
        <v>73</v>
      </c>
      <c r="C202" s="78">
        <v>29555</v>
      </c>
      <c r="D202" s="78">
        <v>855</v>
      </c>
      <c r="E202" s="78">
        <v>-1</v>
      </c>
      <c r="F202" s="78">
        <f t="shared" si="32"/>
        <v>30409</v>
      </c>
      <c r="H202" s="78">
        <v>57186</v>
      </c>
      <c r="I202" s="78">
        <v>3238</v>
      </c>
      <c r="J202" s="78">
        <v>0</v>
      </c>
      <c r="K202" s="78">
        <f t="shared" si="33"/>
        <v>60424</v>
      </c>
      <c r="M202" s="78">
        <v>59089</v>
      </c>
      <c r="N202" s="78">
        <v>4277</v>
      </c>
      <c r="O202" s="78">
        <v>0</v>
      </c>
      <c r="P202" s="78">
        <f t="shared" si="34"/>
        <v>63366</v>
      </c>
      <c r="Q202" s="240"/>
      <c r="R202" s="78">
        <v>75986</v>
      </c>
      <c r="S202" s="78">
        <v>4019</v>
      </c>
      <c r="T202" s="78">
        <v>0</v>
      </c>
      <c r="U202" s="78">
        <f t="shared" si="35"/>
        <v>80005</v>
      </c>
    </row>
    <row r="203" spans="1:21">
      <c r="A203" s="83" t="s">
        <v>74</v>
      </c>
      <c r="B203" s="77" t="s">
        <v>75</v>
      </c>
      <c r="C203" s="78">
        <v>17316</v>
      </c>
      <c r="D203" s="78">
        <v>1347</v>
      </c>
      <c r="E203" s="78">
        <v>-26</v>
      </c>
      <c r="F203" s="78">
        <f t="shared" si="32"/>
        <v>18637</v>
      </c>
      <c r="H203" s="78">
        <v>10015</v>
      </c>
      <c r="I203" s="78">
        <v>3019</v>
      </c>
      <c r="J203" s="78">
        <v>-40</v>
      </c>
      <c r="K203" s="78">
        <f t="shared" si="33"/>
        <v>12994</v>
      </c>
      <c r="M203" s="78">
        <v>12587</v>
      </c>
      <c r="N203" s="78">
        <v>4460</v>
      </c>
      <c r="O203" s="78">
        <v>-86</v>
      </c>
      <c r="P203" s="78">
        <f t="shared" si="34"/>
        <v>16961</v>
      </c>
      <c r="Q203" s="240"/>
      <c r="R203" s="78">
        <v>6325</v>
      </c>
      <c r="S203" s="78">
        <v>4596</v>
      </c>
      <c r="T203" s="78">
        <v>-128</v>
      </c>
      <c r="U203" s="78">
        <f t="shared" si="35"/>
        <v>10793</v>
      </c>
    </row>
    <row r="204" spans="1:21">
      <c r="A204" s="85" t="s">
        <v>444</v>
      </c>
      <c r="B204" s="124" t="s">
        <v>396</v>
      </c>
      <c r="C204" s="123">
        <f>C201+C202-C203</f>
        <v>93623</v>
      </c>
      <c r="D204" s="123">
        <f t="shared" ref="D204:E204" si="47">D201+D202-D203</f>
        <v>-1203</v>
      </c>
      <c r="E204" s="123">
        <f t="shared" si="47"/>
        <v>-38</v>
      </c>
      <c r="F204" s="123">
        <f t="shared" si="32"/>
        <v>92382</v>
      </c>
      <c r="H204" s="123">
        <f>H201+H202-H203</f>
        <v>225236</v>
      </c>
      <c r="I204" s="123">
        <f t="shared" ref="I204:J204" si="48">I201+I202-I203</f>
        <v>8415</v>
      </c>
      <c r="J204" s="123">
        <f t="shared" si="48"/>
        <v>18</v>
      </c>
      <c r="K204" s="123">
        <f t="shared" si="33"/>
        <v>233669</v>
      </c>
      <c r="M204" s="123">
        <f>M201+M202-M203</f>
        <v>267091</v>
      </c>
      <c r="N204" s="123">
        <f t="shared" ref="N204:O204" si="49">N201+N202-N203</f>
        <v>80</v>
      </c>
      <c r="O204" s="123">
        <f t="shared" si="49"/>
        <v>108</v>
      </c>
      <c r="P204" s="123">
        <f t="shared" si="34"/>
        <v>267279</v>
      </c>
      <c r="Q204" s="240"/>
      <c r="R204" s="123">
        <f>R201+R202-R203</f>
        <v>341958</v>
      </c>
      <c r="S204" s="123">
        <f t="shared" ref="S204:T204" si="50">S201+S202-S203</f>
        <v>8341</v>
      </c>
      <c r="T204" s="123">
        <f t="shared" si="50"/>
        <v>65</v>
      </c>
      <c r="U204" s="123">
        <f t="shared" si="35"/>
        <v>350364</v>
      </c>
    </row>
    <row r="205" spans="1:21">
      <c r="A205" s="83" t="s">
        <v>263</v>
      </c>
      <c r="B205" s="77" t="s">
        <v>79</v>
      </c>
      <c r="C205" s="78">
        <v>14496</v>
      </c>
      <c r="D205" s="78">
        <v>-203</v>
      </c>
      <c r="E205" s="78">
        <v>-18</v>
      </c>
      <c r="F205" s="78">
        <f t="shared" si="32"/>
        <v>14275</v>
      </c>
      <c r="H205" s="78">
        <v>29980</v>
      </c>
      <c r="I205" s="78">
        <v>825</v>
      </c>
      <c r="J205" s="78">
        <v>0</v>
      </c>
      <c r="K205" s="78">
        <f t="shared" si="33"/>
        <v>30805</v>
      </c>
      <c r="M205" s="78">
        <v>19095</v>
      </c>
      <c r="N205" s="78">
        <v>48</v>
      </c>
      <c r="O205" s="78">
        <v>-14</v>
      </c>
      <c r="P205" s="78">
        <f t="shared" si="34"/>
        <v>19129</v>
      </c>
      <c r="Q205" s="240"/>
      <c r="R205" s="78">
        <v>59437</v>
      </c>
      <c r="S205" s="78">
        <v>892</v>
      </c>
      <c r="T205" s="78">
        <v>54</v>
      </c>
      <c r="U205" s="78">
        <f t="shared" si="35"/>
        <v>60383</v>
      </c>
    </row>
    <row r="206" spans="1:21">
      <c r="A206" s="85" t="s">
        <v>397</v>
      </c>
      <c r="B206" s="124" t="s">
        <v>398</v>
      </c>
      <c r="C206" s="123">
        <f>C204-C205</f>
        <v>79127</v>
      </c>
      <c r="D206" s="123">
        <f t="shared" ref="D206:E206" si="51">D204-D205</f>
        <v>-1000</v>
      </c>
      <c r="E206" s="123">
        <f t="shared" si="51"/>
        <v>-20</v>
      </c>
      <c r="F206" s="123">
        <f t="shared" si="32"/>
        <v>78107</v>
      </c>
      <c r="H206" s="123">
        <f>H204-H205</f>
        <v>195256</v>
      </c>
      <c r="I206" s="123">
        <f t="shared" ref="I206:J206" si="52">I204-I205</f>
        <v>7590</v>
      </c>
      <c r="J206" s="123">
        <f t="shared" si="52"/>
        <v>18</v>
      </c>
      <c r="K206" s="123">
        <f t="shared" si="33"/>
        <v>202864</v>
      </c>
      <c r="M206" s="123">
        <f>M204-M205</f>
        <v>247996</v>
      </c>
      <c r="N206" s="123">
        <f t="shared" ref="N206:O206" si="53">N204-N205</f>
        <v>32</v>
      </c>
      <c r="O206" s="123">
        <f t="shared" si="53"/>
        <v>122</v>
      </c>
      <c r="P206" s="123">
        <f t="shared" si="34"/>
        <v>248150</v>
      </c>
      <c r="Q206" s="240"/>
      <c r="R206" s="123">
        <f>R204-R205</f>
        <v>282521</v>
      </c>
      <c r="S206" s="123">
        <f t="shared" ref="S206:T206" si="54">S204-S205</f>
        <v>7449</v>
      </c>
      <c r="T206" s="123">
        <f t="shared" si="54"/>
        <v>11</v>
      </c>
      <c r="U206" s="123">
        <f t="shared" si="35"/>
        <v>289981</v>
      </c>
    </row>
    <row r="207" spans="1:21">
      <c r="A207" s="83"/>
      <c r="B207" s="77"/>
      <c r="C207" s="78"/>
      <c r="D207" s="78"/>
      <c r="E207" s="78"/>
      <c r="F207" s="78">
        <f t="shared" si="32"/>
        <v>0</v>
      </c>
      <c r="H207" s="78"/>
      <c r="I207" s="78"/>
      <c r="J207" s="78"/>
      <c r="K207" s="78">
        <f t="shared" si="33"/>
        <v>0</v>
      </c>
      <c r="M207" s="78"/>
      <c r="N207" s="78"/>
      <c r="O207" s="78"/>
      <c r="P207" s="78">
        <f t="shared" si="34"/>
        <v>0</v>
      </c>
      <c r="Q207" s="240"/>
      <c r="R207" s="78"/>
      <c r="S207" s="78"/>
      <c r="T207" s="78"/>
      <c r="U207" s="78">
        <f t="shared" si="35"/>
        <v>0</v>
      </c>
    </row>
    <row r="208" spans="1:21">
      <c r="A208" s="85" t="s">
        <v>445</v>
      </c>
      <c r="B208" s="124" t="s">
        <v>446</v>
      </c>
      <c r="C208" s="123">
        <f>C206</f>
        <v>79127</v>
      </c>
      <c r="D208" s="123">
        <f t="shared" ref="D208:E208" si="55">D206</f>
        <v>-1000</v>
      </c>
      <c r="E208" s="123">
        <f t="shared" si="55"/>
        <v>-20</v>
      </c>
      <c r="F208" s="123">
        <f t="shared" si="32"/>
        <v>78107</v>
      </c>
      <c r="H208" s="123">
        <f>H206</f>
        <v>195256</v>
      </c>
      <c r="I208" s="123">
        <f t="shared" ref="I208:J208" si="56">I206</f>
        <v>7590</v>
      </c>
      <c r="J208" s="123">
        <f t="shared" si="56"/>
        <v>18</v>
      </c>
      <c r="K208" s="123">
        <f t="shared" si="33"/>
        <v>202864</v>
      </c>
      <c r="M208" s="123">
        <f>M206</f>
        <v>247996</v>
      </c>
      <c r="N208" s="123">
        <f t="shared" ref="N208:O208" si="57">N206</f>
        <v>32</v>
      </c>
      <c r="O208" s="123">
        <f t="shared" si="57"/>
        <v>122</v>
      </c>
      <c r="P208" s="123">
        <f t="shared" si="34"/>
        <v>248150</v>
      </c>
      <c r="Q208" s="240"/>
      <c r="R208" s="123">
        <f>R206</f>
        <v>282521</v>
      </c>
      <c r="S208" s="123">
        <f t="shared" ref="S208:T208" si="58">S206</f>
        <v>7449</v>
      </c>
      <c r="T208" s="123">
        <f t="shared" si="58"/>
        <v>11</v>
      </c>
      <c r="U208" s="123">
        <f t="shared" si="35"/>
        <v>289981</v>
      </c>
    </row>
    <row r="209" spans="1:22" s="236" customFormat="1">
      <c r="H209" s="236" t="s">
        <v>466</v>
      </c>
      <c r="Q209" s="240"/>
      <c r="R209" s="236" t="s">
        <v>466</v>
      </c>
    </row>
    <row r="210" spans="1:22" s="236" customFormat="1">
      <c r="A210" s="256"/>
      <c r="R210" s="239"/>
      <c r="S210" s="239"/>
      <c r="T210" s="239"/>
      <c r="U210" s="239"/>
      <c r="V210" s="239"/>
    </row>
    <row r="211" spans="1:22" s="236" customFormat="1">
      <c r="A211" s="256"/>
      <c r="R211" s="239"/>
      <c r="S211" s="239"/>
      <c r="T211" s="239"/>
      <c r="U211" s="239"/>
      <c r="V211" s="239"/>
    </row>
    <row r="212" spans="1:22" ht="48" customHeight="1">
      <c r="A212" s="205" t="s">
        <v>447</v>
      </c>
      <c r="B212" s="205" t="s">
        <v>448</v>
      </c>
      <c r="C212" s="383">
        <f>C48</f>
        <v>45565</v>
      </c>
      <c r="D212" s="384"/>
      <c r="E212" s="384"/>
      <c r="F212" s="384"/>
      <c r="G212" s="239"/>
      <c r="H212" s="383">
        <f>D48</f>
        <v>45473</v>
      </c>
      <c r="I212" s="384"/>
      <c r="J212" s="384"/>
      <c r="K212" s="384"/>
      <c r="M212" s="383" t="str">
        <f>E48</f>
        <v>31.12.2023*</v>
      </c>
      <c r="N212" s="384"/>
      <c r="O212" s="384"/>
      <c r="P212" s="384"/>
      <c r="R212" s="239"/>
      <c r="S212" s="239"/>
      <c r="T212" s="239"/>
      <c r="U212" s="239"/>
      <c r="V212" s="239"/>
    </row>
    <row r="213" spans="1:22" ht="52">
      <c r="A213" s="390" t="s">
        <v>126</v>
      </c>
      <c r="B213" s="390" t="s">
        <v>127</v>
      </c>
      <c r="C213" s="388" t="s">
        <v>430</v>
      </c>
      <c r="D213" s="388" t="s">
        <v>431</v>
      </c>
      <c r="E213" s="255" t="s">
        <v>478</v>
      </c>
      <c r="F213" s="255" t="s">
        <v>433</v>
      </c>
      <c r="H213" s="388" t="s">
        <v>430</v>
      </c>
      <c r="I213" s="388" t="s">
        <v>431</v>
      </c>
      <c r="J213" s="255" t="s">
        <v>478</v>
      </c>
      <c r="K213" s="255" t="s">
        <v>433</v>
      </c>
      <c r="M213" s="388" t="s">
        <v>430</v>
      </c>
      <c r="N213" s="388" t="s">
        <v>431</v>
      </c>
      <c r="O213" s="255" t="s">
        <v>478</v>
      </c>
      <c r="P213" s="255" t="s">
        <v>433</v>
      </c>
      <c r="R213" s="239"/>
      <c r="S213" s="239"/>
      <c r="T213" s="239"/>
      <c r="U213" s="239"/>
      <c r="V213" s="239"/>
    </row>
    <row r="214" spans="1:22" ht="65">
      <c r="A214" s="391"/>
      <c r="B214" s="391"/>
      <c r="C214" s="389"/>
      <c r="D214" s="389"/>
      <c r="E214" s="255" t="s">
        <v>479</v>
      </c>
      <c r="F214" s="255" t="s">
        <v>435</v>
      </c>
      <c r="H214" s="389"/>
      <c r="I214" s="389"/>
      <c r="J214" s="255" t="s">
        <v>479</v>
      </c>
      <c r="K214" s="255" t="s">
        <v>435</v>
      </c>
      <c r="M214" s="389"/>
      <c r="N214" s="389"/>
      <c r="O214" s="255" t="s">
        <v>479</v>
      </c>
      <c r="P214" s="255" t="s">
        <v>435</v>
      </c>
      <c r="R214" s="239"/>
      <c r="S214" s="239"/>
      <c r="T214" s="239"/>
      <c r="U214" s="239"/>
      <c r="V214" s="239"/>
    </row>
    <row r="215" spans="1:22">
      <c r="A215" s="121" t="s">
        <v>130</v>
      </c>
      <c r="B215" s="121" t="s">
        <v>131</v>
      </c>
      <c r="C215" s="125">
        <f>SUM(C216:C226)</f>
        <v>1466300</v>
      </c>
      <c r="D215" s="125">
        <f>SUM(D216:D226)</f>
        <v>39014</v>
      </c>
      <c r="E215" s="125">
        <f>SUM(E216:E226)</f>
        <v>-16756</v>
      </c>
      <c r="F215" s="125">
        <f>SUM(F216:F226)</f>
        <v>1488558</v>
      </c>
      <c r="H215" s="125">
        <f>SUM(H216:H226)</f>
        <v>1497494</v>
      </c>
      <c r="I215" s="125">
        <f t="shared" ref="I215:J215" si="59">SUM(I216:I226)</f>
        <v>44385</v>
      </c>
      <c r="J215" s="125">
        <f t="shared" si="59"/>
        <v>-16720</v>
      </c>
      <c r="K215" s="125">
        <f>SUM(K216:K226)</f>
        <v>1525159</v>
      </c>
      <c r="M215" s="125">
        <f>SUM(M216:M226)</f>
        <v>1421258</v>
      </c>
      <c r="N215" s="125">
        <f t="shared" ref="N215:O215" si="60">SUM(N216:N226)</f>
        <v>46167</v>
      </c>
      <c r="O215" s="125">
        <f t="shared" si="60"/>
        <v>-16740</v>
      </c>
      <c r="P215" s="125">
        <f>SUM(P216:P226)</f>
        <v>1450685</v>
      </c>
      <c r="R215" s="239"/>
      <c r="S215" s="239"/>
      <c r="T215" s="239"/>
      <c r="U215" s="239"/>
      <c r="V215" s="239"/>
    </row>
    <row r="216" spans="1:22">
      <c r="A216" s="77" t="s">
        <v>132</v>
      </c>
      <c r="B216" s="77" t="s">
        <v>133</v>
      </c>
      <c r="C216" s="78">
        <v>236995</v>
      </c>
      <c r="D216" s="78">
        <v>1955</v>
      </c>
      <c r="E216" s="78">
        <v>-1034</v>
      </c>
      <c r="F216" s="78">
        <f>C216+D216+E216</f>
        <v>237916</v>
      </c>
      <c r="H216" s="78">
        <v>217276</v>
      </c>
      <c r="I216" s="78">
        <v>2149</v>
      </c>
      <c r="J216" s="78">
        <v>-1138</v>
      </c>
      <c r="K216" s="78">
        <f>H216+I216+J216</f>
        <v>218287</v>
      </c>
      <c r="M216" s="78">
        <v>181955</v>
      </c>
      <c r="N216" s="78">
        <v>2404</v>
      </c>
      <c r="O216" s="78">
        <v>-1321</v>
      </c>
      <c r="P216" s="78">
        <f>M216+N216+O216</f>
        <v>183038</v>
      </c>
      <c r="R216" s="239"/>
      <c r="S216" s="239"/>
      <c r="T216" s="239"/>
      <c r="U216" s="239"/>
      <c r="V216" s="239"/>
    </row>
    <row r="217" spans="1:22">
      <c r="A217" s="77" t="s">
        <v>134</v>
      </c>
      <c r="B217" s="77" t="s">
        <v>449</v>
      </c>
      <c r="C217" s="78">
        <v>66530</v>
      </c>
      <c r="D217" s="78">
        <v>3749</v>
      </c>
      <c r="E217" s="78">
        <v>-348</v>
      </c>
      <c r="F217" s="78">
        <f t="shared" ref="F217:F236" si="61">C217+D217+E217</f>
        <v>69931</v>
      </c>
      <c r="H217" s="78">
        <v>67481</v>
      </c>
      <c r="I217" s="78">
        <v>3856</v>
      </c>
      <c r="J217" s="78">
        <v>-368</v>
      </c>
      <c r="K217" s="78">
        <f t="shared" ref="K217:K222" si="62">H217+I217+J217</f>
        <v>70969</v>
      </c>
      <c r="M217" s="78">
        <v>67795</v>
      </c>
      <c r="N217" s="78">
        <v>2671</v>
      </c>
      <c r="O217" s="78">
        <v>-408</v>
      </c>
      <c r="P217" s="78">
        <f t="shared" ref="P217:P222" si="63">M217+N217+O217</f>
        <v>70058</v>
      </c>
      <c r="R217" s="239"/>
      <c r="S217" s="239"/>
      <c r="T217" s="239"/>
      <c r="U217" s="239"/>
      <c r="V217" s="239"/>
    </row>
    <row r="218" spans="1:22">
      <c r="A218" s="77" t="s">
        <v>136</v>
      </c>
      <c r="B218" s="77" t="s">
        <v>137</v>
      </c>
      <c r="C218" s="78">
        <v>627859</v>
      </c>
      <c r="D218" s="78">
        <v>3137</v>
      </c>
      <c r="E218" s="78">
        <v>247</v>
      </c>
      <c r="F218" s="78">
        <f t="shared" si="61"/>
        <v>631243</v>
      </c>
      <c r="H218" s="78">
        <v>583016</v>
      </c>
      <c r="I218" s="78">
        <v>3368</v>
      </c>
      <c r="J218" s="78">
        <v>246</v>
      </c>
      <c r="K218" s="78">
        <f t="shared" si="62"/>
        <v>586630</v>
      </c>
      <c r="M218" s="78">
        <v>524475</v>
      </c>
      <c r="N218" s="78">
        <v>2472</v>
      </c>
      <c r="O218" s="78">
        <v>235</v>
      </c>
      <c r="P218" s="78">
        <f t="shared" si="63"/>
        <v>527182</v>
      </c>
      <c r="R218" s="239"/>
      <c r="S218" s="239"/>
      <c r="T218" s="239"/>
      <c r="U218" s="239"/>
      <c r="V218" s="239"/>
    </row>
    <row r="219" spans="1:22">
      <c r="A219" s="77" t="s">
        <v>138</v>
      </c>
      <c r="B219" s="77" t="s">
        <v>139</v>
      </c>
      <c r="C219" s="78">
        <v>56438</v>
      </c>
      <c r="D219" s="78">
        <v>0</v>
      </c>
      <c r="E219" s="78">
        <v>0</v>
      </c>
      <c r="F219" s="78">
        <f t="shared" si="61"/>
        <v>56438</v>
      </c>
      <c r="H219" s="78">
        <v>56438</v>
      </c>
      <c r="I219" s="78">
        <v>0</v>
      </c>
      <c r="J219" s="78">
        <v>0</v>
      </c>
      <c r="K219" s="78">
        <f t="shared" si="62"/>
        <v>56438</v>
      </c>
      <c r="M219" s="78">
        <v>56438</v>
      </c>
      <c r="N219" s="78">
        <v>0</v>
      </c>
      <c r="O219" s="78">
        <v>0</v>
      </c>
      <c r="P219" s="78">
        <f t="shared" si="63"/>
        <v>56438</v>
      </c>
      <c r="R219" s="239"/>
      <c r="S219" s="239"/>
      <c r="T219" s="239"/>
      <c r="U219" s="239"/>
      <c r="V219" s="239"/>
    </row>
    <row r="220" spans="1:22">
      <c r="A220" s="77" t="s">
        <v>140</v>
      </c>
      <c r="B220" s="77" t="s">
        <v>141</v>
      </c>
      <c r="C220" s="78">
        <v>33106</v>
      </c>
      <c r="D220" s="78">
        <v>0</v>
      </c>
      <c r="E220" s="78">
        <v>0</v>
      </c>
      <c r="F220" s="78">
        <f t="shared" si="61"/>
        <v>33106</v>
      </c>
      <c r="H220" s="78">
        <v>33482</v>
      </c>
      <c r="I220" s="78">
        <v>0</v>
      </c>
      <c r="J220" s="78">
        <v>0</v>
      </c>
      <c r="K220" s="78">
        <f t="shared" si="62"/>
        <v>33482</v>
      </c>
      <c r="M220" s="78">
        <v>34245</v>
      </c>
      <c r="N220" s="78">
        <v>0</v>
      </c>
      <c r="O220" s="78">
        <v>0</v>
      </c>
      <c r="P220" s="78">
        <f t="shared" si="63"/>
        <v>34245</v>
      </c>
      <c r="R220" s="239"/>
      <c r="S220" s="239"/>
      <c r="T220" s="239"/>
      <c r="U220" s="239"/>
      <c r="V220" s="239"/>
    </row>
    <row r="221" spans="1:22">
      <c r="A221" s="77" t="s">
        <v>450</v>
      </c>
      <c r="B221" s="77" t="s">
        <v>451</v>
      </c>
      <c r="C221" s="78">
        <v>15621</v>
      </c>
      <c r="D221" s="78">
        <v>0</v>
      </c>
      <c r="E221" s="78">
        <v>-15621</v>
      </c>
      <c r="F221" s="78">
        <f t="shared" si="61"/>
        <v>0</v>
      </c>
      <c r="H221" s="78">
        <v>15445</v>
      </c>
      <c r="I221" s="78">
        <v>0</v>
      </c>
      <c r="J221" s="78">
        <v>-15445</v>
      </c>
      <c r="K221" s="78">
        <f t="shared" si="62"/>
        <v>0</v>
      </c>
      <c r="M221" s="78">
        <v>15226</v>
      </c>
      <c r="N221" s="78">
        <v>0</v>
      </c>
      <c r="O221" s="78">
        <v>-15226</v>
      </c>
      <c r="P221" s="78">
        <f t="shared" si="63"/>
        <v>0</v>
      </c>
      <c r="R221" s="239"/>
      <c r="S221" s="239"/>
      <c r="T221" s="239"/>
      <c r="U221" s="239"/>
      <c r="V221" s="239"/>
    </row>
    <row r="222" spans="1:22" s="240" customFormat="1">
      <c r="A222" s="77" t="s">
        <v>144</v>
      </c>
      <c r="B222" s="77" t="s">
        <v>145</v>
      </c>
      <c r="C222" s="78">
        <v>37362</v>
      </c>
      <c r="D222" s="78">
        <v>0</v>
      </c>
      <c r="E222" s="78">
        <v>0</v>
      </c>
      <c r="F222" s="78">
        <f t="shared" si="61"/>
        <v>37362</v>
      </c>
      <c r="H222" s="78">
        <v>38793</v>
      </c>
      <c r="I222" s="78">
        <v>0</v>
      </c>
      <c r="J222" s="78">
        <v>0</v>
      </c>
      <c r="K222" s="78">
        <f t="shared" si="62"/>
        <v>38793</v>
      </c>
      <c r="M222" s="78">
        <v>38095</v>
      </c>
      <c r="N222" s="78">
        <v>0</v>
      </c>
      <c r="O222" s="78">
        <v>0</v>
      </c>
      <c r="P222" s="78">
        <f t="shared" si="63"/>
        <v>38095</v>
      </c>
      <c r="R222" s="239"/>
      <c r="S222" s="239"/>
      <c r="T222" s="239"/>
      <c r="U222" s="239"/>
      <c r="V222" s="239"/>
    </row>
    <row r="223" spans="1:22" s="240" customFormat="1">
      <c r="A223" s="77" t="s">
        <v>146</v>
      </c>
      <c r="B223" s="77" t="s">
        <v>147</v>
      </c>
      <c r="C223" s="78">
        <v>340243</v>
      </c>
      <c r="D223" s="78">
        <v>0</v>
      </c>
      <c r="E223" s="78">
        <v>0</v>
      </c>
      <c r="F223" s="78">
        <f>C223+D223+E223</f>
        <v>340243</v>
      </c>
      <c r="H223" s="78">
        <v>426048</v>
      </c>
      <c r="I223" s="78">
        <v>0</v>
      </c>
      <c r="J223" s="78">
        <v>0</v>
      </c>
      <c r="K223" s="78">
        <f>H223+I223+J223</f>
        <v>426048</v>
      </c>
      <c r="M223" s="78">
        <v>455907</v>
      </c>
      <c r="N223" s="78">
        <v>0</v>
      </c>
      <c r="O223" s="78">
        <v>0</v>
      </c>
      <c r="P223" s="78">
        <f>M223+N223+O223</f>
        <v>455907</v>
      </c>
      <c r="R223" s="239"/>
      <c r="S223" s="239"/>
      <c r="T223" s="239"/>
      <c r="U223" s="239"/>
      <c r="V223" s="239"/>
    </row>
    <row r="224" spans="1:22" s="257" customFormat="1">
      <c r="A224" s="77" t="s">
        <v>499</v>
      </c>
      <c r="B224" s="77" t="s">
        <v>149</v>
      </c>
      <c r="C224" s="78">
        <v>4222</v>
      </c>
      <c r="D224" s="78">
        <v>28271</v>
      </c>
      <c r="E224" s="78">
        <v>0</v>
      </c>
      <c r="F224" s="78">
        <f>C224+D224+E224</f>
        <v>32493</v>
      </c>
      <c r="H224" s="78">
        <v>4569</v>
      </c>
      <c r="I224" s="78">
        <v>33056</v>
      </c>
      <c r="J224" s="78">
        <v>0</v>
      </c>
      <c r="K224" s="78">
        <f>H224+I224+J224</f>
        <v>37625</v>
      </c>
      <c r="L224" s="240"/>
      <c r="M224" s="78">
        <v>4913</v>
      </c>
      <c r="N224" s="78">
        <v>36993</v>
      </c>
      <c r="O224" s="78">
        <v>0</v>
      </c>
      <c r="P224" s="78">
        <f>M224+N224+O224</f>
        <v>41906</v>
      </c>
      <c r="R224" s="239"/>
      <c r="S224" s="239"/>
      <c r="T224" s="239"/>
      <c r="U224" s="239"/>
      <c r="V224" s="239"/>
    </row>
    <row r="225" spans="1:22" s="240" customFormat="1">
      <c r="A225" s="77" t="s">
        <v>500</v>
      </c>
      <c r="B225" s="77" t="s">
        <v>151</v>
      </c>
      <c r="C225" s="78">
        <v>47518</v>
      </c>
      <c r="D225" s="78">
        <v>1902</v>
      </c>
      <c r="E225" s="78">
        <v>0</v>
      </c>
      <c r="F225" s="78">
        <f>C225+D225+E225</f>
        <v>49420</v>
      </c>
      <c r="H225" s="78">
        <v>54540</v>
      </c>
      <c r="I225" s="78">
        <v>1956</v>
      </c>
      <c r="J225" s="78">
        <v>-15</v>
      </c>
      <c r="K225" s="78">
        <f>H225+I225+J225</f>
        <v>56481</v>
      </c>
      <c r="M225" s="78">
        <v>41826</v>
      </c>
      <c r="N225" s="78">
        <v>1627</v>
      </c>
      <c r="O225" s="78">
        <v>-20</v>
      </c>
      <c r="P225" s="78">
        <f>M225+N225+O225</f>
        <v>43433</v>
      </c>
      <c r="R225" s="239"/>
      <c r="S225" s="239"/>
      <c r="T225" s="239"/>
      <c r="U225" s="239"/>
      <c r="V225" s="239"/>
    </row>
    <row r="226" spans="1:22" s="240" customFormat="1">
      <c r="A226" s="77" t="s">
        <v>152</v>
      </c>
      <c r="B226" s="77" t="s">
        <v>153</v>
      </c>
      <c r="C226" s="78">
        <v>406</v>
      </c>
      <c r="D226" s="78">
        <v>0</v>
      </c>
      <c r="E226" s="78">
        <v>0</v>
      </c>
      <c r="F226" s="78">
        <f>C226+D226+E226</f>
        <v>406</v>
      </c>
      <c r="H226" s="78">
        <v>406</v>
      </c>
      <c r="I226" s="78">
        <v>0</v>
      </c>
      <c r="J226" s="78">
        <v>0</v>
      </c>
      <c r="K226" s="78">
        <f>H226+I226+J226</f>
        <v>406</v>
      </c>
      <c r="M226" s="78">
        <v>383</v>
      </c>
      <c r="N226" s="78">
        <v>0</v>
      </c>
      <c r="O226" s="78">
        <v>0</v>
      </c>
      <c r="P226" s="78">
        <f>M226+N226+O226</f>
        <v>383</v>
      </c>
      <c r="R226" s="239"/>
      <c r="S226" s="239"/>
      <c r="T226" s="239"/>
      <c r="U226" s="239"/>
      <c r="V226" s="239"/>
    </row>
    <row r="227" spans="1:22">
      <c r="A227" s="121" t="s">
        <v>154</v>
      </c>
      <c r="B227" s="121" t="s">
        <v>155</v>
      </c>
      <c r="C227" s="125">
        <f>SUM(C228:C236)</f>
        <v>1210497</v>
      </c>
      <c r="D227" s="125">
        <f>SUM(D228:D236)</f>
        <v>59297</v>
      </c>
      <c r="E227" s="125">
        <f>SUM(E228:E236)</f>
        <v>-2936</v>
      </c>
      <c r="F227" s="125">
        <f>F228+F229+F230+F231+F232+F233+F234+F235+F236</f>
        <v>1266858</v>
      </c>
      <c r="H227" s="125">
        <f>SUM(H228:H236)</f>
        <v>1077948</v>
      </c>
      <c r="I227" s="125">
        <f>SUM(I228:I236)</f>
        <v>60078</v>
      </c>
      <c r="J227" s="125">
        <f>SUM(J228:J236)</f>
        <v>-3178</v>
      </c>
      <c r="K227" s="125">
        <f>SUM(K228:K236)</f>
        <v>1134848</v>
      </c>
      <c r="M227" s="125">
        <f>SUM(M228:M236)</f>
        <v>1102799</v>
      </c>
      <c r="N227" s="125">
        <f>SUM(N228:N236)</f>
        <v>76195</v>
      </c>
      <c r="O227" s="125">
        <f>SUM(O228:O236)</f>
        <v>-16179</v>
      </c>
      <c r="P227" s="125">
        <f>SUM(P228:P236)</f>
        <v>1162815</v>
      </c>
      <c r="R227" s="239"/>
      <c r="S227" s="239"/>
      <c r="T227" s="239"/>
      <c r="U227" s="239"/>
      <c r="V227" s="239"/>
    </row>
    <row r="228" spans="1:22" s="240" customFormat="1">
      <c r="A228" s="77" t="s">
        <v>156</v>
      </c>
      <c r="B228" s="77" t="s">
        <v>157</v>
      </c>
      <c r="C228" s="78">
        <v>3248</v>
      </c>
      <c r="D228" s="78">
        <v>0</v>
      </c>
      <c r="E228" s="78">
        <v>0</v>
      </c>
      <c r="F228" s="78">
        <f t="shared" si="61"/>
        <v>3248</v>
      </c>
      <c r="H228" s="78">
        <v>3319</v>
      </c>
      <c r="I228" s="78">
        <v>0</v>
      </c>
      <c r="J228" s="78">
        <v>0</v>
      </c>
      <c r="K228" s="78">
        <f t="shared" ref="K228:K236" si="64">H228+I228+J228</f>
        <v>3319</v>
      </c>
      <c r="M228" s="78">
        <v>3576</v>
      </c>
      <c r="N228" s="78">
        <v>0</v>
      </c>
      <c r="O228" s="78">
        <v>0</v>
      </c>
      <c r="P228" s="78">
        <f t="shared" ref="P228:P233" si="65">M228+N228+O228</f>
        <v>3576</v>
      </c>
      <c r="R228" s="239"/>
      <c r="S228" s="239"/>
      <c r="T228" s="239"/>
      <c r="U228" s="239"/>
      <c r="V228" s="239"/>
    </row>
    <row r="229" spans="1:22" s="240" customFormat="1">
      <c r="A229" s="77" t="s">
        <v>158</v>
      </c>
      <c r="B229" s="77" t="s">
        <v>159</v>
      </c>
      <c r="C229" s="78">
        <v>80437</v>
      </c>
      <c r="D229" s="78">
        <v>4339</v>
      </c>
      <c r="E229" s="78">
        <v>-2936</v>
      </c>
      <c r="F229" s="78">
        <f t="shared" si="61"/>
        <v>81840</v>
      </c>
      <c r="H229" s="78">
        <v>79299</v>
      </c>
      <c r="I229" s="78">
        <v>7807</v>
      </c>
      <c r="J229" s="78">
        <v>-3178</v>
      </c>
      <c r="K229" s="78">
        <f t="shared" si="64"/>
        <v>83928</v>
      </c>
      <c r="M229" s="78">
        <v>203783</v>
      </c>
      <c r="N229" s="78">
        <v>5916</v>
      </c>
      <c r="O229" s="78">
        <v>-16179</v>
      </c>
      <c r="P229" s="78">
        <f t="shared" si="65"/>
        <v>193520</v>
      </c>
      <c r="R229" s="239"/>
      <c r="S229" s="239"/>
      <c r="T229" s="239"/>
      <c r="U229" s="239"/>
      <c r="V229" s="239"/>
    </row>
    <row r="230" spans="1:22" s="240" customFormat="1">
      <c r="A230" s="77" t="s">
        <v>160</v>
      </c>
      <c r="B230" s="77" t="s">
        <v>161</v>
      </c>
      <c r="C230" s="78">
        <v>9566</v>
      </c>
      <c r="D230" s="78">
        <v>0</v>
      </c>
      <c r="E230" s="78">
        <v>0</v>
      </c>
      <c r="F230" s="78">
        <f t="shared" si="61"/>
        <v>9566</v>
      </c>
      <c r="H230" s="78">
        <v>13308</v>
      </c>
      <c r="I230" s="78">
        <v>0</v>
      </c>
      <c r="J230" s="78">
        <v>0</v>
      </c>
      <c r="K230" s="78">
        <f t="shared" si="64"/>
        <v>13308</v>
      </c>
      <c r="M230" s="78">
        <v>1128</v>
      </c>
      <c r="N230" s="78">
        <v>0</v>
      </c>
      <c r="O230" s="78">
        <v>0</v>
      </c>
      <c r="P230" s="78">
        <f t="shared" si="65"/>
        <v>1128</v>
      </c>
      <c r="R230" s="239"/>
      <c r="S230" s="239"/>
      <c r="T230" s="239"/>
      <c r="U230" s="239"/>
      <c r="V230" s="239"/>
    </row>
    <row r="231" spans="1:22" s="240" customFormat="1">
      <c r="A231" s="77" t="s">
        <v>152</v>
      </c>
      <c r="B231" s="77" t="s">
        <v>163</v>
      </c>
      <c r="C231" s="78">
        <v>72511</v>
      </c>
      <c r="D231" s="78">
        <v>1485</v>
      </c>
      <c r="E231" s="78">
        <v>0</v>
      </c>
      <c r="F231" s="78">
        <f t="shared" si="61"/>
        <v>73996</v>
      </c>
      <c r="H231" s="78">
        <v>58065</v>
      </c>
      <c r="I231" s="78">
        <v>2127</v>
      </c>
      <c r="J231" s="78">
        <v>0</v>
      </c>
      <c r="K231" s="78">
        <f t="shared" si="64"/>
        <v>60192</v>
      </c>
      <c r="M231" s="78">
        <v>52228</v>
      </c>
      <c r="N231" s="78">
        <v>5513</v>
      </c>
      <c r="O231" s="78">
        <v>0</v>
      </c>
      <c r="P231" s="78">
        <f t="shared" si="65"/>
        <v>57741</v>
      </c>
      <c r="R231" s="239"/>
      <c r="S231" s="239"/>
      <c r="T231" s="239"/>
      <c r="U231" s="239"/>
      <c r="V231" s="239"/>
    </row>
    <row r="232" spans="1:22" s="240" customFormat="1">
      <c r="A232" s="77" t="s">
        <v>146</v>
      </c>
      <c r="B232" s="77" t="s">
        <v>165</v>
      </c>
      <c r="C232" s="78">
        <v>531087</v>
      </c>
      <c r="D232" s="78">
        <v>0</v>
      </c>
      <c r="E232" s="78">
        <v>0</v>
      </c>
      <c r="F232" s="78">
        <f t="shared" si="61"/>
        <v>531087</v>
      </c>
      <c r="H232" s="78">
        <v>457016</v>
      </c>
      <c r="I232" s="78">
        <v>78</v>
      </c>
      <c r="J232" s="78">
        <v>0</v>
      </c>
      <c r="K232" s="78">
        <f t="shared" si="64"/>
        <v>457094</v>
      </c>
      <c r="M232" s="78">
        <v>362719</v>
      </c>
      <c r="N232" s="78">
        <v>0</v>
      </c>
      <c r="O232" s="78">
        <v>0</v>
      </c>
      <c r="P232" s="78">
        <f t="shared" si="65"/>
        <v>362719</v>
      </c>
      <c r="R232" s="239"/>
      <c r="S232" s="239"/>
      <c r="T232" s="239"/>
      <c r="U232" s="239"/>
      <c r="V232" s="239"/>
    </row>
    <row r="233" spans="1:22" s="240" customFormat="1">
      <c r="A233" s="77" t="s">
        <v>148</v>
      </c>
      <c r="B233" s="77" t="s">
        <v>167</v>
      </c>
      <c r="C233" s="78">
        <v>9622</v>
      </c>
      <c r="D233" s="78">
        <v>13687</v>
      </c>
      <c r="E233" s="78">
        <v>0</v>
      </c>
      <c r="F233" s="78">
        <f>C233+D233+E233</f>
        <v>23309</v>
      </c>
      <c r="H233" s="78">
        <v>12248</v>
      </c>
      <c r="I233" s="78">
        <v>14934</v>
      </c>
      <c r="J233" s="78">
        <v>0</v>
      </c>
      <c r="K233" s="78">
        <f t="shared" si="64"/>
        <v>27182</v>
      </c>
      <c r="M233" s="78">
        <v>10601</v>
      </c>
      <c r="N233" s="78">
        <v>17271</v>
      </c>
      <c r="O233" s="78">
        <v>0</v>
      </c>
      <c r="P233" s="78">
        <f t="shared" si="65"/>
        <v>27872</v>
      </c>
      <c r="T233" s="239"/>
      <c r="U233" s="239"/>
      <c r="V233" s="239"/>
    </row>
    <row r="234" spans="1:22" s="240" customFormat="1">
      <c r="A234" s="77" t="s">
        <v>170</v>
      </c>
      <c r="B234" s="77" t="s">
        <v>171</v>
      </c>
      <c r="C234" s="78">
        <v>42495</v>
      </c>
      <c r="D234" s="78">
        <v>39786</v>
      </c>
      <c r="E234" s="78">
        <v>0</v>
      </c>
      <c r="F234" s="78">
        <f>C234+D234+E234</f>
        <v>82281</v>
      </c>
      <c r="H234" s="78">
        <v>113848</v>
      </c>
      <c r="I234" s="78">
        <v>35132</v>
      </c>
      <c r="J234" s="78">
        <v>0</v>
      </c>
      <c r="K234" s="78">
        <f>H234+I234+J234</f>
        <v>148980</v>
      </c>
      <c r="M234" s="78">
        <v>130559</v>
      </c>
      <c r="N234" s="78">
        <v>47495</v>
      </c>
      <c r="O234" s="78">
        <v>0</v>
      </c>
      <c r="P234" s="78">
        <f>M234+N234+O234</f>
        <v>178054</v>
      </c>
      <c r="R234" s="239"/>
      <c r="S234" s="239"/>
      <c r="T234" s="239"/>
      <c r="U234" s="239"/>
      <c r="V234" s="239"/>
    </row>
    <row r="235" spans="1:22">
      <c r="A235" s="77" t="s">
        <v>168</v>
      </c>
      <c r="B235" s="77" t="s">
        <v>169</v>
      </c>
      <c r="C235" s="78">
        <v>461531</v>
      </c>
      <c r="D235" s="78">
        <v>0</v>
      </c>
      <c r="E235" s="78">
        <v>0</v>
      </c>
      <c r="F235" s="78">
        <f>C235+D235+E235</f>
        <v>461531</v>
      </c>
      <c r="H235" s="78">
        <v>340845</v>
      </c>
      <c r="I235" s="78">
        <v>0</v>
      </c>
      <c r="J235" s="78">
        <v>0</v>
      </c>
      <c r="K235" s="78">
        <f>H235+I235+J235</f>
        <v>340845</v>
      </c>
      <c r="M235" s="78">
        <v>338205</v>
      </c>
      <c r="N235" s="78">
        <v>0</v>
      </c>
      <c r="O235" s="78">
        <v>0</v>
      </c>
      <c r="P235" s="78">
        <f>M235+N235+O235</f>
        <v>338205</v>
      </c>
      <c r="R235" s="239"/>
      <c r="S235" s="239"/>
      <c r="T235" s="239"/>
      <c r="U235" s="239"/>
      <c r="V235" s="239"/>
    </row>
    <row r="236" spans="1:22">
      <c r="A236" s="77" t="s">
        <v>172</v>
      </c>
      <c r="B236" s="77" t="s">
        <v>173</v>
      </c>
      <c r="C236" s="78">
        <v>0</v>
      </c>
      <c r="D236" s="78">
        <v>0</v>
      </c>
      <c r="E236" s="78">
        <v>0</v>
      </c>
      <c r="F236" s="78">
        <f t="shared" si="61"/>
        <v>0</v>
      </c>
      <c r="H236" s="78">
        <v>0</v>
      </c>
      <c r="I236" s="78">
        <v>0</v>
      </c>
      <c r="J236" s="78">
        <v>0</v>
      </c>
      <c r="K236" s="78">
        <f t="shared" si="64"/>
        <v>0</v>
      </c>
      <c r="M236" s="78">
        <v>0</v>
      </c>
      <c r="N236" s="78">
        <v>0</v>
      </c>
      <c r="O236" s="78">
        <v>0</v>
      </c>
      <c r="P236" s="78">
        <f t="shared" ref="P236" si="66">M236+N236+O236</f>
        <v>0</v>
      </c>
      <c r="R236" s="239"/>
      <c r="S236" s="239"/>
      <c r="T236" s="239"/>
      <c r="U236" s="239"/>
      <c r="V236" s="239"/>
    </row>
    <row r="237" spans="1:22">
      <c r="A237" s="121" t="s">
        <v>174</v>
      </c>
      <c r="B237" s="121" t="s">
        <v>175</v>
      </c>
      <c r="C237" s="125">
        <f>C215+C227</f>
        <v>2676797</v>
      </c>
      <c r="D237" s="125">
        <f>D215+D227</f>
        <v>98311</v>
      </c>
      <c r="E237" s="125">
        <f>E215+E227</f>
        <v>-19692</v>
      </c>
      <c r="F237" s="125">
        <f>F215+F227</f>
        <v>2755416</v>
      </c>
      <c r="H237" s="125">
        <f>H215+H227</f>
        <v>2575442</v>
      </c>
      <c r="I237" s="125">
        <f t="shared" ref="I237:J237" si="67">I215+I227</f>
        <v>104463</v>
      </c>
      <c r="J237" s="125">
        <f t="shared" si="67"/>
        <v>-19898</v>
      </c>
      <c r="K237" s="125">
        <f>K215+K227</f>
        <v>2660007</v>
      </c>
      <c r="M237" s="125">
        <f>M215+M227</f>
        <v>2524057</v>
      </c>
      <c r="N237" s="125">
        <f t="shared" ref="N237:O237" si="68">N215+N227</f>
        <v>122362</v>
      </c>
      <c r="O237" s="125">
        <f t="shared" si="68"/>
        <v>-32919</v>
      </c>
      <c r="P237" s="125">
        <f>P215+P227</f>
        <v>2613500</v>
      </c>
      <c r="R237" s="239"/>
      <c r="S237" s="239"/>
      <c r="T237" s="239"/>
      <c r="U237" s="239"/>
      <c r="V237" s="239"/>
    </row>
    <row r="238" spans="1:22">
      <c r="A238" s="253"/>
      <c r="H238" s="252"/>
      <c r="M238" s="252" t="s">
        <v>466</v>
      </c>
      <c r="R238" s="239"/>
      <c r="S238" s="239"/>
      <c r="T238" s="239"/>
      <c r="U238" s="239"/>
      <c r="V238" s="239"/>
    </row>
    <row r="239" spans="1:22">
      <c r="A239" s="237"/>
      <c r="B239" s="237"/>
      <c r="C239" s="383">
        <f>C212</f>
        <v>45565</v>
      </c>
      <c r="D239" s="384"/>
      <c r="E239" s="384"/>
      <c r="F239" s="384"/>
      <c r="G239" s="239"/>
      <c r="H239" s="383">
        <f>H212</f>
        <v>45473</v>
      </c>
      <c r="I239" s="384"/>
      <c r="J239" s="384"/>
      <c r="K239" s="384"/>
      <c r="M239" s="383" t="str">
        <f>M212</f>
        <v>31.12.2023*</v>
      </c>
      <c r="N239" s="384"/>
      <c r="O239" s="384"/>
      <c r="P239" s="384"/>
      <c r="R239" s="239"/>
      <c r="S239" s="239"/>
      <c r="T239" s="239"/>
      <c r="U239" s="239"/>
      <c r="V239" s="239"/>
    </row>
    <row r="240" spans="1:22" ht="52">
      <c r="A240" s="390" t="s">
        <v>452</v>
      </c>
      <c r="B240" s="390" t="s">
        <v>177</v>
      </c>
      <c r="C240" s="388" t="s">
        <v>430</v>
      </c>
      <c r="D240" s="388" t="s">
        <v>431</v>
      </c>
      <c r="E240" s="255" t="s">
        <v>478</v>
      </c>
      <c r="F240" s="255" t="s">
        <v>433</v>
      </c>
      <c r="G240" s="239"/>
      <c r="H240" s="388" t="s">
        <v>430</v>
      </c>
      <c r="I240" s="388" t="s">
        <v>431</v>
      </c>
      <c r="J240" s="255" t="s">
        <v>478</v>
      </c>
      <c r="K240" s="255" t="s">
        <v>433</v>
      </c>
      <c r="M240" s="388" t="s">
        <v>430</v>
      </c>
      <c r="N240" s="388" t="s">
        <v>431</v>
      </c>
      <c r="O240" s="255" t="s">
        <v>478</v>
      </c>
      <c r="P240" s="255" t="s">
        <v>433</v>
      </c>
      <c r="R240" s="239"/>
      <c r="S240" s="239"/>
      <c r="T240" s="239"/>
      <c r="U240" s="239"/>
      <c r="V240" s="239"/>
    </row>
    <row r="241" spans="1:22" ht="65">
      <c r="A241" s="391"/>
      <c r="B241" s="391"/>
      <c r="C241" s="389"/>
      <c r="D241" s="389"/>
      <c r="E241" s="255" t="s">
        <v>479</v>
      </c>
      <c r="F241" s="255" t="s">
        <v>435</v>
      </c>
      <c r="H241" s="389"/>
      <c r="I241" s="389"/>
      <c r="J241" s="255" t="s">
        <v>479</v>
      </c>
      <c r="K241" s="255" t="s">
        <v>435</v>
      </c>
      <c r="M241" s="389"/>
      <c r="N241" s="389"/>
      <c r="O241" s="255" t="s">
        <v>479</v>
      </c>
      <c r="P241" s="255" t="s">
        <v>435</v>
      </c>
      <c r="R241" s="239"/>
      <c r="S241" s="239"/>
      <c r="T241" s="239"/>
      <c r="U241" s="239"/>
      <c r="V241" s="239"/>
    </row>
    <row r="242" spans="1:22">
      <c r="A242" s="82" t="s">
        <v>178</v>
      </c>
      <c r="B242" s="121" t="s">
        <v>179</v>
      </c>
      <c r="C242" s="125">
        <f>C243</f>
        <v>2537288</v>
      </c>
      <c r="D242" s="125">
        <f>D243</f>
        <v>49247</v>
      </c>
      <c r="E242" s="125">
        <f>E243</f>
        <v>-15619</v>
      </c>
      <c r="F242" s="125">
        <f>F243</f>
        <v>2570916</v>
      </c>
      <c r="H242" s="125">
        <f>H243</f>
        <v>2449708</v>
      </c>
      <c r="I242" s="125">
        <f t="shared" ref="I242:K242" si="69">I243</f>
        <v>50070</v>
      </c>
      <c r="J242" s="125">
        <f t="shared" si="69"/>
        <v>-15424</v>
      </c>
      <c r="K242" s="125">
        <f t="shared" si="69"/>
        <v>2484354</v>
      </c>
      <c r="M242" s="125">
        <f>M243</f>
        <v>2369714</v>
      </c>
      <c r="N242" s="125">
        <f t="shared" ref="N242:P242" si="70">N243</f>
        <v>48837</v>
      </c>
      <c r="O242" s="125">
        <f t="shared" si="70"/>
        <v>-15328</v>
      </c>
      <c r="P242" s="125">
        <f t="shared" si="70"/>
        <v>2403223</v>
      </c>
      <c r="R242" s="239"/>
      <c r="S242" s="239"/>
      <c r="T242" s="239"/>
      <c r="U242" s="239"/>
      <c r="V242" s="239"/>
    </row>
    <row r="243" spans="1:22">
      <c r="A243" s="82" t="s">
        <v>480</v>
      </c>
      <c r="B243" s="121" t="s">
        <v>481</v>
      </c>
      <c r="C243" s="125">
        <f>SUM(C244:C251)</f>
        <v>2537288</v>
      </c>
      <c r="D243" s="125">
        <f>SUM(D244:D251)</f>
        <v>49247</v>
      </c>
      <c r="E243" s="125">
        <f>SUM(E244:E251)</f>
        <v>-15619</v>
      </c>
      <c r="F243" s="125">
        <f>SUM(F244:F251)</f>
        <v>2570916</v>
      </c>
      <c r="G243"/>
      <c r="H243" s="125">
        <f>SUM(H244:H251)</f>
        <v>2449708</v>
      </c>
      <c r="I243" s="125">
        <f>SUM(I244:I251)</f>
        <v>50070</v>
      </c>
      <c r="J243" s="125">
        <f>SUM(J244:J251)</f>
        <v>-15424</v>
      </c>
      <c r="K243" s="125">
        <f>SUM(K244:K251)</f>
        <v>2484354</v>
      </c>
      <c r="M243" s="125">
        <f>SUM(M244:M251)</f>
        <v>2369714</v>
      </c>
      <c r="N243" s="125">
        <f>SUM(N244:N251)</f>
        <v>48837</v>
      </c>
      <c r="O243" s="125">
        <f>SUM(O244:O251)</f>
        <v>-15328</v>
      </c>
      <c r="P243" s="125">
        <f>SUM(P244:P251)</f>
        <v>2403223</v>
      </c>
      <c r="R243" s="239"/>
      <c r="S243" s="239"/>
      <c r="T243" s="239"/>
      <c r="U243" s="239"/>
      <c r="V243" s="239"/>
    </row>
    <row r="244" spans="1:22">
      <c r="A244" s="83" t="s">
        <v>182</v>
      </c>
      <c r="B244" s="77" t="s">
        <v>183</v>
      </c>
      <c r="C244" s="78">
        <v>99911</v>
      </c>
      <c r="D244" s="78">
        <v>136</v>
      </c>
      <c r="E244" s="78">
        <v>-136</v>
      </c>
      <c r="F244" s="78">
        <f t="shared" ref="F244:F251" si="71">C244+D244+E244</f>
        <v>99911</v>
      </c>
      <c r="G244"/>
      <c r="H244" s="78">
        <v>99911</v>
      </c>
      <c r="I244" s="78">
        <v>136</v>
      </c>
      <c r="J244" s="78">
        <v>-136</v>
      </c>
      <c r="K244" s="78">
        <f t="shared" ref="K244:K251" si="72">H244+I244+J244</f>
        <v>99911</v>
      </c>
      <c r="M244" s="78">
        <v>99911</v>
      </c>
      <c r="N244" s="78">
        <v>136</v>
      </c>
      <c r="O244" s="78">
        <v>-136</v>
      </c>
      <c r="P244" s="78">
        <f t="shared" ref="P244:P251" si="73">M244+N244+O244</f>
        <v>99911</v>
      </c>
      <c r="R244" s="239"/>
      <c r="S244" s="239"/>
      <c r="T244" s="239"/>
      <c r="U244" s="239"/>
      <c r="V244" s="239"/>
    </row>
    <row r="245" spans="1:22">
      <c r="A245" s="83" t="s">
        <v>453</v>
      </c>
      <c r="B245" s="77" t="s">
        <v>185</v>
      </c>
      <c r="C245" s="78">
        <v>2026045</v>
      </c>
      <c r="D245" s="78">
        <v>48503</v>
      </c>
      <c r="E245" s="78">
        <v>-5514</v>
      </c>
      <c r="F245" s="78">
        <f t="shared" si="71"/>
        <v>2069034</v>
      </c>
      <c r="G245"/>
      <c r="H245" s="78">
        <v>2026046</v>
      </c>
      <c r="I245" s="78">
        <v>48503</v>
      </c>
      <c r="J245" s="78">
        <v>-5515</v>
      </c>
      <c r="K245" s="78">
        <f t="shared" si="72"/>
        <v>2069034</v>
      </c>
      <c r="M245" s="78">
        <v>1681868</v>
      </c>
      <c r="N245" s="78">
        <v>38251</v>
      </c>
      <c r="O245" s="78">
        <v>-5515</v>
      </c>
      <c r="P245" s="78">
        <f t="shared" si="73"/>
        <v>1714604</v>
      </c>
      <c r="R245" s="239"/>
      <c r="S245" s="239"/>
      <c r="T245" s="239"/>
      <c r="U245" s="239"/>
      <c r="V245" s="239"/>
    </row>
    <row r="246" spans="1:22">
      <c r="A246" s="83" t="s">
        <v>186</v>
      </c>
      <c r="B246" s="77" t="s">
        <v>187</v>
      </c>
      <c r="C246" s="78">
        <v>116700</v>
      </c>
      <c r="D246" s="78">
        <v>0</v>
      </c>
      <c r="E246" s="78">
        <v>0</v>
      </c>
      <c r="F246" s="78">
        <f t="shared" si="71"/>
        <v>116700</v>
      </c>
      <c r="G246"/>
      <c r="H246" s="78">
        <v>116700</v>
      </c>
      <c r="I246" s="78">
        <v>0</v>
      </c>
      <c r="J246" s="78">
        <v>0</v>
      </c>
      <c r="K246" s="78">
        <f t="shared" si="72"/>
        <v>116700</v>
      </c>
      <c r="M246" s="78">
        <v>116700</v>
      </c>
      <c r="N246" s="78">
        <v>0</v>
      </c>
      <c r="O246" s="78">
        <v>0</v>
      </c>
      <c r="P246" s="78">
        <f t="shared" si="73"/>
        <v>116700</v>
      </c>
      <c r="R246" s="239"/>
      <c r="S246" s="239"/>
      <c r="T246" s="239"/>
      <c r="U246" s="239"/>
      <c r="V246" s="239"/>
    </row>
    <row r="247" spans="1:22">
      <c r="A247" s="83" t="s">
        <v>188</v>
      </c>
      <c r="B247" s="77" t="s">
        <v>189</v>
      </c>
      <c r="C247" s="78">
        <v>0</v>
      </c>
      <c r="D247" s="78">
        <v>0</v>
      </c>
      <c r="E247" s="78">
        <v>0</v>
      </c>
      <c r="F247" s="78">
        <f t="shared" si="71"/>
        <v>0</v>
      </c>
      <c r="G247"/>
      <c r="H247" s="78">
        <v>0</v>
      </c>
      <c r="I247" s="78">
        <v>0</v>
      </c>
      <c r="J247" s="78">
        <v>0</v>
      </c>
      <c r="K247" s="78">
        <f t="shared" si="72"/>
        <v>0</v>
      </c>
      <c r="M247" s="78">
        <v>0</v>
      </c>
      <c r="N247" s="78">
        <v>0</v>
      </c>
      <c r="O247" s="78">
        <v>0</v>
      </c>
      <c r="P247" s="78">
        <f t="shared" si="73"/>
        <v>0</v>
      </c>
      <c r="R247" s="239"/>
      <c r="S247" s="239"/>
      <c r="T247" s="239"/>
      <c r="U247" s="239"/>
      <c r="V247" s="239"/>
    </row>
    <row r="248" spans="1:22">
      <c r="A248" s="83" t="s">
        <v>190</v>
      </c>
      <c r="B248" s="77" t="s">
        <v>191</v>
      </c>
      <c r="C248" s="78">
        <v>44678</v>
      </c>
      <c r="D248" s="78">
        <v>920</v>
      </c>
      <c r="E248" s="78">
        <v>-1933</v>
      </c>
      <c r="F248" s="78">
        <f t="shared" si="71"/>
        <v>43665</v>
      </c>
      <c r="G248"/>
      <c r="H248" s="78">
        <v>34456</v>
      </c>
      <c r="I248" s="78">
        <v>744</v>
      </c>
      <c r="J248" s="78">
        <v>-1757</v>
      </c>
      <c r="K248" s="78">
        <f t="shared" si="72"/>
        <v>33443</v>
      </c>
      <c r="M248" s="78">
        <v>24184</v>
      </c>
      <c r="N248" s="78">
        <v>525</v>
      </c>
      <c r="O248" s="78">
        <v>-1540</v>
      </c>
      <c r="P248" s="78">
        <f t="shared" si="73"/>
        <v>23169</v>
      </c>
      <c r="R248" s="239"/>
      <c r="S248" s="239"/>
      <c r="T248" s="239"/>
      <c r="U248" s="239"/>
      <c r="V248" s="239"/>
    </row>
    <row r="249" spans="1:22">
      <c r="A249" s="83" t="s">
        <v>192</v>
      </c>
      <c r="B249" s="77" t="s">
        <v>193</v>
      </c>
      <c r="C249" s="78">
        <v>-3195</v>
      </c>
      <c r="D249" s="78">
        <v>-65</v>
      </c>
      <c r="E249" s="78">
        <v>1016</v>
      </c>
      <c r="F249" s="78">
        <f t="shared" si="71"/>
        <v>-2244</v>
      </c>
      <c r="G249"/>
      <c r="H249" s="78">
        <v>-1389</v>
      </c>
      <c r="I249" s="78">
        <v>-65</v>
      </c>
      <c r="J249" s="78">
        <v>1014</v>
      </c>
      <c r="K249" s="78">
        <f t="shared" si="72"/>
        <v>-440</v>
      </c>
      <c r="M249" s="78">
        <v>-2153</v>
      </c>
      <c r="N249" s="78">
        <v>-65</v>
      </c>
      <c r="O249" s="78">
        <v>1016</v>
      </c>
      <c r="P249" s="78">
        <f t="shared" si="73"/>
        <v>-1202</v>
      </c>
      <c r="R249" s="239"/>
      <c r="S249" s="239"/>
      <c r="T249" s="239"/>
      <c r="U249" s="239"/>
      <c r="V249" s="239"/>
    </row>
    <row r="250" spans="1:22">
      <c r="A250" s="83" t="s">
        <v>194</v>
      </c>
      <c r="B250" s="77" t="s">
        <v>195</v>
      </c>
      <c r="C250" s="78">
        <v>5153</v>
      </c>
      <c r="D250" s="78">
        <v>-279</v>
      </c>
      <c r="E250" s="78">
        <v>-9174</v>
      </c>
      <c r="F250" s="78">
        <f t="shared" si="71"/>
        <v>-4300</v>
      </c>
      <c r="G250"/>
      <c r="H250" s="78">
        <v>5153</v>
      </c>
      <c r="I250" s="78">
        <v>-279</v>
      </c>
      <c r="J250" s="78">
        <v>-9174</v>
      </c>
      <c r="K250" s="78">
        <f t="shared" si="72"/>
        <v>-4300</v>
      </c>
      <c r="M250" s="78">
        <v>-21544</v>
      </c>
      <c r="N250" s="78">
        <v>2</v>
      </c>
      <c r="O250" s="78">
        <v>-9255</v>
      </c>
      <c r="P250" s="78">
        <f t="shared" si="73"/>
        <v>-30797</v>
      </c>
      <c r="R250" s="239"/>
      <c r="S250" s="239"/>
      <c r="T250" s="239"/>
      <c r="U250" s="239"/>
      <c r="V250" s="239"/>
    </row>
    <row r="251" spans="1:22">
      <c r="A251" s="83" t="s">
        <v>377</v>
      </c>
      <c r="B251" s="77" t="s">
        <v>197</v>
      </c>
      <c r="C251" s="78">
        <v>247996</v>
      </c>
      <c r="D251" s="78">
        <v>32</v>
      </c>
      <c r="E251" s="78">
        <v>122</v>
      </c>
      <c r="F251" s="78">
        <f t="shared" si="71"/>
        <v>248150</v>
      </c>
      <c r="G251"/>
      <c r="H251" s="78">
        <v>168831</v>
      </c>
      <c r="I251" s="78">
        <v>1031</v>
      </c>
      <c r="J251" s="78">
        <v>144</v>
      </c>
      <c r="K251" s="78">
        <f t="shared" si="72"/>
        <v>170006</v>
      </c>
      <c r="M251" s="78">
        <v>470748</v>
      </c>
      <c r="N251" s="78">
        <v>9988</v>
      </c>
      <c r="O251" s="78">
        <v>102</v>
      </c>
      <c r="P251" s="78">
        <f t="shared" si="73"/>
        <v>480838</v>
      </c>
      <c r="R251" s="239"/>
      <c r="S251" s="239"/>
      <c r="T251" s="239"/>
      <c r="U251" s="239"/>
      <c r="V251" s="239"/>
    </row>
    <row r="252" spans="1:22">
      <c r="A252" s="121" t="s">
        <v>454</v>
      </c>
      <c r="B252" s="121" t="s">
        <v>482</v>
      </c>
      <c r="C252" s="125">
        <v>0</v>
      </c>
      <c r="D252" s="125">
        <v>0</v>
      </c>
      <c r="E252" s="125">
        <v>0</v>
      </c>
      <c r="F252" s="125">
        <v>0</v>
      </c>
      <c r="G252"/>
      <c r="H252" s="125">
        <v>0</v>
      </c>
      <c r="I252" s="125">
        <v>0</v>
      </c>
      <c r="J252" s="125">
        <v>0</v>
      </c>
      <c r="K252" s="125">
        <v>0</v>
      </c>
      <c r="M252" s="125">
        <v>0</v>
      </c>
      <c r="N252" s="125">
        <v>0</v>
      </c>
      <c r="O252" s="125">
        <v>0</v>
      </c>
      <c r="P252" s="125">
        <v>0</v>
      </c>
      <c r="R252" s="239"/>
      <c r="S252" s="239"/>
      <c r="T252" s="239"/>
      <c r="U252" s="239"/>
      <c r="V252" s="239"/>
    </row>
    <row r="253" spans="1:22">
      <c r="A253" s="82" t="s">
        <v>198</v>
      </c>
      <c r="B253" s="121" t="s">
        <v>199</v>
      </c>
      <c r="C253" s="125">
        <f>SUM(C254:C260)</f>
        <v>22873</v>
      </c>
      <c r="D253" s="125">
        <f>SUM(D254:D260)</f>
        <v>667</v>
      </c>
      <c r="E253" s="125">
        <f>SUM(E254:E260)</f>
        <v>-475</v>
      </c>
      <c r="F253" s="125">
        <f t="shared" ref="F253" si="74">SUM(F254:F260)</f>
        <v>23065</v>
      </c>
      <c r="G253"/>
      <c r="H253" s="125">
        <f>SUM(H254:H260)</f>
        <v>35869</v>
      </c>
      <c r="I253" s="125">
        <f>SUM(I254:I260)</f>
        <v>667</v>
      </c>
      <c r="J253" s="125">
        <f t="shared" ref="J253:K253" si="75">SUM(J254:J260)</f>
        <v>-646</v>
      </c>
      <c r="K253" s="125">
        <f t="shared" si="75"/>
        <v>35890</v>
      </c>
      <c r="M253" s="125">
        <f>SUM(M254:M260)</f>
        <v>38753</v>
      </c>
      <c r="N253" s="125">
        <f>SUM(N254:N260)</f>
        <v>890</v>
      </c>
      <c r="O253" s="125">
        <f t="shared" ref="O253:P253" si="76">SUM(O254:O260)</f>
        <v>-869</v>
      </c>
      <c r="P253" s="125">
        <f t="shared" si="76"/>
        <v>38774</v>
      </c>
      <c r="R253" s="239"/>
      <c r="S253" s="239"/>
      <c r="T253" s="239"/>
      <c r="U253" s="239"/>
      <c r="V253" s="239"/>
    </row>
    <row r="254" spans="1:22">
      <c r="A254" s="83" t="s">
        <v>336</v>
      </c>
      <c r="B254" s="77" t="s">
        <v>337</v>
      </c>
      <c r="C254" s="78">
        <v>0</v>
      </c>
      <c r="D254" s="78">
        <v>0</v>
      </c>
      <c r="E254" s="78">
        <v>0</v>
      </c>
      <c r="F254" s="78">
        <f t="shared" ref="F254:F260" si="77">C254+D254+E254</f>
        <v>0</v>
      </c>
      <c r="G254"/>
      <c r="H254" s="78">
        <v>0</v>
      </c>
      <c r="I254" s="78">
        <v>0</v>
      </c>
      <c r="J254" s="78">
        <v>0</v>
      </c>
      <c r="K254" s="78">
        <f t="shared" ref="K254:K260" si="78">H254+I254+J254</f>
        <v>0</v>
      </c>
      <c r="M254" s="78">
        <v>0</v>
      </c>
      <c r="N254" s="78">
        <v>0</v>
      </c>
      <c r="O254" s="78">
        <v>0</v>
      </c>
      <c r="P254" s="78">
        <f t="shared" ref="P254:P260" si="79">M254+N254+O254</f>
        <v>0</v>
      </c>
      <c r="R254" s="239"/>
      <c r="S254" s="239"/>
      <c r="T254" s="239"/>
      <c r="U254" s="239"/>
      <c r="V254" s="239"/>
    </row>
    <row r="255" spans="1:22" s="257" customFormat="1">
      <c r="A255" s="77" t="s">
        <v>200</v>
      </c>
      <c r="B255" s="77" t="s">
        <v>201</v>
      </c>
      <c r="C255" s="78">
        <v>18175</v>
      </c>
      <c r="D255" s="78">
        <v>646</v>
      </c>
      <c r="E255" s="78">
        <v>-475</v>
      </c>
      <c r="F255" s="78">
        <f t="shared" si="77"/>
        <v>18346</v>
      </c>
      <c r="G255"/>
      <c r="H255" s="78">
        <v>18628</v>
      </c>
      <c r="I255" s="78">
        <v>646</v>
      </c>
      <c r="J255" s="78">
        <v>-646</v>
      </c>
      <c r="K255" s="78">
        <f t="shared" si="78"/>
        <v>18628</v>
      </c>
      <c r="M255" s="78">
        <v>20038</v>
      </c>
      <c r="N255" s="78">
        <v>869</v>
      </c>
      <c r="O255" s="78">
        <v>-869</v>
      </c>
      <c r="P255" s="78">
        <f t="shared" si="79"/>
        <v>20038</v>
      </c>
      <c r="R255" s="239"/>
      <c r="S255" s="239"/>
      <c r="T255" s="239"/>
      <c r="U255" s="239"/>
      <c r="V255" s="239"/>
    </row>
    <row r="256" spans="1:22" s="257" customFormat="1">
      <c r="A256" s="83" t="s">
        <v>501</v>
      </c>
      <c r="B256" s="77" t="s">
        <v>203</v>
      </c>
      <c r="C256" s="78">
        <v>2334</v>
      </c>
      <c r="D256" s="78">
        <v>0</v>
      </c>
      <c r="E256" s="78">
        <v>0</v>
      </c>
      <c r="F256" s="78">
        <f t="shared" si="77"/>
        <v>2334</v>
      </c>
      <c r="G256"/>
      <c r="H256" s="78">
        <v>2374</v>
      </c>
      <c r="I256" s="78">
        <v>0</v>
      </c>
      <c r="J256" s="78">
        <v>0</v>
      </c>
      <c r="K256" s="78">
        <f t="shared" si="78"/>
        <v>2374</v>
      </c>
      <c r="M256" s="78">
        <v>2494</v>
      </c>
      <c r="N256" s="78">
        <v>0</v>
      </c>
      <c r="O256" s="78">
        <v>0</v>
      </c>
      <c r="P256" s="78">
        <f t="shared" si="79"/>
        <v>2494</v>
      </c>
      <c r="R256" s="239"/>
      <c r="S256" s="239"/>
      <c r="T256" s="239"/>
      <c r="U256" s="239"/>
      <c r="V256" s="239"/>
    </row>
    <row r="257" spans="1:22" s="257" customFormat="1">
      <c r="A257" s="83" t="s">
        <v>502</v>
      </c>
      <c r="B257" s="77" t="s">
        <v>205</v>
      </c>
      <c r="C257" s="78">
        <v>0</v>
      </c>
      <c r="D257" s="78">
        <v>0</v>
      </c>
      <c r="E257" s="78">
        <v>0</v>
      </c>
      <c r="F257" s="78">
        <f t="shared" si="77"/>
        <v>0</v>
      </c>
      <c r="G257"/>
      <c r="H257" s="78">
        <v>0</v>
      </c>
      <c r="I257" s="78">
        <v>0</v>
      </c>
      <c r="J257" s="78">
        <v>0</v>
      </c>
      <c r="K257" s="78">
        <f t="shared" si="78"/>
        <v>0</v>
      </c>
      <c r="M257" s="78">
        <v>0</v>
      </c>
      <c r="N257" s="78">
        <v>0</v>
      </c>
      <c r="O257" s="78">
        <v>0</v>
      </c>
      <c r="P257" s="78">
        <f t="shared" si="79"/>
        <v>0</v>
      </c>
      <c r="R257" s="239"/>
      <c r="S257" s="239"/>
      <c r="T257" s="239"/>
      <c r="U257" s="239"/>
      <c r="V257" s="239"/>
    </row>
    <row r="258" spans="1:22" s="257" customFormat="1">
      <c r="A258" s="83" t="s">
        <v>503</v>
      </c>
      <c r="B258" s="77" t="s">
        <v>207</v>
      </c>
      <c r="C258" s="78">
        <v>1822</v>
      </c>
      <c r="D258" s="78">
        <v>0</v>
      </c>
      <c r="E258" s="78">
        <v>0</v>
      </c>
      <c r="F258" s="78">
        <f t="shared" si="77"/>
        <v>1822</v>
      </c>
      <c r="G258"/>
      <c r="H258" s="78">
        <v>1989</v>
      </c>
      <c r="I258" s="78">
        <v>0</v>
      </c>
      <c r="J258" s="78">
        <v>0</v>
      </c>
      <c r="K258" s="78">
        <f t="shared" si="78"/>
        <v>1989</v>
      </c>
      <c r="M258" s="78">
        <v>2315</v>
      </c>
      <c r="N258" s="78">
        <v>0</v>
      </c>
      <c r="O258" s="78">
        <v>0</v>
      </c>
      <c r="P258" s="78">
        <f t="shared" si="79"/>
        <v>2315</v>
      </c>
      <c r="R258" s="239"/>
      <c r="S258" s="239"/>
      <c r="T258" s="239"/>
      <c r="U258" s="239"/>
      <c r="V258" s="239"/>
    </row>
    <row r="259" spans="1:22" s="257" customFormat="1">
      <c r="A259" s="83" t="s">
        <v>483</v>
      </c>
      <c r="B259" s="77" t="s">
        <v>456</v>
      </c>
      <c r="C259" s="78">
        <v>497</v>
      </c>
      <c r="D259" s="78">
        <v>21</v>
      </c>
      <c r="E259" s="78">
        <v>0</v>
      </c>
      <c r="F259" s="78">
        <f t="shared" si="77"/>
        <v>518</v>
      </c>
      <c r="G259"/>
      <c r="H259" s="78">
        <v>497</v>
      </c>
      <c r="I259" s="78">
        <v>21</v>
      </c>
      <c r="J259" s="78">
        <v>0</v>
      </c>
      <c r="K259" s="78">
        <f t="shared" si="78"/>
        <v>518</v>
      </c>
      <c r="M259" s="78">
        <v>497</v>
      </c>
      <c r="N259" s="78">
        <v>21</v>
      </c>
      <c r="O259" s="78">
        <v>0</v>
      </c>
      <c r="P259" s="78">
        <f t="shared" si="79"/>
        <v>518</v>
      </c>
      <c r="R259" s="239"/>
      <c r="S259" s="239"/>
      <c r="T259" s="239"/>
      <c r="U259" s="239"/>
      <c r="V259" s="239"/>
    </row>
    <row r="260" spans="1:22" s="257" customFormat="1">
      <c r="A260" s="83" t="s">
        <v>210</v>
      </c>
      <c r="B260" s="77" t="s">
        <v>211</v>
      </c>
      <c r="C260" s="78">
        <v>45</v>
      </c>
      <c r="D260" s="78">
        <v>0</v>
      </c>
      <c r="E260" s="78">
        <v>0</v>
      </c>
      <c r="F260" s="78">
        <f t="shared" si="77"/>
        <v>45</v>
      </c>
      <c r="G260"/>
      <c r="H260" s="78">
        <v>12381</v>
      </c>
      <c r="I260" s="78">
        <v>0</v>
      </c>
      <c r="J260" s="78">
        <v>0</v>
      </c>
      <c r="K260" s="78">
        <f t="shared" si="78"/>
        <v>12381</v>
      </c>
      <c r="M260" s="78">
        <v>13409</v>
      </c>
      <c r="N260" s="78">
        <v>0</v>
      </c>
      <c r="O260" s="78">
        <v>0</v>
      </c>
      <c r="P260" s="78">
        <f t="shared" si="79"/>
        <v>13409</v>
      </c>
      <c r="R260" s="239"/>
      <c r="S260" s="239"/>
      <c r="T260" s="239"/>
      <c r="U260" s="239"/>
      <c r="V260" s="239"/>
    </row>
    <row r="261" spans="1:22">
      <c r="A261" s="82" t="s">
        <v>212</v>
      </c>
      <c r="B261" s="121" t="s">
        <v>213</v>
      </c>
      <c r="C261" s="125">
        <f>SUM(C262:C269)</f>
        <v>116636</v>
      </c>
      <c r="D261" s="125">
        <f>SUM(D262:D269)</f>
        <v>48397</v>
      </c>
      <c r="E261" s="125">
        <f>SUM(E262:E269)</f>
        <v>-3598</v>
      </c>
      <c r="F261" s="125">
        <f t="shared" ref="F261" si="80">SUM(F262:F269)</f>
        <v>161435</v>
      </c>
      <c r="G261"/>
      <c r="H261" s="125">
        <f>SUM(H262:H269)</f>
        <v>89865</v>
      </c>
      <c r="I261" s="125">
        <f t="shared" ref="I261:J261" si="81">SUM(I262:I269)</f>
        <v>53726</v>
      </c>
      <c r="J261" s="125">
        <f t="shared" si="81"/>
        <v>-3828</v>
      </c>
      <c r="K261" s="125">
        <f>SUM(K262:K269)</f>
        <v>139763</v>
      </c>
      <c r="M261" s="125">
        <f>SUM(M262:M269)</f>
        <v>115590</v>
      </c>
      <c r="N261" s="125">
        <f t="shared" ref="N261:O261" si="82">SUM(N262:N269)</f>
        <v>72635</v>
      </c>
      <c r="O261" s="125">
        <f t="shared" si="82"/>
        <v>-16722</v>
      </c>
      <c r="P261" s="125">
        <f>SUM(P262:P269)</f>
        <v>171503</v>
      </c>
      <c r="R261" s="239"/>
      <c r="S261" s="239"/>
      <c r="T261" s="239"/>
      <c r="U261" s="239"/>
      <c r="V261" s="239"/>
    </row>
    <row r="262" spans="1:22" s="240" customFormat="1">
      <c r="A262" s="83" t="s">
        <v>336</v>
      </c>
      <c r="B262" s="77" t="s">
        <v>457</v>
      </c>
      <c r="C262" s="78">
        <v>0</v>
      </c>
      <c r="D262" s="78">
        <v>0</v>
      </c>
      <c r="E262" s="78">
        <v>0</v>
      </c>
      <c r="F262" s="78">
        <f t="shared" ref="F262:F269" si="83">C262+D262+E262</f>
        <v>0</v>
      </c>
      <c r="G262"/>
      <c r="H262" s="78">
        <v>0</v>
      </c>
      <c r="I262" s="78">
        <v>0</v>
      </c>
      <c r="J262" s="78">
        <v>0</v>
      </c>
      <c r="K262" s="78">
        <f t="shared" ref="K262:K269" si="84">H262+I262+J262</f>
        <v>0</v>
      </c>
      <c r="M262" s="78">
        <v>0</v>
      </c>
      <c r="N262" s="78">
        <v>0</v>
      </c>
      <c r="O262" s="78">
        <v>0</v>
      </c>
      <c r="P262" s="78">
        <f t="shared" ref="P262:P269" si="85">M262+N262+O262</f>
        <v>0</v>
      </c>
      <c r="R262" s="239"/>
      <c r="S262" s="239"/>
      <c r="T262" s="239"/>
      <c r="U262" s="239"/>
      <c r="V262" s="239"/>
    </row>
    <row r="263" spans="1:22" s="240" customFormat="1">
      <c r="A263" s="83" t="s">
        <v>200</v>
      </c>
      <c r="B263" s="77" t="s">
        <v>215</v>
      </c>
      <c r="C263" s="78">
        <v>2700</v>
      </c>
      <c r="D263" s="78">
        <v>681</v>
      </c>
      <c r="E263" s="78">
        <v>-663</v>
      </c>
      <c r="F263" s="78">
        <f t="shared" si="83"/>
        <v>2718</v>
      </c>
      <c r="G263"/>
      <c r="H263" s="78">
        <v>3867</v>
      </c>
      <c r="I263" s="78">
        <v>650</v>
      </c>
      <c r="J263" s="78">
        <v>-650</v>
      </c>
      <c r="K263" s="78">
        <f t="shared" si="84"/>
        <v>3867</v>
      </c>
      <c r="M263" s="78">
        <v>6389</v>
      </c>
      <c r="N263" s="78">
        <v>1038</v>
      </c>
      <c r="O263" s="78">
        <v>-543</v>
      </c>
      <c r="P263" s="78">
        <f t="shared" si="85"/>
        <v>6884</v>
      </c>
      <c r="R263" s="239"/>
      <c r="S263" s="239"/>
      <c r="T263" s="239"/>
      <c r="U263" s="239"/>
      <c r="V263" s="239"/>
    </row>
    <row r="264" spans="1:22" s="240" customFormat="1">
      <c r="A264" s="83" t="s">
        <v>216</v>
      </c>
      <c r="B264" s="77" t="s">
        <v>217</v>
      </c>
      <c r="C264" s="78">
        <v>33046</v>
      </c>
      <c r="D264" s="78">
        <v>30854</v>
      </c>
      <c r="E264" s="78">
        <v>-2894</v>
      </c>
      <c r="F264" s="78">
        <f t="shared" si="83"/>
        <v>61006</v>
      </c>
      <c r="G264"/>
      <c r="H264" s="78">
        <v>29683</v>
      </c>
      <c r="I264" s="78">
        <v>32468</v>
      </c>
      <c r="J264" s="78">
        <v>-3070</v>
      </c>
      <c r="K264" s="78">
        <f t="shared" si="84"/>
        <v>59081</v>
      </c>
      <c r="M264" s="78">
        <v>24202</v>
      </c>
      <c r="N264" s="78">
        <v>50716</v>
      </c>
      <c r="O264" s="78">
        <v>-16083</v>
      </c>
      <c r="P264" s="78">
        <f t="shared" si="85"/>
        <v>58835</v>
      </c>
      <c r="R264" s="239"/>
      <c r="S264" s="239"/>
      <c r="T264" s="239"/>
      <c r="U264" s="239"/>
      <c r="V264" s="239"/>
    </row>
    <row r="265" spans="1:22" s="240" customFormat="1">
      <c r="A265" s="83" t="s">
        <v>218</v>
      </c>
      <c r="B265" s="77" t="s">
        <v>219</v>
      </c>
      <c r="C265" s="78">
        <v>0</v>
      </c>
      <c r="D265" s="78">
        <v>243</v>
      </c>
      <c r="E265" s="78">
        <v>0</v>
      </c>
      <c r="F265" s="78">
        <f t="shared" si="83"/>
        <v>243</v>
      </c>
      <c r="G265"/>
      <c r="H265" s="78">
        <v>0</v>
      </c>
      <c r="I265" s="78">
        <v>479</v>
      </c>
      <c r="J265" s="78">
        <v>0</v>
      </c>
      <c r="K265" s="78">
        <f t="shared" si="84"/>
        <v>479</v>
      </c>
      <c r="M265" s="78">
        <v>0</v>
      </c>
      <c r="N265" s="78">
        <v>462</v>
      </c>
      <c r="O265" s="78">
        <v>0</v>
      </c>
      <c r="P265" s="78">
        <f t="shared" si="85"/>
        <v>462</v>
      </c>
      <c r="R265" s="239"/>
      <c r="S265" s="239"/>
      <c r="T265" s="239"/>
      <c r="U265" s="239"/>
      <c r="V265" s="239"/>
    </row>
    <row r="266" spans="1:22" s="240" customFormat="1">
      <c r="A266" s="83" t="s">
        <v>202</v>
      </c>
      <c r="B266" s="77" t="s">
        <v>221</v>
      </c>
      <c r="C266" s="78">
        <v>4490</v>
      </c>
      <c r="D266" s="78">
        <v>6114</v>
      </c>
      <c r="E266" s="78">
        <v>0</v>
      </c>
      <c r="F266" s="78">
        <f t="shared" si="83"/>
        <v>10604</v>
      </c>
      <c r="G266"/>
      <c r="H266" s="78">
        <v>4672</v>
      </c>
      <c r="I266" s="78">
        <v>6085</v>
      </c>
      <c r="J266" s="78">
        <v>0</v>
      </c>
      <c r="K266" s="78">
        <f t="shared" si="84"/>
        <v>10757</v>
      </c>
      <c r="M266" s="78">
        <v>7099</v>
      </c>
      <c r="N266" s="78">
        <v>8102</v>
      </c>
      <c r="O266" s="78">
        <v>0</v>
      </c>
      <c r="P266" s="78">
        <f t="shared" si="85"/>
        <v>15201</v>
      </c>
      <c r="R266" s="239"/>
      <c r="S266" s="239"/>
      <c r="T266" s="239"/>
      <c r="U266" s="239"/>
      <c r="V266" s="239"/>
    </row>
    <row r="267" spans="1:22" s="240" customFormat="1">
      <c r="A267" s="83" t="s">
        <v>206</v>
      </c>
      <c r="B267" s="77" t="s">
        <v>223</v>
      </c>
      <c r="C267" s="78">
        <v>7970</v>
      </c>
      <c r="D267" s="78">
        <v>6722</v>
      </c>
      <c r="E267" s="78">
        <v>0</v>
      </c>
      <c r="F267" s="78">
        <f t="shared" si="83"/>
        <v>14692</v>
      </c>
      <c r="G267"/>
      <c r="H267" s="78">
        <v>6375</v>
      </c>
      <c r="I267" s="78">
        <v>7448</v>
      </c>
      <c r="J267" s="78">
        <v>0</v>
      </c>
      <c r="K267" s="78">
        <f t="shared" si="84"/>
        <v>13823</v>
      </c>
      <c r="M267" s="78">
        <v>6887</v>
      </c>
      <c r="N267" s="78">
        <v>6283</v>
      </c>
      <c r="O267" s="78">
        <v>0</v>
      </c>
      <c r="P267" s="78">
        <f t="shared" si="85"/>
        <v>13170</v>
      </c>
      <c r="R267" s="239"/>
      <c r="S267" s="239"/>
      <c r="T267" s="239"/>
      <c r="U267" s="239"/>
      <c r="V267" s="239"/>
    </row>
    <row r="268" spans="1:22" s="240" customFormat="1">
      <c r="A268" s="83" t="s">
        <v>208</v>
      </c>
      <c r="B268" s="77" t="s">
        <v>458</v>
      </c>
      <c r="C268" s="78">
        <v>8495</v>
      </c>
      <c r="D268" s="78">
        <v>323</v>
      </c>
      <c r="E268" s="78">
        <v>0</v>
      </c>
      <c r="F268" s="78">
        <f t="shared" si="83"/>
        <v>8818</v>
      </c>
      <c r="G268"/>
      <c r="H268" s="78">
        <v>8968</v>
      </c>
      <c r="I268" s="78">
        <v>460</v>
      </c>
      <c r="J268" s="78">
        <v>0</v>
      </c>
      <c r="K268" s="78">
        <f t="shared" si="84"/>
        <v>9428</v>
      </c>
      <c r="M268" s="78">
        <v>6414</v>
      </c>
      <c r="N268" s="78">
        <v>329</v>
      </c>
      <c r="O268" s="78">
        <v>0</v>
      </c>
      <c r="P268" s="78">
        <f t="shared" si="85"/>
        <v>6743</v>
      </c>
      <c r="R268" s="239"/>
      <c r="S268" s="239"/>
      <c r="T268" s="239"/>
      <c r="U268" s="239"/>
      <c r="V268" s="239"/>
    </row>
    <row r="269" spans="1:22">
      <c r="A269" s="83" t="s">
        <v>210</v>
      </c>
      <c r="B269" s="77" t="s">
        <v>226</v>
      </c>
      <c r="C269" s="78">
        <v>59935</v>
      </c>
      <c r="D269" s="78">
        <v>3460</v>
      </c>
      <c r="E269" s="78">
        <v>-41</v>
      </c>
      <c r="F269" s="78">
        <f t="shared" si="83"/>
        <v>63354</v>
      </c>
      <c r="G269"/>
      <c r="H269" s="78">
        <v>36300</v>
      </c>
      <c r="I269" s="78">
        <v>6136</v>
      </c>
      <c r="J269" s="78">
        <v>-108</v>
      </c>
      <c r="K269" s="78">
        <f t="shared" si="84"/>
        <v>42328</v>
      </c>
      <c r="M269" s="78">
        <v>64599</v>
      </c>
      <c r="N269" s="78">
        <v>5705</v>
      </c>
      <c r="O269" s="78">
        <v>-96</v>
      </c>
      <c r="P269" s="78">
        <f t="shared" si="85"/>
        <v>70208</v>
      </c>
      <c r="R269" s="239"/>
      <c r="S269" s="239"/>
      <c r="T269" s="239"/>
      <c r="U269" s="239"/>
      <c r="V269" s="239"/>
    </row>
    <row r="270" spans="1:22">
      <c r="A270" s="82" t="s">
        <v>227</v>
      </c>
      <c r="B270" s="121" t="s">
        <v>228</v>
      </c>
      <c r="C270" s="125">
        <f>C261+C253+C242</f>
        <v>2676797</v>
      </c>
      <c r="D270" s="125">
        <f>D261+D253+D242</f>
        <v>98311</v>
      </c>
      <c r="E270" s="125">
        <f>E261+E253+E242</f>
        <v>-19692</v>
      </c>
      <c r="F270" s="125">
        <f>F261+F253+F242</f>
        <v>2755416</v>
      </c>
      <c r="G270"/>
      <c r="H270" s="125">
        <f>H261+H253+H242</f>
        <v>2575442</v>
      </c>
      <c r="I270" s="125">
        <f>I261+I253+I242</f>
        <v>104463</v>
      </c>
      <c r="J270" s="125">
        <f>J261+J253+J242</f>
        <v>-19898</v>
      </c>
      <c r="K270" s="125">
        <f>K261+K253+K242</f>
        <v>2660007</v>
      </c>
      <c r="M270" s="125">
        <f>M261+M253+M242</f>
        <v>2524057</v>
      </c>
      <c r="N270" s="125">
        <f>N261+N253+N242</f>
        <v>122362</v>
      </c>
      <c r="O270" s="125">
        <f>O261+O253+O242</f>
        <v>-32919</v>
      </c>
      <c r="P270" s="125">
        <f>P261+P253+P242</f>
        <v>2613500</v>
      </c>
      <c r="R270" s="239"/>
      <c r="S270" s="239"/>
      <c r="T270" s="239"/>
      <c r="U270" s="239"/>
      <c r="V270" s="239"/>
    </row>
    <row r="271" spans="1:22">
      <c r="H271" s="252"/>
      <c r="M271" s="252" t="s">
        <v>466</v>
      </c>
      <c r="Q271" s="239"/>
      <c r="R271" s="239"/>
      <c r="S271" s="239"/>
      <c r="T271" s="239"/>
      <c r="U271" s="239"/>
      <c r="V271" s="239"/>
    </row>
    <row r="272" spans="1:22">
      <c r="Q272" s="239"/>
      <c r="R272" s="239"/>
    </row>
    <row r="273" spans="1:18">
      <c r="O273" s="239"/>
      <c r="P273" s="239"/>
      <c r="Q273" s="239"/>
      <c r="R273" s="239"/>
    </row>
    <row r="274" spans="1:18">
      <c r="O274" s="239"/>
      <c r="P274" s="239"/>
      <c r="Q274" s="239"/>
      <c r="R274" s="239"/>
    </row>
    <row r="275" spans="1:18">
      <c r="O275" s="239"/>
      <c r="P275" s="239"/>
      <c r="Q275" s="239"/>
      <c r="R275" s="239"/>
    </row>
    <row r="276" spans="1:18">
      <c r="O276" s="239"/>
      <c r="P276" s="239"/>
      <c r="Q276" s="239"/>
      <c r="R276" s="239"/>
    </row>
    <row r="277" spans="1:18">
      <c r="A277" s="235"/>
      <c r="B277" s="235"/>
      <c r="O277" s="239"/>
      <c r="P277" s="239"/>
      <c r="Q277" s="239"/>
      <c r="R277" s="239"/>
    </row>
    <row r="278" spans="1:18">
      <c r="A278" s="235"/>
      <c r="B278" s="235"/>
      <c r="O278" s="239"/>
      <c r="P278" s="239"/>
      <c r="Q278" s="239"/>
      <c r="R278" s="239"/>
    </row>
    <row r="279" spans="1:18">
      <c r="A279" s="235"/>
      <c r="B279" s="235"/>
      <c r="O279" s="239"/>
      <c r="P279" s="239"/>
      <c r="Q279" s="239"/>
      <c r="R279" s="239"/>
    </row>
    <row r="280" spans="1:18">
      <c r="A280" s="235"/>
      <c r="B280" s="235"/>
      <c r="O280" s="239"/>
      <c r="P280" s="239"/>
      <c r="Q280" s="239"/>
      <c r="R280" s="239"/>
    </row>
    <row r="281" spans="1:18">
      <c r="A281" s="235"/>
      <c r="B281" s="235"/>
      <c r="O281" s="239"/>
      <c r="P281" s="239"/>
      <c r="Q281" s="239"/>
      <c r="R281" s="239"/>
    </row>
    <row r="282" spans="1:18">
      <c r="A282" s="235"/>
      <c r="B282" s="235"/>
      <c r="O282" s="239"/>
      <c r="P282" s="239"/>
      <c r="Q282" s="239"/>
      <c r="R282" s="239"/>
    </row>
    <row r="283" spans="1:18">
      <c r="A283" s="235"/>
      <c r="B283" s="235"/>
      <c r="O283" s="239"/>
      <c r="P283" s="239"/>
      <c r="Q283" s="239"/>
      <c r="R283" s="239"/>
    </row>
    <row r="284" spans="1:18">
      <c r="A284" s="235"/>
      <c r="B284" s="235"/>
      <c r="O284" s="239"/>
      <c r="P284" s="239"/>
      <c r="Q284" s="239"/>
      <c r="R284" s="239"/>
    </row>
    <row r="285" spans="1:18">
      <c r="A285" s="235"/>
      <c r="B285" s="235"/>
      <c r="O285" s="239"/>
      <c r="P285" s="239"/>
      <c r="Q285" s="239"/>
      <c r="R285" s="239"/>
    </row>
    <row r="286" spans="1:18">
      <c r="A286" s="235"/>
      <c r="B286" s="235"/>
      <c r="O286" s="239"/>
      <c r="P286" s="239"/>
      <c r="Q286" s="239"/>
      <c r="R286" s="239"/>
    </row>
    <row r="287" spans="1:18">
      <c r="A287" s="235"/>
      <c r="B287" s="235"/>
      <c r="O287" s="239"/>
      <c r="P287" s="239"/>
      <c r="Q287" s="239"/>
      <c r="R287" s="239"/>
    </row>
    <row r="288" spans="1:18">
      <c r="A288" s="235"/>
      <c r="B288" s="235"/>
      <c r="O288" s="239"/>
      <c r="P288" s="239"/>
      <c r="Q288" s="239"/>
      <c r="R288" s="239"/>
    </row>
    <row r="289" spans="1:18">
      <c r="A289" s="235"/>
      <c r="B289" s="235"/>
      <c r="O289" s="239"/>
      <c r="P289" s="239"/>
      <c r="Q289" s="239"/>
      <c r="R289" s="239"/>
    </row>
    <row r="290" spans="1:18">
      <c r="A290" s="235"/>
      <c r="B290" s="235"/>
      <c r="O290" s="239"/>
      <c r="P290" s="239"/>
      <c r="Q290" s="239"/>
      <c r="R290" s="239"/>
    </row>
    <row r="291" spans="1:18">
      <c r="A291" s="235"/>
      <c r="B291" s="235"/>
      <c r="O291" s="239"/>
      <c r="P291" s="239"/>
      <c r="Q291" s="239"/>
      <c r="R291" s="239"/>
    </row>
    <row r="292" spans="1:18">
      <c r="A292" s="235"/>
      <c r="B292" s="235"/>
      <c r="O292" s="239"/>
      <c r="P292" s="239"/>
      <c r="Q292" s="239"/>
      <c r="R292" s="239"/>
    </row>
    <row r="293" spans="1:18">
      <c r="A293" s="235"/>
      <c r="B293" s="235"/>
      <c r="O293" s="239"/>
      <c r="P293" s="239"/>
      <c r="Q293" s="239"/>
      <c r="R293" s="239"/>
    </row>
    <row r="294" spans="1:18">
      <c r="A294" s="235"/>
      <c r="B294" s="235"/>
      <c r="O294" s="239"/>
      <c r="P294" s="239"/>
      <c r="Q294" s="239"/>
      <c r="R294" s="239"/>
    </row>
    <row r="295" spans="1:18">
      <c r="A295" s="235"/>
      <c r="B295" s="235"/>
      <c r="O295" s="239"/>
      <c r="P295" s="239"/>
      <c r="Q295" s="239"/>
      <c r="R295" s="239"/>
    </row>
    <row r="296" spans="1:18">
      <c r="A296" s="235"/>
      <c r="B296" s="235"/>
      <c r="O296" s="239"/>
      <c r="P296" s="239"/>
      <c r="Q296" s="239"/>
      <c r="R296" s="239"/>
    </row>
    <row r="297" spans="1:18">
      <c r="A297" s="235"/>
      <c r="B297" s="235"/>
      <c r="O297" s="239"/>
      <c r="P297" s="239"/>
      <c r="Q297" s="239"/>
      <c r="R297" s="239"/>
    </row>
    <row r="298" spans="1:18">
      <c r="A298" s="235"/>
      <c r="B298" s="235"/>
      <c r="O298" s="239"/>
      <c r="P298" s="239"/>
      <c r="Q298" s="239"/>
      <c r="R298" s="239"/>
    </row>
    <row r="299" spans="1:18">
      <c r="A299" s="235"/>
      <c r="B299" s="235"/>
      <c r="O299" s="239"/>
      <c r="P299" s="239"/>
      <c r="Q299" s="239"/>
      <c r="R299" s="239"/>
    </row>
    <row r="300" spans="1:18">
      <c r="A300" s="235"/>
      <c r="B300" s="235"/>
      <c r="O300" s="239"/>
      <c r="P300" s="239"/>
      <c r="Q300" s="239"/>
      <c r="R300" s="239"/>
    </row>
    <row r="301" spans="1:18">
      <c r="A301" s="235"/>
      <c r="B301" s="235"/>
      <c r="O301" s="239"/>
      <c r="P301" s="239"/>
      <c r="Q301" s="239"/>
      <c r="R301" s="239"/>
    </row>
    <row r="302" spans="1:18">
      <c r="A302" s="235"/>
      <c r="B302" s="235"/>
      <c r="O302" s="239"/>
      <c r="P302" s="239"/>
      <c r="Q302" s="239"/>
      <c r="R302" s="239"/>
    </row>
    <row r="303" spans="1:18">
      <c r="A303" s="235"/>
      <c r="B303" s="235"/>
      <c r="O303" s="239"/>
      <c r="P303" s="239"/>
      <c r="Q303" s="239"/>
      <c r="R303" s="239"/>
    </row>
    <row r="304" spans="1:18">
      <c r="A304" s="235"/>
      <c r="B304" s="235"/>
      <c r="O304" s="239"/>
      <c r="P304" s="239"/>
      <c r="Q304" s="239"/>
      <c r="R304" s="239"/>
    </row>
    <row r="305" spans="1:18">
      <c r="O305" s="239"/>
      <c r="P305" s="239"/>
      <c r="Q305" s="239"/>
      <c r="R305" s="239"/>
    </row>
    <row r="306" spans="1:18">
      <c r="O306" s="239"/>
      <c r="P306" s="239"/>
      <c r="Q306" s="239"/>
      <c r="R306" s="239"/>
    </row>
    <row r="307" spans="1:18">
      <c r="O307" s="239"/>
      <c r="P307" s="239"/>
      <c r="Q307" s="239"/>
      <c r="R307" s="239"/>
    </row>
    <row r="308" spans="1:18">
      <c r="O308" s="239"/>
      <c r="P308" s="239"/>
      <c r="Q308" s="239"/>
      <c r="R308" s="239"/>
    </row>
    <row r="309" spans="1:18">
      <c r="A309" s="235"/>
      <c r="B309" s="235"/>
      <c r="O309" s="239"/>
      <c r="P309" s="239"/>
      <c r="Q309" s="239"/>
      <c r="R309" s="239"/>
    </row>
    <row r="310" spans="1:18">
      <c r="A310" s="235"/>
      <c r="B310" s="235"/>
      <c r="O310" s="239"/>
      <c r="P310" s="239"/>
      <c r="Q310" s="239"/>
      <c r="R310" s="239"/>
    </row>
    <row r="311" spans="1:18">
      <c r="A311" s="235"/>
      <c r="B311" s="235"/>
      <c r="O311" s="239"/>
      <c r="P311" s="239"/>
      <c r="Q311" s="239"/>
      <c r="R311" s="239"/>
    </row>
    <row r="312" spans="1:18">
      <c r="A312" s="235"/>
      <c r="B312" s="235"/>
      <c r="O312" s="239"/>
      <c r="P312" s="239"/>
      <c r="Q312" s="239"/>
      <c r="R312" s="239"/>
    </row>
    <row r="313" spans="1:18">
      <c r="A313" s="235"/>
      <c r="B313" s="235"/>
      <c r="O313" s="239"/>
      <c r="P313" s="239"/>
      <c r="Q313" s="239"/>
      <c r="R313" s="239"/>
    </row>
    <row r="314" spans="1:18">
      <c r="A314" s="235"/>
      <c r="B314" s="235"/>
      <c r="O314" s="239"/>
      <c r="P314" s="239"/>
      <c r="Q314" s="239"/>
      <c r="R314" s="239"/>
    </row>
    <row r="315" spans="1:18">
      <c r="O315" s="239"/>
      <c r="P315" s="239"/>
      <c r="Q315" s="239"/>
      <c r="R315" s="239"/>
    </row>
    <row r="316" spans="1:18">
      <c r="O316" s="239"/>
      <c r="P316" s="239"/>
      <c r="Q316" s="239"/>
      <c r="R316" s="239"/>
    </row>
    <row r="317" spans="1:18">
      <c r="O317" s="239"/>
      <c r="P317" s="239"/>
      <c r="Q317" s="239"/>
      <c r="R317" s="239"/>
    </row>
    <row r="318" spans="1:18">
      <c r="O318" s="239"/>
      <c r="P318" s="239"/>
      <c r="Q318" s="239"/>
      <c r="R318" s="239"/>
    </row>
    <row r="319" spans="1:18">
      <c r="O319" s="239"/>
      <c r="P319" s="239"/>
      <c r="Q319" s="239"/>
      <c r="R319" s="239"/>
    </row>
    <row r="320" spans="1:18">
      <c r="O320" s="239"/>
      <c r="P320" s="239"/>
      <c r="Q320" s="239"/>
      <c r="R320" s="239"/>
    </row>
    <row r="321" spans="15:18">
      <c r="O321" s="239"/>
      <c r="P321" s="239"/>
      <c r="Q321" s="239"/>
      <c r="R321" s="239"/>
    </row>
    <row r="322" spans="15:18">
      <c r="O322" s="239"/>
      <c r="P322" s="239"/>
      <c r="Q322" s="239"/>
      <c r="R322" s="239"/>
    </row>
    <row r="323" spans="15:18">
      <c r="O323" s="239"/>
      <c r="P323" s="239"/>
      <c r="Q323" s="239"/>
      <c r="R323" s="239"/>
    </row>
    <row r="324" spans="15:18">
      <c r="O324" s="239"/>
      <c r="P324" s="239"/>
      <c r="Q324" s="239"/>
      <c r="R324" s="239"/>
    </row>
    <row r="325" spans="15:18">
      <c r="O325" s="239"/>
      <c r="P325" s="239"/>
      <c r="Q325" s="239"/>
      <c r="R325" s="239"/>
    </row>
    <row r="326" spans="15:18">
      <c r="O326" s="239"/>
      <c r="P326" s="239"/>
      <c r="Q326" s="239"/>
      <c r="R326" s="239"/>
    </row>
    <row r="327" spans="15:18">
      <c r="O327" s="239"/>
      <c r="P327" s="239"/>
      <c r="Q327" s="239"/>
      <c r="R327" s="239"/>
    </row>
    <row r="328" spans="15:18">
      <c r="O328" s="239"/>
      <c r="P328" s="239"/>
      <c r="Q328" s="239"/>
      <c r="R328" s="239"/>
    </row>
    <row r="329" spans="15:18">
      <c r="O329" s="239"/>
      <c r="P329" s="239"/>
      <c r="Q329" s="239"/>
      <c r="R329" s="239"/>
    </row>
    <row r="330" spans="15:18">
      <c r="O330" s="239"/>
      <c r="P330" s="239"/>
      <c r="Q330" s="239"/>
      <c r="R330" s="239"/>
    </row>
    <row r="331" spans="15:18">
      <c r="O331" s="239"/>
      <c r="P331" s="239"/>
      <c r="Q331" s="239"/>
      <c r="R331" s="239"/>
    </row>
    <row r="332" spans="15:18">
      <c r="O332" s="239"/>
      <c r="P332" s="239"/>
      <c r="Q332" s="239"/>
      <c r="R332" s="239"/>
    </row>
    <row r="333" spans="15:18">
      <c r="O333" s="239"/>
      <c r="P333" s="239"/>
      <c r="Q333" s="239"/>
      <c r="R333" s="239"/>
    </row>
    <row r="334" spans="15:18">
      <c r="O334" s="239"/>
      <c r="P334" s="239"/>
      <c r="Q334" s="239"/>
      <c r="R334" s="239"/>
    </row>
    <row r="335" spans="15:18">
      <c r="O335" s="239"/>
      <c r="P335" s="239"/>
      <c r="Q335" s="239"/>
      <c r="R335" s="239"/>
    </row>
    <row r="370" spans="15:15">
      <c r="O370" s="235">
        <v>1.42</v>
      </c>
    </row>
  </sheetData>
  <mergeCells count="36">
    <mergeCell ref="C184:F184"/>
    <mergeCell ref="H184:K184"/>
    <mergeCell ref="A185:A186"/>
    <mergeCell ref="B185:B186"/>
    <mergeCell ref="C185:C186"/>
    <mergeCell ref="D185:D186"/>
    <mergeCell ref="H185:H186"/>
    <mergeCell ref="I185:I186"/>
    <mergeCell ref="C212:F212"/>
    <mergeCell ref="H212:K212"/>
    <mergeCell ref="A213:A214"/>
    <mergeCell ref="B213:B214"/>
    <mergeCell ref="C213:C214"/>
    <mergeCell ref="D213:D214"/>
    <mergeCell ref="H213:H214"/>
    <mergeCell ref="I213:I214"/>
    <mergeCell ref="C239:F239"/>
    <mergeCell ref="H239:K239"/>
    <mergeCell ref="A240:A241"/>
    <mergeCell ref="B240:B241"/>
    <mergeCell ref="C240:C241"/>
    <mergeCell ref="D240:D241"/>
    <mergeCell ref="H240:H241"/>
    <mergeCell ref="I240:I241"/>
    <mergeCell ref="M184:P184"/>
    <mergeCell ref="M185:M186"/>
    <mergeCell ref="N185:N186"/>
    <mergeCell ref="R184:U184"/>
    <mergeCell ref="R185:R186"/>
    <mergeCell ref="S185:S186"/>
    <mergeCell ref="M212:P212"/>
    <mergeCell ref="M213:M214"/>
    <mergeCell ref="N213:N214"/>
    <mergeCell ref="M239:P239"/>
    <mergeCell ref="M240:M241"/>
    <mergeCell ref="N240:N24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Arkusze</vt:lpstr>
      </vt:variant>
      <vt:variant>
        <vt:i4>61</vt:i4>
      </vt:variant>
    </vt:vector>
  </HeadingPairs>
  <TitlesOfParts>
    <vt:vector size="61" baseType="lpstr">
      <vt:lpstr>General data</vt:lpstr>
      <vt:lpstr>Q22026</vt:lpstr>
      <vt:lpstr>Q12026</vt:lpstr>
      <vt:lpstr>2025</vt:lpstr>
      <vt:lpstr>Q32025</vt:lpstr>
      <vt:lpstr>Q22025</vt:lpstr>
      <vt:lpstr>Q12025</vt:lpstr>
      <vt:lpstr>2024</vt:lpstr>
      <vt:lpstr>Q32024</vt:lpstr>
      <vt:lpstr>Q22024</vt:lpstr>
      <vt:lpstr>Q12024</vt:lpstr>
      <vt:lpstr>2023</vt:lpstr>
      <vt:lpstr>Q32023</vt:lpstr>
      <vt:lpstr>Q22023</vt:lpstr>
      <vt:lpstr>Q12023</vt:lpstr>
      <vt:lpstr>2022</vt:lpstr>
      <vt:lpstr>Q3.2022</vt:lpstr>
      <vt:lpstr>Q2.2022</vt:lpstr>
      <vt:lpstr>Q1.2022</vt:lpstr>
      <vt:lpstr>2021</vt:lpstr>
      <vt:lpstr>Q3.2021</vt:lpstr>
      <vt:lpstr>Q2.2021</vt:lpstr>
      <vt:lpstr>Q1.2021</vt:lpstr>
      <vt:lpstr>2020</vt:lpstr>
      <vt:lpstr>Q3.2020</vt:lpstr>
      <vt:lpstr>Q2.2020</vt:lpstr>
      <vt:lpstr>Q1.2020</vt:lpstr>
      <vt:lpstr>2019</vt:lpstr>
      <vt:lpstr>Q3.2019</vt:lpstr>
      <vt:lpstr>Q2.2019</vt:lpstr>
      <vt:lpstr>Q1.2019</vt:lpstr>
      <vt:lpstr>2018</vt:lpstr>
      <vt:lpstr>Q3.2018</vt:lpstr>
      <vt:lpstr>Q2.2018</vt:lpstr>
      <vt:lpstr>Q1.2018</vt:lpstr>
      <vt:lpstr>2017</vt:lpstr>
      <vt:lpstr>Q3.2017</vt:lpstr>
      <vt:lpstr>Q2.2017</vt:lpstr>
      <vt:lpstr>Q1.2017</vt:lpstr>
      <vt:lpstr>2016</vt:lpstr>
      <vt:lpstr>Q3.2016</vt:lpstr>
      <vt:lpstr>Q2.2016</vt:lpstr>
      <vt:lpstr>Q1.2016</vt:lpstr>
      <vt:lpstr>2015</vt:lpstr>
      <vt:lpstr>Q3.2015</vt:lpstr>
      <vt:lpstr>Q2.2015</vt:lpstr>
      <vt:lpstr>Q1.2015</vt:lpstr>
      <vt:lpstr>2014</vt:lpstr>
      <vt:lpstr>Q3.2014</vt:lpstr>
      <vt:lpstr>Q2.2014</vt:lpstr>
      <vt:lpstr>Q1.2014</vt:lpstr>
      <vt:lpstr>2013</vt:lpstr>
      <vt:lpstr>Q3.2013</vt:lpstr>
      <vt:lpstr>Q2.2013</vt:lpstr>
      <vt:lpstr>Q1.2013</vt:lpstr>
      <vt:lpstr>2012</vt:lpstr>
      <vt:lpstr>Q3.2012</vt:lpstr>
      <vt:lpstr>Q2.2012</vt:lpstr>
      <vt:lpstr>Q1.2012</vt:lpstr>
      <vt:lpstr>2011</vt:lpstr>
      <vt:lpstr>2010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2021-06-02T13:20:18Z</dcterms:created>
  <dcterms:modified xsi:type="dcterms:W3CDTF">2026-09-02T12:48:03Z</dcterms:modified>
  <cp:category/>
  <cp:contentStatus/>
</cp:coreProperties>
</file>